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ra\Desktop\MASTERARBEITDATEN\Daten zur Abgabe\FINAL\"/>
    </mc:Choice>
  </mc:AlternateContent>
  <xr:revisionPtr revIDLastSave="0" documentId="13_ncr:1_{4601A218-72EA-4F50-8DD3-B924046055EB}" xr6:coauthVersionLast="41" xr6:coauthVersionMax="41" xr10:uidLastSave="{00000000-0000-0000-0000-000000000000}"/>
  <bookViews>
    <workbookView xWindow="-110" yWindow="-110" windowWidth="19420" windowHeight="10420" activeTab="22" xr2:uid="{44077225-1CE0-4500-9633-C5AF14B624D9}"/>
  </bookViews>
  <sheets>
    <sheet name="PORTFOLIO RAW" sheetId="3" r:id="rId1"/>
    <sheet name="MB" sheetId="21" r:id="rId2"/>
    <sheet name="MCAP" sheetId="22" r:id="rId3"/>
    <sheet name="NI" sheetId="23" r:id="rId4"/>
    <sheet name="EBITDA" sheetId="24" r:id="rId5"/>
    <sheet name="EQIT" sheetId="25" r:id="rId6"/>
    <sheet name="DEBT" sheetId="26" r:id="rId7"/>
    <sheet name="REV" sheetId="27" r:id="rId8"/>
    <sheet name="RoA" sheetId="28" r:id="rId9"/>
    <sheet name="RoE" sheetId="29" r:id="rId10"/>
    <sheet name="ASSET" sheetId="30" r:id="rId11"/>
    <sheet name="ESG" sheetId="18" r:id="rId12"/>
    <sheet name="ESGC" sheetId="1" r:id="rId13"/>
    <sheet name="2007" sheetId="2" r:id="rId14"/>
    <sheet name="2008" sheetId="7" r:id="rId15"/>
    <sheet name="2009" sheetId="8" r:id="rId16"/>
    <sheet name="2010" sheetId="9" r:id="rId17"/>
    <sheet name="2011" sheetId="10" r:id="rId18"/>
    <sheet name="2012" sheetId="11" r:id="rId19"/>
    <sheet name="2013" sheetId="12" r:id="rId20"/>
    <sheet name="2014" sheetId="13" r:id="rId21"/>
    <sheet name="2015" sheetId="14" r:id="rId22"/>
    <sheet name="2016" sheetId="15" r:id="rId23"/>
    <sheet name="2017" sheetId="16" r:id="rId24"/>
    <sheet name="T_TEST" sheetId="32" r:id="rId25"/>
    <sheet name="SUMMARY T_TEST" sheetId="37" r:id="rId26"/>
    <sheet name="Summary" sheetId="19" r:id="rId27"/>
  </sheets>
  <externalReferences>
    <externalReference r:id="rId28"/>
    <externalReference r:id="rId29"/>
  </externalReferences>
  <definedNames>
    <definedName name="_xlnm._FilterDatabase" localSheetId="13" hidden="1">'2007'!$A$3:$G$3</definedName>
    <definedName name="_xlnm._FilterDatabase" localSheetId="14" hidden="1">'2008'!$A$3:$Q$3</definedName>
    <definedName name="_xlnm._FilterDatabase" localSheetId="15" hidden="1">'2009'!$A$3:$G$3</definedName>
    <definedName name="_xlnm._FilterDatabase" localSheetId="16" hidden="1">'2010'!$A$3:$Q$3</definedName>
    <definedName name="_xlnm._FilterDatabase" localSheetId="17" hidden="1">'2011'!$A$3:$Q$3</definedName>
    <definedName name="_xlnm._FilterDatabase" localSheetId="18" hidden="1">'2012'!$A$3:$Q$3</definedName>
    <definedName name="_xlnm._FilterDatabase" localSheetId="19" hidden="1">'2013'!$A$3:$Q$3</definedName>
    <definedName name="_xlnm._FilterDatabase" localSheetId="20" hidden="1">'2014'!$A$3:$Q$350</definedName>
    <definedName name="_xlnm._FilterDatabase" localSheetId="21" hidden="1">'2015'!$A$3:$Q$3</definedName>
    <definedName name="_xlnm._FilterDatabase" localSheetId="22" hidden="1">'2016'!$A$3:$Q$3</definedName>
    <definedName name="_xlnm._FilterDatabase" localSheetId="23" hidden="1">'2017'!$A$3:$Q$3</definedName>
    <definedName name="_xlnm._FilterDatabase" localSheetId="10" hidden="1">ASSET!$A$2:$P$349</definedName>
    <definedName name="_xlnm._FilterDatabase" localSheetId="6" hidden="1">DEBT!$A$2:$O$349</definedName>
    <definedName name="_xlnm._FilterDatabase" localSheetId="4" hidden="1">EBITDA!$A$3:$O$350</definedName>
    <definedName name="_xlnm._FilterDatabase" localSheetId="5" hidden="1">EQIT!$A$2:$O$349</definedName>
    <definedName name="_xlnm._FilterDatabase" localSheetId="11" hidden="1">ESG!$A$3:$M$352</definedName>
    <definedName name="_xlnm._FilterDatabase" localSheetId="1" hidden="1">MB!$A$2:$O$347</definedName>
    <definedName name="_xlnm._FilterDatabase" localSheetId="2" hidden="1">MCAP!$A$3:$P$350</definedName>
    <definedName name="_xlnm._FilterDatabase" localSheetId="3" hidden="1">NI!$A$2:$P$349</definedName>
    <definedName name="_xlnm._FilterDatabase" localSheetId="0" hidden="1">'PORTFOLIO RAW'!$A$2:$B$350</definedName>
    <definedName name="_xlnm._FilterDatabase" localSheetId="7" hidden="1">REV!$A$2:$O$350</definedName>
    <definedName name="_xlnm._FilterDatabase" localSheetId="8" hidden="1">RoA!$A$2:$O$349</definedName>
    <definedName name="_xlnm._FilterDatabase" localSheetId="9" hidden="1">RoE!$A$2:$O$348</definedName>
    <definedName name="TRNR_1e4d0c23131f4984b47b31c8c16c8a8b_5_1" localSheetId="0" hidden="1">#REF!</definedName>
    <definedName name="TRNR_1e4d0c23131f4984b47b31c8c16c8a8b_5_1" hidden="1">#REF!</definedName>
    <definedName name="TRNR_2fb395920db046c28a024a2eb417deab_4_1" localSheetId="0" hidden="1">#REF!</definedName>
    <definedName name="TRNR_2fb395920db046c28a024a2eb417deab_4_1" hidden="1">#REF!</definedName>
    <definedName name="TRNR_4495e63c48764aab84b25e4ac61b83c7_0_0" localSheetId="0" hidden="1">#REF!</definedName>
    <definedName name="TRNR_4495e63c48764aab84b25e4ac61b83c7_0_0" hidden="1">#REF!</definedName>
    <definedName name="TRNR_4b8d5e5b831e46be92355e903d95f610_4_1" localSheetId="0" hidden="1">#REF!</definedName>
    <definedName name="TRNR_4b8d5e5b831e46be92355e903d95f610_4_1" hidden="1">#REF!</definedName>
    <definedName name="TRNR_5e3c46dd24c84c4cb05de41a92502952_4_1" localSheetId="0" hidden="1">#REF!</definedName>
    <definedName name="TRNR_5e3c46dd24c84c4cb05de41a92502952_4_1" hidden="1">#REF!</definedName>
    <definedName name="TRNR_6f652532bd05472195031a2ab727acde_136_505" hidden="1">#REF!</definedName>
    <definedName name="TRNR_733a4810526047928f602b7370861793_15_505" localSheetId="0" hidden="1">#REF!</definedName>
    <definedName name="TRNR_733a4810526047928f602b7370861793_15_505" hidden="1">#REF!</definedName>
    <definedName name="TRNR_b84dabc543974027b40b9042771adc56_15_505" localSheetId="0" hidden="1">#REF!</definedName>
    <definedName name="TRNR_b84dabc543974027b40b9042771adc56_15_505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9" l="1"/>
  <c r="E15" i="19"/>
  <c r="F15" i="19"/>
  <c r="G15" i="19"/>
  <c r="H15" i="19"/>
  <c r="I15" i="19"/>
  <c r="J15" i="19"/>
  <c r="K15" i="19"/>
  <c r="L15" i="19"/>
  <c r="M15" i="19"/>
  <c r="C15" i="19"/>
  <c r="G3" i="37" l="1"/>
  <c r="N61" i="15" l="1"/>
  <c r="M51" i="37" l="1"/>
  <c r="M49" i="37"/>
  <c r="M50" i="37"/>
  <c r="M48" i="37"/>
  <c r="M52" i="37" s="1"/>
  <c r="L51" i="37"/>
  <c r="L49" i="37"/>
  <c r="L50" i="37"/>
  <c r="L48" i="37"/>
  <c r="K51" i="37"/>
  <c r="K49" i="37"/>
  <c r="K50" i="37"/>
  <c r="K48" i="37"/>
  <c r="K52" i="37" s="1"/>
  <c r="M46" i="37"/>
  <c r="M44" i="37"/>
  <c r="M45" i="37"/>
  <c r="M43" i="37"/>
  <c r="L46" i="37"/>
  <c r="L44" i="37"/>
  <c r="L45" i="37"/>
  <c r="L43" i="37"/>
  <c r="K46" i="37"/>
  <c r="K44" i="37"/>
  <c r="K45" i="37"/>
  <c r="K43" i="37"/>
  <c r="M41" i="37"/>
  <c r="M39" i="37"/>
  <c r="M40" i="37"/>
  <c r="M38" i="37"/>
  <c r="M42" i="37" s="1"/>
  <c r="L41" i="37"/>
  <c r="L39" i="37"/>
  <c r="L40" i="37"/>
  <c r="L38" i="37"/>
  <c r="K41" i="37"/>
  <c r="K39" i="37"/>
  <c r="K40" i="37"/>
  <c r="K38" i="37"/>
  <c r="K42" i="37" s="1"/>
  <c r="M36" i="37"/>
  <c r="M34" i="37"/>
  <c r="M35" i="37"/>
  <c r="M33" i="37"/>
  <c r="L36" i="37"/>
  <c r="L34" i="37"/>
  <c r="L35" i="37"/>
  <c r="L33" i="37"/>
  <c r="L37" i="37" s="1"/>
  <c r="K36" i="37"/>
  <c r="K34" i="37"/>
  <c r="K35" i="37"/>
  <c r="K33" i="37"/>
  <c r="M31" i="37"/>
  <c r="M29" i="37"/>
  <c r="M30" i="37"/>
  <c r="M28" i="37"/>
  <c r="L31" i="37"/>
  <c r="L29" i="37"/>
  <c r="L30" i="37"/>
  <c r="L28" i="37"/>
  <c r="K31" i="37"/>
  <c r="K29" i="37"/>
  <c r="K30" i="37"/>
  <c r="K28" i="37"/>
  <c r="M26" i="37"/>
  <c r="M24" i="37"/>
  <c r="M25" i="37"/>
  <c r="M23" i="37"/>
  <c r="L26" i="37"/>
  <c r="L24" i="37"/>
  <c r="L25" i="37"/>
  <c r="L23" i="37"/>
  <c r="K26" i="37"/>
  <c r="K24" i="37"/>
  <c r="K25" i="37"/>
  <c r="K23" i="37"/>
  <c r="M21" i="37"/>
  <c r="M19" i="37"/>
  <c r="M20" i="37"/>
  <c r="M18" i="37"/>
  <c r="M22" i="37" s="1"/>
  <c r="L21" i="37"/>
  <c r="L19" i="37"/>
  <c r="L20" i="37"/>
  <c r="L18" i="37"/>
  <c r="K21" i="37"/>
  <c r="K19" i="37"/>
  <c r="K20" i="37"/>
  <c r="K18" i="37"/>
  <c r="M16" i="37"/>
  <c r="M14" i="37"/>
  <c r="M15" i="37"/>
  <c r="M13" i="37"/>
  <c r="L16" i="37"/>
  <c r="L14" i="37"/>
  <c r="L15" i="37"/>
  <c r="L13" i="37"/>
  <c r="L17" i="37" s="1"/>
  <c r="K16" i="37"/>
  <c r="K14" i="37"/>
  <c r="K15" i="37"/>
  <c r="K13" i="37"/>
  <c r="J51" i="37"/>
  <c r="J49" i="37"/>
  <c r="J50" i="37"/>
  <c r="J48" i="37"/>
  <c r="J52" i="37" s="1"/>
  <c r="I51" i="37"/>
  <c r="I49" i="37"/>
  <c r="I50" i="37"/>
  <c r="I48" i="37"/>
  <c r="J46" i="37"/>
  <c r="J44" i="37"/>
  <c r="J45" i="37"/>
  <c r="J43" i="37"/>
  <c r="J47" i="37" s="1"/>
  <c r="I46" i="37"/>
  <c r="I44" i="37"/>
  <c r="I45" i="37"/>
  <c r="I43" i="37"/>
  <c r="J41" i="37"/>
  <c r="J39" i="37"/>
  <c r="J40" i="37"/>
  <c r="J38" i="37"/>
  <c r="I41" i="37"/>
  <c r="I39" i="37"/>
  <c r="I40" i="37"/>
  <c r="J36" i="37"/>
  <c r="J34" i="37"/>
  <c r="J35" i="37"/>
  <c r="J33" i="37"/>
  <c r="I38" i="37"/>
  <c r="Q108" i="12"/>
  <c r="N11" i="12"/>
  <c r="I36" i="37"/>
  <c r="I34" i="37"/>
  <c r="I35" i="37"/>
  <c r="I33" i="37"/>
  <c r="I37" i="37" s="1"/>
  <c r="J31" i="37"/>
  <c r="J29" i="37"/>
  <c r="J30" i="37"/>
  <c r="J28" i="37"/>
  <c r="I31" i="37"/>
  <c r="I29" i="37"/>
  <c r="I30" i="37"/>
  <c r="I28" i="37"/>
  <c r="I32" i="37" s="1"/>
  <c r="J26" i="37"/>
  <c r="J24" i="37"/>
  <c r="J25" i="37"/>
  <c r="J23" i="37"/>
  <c r="I26" i="37"/>
  <c r="I24" i="37"/>
  <c r="I25" i="37"/>
  <c r="I23" i="37"/>
  <c r="I27" i="37" s="1"/>
  <c r="J21" i="37"/>
  <c r="J19" i="37"/>
  <c r="J20" i="37"/>
  <c r="J18" i="37"/>
  <c r="I21" i="37"/>
  <c r="I19" i="37"/>
  <c r="I20" i="37"/>
  <c r="I18" i="37"/>
  <c r="I22" i="37" s="1"/>
  <c r="J16" i="37"/>
  <c r="J14" i="37"/>
  <c r="J15" i="37"/>
  <c r="J13" i="37"/>
  <c r="I16" i="37"/>
  <c r="I14" i="37"/>
  <c r="I15" i="37"/>
  <c r="I13" i="37"/>
  <c r="I17" i="37" s="1"/>
  <c r="H51" i="37"/>
  <c r="H49" i="37"/>
  <c r="H50" i="37"/>
  <c r="H48" i="37"/>
  <c r="H46" i="37"/>
  <c r="H44" i="37"/>
  <c r="H45" i="37"/>
  <c r="H43" i="37"/>
  <c r="H47" i="37" s="1"/>
  <c r="H41" i="37"/>
  <c r="H39" i="37"/>
  <c r="H40" i="37"/>
  <c r="H38" i="37"/>
  <c r="H36" i="37"/>
  <c r="H34" i="37"/>
  <c r="H35" i="37"/>
  <c r="H33" i="37"/>
  <c r="H37" i="37" s="1"/>
  <c r="H31" i="37"/>
  <c r="H29" i="37"/>
  <c r="H30" i="37"/>
  <c r="H28" i="37"/>
  <c r="H26" i="37"/>
  <c r="H24" i="37"/>
  <c r="H25" i="37"/>
  <c r="H23" i="37"/>
  <c r="H27" i="37" s="1"/>
  <c r="H21" i="37"/>
  <c r="H19" i="37"/>
  <c r="H20" i="37"/>
  <c r="H18" i="37"/>
  <c r="H16" i="37"/>
  <c r="H14" i="37"/>
  <c r="H15" i="37"/>
  <c r="H13" i="37"/>
  <c r="H17" i="37" s="1"/>
  <c r="G48" i="37"/>
  <c r="G51" i="37"/>
  <c r="G49" i="37"/>
  <c r="G50" i="37"/>
  <c r="G46" i="37"/>
  <c r="G44" i="37"/>
  <c r="G45" i="37"/>
  <c r="G43" i="37"/>
  <c r="G41" i="37"/>
  <c r="G39" i="37"/>
  <c r="G40" i="37"/>
  <c r="G38" i="37"/>
  <c r="G36" i="37"/>
  <c r="G34" i="37"/>
  <c r="G35" i="37"/>
  <c r="G33" i="37"/>
  <c r="G31" i="37"/>
  <c r="G28" i="37"/>
  <c r="G29" i="37"/>
  <c r="G30" i="37"/>
  <c r="G26" i="37"/>
  <c r="G24" i="37"/>
  <c r="G25" i="37"/>
  <c r="G23" i="37"/>
  <c r="G21" i="37"/>
  <c r="G19" i="37"/>
  <c r="G20" i="37"/>
  <c r="G18" i="37"/>
  <c r="G16" i="37"/>
  <c r="G14" i="37"/>
  <c r="G15" i="37"/>
  <c r="G13" i="37"/>
  <c r="G17" i="37" s="1"/>
  <c r="F50" i="37"/>
  <c r="F51" i="37"/>
  <c r="F49" i="37"/>
  <c r="F48" i="37"/>
  <c r="F46" i="37"/>
  <c r="F44" i="37"/>
  <c r="F45" i="37"/>
  <c r="F43" i="37"/>
  <c r="F47" i="37" s="1"/>
  <c r="F41" i="37"/>
  <c r="F39" i="37"/>
  <c r="F40" i="37"/>
  <c r="F38" i="37"/>
  <c r="F36" i="37"/>
  <c r="F34" i="37"/>
  <c r="F35" i="37"/>
  <c r="F33" i="37"/>
  <c r="F37" i="37" s="1"/>
  <c r="F31" i="37"/>
  <c r="F29" i="37"/>
  <c r="F30" i="37"/>
  <c r="F28" i="37"/>
  <c r="F32" i="37" s="1"/>
  <c r="F26" i="37"/>
  <c r="F24" i="37"/>
  <c r="F25" i="37"/>
  <c r="F23" i="37"/>
  <c r="F27" i="37" s="1"/>
  <c r="F21" i="37"/>
  <c r="F19" i="37"/>
  <c r="F20" i="37"/>
  <c r="F18" i="37"/>
  <c r="F22" i="37" s="1"/>
  <c r="F16" i="37"/>
  <c r="F14" i="37"/>
  <c r="F15" i="37"/>
  <c r="F13" i="37"/>
  <c r="F17" i="37" s="1"/>
  <c r="E51" i="37"/>
  <c r="E49" i="37"/>
  <c r="E50" i="37"/>
  <c r="E48" i="37"/>
  <c r="E46" i="37"/>
  <c r="E44" i="37"/>
  <c r="E45" i="37"/>
  <c r="E43" i="37"/>
  <c r="E47" i="37" s="1"/>
  <c r="E41" i="37"/>
  <c r="E39" i="37"/>
  <c r="E40" i="37"/>
  <c r="E38" i="37"/>
  <c r="E42" i="37" s="1"/>
  <c r="E36" i="37"/>
  <c r="E34" i="37"/>
  <c r="E35" i="37"/>
  <c r="E33" i="37"/>
  <c r="E31" i="37"/>
  <c r="E29" i="37"/>
  <c r="E30" i="37"/>
  <c r="E28" i="37"/>
  <c r="E26" i="37"/>
  <c r="E24" i="37"/>
  <c r="E25" i="37"/>
  <c r="E23" i="37"/>
  <c r="E27" i="37" s="1"/>
  <c r="E21" i="37"/>
  <c r="E19" i="37"/>
  <c r="E20" i="37"/>
  <c r="E18" i="37"/>
  <c r="E22" i="37" s="1"/>
  <c r="E16" i="37"/>
  <c r="E14" i="37"/>
  <c r="E15" i="37"/>
  <c r="E13" i="37"/>
  <c r="D51" i="37"/>
  <c r="D49" i="37"/>
  <c r="D50" i="37"/>
  <c r="D48" i="37"/>
  <c r="D52" i="37" s="1"/>
  <c r="D46" i="37"/>
  <c r="D44" i="37"/>
  <c r="D45" i="37"/>
  <c r="D43" i="37"/>
  <c r="D47" i="37" s="1"/>
  <c r="D41" i="37"/>
  <c r="D39" i="37"/>
  <c r="D40" i="37"/>
  <c r="D38" i="37"/>
  <c r="D42" i="37" s="1"/>
  <c r="D36" i="37"/>
  <c r="D34" i="37"/>
  <c r="D35" i="37"/>
  <c r="D33" i="37"/>
  <c r="D31" i="37"/>
  <c r="D29" i="37"/>
  <c r="D30" i="37"/>
  <c r="D28" i="37"/>
  <c r="D26" i="37"/>
  <c r="D24" i="37"/>
  <c r="D25" i="37"/>
  <c r="D23" i="37"/>
  <c r="D21" i="37"/>
  <c r="D19" i="37"/>
  <c r="D20" i="37"/>
  <c r="D18" i="37"/>
  <c r="D16" i="37"/>
  <c r="D14" i="37"/>
  <c r="D15" i="37"/>
  <c r="D13" i="37"/>
  <c r="C51" i="37"/>
  <c r="C49" i="37"/>
  <c r="C50" i="37"/>
  <c r="C48" i="37"/>
  <c r="C46" i="37"/>
  <c r="C44" i="37"/>
  <c r="C43" i="37"/>
  <c r="C45" i="37"/>
  <c r="C40" i="37"/>
  <c r="C41" i="37"/>
  <c r="C39" i="37"/>
  <c r="C38" i="37"/>
  <c r="C36" i="37"/>
  <c r="C34" i="37"/>
  <c r="C35" i="37"/>
  <c r="C33" i="37"/>
  <c r="C31" i="37"/>
  <c r="C29" i="37"/>
  <c r="C30" i="37"/>
  <c r="C28" i="37"/>
  <c r="C25" i="37"/>
  <c r="C26" i="37"/>
  <c r="C24" i="37"/>
  <c r="C23" i="37"/>
  <c r="C21" i="37"/>
  <c r="C19" i="37"/>
  <c r="C20" i="37"/>
  <c r="C18" i="37"/>
  <c r="C22" i="37" s="1"/>
  <c r="C16" i="37"/>
  <c r="C14" i="37"/>
  <c r="C15" i="37"/>
  <c r="C13" i="37"/>
  <c r="L11" i="37"/>
  <c r="L10" i="37"/>
  <c r="L9" i="37"/>
  <c r="L8" i="37"/>
  <c r="M8" i="37"/>
  <c r="M11" i="37"/>
  <c r="M9" i="37"/>
  <c r="M10" i="37"/>
  <c r="K11" i="37"/>
  <c r="K9" i="37"/>
  <c r="K10" i="37"/>
  <c r="K8" i="37"/>
  <c r="K12" i="37" s="1"/>
  <c r="J11" i="37"/>
  <c r="J9" i="37"/>
  <c r="J10" i="37"/>
  <c r="H11" i="37"/>
  <c r="H9" i="37"/>
  <c r="H10" i="37"/>
  <c r="H8" i="37"/>
  <c r="J8" i="37"/>
  <c r="I11" i="37"/>
  <c r="I9" i="37"/>
  <c r="I10" i="37"/>
  <c r="I8" i="37"/>
  <c r="I12" i="37" s="1"/>
  <c r="G11" i="37"/>
  <c r="G9" i="37"/>
  <c r="G10" i="37"/>
  <c r="G8" i="37"/>
  <c r="F11" i="37"/>
  <c r="F9" i="37"/>
  <c r="F10" i="37"/>
  <c r="F8" i="37"/>
  <c r="F12" i="37" s="1"/>
  <c r="E11" i="37"/>
  <c r="E9" i="37"/>
  <c r="E10" i="37"/>
  <c r="E8" i="37"/>
  <c r="D11" i="37"/>
  <c r="D9" i="37"/>
  <c r="D10" i="37"/>
  <c r="D8" i="37"/>
  <c r="D12" i="37" s="1"/>
  <c r="C11" i="37"/>
  <c r="C9" i="37"/>
  <c r="C10" i="37"/>
  <c r="C8" i="37"/>
  <c r="L6" i="37"/>
  <c r="L5" i="37"/>
  <c r="L4" i="37"/>
  <c r="L3" i="37"/>
  <c r="M6" i="37"/>
  <c r="M4" i="37"/>
  <c r="M5" i="37"/>
  <c r="M3" i="37"/>
  <c r="K6" i="37"/>
  <c r="K4" i="37"/>
  <c r="K5" i="37"/>
  <c r="K3" i="37"/>
  <c r="J6" i="37"/>
  <c r="J4" i="37"/>
  <c r="J5" i="37"/>
  <c r="J3" i="37"/>
  <c r="I6" i="37"/>
  <c r="I4" i="37"/>
  <c r="I5" i="37"/>
  <c r="I3" i="37"/>
  <c r="H6" i="37"/>
  <c r="H4" i="37"/>
  <c r="H5" i="37"/>
  <c r="H3" i="37"/>
  <c r="H7" i="37" s="1"/>
  <c r="G6" i="37"/>
  <c r="G4" i="37"/>
  <c r="G5" i="37"/>
  <c r="F6" i="37"/>
  <c r="F4" i="37"/>
  <c r="F5" i="37"/>
  <c r="F3" i="37"/>
  <c r="F7" i="37" s="1"/>
  <c r="E6" i="37"/>
  <c r="E4" i="37"/>
  <c r="E5" i="37"/>
  <c r="E3" i="37"/>
  <c r="J37" i="37" l="1"/>
  <c r="E7" i="37"/>
  <c r="G27" i="37"/>
  <c r="G47" i="37"/>
  <c r="G37" i="37"/>
  <c r="K37" i="37"/>
  <c r="M37" i="37"/>
  <c r="F42" i="37"/>
  <c r="K17" i="37"/>
  <c r="M17" i="37"/>
  <c r="L22" i="37"/>
  <c r="K27" i="37"/>
  <c r="M27" i="37"/>
  <c r="L32" i="37"/>
  <c r="L52" i="37"/>
  <c r="C47" i="37"/>
  <c r="D37" i="37"/>
  <c r="K32" i="37"/>
  <c r="H12" i="37"/>
  <c r="G42" i="37"/>
  <c r="H22" i="37"/>
  <c r="H52" i="37"/>
  <c r="J22" i="37"/>
  <c r="M32" i="37"/>
  <c r="F52" i="37"/>
  <c r="D22" i="37"/>
  <c r="G52" i="37"/>
  <c r="L47" i="37"/>
  <c r="K22" i="37"/>
  <c r="C27" i="37"/>
  <c r="C37" i="37"/>
  <c r="D27" i="37"/>
  <c r="L27" i="37"/>
  <c r="L42" i="37"/>
  <c r="K47" i="37"/>
  <c r="M47" i="37"/>
  <c r="J27" i="37"/>
  <c r="C12" i="37"/>
  <c r="D17" i="37"/>
  <c r="G32" i="37"/>
  <c r="J12" i="37"/>
  <c r="I52" i="37"/>
  <c r="C17" i="37"/>
  <c r="G12" i="37"/>
  <c r="M12" i="37"/>
  <c r="D32" i="37"/>
  <c r="E37" i="37"/>
  <c r="K7" i="37"/>
  <c r="L7" i="37"/>
  <c r="L12" i="37"/>
  <c r="C32" i="37"/>
  <c r="C42" i="37"/>
  <c r="C52" i="37"/>
  <c r="G22" i="37"/>
  <c r="H32" i="37"/>
  <c r="H42" i="37"/>
  <c r="J42" i="37"/>
  <c r="J17" i="37"/>
  <c r="I42" i="37"/>
  <c r="J7" i="37"/>
  <c r="J32" i="37"/>
  <c r="I47" i="37"/>
  <c r="E52" i="37"/>
  <c r="E17" i="37"/>
  <c r="E32" i="37"/>
  <c r="E12" i="37"/>
  <c r="G7" i="37"/>
  <c r="I7" i="37"/>
  <c r="M7" i="37"/>
  <c r="D6" i="37"/>
  <c r="D4" i="37"/>
  <c r="D5" i="37"/>
  <c r="D3" i="37"/>
  <c r="C6" i="37"/>
  <c r="C4" i="37"/>
  <c r="C5" i="37"/>
  <c r="C3" i="37"/>
  <c r="D7" i="37" l="1"/>
  <c r="C7" i="37"/>
  <c r="H69" i="16"/>
  <c r="I69" i="16"/>
  <c r="J69" i="16"/>
  <c r="K69" i="16"/>
  <c r="L69" i="16"/>
  <c r="M69" i="16"/>
  <c r="N69" i="16"/>
  <c r="O69" i="16"/>
  <c r="P69" i="16"/>
  <c r="Q69" i="16"/>
  <c r="H4" i="16"/>
  <c r="I4" i="16"/>
  <c r="J4" i="16"/>
  <c r="K4" i="16"/>
  <c r="L4" i="16"/>
  <c r="M4" i="16"/>
  <c r="N4" i="16"/>
  <c r="O4" i="16"/>
  <c r="P4" i="16"/>
  <c r="Q4" i="16"/>
  <c r="H70" i="16"/>
  <c r="I70" i="16"/>
  <c r="J70" i="16"/>
  <c r="K70" i="16"/>
  <c r="L70" i="16"/>
  <c r="M70" i="16"/>
  <c r="N70" i="16"/>
  <c r="O70" i="16"/>
  <c r="P70" i="16"/>
  <c r="Q70" i="16"/>
  <c r="H71" i="16"/>
  <c r="I71" i="16"/>
  <c r="J71" i="16"/>
  <c r="K71" i="16"/>
  <c r="L71" i="16"/>
  <c r="M71" i="16"/>
  <c r="N71" i="16"/>
  <c r="O71" i="16"/>
  <c r="P71" i="16"/>
  <c r="Q71" i="16"/>
  <c r="H5" i="16"/>
  <c r="I5" i="16"/>
  <c r="J5" i="16"/>
  <c r="K5" i="16"/>
  <c r="L5" i="16"/>
  <c r="M5" i="16"/>
  <c r="N5" i="16"/>
  <c r="O5" i="16"/>
  <c r="P5" i="16"/>
  <c r="Q5" i="16"/>
  <c r="H6" i="16"/>
  <c r="I6" i="16"/>
  <c r="J6" i="16"/>
  <c r="K6" i="16"/>
  <c r="L6" i="16"/>
  <c r="M6" i="16"/>
  <c r="N6" i="16"/>
  <c r="O6" i="16"/>
  <c r="P6" i="16"/>
  <c r="Q6" i="16"/>
  <c r="H7" i="16"/>
  <c r="I7" i="16"/>
  <c r="J7" i="16"/>
  <c r="K7" i="16"/>
  <c r="L7" i="16"/>
  <c r="M7" i="16"/>
  <c r="N7" i="16"/>
  <c r="O7" i="16"/>
  <c r="P7" i="16"/>
  <c r="Q7" i="16"/>
  <c r="H72" i="16"/>
  <c r="I72" i="16"/>
  <c r="J72" i="16"/>
  <c r="K72" i="16"/>
  <c r="L72" i="16"/>
  <c r="M72" i="16"/>
  <c r="N72" i="16"/>
  <c r="O72" i="16"/>
  <c r="P72" i="16"/>
  <c r="Q72" i="16"/>
  <c r="H8" i="16"/>
  <c r="I8" i="16"/>
  <c r="J8" i="16"/>
  <c r="K8" i="16"/>
  <c r="L8" i="16"/>
  <c r="M8" i="16"/>
  <c r="N8" i="16"/>
  <c r="O8" i="16"/>
  <c r="P8" i="16"/>
  <c r="Q8" i="16"/>
  <c r="H73" i="16"/>
  <c r="I73" i="16"/>
  <c r="J73" i="16"/>
  <c r="K73" i="16"/>
  <c r="L73" i="16"/>
  <c r="M73" i="16"/>
  <c r="N73" i="16"/>
  <c r="O73" i="16"/>
  <c r="P73" i="16"/>
  <c r="Q73" i="16"/>
  <c r="H74" i="16"/>
  <c r="I74" i="16"/>
  <c r="J74" i="16"/>
  <c r="K74" i="16"/>
  <c r="L74" i="16"/>
  <c r="M74" i="16"/>
  <c r="N74" i="16"/>
  <c r="O74" i="16"/>
  <c r="P74" i="16"/>
  <c r="Q74" i="16"/>
  <c r="H75" i="16"/>
  <c r="I75" i="16"/>
  <c r="J75" i="16"/>
  <c r="K75" i="16"/>
  <c r="L75" i="16"/>
  <c r="M75" i="16"/>
  <c r="N75" i="16"/>
  <c r="O75" i="16"/>
  <c r="P75" i="16"/>
  <c r="Q75" i="16"/>
  <c r="H9" i="16"/>
  <c r="I9" i="16"/>
  <c r="J9" i="16"/>
  <c r="K9" i="16"/>
  <c r="L9" i="16"/>
  <c r="M9" i="16"/>
  <c r="N9" i="16"/>
  <c r="O9" i="16"/>
  <c r="P9" i="16"/>
  <c r="Q9" i="16"/>
  <c r="H10" i="16"/>
  <c r="I10" i="16"/>
  <c r="J10" i="16"/>
  <c r="K10" i="16"/>
  <c r="L10" i="16"/>
  <c r="M10" i="16"/>
  <c r="N10" i="16"/>
  <c r="O10" i="16"/>
  <c r="P10" i="16"/>
  <c r="Q10" i="16"/>
  <c r="H76" i="16"/>
  <c r="I76" i="16"/>
  <c r="J76" i="16"/>
  <c r="K76" i="16"/>
  <c r="L76" i="16"/>
  <c r="M76" i="16"/>
  <c r="N76" i="16"/>
  <c r="O76" i="16"/>
  <c r="P76" i="16"/>
  <c r="Q76" i="16"/>
  <c r="H11" i="16"/>
  <c r="I11" i="16"/>
  <c r="J11" i="16"/>
  <c r="K11" i="16"/>
  <c r="L11" i="16"/>
  <c r="M11" i="16"/>
  <c r="N11" i="16"/>
  <c r="O11" i="16"/>
  <c r="P11" i="16"/>
  <c r="Q11" i="16"/>
  <c r="H12" i="16"/>
  <c r="I12" i="16"/>
  <c r="J12" i="16"/>
  <c r="K12" i="16"/>
  <c r="L12" i="16"/>
  <c r="M12" i="16"/>
  <c r="N12" i="16"/>
  <c r="O12" i="16"/>
  <c r="P12" i="16"/>
  <c r="Q12" i="16"/>
  <c r="H13" i="16"/>
  <c r="I13" i="16"/>
  <c r="J13" i="16"/>
  <c r="K13" i="16"/>
  <c r="L13" i="16"/>
  <c r="M13" i="16"/>
  <c r="N13" i="16"/>
  <c r="O13" i="16"/>
  <c r="P13" i="16"/>
  <c r="Q13" i="16"/>
  <c r="H14" i="16"/>
  <c r="I14" i="16"/>
  <c r="J14" i="16"/>
  <c r="K14" i="16"/>
  <c r="L14" i="16"/>
  <c r="M14" i="16"/>
  <c r="N14" i="16"/>
  <c r="O14" i="16"/>
  <c r="P14" i="16"/>
  <c r="Q14" i="16"/>
  <c r="H15" i="16"/>
  <c r="I15" i="16"/>
  <c r="J15" i="16"/>
  <c r="K15" i="16"/>
  <c r="L15" i="16"/>
  <c r="M15" i="16"/>
  <c r="N15" i="16"/>
  <c r="O15" i="16"/>
  <c r="P15" i="16"/>
  <c r="Q15" i="16"/>
  <c r="H77" i="16"/>
  <c r="I77" i="16"/>
  <c r="J77" i="16"/>
  <c r="K77" i="16"/>
  <c r="L77" i="16"/>
  <c r="M77" i="16"/>
  <c r="N77" i="16"/>
  <c r="O77" i="16"/>
  <c r="P77" i="16"/>
  <c r="Q77" i="16"/>
  <c r="H78" i="16"/>
  <c r="I78" i="16"/>
  <c r="J78" i="16"/>
  <c r="K78" i="16"/>
  <c r="L78" i="16"/>
  <c r="M78" i="16"/>
  <c r="N78" i="16"/>
  <c r="O78" i="16"/>
  <c r="P78" i="16"/>
  <c r="Q78" i="16"/>
  <c r="H79" i="16"/>
  <c r="I79" i="16"/>
  <c r="J79" i="16"/>
  <c r="K79" i="16"/>
  <c r="L79" i="16"/>
  <c r="M79" i="16"/>
  <c r="N79" i="16"/>
  <c r="O79" i="16"/>
  <c r="P79" i="16"/>
  <c r="Q79" i="16"/>
  <c r="H16" i="16"/>
  <c r="I16" i="16"/>
  <c r="J16" i="16"/>
  <c r="K16" i="16"/>
  <c r="L16" i="16"/>
  <c r="M16" i="16"/>
  <c r="N16" i="16"/>
  <c r="O16" i="16"/>
  <c r="P16" i="16"/>
  <c r="Q16" i="16"/>
  <c r="H80" i="16"/>
  <c r="I80" i="16"/>
  <c r="J80" i="16"/>
  <c r="K80" i="16"/>
  <c r="L80" i="16"/>
  <c r="M80" i="16"/>
  <c r="N80" i="16"/>
  <c r="O80" i="16"/>
  <c r="P80" i="16"/>
  <c r="Q80" i="16"/>
  <c r="H81" i="16"/>
  <c r="I81" i="16"/>
  <c r="J81" i="16"/>
  <c r="K81" i="16"/>
  <c r="L81" i="16"/>
  <c r="M81" i="16"/>
  <c r="N81" i="16"/>
  <c r="O81" i="16"/>
  <c r="P81" i="16"/>
  <c r="Q81" i="16"/>
  <c r="H17" i="16"/>
  <c r="I17" i="16"/>
  <c r="J17" i="16"/>
  <c r="K17" i="16"/>
  <c r="L17" i="16"/>
  <c r="M17" i="16"/>
  <c r="N17" i="16"/>
  <c r="O17" i="16"/>
  <c r="P17" i="16"/>
  <c r="Q17" i="16"/>
  <c r="H18" i="16"/>
  <c r="I18" i="16"/>
  <c r="J18" i="16"/>
  <c r="K18" i="16"/>
  <c r="L18" i="16"/>
  <c r="M18" i="16"/>
  <c r="N18" i="16"/>
  <c r="O18" i="16"/>
  <c r="P18" i="16"/>
  <c r="Q18" i="16"/>
  <c r="H19" i="16"/>
  <c r="I19" i="16"/>
  <c r="J19" i="16"/>
  <c r="K19" i="16"/>
  <c r="L19" i="16"/>
  <c r="M19" i="16"/>
  <c r="N19" i="16"/>
  <c r="O19" i="16"/>
  <c r="P19" i="16"/>
  <c r="Q19" i="16"/>
  <c r="H82" i="16"/>
  <c r="I82" i="16"/>
  <c r="J82" i="16"/>
  <c r="K82" i="16"/>
  <c r="L82" i="16"/>
  <c r="M82" i="16"/>
  <c r="N82" i="16"/>
  <c r="O82" i="16"/>
  <c r="P82" i="16"/>
  <c r="Q82" i="16"/>
  <c r="H20" i="16"/>
  <c r="I20" i="16"/>
  <c r="J20" i="16"/>
  <c r="K20" i="16"/>
  <c r="L20" i="16"/>
  <c r="M20" i="16"/>
  <c r="N20" i="16"/>
  <c r="O20" i="16"/>
  <c r="P20" i="16"/>
  <c r="Q20" i="16"/>
  <c r="H83" i="16"/>
  <c r="I83" i="16"/>
  <c r="J83" i="16"/>
  <c r="K83" i="16"/>
  <c r="L83" i="16"/>
  <c r="M83" i="16"/>
  <c r="N83" i="16"/>
  <c r="O83" i="16"/>
  <c r="P83" i="16"/>
  <c r="Q83" i="16"/>
  <c r="H84" i="16"/>
  <c r="I84" i="16"/>
  <c r="J84" i="16"/>
  <c r="K84" i="16"/>
  <c r="L84" i="16"/>
  <c r="M84" i="16"/>
  <c r="N84" i="16"/>
  <c r="O84" i="16"/>
  <c r="P84" i="16"/>
  <c r="Q84" i="16"/>
  <c r="H85" i="16"/>
  <c r="I85" i="16"/>
  <c r="J85" i="16"/>
  <c r="K85" i="16"/>
  <c r="L85" i="16"/>
  <c r="M85" i="16"/>
  <c r="N85" i="16"/>
  <c r="O85" i="16"/>
  <c r="P85" i="16"/>
  <c r="Q85" i="16"/>
  <c r="H86" i="16"/>
  <c r="I86" i="16"/>
  <c r="J86" i="16"/>
  <c r="K86" i="16"/>
  <c r="L86" i="16"/>
  <c r="M86" i="16"/>
  <c r="N86" i="16"/>
  <c r="O86" i="16"/>
  <c r="P86" i="16"/>
  <c r="Q86" i="16"/>
  <c r="H87" i="16"/>
  <c r="I87" i="16"/>
  <c r="J87" i="16"/>
  <c r="K87" i="16"/>
  <c r="L87" i="16"/>
  <c r="M87" i="16"/>
  <c r="N87" i="16"/>
  <c r="O87" i="16"/>
  <c r="P87" i="16"/>
  <c r="Q87" i="16"/>
  <c r="H88" i="16"/>
  <c r="I88" i="16"/>
  <c r="J88" i="16"/>
  <c r="K88" i="16"/>
  <c r="L88" i="16"/>
  <c r="M88" i="16"/>
  <c r="N88" i="16"/>
  <c r="O88" i="16"/>
  <c r="P88" i="16"/>
  <c r="Q88" i="16"/>
  <c r="H21" i="16"/>
  <c r="I21" i="16"/>
  <c r="J21" i="16"/>
  <c r="K21" i="16"/>
  <c r="L21" i="16"/>
  <c r="M21" i="16"/>
  <c r="N21" i="16"/>
  <c r="O21" i="16"/>
  <c r="P21" i="16"/>
  <c r="Q21" i="16"/>
  <c r="H89" i="16"/>
  <c r="I89" i="16"/>
  <c r="J89" i="16"/>
  <c r="K89" i="16"/>
  <c r="L89" i="16"/>
  <c r="M89" i="16"/>
  <c r="N89" i="16"/>
  <c r="O89" i="16"/>
  <c r="P89" i="16"/>
  <c r="Q89" i="16"/>
  <c r="H22" i="16"/>
  <c r="I22" i="16"/>
  <c r="J22" i="16"/>
  <c r="K22" i="16"/>
  <c r="L22" i="16"/>
  <c r="M22" i="16"/>
  <c r="N22" i="16"/>
  <c r="O22" i="16"/>
  <c r="P22" i="16"/>
  <c r="Q22" i="16"/>
  <c r="H23" i="16"/>
  <c r="I23" i="16"/>
  <c r="J23" i="16"/>
  <c r="K23" i="16"/>
  <c r="L23" i="16"/>
  <c r="M23" i="16"/>
  <c r="N23" i="16"/>
  <c r="O23" i="16"/>
  <c r="P23" i="16"/>
  <c r="Q23" i="16"/>
  <c r="H90" i="16"/>
  <c r="I90" i="16"/>
  <c r="J90" i="16"/>
  <c r="K90" i="16"/>
  <c r="L90" i="16"/>
  <c r="M90" i="16"/>
  <c r="N90" i="16"/>
  <c r="O90" i="16"/>
  <c r="P90" i="16"/>
  <c r="Q90" i="16"/>
  <c r="H91" i="16"/>
  <c r="I91" i="16"/>
  <c r="J91" i="16"/>
  <c r="K91" i="16"/>
  <c r="L91" i="16"/>
  <c r="M91" i="16"/>
  <c r="N91" i="16"/>
  <c r="O91" i="16"/>
  <c r="P91" i="16"/>
  <c r="Q91" i="16"/>
  <c r="H24" i="16"/>
  <c r="I24" i="16"/>
  <c r="J24" i="16"/>
  <c r="K24" i="16"/>
  <c r="L24" i="16"/>
  <c r="M24" i="16"/>
  <c r="N24" i="16"/>
  <c r="O24" i="16"/>
  <c r="P24" i="16"/>
  <c r="Q24" i="16"/>
  <c r="H92" i="16"/>
  <c r="I92" i="16"/>
  <c r="J92" i="16"/>
  <c r="K92" i="16"/>
  <c r="L92" i="16"/>
  <c r="M92" i="16"/>
  <c r="N92" i="16"/>
  <c r="O92" i="16"/>
  <c r="P92" i="16"/>
  <c r="Q92" i="16"/>
  <c r="H25" i="16"/>
  <c r="I25" i="16"/>
  <c r="J25" i="16"/>
  <c r="K25" i="16"/>
  <c r="L25" i="16"/>
  <c r="M25" i="16"/>
  <c r="N25" i="16"/>
  <c r="O25" i="16"/>
  <c r="P25" i="16"/>
  <c r="Q25" i="16"/>
  <c r="H26" i="16"/>
  <c r="I26" i="16"/>
  <c r="J26" i="16"/>
  <c r="K26" i="16"/>
  <c r="L26" i="16"/>
  <c r="M26" i="16"/>
  <c r="N26" i="16"/>
  <c r="O26" i="16"/>
  <c r="P26" i="16"/>
  <c r="Q26" i="16"/>
  <c r="H27" i="16"/>
  <c r="I27" i="16"/>
  <c r="J27" i="16"/>
  <c r="K27" i="16"/>
  <c r="L27" i="16"/>
  <c r="M27" i="16"/>
  <c r="N27" i="16"/>
  <c r="O27" i="16"/>
  <c r="P27" i="16"/>
  <c r="Q27" i="16"/>
  <c r="H28" i="16"/>
  <c r="I28" i="16"/>
  <c r="J28" i="16"/>
  <c r="K28" i="16"/>
  <c r="L28" i="16"/>
  <c r="M28" i="16"/>
  <c r="N28" i="16"/>
  <c r="O28" i="16"/>
  <c r="P28" i="16"/>
  <c r="Q28" i="16"/>
  <c r="H93" i="16"/>
  <c r="I93" i="16"/>
  <c r="J93" i="16"/>
  <c r="K93" i="16"/>
  <c r="L93" i="16"/>
  <c r="M93" i="16"/>
  <c r="N93" i="16"/>
  <c r="O93" i="16"/>
  <c r="P93" i="16"/>
  <c r="Q93" i="16"/>
  <c r="H94" i="16"/>
  <c r="I94" i="16"/>
  <c r="J94" i="16"/>
  <c r="K94" i="16"/>
  <c r="L94" i="16"/>
  <c r="M94" i="16"/>
  <c r="N94" i="16"/>
  <c r="O94" i="16"/>
  <c r="P94" i="16"/>
  <c r="Q94" i="16"/>
  <c r="H95" i="16"/>
  <c r="I95" i="16"/>
  <c r="J95" i="16"/>
  <c r="K95" i="16"/>
  <c r="L95" i="16"/>
  <c r="M95" i="16"/>
  <c r="N95" i="16"/>
  <c r="O95" i="16"/>
  <c r="P95" i="16"/>
  <c r="Q95" i="16"/>
  <c r="H96" i="16"/>
  <c r="I96" i="16"/>
  <c r="J96" i="16"/>
  <c r="K96" i="16"/>
  <c r="L96" i="16"/>
  <c r="M96" i="16"/>
  <c r="N96" i="16"/>
  <c r="O96" i="16"/>
  <c r="P96" i="16"/>
  <c r="Q96" i="16"/>
  <c r="H97" i="16"/>
  <c r="I97" i="16"/>
  <c r="J97" i="16"/>
  <c r="K97" i="16"/>
  <c r="L97" i="16"/>
  <c r="M97" i="16"/>
  <c r="N97" i="16"/>
  <c r="O97" i="16"/>
  <c r="P97" i="16"/>
  <c r="Q97" i="16"/>
  <c r="H29" i="16"/>
  <c r="I29" i="16"/>
  <c r="J29" i="16"/>
  <c r="K29" i="16"/>
  <c r="L29" i="16"/>
  <c r="M29" i="16"/>
  <c r="N29" i="16"/>
  <c r="O29" i="16"/>
  <c r="P29" i="16"/>
  <c r="Q29" i="16"/>
  <c r="H98" i="16"/>
  <c r="I98" i="16"/>
  <c r="J98" i="16"/>
  <c r="K98" i="16"/>
  <c r="L98" i="16"/>
  <c r="M98" i="16"/>
  <c r="N98" i="16"/>
  <c r="O98" i="16"/>
  <c r="P98" i="16"/>
  <c r="Q98" i="16"/>
  <c r="H30" i="16"/>
  <c r="I30" i="16"/>
  <c r="J30" i="16"/>
  <c r="K30" i="16"/>
  <c r="L30" i="16"/>
  <c r="M30" i="16"/>
  <c r="N30" i="16"/>
  <c r="O30" i="16"/>
  <c r="P30" i="16"/>
  <c r="Q30" i="16"/>
  <c r="H31" i="16"/>
  <c r="I31" i="16"/>
  <c r="J31" i="16"/>
  <c r="K31" i="16"/>
  <c r="L31" i="16"/>
  <c r="M31" i="16"/>
  <c r="N31" i="16"/>
  <c r="O31" i="16"/>
  <c r="P31" i="16"/>
  <c r="Q31" i="16"/>
  <c r="H99" i="16"/>
  <c r="I99" i="16"/>
  <c r="J99" i="16"/>
  <c r="K99" i="16"/>
  <c r="L99" i="16"/>
  <c r="M99" i="16"/>
  <c r="N99" i="16"/>
  <c r="O99" i="16"/>
  <c r="P99" i="16"/>
  <c r="Q99" i="16"/>
  <c r="H32" i="16"/>
  <c r="I32" i="16"/>
  <c r="J32" i="16"/>
  <c r="K32" i="16"/>
  <c r="L32" i="16"/>
  <c r="M32" i="16"/>
  <c r="N32" i="16"/>
  <c r="O32" i="16"/>
  <c r="P32" i="16"/>
  <c r="Q32" i="16"/>
  <c r="H33" i="16"/>
  <c r="I33" i="16"/>
  <c r="J33" i="16"/>
  <c r="K33" i="16"/>
  <c r="L33" i="16"/>
  <c r="M33" i="16"/>
  <c r="N33" i="16"/>
  <c r="O33" i="16"/>
  <c r="P33" i="16"/>
  <c r="Q33" i="16"/>
  <c r="H100" i="16"/>
  <c r="I100" i="16"/>
  <c r="J100" i="16"/>
  <c r="K100" i="16"/>
  <c r="L100" i="16"/>
  <c r="M100" i="16"/>
  <c r="N100" i="16"/>
  <c r="O100" i="16"/>
  <c r="P100" i="16"/>
  <c r="Q100" i="16"/>
  <c r="H101" i="16"/>
  <c r="I101" i="16"/>
  <c r="J101" i="16"/>
  <c r="K101" i="16"/>
  <c r="L101" i="16"/>
  <c r="M101" i="16"/>
  <c r="N101" i="16"/>
  <c r="O101" i="16"/>
  <c r="P101" i="16"/>
  <c r="Q101" i="16"/>
  <c r="H102" i="16"/>
  <c r="I102" i="16"/>
  <c r="J102" i="16"/>
  <c r="K102" i="16"/>
  <c r="L102" i="16"/>
  <c r="M102" i="16"/>
  <c r="N102" i="16"/>
  <c r="O102" i="16"/>
  <c r="P102" i="16"/>
  <c r="Q102" i="16"/>
  <c r="H34" i="16"/>
  <c r="I34" i="16"/>
  <c r="J34" i="16"/>
  <c r="K34" i="16"/>
  <c r="L34" i="16"/>
  <c r="M34" i="16"/>
  <c r="N34" i="16"/>
  <c r="O34" i="16"/>
  <c r="P34" i="16"/>
  <c r="Q34" i="16"/>
  <c r="H103" i="16"/>
  <c r="I103" i="16"/>
  <c r="J103" i="16"/>
  <c r="K103" i="16"/>
  <c r="L103" i="16"/>
  <c r="M103" i="16"/>
  <c r="N103" i="16"/>
  <c r="O103" i="16"/>
  <c r="P103" i="16"/>
  <c r="Q103" i="16"/>
  <c r="H35" i="16"/>
  <c r="I35" i="16"/>
  <c r="J35" i="16"/>
  <c r="K35" i="16"/>
  <c r="L35" i="16"/>
  <c r="M35" i="16"/>
  <c r="N35" i="16"/>
  <c r="O35" i="16"/>
  <c r="P35" i="16"/>
  <c r="Q35" i="16"/>
  <c r="H104" i="16"/>
  <c r="I104" i="16"/>
  <c r="J104" i="16"/>
  <c r="K104" i="16"/>
  <c r="L104" i="16"/>
  <c r="M104" i="16"/>
  <c r="N104" i="16"/>
  <c r="O104" i="16"/>
  <c r="P104" i="16"/>
  <c r="Q104" i="16"/>
  <c r="H36" i="16"/>
  <c r="I36" i="16"/>
  <c r="J36" i="16"/>
  <c r="K36" i="16"/>
  <c r="L36" i="16"/>
  <c r="M36" i="16"/>
  <c r="N36" i="16"/>
  <c r="O36" i="16"/>
  <c r="P36" i="16"/>
  <c r="Q36" i="16"/>
  <c r="H37" i="16"/>
  <c r="I37" i="16"/>
  <c r="J37" i="16"/>
  <c r="K37" i="16"/>
  <c r="L37" i="16"/>
  <c r="M37" i="16"/>
  <c r="N37" i="16"/>
  <c r="O37" i="16"/>
  <c r="P37" i="16"/>
  <c r="Q37" i="16"/>
  <c r="H38" i="16"/>
  <c r="I38" i="16"/>
  <c r="J38" i="16"/>
  <c r="K38" i="16"/>
  <c r="L38" i="16"/>
  <c r="M38" i="16"/>
  <c r="N38" i="16"/>
  <c r="O38" i="16"/>
  <c r="P38" i="16"/>
  <c r="Q38" i="16"/>
  <c r="H105" i="16"/>
  <c r="I105" i="16"/>
  <c r="J105" i="16"/>
  <c r="K105" i="16"/>
  <c r="L105" i="16"/>
  <c r="M105" i="16"/>
  <c r="N105" i="16"/>
  <c r="O105" i="16"/>
  <c r="P105" i="16"/>
  <c r="Q105" i="16"/>
  <c r="H39" i="16"/>
  <c r="I39" i="16"/>
  <c r="J39" i="16"/>
  <c r="K39" i="16"/>
  <c r="L39" i="16"/>
  <c r="M39" i="16"/>
  <c r="N39" i="16"/>
  <c r="O39" i="16"/>
  <c r="P39" i="16"/>
  <c r="Q39" i="16"/>
  <c r="H106" i="16"/>
  <c r="I106" i="16"/>
  <c r="J106" i="16"/>
  <c r="K106" i="16"/>
  <c r="L106" i="16"/>
  <c r="M106" i="16"/>
  <c r="N106" i="16"/>
  <c r="O106" i="16"/>
  <c r="P106" i="16"/>
  <c r="Q106" i="16"/>
  <c r="H107" i="16"/>
  <c r="I107" i="16"/>
  <c r="J107" i="16"/>
  <c r="K107" i="16"/>
  <c r="L107" i="16"/>
  <c r="M107" i="16"/>
  <c r="N107" i="16"/>
  <c r="O107" i="16"/>
  <c r="P107" i="16"/>
  <c r="Q107" i="16"/>
  <c r="H108" i="16"/>
  <c r="I108" i="16"/>
  <c r="J108" i="16"/>
  <c r="K108" i="16"/>
  <c r="L108" i="16"/>
  <c r="M108" i="16"/>
  <c r="N108" i="16"/>
  <c r="O108" i="16"/>
  <c r="P108" i="16"/>
  <c r="Q108" i="16"/>
  <c r="H40" i="16"/>
  <c r="I40" i="16"/>
  <c r="J40" i="16"/>
  <c r="K40" i="16"/>
  <c r="L40" i="16"/>
  <c r="M40" i="16"/>
  <c r="N40" i="16"/>
  <c r="O40" i="16"/>
  <c r="P40" i="16"/>
  <c r="Q40" i="16"/>
  <c r="H41" i="16"/>
  <c r="I41" i="16"/>
  <c r="J41" i="16"/>
  <c r="K41" i="16"/>
  <c r="L41" i="16"/>
  <c r="M41" i="16"/>
  <c r="N41" i="16"/>
  <c r="O41" i="16"/>
  <c r="P41" i="16"/>
  <c r="Q41" i="16"/>
  <c r="H42" i="16"/>
  <c r="I42" i="16"/>
  <c r="J42" i="16"/>
  <c r="K42" i="16"/>
  <c r="L42" i="16"/>
  <c r="M42" i="16"/>
  <c r="N42" i="16"/>
  <c r="O42" i="16"/>
  <c r="P42" i="16"/>
  <c r="Q42" i="16"/>
  <c r="H43" i="16"/>
  <c r="I43" i="16"/>
  <c r="J43" i="16"/>
  <c r="K43" i="16"/>
  <c r="L43" i="16"/>
  <c r="M43" i="16"/>
  <c r="N43" i="16"/>
  <c r="O43" i="16"/>
  <c r="P43" i="16"/>
  <c r="Q43" i="16"/>
  <c r="H44" i="16"/>
  <c r="I44" i="16"/>
  <c r="J44" i="16"/>
  <c r="K44" i="16"/>
  <c r="L44" i="16"/>
  <c r="M44" i="16"/>
  <c r="N44" i="16"/>
  <c r="O44" i="16"/>
  <c r="P44" i="16"/>
  <c r="Q44" i="16"/>
  <c r="H45" i="16"/>
  <c r="I45" i="16"/>
  <c r="J45" i="16"/>
  <c r="K45" i="16"/>
  <c r="L45" i="16"/>
  <c r="M45" i="16"/>
  <c r="N45" i="16"/>
  <c r="O45" i="16"/>
  <c r="P45" i="16"/>
  <c r="Q45" i="16"/>
  <c r="H109" i="16"/>
  <c r="I109" i="16"/>
  <c r="J109" i="16"/>
  <c r="K109" i="16"/>
  <c r="L109" i="16"/>
  <c r="M109" i="16"/>
  <c r="N109" i="16"/>
  <c r="O109" i="16"/>
  <c r="P109" i="16"/>
  <c r="Q109" i="16"/>
  <c r="H46" i="16"/>
  <c r="I46" i="16"/>
  <c r="J46" i="16"/>
  <c r="K46" i="16"/>
  <c r="L46" i="16"/>
  <c r="M46" i="16"/>
  <c r="N46" i="16"/>
  <c r="O46" i="16"/>
  <c r="P46" i="16"/>
  <c r="Q46" i="16"/>
  <c r="H110" i="16"/>
  <c r="I110" i="16"/>
  <c r="J110" i="16"/>
  <c r="K110" i="16"/>
  <c r="L110" i="16"/>
  <c r="M110" i="16"/>
  <c r="N110" i="16"/>
  <c r="O110" i="16"/>
  <c r="P110" i="16"/>
  <c r="Q110" i="16"/>
  <c r="H111" i="16"/>
  <c r="I111" i="16"/>
  <c r="J111" i="16"/>
  <c r="K111" i="16"/>
  <c r="L111" i="16"/>
  <c r="M111" i="16"/>
  <c r="N111" i="16"/>
  <c r="O111" i="16"/>
  <c r="P111" i="16"/>
  <c r="Q111" i="16"/>
  <c r="H112" i="16"/>
  <c r="I112" i="16"/>
  <c r="J112" i="16"/>
  <c r="K112" i="16"/>
  <c r="L112" i="16"/>
  <c r="M112" i="16"/>
  <c r="N112" i="16"/>
  <c r="O112" i="16"/>
  <c r="P112" i="16"/>
  <c r="Q112" i="16"/>
  <c r="H113" i="16"/>
  <c r="I113" i="16"/>
  <c r="J113" i="16"/>
  <c r="K113" i="16"/>
  <c r="L113" i="16"/>
  <c r="M113" i="16"/>
  <c r="N113" i="16"/>
  <c r="O113" i="16"/>
  <c r="P113" i="16"/>
  <c r="Q113" i="16"/>
  <c r="H47" i="16"/>
  <c r="I47" i="16"/>
  <c r="J47" i="16"/>
  <c r="K47" i="16"/>
  <c r="L47" i="16"/>
  <c r="M47" i="16"/>
  <c r="N47" i="16"/>
  <c r="O47" i="16"/>
  <c r="P47" i="16"/>
  <c r="Q47" i="16"/>
  <c r="H48" i="16"/>
  <c r="I48" i="16"/>
  <c r="J48" i="16"/>
  <c r="K48" i="16"/>
  <c r="L48" i="16"/>
  <c r="M48" i="16"/>
  <c r="N48" i="16"/>
  <c r="O48" i="16"/>
  <c r="P48" i="16"/>
  <c r="Q48" i="16"/>
  <c r="H49" i="16"/>
  <c r="I49" i="16"/>
  <c r="J49" i="16"/>
  <c r="K49" i="16"/>
  <c r="L49" i="16"/>
  <c r="M49" i="16"/>
  <c r="N49" i="16"/>
  <c r="O49" i="16"/>
  <c r="P49" i="16"/>
  <c r="Q49" i="16"/>
  <c r="H50" i="16"/>
  <c r="I50" i="16"/>
  <c r="J50" i="16"/>
  <c r="K50" i="16"/>
  <c r="L50" i="16"/>
  <c r="M50" i="16"/>
  <c r="N50" i="16"/>
  <c r="O50" i="16"/>
  <c r="P50" i="16"/>
  <c r="Q50" i="16"/>
  <c r="H51" i="16"/>
  <c r="I51" i="16"/>
  <c r="J51" i="16"/>
  <c r="K51" i="16"/>
  <c r="L51" i="16"/>
  <c r="M51" i="16"/>
  <c r="N51" i="16"/>
  <c r="O51" i="16"/>
  <c r="P51" i="16"/>
  <c r="Q51" i="16"/>
  <c r="H52" i="16"/>
  <c r="I52" i="16"/>
  <c r="J52" i="16"/>
  <c r="K52" i="16"/>
  <c r="L52" i="16"/>
  <c r="M52" i="16"/>
  <c r="N52" i="16"/>
  <c r="O52" i="16"/>
  <c r="P52" i="16"/>
  <c r="Q52" i="16"/>
  <c r="H53" i="16"/>
  <c r="I53" i="16"/>
  <c r="J53" i="16"/>
  <c r="K53" i="16"/>
  <c r="L53" i="16"/>
  <c r="M53" i="16"/>
  <c r="N53" i="16"/>
  <c r="O53" i="16"/>
  <c r="P53" i="16"/>
  <c r="Q53" i="16"/>
  <c r="H114" i="16"/>
  <c r="I114" i="16"/>
  <c r="J114" i="16"/>
  <c r="K114" i="16"/>
  <c r="L114" i="16"/>
  <c r="M114" i="16"/>
  <c r="N114" i="16"/>
  <c r="O114" i="16"/>
  <c r="P114" i="16"/>
  <c r="Q114" i="16"/>
  <c r="H115" i="16"/>
  <c r="I115" i="16"/>
  <c r="J115" i="16"/>
  <c r="K115" i="16"/>
  <c r="L115" i="16"/>
  <c r="M115" i="16"/>
  <c r="N115" i="16"/>
  <c r="O115" i="16"/>
  <c r="P115" i="16"/>
  <c r="Q115" i="16"/>
  <c r="H116" i="16"/>
  <c r="I116" i="16"/>
  <c r="J116" i="16"/>
  <c r="K116" i="16"/>
  <c r="L116" i="16"/>
  <c r="M116" i="16"/>
  <c r="N116" i="16"/>
  <c r="O116" i="16"/>
  <c r="P116" i="16"/>
  <c r="Q116" i="16"/>
  <c r="H117" i="16"/>
  <c r="I117" i="16"/>
  <c r="J117" i="16"/>
  <c r="K117" i="16"/>
  <c r="L117" i="16"/>
  <c r="M117" i="16"/>
  <c r="N117" i="16"/>
  <c r="O117" i="16"/>
  <c r="P117" i="16"/>
  <c r="Q117" i="16"/>
  <c r="H54" i="16"/>
  <c r="I54" i="16"/>
  <c r="J54" i="16"/>
  <c r="K54" i="16"/>
  <c r="L54" i="16"/>
  <c r="M54" i="16"/>
  <c r="N54" i="16"/>
  <c r="O54" i="16"/>
  <c r="P54" i="16"/>
  <c r="Q54" i="16"/>
  <c r="H118" i="16"/>
  <c r="I118" i="16"/>
  <c r="J118" i="16"/>
  <c r="K118" i="16"/>
  <c r="L118" i="16"/>
  <c r="M118" i="16"/>
  <c r="N118" i="16"/>
  <c r="O118" i="16"/>
  <c r="P118" i="16"/>
  <c r="Q118" i="16"/>
  <c r="H119" i="16"/>
  <c r="I119" i="16"/>
  <c r="J119" i="16"/>
  <c r="K119" i="16"/>
  <c r="L119" i="16"/>
  <c r="M119" i="16"/>
  <c r="N119" i="16"/>
  <c r="O119" i="16"/>
  <c r="P119" i="16"/>
  <c r="Q119" i="16"/>
  <c r="H55" i="16"/>
  <c r="I55" i="16"/>
  <c r="J55" i="16"/>
  <c r="K55" i="16"/>
  <c r="L55" i="16"/>
  <c r="M55" i="16"/>
  <c r="N55" i="16"/>
  <c r="O55" i="16"/>
  <c r="P55" i="16"/>
  <c r="Q55" i="16"/>
  <c r="H56" i="16"/>
  <c r="I56" i="16"/>
  <c r="J56" i="16"/>
  <c r="K56" i="16"/>
  <c r="L56" i="16"/>
  <c r="M56" i="16"/>
  <c r="N56" i="16"/>
  <c r="O56" i="16"/>
  <c r="P56" i="16"/>
  <c r="Q56" i="16"/>
  <c r="H120" i="16"/>
  <c r="I120" i="16"/>
  <c r="J120" i="16"/>
  <c r="K120" i="16"/>
  <c r="L120" i="16"/>
  <c r="M120" i="16"/>
  <c r="N120" i="16"/>
  <c r="O120" i="16"/>
  <c r="P120" i="16"/>
  <c r="Q120" i="16"/>
  <c r="H57" i="16"/>
  <c r="I57" i="16"/>
  <c r="J57" i="16"/>
  <c r="K57" i="16"/>
  <c r="L57" i="16"/>
  <c r="M57" i="16"/>
  <c r="N57" i="16"/>
  <c r="O57" i="16"/>
  <c r="P57" i="16"/>
  <c r="Q57" i="16"/>
  <c r="H121" i="16"/>
  <c r="I121" i="16"/>
  <c r="J121" i="16"/>
  <c r="K121" i="16"/>
  <c r="L121" i="16"/>
  <c r="M121" i="16"/>
  <c r="N121" i="16"/>
  <c r="O121" i="16"/>
  <c r="P121" i="16"/>
  <c r="Q121" i="16"/>
  <c r="H58" i="16"/>
  <c r="I58" i="16"/>
  <c r="J58" i="16"/>
  <c r="K58" i="16"/>
  <c r="L58" i="16"/>
  <c r="M58" i="16"/>
  <c r="N58" i="16"/>
  <c r="O58" i="16"/>
  <c r="P58" i="16"/>
  <c r="Q58" i="16"/>
  <c r="H122" i="16"/>
  <c r="I122" i="16"/>
  <c r="J122" i="16"/>
  <c r="K122" i="16"/>
  <c r="L122" i="16"/>
  <c r="M122" i="16"/>
  <c r="N122" i="16"/>
  <c r="O122" i="16"/>
  <c r="P122" i="16"/>
  <c r="Q122" i="16"/>
  <c r="H123" i="16"/>
  <c r="I123" i="16"/>
  <c r="J123" i="16"/>
  <c r="K123" i="16"/>
  <c r="L123" i="16"/>
  <c r="M123" i="16"/>
  <c r="N123" i="16"/>
  <c r="O123" i="16"/>
  <c r="P123" i="16"/>
  <c r="Q123" i="16"/>
  <c r="H59" i="16"/>
  <c r="I59" i="16"/>
  <c r="J59" i="16"/>
  <c r="K59" i="16"/>
  <c r="L59" i="16"/>
  <c r="M59" i="16"/>
  <c r="N59" i="16"/>
  <c r="O59" i="16"/>
  <c r="P59" i="16"/>
  <c r="Q59" i="16"/>
  <c r="H60" i="16"/>
  <c r="I60" i="16"/>
  <c r="J60" i="16"/>
  <c r="K60" i="16"/>
  <c r="L60" i="16"/>
  <c r="M60" i="16"/>
  <c r="N60" i="16"/>
  <c r="O60" i="16"/>
  <c r="P60" i="16"/>
  <c r="Q60" i="16"/>
  <c r="H61" i="16"/>
  <c r="I61" i="16"/>
  <c r="J61" i="16"/>
  <c r="K61" i="16"/>
  <c r="L61" i="16"/>
  <c r="M61" i="16"/>
  <c r="N61" i="16"/>
  <c r="O61" i="16"/>
  <c r="P61" i="16"/>
  <c r="Q61" i="16"/>
  <c r="H62" i="16"/>
  <c r="I62" i="16"/>
  <c r="J62" i="16"/>
  <c r="K62" i="16"/>
  <c r="L62" i="16"/>
  <c r="M62" i="16"/>
  <c r="N62" i="16"/>
  <c r="O62" i="16"/>
  <c r="P62" i="16"/>
  <c r="Q62" i="16"/>
  <c r="H124" i="16"/>
  <c r="I124" i="16"/>
  <c r="J124" i="16"/>
  <c r="K124" i="16"/>
  <c r="L124" i="16"/>
  <c r="M124" i="16"/>
  <c r="N124" i="16"/>
  <c r="O124" i="16"/>
  <c r="P124" i="16"/>
  <c r="Q124" i="16"/>
  <c r="H63" i="16"/>
  <c r="I63" i="16"/>
  <c r="J63" i="16"/>
  <c r="K63" i="16"/>
  <c r="L63" i="16"/>
  <c r="M63" i="16"/>
  <c r="N63" i="16"/>
  <c r="O63" i="16"/>
  <c r="P63" i="16"/>
  <c r="Q63" i="16"/>
  <c r="H125" i="16"/>
  <c r="I125" i="16"/>
  <c r="J125" i="16"/>
  <c r="K125" i="16"/>
  <c r="L125" i="16"/>
  <c r="M125" i="16"/>
  <c r="N125" i="16"/>
  <c r="O125" i="16"/>
  <c r="P125" i="16"/>
  <c r="Q125" i="16"/>
  <c r="H64" i="16"/>
  <c r="I64" i="16"/>
  <c r="J64" i="16"/>
  <c r="K64" i="16"/>
  <c r="L64" i="16"/>
  <c r="M64" i="16"/>
  <c r="N64" i="16"/>
  <c r="O64" i="16"/>
  <c r="P64" i="16"/>
  <c r="Q64" i="16"/>
  <c r="H126" i="16"/>
  <c r="I126" i="16"/>
  <c r="J126" i="16"/>
  <c r="K126" i="16"/>
  <c r="L126" i="16"/>
  <c r="M126" i="16"/>
  <c r="N126" i="16"/>
  <c r="O126" i="16"/>
  <c r="P126" i="16"/>
  <c r="Q126" i="16"/>
  <c r="H127" i="16"/>
  <c r="I127" i="16"/>
  <c r="J127" i="16"/>
  <c r="K127" i="16"/>
  <c r="L127" i="16"/>
  <c r="M127" i="16"/>
  <c r="N127" i="16"/>
  <c r="O127" i="16"/>
  <c r="P127" i="16"/>
  <c r="Q127" i="16"/>
  <c r="H65" i="16"/>
  <c r="I65" i="16"/>
  <c r="J65" i="16"/>
  <c r="K65" i="16"/>
  <c r="L65" i="16"/>
  <c r="M65" i="16"/>
  <c r="N65" i="16"/>
  <c r="O65" i="16"/>
  <c r="P65" i="16"/>
  <c r="Q65" i="16"/>
  <c r="H128" i="16"/>
  <c r="I128" i="16"/>
  <c r="J128" i="16"/>
  <c r="K128" i="16"/>
  <c r="L128" i="16"/>
  <c r="M128" i="16"/>
  <c r="N128" i="16"/>
  <c r="O128" i="16"/>
  <c r="P128" i="16"/>
  <c r="Q128" i="16"/>
  <c r="H66" i="16"/>
  <c r="I66" i="16"/>
  <c r="J66" i="16"/>
  <c r="K66" i="16"/>
  <c r="L66" i="16"/>
  <c r="M66" i="16"/>
  <c r="N66" i="16"/>
  <c r="O66" i="16"/>
  <c r="P66" i="16"/>
  <c r="Q66" i="16"/>
  <c r="H67" i="16"/>
  <c r="I67" i="16"/>
  <c r="J67" i="16"/>
  <c r="K67" i="16"/>
  <c r="L67" i="16"/>
  <c r="M67" i="16"/>
  <c r="N67" i="16"/>
  <c r="O67" i="16"/>
  <c r="P67" i="16"/>
  <c r="Q67" i="16"/>
  <c r="H129" i="16"/>
  <c r="I129" i="16"/>
  <c r="J129" i="16"/>
  <c r="K129" i="16"/>
  <c r="L129" i="16"/>
  <c r="M129" i="16"/>
  <c r="N129" i="16"/>
  <c r="O129" i="16"/>
  <c r="P129" i="16"/>
  <c r="Q129" i="16"/>
  <c r="H130" i="16"/>
  <c r="I130" i="16"/>
  <c r="J130" i="16"/>
  <c r="K130" i="16"/>
  <c r="L130" i="16"/>
  <c r="M130" i="16"/>
  <c r="N130" i="16"/>
  <c r="O130" i="16"/>
  <c r="P130" i="16"/>
  <c r="Q130" i="16"/>
  <c r="H131" i="16"/>
  <c r="I131" i="16"/>
  <c r="J131" i="16"/>
  <c r="K131" i="16"/>
  <c r="L131" i="16"/>
  <c r="M131" i="16"/>
  <c r="N131" i="16"/>
  <c r="O131" i="16"/>
  <c r="P131" i="16"/>
  <c r="Q131" i="16"/>
  <c r="H250" i="16"/>
  <c r="I250" i="16"/>
  <c r="J250" i="16"/>
  <c r="K250" i="16"/>
  <c r="L250" i="16"/>
  <c r="M250" i="16"/>
  <c r="N250" i="16"/>
  <c r="O250" i="16"/>
  <c r="P250" i="16"/>
  <c r="Q250" i="16"/>
  <c r="H132" i="16"/>
  <c r="I132" i="16"/>
  <c r="J132" i="16"/>
  <c r="K132" i="16"/>
  <c r="L132" i="16"/>
  <c r="M132" i="16"/>
  <c r="N132" i="16"/>
  <c r="O132" i="16"/>
  <c r="P132" i="16"/>
  <c r="Q132" i="16"/>
  <c r="H251" i="16"/>
  <c r="I251" i="16"/>
  <c r="J251" i="16"/>
  <c r="K251" i="16"/>
  <c r="L251" i="16"/>
  <c r="M251" i="16"/>
  <c r="N251" i="16"/>
  <c r="O251" i="16"/>
  <c r="P251" i="16"/>
  <c r="Q251" i="16"/>
  <c r="H133" i="16"/>
  <c r="I133" i="16"/>
  <c r="J133" i="16"/>
  <c r="K133" i="16"/>
  <c r="L133" i="16"/>
  <c r="M133" i="16"/>
  <c r="N133" i="16"/>
  <c r="O133" i="16"/>
  <c r="P133" i="16"/>
  <c r="Q133" i="16"/>
  <c r="H134" i="16"/>
  <c r="I134" i="16"/>
  <c r="J134" i="16"/>
  <c r="K134" i="16"/>
  <c r="L134" i="16"/>
  <c r="M134" i="16"/>
  <c r="N134" i="16"/>
  <c r="O134" i="16"/>
  <c r="P134" i="16"/>
  <c r="Q134" i="16"/>
  <c r="H252" i="16"/>
  <c r="I252" i="16"/>
  <c r="J252" i="16"/>
  <c r="K252" i="16"/>
  <c r="L252" i="16"/>
  <c r="M252" i="16"/>
  <c r="N252" i="16"/>
  <c r="O252" i="16"/>
  <c r="P252" i="16"/>
  <c r="Q252" i="16"/>
  <c r="H135" i="16"/>
  <c r="I135" i="16"/>
  <c r="J135" i="16"/>
  <c r="K135" i="16"/>
  <c r="L135" i="16"/>
  <c r="M135" i="16"/>
  <c r="N135" i="16"/>
  <c r="O135" i="16"/>
  <c r="P135" i="16"/>
  <c r="Q135" i="16"/>
  <c r="H136" i="16"/>
  <c r="I136" i="16"/>
  <c r="J136" i="16"/>
  <c r="K136" i="16"/>
  <c r="L136" i="16"/>
  <c r="M136" i="16"/>
  <c r="N136" i="16"/>
  <c r="O136" i="16"/>
  <c r="P136" i="16"/>
  <c r="Q136" i="16"/>
  <c r="H137" i="16"/>
  <c r="I137" i="16"/>
  <c r="J137" i="16"/>
  <c r="K137" i="16"/>
  <c r="L137" i="16"/>
  <c r="M137" i="16"/>
  <c r="N137" i="16"/>
  <c r="O137" i="16"/>
  <c r="P137" i="16"/>
  <c r="Q137" i="16"/>
  <c r="H253" i="16"/>
  <c r="I253" i="16"/>
  <c r="J253" i="16"/>
  <c r="K253" i="16"/>
  <c r="L253" i="16"/>
  <c r="M253" i="16"/>
  <c r="N253" i="16"/>
  <c r="O253" i="16"/>
  <c r="P253" i="16"/>
  <c r="Q253" i="16"/>
  <c r="H138" i="16"/>
  <c r="I138" i="16"/>
  <c r="J138" i="16"/>
  <c r="K138" i="16"/>
  <c r="L138" i="16"/>
  <c r="M138" i="16"/>
  <c r="N138" i="16"/>
  <c r="O138" i="16"/>
  <c r="P138" i="16"/>
  <c r="Q138" i="16"/>
  <c r="H139" i="16"/>
  <c r="I139" i="16"/>
  <c r="J139" i="16"/>
  <c r="K139" i="16"/>
  <c r="L139" i="16"/>
  <c r="M139" i="16"/>
  <c r="N139" i="16"/>
  <c r="O139" i="16"/>
  <c r="P139" i="16"/>
  <c r="Q139" i="16"/>
  <c r="H140" i="16"/>
  <c r="I140" i="16"/>
  <c r="J140" i="16"/>
  <c r="K140" i="16"/>
  <c r="L140" i="16"/>
  <c r="M140" i="16"/>
  <c r="N140" i="16"/>
  <c r="O140" i="16"/>
  <c r="P140" i="16"/>
  <c r="Q140" i="16"/>
  <c r="H141" i="16"/>
  <c r="I141" i="16"/>
  <c r="J141" i="16"/>
  <c r="K141" i="16"/>
  <c r="L141" i="16"/>
  <c r="M141" i="16"/>
  <c r="N141" i="16"/>
  <c r="O141" i="16"/>
  <c r="P141" i="16"/>
  <c r="Q141" i="16"/>
  <c r="H142" i="16"/>
  <c r="I142" i="16"/>
  <c r="J142" i="16"/>
  <c r="K142" i="16"/>
  <c r="L142" i="16"/>
  <c r="M142" i="16"/>
  <c r="N142" i="16"/>
  <c r="O142" i="16"/>
  <c r="P142" i="16"/>
  <c r="Q142" i="16"/>
  <c r="H143" i="16"/>
  <c r="I143" i="16"/>
  <c r="J143" i="16"/>
  <c r="K143" i="16"/>
  <c r="L143" i="16"/>
  <c r="M143" i="16"/>
  <c r="N143" i="16"/>
  <c r="O143" i="16"/>
  <c r="P143" i="16"/>
  <c r="Q143" i="16"/>
  <c r="H254" i="16"/>
  <c r="I254" i="16"/>
  <c r="J254" i="16"/>
  <c r="K254" i="16"/>
  <c r="L254" i="16"/>
  <c r="M254" i="16"/>
  <c r="N254" i="16"/>
  <c r="O254" i="16"/>
  <c r="P254" i="16"/>
  <c r="Q254" i="16"/>
  <c r="H144" i="16"/>
  <c r="I144" i="16"/>
  <c r="J144" i="16"/>
  <c r="K144" i="16"/>
  <c r="L144" i="16"/>
  <c r="M144" i="16"/>
  <c r="N144" i="16"/>
  <c r="O144" i="16"/>
  <c r="P144" i="16"/>
  <c r="Q144" i="16"/>
  <c r="H145" i="16"/>
  <c r="I145" i="16"/>
  <c r="J145" i="16"/>
  <c r="K145" i="16"/>
  <c r="L145" i="16"/>
  <c r="M145" i="16"/>
  <c r="N145" i="16"/>
  <c r="O145" i="16"/>
  <c r="P145" i="16"/>
  <c r="Q145" i="16"/>
  <c r="H146" i="16"/>
  <c r="I146" i="16"/>
  <c r="J146" i="16"/>
  <c r="K146" i="16"/>
  <c r="L146" i="16"/>
  <c r="M146" i="16"/>
  <c r="N146" i="16"/>
  <c r="O146" i="16"/>
  <c r="P146" i="16"/>
  <c r="Q146" i="16"/>
  <c r="H147" i="16"/>
  <c r="I147" i="16"/>
  <c r="J147" i="16"/>
  <c r="K147" i="16"/>
  <c r="L147" i="16"/>
  <c r="M147" i="16"/>
  <c r="N147" i="16"/>
  <c r="O147" i="16"/>
  <c r="P147" i="16"/>
  <c r="Q147" i="16"/>
  <c r="H255" i="16"/>
  <c r="I255" i="16"/>
  <c r="J255" i="16"/>
  <c r="K255" i="16"/>
  <c r="L255" i="16"/>
  <c r="M255" i="16"/>
  <c r="N255" i="16"/>
  <c r="O255" i="16"/>
  <c r="P255" i="16"/>
  <c r="Q255" i="16"/>
  <c r="H256" i="16"/>
  <c r="I256" i="16"/>
  <c r="J256" i="16"/>
  <c r="K256" i="16"/>
  <c r="L256" i="16"/>
  <c r="M256" i="16"/>
  <c r="N256" i="16"/>
  <c r="O256" i="16"/>
  <c r="P256" i="16"/>
  <c r="Q256" i="16"/>
  <c r="H148" i="16"/>
  <c r="I148" i="16"/>
  <c r="J148" i="16"/>
  <c r="K148" i="16"/>
  <c r="L148" i="16"/>
  <c r="M148" i="16"/>
  <c r="N148" i="16"/>
  <c r="O148" i="16"/>
  <c r="P148" i="16"/>
  <c r="Q148" i="16"/>
  <c r="H149" i="16"/>
  <c r="I149" i="16"/>
  <c r="J149" i="16"/>
  <c r="K149" i="16"/>
  <c r="L149" i="16"/>
  <c r="M149" i="16"/>
  <c r="N149" i="16"/>
  <c r="O149" i="16"/>
  <c r="P149" i="16"/>
  <c r="Q149" i="16"/>
  <c r="H150" i="16"/>
  <c r="I150" i="16"/>
  <c r="J150" i="16"/>
  <c r="K150" i="16"/>
  <c r="L150" i="16"/>
  <c r="M150" i="16"/>
  <c r="N150" i="16"/>
  <c r="O150" i="16"/>
  <c r="P150" i="16"/>
  <c r="Q150" i="16"/>
  <c r="H257" i="16"/>
  <c r="I257" i="16"/>
  <c r="J257" i="16"/>
  <c r="K257" i="16"/>
  <c r="L257" i="16"/>
  <c r="M257" i="16"/>
  <c r="N257" i="16"/>
  <c r="O257" i="16"/>
  <c r="P257" i="16"/>
  <c r="Q257" i="16"/>
  <c r="H151" i="16"/>
  <c r="I151" i="16"/>
  <c r="J151" i="16"/>
  <c r="K151" i="16"/>
  <c r="L151" i="16"/>
  <c r="M151" i="16"/>
  <c r="N151" i="16"/>
  <c r="O151" i="16"/>
  <c r="P151" i="16"/>
  <c r="Q151" i="16"/>
  <c r="H152" i="16"/>
  <c r="I152" i="16"/>
  <c r="J152" i="16"/>
  <c r="K152" i="16"/>
  <c r="L152" i="16"/>
  <c r="M152" i="16"/>
  <c r="N152" i="16"/>
  <c r="O152" i="16"/>
  <c r="P152" i="16"/>
  <c r="Q152" i="16"/>
  <c r="H153" i="16"/>
  <c r="I153" i="16"/>
  <c r="J153" i="16"/>
  <c r="K153" i="16"/>
  <c r="L153" i="16"/>
  <c r="M153" i="16"/>
  <c r="N153" i="16"/>
  <c r="O153" i="16"/>
  <c r="P153" i="16"/>
  <c r="Q153" i="16"/>
  <c r="H154" i="16"/>
  <c r="I154" i="16"/>
  <c r="J154" i="16"/>
  <c r="K154" i="16"/>
  <c r="L154" i="16"/>
  <c r="M154" i="16"/>
  <c r="N154" i="16"/>
  <c r="O154" i="16"/>
  <c r="P154" i="16"/>
  <c r="Q154" i="16"/>
  <c r="H155" i="16"/>
  <c r="I155" i="16"/>
  <c r="J155" i="16"/>
  <c r="K155" i="16"/>
  <c r="L155" i="16"/>
  <c r="M155" i="16"/>
  <c r="N155" i="16"/>
  <c r="O155" i="16"/>
  <c r="P155" i="16"/>
  <c r="Q155" i="16"/>
  <c r="H156" i="16"/>
  <c r="I156" i="16"/>
  <c r="J156" i="16"/>
  <c r="K156" i="16"/>
  <c r="L156" i="16"/>
  <c r="M156" i="16"/>
  <c r="N156" i="16"/>
  <c r="O156" i="16"/>
  <c r="P156" i="16"/>
  <c r="Q156" i="16"/>
  <c r="H157" i="16"/>
  <c r="I157" i="16"/>
  <c r="J157" i="16"/>
  <c r="K157" i="16"/>
  <c r="L157" i="16"/>
  <c r="M157" i="16"/>
  <c r="N157" i="16"/>
  <c r="O157" i="16"/>
  <c r="P157" i="16"/>
  <c r="Q157" i="16"/>
  <c r="H258" i="16"/>
  <c r="I258" i="16"/>
  <c r="J258" i="16"/>
  <c r="K258" i="16"/>
  <c r="L258" i="16"/>
  <c r="M258" i="16"/>
  <c r="N258" i="16"/>
  <c r="O258" i="16"/>
  <c r="P258" i="16"/>
  <c r="Q258" i="16"/>
  <c r="H158" i="16"/>
  <c r="I158" i="16"/>
  <c r="J158" i="16"/>
  <c r="K158" i="16"/>
  <c r="L158" i="16"/>
  <c r="M158" i="16"/>
  <c r="N158" i="16"/>
  <c r="O158" i="16"/>
  <c r="P158" i="16"/>
  <c r="Q158" i="16"/>
  <c r="H259" i="16"/>
  <c r="I259" i="16"/>
  <c r="J259" i="16"/>
  <c r="K259" i="16"/>
  <c r="L259" i="16"/>
  <c r="M259" i="16"/>
  <c r="N259" i="16"/>
  <c r="O259" i="16"/>
  <c r="P259" i="16"/>
  <c r="Q259" i="16"/>
  <c r="H159" i="16"/>
  <c r="I159" i="16"/>
  <c r="J159" i="16"/>
  <c r="K159" i="16"/>
  <c r="L159" i="16"/>
  <c r="M159" i="16"/>
  <c r="N159" i="16"/>
  <c r="O159" i="16"/>
  <c r="P159" i="16"/>
  <c r="Q159" i="16"/>
  <c r="H260" i="16"/>
  <c r="I260" i="16"/>
  <c r="J260" i="16"/>
  <c r="K260" i="16"/>
  <c r="L260" i="16"/>
  <c r="M260" i="16"/>
  <c r="N260" i="16"/>
  <c r="O260" i="16"/>
  <c r="P260" i="16"/>
  <c r="Q260" i="16"/>
  <c r="H160" i="16"/>
  <c r="I160" i="16"/>
  <c r="J160" i="16"/>
  <c r="K160" i="16"/>
  <c r="L160" i="16"/>
  <c r="M160" i="16"/>
  <c r="N160" i="16"/>
  <c r="O160" i="16"/>
  <c r="P160" i="16"/>
  <c r="Q160" i="16"/>
  <c r="H161" i="16"/>
  <c r="I161" i="16"/>
  <c r="J161" i="16"/>
  <c r="K161" i="16"/>
  <c r="L161" i="16"/>
  <c r="M161" i="16"/>
  <c r="N161" i="16"/>
  <c r="O161" i="16"/>
  <c r="P161" i="16"/>
  <c r="Q161" i="16"/>
  <c r="H162" i="16"/>
  <c r="I162" i="16"/>
  <c r="J162" i="16"/>
  <c r="K162" i="16"/>
  <c r="L162" i="16"/>
  <c r="M162" i="16"/>
  <c r="N162" i="16"/>
  <c r="O162" i="16"/>
  <c r="P162" i="16"/>
  <c r="Q162" i="16"/>
  <c r="H261" i="16"/>
  <c r="I261" i="16"/>
  <c r="J261" i="16"/>
  <c r="K261" i="16"/>
  <c r="L261" i="16"/>
  <c r="M261" i="16"/>
  <c r="N261" i="16"/>
  <c r="O261" i="16"/>
  <c r="P261" i="16"/>
  <c r="Q261" i="16"/>
  <c r="H262" i="16"/>
  <c r="I262" i="16"/>
  <c r="J262" i="16"/>
  <c r="K262" i="16"/>
  <c r="L262" i="16"/>
  <c r="M262" i="16"/>
  <c r="N262" i="16"/>
  <c r="O262" i="16"/>
  <c r="P262" i="16"/>
  <c r="Q262" i="16"/>
  <c r="H263" i="16"/>
  <c r="I263" i="16"/>
  <c r="J263" i="16"/>
  <c r="K263" i="16"/>
  <c r="L263" i="16"/>
  <c r="M263" i="16"/>
  <c r="N263" i="16"/>
  <c r="O263" i="16"/>
  <c r="P263" i="16"/>
  <c r="Q263" i="16"/>
  <c r="H163" i="16"/>
  <c r="I163" i="16"/>
  <c r="J163" i="16"/>
  <c r="K163" i="16"/>
  <c r="L163" i="16"/>
  <c r="M163" i="16"/>
  <c r="N163" i="16"/>
  <c r="O163" i="16"/>
  <c r="P163" i="16"/>
  <c r="Q163" i="16"/>
  <c r="H164" i="16"/>
  <c r="I164" i="16"/>
  <c r="J164" i="16"/>
  <c r="K164" i="16"/>
  <c r="L164" i="16"/>
  <c r="M164" i="16"/>
  <c r="N164" i="16"/>
  <c r="O164" i="16"/>
  <c r="P164" i="16"/>
  <c r="Q164" i="16"/>
  <c r="H165" i="16"/>
  <c r="I165" i="16"/>
  <c r="J165" i="16"/>
  <c r="K165" i="16"/>
  <c r="L165" i="16"/>
  <c r="M165" i="16"/>
  <c r="N165" i="16"/>
  <c r="O165" i="16"/>
  <c r="P165" i="16"/>
  <c r="Q165" i="16"/>
  <c r="H166" i="16"/>
  <c r="I166" i="16"/>
  <c r="J166" i="16"/>
  <c r="K166" i="16"/>
  <c r="L166" i="16"/>
  <c r="M166" i="16"/>
  <c r="N166" i="16"/>
  <c r="O166" i="16"/>
  <c r="P166" i="16"/>
  <c r="Q166" i="16"/>
  <c r="H264" i="16"/>
  <c r="I264" i="16"/>
  <c r="J264" i="16"/>
  <c r="K264" i="16"/>
  <c r="L264" i="16"/>
  <c r="M264" i="16"/>
  <c r="N264" i="16"/>
  <c r="O264" i="16"/>
  <c r="P264" i="16"/>
  <c r="Q264" i="16"/>
  <c r="H265" i="16"/>
  <c r="I265" i="16"/>
  <c r="J265" i="16"/>
  <c r="K265" i="16"/>
  <c r="L265" i="16"/>
  <c r="M265" i="16"/>
  <c r="N265" i="16"/>
  <c r="O265" i="16"/>
  <c r="P265" i="16"/>
  <c r="Q265" i="16"/>
  <c r="H167" i="16"/>
  <c r="I167" i="16"/>
  <c r="J167" i="16"/>
  <c r="K167" i="16"/>
  <c r="L167" i="16"/>
  <c r="M167" i="16"/>
  <c r="N167" i="16"/>
  <c r="O167" i="16"/>
  <c r="P167" i="16"/>
  <c r="Q167" i="16"/>
  <c r="H266" i="16"/>
  <c r="I266" i="16"/>
  <c r="J266" i="16"/>
  <c r="K266" i="16"/>
  <c r="L266" i="16"/>
  <c r="M266" i="16"/>
  <c r="N266" i="16"/>
  <c r="O266" i="16"/>
  <c r="P266" i="16"/>
  <c r="Q266" i="16"/>
  <c r="H168" i="16"/>
  <c r="I168" i="16"/>
  <c r="J168" i="16"/>
  <c r="K168" i="16"/>
  <c r="L168" i="16"/>
  <c r="M168" i="16"/>
  <c r="N168" i="16"/>
  <c r="O168" i="16"/>
  <c r="P168" i="16"/>
  <c r="Q168" i="16"/>
  <c r="H169" i="16"/>
  <c r="I169" i="16"/>
  <c r="J169" i="16"/>
  <c r="K169" i="16"/>
  <c r="L169" i="16"/>
  <c r="M169" i="16"/>
  <c r="N169" i="16"/>
  <c r="O169" i="16"/>
  <c r="P169" i="16"/>
  <c r="Q169" i="16"/>
  <c r="H170" i="16"/>
  <c r="I170" i="16"/>
  <c r="J170" i="16"/>
  <c r="K170" i="16"/>
  <c r="L170" i="16"/>
  <c r="M170" i="16"/>
  <c r="N170" i="16"/>
  <c r="O170" i="16"/>
  <c r="P170" i="16"/>
  <c r="Q170" i="16"/>
  <c r="H171" i="16"/>
  <c r="I171" i="16"/>
  <c r="J171" i="16"/>
  <c r="K171" i="16"/>
  <c r="L171" i="16"/>
  <c r="M171" i="16"/>
  <c r="N171" i="16"/>
  <c r="O171" i="16"/>
  <c r="P171" i="16"/>
  <c r="Q171" i="16"/>
  <c r="H172" i="16"/>
  <c r="I172" i="16"/>
  <c r="J172" i="16"/>
  <c r="K172" i="16"/>
  <c r="L172" i="16"/>
  <c r="M172" i="16"/>
  <c r="N172" i="16"/>
  <c r="O172" i="16"/>
  <c r="P172" i="16"/>
  <c r="Q172" i="16"/>
  <c r="H173" i="16"/>
  <c r="I173" i="16"/>
  <c r="J173" i="16"/>
  <c r="K173" i="16"/>
  <c r="L173" i="16"/>
  <c r="M173" i="16"/>
  <c r="N173" i="16"/>
  <c r="O173" i="16"/>
  <c r="P173" i="16"/>
  <c r="Q173" i="16"/>
  <c r="H267" i="16"/>
  <c r="I267" i="16"/>
  <c r="J267" i="16"/>
  <c r="K267" i="16"/>
  <c r="L267" i="16"/>
  <c r="M267" i="16"/>
  <c r="N267" i="16"/>
  <c r="O267" i="16"/>
  <c r="P267" i="16"/>
  <c r="Q267" i="16"/>
  <c r="H174" i="16"/>
  <c r="I174" i="16"/>
  <c r="J174" i="16"/>
  <c r="K174" i="16"/>
  <c r="L174" i="16"/>
  <c r="M174" i="16"/>
  <c r="N174" i="16"/>
  <c r="O174" i="16"/>
  <c r="P174" i="16"/>
  <c r="Q174" i="16"/>
  <c r="H268" i="16"/>
  <c r="I268" i="16"/>
  <c r="J268" i="16"/>
  <c r="K268" i="16"/>
  <c r="L268" i="16"/>
  <c r="M268" i="16"/>
  <c r="N268" i="16"/>
  <c r="O268" i="16"/>
  <c r="P268" i="16"/>
  <c r="Q268" i="16"/>
  <c r="H269" i="16"/>
  <c r="I269" i="16"/>
  <c r="J269" i="16"/>
  <c r="K269" i="16"/>
  <c r="L269" i="16"/>
  <c r="M269" i="16"/>
  <c r="N269" i="16"/>
  <c r="O269" i="16"/>
  <c r="P269" i="16"/>
  <c r="Q269" i="16"/>
  <c r="H175" i="16"/>
  <c r="I175" i="16"/>
  <c r="J175" i="16"/>
  <c r="K175" i="16"/>
  <c r="L175" i="16"/>
  <c r="M175" i="16"/>
  <c r="N175" i="16"/>
  <c r="O175" i="16"/>
  <c r="P175" i="16"/>
  <c r="Q175" i="16"/>
  <c r="H176" i="16"/>
  <c r="I176" i="16"/>
  <c r="J176" i="16"/>
  <c r="K176" i="16"/>
  <c r="L176" i="16"/>
  <c r="M176" i="16"/>
  <c r="N176" i="16"/>
  <c r="O176" i="16"/>
  <c r="P176" i="16"/>
  <c r="Q176" i="16"/>
  <c r="H270" i="16"/>
  <c r="I270" i="16"/>
  <c r="J270" i="16"/>
  <c r="K270" i="16"/>
  <c r="L270" i="16"/>
  <c r="M270" i="16"/>
  <c r="N270" i="16"/>
  <c r="O270" i="16"/>
  <c r="P270" i="16"/>
  <c r="Q270" i="16"/>
  <c r="H177" i="16"/>
  <c r="I177" i="16"/>
  <c r="J177" i="16"/>
  <c r="K177" i="16"/>
  <c r="L177" i="16"/>
  <c r="M177" i="16"/>
  <c r="N177" i="16"/>
  <c r="O177" i="16"/>
  <c r="P177" i="16"/>
  <c r="Q177" i="16"/>
  <c r="H178" i="16"/>
  <c r="I178" i="16"/>
  <c r="J178" i="16"/>
  <c r="K178" i="16"/>
  <c r="L178" i="16"/>
  <c r="M178" i="16"/>
  <c r="N178" i="16"/>
  <c r="O178" i="16"/>
  <c r="P178" i="16"/>
  <c r="Q178" i="16"/>
  <c r="H271" i="16"/>
  <c r="I271" i="16"/>
  <c r="J271" i="16"/>
  <c r="K271" i="16"/>
  <c r="L271" i="16"/>
  <c r="M271" i="16"/>
  <c r="N271" i="16"/>
  <c r="O271" i="16"/>
  <c r="P271" i="16"/>
  <c r="Q271" i="16"/>
  <c r="H272" i="16"/>
  <c r="I272" i="16"/>
  <c r="J272" i="16"/>
  <c r="K272" i="16"/>
  <c r="L272" i="16"/>
  <c r="M272" i="16"/>
  <c r="N272" i="16"/>
  <c r="O272" i="16"/>
  <c r="P272" i="16"/>
  <c r="Q272" i="16"/>
  <c r="H179" i="16"/>
  <c r="I179" i="16"/>
  <c r="J179" i="16"/>
  <c r="K179" i="16"/>
  <c r="L179" i="16"/>
  <c r="M179" i="16"/>
  <c r="N179" i="16"/>
  <c r="O179" i="16"/>
  <c r="P179" i="16"/>
  <c r="Q179" i="16"/>
  <c r="H180" i="16"/>
  <c r="I180" i="16"/>
  <c r="J180" i="16"/>
  <c r="K180" i="16"/>
  <c r="L180" i="16"/>
  <c r="M180" i="16"/>
  <c r="N180" i="16"/>
  <c r="O180" i="16"/>
  <c r="P180" i="16"/>
  <c r="Q180" i="16"/>
  <c r="H181" i="16"/>
  <c r="I181" i="16"/>
  <c r="J181" i="16"/>
  <c r="K181" i="16"/>
  <c r="L181" i="16"/>
  <c r="M181" i="16"/>
  <c r="N181" i="16"/>
  <c r="O181" i="16"/>
  <c r="P181" i="16"/>
  <c r="Q181" i="16"/>
  <c r="H182" i="16"/>
  <c r="I182" i="16"/>
  <c r="J182" i="16"/>
  <c r="K182" i="16"/>
  <c r="L182" i="16"/>
  <c r="M182" i="16"/>
  <c r="N182" i="16"/>
  <c r="O182" i="16"/>
  <c r="P182" i="16"/>
  <c r="Q182" i="16"/>
  <c r="H183" i="16"/>
  <c r="I183" i="16"/>
  <c r="J183" i="16"/>
  <c r="K183" i="16"/>
  <c r="L183" i="16"/>
  <c r="M183" i="16"/>
  <c r="N183" i="16"/>
  <c r="O183" i="16"/>
  <c r="P183" i="16"/>
  <c r="Q183" i="16"/>
  <c r="H184" i="16"/>
  <c r="I184" i="16"/>
  <c r="J184" i="16"/>
  <c r="K184" i="16"/>
  <c r="L184" i="16"/>
  <c r="M184" i="16"/>
  <c r="N184" i="16"/>
  <c r="O184" i="16"/>
  <c r="P184" i="16"/>
  <c r="Q184" i="16"/>
  <c r="H185" i="16"/>
  <c r="I185" i="16"/>
  <c r="J185" i="16"/>
  <c r="K185" i="16"/>
  <c r="L185" i="16"/>
  <c r="M185" i="16"/>
  <c r="N185" i="16"/>
  <c r="O185" i="16"/>
  <c r="P185" i="16"/>
  <c r="Q185" i="16"/>
  <c r="H186" i="16"/>
  <c r="I186" i="16"/>
  <c r="J186" i="16"/>
  <c r="K186" i="16"/>
  <c r="L186" i="16"/>
  <c r="M186" i="16"/>
  <c r="N186" i="16"/>
  <c r="O186" i="16"/>
  <c r="P186" i="16"/>
  <c r="Q186" i="16"/>
  <c r="H273" i="16"/>
  <c r="I273" i="16"/>
  <c r="J273" i="16"/>
  <c r="K273" i="16"/>
  <c r="L273" i="16"/>
  <c r="M273" i="16"/>
  <c r="N273" i="16"/>
  <c r="O273" i="16"/>
  <c r="P273" i="16"/>
  <c r="Q273" i="16"/>
  <c r="H187" i="16"/>
  <c r="I187" i="16"/>
  <c r="J187" i="16"/>
  <c r="K187" i="16"/>
  <c r="L187" i="16"/>
  <c r="M187" i="16"/>
  <c r="N187" i="16"/>
  <c r="O187" i="16"/>
  <c r="P187" i="16"/>
  <c r="Q187" i="16"/>
  <c r="H274" i="16"/>
  <c r="I274" i="16"/>
  <c r="J274" i="16"/>
  <c r="K274" i="16"/>
  <c r="L274" i="16"/>
  <c r="M274" i="16"/>
  <c r="N274" i="16"/>
  <c r="O274" i="16"/>
  <c r="P274" i="16"/>
  <c r="Q274" i="16"/>
  <c r="H188" i="16"/>
  <c r="I188" i="16"/>
  <c r="J188" i="16"/>
  <c r="K188" i="16"/>
  <c r="L188" i="16"/>
  <c r="M188" i="16"/>
  <c r="N188" i="16"/>
  <c r="O188" i="16"/>
  <c r="P188" i="16"/>
  <c r="Q188" i="16"/>
  <c r="H275" i="16"/>
  <c r="I275" i="16"/>
  <c r="J275" i="16"/>
  <c r="K275" i="16"/>
  <c r="L275" i="16"/>
  <c r="M275" i="16"/>
  <c r="N275" i="16"/>
  <c r="O275" i="16"/>
  <c r="P275" i="16"/>
  <c r="Q275" i="16"/>
  <c r="H189" i="16"/>
  <c r="I189" i="16"/>
  <c r="J189" i="16"/>
  <c r="K189" i="16"/>
  <c r="L189" i="16"/>
  <c r="M189" i="16"/>
  <c r="N189" i="16"/>
  <c r="O189" i="16"/>
  <c r="P189" i="16"/>
  <c r="Q189" i="16"/>
  <c r="H276" i="16"/>
  <c r="I276" i="16"/>
  <c r="J276" i="16"/>
  <c r="K276" i="16"/>
  <c r="L276" i="16"/>
  <c r="M276" i="16"/>
  <c r="N276" i="16"/>
  <c r="O276" i="16"/>
  <c r="P276" i="16"/>
  <c r="Q276" i="16"/>
  <c r="H190" i="16"/>
  <c r="I190" i="16"/>
  <c r="J190" i="16"/>
  <c r="K190" i="16"/>
  <c r="L190" i="16"/>
  <c r="M190" i="16"/>
  <c r="N190" i="16"/>
  <c r="O190" i="16"/>
  <c r="P190" i="16"/>
  <c r="Q190" i="16"/>
  <c r="H191" i="16"/>
  <c r="I191" i="16"/>
  <c r="J191" i="16"/>
  <c r="K191" i="16"/>
  <c r="L191" i="16"/>
  <c r="M191" i="16"/>
  <c r="N191" i="16"/>
  <c r="O191" i="16"/>
  <c r="P191" i="16"/>
  <c r="Q191" i="16"/>
  <c r="H192" i="16"/>
  <c r="I192" i="16"/>
  <c r="J192" i="16"/>
  <c r="K192" i="16"/>
  <c r="L192" i="16"/>
  <c r="M192" i="16"/>
  <c r="N192" i="16"/>
  <c r="O192" i="16"/>
  <c r="P192" i="16"/>
  <c r="Q192" i="16"/>
  <c r="H193" i="16"/>
  <c r="I193" i="16"/>
  <c r="J193" i="16"/>
  <c r="K193" i="16"/>
  <c r="L193" i="16"/>
  <c r="M193" i="16"/>
  <c r="N193" i="16"/>
  <c r="O193" i="16"/>
  <c r="P193" i="16"/>
  <c r="Q193" i="16"/>
  <c r="H194" i="16"/>
  <c r="I194" i="16"/>
  <c r="J194" i="16"/>
  <c r="K194" i="16"/>
  <c r="L194" i="16"/>
  <c r="M194" i="16"/>
  <c r="N194" i="16"/>
  <c r="O194" i="16"/>
  <c r="P194" i="16"/>
  <c r="Q194" i="16"/>
  <c r="H195" i="16"/>
  <c r="I195" i="16"/>
  <c r="J195" i="16"/>
  <c r="K195" i="16"/>
  <c r="L195" i="16"/>
  <c r="M195" i="16"/>
  <c r="N195" i="16"/>
  <c r="O195" i="16"/>
  <c r="P195" i="16"/>
  <c r="Q195" i="16"/>
  <c r="H196" i="16"/>
  <c r="I196" i="16"/>
  <c r="J196" i="16"/>
  <c r="K196" i="16"/>
  <c r="L196" i="16"/>
  <c r="M196" i="16"/>
  <c r="N196" i="16"/>
  <c r="O196" i="16"/>
  <c r="P196" i="16"/>
  <c r="Q196" i="16"/>
  <c r="H197" i="16"/>
  <c r="I197" i="16"/>
  <c r="J197" i="16"/>
  <c r="K197" i="16"/>
  <c r="L197" i="16"/>
  <c r="M197" i="16"/>
  <c r="N197" i="16"/>
  <c r="O197" i="16"/>
  <c r="P197" i="16"/>
  <c r="Q197" i="16"/>
  <c r="H277" i="16"/>
  <c r="I277" i="16"/>
  <c r="J277" i="16"/>
  <c r="K277" i="16"/>
  <c r="L277" i="16"/>
  <c r="M277" i="16"/>
  <c r="N277" i="16"/>
  <c r="O277" i="16"/>
  <c r="P277" i="16"/>
  <c r="Q277" i="16"/>
  <c r="H198" i="16"/>
  <c r="I198" i="16"/>
  <c r="J198" i="16"/>
  <c r="K198" i="16"/>
  <c r="L198" i="16"/>
  <c r="M198" i="16"/>
  <c r="N198" i="16"/>
  <c r="O198" i="16"/>
  <c r="P198" i="16"/>
  <c r="Q198" i="16"/>
  <c r="H199" i="16"/>
  <c r="I199" i="16"/>
  <c r="J199" i="16"/>
  <c r="K199" i="16"/>
  <c r="L199" i="16"/>
  <c r="M199" i="16"/>
  <c r="N199" i="16"/>
  <c r="O199" i="16"/>
  <c r="P199" i="16"/>
  <c r="Q199" i="16"/>
  <c r="H200" i="16"/>
  <c r="I200" i="16"/>
  <c r="J200" i="16"/>
  <c r="K200" i="16"/>
  <c r="L200" i="16"/>
  <c r="M200" i="16"/>
  <c r="N200" i="16"/>
  <c r="O200" i="16"/>
  <c r="P200" i="16"/>
  <c r="Q200" i="16"/>
  <c r="H201" i="16"/>
  <c r="I201" i="16"/>
  <c r="J201" i="16"/>
  <c r="K201" i="16"/>
  <c r="L201" i="16"/>
  <c r="M201" i="16"/>
  <c r="N201" i="16"/>
  <c r="O201" i="16"/>
  <c r="P201" i="16"/>
  <c r="Q201" i="16"/>
  <c r="H202" i="16"/>
  <c r="I202" i="16"/>
  <c r="J202" i="16"/>
  <c r="K202" i="16"/>
  <c r="L202" i="16"/>
  <c r="M202" i="16"/>
  <c r="N202" i="16"/>
  <c r="O202" i="16"/>
  <c r="P202" i="16"/>
  <c r="Q202" i="16"/>
  <c r="H278" i="16"/>
  <c r="I278" i="16"/>
  <c r="J278" i="16"/>
  <c r="K278" i="16"/>
  <c r="L278" i="16"/>
  <c r="M278" i="16"/>
  <c r="N278" i="16"/>
  <c r="O278" i="16"/>
  <c r="P278" i="16"/>
  <c r="Q278" i="16"/>
  <c r="H203" i="16"/>
  <c r="I203" i="16"/>
  <c r="J203" i="16"/>
  <c r="K203" i="16"/>
  <c r="L203" i="16"/>
  <c r="M203" i="16"/>
  <c r="N203" i="16"/>
  <c r="O203" i="16"/>
  <c r="P203" i="16"/>
  <c r="Q203" i="16"/>
  <c r="H279" i="16"/>
  <c r="I279" i="16"/>
  <c r="J279" i="16"/>
  <c r="K279" i="16"/>
  <c r="L279" i="16"/>
  <c r="M279" i="16"/>
  <c r="N279" i="16"/>
  <c r="O279" i="16"/>
  <c r="P279" i="16"/>
  <c r="Q279" i="16"/>
  <c r="H204" i="16"/>
  <c r="I204" i="16"/>
  <c r="J204" i="16"/>
  <c r="K204" i="16"/>
  <c r="L204" i="16"/>
  <c r="M204" i="16"/>
  <c r="N204" i="16"/>
  <c r="O204" i="16"/>
  <c r="P204" i="16"/>
  <c r="Q204" i="16"/>
  <c r="H205" i="16"/>
  <c r="I205" i="16"/>
  <c r="J205" i="16"/>
  <c r="K205" i="16"/>
  <c r="L205" i="16"/>
  <c r="M205" i="16"/>
  <c r="N205" i="16"/>
  <c r="O205" i="16"/>
  <c r="P205" i="16"/>
  <c r="Q205" i="16"/>
  <c r="H206" i="16"/>
  <c r="I206" i="16"/>
  <c r="J206" i="16"/>
  <c r="K206" i="16"/>
  <c r="L206" i="16"/>
  <c r="M206" i="16"/>
  <c r="N206" i="16"/>
  <c r="O206" i="16"/>
  <c r="P206" i="16"/>
  <c r="Q206" i="16"/>
  <c r="H207" i="16"/>
  <c r="I207" i="16"/>
  <c r="J207" i="16"/>
  <c r="K207" i="16"/>
  <c r="L207" i="16"/>
  <c r="M207" i="16"/>
  <c r="N207" i="16"/>
  <c r="O207" i="16"/>
  <c r="P207" i="16"/>
  <c r="Q207" i="16"/>
  <c r="H280" i="16"/>
  <c r="I280" i="16"/>
  <c r="J280" i="16"/>
  <c r="K280" i="16"/>
  <c r="L280" i="16"/>
  <c r="M280" i="16"/>
  <c r="N280" i="16"/>
  <c r="O280" i="16"/>
  <c r="P280" i="16"/>
  <c r="Q280" i="16"/>
  <c r="H208" i="16"/>
  <c r="I208" i="16"/>
  <c r="J208" i="16"/>
  <c r="K208" i="16"/>
  <c r="L208" i="16"/>
  <c r="M208" i="16"/>
  <c r="N208" i="16"/>
  <c r="O208" i="16"/>
  <c r="P208" i="16"/>
  <c r="Q208" i="16"/>
  <c r="H281" i="16"/>
  <c r="I281" i="16"/>
  <c r="J281" i="16"/>
  <c r="K281" i="16"/>
  <c r="L281" i="16"/>
  <c r="M281" i="16"/>
  <c r="N281" i="16"/>
  <c r="O281" i="16"/>
  <c r="P281" i="16"/>
  <c r="Q281" i="16"/>
  <c r="H282" i="16"/>
  <c r="I282" i="16"/>
  <c r="J282" i="16"/>
  <c r="K282" i="16"/>
  <c r="L282" i="16"/>
  <c r="M282" i="16"/>
  <c r="N282" i="16"/>
  <c r="O282" i="16"/>
  <c r="P282" i="16"/>
  <c r="Q282" i="16"/>
  <c r="H209" i="16"/>
  <c r="I209" i="16"/>
  <c r="J209" i="16"/>
  <c r="K209" i="16"/>
  <c r="L209" i="16"/>
  <c r="M209" i="16"/>
  <c r="N209" i="16"/>
  <c r="O209" i="16"/>
  <c r="P209" i="16"/>
  <c r="Q209" i="16"/>
  <c r="H210" i="16"/>
  <c r="I210" i="16"/>
  <c r="J210" i="16"/>
  <c r="K210" i="16"/>
  <c r="L210" i="16"/>
  <c r="M210" i="16"/>
  <c r="N210" i="16"/>
  <c r="O210" i="16"/>
  <c r="P210" i="16"/>
  <c r="Q210" i="16"/>
  <c r="H211" i="16"/>
  <c r="I211" i="16"/>
  <c r="J211" i="16"/>
  <c r="K211" i="16"/>
  <c r="L211" i="16"/>
  <c r="M211" i="16"/>
  <c r="N211" i="16"/>
  <c r="O211" i="16"/>
  <c r="P211" i="16"/>
  <c r="Q211" i="16"/>
  <c r="H212" i="16"/>
  <c r="I212" i="16"/>
  <c r="J212" i="16"/>
  <c r="K212" i="16"/>
  <c r="L212" i="16"/>
  <c r="M212" i="16"/>
  <c r="N212" i="16"/>
  <c r="O212" i="16"/>
  <c r="P212" i="16"/>
  <c r="Q212" i="16"/>
  <c r="H213" i="16"/>
  <c r="I213" i="16"/>
  <c r="J213" i="16"/>
  <c r="K213" i="16"/>
  <c r="L213" i="16"/>
  <c r="M213" i="16"/>
  <c r="N213" i="16"/>
  <c r="O213" i="16"/>
  <c r="P213" i="16"/>
  <c r="Q213" i="16"/>
  <c r="H283" i="16"/>
  <c r="I283" i="16"/>
  <c r="J283" i="16"/>
  <c r="K283" i="16"/>
  <c r="L283" i="16"/>
  <c r="M283" i="16"/>
  <c r="N283" i="16"/>
  <c r="O283" i="16"/>
  <c r="P283" i="16"/>
  <c r="Q283" i="16"/>
  <c r="H214" i="16"/>
  <c r="I214" i="16"/>
  <c r="J214" i="16"/>
  <c r="K214" i="16"/>
  <c r="L214" i="16"/>
  <c r="M214" i="16"/>
  <c r="N214" i="16"/>
  <c r="O214" i="16"/>
  <c r="P214" i="16"/>
  <c r="Q214" i="16"/>
  <c r="H284" i="16"/>
  <c r="I284" i="16"/>
  <c r="J284" i="16"/>
  <c r="K284" i="16"/>
  <c r="L284" i="16"/>
  <c r="M284" i="16"/>
  <c r="N284" i="16"/>
  <c r="O284" i="16"/>
  <c r="P284" i="16"/>
  <c r="Q284" i="16"/>
  <c r="H215" i="16"/>
  <c r="I215" i="16"/>
  <c r="J215" i="16"/>
  <c r="K215" i="16"/>
  <c r="L215" i="16"/>
  <c r="M215" i="16"/>
  <c r="N215" i="16"/>
  <c r="O215" i="16"/>
  <c r="P215" i="16"/>
  <c r="Q215" i="16"/>
  <c r="H285" i="16"/>
  <c r="I285" i="16"/>
  <c r="J285" i="16"/>
  <c r="K285" i="16"/>
  <c r="L285" i="16"/>
  <c r="M285" i="16"/>
  <c r="N285" i="16"/>
  <c r="O285" i="16"/>
  <c r="P285" i="16"/>
  <c r="Q285" i="16"/>
  <c r="H216" i="16"/>
  <c r="I216" i="16"/>
  <c r="J216" i="16"/>
  <c r="K216" i="16"/>
  <c r="L216" i="16"/>
  <c r="M216" i="16"/>
  <c r="N216" i="16"/>
  <c r="O216" i="16"/>
  <c r="P216" i="16"/>
  <c r="Q216" i="16"/>
  <c r="H217" i="16"/>
  <c r="I217" i="16"/>
  <c r="J217" i="16"/>
  <c r="K217" i="16"/>
  <c r="L217" i="16"/>
  <c r="M217" i="16"/>
  <c r="N217" i="16"/>
  <c r="O217" i="16"/>
  <c r="P217" i="16"/>
  <c r="Q217" i="16"/>
  <c r="H218" i="16"/>
  <c r="I218" i="16"/>
  <c r="J218" i="16"/>
  <c r="K218" i="16"/>
  <c r="L218" i="16"/>
  <c r="M218" i="16"/>
  <c r="N218" i="16"/>
  <c r="O218" i="16"/>
  <c r="P218" i="16"/>
  <c r="Q218" i="16"/>
  <c r="H219" i="16"/>
  <c r="I219" i="16"/>
  <c r="J219" i="16"/>
  <c r="K219" i="16"/>
  <c r="L219" i="16"/>
  <c r="M219" i="16"/>
  <c r="N219" i="16"/>
  <c r="O219" i="16"/>
  <c r="P219" i="16"/>
  <c r="Q219" i="16"/>
  <c r="H220" i="16"/>
  <c r="I220" i="16"/>
  <c r="J220" i="16"/>
  <c r="K220" i="16"/>
  <c r="L220" i="16"/>
  <c r="M220" i="16"/>
  <c r="N220" i="16"/>
  <c r="O220" i="16"/>
  <c r="P220" i="16"/>
  <c r="Q220" i="16"/>
  <c r="H221" i="16"/>
  <c r="I221" i="16"/>
  <c r="J221" i="16"/>
  <c r="K221" i="16"/>
  <c r="L221" i="16"/>
  <c r="M221" i="16"/>
  <c r="N221" i="16"/>
  <c r="O221" i="16"/>
  <c r="P221" i="16"/>
  <c r="Q221" i="16"/>
  <c r="H222" i="16"/>
  <c r="I222" i="16"/>
  <c r="J222" i="16"/>
  <c r="K222" i="16"/>
  <c r="L222" i="16"/>
  <c r="M222" i="16"/>
  <c r="N222" i="16"/>
  <c r="O222" i="16"/>
  <c r="P222" i="16"/>
  <c r="Q222" i="16"/>
  <c r="H223" i="16"/>
  <c r="I223" i="16"/>
  <c r="J223" i="16"/>
  <c r="K223" i="16"/>
  <c r="L223" i="16"/>
  <c r="M223" i="16"/>
  <c r="N223" i="16"/>
  <c r="O223" i="16"/>
  <c r="P223" i="16"/>
  <c r="Q223" i="16"/>
  <c r="H224" i="16"/>
  <c r="I224" i="16"/>
  <c r="J224" i="16"/>
  <c r="K224" i="16"/>
  <c r="L224" i="16"/>
  <c r="M224" i="16"/>
  <c r="N224" i="16"/>
  <c r="O224" i="16"/>
  <c r="P224" i="16"/>
  <c r="Q224" i="16"/>
  <c r="H225" i="16"/>
  <c r="I225" i="16"/>
  <c r="J225" i="16"/>
  <c r="K225" i="16"/>
  <c r="L225" i="16"/>
  <c r="M225" i="16"/>
  <c r="N225" i="16"/>
  <c r="O225" i="16"/>
  <c r="P225" i="16"/>
  <c r="Q225" i="16"/>
  <c r="H226" i="16"/>
  <c r="I226" i="16"/>
  <c r="J226" i="16"/>
  <c r="K226" i="16"/>
  <c r="L226" i="16"/>
  <c r="M226" i="16"/>
  <c r="N226" i="16"/>
  <c r="O226" i="16"/>
  <c r="P226" i="16"/>
  <c r="Q226" i="16"/>
  <c r="H286" i="16"/>
  <c r="I286" i="16"/>
  <c r="J286" i="16"/>
  <c r="K286" i="16"/>
  <c r="L286" i="16"/>
  <c r="M286" i="16"/>
  <c r="N286" i="16"/>
  <c r="O286" i="16"/>
  <c r="P286" i="16"/>
  <c r="Q286" i="16"/>
  <c r="H227" i="16"/>
  <c r="I227" i="16"/>
  <c r="J227" i="16"/>
  <c r="K227" i="16"/>
  <c r="L227" i="16"/>
  <c r="M227" i="16"/>
  <c r="N227" i="16"/>
  <c r="O227" i="16"/>
  <c r="P227" i="16"/>
  <c r="Q227" i="16"/>
  <c r="H287" i="16"/>
  <c r="I287" i="16"/>
  <c r="J287" i="16"/>
  <c r="K287" i="16"/>
  <c r="L287" i="16"/>
  <c r="M287" i="16"/>
  <c r="N287" i="16"/>
  <c r="O287" i="16"/>
  <c r="P287" i="16"/>
  <c r="Q287" i="16"/>
  <c r="H228" i="16"/>
  <c r="I228" i="16"/>
  <c r="J228" i="16"/>
  <c r="K228" i="16"/>
  <c r="L228" i="16"/>
  <c r="M228" i="16"/>
  <c r="N228" i="16"/>
  <c r="O228" i="16"/>
  <c r="P228" i="16"/>
  <c r="Q228" i="16"/>
  <c r="H229" i="16"/>
  <c r="I229" i="16"/>
  <c r="J229" i="16"/>
  <c r="K229" i="16"/>
  <c r="L229" i="16"/>
  <c r="M229" i="16"/>
  <c r="N229" i="16"/>
  <c r="O229" i="16"/>
  <c r="P229" i="16"/>
  <c r="Q229" i="16"/>
  <c r="H230" i="16"/>
  <c r="I230" i="16"/>
  <c r="J230" i="16"/>
  <c r="K230" i="16"/>
  <c r="L230" i="16"/>
  <c r="M230" i="16"/>
  <c r="N230" i="16"/>
  <c r="O230" i="16"/>
  <c r="P230" i="16"/>
  <c r="Q230" i="16"/>
  <c r="H288" i="16"/>
  <c r="I288" i="16"/>
  <c r="J288" i="16"/>
  <c r="K288" i="16"/>
  <c r="L288" i="16"/>
  <c r="M288" i="16"/>
  <c r="N288" i="16"/>
  <c r="O288" i="16"/>
  <c r="P288" i="16"/>
  <c r="Q288" i="16"/>
  <c r="H289" i="16"/>
  <c r="I289" i="16"/>
  <c r="J289" i="16"/>
  <c r="K289" i="16"/>
  <c r="L289" i="16"/>
  <c r="M289" i="16"/>
  <c r="N289" i="16"/>
  <c r="O289" i="16"/>
  <c r="P289" i="16"/>
  <c r="Q289" i="16"/>
  <c r="H290" i="16"/>
  <c r="I290" i="16"/>
  <c r="J290" i="16"/>
  <c r="K290" i="16"/>
  <c r="L290" i="16"/>
  <c r="M290" i="16"/>
  <c r="N290" i="16"/>
  <c r="O290" i="16"/>
  <c r="P290" i="16"/>
  <c r="Q290" i="16"/>
  <c r="H231" i="16"/>
  <c r="I231" i="16"/>
  <c r="J231" i="16"/>
  <c r="K231" i="16"/>
  <c r="L231" i="16"/>
  <c r="M231" i="16"/>
  <c r="N231" i="16"/>
  <c r="O231" i="16"/>
  <c r="P231" i="16"/>
  <c r="Q231" i="16"/>
  <c r="H232" i="16"/>
  <c r="I232" i="16"/>
  <c r="J232" i="16"/>
  <c r="K232" i="16"/>
  <c r="L232" i="16"/>
  <c r="M232" i="16"/>
  <c r="N232" i="16"/>
  <c r="O232" i="16"/>
  <c r="P232" i="16"/>
  <c r="Q232" i="16"/>
  <c r="H233" i="16"/>
  <c r="I233" i="16"/>
  <c r="J233" i="16"/>
  <c r="K233" i="16"/>
  <c r="L233" i="16"/>
  <c r="M233" i="16"/>
  <c r="N233" i="16"/>
  <c r="O233" i="16"/>
  <c r="P233" i="16"/>
  <c r="Q233" i="16"/>
  <c r="H234" i="16"/>
  <c r="I234" i="16"/>
  <c r="J234" i="16"/>
  <c r="K234" i="16"/>
  <c r="L234" i="16"/>
  <c r="M234" i="16"/>
  <c r="N234" i="16"/>
  <c r="O234" i="16"/>
  <c r="P234" i="16"/>
  <c r="Q234" i="16"/>
  <c r="H291" i="16"/>
  <c r="I291" i="16"/>
  <c r="J291" i="16"/>
  <c r="K291" i="16"/>
  <c r="L291" i="16"/>
  <c r="M291" i="16"/>
  <c r="N291" i="16"/>
  <c r="O291" i="16"/>
  <c r="P291" i="16"/>
  <c r="Q291" i="16"/>
  <c r="H235" i="16"/>
  <c r="I235" i="16"/>
  <c r="J235" i="16"/>
  <c r="K235" i="16"/>
  <c r="L235" i="16"/>
  <c r="M235" i="16"/>
  <c r="N235" i="16"/>
  <c r="O235" i="16"/>
  <c r="P235" i="16"/>
  <c r="Q235" i="16"/>
  <c r="H292" i="16"/>
  <c r="I292" i="16"/>
  <c r="J292" i="16"/>
  <c r="K292" i="16"/>
  <c r="L292" i="16"/>
  <c r="M292" i="16"/>
  <c r="N292" i="16"/>
  <c r="O292" i="16"/>
  <c r="P292" i="16"/>
  <c r="Q292" i="16"/>
  <c r="H293" i="16"/>
  <c r="I293" i="16"/>
  <c r="J293" i="16"/>
  <c r="K293" i="16"/>
  <c r="L293" i="16"/>
  <c r="M293" i="16"/>
  <c r="N293" i="16"/>
  <c r="O293" i="16"/>
  <c r="P293" i="16"/>
  <c r="Q293" i="16"/>
  <c r="H294" i="16"/>
  <c r="I294" i="16"/>
  <c r="J294" i="16"/>
  <c r="K294" i="16"/>
  <c r="L294" i="16"/>
  <c r="M294" i="16"/>
  <c r="N294" i="16"/>
  <c r="O294" i="16"/>
  <c r="P294" i="16"/>
  <c r="Q294" i="16"/>
  <c r="H295" i="16"/>
  <c r="I295" i="16"/>
  <c r="J295" i="16"/>
  <c r="K295" i="16"/>
  <c r="L295" i="16"/>
  <c r="M295" i="16"/>
  <c r="N295" i="16"/>
  <c r="O295" i="16"/>
  <c r="P295" i="16"/>
  <c r="Q295" i="16"/>
  <c r="H236" i="16"/>
  <c r="I236" i="16"/>
  <c r="J236" i="16"/>
  <c r="K236" i="16"/>
  <c r="L236" i="16"/>
  <c r="M236" i="16"/>
  <c r="N236" i="16"/>
  <c r="O236" i="16"/>
  <c r="P236" i="16"/>
  <c r="Q236" i="16"/>
  <c r="H237" i="16"/>
  <c r="I237" i="16"/>
  <c r="J237" i="16"/>
  <c r="K237" i="16"/>
  <c r="L237" i="16"/>
  <c r="M237" i="16"/>
  <c r="N237" i="16"/>
  <c r="O237" i="16"/>
  <c r="P237" i="16"/>
  <c r="Q237" i="16"/>
  <c r="H238" i="16"/>
  <c r="I238" i="16"/>
  <c r="J238" i="16"/>
  <c r="K238" i="16"/>
  <c r="L238" i="16"/>
  <c r="M238" i="16"/>
  <c r="N238" i="16"/>
  <c r="O238" i="16"/>
  <c r="P238" i="16"/>
  <c r="Q238" i="16"/>
  <c r="H296" i="16"/>
  <c r="I296" i="16"/>
  <c r="J296" i="16"/>
  <c r="K296" i="16"/>
  <c r="L296" i="16"/>
  <c r="M296" i="16"/>
  <c r="N296" i="16"/>
  <c r="O296" i="16"/>
  <c r="P296" i="16"/>
  <c r="Q296" i="16"/>
  <c r="H297" i="16"/>
  <c r="I297" i="16"/>
  <c r="J297" i="16"/>
  <c r="K297" i="16"/>
  <c r="L297" i="16"/>
  <c r="M297" i="16"/>
  <c r="N297" i="16"/>
  <c r="O297" i="16"/>
  <c r="P297" i="16"/>
  <c r="Q297" i="16"/>
  <c r="H298" i="16"/>
  <c r="I298" i="16"/>
  <c r="J298" i="16"/>
  <c r="K298" i="16"/>
  <c r="L298" i="16"/>
  <c r="M298" i="16"/>
  <c r="N298" i="16"/>
  <c r="O298" i="16"/>
  <c r="P298" i="16"/>
  <c r="Q298" i="16"/>
  <c r="H299" i="16"/>
  <c r="I299" i="16"/>
  <c r="J299" i="16"/>
  <c r="K299" i="16"/>
  <c r="L299" i="16"/>
  <c r="M299" i="16"/>
  <c r="N299" i="16"/>
  <c r="O299" i="16"/>
  <c r="P299" i="16"/>
  <c r="Q299" i="16"/>
  <c r="H239" i="16"/>
  <c r="I239" i="16"/>
  <c r="J239" i="16"/>
  <c r="K239" i="16"/>
  <c r="L239" i="16"/>
  <c r="M239" i="16"/>
  <c r="N239" i="16"/>
  <c r="O239" i="16"/>
  <c r="P239" i="16"/>
  <c r="Q239" i="16"/>
  <c r="H240" i="16"/>
  <c r="I240" i="16"/>
  <c r="J240" i="16"/>
  <c r="K240" i="16"/>
  <c r="L240" i="16"/>
  <c r="M240" i="16"/>
  <c r="N240" i="16"/>
  <c r="O240" i="16"/>
  <c r="P240" i="16"/>
  <c r="Q240" i="16"/>
  <c r="H300" i="16"/>
  <c r="I300" i="16"/>
  <c r="J300" i="16"/>
  <c r="K300" i="16"/>
  <c r="L300" i="16"/>
  <c r="M300" i="16"/>
  <c r="N300" i="16"/>
  <c r="O300" i="16"/>
  <c r="P300" i="16"/>
  <c r="Q300" i="16"/>
  <c r="H241" i="16"/>
  <c r="I241" i="16"/>
  <c r="J241" i="16"/>
  <c r="K241" i="16"/>
  <c r="L241" i="16"/>
  <c r="M241" i="16"/>
  <c r="N241" i="16"/>
  <c r="O241" i="16"/>
  <c r="P241" i="16"/>
  <c r="Q241" i="16"/>
  <c r="H301" i="16"/>
  <c r="I301" i="16"/>
  <c r="J301" i="16"/>
  <c r="K301" i="16"/>
  <c r="L301" i="16"/>
  <c r="M301" i="16"/>
  <c r="N301" i="16"/>
  <c r="O301" i="16"/>
  <c r="P301" i="16"/>
  <c r="Q301" i="16"/>
  <c r="H242" i="16"/>
  <c r="I242" i="16"/>
  <c r="J242" i="16"/>
  <c r="K242" i="16"/>
  <c r="L242" i="16"/>
  <c r="M242" i="16"/>
  <c r="N242" i="16"/>
  <c r="O242" i="16"/>
  <c r="P242" i="16"/>
  <c r="Q242" i="16"/>
  <c r="H243" i="16"/>
  <c r="I243" i="16"/>
  <c r="J243" i="16"/>
  <c r="K243" i="16"/>
  <c r="L243" i="16"/>
  <c r="M243" i="16"/>
  <c r="N243" i="16"/>
  <c r="O243" i="16"/>
  <c r="P243" i="16"/>
  <c r="Q243" i="16"/>
  <c r="H244" i="16"/>
  <c r="I244" i="16"/>
  <c r="J244" i="16"/>
  <c r="K244" i="16"/>
  <c r="L244" i="16"/>
  <c r="M244" i="16"/>
  <c r="N244" i="16"/>
  <c r="O244" i="16"/>
  <c r="P244" i="16"/>
  <c r="Q244" i="16"/>
  <c r="H245" i="16"/>
  <c r="I245" i="16"/>
  <c r="J245" i="16"/>
  <c r="K245" i="16"/>
  <c r="L245" i="16"/>
  <c r="M245" i="16"/>
  <c r="N245" i="16"/>
  <c r="O245" i="16"/>
  <c r="P245" i="16"/>
  <c r="Q245" i="16"/>
  <c r="H246" i="16"/>
  <c r="I246" i="16"/>
  <c r="J246" i="16"/>
  <c r="K246" i="16"/>
  <c r="L246" i="16"/>
  <c r="M246" i="16"/>
  <c r="N246" i="16"/>
  <c r="O246" i="16"/>
  <c r="P246" i="16"/>
  <c r="Q246" i="16"/>
  <c r="H247" i="16"/>
  <c r="I247" i="16"/>
  <c r="J247" i="16"/>
  <c r="K247" i="16"/>
  <c r="L247" i="16"/>
  <c r="M247" i="16"/>
  <c r="N247" i="16"/>
  <c r="O247" i="16"/>
  <c r="P247" i="16"/>
  <c r="Q247" i="16"/>
  <c r="H248" i="16"/>
  <c r="I248" i="16"/>
  <c r="J248" i="16"/>
  <c r="K248" i="16"/>
  <c r="L248" i="16"/>
  <c r="M248" i="16"/>
  <c r="N248" i="16"/>
  <c r="O248" i="16"/>
  <c r="P248" i="16"/>
  <c r="Q248" i="16"/>
  <c r="H302" i="16"/>
  <c r="I302" i="16"/>
  <c r="J302" i="16"/>
  <c r="K302" i="16"/>
  <c r="L302" i="16"/>
  <c r="M302" i="16"/>
  <c r="N302" i="16"/>
  <c r="O302" i="16"/>
  <c r="P302" i="16"/>
  <c r="Q302" i="16"/>
  <c r="H303" i="16"/>
  <c r="I303" i="16"/>
  <c r="J303" i="16"/>
  <c r="K303" i="16"/>
  <c r="L303" i="16"/>
  <c r="M303" i="16"/>
  <c r="N303" i="16"/>
  <c r="O303" i="16"/>
  <c r="P303" i="16"/>
  <c r="Q303" i="16"/>
  <c r="H304" i="16"/>
  <c r="I304" i="16"/>
  <c r="J304" i="16"/>
  <c r="K304" i="16"/>
  <c r="L304" i="16"/>
  <c r="M304" i="16"/>
  <c r="N304" i="16"/>
  <c r="O304" i="16"/>
  <c r="P304" i="16"/>
  <c r="Q304" i="16"/>
  <c r="H249" i="16"/>
  <c r="I249" i="16"/>
  <c r="J249" i="16"/>
  <c r="K249" i="16"/>
  <c r="L249" i="16"/>
  <c r="M249" i="16"/>
  <c r="N249" i="16"/>
  <c r="O249" i="16"/>
  <c r="P249" i="16"/>
  <c r="Q249" i="16"/>
  <c r="H305" i="16"/>
  <c r="I305" i="16"/>
  <c r="J305" i="16"/>
  <c r="K305" i="16"/>
  <c r="L305" i="16"/>
  <c r="M305" i="16"/>
  <c r="N305" i="16"/>
  <c r="O305" i="16"/>
  <c r="P305" i="16"/>
  <c r="Q305" i="16"/>
  <c r="H306" i="16"/>
  <c r="I306" i="16"/>
  <c r="J306" i="16"/>
  <c r="K306" i="16"/>
  <c r="L306" i="16"/>
  <c r="M306" i="16"/>
  <c r="N306" i="16"/>
  <c r="O306" i="16"/>
  <c r="P306" i="16"/>
  <c r="Q306" i="16"/>
  <c r="H307" i="16"/>
  <c r="I307" i="16"/>
  <c r="J307" i="16"/>
  <c r="K307" i="16"/>
  <c r="L307" i="16"/>
  <c r="M307" i="16"/>
  <c r="N307" i="16"/>
  <c r="O307" i="16"/>
  <c r="P307" i="16"/>
  <c r="Q307" i="16"/>
  <c r="H308" i="16"/>
  <c r="I308" i="16"/>
  <c r="J308" i="16"/>
  <c r="K308" i="16"/>
  <c r="L308" i="16"/>
  <c r="M308" i="16"/>
  <c r="N308" i="16"/>
  <c r="O308" i="16"/>
  <c r="P308" i="16"/>
  <c r="Q308" i="16"/>
  <c r="H340" i="16"/>
  <c r="I340" i="16"/>
  <c r="J340" i="16"/>
  <c r="K340" i="16"/>
  <c r="L340" i="16"/>
  <c r="M340" i="16"/>
  <c r="N340" i="16"/>
  <c r="O340" i="16"/>
  <c r="P340" i="16"/>
  <c r="Q340" i="16"/>
  <c r="H309" i="16"/>
  <c r="I309" i="16"/>
  <c r="J309" i="16"/>
  <c r="K309" i="16"/>
  <c r="L309" i="16"/>
  <c r="M309" i="16"/>
  <c r="N309" i="16"/>
  <c r="O309" i="16"/>
  <c r="P309" i="16"/>
  <c r="Q309" i="16"/>
  <c r="H310" i="16"/>
  <c r="I310" i="16"/>
  <c r="J310" i="16"/>
  <c r="K310" i="16"/>
  <c r="L310" i="16"/>
  <c r="M310" i="16"/>
  <c r="N310" i="16"/>
  <c r="O310" i="16"/>
  <c r="P310" i="16"/>
  <c r="Q310" i="16"/>
  <c r="H311" i="16"/>
  <c r="I311" i="16"/>
  <c r="J311" i="16"/>
  <c r="K311" i="16"/>
  <c r="L311" i="16"/>
  <c r="M311" i="16"/>
  <c r="N311" i="16"/>
  <c r="O311" i="16"/>
  <c r="P311" i="16"/>
  <c r="Q311" i="16"/>
  <c r="H312" i="16"/>
  <c r="I312" i="16"/>
  <c r="J312" i="16"/>
  <c r="K312" i="16"/>
  <c r="L312" i="16"/>
  <c r="M312" i="16"/>
  <c r="N312" i="16"/>
  <c r="O312" i="16"/>
  <c r="P312" i="16"/>
  <c r="Q312" i="16"/>
  <c r="H313" i="16"/>
  <c r="I313" i="16"/>
  <c r="J313" i="16"/>
  <c r="K313" i="16"/>
  <c r="L313" i="16"/>
  <c r="M313" i="16"/>
  <c r="N313" i="16"/>
  <c r="O313" i="16"/>
  <c r="P313" i="16"/>
  <c r="Q313" i="16"/>
  <c r="H314" i="16"/>
  <c r="I314" i="16"/>
  <c r="J314" i="16"/>
  <c r="K314" i="16"/>
  <c r="L314" i="16"/>
  <c r="M314" i="16"/>
  <c r="N314" i="16"/>
  <c r="O314" i="16"/>
  <c r="P314" i="16"/>
  <c r="Q314" i="16"/>
  <c r="H341" i="16"/>
  <c r="I341" i="16"/>
  <c r="J341" i="16"/>
  <c r="K341" i="16"/>
  <c r="L341" i="16"/>
  <c r="M341" i="16"/>
  <c r="N341" i="16"/>
  <c r="O341" i="16"/>
  <c r="P341" i="16"/>
  <c r="Q341" i="16"/>
  <c r="H315" i="16"/>
  <c r="I315" i="16"/>
  <c r="J315" i="16"/>
  <c r="K315" i="16"/>
  <c r="L315" i="16"/>
  <c r="M315" i="16"/>
  <c r="N315" i="16"/>
  <c r="O315" i="16"/>
  <c r="P315" i="16"/>
  <c r="Q315" i="16"/>
  <c r="H316" i="16"/>
  <c r="I316" i="16"/>
  <c r="J316" i="16"/>
  <c r="K316" i="16"/>
  <c r="L316" i="16"/>
  <c r="M316" i="16"/>
  <c r="N316" i="16"/>
  <c r="O316" i="16"/>
  <c r="P316" i="16"/>
  <c r="Q316" i="16"/>
  <c r="H317" i="16"/>
  <c r="I317" i="16"/>
  <c r="J317" i="16"/>
  <c r="K317" i="16"/>
  <c r="L317" i="16"/>
  <c r="M317" i="16"/>
  <c r="N317" i="16"/>
  <c r="O317" i="16"/>
  <c r="P317" i="16"/>
  <c r="Q317" i="16"/>
  <c r="H318" i="16"/>
  <c r="I318" i="16"/>
  <c r="J318" i="16"/>
  <c r="K318" i="16"/>
  <c r="L318" i="16"/>
  <c r="M318" i="16"/>
  <c r="N318" i="16"/>
  <c r="O318" i="16"/>
  <c r="P318" i="16"/>
  <c r="Q318" i="16"/>
  <c r="H319" i="16"/>
  <c r="I319" i="16"/>
  <c r="J319" i="16"/>
  <c r="K319" i="16"/>
  <c r="L319" i="16"/>
  <c r="M319" i="16"/>
  <c r="N319" i="16"/>
  <c r="O319" i="16"/>
  <c r="P319" i="16"/>
  <c r="Q319" i="16"/>
  <c r="H320" i="16"/>
  <c r="I320" i="16"/>
  <c r="J320" i="16"/>
  <c r="K320" i="16"/>
  <c r="L320" i="16"/>
  <c r="M320" i="16"/>
  <c r="N320" i="16"/>
  <c r="O320" i="16"/>
  <c r="P320" i="16"/>
  <c r="Q320" i="16"/>
  <c r="H342" i="16"/>
  <c r="I342" i="16"/>
  <c r="J342" i="16"/>
  <c r="K342" i="16"/>
  <c r="L342" i="16"/>
  <c r="M342" i="16"/>
  <c r="N342" i="16"/>
  <c r="O342" i="16"/>
  <c r="P342" i="16"/>
  <c r="Q342" i="16"/>
  <c r="H321" i="16"/>
  <c r="I321" i="16"/>
  <c r="J321" i="16"/>
  <c r="K321" i="16"/>
  <c r="L321" i="16"/>
  <c r="M321" i="16"/>
  <c r="N321" i="16"/>
  <c r="O321" i="16"/>
  <c r="P321" i="16"/>
  <c r="Q321" i="16"/>
  <c r="H322" i="16"/>
  <c r="I322" i="16"/>
  <c r="J322" i="16"/>
  <c r="K322" i="16"/>
  <c r="L322" i="16"/>
  <c r="M322" i="16"/>
  <c r="N322" i="16"/>
  <c r="O322" i="16"/>
  <c r="P322" i="16"/>
  <c r="Q322" i="16"/>
  <c r="H323" i="16"/>
  <c r="I323" i="16"/>
  <c r="J323" i="16"/>
  <c r="K323" i="16"/>
  <c r="L323" i="16"/>
  <c r="M323" i="16"/>
  <c r="N323" i="16"/>
  <c r="O323" i="16"/>
  <c r="P323" i="16"/>
  <c r="Q323" i="16"/>
  <c r="H324" i="16"/>
  <c r="I324" i="16"/>
  <c r="J324" i="16"/>
  <c r="K324" i="16"/>
  <c r="L324" i="16"/>
  <c r="M324" i="16"/>
  <c r="N324" i="16"/>
  <c r="O324" i="16"/>
  <c r="P324" i="16"/>
  <c r="Q324" i="16"/>
  <c r="H325" i="16"/>
  <c r="I325" i="16"/>
  <c r="J325" i="16"/>
  <c r="K325" i="16"/>
  <c r="L325" i="16"/>
  <c r="M325" i="16"/>
  <c r="N325" i="16"/>
  <c r="O325" i="16"/>
  <c r="P325" i="16"/>
  <c r="Q325" i="16"/>
  <c r="H326" i="16"/>
  <c r="I326" i="16"/>
  <c r="J326" i="16"/>
  <c r="K326" i="16"/>
  <c r="L326" i="16"/>
  <c r="M326" i="16"/>
  <c r="N326" i="16"/>
  <c r="O326" i="16"/>
  <c r="P326" i="16"/>
  <c r="Q326" i="16"/>
  <c r="H327" i="16"/>
  <c r="I327" i="16"/>
  <c r="J327" i="16"/>
  <c r="K327" i="16"/>
  <c r="L327" i="16"/>
  <c r="M327" i="16"/>
  <c r="N327" i="16"/>
  <c r="O327" i="16"/>
  <c r="P327" i="16"/>
  <c r="Q327" i="16"/>
  <c r="H343" i="16"/>
  <c r="I343" i="16"/>
  <c r="J343" i="16"/>
  <c r="K343" i="16"/>
  <c r="L343" i="16"/>
  <c r="M343" i="16"/>
  <c r="N343" i="16"/>
  <c r="O343" i="16"/>
  <c r="P343" i="16"/>
  <c r="Q343" i="16"/>
  <c r="H328" i="16"/>
  <c r="I328" i="16"/>
  <c r="J328" i="16"/>
  <c r="K328" i="16"/>
  <c r="L328" i="16"/>
  <c r="M328" i="16"/>
  <c r="N328" i="16"/>
  <c r="O328" i="16"/>
  <c r="P328" i="16"/>
  <c r="Q328" i="16"/>
  <c r="H329" i="16"/>
  <c r="I329" i="16"/>
  <c r="J329" i="16"/>
  <c r="K329" i="16"/>
  <c r="L329" i="16"/>
  <c r="M329" i="16"/>
  <c r="N329" i="16"/>
  <c r="O329" i="16"/>
  <c r="P329" i="16"/>
  <c r="Q329" i="16"/>
  <c r="H330" i="16"/>
  <c r="I330" i="16"/>
  <c r="J330" i="16"/>
  <c r="K330" i="16"/>
  <c r="L330" i="16"/>
  <c r="M330" i="16"/>
  <c r="N330" i="16"/>
  <c r="O330" i="16"/>
  <c r="P330" i="16"/>
  <c r="Q330" i="16"/>
  <c r="H331" i="16"/>
  <c r="I331" i="16"/>
  <c r="J331" i="16"/>
  <c r="K331" i="16"/>
  <c r="L331" i="16"/>
  <c r="M331" i="16"/>
  <c r="N331" i="16"/>
  <c r="O331" i="16"/>
  <c r="P331" i="16"/>
  <c r="Q331" i="16"/>
  <c r="H332" i="16"/>
  <c r="I332" i="16"/>
  <c r="J332" i="16"/>
  <c r="K332" i="16"/>
  <c r="L332" i="16"/>
  <c r="M332" i="16"/>
  <c r="N332" i="16"/>
  <c r="O332" i="16"/>
  <c r="P332" i="16"/>
  <c r="Q332" i="16"/>
  <c r="H333" i="16"/>
  <c r="I333" i="16"/>
  <c r="J333" i="16"/>
  <c r="K333" i="16"/>
  <c r="L333" i="16"/>
  <c r="M333" i="16"/>
  <c r="N333" i="16"/>
  <c r="O333" i="16"/>
  <c r="P333" i="16"/>
  <c r="Q333" i="16"/>
  <c r="H334" i="16"/>
  <c r="I334" i="16"/>
  <c r="J334" i="16"/>
  <c r="K334" i="16"/>
  <c r="L334" i="16"/>
  <c r="M334" i="16"/>
  <c r="N334" i="16"/>
  <c r="O334" i="16"/>
  <c r="P334" i="16"/>
  <c r="Q334" i="16"/>
  <c r="H335" i="16"/>
  <c r="I335" i="16"/>
  <c r="J335" i="16"/>
  <c r="K335" i="16"/>
  <c r="L335" i="16"/>
  <c r="M335" i="16"/>
  <c r="N335" i="16"/>
  <c r="O335" i="16"/>
  <c r="P335" i="16"/>
  <c r="Q335" i="16"/>
  <c r="H336" i="16"/>
  <c r="I336" i="16"/>
  <c r="J336" i="16"/>
  <c r="K336" i="16"/>
  <c r="L336" i="16"/>
  <c r="M336" i="16"/>
  <c r="N336" i="16"/>
  <c r="O336" i="16"/>
  <c r="P336" i="16"/>
  <c r="Q336" i="16"/>
  <c r="H337" i="16"/>
  <c r="I337" i="16"/>
  <c r="J337" i="16"/>
  <c r="K337" i="16"/>
  <c r="L337" i="16"/>
  <c r="M337" i="16"/>
  <c r="N337" i="16"/>
  <c r="O337" i="16"/>
  <c r="P337" i="16"/>
  <c r="Q337" i="16"/>
  <c r="H338" i="16"/>
  <c r="I338" i="16"/>
  <c r="J338" i="16"/>
  <c r="K338" i="16"/>
  <c r="L338" i="16"/>
  <c r="M338" i="16"/>
  <c r="N338" i="16"/>
  <c r="O338" i="16"/>
  <c r="P338" i="16"/>
  <c r="Q338" i="16"/>
  <c r="H339" i="16"/>
  <c r="I339" i="16"/>
  <c r="J339" i="16"/>
  <c r="K339" i="16"/>
  <c r="L339" i="16"/>
  <c r="M339" i="16"/>
  <c r="N339" i="16"/>
  <c r="O339" i="16"/>
  <c r="P339" i="16"/>
  <c r="Q339" i="16"/>
  <c r="H344" i="16"/>
  <c r="I344" i="16"/>
  <c r="J344" i="16"/>
  <c r="K344" i="16"/>
  <c r="L344" i="16"/>
  <c r="M344" i="16"/>
  <c r="N344" i="16"/>
  <c r="O344" i="16"/>
  <c r="P344" i="16"/>
  <c r="Q344" i="16"/>
  <c r="Q68" i="16"/>
  <c r="P68" i="16"/>
  <c r="O68" i="16"/>
  <c r="N68" i="16"/>
  <c r="M68" i="16"/>
  <c r="L68" i="16"/>
  <c r="K68" i="16"/>
  <c r="J68" i="16"/>
  <c r="I68" i="16"/>
  <c r="H68" i="16"/>
  <c r="H59" i="15"/>
  <c r="I59" i="15"/>
  <c r="J59" i="15"/>
  <c r="K59" i="15"/>
  <c r="L59" i="15"/>
  <c r="M59" i="15"/>
  <c r="N59" i="15"/>
  <c r="O59" i="15"/>
  <c r="P59" i="15"/>
  <c r="Q59" i="15"/>
  <c r="H5" i="15"/>
  <c r="I5" i="15"/>
  <c r="J5" i="15"/>
  <c r="K5" i="15"/>
  <c r="L5" i="15"/>
  <c r="M5" i="15"/>
  <c r="N5" i="15"/>
  <c r="O5" i="15"/>
  <c r="P5" i="15"/>
  <c r="Q5" i="15"/>
  <c r="H60" i="15"/>
  <c r="I60" i="15"/>
  <c r="J60" i="15"/>
  <c r="K60" i="15"/>
  <c r="L60" i="15"/>
  <c r="M60" i="15"/>
  <c r="N60" i="15"/>
  <c r="O60" i="15"/>
  <c r="P60" i="15"/>
  <c r="Q60" i="15"/>
  <c r="H61" i="15"/>
  <c r="I61" i="15"/>
  <c r="J61" i="15"/>
  <c r="K61" i="15"/>
  <c r="L61" i="15"/>
  <c r="M61" i="15"/>
  <c r="O61" i="15"/>
  <c r="P61" i="15"/>
  <c r="Q61" i="15"/>
  <c r="H6" i="15"/>
  <c r="I6" i="15"/>
  <c r="J6" i="15"/>
  <c r="K6" i="15"/>
  <c r="L6" i="15"/>
  <c r="M6" i="15"/>
  <c r="N6" i="15"/>
  <c r="O6" i="15"/>
  <c r="P6" i="15"/>
  <c r="Q6" i="15"/>
  <c r="H7" i="15"/>
  <c r="I7" i="15"/>
  <c r="J7" i="15"/>
  <c r="K7" i="15"/>
  <c r="L7" i="15"/>
  <c r="M7" i="15"/>
  <c r="N7" i="15"/>
  <c r="O7" i="15"/>
  <c r="P7" i="15"/>
  <c r="Q7" i="15"/>
  <c r="H62" i="15"/>
  <c r="I62" i="15"/>
  <c r="J62" i="15"/>
  <c r="K62" i="15"/>
  <c r="L62" i="15"/>
  <c r="M62" i="15"/>
  <c r="N62" i="15"/>
  <c r="O62" i="15"/>
  <c r="P62" i="15"/>
  <c r="Q62" i="15"/>
  <c r="H63" i="15"/>
  <c r="I63" i="15"/>
  <c r="J63" i="15"/>
  <c r="K63" i="15"/>
  <c r="L63" i="15"/>
  <c r="M63" i="15"/>
  <c r="N63" i="15"/>
  <c r="O63" i="15"/>
  <c r="P63" i="15"/>
  <c r="Q63" i="15"/>
  <c r="H64" i="15"/>
  <c r="I64" i="15"/>
  <c r="J64" i="15"/>
  <c r="K64" i="15"/>
  <c r="L64" i="15"/>
  <c r="M64" i="15"/>
  <c r="N64" i="15"/>
  <c r="O64" i="15"/>
  <c r="P64" i="15"/>
  <c r="Q64" i="15"/>
  <c r="H8" i="15"/>
  <c r="I8" i="15"/>
  <c r="J8" i="15"/>
  <c r="K8" i="15"/>
  <c r="L8" i="15"/>
  <c r="M8" i="15"/>
  <c r="N8" i="15"/>
  <c r="O8" i="15"/>
  <c r="P8" i="15"/>
  <c r="Q8" i="15"/>
  <c r="H9" i="15"/>
  <c r="I9" i="15"/>
  <c r="J9" i="15"/>
  <c r="K9" i="15"/>
  <c r="L9" i="15"/>
  <c r="M9" i="15"/>
  <c r="N9" i="15"/>
  <c r="O9" i="15"/>
  <c r="P9" i="15"/>
  <c r="Q9" i="15"/>
  <c r="H65" i="15"/>
  <c r="I65" i="15"/>
  <c r="J65" i="15"/>
  <c r="K65" i="15"/>
  <c r="L65" i="15"/>
  <c r="M65" i="15"/>
  <c r="N65" i="15"/>
  <c r="O65" i="15"/>
  <c r="P65" i="15"/>
  <c r="Q65" i="15"/>
  <c r="H10" i="15"/>
  <c r="I10" i="15"/>
  <c r="J10" i="15"/>
  <c r="K10" i="15"/>
  <c r="L10" i="15"/>
  <c r="M10" i="15"/>
  <c r="N10" i="15"/>
  <c r="O10" i="15"/>
  <c r="P10" i="15"/>
  <c r="Q10" i="15"/>
  <c r="H11" i="15"/>
  <c r="I11" i="15"/>
  <c r="J11" i="15"/>
  <c r="K11" i="15"/>
  <c r="L11" i="15"/>
  <c r="M11" i="15"/>
  <c r="N11" i="15"/>
  <c r="O11" i="15"/>
  <c r="P11" i="15"/>
  <c r="Q11" i="15"/>
  <c r="H12" i="15"/>
  <c r="I12" i="15"/>
  <c r="J12" i="15"/>
  <c r="K12" i="15"/>
  <c r="L12" i="15"/>
  <c r="M12" i="15"/>
  <c r="N12" i="15"/>
  <c r="O12" i="15"/>
  <c r="P12" i="15"/>
  <c r="Q12" i="15"/>
  <c r="H13" i="15"/>
  <c r="I13" i="15"/>
  <c r="J13" i="15"/>
  <c r="K13" i="15"/>
  <c r="L13" i="15"/>
  <c r="M13" i="15"/>
  <c r="N13" i="15"/>
  <c r="O13" i="15"/>
  <c r="P13" i="15"/>
  <c r="Q13" i="15"/>
  <c r="H66" i="15"/>
  <c r="I66" i="15"/>
  <c r="J66" i="15"/>
  <c r="K66" i="15"/>
  <c r="L66" i="15"/>
  <c r="M66" i="15"/>
  <c r="N66" i="15"/>
  <c r="O66" i="15"/>
  <c r="P66" i="15"/>
  <c r="Q66" i="15"/>
  <c r="H67" i="15"/>
  <c r="I67" i="15"/>
  <c r="J67" i="15"/>
  <c r="K67" i="15"/>
  <c r="L67" i="15"/>
  <c r="M67" i="15"/>
  <c r="N67" i="15"/>
  <c r="O67" i="15"/>
  <c r="P67" i="15"/>
  <c r="Q67" i="15"/>
  <c r="H68" i="15"/>
  <c r="I68" i="15"/>
  <c r="J68" i="15"/>
  <c r="K68" i="15"/>
  <c r="L68" i="15"/>
  <c r="M68" i="15"/>
  <c r="N68" i="15"/>
  <c r="O68" i="15"/>
  <c r="P68" i="15"/>
  <c r="Q68" i="15"/>
  <c r="H69" i="15"/>
  <c r="I69" i="15"/>
  <c r="J69" i="15"/>
  <c r="K69" i="15"/>
  <c r="L69" i="15"/>
  <c r="M69" i="15"/>
  <c r="N69" i="15"/>
  <c r="O69" i="15"/>
  <c r="P69" i="15"/>
  <c r="Q69" i="15"/>
  <c r="H70" i="15"/>
  <c r="I70" i="15"/>
  <c r="J70" i="15"/>
  <c r="K70" i="15"/>
  <c r="L70" i="15"/>
  <c r="M70" i="15"/>
  <c r="N70" i="15"/>
  <c r="O70" i="15"/>
  <c r="P70" i="15"/>
  <c r="Q70" i="15"/>
  <c r="H14" i="15"/>
  <c r="I14" i="15"/>
  <c r="J14" i="15"/>
  <c r="K14" i="15"/>
  <c r="L14" i="15"/>
  <c r="M14" i="15"/>
  <c r="N14" i="15"/>
  <c r="O14" i="15"/>
  <c r="P14" i="15"/>
  <c r="Q14" i="15"/>
  <c r="H71" i="15"/>
  <c r="I71" i="15"/>
  <c r="J71" i="15"/>
  <c r="K71" i="15"/>
  <c r="L71" i="15"/>
  <c r="M71" i="15"/>
  <c r="N71" i="15"/>
  <c r="O71" i="15"/>
  <c r="P71" i="15"/>
  <c r="Q71" i="15"/>
  <c r="H15" i="15"/>
  <c r="I15" i="15"/>
  <c r="J15" i="15"/>
  <c r="K15" i="15"/>
  <c r="L15" i="15"/>
  <c r="M15" i="15"/>
  <c r="N15" i="15"/>
  <c r="O15" i="15"/>
  <c r="P15" i="15"/>
  <c r="Q15" i="15"/>
  <c r="H16" i="15"/>
  <c r="I16" i="15"/>
  <c r="J16" i="15"/>
  <c r="K16" i="15"/>
  <c r="L16" i="15"/>
  <c r="M16" i="15"/>
  <c r="N16" i="15"/>
  <c r="O16" i="15"/>
  <c r="P16" i="15"/>
  <c r="Q16" i="15"/>
  <c r="H17" i="15"/>
  <c r="I17" i="15"/>
  <c r="J17" i="15"/>
  <c r="K17" i="15"/>
  <c r="L17" i="15"/>
  <c r="M17" i="15"/>
  <c r="N17" i="15"/>
  <c r="O17" i="15"/>
  <c r="P17" i="15"/>
  <c r="Q17" i="15"/>
  <c r="H72" i="15"/>
  <c r="I72" i="15"/>
  <c r="J72" i="15"/>
  <c r="K72" i="15"/>
  <c r="L72" i="15"/>
  <c r="M72" i="15"/>
  <c r="N72" i="15"/>
  <c r="O72" i="15"/>
  <c r="P72" i="15"/>
  <c r="Q72" i="15"/>
  <c r="H18" i="15"/>
  <c r="I18" i="15"/>
  <c r="J18" i="15"/>
  <c r="K18" i="15"/>
  <c r="L18" i="15"/>
  <c r="M18" i="15"/>
  <c r="N18" i="15"/>
  <c r="O18" i="15"/>
  <c r="P18" i="15"/>
  <c r="Q18" i="15"/>
  <c r="H73" i="15"/>
  <c r="I73" i="15"/>
  <c r="J73" i="15"/>
  <c r="K73" i="15"/>
  <c r="L73" i="15"/>
  <c r="M73" i="15"/>
  <c r="N73" i="15"/>
  <c r="O73" i="15"/>
  <c r="P73" i="15"/>
  <c r="Q73" i="15"/>
  <c r="H74" i="15"/>
  <c r="I74" i="15"/>
  <c r="J74" i="15"/>
  <c r="K74" i="15"/>
  <c r="L74" i="15"/>
  <c r="M74" i="15"/>
  <c r="N74" i="15"/>
  <c r="O74" i="15"/>
  <c r="P74" i="15"/>
  <c r="Q74" i="15"/>
  <c r="H19" i="15"/>
  <c r="I19" i="15"/>
  <c r="J19" i="15"/>
  <c r="K19" i="15"/>
  <c r="L19" i="15"/>
  <c r="M19" i="15"/>
  <c r="N19" i="15"/>
  <c r="O19" i="15"/>
  <c r="P19" i="15"/>
  <c r="Q19" i="15"/>
  <c r="H75" i="15"/>
  <c r="I75" i="15"/>
  <c r="J75" i="15"/>
  <c r="K75" i="15"/>
  <c r="L75" i="15"/>
  <c r="M75" i="15"/>
  <c r="N75" i="15"/>
  <c r="O75" i="15"/>
  <c r="P75" i="15"/>
  <c r="Q75" i="15"/>
  <c r="H20" i="15"/>
  <c r="I20" i="15"/>
  <c r="J20" i="15"/>
  <c r="K20" i="15"/>
  <c r="L20" i="15"/>
  <c r="M20" i="15"/>
  <c r="N20" i="15"/>
  <c r="O20" i="15"/>
  <c r="P20" i="15"/>
  <c r="Q20" i="15"/>
  <c r="H76" i="15"/>
  <c r="I76" i="15"/>
  <c r="J76" i="15"/>
  <c r="K76" i="15"/>
  <c r="L76" i="15"/>
  <c r="M76" i="15"/>
  <c r="N76" i="15"/>
  <c r="O76" i="15"/>
  <c r="P76" i="15"/>
  <c r="Q76" i="15"/>
  <c r="H77" i="15"/>
  <c r="I77" i="15"/>
  <c r="J77" i="15"/>
  <c r="K77" i="15"/>
  <c r="L77" i="15"/>
  <c r="M77" i="15"/>
  <c r="N77" i="15"/>
  <c r="O77" i="15"/>
  <c r="P77" i="15"/>
  <c r="Q77" i="15"/>
  <c r="H21" i="15"/>
  <c r="I21" i="15"/>
  <c r="J21" i="15"/>
  <c r="K21" i="15"/>
  <c r="L21" i="15"/>
  <c r="M21" i="15"/>
  <c r="N21" i="15"/>
  <c r="O21" i="15"/>
  <c r="P21" i="15"/>
  <c r="Q21" i="15"/>
  <c r="H54" i="15"/>
  <c r="I54" i="15"/>
  <c r="J54" i="15"/>
  <c r="K54" i="15"/>
  <c r="L54" i="15"/>
  <c r="M54" i="15"/>
  <c r="N54" i="15"/>
  <c r="O54" i="15"/>
  <c r="P54" i="15"/>
  <c r="Q54" i="15"/>
  <c r="H78" i="15"/>
  <c r="I78" i="15"/>
  <c r="J78" i="15"/>
  <c r="K78" i="15"/>
  <c r="L78" i="15"/>
  <c r="M78" i="15"/>
  <c r="N78" i="15"/>
  <c r="O78" i="15"/>
  <c r="P78" i="15"/>
  <c r="Q78" i="15"/>
  <c r="H55" i="15"/>
  <c r="I55" i="15"/>
  <c r="J55" i="15"/>
  <c r="K55" i="15"/>
  <c r="L55" i="15"/>
  <c r="M55" i="15"/>
  <c r="N55" i="15"/>
  <c r="O55" i="15"/>
  <c r="P55" i="15"/>
  <c r="Q55" i="15"/>
  <c r="H22" i="15"/>
  <c r="I22" i="15"/>
  <c r="J22" i="15"/>
  <c r="K22" i="15"/>
  <c r="L22" i="15"/>
  <c r="M22" i="15"/>
  <c r="N22" i="15"/>
  <c r="O22" i="15"/>
  <c r="P22" i="15"/>
  <c r="Q22" i="15"/>
  <c r="H23" i="15"/>
  <c r="I23" i="15"/>
  <c r="J23" i="15"/>
  <c r="K23" i="15"/>
  <c r="L23" i="15"/>
  <c r="M23" i="15"/>
  <c r="N23" i="15"/>
  <c r="O23" i="15"/>
  <c r="P23" i="15"/>
  <c r="Q23" i="15"/>
  <c r="H79" i="15"/>
  <c r="I79" i="15"/>
  <c r="J79" i="15"/>
  <c r="K79" i="15"/>
  <c r="L79" i="15"/>
  <c r="M79" i="15"/>
  <c r="N79" i="15"/>
  <c r="O79" i="15"/>
  <c r="P79" i="15"/>
  <c r="Q79" i="15"/>
  <c r="H80" i="15"/>
  <c r="I80" i="15"/>
  <c r="J80" i="15"/>
  <c r="K80" i="15"/>
  <c r="L80" i="15"/>
  <c r="M80" i="15"/>
  <c r="N80" i="15"/>
  <c r="O80" i="15"/>
  <c r="P80" i="15"/>
  <c r="Q80" i="15"/>
  <c r="H81" i="15"/>
  <c r="I81" i="15"/>
  <c r="J81" i="15"/>
  <c r="K81" i="15"/>
  <c r="L81" i="15"/>
  <c r="M81" i="15"/>
  <c r="N81" i="15"/>
  <c r="O81" i="15"/>
  <c r="P81" i="15"/>
  <c r="Q81" i="15"/>
  <c r="H82" i="15"/>
  <c r="I82" i="15"/>
  <c r="J82" i="15"/>
  <c r="K82" i="15"/>
  <c r="L82" i="15"/>
  <c r="M82" i="15"/>
  <c r="N82" i="15"/>
  <c r="O82" i="15"/>
  <c r="P82" i="15"/>
  <c r="Q82" i="15"/>
  <c r="H24" i="15"/>
  <c r="I24" i="15"/>
  <c r="J24" i="15"/>
  <c r="K24" i="15"/>
  <c r="L24" i="15"/>
  <c r="M24" i="15"/>
  <c r="N24" i="15"/>
  <c r="O24" i="15"/>
  <c r="P24" i="15"/>
  <c r="Q24" i="15"/>
  <c r="H25" i="15"/>
  <c r="I25" i="15"/>
  <c r="J25" i="15"/>
  <c r="K25" i="15"/>
  <c r="L25" i="15"/>
  <c r="M25" i="15"/>
  <c r="N25" i="15"/>
  <c r="O25" i="15"/>
  <c r="P25" i="15"/>
  <c r="Q25" i="15"/>
  <c r="H83" i="15"/>
  <c r="I83" i="15"/>
  <c r="J83" i="15"/>
  <c r="K83" i="15"/>
  <c r="L83" i="15"/>
  <c r="M83" i="15"/>
  <c r="N83" i="15"/>
  <c r="O83" i="15"/>
  <c r="P83" i="15"/>
  <c r="Q83" i="15"/>
  <c r="H84" i="15"/>
  <c r="I84" i="15"/>
  <c r="J84" i="15"/>
  <c r="K84" i="15"/>
  <c r="L84" i="15"/>
  <c r="M84" i="15"/>
  <c r="N84" i="15"/>
  <c r="O84" i="15"/>
  <c r="P84" i="15"/>
  <c r="Q84" i="15"/>
  <c r="H26" i="15"/>
  <c r="I26" i="15"/>
  <c r="J26" i="15"/>
  <c r="K26" i="15"/>
  <c r="L26" i="15"/>
  <c r="M26" i="15"/>
  <c r="N26" i="15"/>
  <c r="O26" i="15"/>
  <c r="P26" i="15"/>
  <c r="Q26" i="15"/>
  <c r="H27" i="15"/>
  <c r="I27" i="15"/>
  <c r="J27" i="15"/>
  <c r="K27" i="15"/>
  <c r="L27" i="15"/>
  <c r="M27" i="15"/>
  <c r="N27" i="15"/>
  <c r="O27" i="15"/>
  <c r="P27" i="15"/>
  <c r="Q27" i="15"/>
  <c r="H85" i="15"/>
  <c r="I85" i="15"/>
  <c r="J85" i="15"/>
  <c r="K85" i="15"/>
  <c r="L85" i="15"/>
  <c r="M85" i="15"/>
  <c r="N85" i="15"/>
  <c r="O85" i="15"/>
  <c r="P85" i="15"/>
  <c r="Q85" i="15"/>
  <c r="H28" i="15"/>
  <c r="I28" i="15"/>
  <c r="J28" i="15"/>
  <c r="K28" i="15"/>
  <c r="L28" i="15"/>
  <c r="M28" i="15"/>
  <c r="N28" i="15"/>
  <c r="O28" i="15"/>
  <c r="P28" i="15"/>
  <c r="Q28" i="15"/>
  <c r="H29" i="15"/>
  <c r="I29" i="15"/>
  <c r="J29" i="15"/>
  <c r="K29" i="15"/>
  <c r="L29" i="15"/>
  <c r="M29" i="15"/>
  <c r="N29" i="15"/>
  <c r="O29" i="15"/>
  <c r="P29" i="15"/>
  <c r="Q29" i="15"/>
  <c r="H56" i="15"/>
  <c r="I56" i="15"/>
  <c r="J56" i="15"/>
  <c r="K56" i="15"/>
  <c r="L56" i="15"/>
  <c r="M56" i="15"/>
  <c r="N56" i="15"/>
  <c r="O56" i="15"/>
  <c r="P56" i="15"/>
  <c r="Q56" i="15"/>
  <c r="H86" i="15"/>
  <c r="I86" i="15"/>
  <c r="J86" i="15"/>
  <c r="K86" i="15"/>
  <c r="L86" i="15"/>
  <c r="M86" i="15"/>
  <c r="N86" i="15"/>
  <c r="O86" i="15"/>
  <c r="P86" i="15"/>
  <c r="Q86" i="15"/>
  <c r="H87" i="15"/>
  <c r="I87" i="15"/>
  <c r="J87" i="15"/>
  <c r="K87" i="15"/>
  <c r="L87" i="15"/>
  <c r="M87" i="15"/>
  <c r="N87" i="15"/>
  <c r="O87" i="15"/>
  <c r="P87" i="15"/>
  <c r="Q87" i="15"/>
  <c r="H30" i="15"/>
  <c r="I30" i="15"/>
  <c r="J30" i="15"/>
  <c r="K30" i="15"/>
  <c r="L30" i="15"/>
  <c r="M30" i="15"/>
  <c r="N30" i="15"/>
  <c r="O30" i="15"/>
  <c r="P30" i="15"/>
  <c r="Q30" i="15"/>
  <c r="H31" i="15"/>
  <c r="I31" i="15"/>
  <c r="J31" i="15"/>
  <c r="K31" i="15"/>
  <c r="L31" i="15"/>
  <c r="M31" i="15"/>
  <c r="N31" i="15"/>
  <c r="O31" i="15"/>
  <c r="P31" i="15"/>
  <c r="Q31" i="15"/>
  <c r="H32" i="15"/>
  <c r="I32" i="15"/>
  <c r="J32" i="15"/>
  <c r="K32" i="15"/>
  <c r="L32" i="15"/>
  <c r="M32" i="15"/>
  <c r="N32" i="15"/>
  <c r="O32" i="15"/>
  <c r="P32" i="15"/>
  <c r="Q32" i="15"/>
  <c r="H88" i="15"/>
  <c r="I88" i="15"/>
  <c r="J88" i="15"/>
  <c r="K88" i="15"/>
  <c r="L88" i="15"/>
  <c r="M88" i="15"/>
  <c r="N88" i="15"/>
  <c r="O88" i="15"/>
  <c r="P88" i="15"/>
  <c r="Q88" i="15"/>
  <c r="H33" i="15"/>
  <c r="I33" i="15"/>
  <c r="J33" i="15"/>
  <c r="K33" i="15"/>
  <c r="L33" i="15"/>
  <c r="M33" i="15"/>
  <c r="N33" i="15"/>
  <c r="O33" i="15"/>
  <c r="P33" i="15"/>
  <c r="Q33" i="15"/>
  <c r="H89" i="15"/>
  <c r="I89" i="15"/>
  <c r="J89" i="15"/>
  <c r="K89" i="15"/>
  <c r="L89" i="15"/>
  <c r="M89" i="15"/>
  <c r="N89" i="15"/>
  <c r="O89" i="15"/>
  <c r="P89" i="15"/>
  <c r="Q89" i="15"/>
  <c r="H34" i="15"/>
  <c r="I34" i="15"/>
  <c r="J34" i="15"/>
  <c r="K34" i="15"/>
  <c r="L34" i="15"/>
  <c r="M34" i="15"/>
  <c r="N34" i="15"/>
  <c r="O34" i="15"/>
  <c r="P34" i="15"/>
  <c r="Q34" i="15"/>
  <c r="H35" i="15"/>
  <c r="I35" i="15"/>
  <c r="J35" i="15"/>
  <c r="K35" i="15"/>
  <c r="L35" i="15"/>
  <c r="M35" i="15"/>
  <c r="N35" i="15"/>
  <c r="O35" i="15"/>
  <c r="P35" i="15"/>
  <c r="Q35" i="15"/>
  <c r="H36" i="15"/>
  <c r="I36" i="15"/>
  <c r="J36" i="15"/>
  <c r="K36" i="15"/>
  <c r="L36" i="15"/>
  <c r="M36" i="15"/>
  <c r="N36" i="15"/>
  <c r="O36" i="15"/>
  <c r="P36" i="15"/>
  <c r="Q36" i="15"/>
  <c r="H90" i="15"/>
  <c r="I90" i="15"/>
  <c r="J90" i="15"/>
  <c r="K90" i="15"/>
  <c r="L90" i="15"/>
  <c r="M90" i="15"/>
  <c r="N90" i="15"/>
  <c r="O90" i="15"/>
  <c r="P90" i="15"/>
  <c r="Q90" i="15"/>
  <c r="H37" i="15"/>
  <c r="I37" i="15"/>
  <c r="J37" i="15"/>
  <c r="K37" i="15"/>
  <c r="L37" i="15"/>
  <c r="M37" i="15"/>
  <c r="N37" i="15"/>
  <c r="O37" i="15"/>
  <c r="P37" i="15"/>
  <c r="Q37" i="15"/>
  <c r="H91" i="15"/>
  <c r="I91" i="15"/>
  <c r="J91" i="15"/>
  <c r="K91" i="15"/>
  <c r="L91" i="15"/>
  <c r="M91" i="15"/>
  <c r="N91" i="15"/>
  <c r="O91" i="15"/>
  <c r="P91" i="15"/>
  <c r="Q91" i="15"/>
  <c r="H38" i="15"/>
  <c r="I38" i="15"/>
  <c r="J38" i="15"/>
  <c r="K38" i="15"/>
  <c r="L38" i="15"/>
  <c r="M38" i="15"/>
  <c r="N38" i="15"/>
  <c r="O38" i="15"/>
  <c r="P38" i="15"/>
  <c r="Q38" i="15"/>
  <c r="H92" i="15"/>
  <c r="I92" i="15"/>
  <c r="J92" i="15"/>
  <c r="K92" i="15"/>
  <c r="L92" i="15"/>
  <c r="M92" i="15"/>
  <c r="N92" i="15"/>
  <c r="O92" i="15"/>
  <c r="P92" i="15"/>
  <c r="Q92" i="15"/>
  <c r="H93" i="15"/>
  <c r="I93" i="15"/>
  <c r="J93" i="15"/>
  <c r="K93" i="15"/>
  <c r="L93" i="15"/>
  <c r="M93" i="15"/>
  <c r="N93" i="15"/>
  <c r="O93" i="15"/>
  <c r="P93" i="15"/>
  <c r="Q93" i="15"/>
  <c r="H94" i="15"/>
  <c r="I94" i="15"/>
  <c r="J94" i="15"/>
  <c r="K94" i="15"/>
  <c r="L94" i="15"/>
  <c r="M94" i="15"/>
  <c r="N94" i="15"/>
  <c r="O94" i="15"/>
  <c r="P94" i="15"/>
  <c r="Q94" i="15"/>
  <c r="H95" i="15"/>
  <c r="I95" i="15"/>
  <c r="J95" i="15"/>
  <c r="K95" i="15"/>
  <c r="L95" i="15"/>
  <c r="M95" i="15"/>
  <c r="N95" i="15"/>
  <c r="O95" i="15"/>
  <c r="P95" i="15"/>
  <c r="Q95" i="15"/>
  <c r="H57" i="15"/>
  <c r="I57" i="15"/>
  <c r="J57" i="15"/>
  <c r="K57" i="15"/>
  <c r="L57" i="15"/>
  <c r="M57" i="15"/>
  <c r="N57" i="15"/>
  <c r="O57" i="15"/>
  <c r="P57" i="15"/>
  <c r="Q57" i="15"/>
  <c r="H96" i="15"/>
  <c r="I96" i="15"/>
  <c r="J96" i="15"/>
  <c r="K96" i="15"/>
  <c r="L96" i="15"/>
  <c r="M96" i="15"/>
  <c r="N96" i="15"/>
  <c r="O96" i="15"/>
  <c r="P96" i="15"/>
  <c r="Q96" i="15"/>
  <c r="H39" i="15"/>
  <c r="I39" i="15"/>
  <c r="J39" i="15"/>
  <c r="K39" i="15"/>
  <c r="L39" i="15"/>
  <c r="M39" i="15"/>
  <c r="N39" i="15"/>
  <c r="O39" i="15"/>
  <c r="P39" i="15"/>
  <c r="Q39" i="15"/>
  <c r="H40" i="15"/>
  <c r="I40" i="15"/>
  <c r="J40" i="15"/>
  <c r="K40" i="15"/>
  <c r="L40" i="15"/>
  <c r="M40" i="15"/>
  <c r="N40" i="15"/>
  <c r="O40" i="15"/>
  <c r="P40" i="15"/>
  <c r="Q40" i="15"/>
  <c r="H41" i="15"/>
  <c r="I41" i="15"/>
  <c r="J41" i="15"/>
  <c r="K41" i="15"/>
  <c r="L41" i="15"/>
  <c r="M41" i="15"/>
  <c r="N41" i="15"/>
  <c r="O41" i="15"/>
  <c r="P41" i="15"/>
  <c r="Q41" i="15"/>
  <c r="H97" i="15"/>
  <c r="I97" i="15"/>
  <c r="J97" i="15"/>
  <c r="K97" i="15"/>
  <c r="L97" i="15"/>
  <c r="M97" i="15"/>
  <c r="N97" i="15"/>
  <c r="O97" i="15"/>
  <c r="P97" i="15"/>
  <c r="Q97" i="15"/>
  <c r="H98" i="15"/>
  <c r="I98" i="15"/>
  <c r="J98" i="15"/>
  <c r="K98" i="15"/>
  <c r="L98" i="15"/>
  <c r="M98" i="15"/>
  <c r="N98" i="15"/>
  <c r="O98" i="15"/>
  <c r="P98" i="15"/>
  <c r="Q98" i="15"/>
  <c r="H42" i="15"/>
  <c r="I42" i="15"/>
  <c r="J42" i="15"/>
  <c r="K42" i="15"/>
  <c r="L42" i="15"/>
  <c r="M42" i="15"/>
  <c r="N42" i="15"/>
  <c r="O42" i="15"/>
  <c r="P42" i="15"/>
  <c r="Q42" i="15"/>
  <c r="H43" i="15"/>
  <c r="I43" i="15"/>
  <c r="J43" i="15"/>
  <c r="K43" i="15"/>
  <c r="L43" i="15"/>
  <c r="M43" i="15"/>
  <c r="N43" i="15"/>
  <c r="O43" i="15"/>
  <c r="P43" i="15"/>
  <c r="Q43" i="15"/>
  <c r="H99" i="15"/>
  <c r="I99" i="15"/>
  <c r="J99" i="15"/>
  <c r="K99" i="15"/>
  <c r="L99" i="15"/>
  <c r="M99" i="15"/>
  <c r="N99" i="15"/>
  <c r="O99" i="15"/>
  <c r="P99" i="15"/>
  <c r="Q99" i="15"/>
  <c r="H100" i="15"/>
  <c r="I100" i="15"/>
  <c r="J100" i="15"/>
  <c r="K100" i="15"/>
  <c r="L100" i="15"/>
  <c r="M100" i="15"/>
  <c r="N100" i="15"/>
  <c r="O100" i="15"/>
  <c r="P100" i="15"/>
  <c r="Q100" i="15"/>
  <c r="H101" i="15"/>
  <c r="I101" i="15"/>
  <c r="J101" i="15"/>
  <c r="K101" i="15"/>
  <c r="L101" i="15"/>
  <c r="M101" i="15"/>
  <c r="N101" i="15"/>
  <c r="O101" i="15"/>
  <c r="P101" i="15"/>
  <c r="Q101" i="15"/>
  <c r="H58" i="15"/>
  <c r="I58" i="15"/>
  <c r="J58" i="15"/>
  <c r="K58" i="15"/>
  <c r="L58" i="15"/>
  <c r="M58" i="15"/>
  <c r="N58" i="15"/>
  <c r="O58" i="15"/>
  <c r="P58" i="15"/>
  <c r="Q58" i="15"/>
  <c r="H44" i="15"/>
  <c r="I44" i="15"/>
  <c r="J44" i="15"/>
  <c r="K44" i="15"/>
  <c r="L44" i="15"/>
  <c r="M44" i="15"/>
  <c r="N44" i="15"/>
  <c r="O44" i="15"/>
  <c r="P44" i="15"/>
  <c r="Q44" i="15"/>
  <c r="H45" i="15"/>
  <c r="I45" i="15"/>
  <c r="J45" i="15"/>
  <c r="K45" i="15"/>
  <c r="L45" i="15"/>
  <c r="M45" i="15"/>
  <c r="N45" i="15"/>
  <c r="O45" i="15"/>
  <c r="P45" i="15"/>
  <c r="Q45" i="15"/>
  <c r="H102" i="15"/>
  <c r="I102" i="15"/>
  <c r="J102" i="15"/>
  <c r="K102" i="15"/>
  <c r="L102" i="15"/>
  <c r="M102" i="15"/>
  <c r="N102" i="15"/>
  <c r="O102" i="15"/>
  <c r="P102" i="15"/>
  <c r="Q102" i="15"/>
  <c r="H103" i="15"/>
  <c r="I103" i="15"/>
  <c r="J103" i="15"/>
  <c r="K103" i="15"/>
  <c r="L103" i="15"/>
  <c r="M103" i="15"/>
  <c r="N103" i="15"/>
  <c r="O103" i="15"/>
  <c r="P103" i="15"/>
  <c r="Q103" i="15"/>
  <c r="H104" i="15"/>
  <c r="I104" i="15"/>
  <c r="J104" i="15"/>
  <c r="K104" i="15"/>
  <c r="L104" i="15"/>
  <c r="M104" i="15"/>
  <c r="N104" i="15"/>
  <c r="O104" i="15"/>
  <c r="P104" i="15"/>
  <c r="Q104" i="15"/>
  <c r="H46" i="15"/>
  <c r="I46" i="15"/>
  <c r="J46" i="15"/>
  <c r="K46" i="15"/>
  <c r="L46" i="15"/>
  <c r="M46" i="15"/>
  <c r="N46" i="15"/>
  <c r="O46" i="15"/>
  <c r="P46" i="15"/>
  <c r="Q46" i="15"/>
  <c r="H47" i="15"/>
  <c r="I47" i="15"/>
  <c r="J47" i="15"/>
  <c r="K47" i="15"/>
  <c r="L47" i="15"/>
  <c r="M47" i="15"/>
  <c r="N47" i="15"/>
  <c r="O47" i="15"/>
  <c r="P47" i="15"/>
  <c r="Q47" i="15"/>
  <c r="H48" i="15"/>
  <c r="I48" i="15"/>
  <c r="J48" i="15"/>
  <c r="K48" i="15"/>
  <c r="L48" i="15"/>
  <c r="M48" i="15"/>
  <c r="N48" i="15"/>
  <c r="O48" i="15"/>
  <c r="P48" i="15"/>
  <c r="Q48" i="15"/>
  <c r="H49" i="15"/>
  <c r="I49" i="15"/>
  <c r="J49" i="15"/>
  <c r="K49" i="15"/>
  <c r="L49" i="15"/>
  <c r="M49" i="15"/>
  <c r="N49" i="15"/>
  <c r="O49" i="15"/>
  <c r="P49" i="15"/>
  <c r="Q49" i="15"/>
  <c r="H105" i="15"/>
  <c r="I105" i="15"/>
  <c r="J105" i="15"/>
  <c r="K105" i="15"/>
  <c r="L105" i="15"/>
  <c r="M105" i="15"/>
  <c r="N105" i="15"/>
  <c r="O105" i="15"/>
  <c r="P105" i="15"/>
  <c r="Q105" i="15"/>
  <c r="H50" i="15"/>
  <c r="I50" i="15"/>
  <c r="J50" i="15"/>
  <c r="K50" i="15"/>
  <c r="L50" i="15"/>
  <c r="M50" i="15"/>
  <c r="N50" i="15"/>
  <c r="O50" i="15"/>
  <c r="P50" i="15"/>
  <c r="Q50" i="15"/>
  <c r="H51" i="15"/>
  <c r="I51" i="15"/>
  <c r="J51" i="15"/>
  <c r="K51" i="15"/>
  <c r="L51" i="15"/>
  <c r="M51" i="15"/>
  <c r="N51" i="15"/>
  <c r="O51" i="15"/>
  <c r="P51" i="15"/>
  <c r="Q51" i="15"/>
  <c r="H106" i="15"/>
  <c r="I106" i="15"/>
  <c r="J106" i="15"/>
  <c r="K106" i="15"/>
  <c r="L106" i="15"/>
  <c r="M106" i="15"/>
  <c r="N106" i="15"/>
  <c r="O106" i="15"/>
  <c r="P106" i="15"/>
  <c r="Q106" i="15"/>
  <c r="H107" i="15"/>
  <c r="I107" i="15"/>
  <c r="J107" i="15"/>
  <c r="K107" i="15"/>
  <c r="L107" i="15"/>
  <c r="M107" i="15"/>
  <c r="N107" i="15"/>
  <c r="O107" i="15"/>
  <c r="P107" i="15"/>
  <c r="Q107" i="15"/>
  <c r="H108" i="15"/>
  <c r="I108" i="15"/>
  <c r="J108" i="15"/>
  <c r="K108" i="15"/>
  <c r="L108" i="15"/>
  <c r="M108" i="15"/>
  <c r="N108" i="15"/>
  <c r="O108" i="15"/>
  <c r="P108" i="15"/>
  <c r="Q108" i="15"/>
  <c r="H52" i="15"/>
  <c r="I52" i="15"/>
  <c r="J52" i="15"/>
  <c r="K52" i="15"/>
  <c r="L52" i="15"/>
  <c r="M52" i="15"/>
  <c r="N52" i="15"/>
  <c r="O52" i="15"/>
  <c r="P52" i="15"/>
  <c r="Q52" i="15"/>
  <c r="H53" i="15"/>
  <c r="I53" i="15"/>
  <c r="J53" i="15"/>
  <c r="K53" i="15"/>
  <c r="L53" i="15"/>
  <c r="M53" i="15"/>
  <c r="N53" i="15"/>
  <c r="O53" i="15"/>
  <c r="P53" i="15"/>
  <c r="Q53" i="15"/>
  <c r="H109" i="15"/>
  <c r="I109" i="15"/>
  <c r="J109" i="15"/>
  <c r="K109" i="15"/>
  <c r="L109" i="15"/>
  <c r="M109" i="15"/>
  <c r="N109" i="15"/>
  <c r="O109" i="15"/>
  <c r="P109" i="15"/>
  <c r="Q109" i="15"/>
  <c r="H110" i="15"/>
  <c r="I110" i="15"/>
  <c r="J110" i="15"/>
  <c r="K110" i="15"/>
  <c r="L110" i="15"/>
  <c r="M110" i="15"/>
  <c r="N110" i="15"/>
  <c r="O110" i="15"/>
  <c r="P110" i="15"/>
  <c r="Q110" i="15"/>
  <c r="H234" i="15"/>
  <c r="I234" i="15"/>
  <c r="J234" i="15"/>
  <c r="K234" i="15"/>
  <c r="L234" i="15"/>
  <c r="M234" i="15"/>
  <c r="N234" i="15"/>
  <c r="O234" i="15"/>
  <c r="P234" i="15"/>
  <c r="Q234" i="15"/>
  <c r="H111" i="15"/>
  <c r="I111" i="15"/>
  <c r="J111" i="15"/>
  <c r="K111" i="15"/>
  <c r="L111" i="15"/>
  <c r="M111" i="15"/>
  <c r="N111" i="15"/>
  <c r="O111" i="15"/>
  <c r="P111" i="15"/>
  <c r="Q111" i="15"/>
  <c r="H112" i="15"/>
  <c r="I112" i="15"/>
  <c r="J112" i="15"/>
  <c r="K112" i="15"/>
  <c r="L112" i="15"/>
  <c r="M112" i="15"/>
  <c r="N112" i="15"/>
  <c r="O112" i="15"/>
  <c r="P112" i="15"/>
  <c r="Q112" i="15"/>
  <c r="H113" i="15"/>
  <c r="I113" i="15"/>
  <c r="J113" i="15"/>
  <c r="K113" i="15"/>
  <c r="L113" i="15"/>
  <c r="M113" i="15"/>
  <c r="N113" i="15"/>
  <c r="O113" i="15"/>
  <c r="P113" i="15"/>
  <c r="Q113" i="15"/>
  <c r="H114" i="15"/>
  <c r="I114" i="15"/>
  <c r="J114" i="15"/>
  <c r="K114" i="15"/>
  <c r="L114" i="15"/>
  <c r="M114" i="15"/>
  <c r="N114" i="15"/>
  <c r="O114" i="15"/>
  <c r="P114" i="15"/>
  <c r="Q114" i="15"/>
  <c r="H115" i="15"/>
  <c r="I115" i="15"/>
  <c r="J115" i="15"/>
  <c r="K115" i="15"/>
  <c r="L115" i="15"/>
  <c r="M115" i="15"/>
  <c r="N115" i="15"/>
  <c r="O115" i="15"/>
  <c r="P115" i="15"/>
  <c r="Q115" i="15"/>
  <c r="H235" i="15"/>
  <c r="I235" i="15"/>
  <c r="J235" i="15"/>
  <c r="K235" i="15"/>
  <c r="L235" i="15"/>
  <c r="M235" i="15"/>
  <c r="N235" i="15"/>
  <c r="O235" i="15"/>
  <c r="P235" i="15"/>
  <c r="Q235" i="15"/>
  <c r="H236" i="15"/>
  <c r="I236" i="15"/>
  <c r="J236" i="15"/>
  <c r="K236" i="15"/>
  <c r="L236" i="15"/>
  <c r="M236" i="15"/>
  <c r="N236" i="15"/>
  <c r="O236" i="15"/>
  <c r="P236" i="15"/>
  <c r="Q236" i="15"/>
  <c r="H116" i="15"/>
  <c r="I116" i="15"/>
  <c r="J116" i="15"/>
  <c r="K116" i="15"/>
  <c r="L116" i="15"/>
  <c r="M116" i="15"/>
  <c r="N116" i="15"/>
  <c r="O116" i="15"/>
  <c r="P116" i="15"/>
  <c r="Q116" i="15"/>
  <c r="H237" i="15"/>
  <c r="I237" i="15"/>
  <c r="J237" i="15"/>
  <c r="K237" i="15"/>
  <c r="L237" i="15"/>
  <c r="M237" i="15"/>
  <c r="N237" i="15"/>
  <c r="O237" i="15"/>
  <c r="P237" i="15"/>
  <c r="Q237" i="15"/>
  <c r="H117" i="15"/>
  <c r="I117" i="15"/>
  <c r="J117" i="15"/>
  <c r="K117" i="15"/>
  <c r="L117" i="15"/>
  <c r="M117" i="15"/>
  <c r="N117" i="15"/>
  <c r="O117" i="15"/>
  <c r="P117" i="15"/>
  <c r="Q117" i="15"/>
  <c r="H118" i="15"/>
  <c r="I118" i="15"/>
  <c r="J118" i="15"/>
  <c r="K118" i="15"/>
  <c r="L118" i="15"/>
  <c r="M118" i="15"/>
  <c r="N118" i="15"/>
  <c r="O118" i="15"/>
  <c r="P118" i="15"/>
  <c r="Q118" i="15"/>
  <c r="H238" i="15"/>
  <c r="I238" i="15"/>
  <c r="J238" i="15"/>
  <c r="K238" i="15"/>
  <c r="L238" i="15"/>
  <c r="M238" i="15"/>
  <c r="N238" i="15"/>
  <c r="O238" i="15"/>
  <c r="P238" i="15"/>
  <c r="Q238" i="15"/>
  <c r="H119" i="15"/>
  <c r="I119" i="15"/>
  <c r="J119" i="15"/>
  <c r="K119" i="15"/>
  <c r="L119" i="15"/>
  <c r="M119" i="15"/>
  <c r="N119" i="15"/>
  <c r="O119" i="15"/>
  <c r="P119" i="15"/>
  <c r="Q119" i="15"/>
  <c r="H239" i="15"/>
  <c r="I239" i="15"/>
  <c r="J239" i="15"/>
  <c r="K239" i="15"/>
  <c r="L239" i="15"/>
  <c r="M239" i="15"/>
  <c r="N239" i="15"/>
  <c r="O239" i="15"/>
  <c r="P239" i="15"/>
  <c r="Q239" i="15"/>
  <c r="H240" i="15"/>
  <c r="I240" i="15"/>
  <c r="J240" i="15"/>
  <c r="K240" i="15"/>
  <c r="L240" i="15"/>
  <c r="M240" i="15"/>
  <c r="N240" i="15"/>
  <c r="O240" i="15"/>
  <c r="P240" i="15"/>
  <c r="Q240" i="15"/>
  <c r="H120" i="15"/>
  <c r="I120" i="15"/>
  <c r="J120" i="15"/>
  <c r="K120" i="15"/>
  <c r="L120" i="15"/>
  <c r="M120" i="15"/>
  <c r="N120" i="15"/>
  <c r="O120" i="15"/>
  <c r="P120" i="15"/>
  <c r="Q120" i="15"/>
  <c r="H121" i="15"/>
  <c r="I121" i="15"/>
  <c r="J121" i="15"/>
  <c r="K121" i="15"/>
  <c r="L121" i="15"/>
  <c r="M121" i="15"/>
  <c r="N121" i="15"/>
  <c r="O121" i="15"/>
  <c r="P121" i="15"/>
  <c r="Q121" i="15"/>
  <c r="H241" i="15"/>
  <c r="I241" i="15"/>
  <c r="J241" i="15"/>
  <c r="K241" i="15"/>
  <c r="L241" i="15"/>
  <c r="M241" i="15"/>
  <c r="N241" i="15"/>
  <c r="O241" i="15"/>
  <c r="P241" i="15"/>
  <c r="Q241" i="15"/>
  <c r="H242" i="15"/>
  <c r="I242" i="15"/>
  <c r="J242" i="15"/>
  <c r="K242" i="15"/>
  <c r="L242" i="15"/>
  <c r="M242" i="15"/>
  <c r="N242" i="15"/>
  <c r="O242" i="15"/>
  <c r="P242" i="15"/>
  <c r="Q242" i="15"/>
  <c r="H122" i="15"/>
  <c r="I122" i="15"/>
  <c r="J122" i="15"/>
  <c r="K122" i="15"/>
  <c r="L122" i="15"/>
  <c r="M122" i="15"/>
  <c r="N122" i="15"/>
  <c r="O122" i="15"/>
  <c r="P122" i="15"/>
  <c r="Q122" i="15"/>
  <c r="H243" i="15"/>
  <c r="I243" i="15"/>
  <c r="J243" i="15"/>
  <c r="K243" i="15"/>
  <c r="L243" i="15"/>
  <c r="M243" i="15"/>
  <c r="N243" i="15"/>
  <c r="O243" i="15"/>
  <c r="P243" i="15"/>
  <c r="Q243" i="15"/>
  <c r="H244" i="15"/>
  <c r="I244" i="15"/>
  <c r="J244" i="15"/>
  <c r="K244" i="15"/>
  <c r="L244" i="15"/>
  <c r="M244" i="15"/>
  <c r="N244" i="15"/>
  <c r="O244" i="15"/>
  <c r="P244" i="15"/>
  <c r="Q244" i="15"/>
  <c r="H123" i="15"/>
  <c r="I123" i="15"/>
  <c r="J123" i="15"/>
  <c r="K123" i="15"/>
  <c r="L123" i="15"/>
  <c r="M123" i="15"/>
  <c r="N123" i="15"/>
  <c r="O123" i="15"/>
  <c r="P123" i="15"/>
  <c r="Q123" i="15"/>
  <c r="H245" i="15"/>
  <c r="I245" i="15"/>
  <c r="J245" i="15"/>
  <c r="K245" i="15"/>
  <c r="L245" i="15"/>
  <c r="M245" i="15"/>
  <c r="N245" i="15"/>
  <c r="O245" i="15"/>
  <c r="P245" i="15"/>
  <c r="Q245" i="15"/>
  <c r="H124" i="15"/>
  <c r="I124" i="15"/>
  <c r="J124" i="15"/>
  <c r="K124" i="15"/>
  <c r="L124" i="15"/>
  <c r="M124" i="15"/>
  <c r="N124" i="15"/>
  <c r="O124" i="15"/>
  <c r="P124" i="15"/>
  <c r="Q124" i="15"/>
  <c r="H125" i="15"/>
  <c r="I125" i="15"/>
  <c r="J125" i="15"/>
  <c r="K125" i="15"/>
  <c r="L125" i="15"/>
  <c r="M125" i="15"/>
  <c r="N125" i="15"/>
  <c r="O125" i="15"/>
  <c r="P125" i="15"/>
  <c r="Q125" i="15"/>
  <c r="H126" i="15"/>
  <c r="I126" i="15"/>
  <c r="J126" i="15"/>
  <c r="K126" i="15"/>
  <c r="L126" i="15"/>
  <c r="M126" i="15"/>
  <c r="N126" i="15"/>
  <c r="O126" i="15"/>
  <c r="P126" i="15"/>
  <c r="Q126" i="15"/>
  <c r="H127" i="15"/>
  <c r="I127" i="15"/>
  <c r="J127" i="15"/>
  <c r="K127" i="15"/>
  <c r="L127" i="15"/>
  <c r="M127" i="15"/>
  <c r="N127" i="15"/>
  <c r="O127" i="15"/>
  <c r="P127" i="15"/>
  <c r="Q127" i="15"/>
  <c r="H128" i="15"/>
  <c r="I128" i="15"/>
  <c r="J128" i="15"/>
  <c r="K128" i="15"/>
  <c r="L128" i="15"/>
  <c r="M128" i="15"/>
  <c r="N128" i="15"/>
  <c r="O128" i="15"/>
  <c r="P128" i="15"/>
  <c r="Q128" i="15"/>
  <c r="H246" i="15"/>
  <c r="I246" i="15"/>
  <c r="J246" i="15"/>
  <c r="K246" i="15"/>
  <c r="L246" i="15"/>
  <c r="M246" i="15"/>
  <c r="N246" i="15"/>
  <c r="O246" i="15"/>
  <c r="P246" i="15"/>
  <c r="Q246" i="15"/>
  <c r="H129" i="15"/>
  <c r="I129" i="15"/>
  <c r="J129" i="15"/>
  <c r="K129" i="15"/>
  <c r="L129" i="15"/>
  <c r="M129" i="15"/>
  <c r="N129" i="15"/>
  <c r="O129" i="15"/>
  <c r="P129" i="15"/>
  <c r="Q129" i="15"/>
  <c r="H130" i="15"/>
  <c r="I130" i="15"/>
  <c r="J130" i="15"/>
  <c r="K130" i="15"/>
  <c r="L130" i="15"/>
  <c r="M130" i="15"/>
  <c r="N130" i="15"/>
  <c r="O130" i="15"/>
  <c r="P130" i="15"/>
  <c r="Q130" i="15"/>
  <c r="H131" i="15"/>
  <c r="I131" i="15"/>
  <c r="J131" i="15"/>
  <c r="K131" i="15"/>
  <c r="L131" i="15"/>
  <c r="M131" i="15"/>
  <c r="N131" i="15"/>
  <c r="O131" i="15"/>
  <c r="P131" i="15"/>
  <c r="Q131" i="15"/>
  <c r="H132" i="15"/>
  <c r="I132" i="15"/>
  <c r="J132" i="15"/>
  <c r="K132" i="15"/>
  <c r="L132" i="15"/>
  <c r="M132" i="15"/>
  <c r="N132" i="15"/>
  <c r="O132" i="15"/>
  <c r="P132" i="15"/>
  <c r="Q132" i="15"/>
  <c r="H133" i="15"/>
  <c r="I133" i="15"/>
  <c r="J133" i="15"/>
  <c r="K133" i="15"/>
  <c r="L133" i="15"/>
  <c r="M133" i="15"/>
  <c r="N133" i="15"/>
  <c r="O133" i="15"/>
  <c r="P133" i="15"/>
  <c r="Q133" i="15"/>
  <c r="H134" i="15"/>
  <c r="I134" i="15"/>
  <c r="J134" i="15"/>
  <c r="K134" i="15"/>
  <c r="L134" i="15"/>
  <c r="M134" i="15"/>
  <c r="N134" i="15"/>
  <c r="O134" i="15"/>
  <c r="P134" i="15"/>
  <c r="Q134" i="15"/>
  <c r="H135" i="15"/>
  <c r="I135" i="15"/>
  <c r="J135" i="15"/>
  <c r="K135" i="15"/>
  <c r="L135" i="15"/>
  <c r="M135" i="15"/>
  <c r="N135" i="15"/>
  <c r="O135" i="15"/>
  <c r="P135" i="15"/>
  <c r="Q135" i="15"/>
  <c r="H247" i="15"/>
  <c r="I247" i="15"/>
  <c r="J247" i="15"/>
  <c r="K247" i="15"/>
  <c r="L247" i="15"/>
  <c r="M247" i="15"/>
  <c r="N247" i="15"/>
  <c r="O247" i="15"/>
  <c r="P247" i="15"/>
  <c r="Q247" i="15"/>
  <c r="H248" i="15"/>
  <c r="I248" i="15"/>
  <c r="J248" i="15"/>
  <c r="K248" i="15"/>
  <c r="L248" i="15"/>
  <c r="M248" i="15"/>
  <c r="N248" i="15"/>
  <c r="O248" i="15"/>
  <c r="P248" i="15"/>
  <c r="Q248" i="15"/>
  <c r="H136" i="15"/>
  <c r="I136" i="15"/>
  <c r="J136" i="15"/>
  <c r="K136" i="15"/>
  <c r="L136" i="15"/>
  <c r="M136" i="15"/>
  <c r="N136" i="15"/>
  <c r="O136" i="15"/>
  <c r="P136" i="15"/>
  <c r="Q136" i="15"/>
  <c r="H137" i="15"/>
  <c r="I137" i="15"/>
  <c r="J137" i="15"/>
  <c r="K137" i="15"/>
  <c r="L137" i="15"/>
  <c r="M137" i="15"/>
  <c r="N137" i="15"/>
  <c r="O137" i="15"/>
  <c r="P137" i="15"/>
  <c r="Q137" i="15"/>
  <c r="H249" i="15"/>
  <c r="I249" i="15"/>
  <c r="J249" i="15"/>
  <c r="K249" i="15"/>
  <c r="L249" i="15"/>
  <c r="M249" i="15"/>
  <c r="N249" i="15"/>
  <c r="O249" i="15"/>
  <c r="P249" i="15"/>
  <c r="Q249" i="15"/>
  <c r="H138" i="15"/>
  <c r="I138" i="15"/>
  <c r="J138" i="15"/>
  <c r="K138" i="15"/>
  <c r="L138" i="15"/>
  <c r="M138" i="15"/>
  <c r="N138" i="15"/>
  <c r="O138" i="15"/>
  <c r="P138" i="15"/>
  <c r="Q138" i="15"/>
  <c r="H139" i="15"/>
  <c r="I139" i="15"/>
  <c r="J139" i="15"/>
  <c r="K139" i="15"/>
  <c r="L139" i="15"/>
  <c r="M139" i="15"/>
  <c r="N139" i="15"/>
  <c r="O139" i="15"/>
  <c r="P139" i="15"/>
  <c r="Q139" i="15"/>
  <c r="H250" i="15"/>
  <c r="I250" i="15"/>
  <c r="J250" i="15"/>
  <c r="K250" i="15"/>
  <c r="L250" i="15"/>
  <c r="M250" i="15"/>
  <c r="N250" i="15"/>
  <c r="O250" i="15"/>
  <c r="P250" i="15"/>
  <c r="Q250" i="15"/>
  <c r="H251" i="15"/>
  <c r="I251" i="15"/>
  <c r="J251" i="15"/>
  <c r="K251" i="15"/>
  <c r="L251" i="15"/>
  <c r="M251" i="15"/>
  <c r="N251" i="15"/>
  <c r="O251" i="15"/>
  <c r="P251" i="15"/>
  <c r="Q251" i="15"/>
  <c r="H140" i="15"/>
  <c r="I140" i="15"/>
  <c r="J140" i="15"/>
  <c r="K140" i="15"/>
  <c r="L140" i="15"/>
  <c r="M140" i="15"/>
  <c r="N140" i="15"/>
  <c r="O140" i="15"/>
  <c r="P140" i="15"/>
  <c r="Q140" i="15"/>
  <c r="H252" i="15"/>
  <c r="I252" i="15"/>
  <c r="J252" i="15"/>
  <c r="K252" i="15"/>
  <c r="L252" i="15"/>
  <c r="M252" i="15"/>
  <c r="N252" i="15"/>
  <c r="O252" i="15"/>
  <c r="P252" i="15"/>
  <c r="Q252" i="15"/>
  <c r="H141" i="15"/>
  <c r="I141" i="15"/>
  <c r="J141" i="15"/>
  <c r="K141" i="15"/>
  <c r="L141" i="15"/>
  <c r="M141" i="15"/>
  <c r="N141" i="15"/>
  <c r="O141" i="15"/>
  <c r="P141" i="15"/>
  <c r="Q141" i="15"/>
  <c r="H253" i="15"/>
  <c r="I253" i="15"/>
  <c r="J253" i="15"/>
  <c r="K253" i="15"/>
  <c r="L253" i="15"/>
  <c r="M253" i="15"/>
  <c r="N253" i="15"/>
  <c r="O253" i="15"/>
  <c r="P253" i="15"/>
  <c r="Q253" i="15"/>
  <c r="H142" i="15"/>
  <c r="I142" i="15"/>
  <c r="J142" i="15"/>
  <c r="K142" i="15"/>
  <c r="L142" i="15"/>
  <c r="M142" i="15"/>
  <c r="N142" i="15"/>
  <c r="O142" i="15"/>
  <c r="P142" i="15"/>
  <c r="Q142" i="15"/>
  <c r="H143" i="15"/>
  <c r="I143" i="15"/>
  <c r="J143" i="15"/>
  <c r="K143" i="15"/>
  <c r="L143" i="15"/>
  <c r="M143" i="15"/>
  <c r="N143" i="15"/>
  <c r="O143" i="15"/>
  <c r="P143" i="15"/>
  <c r="Q143" i="15"/>
  <c r="H254" i="15"/>
  <c r="I254" i="15"/>
  <c r="J254" i="15"/>
  <c r="K254" i="15"/>
  <c r="L254" i="15"/>
  <c r="M254" i="15"/>
  <c r="N254" i="15"/>
  <c r="O254" i="15"/>
  <c r="P254" i="15"/>
  <c r="Q254" i="15"/>
  <c r="H255" i="15"/>
  <c r="I255" i="15"/>
  <c r="J255" i="15"/>
  <c r="K255" i="15"/>
  <c r="L255" i="15"/>
  <c r="M255" i="15"/>
  <c r="N255" i="15"/>
  <c r="O255" i="15"/>
  <c r="P255" i="15"/>
  <c r="Q255" i="15"/>
  <c r="H256" i="15"/>
  <c r="I256" i="15"/>
  <c r="J256" i="15"/>
  <c r="K256" i="15"/>
  <c r="L256" i="15"/>
  <c r="M256" i="15"/>
  <c r="N256" i="15"/>
  <c r="O256" i="15"/>
  <c r="P256" i="15"/>
  <c r="Q256" i="15"/>
  <c r="H144" i="15"/>
  <c r="I144" i="15"/>
  <c r="J144" i="15"/>
  <c r="K144" i="15"/>
  <c r="L144" i="15"/>
  <c r="M144" i="15"/>
  <c r="N144" i="15"/>
  <c r="O144" i="15"/>
  <c r="P144" i="15"/>
  <c r="Q144" i="15"/>
  <c r="H145" i="15"/>
  <c r="I145" i="15"/>
  <c r="J145" i="15"/>
  <c r="K145" i="15"/>
  <c r="L145" i="15"/>
  <c r="M145" i="15"/>
  <c r="N145" i="15"/>
  <c r="O145" i="15"/>
  <c r="P145" i="15"/>
  <c r="Q145" i="15"/>
  <c r="H257" i="15"/>
  <c r="I257" i="15"/>
  <c r="J257" i="15"/>
  <c r="K257" i="15"/>
  <c r="L257" i="15"/>
  <c r="M257" i="15"/>
  <c r="N257" i="15"/>
  <c r="O257" i="15"/>
  <c r="P257" i="15"/>
  <c r="Q257" i="15"/>
  <c r="H146" i="15"/>
  <c r="I146" i="15"/>
  <c r="J146" i="15"/>
  <c r="K146" i="15"/>
  <c r="L146" i="15"/>
  <c r="M146" i="15"/>
  <c r="N146" i="15"/>
  <c r="O146" i="15"/>
  <c r="P146" i="15"/>
  <c r="Q146" i="15"/>
  <c r="H147" i="15"/>
  <c r="I147" i="15"/>
  <c r="J147" i="15"/>
  <c r="K147" i="15"/>
  <c r="L147" i="15"/>
  <c r="M147" i="15"/>
  <c r="N147" i="15"/>
  <c r="O147" i="15"/>
  <c r="P147" i="15"/>
  <c r="Q147" i="15"/>
  <c r="H258" i="15"/>
  <c r="I258" i="15"/>
  <c r="J258" i="15"/>
  <c r="K258" i="15"/>
  <c r="L258" i="15"/>
  <c r="M258" i="15"/>
  <c r="N258" i="15"/>
  <c r="O258" i="15"/>
  <c r="P258" i="15"/>
  <c r="Q258" i="15"/>
  <c r="H148" i="15"/>
  <c r="I148" i="15"/>
  <c r="J148" i="15"/>
  <c r="K148" i="15"/>
  <c r="L148" i="15"/>
  <c r="M148" i="15"/>
  <c r="N148" i="15"/>
  <c r="O148" i="15"/>
  <c r="P148" i="15"/>
  <c r="Q148" i="15"/>
  <c r="H149" i="15"/>
  <c r="I149" i="15"/>
  <c r="J149" i="15"/>
  <c r="K149" i="15"/>
  <c r="L149" i="15"/>
  <c r="M149" i="15"/>
  <c r="N149" i="15"/>
  <c r="O149" i="15"/>
  <c r="P149" i="15"/>
  <c r="Q149" i="15"/>
  <c r="H150" i="15"/>
  <c r="I150" i="15"/>
  <c r="J150" i="15"/>
  <c r="K150" i="15"/>
  <c r="L150" i="15"/>
  <c r="M150" i="15"/>
  <c r="N150" i="15"/>
  <c r="O150" i="15"/>
  <c r="P150" i="15"/>
  <c r="Q150" i="15"/>
  <c r="H151" i="15"/>
  <c r="I151" i="15"/>
  <c r="J151" i="15"/>
  <c r="K151" i="15"/>
  <c r="L151" i="15"/>
  <c r="M151" i="15"/>
  <c r="N151" i="15"/>
  <c r="O151" i="15"/>
  <c r="P151" i="15"/>
  <c r="Q151" i="15"/>
  <c r="H152" i="15"/>
  <c r="I152" i="15"/>
  <c r="J152" i="15"/>
  <c r="K152" i="15"/>
  <c r="L152" i="15"/>
  <c r="M152" i="15"/>
  <c r="N152" i="15"/>
  <c r="O152" i="15"/>
  <c r="P152" i="15"/>
  <c r="Q152" i="15"/>
  <c r="H259" i="15"/>
  <c r="I259" i="15"/>
  <c r="J259" i="15"/>
  <c r="K259" i="15"/>
  <c r="L259" i="15"/>
  <c r="M259" i="15"/>
  <c r="N259" i="15"/>
  <c r="O259" i="15"/>
  <c r="P259" i="15"/>
  <c r="Q259" i="15"/>
  <c r="H153" i="15"/>
  <c r="I153" i="15"/>
  <c r="J153" i="15"/>
  <c r="K153" i="15"/>
  <c r="L153" i="15"/>
  <c r="M153" i="15"/>
  <c r="N153" i="15"/>
  <c r="O153" i="15"/>
  <c r="P153" i="15"/>
  <c r="Q153" i="15"/>
  <c r="H260" i="15"/>
  <c r="I260" i="15"/>
  <c r="J260" i="15"/>
  <c r="K260" i="15"/>
  <c r="L260" i="15"/>
  <c r="M260" i="15"/>
  <c r="N260" i="15"/>
  <c r="O260" i="15"/>
  <c r="P260" i="15"/>
  <c r="Q260" i="15"/>
  <c r="H154" i="15"/>
  <c r="I154" i="15"/>
  <c r="J154" i="15"/>
  <c r="K154" i="15"/>
  <c r="L154" i="15"/>
  <c r="M154" i="15"/>
  <c r="N154" i="15"/>
  <c r="O154" i="15"/>
  <c r="P154" i="15"/>
  <c r="Q154" i="15"/>
  <c r="H155" i="15"/>
  <c r="I155" i="15"/>
  <c r="J155" i="15"/>
  <c r="K155" i="15"/>
  <c r="L155" i="15"/>
  <c r="M155" i="15"/>
  <c r="N155" i="15"/>
  <c r="O155" i="15"/>
  <c r="P155" i="15"/>
  <c r="Q155" i="15"/>
  <c r="H261" i="15"/>
  <c r="I261" i="15"/>
  <c r="J261" i="15"/>
  <c r="K261" i="15"/>
  <c r="L261" i="15"/>
  <c r="M261" i="15"/>
  <c r="N261" i="15"/>
  <c r="O261" i="15"/>
  <c r="P261" i="15"/>
  <c r="Q261" i="15"/>
  <c r="H262" i="15"/>
  <c r="I262" i="15"/>
  <c r="J262" i="15"/>
  <c r="K262" i="15"/>
  <c r="L262" i="15"/>
  <c r="M262" i="15"/>
  <c r="N262" i="15"/>
  <c r="O262" i="15"/>
  <c r="P262" i="15"/>
  <c r="Q262" i="15"/>
  <c r="H156" i="15"/>
  <c r="I156" i="15"/>
  <c r="J156" i="15"/>
  <c r="K156" i="15"/>
  <c r="L156" i="15"/>
  <c r="M156" i="15"/>
  <c r="N156" i="15"/>
  <c r="O156" i="15"/>
  <c r="P156" i="15"/>
  <c r="Q156" i="15"/>
  <c r="H157" i="15"/>
  <c r="I157" i="15"/>
  <c r="J157" i="15"/>
  <c r="K157" i="15"/>
  <c r="L157" i="15"/>
  <c r="M157" i="15"/>
  <c r="N157" i="15"/>
  <c r="O157" i="15"/>
  <c r="P157" i="15"/>
  <c r="Q157" i="15"/>
  <c r="H263" i="15"/>
  <c r="I263" i="15"/>
  <c r="J263" i="15"/>
  <c r="K263" i="15"/>
  <c r="L263" i="15"/>
  <c r="M263" i="15"/>
  <c r="N263" i="15"/>
  <c r="O263" i="15"/>
  <c r="P263" i="15"/>
  <c r="Q263" i="15"/>
  <c r="H264" i="15"/>
  <c r="I264" i="15"/>
  <c r="J264" i="15"/>
  <c r="K264" i="15"/>
  <c r="L264" i="15"/>
  <c r="M264" i="15"/>
  <c r="N264" i="15"/>
  <c r="O264" i="15"/>
  <c r="P264" i="15"/>
  <c r="Q264" i="15"/>
  <c r="H158" i="15"/>
  <c r="I158" i="15"/>
  <c r="J158" i="15"/>
  <c r="K158" i="15"/>
  <c r="L158" i="15"/>
  <c r="M158" i="15"/>
  <c r="N158" i="15"/>
  <c r="O158" i="15"/>
  <c r="P158" i="15"/>
  <c r="Q158" i="15"/>
  <c r="H159" i="15"/>
  <c r="I159" i="15"/>
  <c r="J159" i="15"/>
  <c r="K159" i="15"/>
  <c r="L159" i="15"/>
  <c r="M159" i="15"/>
  <c r="N159" i="15"/>
  <c r="O159" i="15"/>
  <c r="P159" i="15"/>
  <c r="Q159" i="15"/>
  <c r="H265" i="15"/>
  <c r="I265" i="15"/>
  <c r="J265" i="15"/>
  <c r="K265" i="15"/>
  <c r="L265" i="15"/>
  <c r="M265" i="15"/>
  <c r="N265" i="15"/>
  <c r="O265" i="15"/>
  <c r="P265" i="15"/>
  <c r="Q265" i="15"/>
  <c r="H160" i="15"/>
  <c r="I160" i="15"/>
  <c r="J160" i="15"/>
  <c r="K160" i="15"/>
  <c r="L160" i="15"/>
  <c r="M160" i="15"/>
  <c r="N160" i="15"/>
  <c r="O160" i="15"/>
  <c r="P160" i="15"/>
  <c r="Q160" i="15"/>
  <c r="H161" i="15"/>
  <c r="I161" i="15"/>
  <c r="J161" i="15"/>
  <c r="K161" i="15"/>
  <c r="L161" i="15"/>
  <c r="M161" i="15"/>
  <c r="N161" i="15"/>
  <c r="O161" i="15"/>
  <c r="P161" i="15"/>
  <c r="Q161" i="15"/>
  <c r="H162" i="15"/>
  <c r="I162" i="15"/>
  <c r="J162" i="15"/>
  <c r="K162" i="15"/>
  <c r="L162" i="15"/>
  <c r="M162" i="15"/>
  <c r="N162" i="15"/>
  <c r="O162" i="15"/>
  <c r="P162" i="15"/>
  <c r="Q162" i="15"/>
  <c r="H163" i="15"/>
  <c r="I163" i="15"/>
  <c r="J163" i="15"/>
  <c r="K163" i="15"/>
  <c r="L163" i="15"/>
  <c r="M163" i="15"/>
  <c r="N163" i="15"/>
  <c r="O163" i="15"/>
  <c r="P163" i="15"/>
  <c r="Q163" i="15"/>
  <c r="H266" i="15"/>
  <c r="I266" i="15"/>
  <c r="J266" i="15"/>
  <c r="K266" i="15"/>
  <c r="L266" i="15"/>
  <c r="M266" i="15"/>
  <c r="N266" i="15"/>
  <c r="O266" i="15"/>
  <c r="P266" i="15"/>
  <c r="Q266" i="15"/>
  <c r="H164" i="15"/>
  <c r="I164" i="15"/>
  <c r="J164" i="15"/>
  <c r="K164" i="15"/>
  <c r="L164" i="15"/>
  <c r="M164" i="15"/>
  <c r="N164" i="15"/>
  <c r="O164" i="15"/>
  <c r="P164" i="15"/>
  <c r="Q164" i="15"/>
  <c r="H165" i="15"/>
  <c r="I165" i="15"/>
  <c r="J165" i="15"/>
  <c r="K165" i="15"/>
  <c r="L165" i="15"/>
  <c r="M165" i="15"/>
  <c r="N165" i="15"/>
  <c r="O165" i="15"/>
  <c r="P165" i="15"/>
  <c r="Q165" i="15"/>
  <c r="H166" i="15"/>
  <c r="I166" i="15"/>
  <c r="J166" i="15"/>
  <c r="K166" i="15"/>
  <c r="L166" i="15"/>
  <c r="M166" i="15"/>
  <c r="N166" i="15"/>
  <c r="O166" i="15"/>
  <c r="P166" i="15"/>
  <c r="Q166" i="15"/>
  <c r="H267" i="15"/>
  <c r="I267" i="15"/>
  <c r="J267" i="15"/>
  <c r="K267" i="15"/>
  <c r="L267" i="15"/>
  <c r="M267" i="15"/>
  <c r="N267" i="15"/>
  <c r="O267" i="15"/>
  <c r="P267" i="15"/>
  <c r="Q267" i="15"/>
  <c r="H268" i="15"/>
  <c r="I268" i="15"/>
  <c r="J268" i="15"/>
  <c r="K268" i="15"/>
  <c r="L268" i="15"/>
  <c r="M268" i="15"/>
  <c r="N268" i="15"/>
  <c r="O268" i="15"/>
  <c r="P268" i="15"/>
  <c r="Q268" i="15"/>
  <c r="H269" i="15"/>
  <c r="I269" i="15"/>
  <c r="J269" i="15"/>
  <c r="K269" i="15"/>
  <c r="L269" i="15"/>
  <c r="M269" i="15"/>
  <c r="N269" i="15"/>
  <c r="O269" i="15"/>
  <c r="P269" i="15"/>
  <c r="Q269" i="15"/>
  <c r="H270" i="15"/>
  <c r="I270" i="15"/>
  <c r="J270" i="15"/>
  <c r="K270" i="15"/>
  <c r="L270" i="15"/>
  <c r="M270" i="15"/>
  <c r="N270" i="15"/>
  <c r="O270" i="15"/>
  <c r="P270" i="15"/>
  <c r="Q270" i="15"/>
  <c r="H167" i="15"/>
  <c r="I167" i="15"/>
  <c r="J167" i="15"/>
  <c r="K167" i="15"/>
  <c r="L167" i="15"/>
  <c r="M167" i="15"/>
  <c r="N167" i="15"/>
  <c r="O167" i="15"/>
  <c r="P167" i="15"/>
  <c r="Q167" i="15"/>
  <c r="H168" i="15"/>
  <c r="I168" i="15"/>
  <c r="J168" i="15"/>
  <c r="K168" i="15"/>
  <c r="L168" i="15"/>
  <c r="M168" i="15"/>
  <c r="N168" i="15"/>
  <c r="O168" i="15"/>
  <c r="P168" i="15"/>
  <c r="Q168" i="15"/>
  <c r="H271" i="15"/>
  <c r="I271" i="15"/>
  <c r="J271" i="15"/>
  <c r="K271" i="15"/>
  <c r="L271" i="15"/>
  <c r="M271" i="15"/>
  <c r="N271" i="15"/>
  <c r="O271" i="15"/>
  <c r="P271" i="15"/>
  <c r="Q271" i="15"/>
  <c r="H169" i="15"/>
  <c r="I169" i="15"/>
  <c r="J169" i="15"/>
  <c r="K169" i="15"/>
  <c r="L169" i="15"/>
  <c r="M169" i="15"/>
  <c r="N169" i="15"/>
  <c r="O169" i="15"/>
  <c r="P169" i="15"/>
  <c r="Q169" i="15"/>
  <c r="H170" i="15"/>
  <c r="I170" i="15"/>
  <c r="J170" i="15"/>
  <c r="K170" i="15"/>
  <c r="L170" i="15"/>
  <c r="M170" i="15"/>
  <c r="N170" i="15"/>
  <c r="O170" i="15"/>
  <c r="P170" i="15"/>
  <c r="Q170" i="15"/>
  <c r="H272" i="15"/>
  <c r="I272" i="15"/>
  <c r="J272" i="15"/>
  <c r="K272" i="15"/>
  <c r="L272" i="15"/>
  <c r="M272" i="15"/>
  <c r="N272" i="15"/>
  <c r="O272" i="15"/>
  <c r="P272" i="15"/>
  <c r="Q272" i="15"/>
  <c r="H171" i="15"/>
  <c r="I171" i="15"/>
  <c r="J171" i="15"/>
  <c r="K171" i="15"/>
  <c r="L171" i="15"/>
  <c r="M171" i="15"/>
  <c r="N171" i="15"/>
  <c r="O171" i="15"/>
  <c r="P171" i="15"/>
  <c r="Q171" i="15"/>
  <c r="H172" i="15"/>
  <c r="I172" i="15"/>
  <c r="J172" i="15"/>
  <c r="K172" i="15"/>
  <c r="L172" i="15"/>
  <c r="M172" i="15"/>
  <c r="N172" i="15"/>
  <c r="O172" i="15"/>
  <c r="P172" i="15"/>
  <c r="Q172" i="15"/>
  <c r="H173" i="15"/>
  <c r="I173" i="15"/>
  <c r="J173" i="15"/>
  <c r="K173" i="15"/>
  <c r="L173" i="15"/>
  <c r="M173" i="15"/>
  <c r="N173" i="15"/>
  <c r="O173" i="15"/>
  <c r="P173" i="15"/>
  <c r="Q173" i="15"/>
  <c r="H273" i="15"/>
  <c r="I273" i="15"/>
  <c r="J273" i="15"/>
  <c r="K273" i="15"/>
  <c r="L273" i="15"/>
  <c r="M273" i="15"/>
  <c r="N273" i="15"/>
  <c r="O273" i="15"/>
  <c r="P273" i="15"/>
  <c r="Q273" i="15"/>
  <c r="H274" i="15"/>
  <c r="I274" i="15"/>
  <c r="J274" i="15"/>
  <c r="K274" i="15"/>
  <c r="L274" i="15"/>
  <c r="M274" i="15"/>
  <c r="N274" i="15"/>
  <c r="O274" i="15"/>
  <c r="P274" i="15"/>
  <c r="Q274" i="15"/>
  <c r="H275" i="15"/>
  <c r="I275" i="15"/>
  <c r="J275" i="15"/>
  <c r="K275" i="15"/>
  <c r="L275" i="15"/>
  <c r="M275" i="15"/>
  <c r="N275" i="15"/>
  <c r="O275" i="15"/>
  <c r="P275" i="15"/>
  <c r="Q275" i="15"/>
  <c r="H174" i="15"/>
  <c r="I174" i="15"/>
  <c r="J174" i="15"/>
  <c r="K174" i="15"/>
  <c r="L174" i="15"/>
  <c r="M174" i="15"/>
  <c r="N174" i="15"/>
  <c r="O174" i="15"/>
  <c r="P174" i="15"/>
  <c r="Q174" i="15"/>
  <c r="H175" i="15"/>
  <c r="I175" i="15"/>
  <c r="J175" i="15"/>
  <c r="K175" i="15"/>
  <c r="L175" i="15"/>
  <c r="M175" i="15"/>
  <c r="N175" i="15"/>
  <c r="O175" i="15"/>
  <c r="P175" i="15"/>
  <c r="Q175" i="15"/>
  <c r="H176" i="15"/>
  <c r="I176" i="15"/>
  <c r="J176" i="15"/>
  <c r="K176" i="15"/>
  <c r="L176" i="15"/>
  <c r="M176" i="15"/>
  <c r="N176" i="15"/>
  <c r="O176" i="15"/>
  <c r="P176" i="15"/>
  <c r="Q176" i="15"/>
  <c r="H276" i="15"/>
  <c r="I276" i="15"/>
  <c r="J276" i="15"/>
  <c r="K276" i="15"/>
  <c r="L276" i="15"/>
  <c r="M276" i="15"/>
  <c r="N276" i="15"/>
  <c r="O276" i="15"/>
  <c r="P276" i="15"/>
  <c r="Q276" i="15"/>
  <c r="H177" i="15"/>
  <c r="I177" i="15"/>
  <c r="J177" i="15"/>
  <c r="K177" i="15"/>
  <c r="L177" i="15"/>
  <c r="M177" i="15"/>
  <c r="N177" i="15"/>
  <c r="O177" i="15"/>
  <c r="P177" i="15"/>
  <c r="Q177" i="15"/>
  <c r="H178" i="15"/>
  <c r="I178" i="15"/>
  <c r="J178" i="15"/>
  <c r="K178" i="15"/>
  <c r="L178" i="15"/>
  <c r="M178" i="15"/>
  <c r="N178" i="15"/>
  <c r="O178" i="15"/>
  <c r="P178" i="15"/>
  <c r="Q178" i="15"/>
  <c r="H179" i="15"/>
  <c r="I179" i="15"/>
  <c r="J179" i="15"/>
  <c r="K179" i="15"/>
  <c r="L179" i="15"/>
  <c r="M179" i="15"/>
  <c r="N179" i="15"/>
  <c r="O179" i="15"/>
  <c r="P179" i="15"/>
  <c r="Q179" i="15"/>
  <c r="H277" i="15"/>
  <c r="I277" i="15"/>
  <c r="J277" i="15"/>
  <c r="K277" i="15"/>
  <c r="L277" i="15"/>
  <c r="M277" i="15"/>
  <c r="N277" i="15"/>
  <c r="O277" i="15"/>
  <c r="P277" i="15"/>
  <c r="Q277" i="15"/>
  <c r="H180" i="15"/>
  <c r="I180" i="15"/>
  <c r="J180" i="15"/>
  <c r="K180" i="15"/>
  <c r="L180" i="15"/>
  <c r="M180" i="15"/>
  <c r="N180" i="15"/>
  <c r="O180" i="15"/>
  <c r="P180" i="15"/>
  <c r="Q180" i="15"/>
  <c r="H181" i="15"/>
  <c r="I181" i="15"/>
  <c r="J181" i="15"/>
  <c r="K181" i="15"/>
  <c r="L181" i="15"/>
  <c r="M181" i="15"/>
  <c r="N181" i="15"/>
  <c r="O181" i="15"/>
  <c r="P181" i="15"/>
  <c r="Q181" i="15"/>
  <c r="H182" i="15"/>
  <c r="I182" i="15"/>
  <c r="J182" i="15"/>
  <c r="K182" i="15"/>
  <c r="L182" i="15"/>
  <c r="M182" i="15"/>
  <c r="N182" i="15"/>
  <c r="O182" i="15"/>
  <c r="P182" i="15"/>
  <c r="Q182" i="15"/>
  <c r="H183" i="15"/>
  <c r="I183" i="15"/>
  <c r="J183" i="15"/>
  <c r="K183" i="15"/>
  <c r="L183" i="15"/>
  <c r="M183" i="15"/>
  <c r="N183" i="15"/>
  <c r="O183" i="15"/>
  <c r="P183" i="15"/>
  <c r="Q183" i="15"/>
  <c r="H184" i="15"/>
  <c r="I184" i="15"/>
  <c r="J184" i="15"/>
  <c r="K184" i="15"/>
  <c r="L184" i="15"/>
  <c r="M184" i="15"/>
  <c r="N184" i="15"/>
  <c r="O184" i="15"/>
  <c r="P184" i="15"/>
  <c r="Q184" i="15"/>
  <c r="H185" i="15"/>
  <c r="I185" i="15"/>
  <c r="J185" i="15"/>
  <c r="K185" i="15"/>
  <c r="L185" i="15"/>
  <c r="M185" i="15"/>
  <c r="N185" i="15"/>
  <c r="O185" i="15"/>
  <c r="P185" i="15"/>
  <c r="Q185" i="15"/>
  <c r="H186" i="15"/>
  <c r="I186" i="15"/>
  <c r="J186" i="15"/>
  <c r="K186" i="15"/>
  <c r="L186" i="15"/>
  <c r="M186" i="15"/>
  <c r="N186" i="15"/>
  <c r="O186" i="15"/>
  <c r="P186" i="15"/>
  <c r="Q186" i="15"/>
  <c r="H278" i="15"/>
  <c r="I278" i="15"/>
  <c r="J278" i="15"/>
  <c r="K278" i="15"/>
  <c r="L278" i="15"/>
  <c r="M278" i="15"/>
  <c r="N278" i="15"/>
  <c r="O278" i="15"/>
  <c r="P278" i="15"/>
  <c r="Q278" i="15"/>
  <c r="H279" i="15"/>
  <c r="I279" i="15"/>
  <c r="J279" i="15"/>
  <c r="K279" i="15"/>
  <c r="L279" i="15"/>
  <c r="M279" i="15"/>
  <c r="N279" i="15"/>
  <c r="O279" i="15"/>
  <c r="P279" i="15"/>
  <c r="Q279" i="15"/>
  <c r="H187" i="15"/>
  <c r="I187" i="15"/>
  <c r="J187" i="15"/>
  <c r="K187" i="15"/>
  <c r="L187" i="15"/>
  <c r="M187" i="15"/>
  <c r="N187" i="15"/>
  <c r="O187" i="15"/>
  <c r="P187" i="15"/>
  <c r="Q187" i="15"/>
  <c r="H280" i="15"/>
  <c r="I280" i="15"/>
  <c r="J280" i="15"/>
  <c r="K280" i="15"/>
  <c r="L280" i="15"/>
  <c r="M280" i="15"/>
  <c r="N280" i="15"/>
  <c r="O280" i="15"/>
  <c r="P280" i="15"/>
  <c r="Q280" i="15"/>
  <c r="H188" i="15"/>
  <c r="I188" i="15"/>
  <c r="J188" i="15"/>
  <c r="K188" i="15"/>
  <c r="L188" i="15"/>
  <c r="M188" i="15"/>
  <c r="N188" i="15"/>
  <c r="O188" i="15"/>
  <c r="P188" i="15"/>
  <c r="Q188" i="15"/>
  <c r="H189" i="15"/>
  <c r="I189" i="15"/>
  <c r="J189" i="15"/>
  <c r="K189" i="15"/>
  <c r="L189" i="15"/>
  <c r="M189" i="15"/>
  <c r="N189" i="15"/>
  <c r="O189" i="15"/>
  <c r="P189" i="15"/>
  <c r="Q189" i="15"/>
  <c r="H190" i="15"/>
  <c r="I190" i="15"/>
  <c r="J190" i="15"/>
  <c r="K190" i="15"/>
  <c r="L190" i="15"/>
  <c r="M190" i="15"/>
  <c r="N190" i="15"/>
  <c r="O190" i="15"/>
  <c r="P190" i="15"/>
  <c r="Q190" i="15"/>
  <c r="H191" i="15"/>
  <c r="I191" i="15"/>
  <c r="J191" i="15"/>
  <c r="K191" i="15"/>
  <c r="L191" i="15"/>
  <c r="M191" i="15"/>
  <c r="N191" i="15"/>
  <c r="O191" i="15"/>
  <c r="P191" i="15"/>
  <c r="Q191" i="15"/>
  <c r="H192" i="15"/>
  <c r="I192" i="15"/>
  <c r="J192" i="15"/>
  <c r="K192" i="15"/>
  <c r="L192" i="15"/>
  <c r="M192" i="15"/>
  <c r="N192" i="15"/>
  <c r="O192" i="15"/>
  <c r="P192" i="15"/>
  <c r="Q192" i="15"/>
  <c r="H193" i="15"/>
  <c r="I193" i="15"/>
  <c r="J193" i="15"/>
  <c r="K193" i="15"/>
  <c r="L193" i="15"/>
  <c r="M193" i="15"/>
  <c r="N193" i="15"/>
  <c r="O193" i="15"/>
  <c r="P193" i="15"/>
  <c r="Q193" i="15"/>
  <c r="H194" i="15"/>
  <c r="I194" i="15"/>
  <c r="J194" i="15"/>
  <c r="K194" i="15"/>
  <c r="L194" i="15"/>
  <c r="M194" i="15"/>
  <c r="N194" i="15"/>
  <c r="O194" i="15"/>
  <c r="P194" i="15"/>
  <c r="Q194" i="15"/>
  <c r="H195" i="15"/>
  <c r="I195" i="15"/>
  <c r="J195" i="15"/>
  <c r="K195" i="15"/>
  <c r="L195" i="15"/>
  <c r="M195" i="15"/>
  <c r="N195" i="15"/>
  <c r="O195" i="15"/>
  <c r="P195" i="15"/>
  <c r="Q195" i="15"/>
  <c r="H196" i="15"/>
  <c r="I196" i="15"/>
  <c r="J196" i="15"/>
  <c r="K196" i="15"/>
  <c r="L196" i="15"/>
  <c r="M196" i="15"/>
  <c r="N196" i="15"/>
  <c r="O196" i="15"/>
  <c r="P196" i="15"/>
  <c r="Q196" i="15"/>
  <c r="H281" i="15"/>
  <c r="I281" i="15"/>
  <c r="J281" i="15"/>
  <c r="K281" i="15"/>
  <c r="L281" i="15"/>
  <c r="M281" i="15"/>
  <c r="N281" i="15"/>
  <c r="O281" i="15"/>
  <c r="P281" i="15"/>
  <c r="Q281" i="15"/>
  <c r="H197" i="15"/>
  <c r="I197" i="15"/>
  <c r="J197" i="15"/>
  <c r="K197" i="15"/>
  <c r="L197" i="15"/>
  <c r="M197" i="15"/>
  <c r="N197" i="15"/>
  <c r="O197" i="15"/>
  <c r="P197" i="15"/>
  <c r="Q197" i="15"/>
  <c r="H198" i="15"/>
  <c r="I198" i="15"/>
  <c r="J198" i="15"/>
  <c r="K198" i="15"/>
  <c r="L198" i="15"/>
  <c r="M198" i="15"/>
  <c r="N198" i="15"/>
  <c r="O198" i="15"/>
  <c r="P198" i="15"/>
  <c r="Q198" i="15"/>
  <c r="H199" i="15"/>
  <c r="I199" i="15"/>
  <c r="J199" i="15"/>
  <c r="K199" i="15"/>
  <c r="L199" i="15"/>
  <c r="M199" i="15"/>
  <c r="N199" i="15"/>
  <c r="O199" i="15"/>
  <c r="P199" i="15"/>
  <c r="Q199" i="15"/>
  <c r="H282" i="15"/>
  <c r="I282" i="15"/>
  <c r="J282" i="15"/>
  <c r="K282" i="15"/>
  <c r="L282" i="15"/>
  <c r="M282" i="15"/>
  <c r="N282" i="15"/>
  <c r="O282" i="15"/>
  <c r="P282" i="15"/>
  <c r="Q282" i="15"/>
  <c r="H200" i="15"/>
  <c r="I200" i="15"/>
  <c r="J200" i="15"/>
  <c r="K200" i="15"/>
  <c r="L200" i="15"/>
  <c r="M200" i="15"/>
  <c r="N200" i="15"/>
  <c r="O200" i="15"/>
  <c r="P200" i="15"/>
  <c r="Q200" i="15"/>
  <c r="H201" i="15"/>
  <c r="I201" i="15"/>
  <c r="J201" i="15"/>
  <c r="K201" i="15"/>
  <c r="L201" i="15"/>
  <c r="M201" i="15"/>
  <c r="N201" i="15"/>
  <c r="O201" i="15"/>
  <c r="P201" i="15"/>
  <c r="Q201" i="15"/>
  <c r="H283" i="15"/>
  <c r="I283" i="15"/>
  <c r="J283" i="15"/>
  <c r="K283" i="15"/>
  <c r="L283" i="15"/>
  <c r="M283" i="15"/>
  <c r="N283" i="15"/>
  <c r="O283" i="15"/>
  <c r="P283" i="15"/>
  <c r="Q283" i="15"/>
  <c r="H202" i="15"/>
  <c r="I202" i="15"/>
  <c r="J202" i="15"/>
  <c r="K202" i="15"/>
  <c r="L202" i="15"/>
  <c r="M202" i="15"/>
  <c r="N202" i="15"/>
  <c r="O202" i="15"/>
  <c r="P202" i="15"/>
  <c r="Q202" i="15"/>
  <c r="H284" i="15"/>
  <c r="I284" i="15"/>
  <c r="J284" i="15"/>
  <c r="K284" i="15"/>
  <c r="L284" i="15"/>
  <c r="M284" i="15"/>
  <c r="N284" i="15"/>
  <c r="O284" i="15"/>
  <c r="P284" i="15"/>
  <c r="Q284" i="15"/>
  <c r="H203" i="15"/>
  <c r="I203" i="15"/>
  <c r="J203" i="15"/>
  <c r="K203" i="15"/>
  <c r="L203" i="15"/>
  <c r="M203" i="15"/>
  <c r="N203" i="15"/>
  <c r="O203" i="15"/>
  <c r="P203" i="15"/>
  <c r="Q203" i="15"/>
  <c r="H204" i="15"/>
  <c r="I204" i="15"/>
  <c r="J204" i="15"/>
  <c r="K204" i="15"/>
  <c r="L204" i="15"/>
  <c r="M204" i="15"/>
  <c r="N204" i="15"/>
  <c r="O204" i="15"/>
  <c r="P204" i="15"/>
  <c r="Q204" i="15"/>
  <c r="H285" i="15"/>
  <c r="I285" i="15"/>
  <c r="J285" i="15"/>
  <c r="K285" i="15"/>
  <c r="L285" i="15"/>
  <c r="M285" i="15"/>
  <c r="N285" i="15"/>
  <c r="O285" i="15"/>
  <c r="P285" i="15"/>
  <c r="Q285" i="15"/>
  <c r="H205" i="15"/>
  <c r="I205" i="15"/>
  <c r="J205" i="15"/>
  <c r="K205" i="15"/>
  <c r="L205" i="15"/>
  <c r="M205" i="15"/>
  <c r="N205" i="15"/>
  <c r="O205" i="15"/>
  <c r="P205" i="15"/>
  <c r="Q205" i="15"/>
  <c r="H206" i="15"/>
  <c r="I206" i="15"/>
  <c r="J206" i="15"/>
  <c r="K206" i="15"/>
  <c r="L206" i="15"/>
  <c r="M206" i="15"/>
  <c r="N206" i="15"/>
  <c r="O206" i="15"/>
  <c r="P206" i="15"/>
  <c r="Q206" i="15"/>
  <c r="H207" i="15"/>
  <c r="I207" i="15"/>
  <c r="J207" i="15"/>
  <c r="K207" i="15"/>
  <c r="L207" i="15"/>
  <c r="M207" i="15"/>
  <c r="N207" i="15"/>
  <c r="O207" i="15"/>
  <c r="P207" i="15"/>
  <c r="Q207" i="15"/>
  <c r="H286" i="15"/>
  <c r="I286" i="15"/>
  <c r="J286" i="15"/>
  <c r="K286" i="15"/>
  <c r="L286" i="15"/>
  <c r="M286" i="15"/>
  <c r="N286" i="15"/>
  <c r="O286" i="15"/>
  <c r="P286" i="15"/>
  <c r="Q286" i="15"/>
  <c r="H208" i="15"/>
  <c r="I208" i="15"/>
  <c r="J208" i="15"/>
  <c r="K208" i="15"/>
  <c r="L208" i="15"/>
  <c r="M208" i="15"/>
  <c r="N208" i="15"/>
  <c r="O208" i="15"/>
  <c r="P208" i="15"/>
  <c r="Q208" i="15"/>
  <c r="H209" i="15"/>
  <c r="I209" i="15"/>
  <c r="J209" i="15"/>
  <c r="K209" i="15"/>
  <c r="L209" i="15"/>
  <c r="M209" i="15"/>
  <c r="N209" i="15"/>
  <c r="O209" i="15"/>
  <c r="P209" i="15"/>
  <c r="Q209" i="15"/>
  <c r="H210" i="15"/>
  <c r="I210" i="15"/>
  <c r="J210" i="15"/>
  <c r="K210" i="15"/>
  <c r="L210" i="15"/>
  <c r="M210" i="15"/>
  <c r="N210" i="15"/>
  <c r="O210" i="15"/>
  <c r="P210" i="15"/>
  <c r="Q210" i="15"/>
  <c r="H211" i="15"/>
  <c r="I211" i="15"/>
  <c r="J211" i="15"/>
  <c r="K211" i="15"/>
  <c r="L211" i="15"/>
  <c r="M211" i="15"/>
  <c r="N211" i="15"/>
  <c r="O211" i="15"/>
  <c r="P211" i="15"/>
  <c r="Q211" i="15"/>
  <c r="H287" i="15"/>
  <c r="I287" i="15"/>
  <c r="J287" i="15"/>
  <c r="K287" i="15"/>
  <c r="L287" i="15"/>
  <c r="M287" i="15"/>
  <c r="N287" i="15"/>
  <c r="O287" i="15"/>
  <c r="P287" i="15"/>
  <c r="Q287" i="15"/>
  <c r="H212" i="15"/>
  <c r="I212" i="15"/>
  <c r="J212" i="15"/>
  <c r="K212" i="15"/>
  <c r="L212" i="15"/>
  <c r="M212" i="15"/>
  <c r="N212" i="15"/>
  <c r="O212" i="15"/>
  <c r="P212" i="15"/>
  <c r="Q212" i="15"/>
  <c r="H213" i="15"/>
  <c r="I213" i="15"/>
  <c r="J213" i="15"/>
  <c r="K213" i="15"/>
  <c r="L213" i="15"/>
  <c r="M213" i="15"/>
  <c r="N213" i="15"/>
  <c r="O213" i="15"/>
  <c r="P213" i="15"/>
  <c r="Q213" i="15"/>
  <c r="H214" i="15"/>
  <c r="I214" i="15"/>
  <c r="J214" i="15"/>
  <c r="K214" i="15"/>
  <c r="L214" i="15"/>
  <c r="M214" i="15"/>
  <c r="N214" i="15"/>
  <c r="O214" i="15"/>
  <c r="P214" i="15"/>
  <c r="Q214" i="15"/>
  <c r="H215" i="15"/>
  <c r="I215" i="15"/>
  <c r="J215" i="15"/>
  <c r="K215" i="15"/>
  <c r="L215" i="15"/>
  <c r="M215" i="15"/>
  <c r="N215" i="15"/>
  <c r="O215" i="15"/>
  <c r="P215" i="15"/>
  <c r="Q215" i="15"/>
  <c r="H288" i="15"/>
  <c r="I288" i="15"/>
  <c r="J288" i="15"/>
  <c r="K288" i="15"/>
  <c r="L288" i="15"/>
  <c r="M288" i="15"/>
  <c r="N288" i="15"/>
  <c r="O288" i="15"/>
  <c r="P288" i="15"/>
  <c r="Q288" i="15"/>
  <c r="H216" i="15"/>
  <c r="I216" i="15"/>
  <c r="J216" i="15"/>
  <c r="K216" i="15"/>
  <c r="L216" i="15"/>
  <c r="M216" i="15"/>
  <c r="N216" i="15"/>
  <c r="O216" i="15"/>
  <c r="P216" i="15"/>
  <c r="Q216" i="15"/>
  <c r="H217" i="15"/>
  <c r="I217" i="15"/>
  <c r="J217" i="15"/>
  <c r="K217" i="15"/>
  <c r="L217" i="15"/>
  <c r="M217" i="15"/>
  <c r="N217" i="15"/>
  <c r="O217" i="15"/>
  <c r="P217" i="15"/>
  <c r="Q217" i="15"/>
  <c r="H218" i="15"/>
  <c r="I218" i="15"/>
  <c r="J218" i="15"/>
  <c r="K218" i="15"/>
  <c r="L218" i="15"/>
  <c r="M218" i="15"/>
  <c r="N218" i="15"/>
  <c r="O218" i="15"/>
  <c r="P218" i="15"/>
  <c r="Q218" i="15"/>
  <c r="H289" i="15"/>
  <c r="I289" i="15"/>
  <c r="J289" i="15"/>
  <c r="K289" i="15"/>
  <c r="L289" i="15"/>
  <c r="M289" i="15"/>
  <c r="N289" i="15"/>
  <c r="O289" i="15"/>
  <c r="P289" i="15"/>
  <c r="Q289" i="15"/>
  <c r="H219" i="15"/>
  <c r="I219" i="15"/>
  <c r="J219" i="15"/>
  <c r="K219" i="15"/>
  <c r="L219" i="15"/>
  <c r="M219" i="15"/>
  <c r="N219" i="15"/>
  <c r="O219" i="15"/>
  <c r="P219" i="15"/>
  <c r="Q219" i="15"/>
  <c r="H220" i="15"/>
  <c r="I220" i="15"/>
  <c r="J220" i="15"/>
  <c r="K220" i="15"/>
  <c r="L220" i="15"/>
  <c r="M220" i="15"/>
  <c r="N220" i="15"/>
  <c r="O220" i="15"/>
  <c r="P220" i="15"/>
  <c r="Q220" i="15"/>
  <c r="H290" i="15"/>
  <c r="I290" i="15"/>
  <c r="J290" i="15"/>
  <c r="K290" i="15"/>
  <c r="L290" i="15"/>
  <c r="M290" i="15"/>
  <c r="N290" i="15"/>
  <c r="O290" i="15"/>
  <c r="P290" i="15"/>
  <c r="Q290" i="15"/>
  <c r="H221" i="15"/>
  <c r="I221" i="15"/>
  <c r="J221" i="15"/>
  <c r="K221" i="15"/>
  <c r="L221" i="15"/>
  <c r="M221" i="15"/>
  <c r="N221" i="15"/>
  <c r="O221" i="15"/>
  <c r="P221" i="15"/>
  <c r="Q221" i="15"/>
  <c r="H222" i="15"/>
  <c r="I222" i="15"/>
  <c r="J222" i="15"/>
  <c r="K222" i="15"/>
  <c r="L222" i="15"/>
  <c r="M222" i="15"/>
  <c r="N222" i="15"/>
  <c r="O222" i="15"/>
  <c r="P222" i="15"/>
  <c r="Q222" i="15"/>
  <c r="H291" i="15"/>
  <c r="I291" i="15"/>
  <c r="J291" i="15"/>
  <c r="K291" i="15"/>
  <c r="L291" i="15"/>
  <c r="M291" i="15"/>
  <c r="N291" i="15"/>
  <c r="O291" i="15"/>
  <c r="P291" i="15"/>
  <c r="Q291" i="15"/>
  <c r="H223" i="15"/>
  <c r="I223" i="15"/>
  <c r="J223" i="15"/>
  <c r="K223" i="15"/>
  <c r="L223" i="15"/>
  <c r="M223" i="15"/>
  <c r="N223" i="15"/>
  <c r="O223" i="15"/>
  <c r="P223" i="15"/>
  <c r="Q223" i="15"/>
  <c r="H224" i="15"/>
  <c r="I224" i="15"/>
  <c r="J224" i="15"/>
  <c r="K224" i="15"/>
  <c r="L224" i="15"/>
  <c r="M224" i="15"/>
  <c r="N224" i="15"/>
  <c r="O224" i="15"/>
  <c r="P224" i="15"/>
  <c r="Q224" i="15"/>
  <c r="H225" i="15"/>
  <c r="I225" i="15"/>
  <c r="J225" i="15"/>
  <c r="K225" i="15"/>
  <c r="L225" i="15"/>
  <c r="M225" i="15"/>
  <c r="N225" i="15"/>
  <c r="O225" i="15"/>
  <c r="P225" i="15"/>
  <c r="Q225" i="15"/>
  <c r="H292" i="15"/>
  <c r="I292" i="15"/>
  <c r="J292" i="15"/>
  <c r="K292" i="15"/>
  <c r="L292" i="15"/>
  <c r="M292" i="15"/>
  <c r="N292" i="15"/>
  <c r="O292" i="15"/>
  <c r="P292" i="15"/>
  <c r="Q292" i="15"/>
  <c r="H226" i="15"/>
  <c r="I226" i="15"/>
  <c r="J226" i="15"/>
  <c r="K226" i="15"/>
  <c r="L226" i="15"/>
  <c r="M226" i="15"/>
  <c r="N226" i="15"/>
  <c r="O226" i="15"/>
  <c r="P226" i="15"/>
  <c r="Q226" i="15"/>
  <c r="H227" i="15"/>
  <c r="I227" i="15"/>
  <c r="J227" i="15"/>
  <c r="K227" i="15"/>
  <c r="L227" i="15"/>
  <c r="M227" i="15"/>
  <c r="N227" i="15"/>
  <c r="O227" i="15"/>
  <c r="P227" i="15"/>
  <c r="Q227" i="15"/>
  <c r="H228" i="15"/>
  <c r="I228" i="15"/>
  <c r="J228" i="15"/>
  <c r="K228" i="15"/>
  <c r="L228" i="15"/>
  <c r="M228" i="15"/>
  <c r="N228" i="15"/>
  <c r="O228" i="15"/>
  <c r="P228" i="15"/>
  <c r="Q228" i="15"/>
  <c r="H229" i="15"/>
  <c r="I229" i="15"/>
  <c r="J229" i="15"/>
  <c r="K229" i="15"/>
  <c r="L229" i="15"/>
  <c r="M229" i="15"/>
  <c r="N229" i="15"/>
  <c r="O229" i="15"/>
  <c r="P229" i="15"/>
  <c r="Q229" i="15"/>
  <c r="H230" i="15"/>
  <c r="I230" i="15"/>
  <c r="J230" i="15"/>
  <c r="K230" i="15"/>
  <c r="L230" i="15"/>
  <c r="M230" i="15"/>
  <c r="N230" i="15"/>
  <c r="O230" i="15"/>
  <c r="P230" i="15"/>
  <c r="Q230" i="15"/>
  <c r="H231" i="15"/>
  <c r="I231" i="15"/>
  <c r="J231" i="15"/>
  <c r="K231" i="15"/>
  <c r="L231" i="15"/>
  <c r="M231" i="15"/>
  <c r="N231" i="15"/>
  <c r="O231" i="15"/>
  <c r="P231" i="15"/>
  <c r="Q231" i="15"/>
  <c r="H232" i="15"/>
  <c r="I232" i="15"/>
  <c r="J232" i="15"/>
  <c r="K232" i="15"/>
  <c r="L232" i="15"/>
  <c r="M232" i="15"/>
  <c r="N232" i="15"/>
  <c r="O232" i="15"/>
  <c r="P232" i="15"/>
  <c r="Q232" i="15"/>
  <c r="H293" i="15"/>
  <c r="I293" i="15"/>
  <c r="J293" i="15"/>
  <c r="K293" i="15"/>
  <c r="L293" i="15"/>
  <c r="M293" i="15"/>
  <c r="N293" i="15"/>
  <c r="O293" i="15"/>
  <c r="P293" i="15"/>
  <c r="Q293" i="15"/>
  <c r="H294" i="15"/>
  <c r="I294" i="15"/>
  <c r="J294" i="15"/>
  <c r="K294" i="15"/>
  <c r="L294" i="15"/>
  <c r="M294" i="15"/>
  <c r="N294" i="15"/>
  <c r="O294" i="15"/>
  <c r="P294" i="15"/>
  <c r="Q294" i="15"/>
  <c r="H233" i="15"/>
  <c r="I233" i="15"/>
  <c r="J233" i="15"/>
  <c r="K233" i="15"/>
  <c r="L233" i="15"/>
  <c r="M233" i="15"/>
  <c r="N233" i="15"/>
  <c r="O233" i="15"/>
  <c r="P233" i="15"/>
  <c r="Q233" i="15"/>
  <c r="H295" i="15"/>
  <c r="I295" i="15"/>
  <c r="J295" i="15"/>
  <c r="K295" i="15"/>
  <c r="L295" i="15"/>
  <c r="M295" i="15"/>
  <c r="N295" i="15"/>
  <c r="O295" i="15"/>
  <c r="P295" i="15"/>
  <c r="Q295" i="15"/>
  <c r="H296" i="15"/>
  <c r="I296" i="15"/>
  <c r="J296" i="15"/>
  <c r="K296" i="15"/>
  <c r="L296" i="15"/>
  <c r="M296" i="15"/>
  <c r="N296" i="15"/>
  <c r="O296" i="15"/>
  <c r="P296" i="15"/>
  <c r="Q296" i="15"/>
  <c r="H297" i="15"/>
  <c r="I297" i="15"/>
  <c r="J297" i="15"/>
  <c r="K297" i="15"/>
  <c r="L297" i="15"/>
  <c r="M297" i="15"/>
  <c r="N297" i="15"/>
  <c r="O297" i="15"/>
  <c r="P297" i="15"/>
  <c r="Q297" i="15"/>
  <c r="H298" i="15"/>
  <c r="I298" i="15"/>
  <c r="J298" i="15"/>
  <c r="K298" i="15"/>
  <c r="L298" i="15"/>
  <c r="M298" i="15"/>
  <c r="N298" i="15"/>
  <c r="O298" i="15"/>
  <c r="P298" i="15"/>
  <c r="Q298" i="15"/>
  <c r="H299" i="15"/>
  <c r="I299" i="15"/>
  <c r="J299" i="15"/>
  <c r="K299" i="15"/>
  <c r="L299" i="15"/>
  <c r="M299" i="15"/>
  <c r="N299" i="15"/>
  <c r="O299" i="15"/>
  <c r="P299" i="15"/>
  <c r="Q299" i="15"/>
  <c r="H300" i="15"/>
  <c r="I300" i="15"/>
  <c r="J300" i="15"/>
  <c r="K300" i="15"/>
  <c r="L300" i="15"/>
  <c r="M300" i="15"/>
  <c r="N300" i="15"/>
  <c r="O300" i="15"/>
  <c r="P300" i="15"/>
  <c r="Q300" i="15"/>
  <c r="H339" i="15"/>
  <c r="I339" i="15"/>
  <c r="J339" i="15"/>
  <c r="K339" i="15"/>
  <c r="L339" i="15"/>
  <c r="M339" i="15"/>
  <c r="N339" i="15"/>
  <c r="O339" i="15"/>
  <c r="P339" i="15"/>
  <c r="Q339" i="15"/>
  <c r="H301" i="15"/>
  <c r="I301" i="15"/>
  <c r="J301" i="15"/>
  <c r="K301" i="15"/>
  <c r="L301" i="15"/>
  <c r="M301" i="15"/>
  <c r="N301" i="15"/>
  <c r="O301" i="15"/>
  <c r="P301" i="15"/>
  <c r="Q301" i="15"/>
  <c r="H302" i="15"/>
  <c r="I302" i="15"/>
  <c r="J302" i="15"/>
  <c r="K302" i="15"/>
  <c r="L302" i="15"/>
  <c r="M302" i="15"/>
  <c r="N302" i="15"/>
  <c r="O302" i="15"/>
  <c r="P302" i="15"/>
  <c r="Q302" i="15"/>
  <c r="H303" i="15"/>
  <c r="I303" i="15"/>
  <c r="J303" i="15"/>
  <c r="K303" i="15"/>
  <c r="L303" i="15"/>
  <c r="M303" i="15"/>
  <c r="N303" i="15"/>
  <c r="O303" i="15"/>
  <c r="P303" i="15"/>
  <c r="Q303" i="15"/>
  <c r="H304" i="15"/>
  <c r="I304" i="15"/>
  <c r="J304" i="15"/>
  <c r="K304" i="15"/>
  <c r="L304" i="15"/>
  <c r="M304" i="15"/>
  <c r="N304" i="15"/>
  <c r="O304" i="15"/>
  <c r="P304" i="15"/>
  <c r="Q304" i="15"/>
  <c r="H305" i="15"/>
  <c r="I305" i="15"/>
  <c r="J305" i="15"/>
  <c r="K305" i="15"/>
  <c r="L305" i="15"/>
  <c r="M305" i="15"/>
  <c r="N305" i="15"/>
  <c r="O305" i="15"/>
  <c r="P305" i="15"/>
  <c r="Q305" i="15"/>
  <c r="H306" i="15"/>
  <c r="I306" i="15"/>
  <c r="J306" i="15"/>
  <c r="K306" i="15"/>
  <c r="L306" i="15"/>
  <c r="M306" i="15"/>
  <c r="N306" i="15"/>
  <c r="O306" i="15"/>
  <c r="P306" i="15"/>
  <c r="Q306" i="15"/>
  <c r="H307" i="15"/>
  <c r="I307" i="15"/>
  <c r="J307" i="15"/>
  <c r="K307" i="15"/>
  <c r="L307" i="15"/>
  <c r="M307" i="15"/>
  <c r="N307" i="15"/>
  <c r="O307" i="15"/>
  <c r="P307" i="15"/>
  <c r="Q307" i="15"/>
  <c r="H308" i="15"/>
  <c r="I308" i="15"/>
  <c r="J308" i="15"/>
  <c r="K308" i="15"/>
  <c r="L308" i="15"/>
  <c r="M308" i="15"/>
  <c r="N308" i="15"/>
  <c r="O308" i="15"/>
  <c r="P308" i="15"/>
  <c r="Q308" i="15"/>
  <c r="H309" i="15"/>
  <c r="I309" i="15"/>
  <c r="J309" i="15"/>
  <c r="K309" i="15"/>
  <c r="L309" i="15"/>
  <c r="M309" i="15"/>
  <c r="N309" i="15"/>
  <c r="O309" i="15"/>
  <c r="P309" i="15"/>
  <c r="Q309" i="15"/>
  <c r="H340" i="15"/>
  <c r="I340" i="15"/>
  <c r="J340" i="15"/>
  <c r="K340" i="15"/>
  <c r="L340" i="15"/>
  <c r="M340" i="15"/>
  <c r="N340" i="15"/>
  <c r="O340" i="15"/>
  <c r="P340" i="15"/>
  <c r="Q340" i="15"/>
  <c r="H341" i="15"/>
  <c r="I341" i="15"/>
  <c r="J341" i="15"/>
  <c r="K341" i="15"/>
  <c r="L341" i="15"/>
  <c r="M341" i="15"/>
  <c r="N341" i="15"/>
  <c r="O341" i="15"/>
  <c r="P341" i="15"/>
  <c r="Q341" i="15"/>
  <c r="H310" i="15"/>
  <c r="I310" i="15"/>
  <c r="J310" i="15"/>
  <c r="K310" i="15"/>
  <c r="L310" i="15"/>
  <c r="M310" i="15"/>
  <c r="N310" i="15"/>
  <c r="O310" i="15"/>
  <c r="P310" i="15"/>
  <c r="Q310" i="15"/>
  <c r="H311" i="15"/>
  <c r="I311" i="15"/>
  <c r="J311" i="15"/>
  <c r="K311" i="15"/>
  <c r="L311" i="15"/>
  <c r="M311" i="15"/>
  <c r="N311" i="15"/>
  <c r="O311" i="15"/>
  <c r="P311" i="15"/>
  <c r="Q311" i="15"/>
  <c r="H312" i="15"/>
  <c r="I312" i="15"/>
  <c r="J312" i="15"/>
  <c r="K312" i="15"/>
  <c r="L312" i="15"/>
  <c r="M312" i="15"/>
  <c r="N312" i="15"/>
  <c r="O312" i="15"/>
  <c r="P312" i="15"/>
  <c r="Q312" i="15"/>
  <c r="H342" i="15"/>
  <c r="I342" i="15"/>
  <c r="J342" i="15"/>
  <c r="K342" i="15"/>
  <c r="L342" i="15"/>
  <c r="M342" i="15"/>
  <c r="N342" i="15"/>
  <c r="O342" i="15"/>
  <c r="P342" i="15"/>
  <c r="Q342" i="15"/>
  <c r="H313" i="15"/>
  <c r="I313" i="15"/>
  <c r="J313" i="15"/>
  <c r="K313" i="15"/>
  <c r="L313" i="15"/>
  <c r="M313" i="15"/>
  <c r="N313" i="15"/>
  <c r="O313" i="15"/>
  <c r="P313" i="15"/>
  <c r="Q313" i="15"/>
  <c r="H314" i="15"/>
  <c r="I314" i="15"/>
  <c r="J314" i="15"/>
  <c r="K314" i="15"/>
  <c r="L314" i="15"/>
  <c r="M314" i="15"/>
  <c r="N314" i="15"/>
  <c r="O314" i="15"/>
  <c r="P314" i="15"/>
  <c r="Q314" i="15"/>
  <c r="H315" i="15"/>
  <c r="I315" i="15"/>
  <c r="J315" i="15"/>
  <c r="K315" i="15"/>
  <c r="L315" i="15"/>
  <c r="M315" i="15"/>
  <c r="N315" i="15"/>
  <c r="O315" i="15"/>
  <c r="P315" i="15"/>
  <c r="Q315" i="15"/>
  <c r="H316" i="15"/>
  <c r="I316" i="15"/>
  <c r="J316" i="15"/>
  <c r="K316" i="15"/>
  <c r="L316" i="15"/>
  <c r="M316" i="15"/>
  <c r="N316" i="15"/>
  <c r="O316" i="15"/>
  <c r="P316" i="15"/>
  <c r="Q316" i="15"/>
  <c r="H317" i="15"/>
  <c r="I317" i="15"/>
  <c r="J317" i="15"/>
  <c r="K317" i="15"/>
  <c r="L317" i="15"/>
  <c r="M317" i="15"/>
  <c r="N317" i="15"/>
  <c r="O317" i="15"/>
  <c r="P317" i="15"/>
  <c r="Q317" i="15"/>
  <c r="H318" i="15"/>
  <c r="I318" i="15"/>
  <c r="J318" i="15"/>
  <c r="K318" i="15"/>
  <c r="L318" i="15"/>
  <c r="M318" i="15"/>
  <c r="N318" i="15"/>
  <c r="O318" i="15"/>
  <c r="P318" i="15"/>
  <c r="Q318" i="15"/>
  <c r="H319" i="15"/>
  <c r="I319" i="15"/>
  <c r="J319" i="15"/>
  <c r="K319" i="15"/>
  <c r="L319" i="15"/>
  <c r="M319" i="15"/>
  <c r="N319" i="15"/>
  <c r="O319" i="15"/>
  <c r="P319" i="15"/>
  <c r="Q319" i="15"/>
  <c r="H320" i="15"/>
  <c r="I320" i="15"/>
  <c r="J320" i="15"/>
  <c r="K320" i="15"/>
  <c r="L320" i="15"/>
  <c r="M320" i="15"/>
  <c r="N320" i="15"/>
  <c r="O320" i="15"/>
  <c r="P320" i="15"/>
  <c r="Q320" i="15"/>
  <c r="H343" i="15"/>
  <c r="I343" i="15"/>
  <c r="J343" i="15"/>
  <c r="K343" i="15"/>
  <c r="L343" i="15"/>
  <c r="M343" i="15"/>
  <c r="N343" i="15"/>
  <c r="O343" i="15"/>
  <c r="P343" i="15"/>
  <c r="Q343" i="15"/>
  <c r="H321" i="15"/>
  <c r="I321" i="15"/>
  <c r="J321" i="15"/>
  <c r="K321" i="15"/>
  <c r="L321" i="15"/>
  <c r="M321" i="15"/>
  <c r="N321" i="15"/>
  <c r="O321" i="15"/>
  <c r="P321" i="15"/>
  <c r="Q321" i="15"/>
  <c r="H322" i="15"/>
  <c r="I322" i="15"/>
  <c r="J322" i="15"/>
  <c r="K322" i="15"/>
  <c r="L322" i="15"/>
  <c r="M322" i="15"/>
  <c r="N322" i="15"/>
  <c r="O322" i="15"/>
  <c r="P322" i="15"/>
  <c r="Q322" i="15"/>
  <c r="H323" i="15"/>
  <c r="I323" i="15"/>
  <c r="J323" i="15"/>
  <c r="K323" i="15"/>
  <c r="L323" i="15"/>
  <c r="M323" i="15"/>
  <c r="N323" i="15"/>
  <c r="O323" i="15"/>
  <c r="P323" i="15"/>
  <c r="Q323" i="15"/>
  <c r="H324" i="15"/>
  <c r="I324" i="15"/>
  <c r="J324" i="15"/>
  <c r="K324" i="15"/>
  <c r="L324" i="15"/>
  <c r="M324" i="15"/>
  <c r="N324" i="15"/>
  <c r="O324" i="15"/>
  <c r="P324" i="15"/>
  <c r="Q324" i="15"/>
  <c r="H325" i="15"/>
  <c r="I325" i="15"/>
  <c r="J325" i="15"/>
  <c r="K325" i="15"/>
  <c r="L325" i="15"/>
  <c r="M325" i="15"/>
  <c r="N325" i="15"/>
  <c r="O325" i="15"/>
  <c r="P325" i="15"/>
  <c r="Q325" i="15"/>
  <c r="H326" i="15"/>
  <c r="I326" i="15"/>
  <c r="J326" i="15"/>
  <c r="K326" i="15"/>
  <c r="L326" i="15"/>
  <c r="M326" i="15"/>
  <c r="N326" i="15"/>
  <c r="O326" i="15"/>
  <c r="P326" i="15"/>
  <c r="Q326" i="15"/>
  <c r="H327" i="15"/>
  <c r="I327" i="15"/>
  <c r="J327" i="15"/>
  <c r="K327" i="15"/>
  <c r="L327" i="15"/>
  <c r="M327" i="15"/>
  <c r="N327" i="15"/>
  <c r="O327" i="15"/>
  <c r="P327" i="15"/>
  <c r="Q327" i="15"/>
  <c r="H328" i="15"/>
  <c r="I328" i="15"/>
  <c r="J328" i="15"/>
  <c r="K328" i="15"/>
  <c r="L328" i="15"/>
  <c r="M328" i="15"/>
  <c r="N328" i="15"/>
  <c r="O328" i="15"/>
  <c r="P328" i="15"/>
  <c r="Q328" i="15"/>
  <c r="H329" i="15"/>
  <c r="I329" i="15"/>
  <c r="J329" i="15"/>
  <c r="K329" i="15"/>
  <c r="L329" i="15"/>
  <c r="M329" i="15"/>
  <c r="N329" i="15"/>
  <c r="O329" i="15"/>
  <c r="P329" i="15"/>
  <c r="Q329" i="15"/>
  <c r="H330" i="15"/>
  <c r="I330" i="15"/>
  <c r="J330" i="15"/>
  <c r="K330" i="15"/>
  <c r="L330" i="15"/>
  <c r="M330" i="15"/>
  <c r="N330" i="15"/>
  <c r="O330" i="15"/>
  <c r="P330" i="15"/>
  <c r="Q330" i="15"/>
  <c r="H331" i="15"/>
  <c r="I331" i="15"/>
  <c r="J331" i="15"/>
  <c r="K331" i="15"/>
  <c r="L331" i="15"/>
  <c r="M331" i="15"/>
  <c r="N331" i="15"/>
  <c r="O331" i="15"/>
  <c r="P331" i="15"/>
  <c r="Q331" i="15"/>
  <c r="H332" i="15"/>
  <c r="I332" i="15"/>
  <c r="J332" i="15"/>
  <c r="K332" i="15"/>
  <c r="L332" i="15"/>
  <c r="M332" i="15"/>
  <c r="N332" i="15"/>
  <c r="O332" i="15"/>
  <c r="P332" i="15"/>
  <c r="Q332" i="15"/>
  <c r="H333" i="15"/>
  <c r="I333" i="15"/>
  <c r="J333" i="15"/>
  <c r="K333" i="15"/>
  <c r="L333" i="15"/>
  <c r="M333" i="15"/>
  <c r="N333" i="15"/>
  <c r="O333" i="15"/>
  <c r="P333" i="15"/>
  <c r="Q333" i="15"/>
  <c r="H334" i="15"/>
  <c r="I334" i="15"/>
  <c r="J334" i="15"/>
  <c r="K334" i="15"/>
  <c r="L334" i="15"/>
  <c r="M334" i="15"/>
  <c r="N334" i="15"/>
  <c r="O334" i="15"/>
  <c r="P334" i="15"/>
  <c r="Q334" i="15"/>
  <c r="H335" i="15"/>
  <c r="I335" i="15"/>
  <c r="J335" i="15"/>
  <c r="K335" i="15"/>
  <c r="L335" i="15"/>
  <c r="M335" i="15"/>
  <c r="N335" i="15"/>
  <c r="O335" i="15"/>
  <c r="P335" i="15"/>
  <c r="Q335" i="15"/>
  <c r="H336" i="15"/>
  <c r="I336" i="15"/>
  <c r="J336" i="15"/>
  <c r="K336" i="15"/>
  <c r="L336" i="15"/>
  <c r="M336" i="15"/>
  <c r="N336" i="15"/>
  <c r="O336" i="15"/>
  <c r="P336" i="15"/>
  <c r="Q336" i="15"/>
  <c r="H344" i="15"/>
  <c r="I344" i="15"/>
  <c r="J344" i="15"/>
  <c r="K344" i="15"/>
  <c r="L344" i="15"/>
  <c r="M344" i="15"/>
  <c r="N344" i="15"/>
  <c r="O344" i="15"/>
  <c r="P344" i="15"/>
  <c r="Q344" i="15"/>
  <c r="H337" i="15"/>
  <c r="I337" i="15"/>
  <c r="J337" i="15"/>
  <c r="K337" i="15"/>
  <c r="L337" i="15"/>
  <c r="M337" i="15"/>
  <c r="N337" i="15"/>
  <c r="O337" i="15"/>
  <c r="P337" i="15"/>
  <c r="Q337" i="15"/>
  <c r="H338" i="15"/>
  <c r="I338" i="15"/>
  <c r="J338" i="15"/>
  <c r="K338" i="15"/>
  <c r="L338" i="15"/>
  <c r="M338" i="15"/>
  <c r="N338" i="15"/>
  <c r="O338" i="15"/>
  <c r="P338" i="15"/>
  <c r="Q338" i="15"/>
  <c r="H345" i="15"/>
  <c r="I345" i="15"/>
  <c r="J345" i="15"/>
  <c r="K345" i="15"/>
  <c r="L345" i="15"/>
  <c r="M345" i="15"/>
  <c r="N345" i="15"/>
  <c r="O345" i="15"/>
  <c r="P345" i="15"/>
  <c r="Q345" i="15"/>
  <c r="Q4" i="15"/>
  <c r="P4" i="15"/>
  <c r="O4" i="15"/>
  <c r="N4" i="15"/>
  <c r="M4" i="15"/>
  <c r="L4" i="15"/>
  <c r="K4" i="15"/>
  <c r="J4" i="15"/>
  <c r="I4" i="15"/>
  <c r="H4" i="15"/>
  <c r="H40" i="14"/>
  <c r="I40" i="14"/>
  <c r="J40" i="14"/>
  <c r="K40" i="14"/>
  <c r="L40" i="14"/>
  <c r="M40" i="14"/>
  <c r="N40" i="14"/>
  <c r="O40" i="14"/>
  <c r="P40" i="14"/>
  <c r="Q40" i="14"/>
  <c r="H4" i="14"/>
  <c r="I4" i="14"/>
  <c r="J4" i="14"/>
  <c r="K4" i="14"/>
  <c r="L4" i="14"/>
  <c r="M4" i="14"/>
  <c r="N4" i="14"/>
  <c r="O4" i="14"/>
  <c r="P4" i="14"/>
  <c r="Q4" i="14"/>
  <c r="H277" i="14"/>
  <c r="I277" i="14"/>
  <c r="J277" i="14"/>
  <c r="K277" i="14"/>
  <c r="L277" i="14"/>
  <c r="M277" i="14"/>
  <c r="N277" i="14"/>
  <c r="O277" i="14"/>
  <c r="P277" i="14"/>
  <c r="Q277" i="14"/>
  <c r="H41" i="14"/>
  <c r="I41" i="14"/>
  <c r="J41" i="14"/>
  <c r="K41" i="14"/>
  <c r="L41" i="14"/>
  <c r="M41" i="14"/>
  <c r="N41" i="14"/>
  <c r="O41" i="14"/>
  <c r="P41" i="14"/>
  <c r="Q41" i="14"/>
  <c r="H278" i="14"/>
  <c r="I278" i="14"/>
  <c r="J278" i="14"/>
  <c r="K278" i="14"/>
  <c r="L278" i="14"/>
  <c r="M278" i="14"/>
  <c r="N278" i="14"/>
  <c r="O278" i="14"/>
  <c r="P278" i="14"/>
  <c r="Q278" i="14"/>
  <c r="H279" i="14"/>
  <c r="I279" i="14"/>
  <c r="J279" i="14"/>
  <c r="K279" i="14"/>
  <c r="L279" i="14"/>
  <c r="M279" i="14"/>
  <c r="N279" i="14"/>
  <c r="O279" i="14"/>
  <c r="P279" i="14"/>
  <c r="Q279" i="14"/>
  <c r="H88" i="14"/>
  <c r="I88" i="14"/>
  <c r="J88" i="14"/>
  <c r="K88" i="14"/>
  <c r="L88" i="14"/>
  <c r="M88" i="14"/>
  <c r="N88" i="14"/>
  <c r="O88" i="14"/>
  <c r="P88" i="14"/>
  <c r="Q88" i="14"/>
  <c r="H5" i="14"/>
  <c r="I5" i="14"/>
  <c r="J5" i="14"/>
  <c r="K5" i="14"/>
  <c r="L5" i="14"/>
  <c r="M5" i="14"/>
  <c r="N5" i="14"/>
  <c r="O5" i="14"/>
  <c r="P5" i="14"/>
  <c r="Q5" i="14"/>
  <c r="H42" i="14"/>
  <c r="I42" i="14"/>
  <c r="J42" i="14"/>
  <c r="K42" i="14"/>
  <c r="L42" i="14"/>
  <c r="M42" i="14"/>
  <c r="N42" i="14"/>
  <c r="O42" i="14"/>
  <c r="P42" i="14"/>
  <c r="Q42" i="14"/>
  <c r="H89" i="14"/>
  <c r="I89" i="14"/>
  <c r="J89" i="14"/>
  <c r="K89" i="14"/>
  <c r="L89" i="14"/>
  <c r="M89" i="14"/>
  <c r="N89" i="14"/>
  <c r="O89" i="14"/>
  <c r="P89" i="14"/>
  <c r="Q89" i="14"/>
  <c r="H90" i="14"/>
  <c r="I90" i="14"/>
  <c r="J90" i="14"/>
  <c r="K90" i="14"/>
  <c r="L90" i="14"/>
  <c r="M90" i="14"/>
  <c r="N90" i="14"/>
  <c r="O90" i="14"/>
  <c r="P90" i="14"/>
  <c r="Q90" i="14"/>
  <c r="H340" i="14"/>
  <c r="I340" i="14"/>
  <c r="J340" i="14"/>
  <c r="K340" i="14"/>
  <c r="L340" i="14"/>
  <c r="M340" i="14"/>
  <c r="N340" i="14"/>
  <c r="O340" i="14"/>
  <c r="P340" i="14"/>
  <c r="Q340" i="14"/>
  <c r="H280" i="14"/>
  <c r="I280" i="14"/>
  <c r="J280" i="14"/>
  <c r="K280" i="14"/>
  <c r="L280" i="14"/>
  <c r="M280" i="14"/>
  <c r="N280" i="14"/>
  <c r="O280" i="14"/>
  <c r="P280" i="14"/>
  <c r="Q280" i="14"/>
  <c r="H43" i="14"/>
  <c r="I43" i="14"/>
  <c r="J43" i="14"/>
  <c r="K43" i="14"/>
  <c r="L43" i="14"/>
  <c r="M43" i="14"/>
  <c r="N43" i="14"/>
  <c r="O43" i="14"/>
  <c r="P43" i="14"/>
  <c r="Q43" i="14"/>
  <c r="H172" i="14"/>
  <c r="I172" i="14"/>
  <c r="J172" i="14"/>
  <c r="K172" i="14"/>
  <c r="L172" i="14"/>
  <c r="M172" i="14"/>
  <c r="N172" i="14"/>
  <c r="O172" i="14"/>
  <c r="P172" i="14"/>
  <c r="Q172" i="14"/>
  <c r="H173" i="14"/>
  <c r="I173" i="14"/>
  <c r="J173" i="14"/>
  <c r="K173" i="14"/>
  <c r="L173" i="14"/>
  <c r="M173" i="14"/>
  <c r="N173" i="14"/>
  <c r="O173" i="14"/>
  <c r="P173" i="14"/>
  <c r="Q173" i="14"/>
  <c r="H174" i="14"/>
  <c r="I174" i="14"/>
  <c r="J174" i="14"/>
  <c r="K174" i="14"/>
  <c r="L174" i="14"/>
  <c r="M174" i="14"/>
  <c r="N174" i="14"/>
  <c r="O174" i="14"/>
  <c r="P174" i="14"/>
  <c r="Q174" i="14"/>
  <c r="H281" i="14"/>
  <c r="I281" i="14"/>
  <c r="J281" i="14"/>
  <c r="K281" i="14"/>
  <c r="L281" i="14"/>
  <c r="M281" i="14"/>
  <c r="N281" i="14"/>
  <c r="O281" i="14"/>
  <c r="P281" i="14"/>
  <c r="Q281" i="14"/>
  <c r="H91" i="14"/>
  <c r="I91" i="14"/>
  <c r="J91" i="14"/>
  <c r="K91" i="14"/>
  <c r="L91" i="14"/>
  <c r="M91" i="14"/>
  <c r="N91" i="14"/>
  <c r="O91" i="14"/>
  <c r="P91" i="14"/>
  <c r="Q91" i="14"/>
  <c r="H175" i="14"/>
  <c r="I175" i="14"/>
  <c r="J175" i="14"/>
  <c r="K175" i="14"/>
  <c r="L175" i="14"/>
  <c r="M175" i="14"/>
  <c r="N175" i="14"/>
  <c r="O175" i="14"/>
  <c r="P175" i="14"/>
  <c r="Q175" i="14"/>
  <c r="H176" i="14"/>
  <c r="I176" i="14"/>
  <c r="J176" i="14"/>
  <c r="K176" i="14"/>
  <c r="L176" i="14"/>
  <c r="M176" i="14"/>
  <c r="N176" i="14"/>
  <c r="O176" i="14"/>
  <c r="P176" i="14"/>
  <c r="Q176" i="14"/>
  <c r="H282" i="14"/>
  <c r="I282" i="14"/>
  <c r="J282" i="14"/>
  <c r="K282" i="14"/>
  <c r="L282" i="14"/>
  <c r="M282" i="14"/>
  <c r="N282" i="14"/>
  <c r="O282" i="14"/>
  <c r="P282" i="14"/>
  <c r="Q282" i="14"/>
  <c r="H92" i="14"/>
  <c r="I92" i="14"/>
  <c r="J92" i="14"/>
  <c r="K92" i="14"/>
  <c r="L92" i="14"/>
  <c r="M92" i="14"/>
  <c r="N92" i="14"/>
  <c r="O92" i="14"/>
  <c r="P92" i="14"/>
  <c r="Q92" i="14"/>
  <c r="H283" i="14"/>
  <c r="I283" i="14"/>
  <c r="J283" i="14"/>
  <c r="K283" i="14"/>
  <c r="L283" i="14"/>
  <c r="M283" i="14"/>
  <c r="N283" i="14"/>
  <c r="O283" i="14"/>
  <c r="P283" i="14"/>
  <c r="Q283" i="14"/>
  <c r="H177" i="14"/>
  <c r="I177" i="14"/>
  <c r="J177" i="14"/>
  <c r="K177" i="14"/>
  <c r="L177" i="14"/>
  <c r="M177" i="14"/>
  <c r="N177" i="14"/>
  <c r="O177" i="14"/>
  <c r="P177" i="14"/>
  <c r="Q177" i="14"/>
  <c r="H284" i="14"/>
  <c r="I284" i="14"/>
  <c r="J284" i="14"/>
  <c r="K284" i="14"/>
  <c r="L284" i="14"/>
  <c r="M284" i="14"/>
  <c r="N284" i="14"/>
  <c r="O284" i="14"/>
  <c r="P284" i="14"/>
  <c r="Q284" i="14"/>
  <c r="H6" i="14"/>
  <c r="I6" i="14"/>
  <c r="J6" i="14"/>
  <c r="K6" i="14"/>
  <c r="L6" i="14"/>
  <c r="M6" i="14"/>
  <c r="N6" i="14"/>
  <c r="O6" i="14"/>
  <c r="P6" i="14"/>
  <c r="Q6" i="14"/>
  <c r="H178" i="14"/>
  <c r="I178" i="14"/>
  <c r="J178" i="14"/>
  <c r="K178" i="14"/>
  <c r="L178" i="14"/>
  <c r="M178" i="14"/>
  <c r="N178" i="14"/>
  <c r="O178" i="14"/>
  <c r="P178" i="14"/>
  <c r="Q178" i="14"/>
  <c r="H179" i="14"/>
  <c r="I179" i="14"/>
  <c r="J179" i="14"/>
  <c r="K179" i="14"/>
  <c r="L179" i="14"/>
  <c r="M179" i="14"/>
  <c r="N179" i="14"/>
  <c r="O179" i="14"/>
  <c r="P179" i="14"/>
  <c r="Q179" i="14"/>
  <c r="H93" i="14"/>
  <c r="I93" i="14"/>
  <c r="J93" i="14"/>
  <c r="K93" i="14"/>
  <c r="L93" i="14"/>
  <c r="M93" i="14"/>
  <c r="N93" i="14"/>
  <c r="O93" i="14"/>
  <c r="P93" i="14"/>
  <c r="Q93" i="14"/>
  <c r="H94" i="14"/>
  <c r="I94" i="14"/>
  <c r="J94" i="14"/>
  <c r="K94" i="14"/>
  <c r="L94" i="14"/>
  <c r="M94" i="14"/>
  <c r="N94" i="14"/>
  <c r="O94" i="14"/>
  <c r="P94" i="14"/>
  <c r="Q94" i="14"/>
  <c r="H180" i="14"/>
  <c r="I180" i="14"/>
  <c r="J180" i="14"/>
  <c r="K180" i="14"/>
  <c r="L180" i="14"/>
  <c r="M180" i="14"/>
  <c r="N180" i="14"/>
  <c r="O180" i="14"/>
  <c r="P180" i="14"/>
  <c r="Q180" i="14"/>
  <c r="H95" i="14"/>
  <c r="I95" i="14"/>
  <c r="J95" i="14"/>
  <c r="K95" i="14"/>
  <c r="L95" i="14"/>
  <c r="M95" i="14"/>
  <c r="N95" i="14"/>
  <c r="O95" i="14"/>
  <c r="P95" i="14"/>
  <c r="Q95" i="14"/>
  <c r="H96" i="14"/>
  <c r="I96" i="14"/>
  <c r="J96" i="14"/>
  <c r="K96" i="14"/>
  <c r="L96" i="14"/>
  <c r="M96" i="14"/>
  <c r="N96" i="14"/>
  <c r="O96" i="14"/>
  <c r="P96" i="14"/>
  <c r="Q96" i="14"/>
  <c r="H44" i="14"/>
  <c r="I44" i="14"/>
  <c r="J44" i="14"/>
  <c r="K44" i="14"/>
  <c r="L44" i="14"/>
  <c r="M44" i="14"/>
  <c r="N44" i="14"/>
  <c r="O44" i="14"/>
  <c r="P44" i="14"/>
  <c r="Q44" i="14"/>
  <c r="H285" i="14"/>
  <c r="I285" i="14"/>
  <c r="J285" i="14"/>
  <c r="K285" i="14"/>
  <c r="L285" i="14"/>
  <c r="M285" i="14"/>
  <c r="N285" i="14"/>
  <c r="O285" i="14"/>
  <c r="P285" i="14"/>
  <c r="Q285" i="14"/>
  <c r="H181" i="14"/>
  <c r="I181" i="14"/>
  <c r="J181" i="14"/>
  <c r="K181" i="14"/>
  <c r="L181" i="14"/>
  <c r="M181" i="14"/>
  <c r="N181" i="14"/>
  <c r="O181" i="14"/>
  <c r="P181" i="14"/>
  <c r="Q181" i="14"/>
  <c r="H7" i="14"/>
  <c r="I7" i="14"/>
  <c r="J7" i="14"/>
  <c r="K7" i="14"/>
  <c r="L7" i="14"/>
  <c r="M7" i="14"/>
  <c r="N7" i="14"/>
  <c r="O7" i="14"/>
  <c r="P7" i="14"/>
  <c r="Q7" i="14"/>
  <c r="H97" i="14"/>
  <c r="I97" i="14"/>
  <c r="J97" i="14"/>
  <c r="K97" i="14"/>
  <c r="L97" i="14"/>
  <c r="M97" i="14"/>
  <c r="N97" i="14"/>
  <c r="O97" i="14"/>
  <c r="P97" i="14"/>
  <c r="Q97" i="14"/>
  <c r="H182" i="14"/>
  <c r="I182" i="14"/>
  <c r="J182" i="14"/>
  <c r="K182" i="14"/>
  <c r="L182" i="14"/>
  <c r="M182" i="14"/>
  <c r="N182" i="14"/>
  <c r="O182" i="14"/>
  <c r="P182" i="14"/>
  <c r="Q182" i="14"/>
  <c r="H8" i="14"/>
  <c r="I8" i="14"/>
  <c r="J8" i="14"/>
  <c r="K8" i="14"/>
  <c r="L8" i="14"/>
  <c r="M8" i="14"/>
  <c r="N8" i="14"/>
  <c r="O8" i="14"/>
  <c r="P8" i="14"/>
  <c r="Q8" i="14"/>
  <c r="H98" i="14"/>
  <c r="I98" i="14"/>
  <c r="J98" i="14"/>
  <c r="K98" i="14"/>
  <c r="L98" i="14"/>
  <c r="M98" i="14"/>
  <c r="N98" i="14"/>
  <c r="O98" i="14"/>
  <c r="P98" i="14"/>
  <c r="Q98" i="14"/>
  <c r="H45" i="14"/>
  <c r="I45" i="14"/>
  <c r="J45" i="14"/>
  <c r="K45" i="14"/>
  <c r="L45" i="14"/>
  <c r="M45" i="14"/>
  <c r="N45" i="14"/>
  <c r="O45" i="14"/>
  <c r="P45" i="14"/>
  <c r="Q45" i="14"/>
  <c r="H99" i="14"/>
  <c r="I99" i="14"/>
  <c r="J99" i="14"/>
  <c r="K99" i="14"/>
  <c r="L99" i="14"/>
  <c r="M99" i="14"/>
  <c r="N99" i="14"/>
  <c r="O99" i="14"/>
  <c r="P99" i="14"/>
  <c r="Q99" i="14"/>
  <c r="H183" i="14"/>
  <c r="I183" i="14"/>
  <c r="J183" i="14"/>
  <c r="K183" i="14"/>
  <c r="L183" i="14"/>
  <c r="M183" i="14"/>
  <c r="N183" i="14"/>
  <c r="O183" i="14"/>
  <c r="P183" i="14"/>
  <c r="Q183" i="14"/>
  <c r="H46" i="14"/>
  <c r="I46" i="14"/>
  <c r="J46" i="14"/>
  <c r="K46" i="14"/>
  <c r="L46" i="14"/>
  <c r="M46" i="14"/>
  <c r="N46" i="14"/>
  <c r="O46" i="14"/>
  <c r="P46" i="14"/>
  <c r="Q46" i="14"/>
  <c r="H9" i="14"/>
  <c r="I9" i="14"/>
  <c r="J9" i="14"/>
  <c r="K9" i="14"/>
  <c r="L9" i="14"/>
  <c r="M9" i="14"/>
  <c r="N9" i="14"/>
  <c r="O9" i="14"/>
  <c r="P9" i="14"/>
  <c r="Q9" i="14"/>
  <c r="H286" i="14"/>
  <c r="I286" i="14"/>
  <c r="J286" i="14"/>
  <c r="K286" i="14"/>
  <c r="L286" i="14"/>
  <c r="M286" i="14"/>
  <c r="N286" i="14"/>
  <c r="O286" i="14"/>
  <c r="P286" i="14"/>
  <c r="Q286" i="14"/>
  <c r="H10" i="14"/>
  <c r="I10" i="14"/>
  <c r="J10" i="14"/>
  <c r="K10" i="14"/>
  <c r="L10" i="14"/>
  <c r="M10" i="14"/>
  <c r="N10" i="14"/>
  <c r="O10" i="14"/>
  <c r="P10" i="14"/>
  <c r="Q10" i="14"/>
  <c r="H346" i="14"/>
  <c r="I346" i="14"/>
  <c r="J346" i="14"/>
  <c r="K346" i="14"/>
  <c r="L346" i="14"/>
  <c r="M346" i="14"/>
  <c r="N346" i="14"/>
  <c r="O346" i="14"/>
  <c r="P346" i="14"/>
  <c r="Q346" i="14"/>
  <c r="H47" i="14"/>
  <c r="I47" i="14"/>
  <c r="J47" i="14"/>
  <c r="K47" i="14"/>
  <c r="L47" i="14"/>
  <c r="M47" i="14"/>
  <c r="N47" i="14"/>
  <c r="O47" i="14"/>
  <c r="P47" i="14"/>
  <c r="Q47" i="14"/>
  <c r="H11" i="14"/>
  <c r="I11" i="14"/>
  <c r="J11" i="14"/>
  <c r="K11" i="14"/>
  <c r="L11" i="14"/>
  <c r="M11" i="14"/>
  <c r="N11" i="14"/>
  <c r="O11" i="14"/>
  <c r="P11" i="14"/>
  <c r="Q11" i="14"/>
  <c r="H48" i="14"/>
  <c r="I48" i="14"/>
  <c r="J48" i="14"/>
  <c r="K48" i="14"/>
  <c r="L48" i="14"/>
  <c r="M48" i="14"/>
  <c r="N48" i="14"/>
  <c r="O48" i="14"/>
  <c r="P48" i="14"/>
  <c r="Q48" i="14"/>
  <c r="H100" i="14"/>
  <c r="I100" i="14"/>
  <c r="J100" i="14"/>
  <c r="K100" i="14"/>
  <c r="L100" i="14"/>
  <c r="M100" i="14"/>
  <c r="N100" i="14"/>
  <c r="O100" i="14"/>
  <c r="P100" i="14"/>
  <c r="Q100" i="14"/>
  <c r="H184" i="14"/>
  <c r="I184" i="14"/>
  <c r="J184" i="14"/>
  <c r="K184" i="14"/>
  <c r="L184" i="14"/>
  <c r="M184" i="14"/>
  <c r="N184" i="14"/>
  <c r="O184" i="14"/>
  <c r="P184" i="14"/>
  <c r="Q184" i="14"/>
  <c r="H33" i="14"/>
  <c r="I33" i="14"/>
  <c r="J33" i="14"/>
  <c r="K33" i="14"/>
  <c r="L33" i="14"/>
  <c r="M33" i="14"/>
  <c r="N33" i="14"/>
  <c r="O33" i="14"/>
  <c r="P33" i="14"/>
  <c r="Q33" i="14"/>
  <c r="H101" i="14"/>
  <c r="I101" i="14"/>
  <c r="J101" i="14"/>
  <c r="K101" i="14"/>
  <c r="L101" i="14"/>
  <c r="M101" i="14"/>
  <c r="N101" i="14"/>
  <c r="O101" i="14"/>
  <c r="P101" i="14"/>
  <c r="Q101" i="14"/>
  <c r="H287" i="14"/>
  <c r="I287" i="14"/>
  <c r="J287" i="14"/>
  <c r="K287" i="14"/>
  <c r="L287" i="14"/>
  <c r="M287" i="14"/>
  <c r="N287" i="14"/>
  <c r="O287" i="14"/>
  <c r="P287" i="14"/>
  <c r="Q287" i="14"/>
  <c r="H288" i="14"/>
  <c r="I288" i="14"/>
  <c r="J288" i="14"/>
  <c r="K288" i="14"/>
  <c r="L288" i="14"/>
  <c r="M288" i="14"/>
  <c r="N288" i="14"/>
  <c r="O288" i="14"/>
  <c r="P288" i="14"/>
  <c r="Q288" i="14"/>
  <c r="H12" i="14"/>
  <c r="I12" i="14"/>
  <c r="J12" i="14"/>
  <c r="K12" i="14"/>
  <c r="L12" i="14"/>
  <c r="M12" i="14"/>
  <c r="N12" i="14"/>
  <c r="O12" i="14"/>
  <c r="P12" i="14"/>
  <c r="Q12" i="14"/>
  <c r="H185" i="14"/>
  <c r="I185" i="14"/>
  <c r="J185" i="14"/>
  <c r="K185" i="14"/>
  <c r="L185" i="14"/>
  <c r="M185" i="14"/>
  <c r="N185" i="14"/>
  <c r="O185" i="14"/>
  <c r="P185" i="14"/>
  <c r="Q185" i="14"/>
  <c r="H102" i="14"/>
  <c r="I102" i="14"/>
  <c r="J102" i="14"/>
  <c r="K102" i="14"/>
  <c r="L102" i="14"/>
  <c r="M102" i="14"/>
  <c r="N102" i="14"/>
  <c r="O102" i="14"/>
  <c r="P102" i="14"/>
  <c r="Q102" i="14"/>
  <c r="H103" i="14"/>
  <c r="I103" i="14"/>
  <c r="J103" i="14"/>
  <c r="K103" i="14"/>
  <c r="L103" i="14"/>
  <c r="M103" i="14"/>
  <c r="N103" i="14"/>
  <c r="O103" i="14"/>
  <c r="P103" i="14"/>
  <c r="Q103" i="14"/>
  <c r="H186" i="14"/>
  <c r="I186" i="14"/>
  <c r="J186" i="14"/>
  <c r="K186" i="14"/>
  <c r="L186" i="14"/>
  <c r="M186" i="14"/>
  <c r="N186" i="14"/>
  <c r="O186" i="14"/>
  <c r="P186" i="14"/>
  <c r="Q186" i="14"/>
  <c r="H49" i="14"/>
  <c r="I49" i="14"/>
  <c r="J49" i="14"/>
  <c r="K49" i="14"/>
  <c r="L49" i="14"/>
  <c r="M49" i="14"/>
  <c r="N49" i="14"/>
  <c r="O49" i="14"/>
  <c r="P49" i="14"/>
  <c r="Q49" i="14"/>
  <c r="H13" i="14"/>
  <c r="I13" i="14"/>
  <c r="J13" i="14"/>
  <c r="K13" i="14"/>
  <c r="L13" i="14"/>
  <c r="M13" i="14"/>
  <c r="N13" i="14"/>
  <c r="O13" i="14"/>
  <c r="P13" i="14"/>
  <c r="Q13" i="14"/>
  <c r="H187" i="14"/>
  <c r="I187" i="14"/>
  <c r="J187" i="14"/>
  <c r="K187" i="14"/>
  <c r="L187" i="14"/>
  <c r="M187" i="14"/>
  <c r="N187" i="14"/>
  <c r="O187" i="14"/>
  <c r="P187" i="14"/>
  <c r="Q187" i="14"/>
  <c r="H188" i="14"/>
  <c r="I188" i="14"/>
  <c r="J188" i="14"/>
  <c r="K188" i="14"/>
  <c r="L188" i="14"/>
  <c r="M188" i="14"/>
  <c r="N188" i="14"/>
  <c r="O188" i="14"/>
  <c r="P188" i="14"/>
  <c r="Q188" i="14"/>
  <c r="H34" i="14"/>
  <c r="I34" i="14"/>
  <c r="J34" i="14"/>
  <c r="K34" i="14"/>
  <c r="L34" i="14"/>
  <c r="M34" i="14"/>
  <c r="N34" i="14"/>
  <c r="O34" i="14"/>
  <c r="P34" i="14"/>
  <c r="Q34" i="14"/>
  <c r="H289" i="14"/>
  <c r="I289" i="14"/>
  <c r="J289" i="14"/>
  <c r="K289" i="14"/>
  <c r="L289" i="14"/>
  <c r="M289" i="14"/>
  <c r="N289" i="14"/>
  <c r="O289" i="14"/>
  <c r="P289" i="14"/>
  <c r="Q289" i="14"/>
  <c r="H290" i="14"/>
  <c r="I290" i="14"/>
  <c r="J290" i="14"/>
  <c r="K290" i="14"/>
  <c r="L290" i="14"/>
  <c r="M290" i="14"/>
  <c r="N290" i="14"/>
  <c r="O290" i="14"/>
  <c r="P290" i="14"/>
  <c r="Q290" i="14"/>
  <c r="H50" i="14"/>
  <c r="I50" i="14"/>
  <c r="J50" i="14"/>
  <c r="K50" i="14"/>
  <c r="L50" i="14"/>
  <c r="M50" i="14"/>
  <c r="N50" i="14"/>
  <c r="O50" i="14"/>
  <c r="P50" i="14"/>
  <c r="Q50" i="14"/>
  <c r="H104" i="14"/>
  <c r="I104" i="14"/>
  <c r="J104" i="14"/>
  <c r="K104" i="14"/>
  <c r="L104" i="14"/>
  <c r="M104" i="14"/>
  <c r="N104" i="14"/>
  <c r="O104" i="14"/>
  <c r="P104" i="14"/>
  <c r="Q104" i="14"/>
  <c r="H189" i="14"/>
  <c r="I189" i="14"/>
  <c r="J189" i="14"/>
  <c r="K189" i="14"/>
  <c r="L189" i="14"/>
  <c r="M189" i="14"/>
  <c r="N189" i="14"/>
  <c r="O189" i="14"/>
  <c r="P189" i="14"/>
  <c r="Q189" i="14"/>
  <c r="H341" i="14"/>
  <c r="I341" i="14"/>
  <c r="J341" i="14"/>
  <c r="K341" i="14"/>
  <c r="L341" i="14"/>
  <c r="M341" i="14"/>
  <c r="N341" i="14"/>
  <c r="O341" i="14"/>
  <c r="P341" i="14"/>
  <c r="Q341" i="14"/>
  <c r="H105" i="14"/>
  <c r="I105" i="14"/>
  <c r="J105" i="14"/>
  <c r="K105" i="14"/>
  <c r="L105" i="14"/>
  <c r="M105" i="14"/>
  <c r="N105" i="14"/>
  <c r="O105" i="14"/>
  <c r="P105" i="14"/>
  <c r="Q105" i="14"/>
  <c r="H106" i="14"/>
  <c r="I106" i="14"/>
  <c r="J106" i="14"/>
  <c r="K106" i="14"/>
  <c r="L106" i="14"/>
  <c r="M106" i="14"/>
  <c r="N106" i="14"/>
  <c r="O106" i="14"/>
  <c r="P106" i="14"/>
  <c r="Q106" i="14"/>
  <c r="H51" i="14"/>
  <c r="I51" i="14"/>
  <c r="J51" i="14"/>
  <c r="K51" i="14"/>
  <c r="L51" i="14"/>
  <c r="M51" i="14"/>
  <c r="N51" i="14"/>
  <c r="O51" i="14"/>
  <c r="P51" i="14"/>
  <c r="Q51" i="14"/>
  <c r="H52" i="14"/>
  <c r="I52" i="14"/>
  <c r="J52" i="14"/>
  <c r="K52" i="14"/>
  <c r="L52" i="14"/>
  <c r="M52" i="14"/>
  <c r="N52" i="14"/>
  <c r="O52" i="14"/>
  <c r="P52" i="14"/>
  <c r="Q52" i="14"/>
  <c r="H107" i="14"/>
  <c r="I107" i="14"/>
  <c r="J107" i="14"/>
  <c r="K107" i="14"/>
  <c r="L107" i="14"/>
  <c r="M107" i="14"/>
  <c r="N107" i="14"/>
  <c r="O107" i="14"/>
  <c r="P107" i="14"/>
  <c r="Q107" i="14"/>
  <c r="H14" i="14"/>
  <c r="I14" i="14"/>
  <c r="J14" i="14"/>
  <c r="K14" i="14"/>
  <c r="L14" i="14"/>
  <c r="M14" i="14"/>
  <c r="N14" i="14"/>
  <c r="O14" i="14"/>
  <c r="P14" i="14"/>
  <c r="Q14" i="14"/>
  <c r="H190" i="14"/>
  <c r="I190" i="14"/>
  <c r="J190" i="14"/>
  <c r="K190" i="14"/>
  <c r="L190" i="14"/>
  <c r="M190" i="14"/>
  <c r="N190" i="14"/>
  <c r="O190" i="14"/>
  <c r="P190" i="14"/>
  <c r="Q190" i="14"/>
  <c r="H108" i="14"/>
  <c r="I108" i="14"/>
  <c r="J108" i="14"/>
  <c r="K108" i="14"/>
  <c r="L108" i="14"/>
  <c r="M108" i="14"/>
  <c r="N108" i="14"/>
  <c r="O108" i="14"/>
  <c r="P108" i="14"/>
  <c r="Q108" i="14"/>
  <c r="H191" i="14"/>
  <c r="I191" i="14"/>
  <c r="J191" i="14"/>
  <c r="K191" i="14"/>
  <c r="L191" i="14"/>
  <c r="M191" i="14"/>
  <c r="N191" i="14"/>
  <c r="O191" i="14"/>
  <c r="P191" i="14"/>
  <c r="Q191" i="14"/>
  <c r="H53" i="14"/>
  <c r="I53" i="14"/>
  <c r="J53" i="14"/>
  <c r="K53" i="14"/>
  <c r="L53" i="14"/>
  <c r="M53" i="14"/>
  <c r="N53" i="14"/>
  <c r="O53" i="14"/>
  <c r="P53" i="14"/>
  <c r="Q53" i="14"/>
  <c r="H192" i="14"/>
  <c r="I192" i="14"/>
  <c r="J192" i="14"/>
  <c r="K192" i="14"/>
  <c r="L192" i="14"/>
  <c r="M192" i="14"/>
  <c r="N192" i="14"/>
  <c r="O192" i="14"/>
  <c r="P192" i="14"/>
  <c r="Q192" i="14"/>
  <c r="H109" i="14"/>
  <c r="I109" i="14"/>
  <c r="J109" i="14"/>
  <c r="K109" i="14"/>
  <c r="L109" i="14"/>
  <c r="M109" i="14"/>
  <c r="N109" i="14"/>
  <c r="O109" i="14"/>
  <c r="P109" i="14"/>
  <c r="Q109" i="14"/>
  <c r="H35" i="14"/>
  <c r="I35" i="14"/>
  <c r="J35" i="14"/>
  <c r="K35" i="14"/>
  <c r="L35" i="14"/>
  <c r="M35" i="14"/>
  <c r="N35" i="14"/>
  <c r="O35" i="14"/>
  <c r="P35" i="14"/>
  <c r="Q35" i="14"/>
  <c r="H36" i="14"/>
  <c r="I36" i="14"/>
  <c r="J36" i="14"/>
  <c r="K36" i="14"/>
  <c r="L36" i="14"/>
  <c r="M36" i="14"/>
  <c r="N36" i="14"/>
  <c r="O36" i="14"/>
  <c r="P36" i="14"/>
  <c r="Q36" i="14"/>
  <c r="H193" i="14"/>
  <c r="I193" i="14"/>
  <c r="J193" i="14"/>
  <c r="K193" i="14"/>
  <c r="L193" i="14"/>
  <c r="M193" i="14"/>
  <c r="N193" i="14"/>
  <c r="O193" i="14"/>
  <c r="P193" i="14"/>
  <c r="Q193" i="14"/>
  <c r="H291" i="14"/>
  <c r="I291" i="14"/>
  <c r="J291" i="14"/>
  <c r="K291" i="14"/>
  <c r="L291" i="14"/>
  <c r="M291" i="14"/>
  <c r="N291" i="14"/>
  <c r="O291" i="14"/>
  <c r="P291" i="14"/>
  <c r="Q291" i="14"/>
  <c r="H292" i="14"/>
  <c r="I292" i="14"/>
  <c r="J292" i="14"/>
  <c r="K292" i="14"/>
  <c r="L292" i="14"/>
  <c r="M292" i="14"/>
  <c r="N292" i="14"/>
  <c r="O292" i="14"/>
  <c r="P292" i="14"/>
  <c r="Q292" i="14"/>
  <c r="H110" i="14"/>
  <c r="I110" i="14"/>
  <c r="J110" i="14"/>
  <c r="K110" i="14"/>
  <c r="L110" i="14"/>
  <c r="M110" i="14"/>
  <c r="N110" i="14"/>
  <c r="O110" i="14"/>
  <c r="P110" i="14"/>
  <c r="Q110" i="14"/>
  <c r="H194" i="14"/>
  <c r="I194" i="14"/>
  <c r="J194" i="14"/>
  <c r="K194" i="14"/>
  <c r="L194" i="14"/>
  <c r="M194" i="14"/>
  <c r="N194" i="14"/>
  <c r="O194" i="14"/>
  <c r="P194" i="14"/>
  <c r="Q194" i="14"/>
  <c r="H293" i="14"/>
  <c r="I293" i="14"/>
  <c r="J293" i="14"/>
  <c r="K293" i="14"/>
  <c r="L293" i="14"/>
  <c r="M293" i="14"/>
  <c r="N293" i="14"/>
  <c r="O293" i="14"/>
  <c r="P293" i="14"/>
  <c r="Q293" i="14"/>
  <c r="H15" i="14"/>
  <c r="I15" i="14"/>
  <c r="J15" i="14"/>
  <c r="K15" i="14"/>
  <c r="L15" i="14"/>
  <c r="M15" i="14"/>
  <c r="N15" i="14"/>
  <c r="O15" i="14"/>
  <c r="P15" i="14"/>
  <c r="Q15" i="14"/>
  <c r="H54" i="14"/>
  <c r="I54" i="14"/>
  <c r="J54" i="14"/>
  <c r="K54" i="14"/>
  <c r="L54" i="14"/>
  <c r="M54" i="14"/>
  <c r="N54" i="14"/>
  <c r="O54" i="14"/>
  <c r="P54" i="14"/>
  <c r="Q54" i="14"/>
  <c r="H55" i="14"/>
  <c r="I55" i="14"/>
  <c r="J55" i="14"/>
  <c r="K55" i="14"/>
  <c r="L55" i="14"/>
  <c r="M55" i="14"/>
  <c r="N55" i="14"/>
  <c r="O55" i="14"/>
  <c r="P55" i="14"/>
  <c r="Q55" i="14"/>
  <c r="H294" i="14"/>
  <c r="I294" i="14"/>
  <c r="J294" i="14"/>
  <c r="K294" i="14"/>
  <c r="L294" i="14"/>
  <c r="M294" i="14"/>
  <c r="N294" i="14"/>
  <c r="O294" i="14"/>
  <c r="P294" i="14"/>
  <c r="Q294" i="14"/>
  <c r="H111" i="14"/>
  <c r="I111" i="14"/>
  <c r="J111" i="14"/>
  <c r="K111" i="14"/>
  <c r="L111" i="14"/>
  <c r="M111" i="14"/>
  <c r="N111" i="14"/>
  <c r="O111" i="14"/>
  <c r="P111" i="14"/>
  <c r="Q111" i="14"/>
  <c r="H195" i="14"/>
  <c r="I195" i="14"/>
  <c r="J195" i="14"/>
  <c r="K195" i="14"/>
  <c r="L195" i="14"/>
  <c r="M195" i="14"/>
  <c r="N195" i="14"/>
  <c r="O195" i="14"/>
  <c r="P195" i="14"/>
  <c r="Q195" i="14"/>
  <c r="H196" i="14"/>
  <c r="I196" i="14"/>
  <c r="J196" i="14"/>
  <c r="K196" i="14"/>
  <c r="L196" i="14"/>
  <c r="M196" i="14"/>
  <c r="N196" i="14"/>
  <c r="O196" i="14"/>
  <c r="P196" i="14"/>
  <c r="Q196" i="14"/>
  <c r="H112" i="14"/>
  <c r="I112" i="14"/>
  <c r="J112" i="14"/>
  <c r="K112" i="14"/>
  <c r="L112" i="14"/>
  <c r="M112" i="14"/>
  <c r="N112" i="14"/>
  <c r="O112" i="14"/>
  <c r="P112" i="14"/>
  <c r="Q112" i="14"/>
  <c r="H295" i="14"/>
  <c r="I295" i="14"/>
  <c r="J295" i="14"/>
  <c r="K295" i="14"/>
  <c r="L295" i="14"/>
  <c r="M295" i="14"/>
  <c r="N295" i="14"/>
  <c r="O295" i="14"/>
  <c r="P295" i="14"/>
  <c r="Q295" i="14"/>
  <c r="H197" i="14"/>
  <c r="I197" i="14"/>
  <c r="J197" i="14"/>
  <c r="K197" i="14"/>
  <c r="L197" i="14"/>
  <c r="M197" i="14"/>
  <c r="N197" i="14"/>
  <c r="O197" i="14"/>
  <c r="P197" i="14"/>
  <c r="Q197" i="14"/>
  <c r="H113" i="14"/>
  <c r="I113" i="14"/>
  <c r="J113" i="14"/>
  <c r="K113" i="14"/>
  <c r="L113" i="14"/>
  <c r="M113" i="14"/>
  <c r="N113" i="14"/>
  <c r="O113" i="14"/>
  <c r="P113" i="14"/>
  <c r="Q113" i="14"/>
  <c r="H347" i="14"/>
  <c r="I347" i="14"/>
  <c r="J347" i="14"/>
  <c r="K347" i="14"/>
  <c r="L347" i="14"/>
  <c r="M347" i="14"/>
  <c r="N347" i="14"/>
  <c r="O347" i="14"/>
  <c r="P347" i="14"/>
  <c r="Q347" i="14"/>
  <c r="H296" i="14"/>
  <c r="I296" i="14"/>
  <c r="J296" i="14"/>
  <c r="K296" i="14"/>
  <c r="L296" i="14"/>
  <c r="M296" i="14"/>
  <c r="N296" i="14"/>
  <c r="O296" i="14"/>
  <c r="P296" i="14"/>
  <c r="Q296" i="14"/>
  <c r="H198" i="14"/>
  <c r="I198" i="14"/>
  <c r="J198" i="14"/>
  <c r="K198" i="14"/>
  <c r="L198" i="14"/>
  <c r="M198" i="14"/>
  <c r="N198" i="14"/>
  <c r="O198" i="14"/>
  <c r="P198" i="14"/>
  <c r="Q198" i="14"/>
  <c r="H114" i="14"/>
  <c r="I114" i="14"/>
  <c r="J114" i="14"/>
  <c r="K114" i="14"/>
  <c r="L114" i="14"/>
  <c r="M114" i="14"/>
  <c r="N114" i="14"/>
  <c r="O114" i="14"/>
  <c r="P114" i="14"/>
  <c r="Q114" i="14"/>
  <c r="H115" i="14"/>
  <c r="I115" i="14"/>
  <c r="J115" i="14"/>
  <c r="K115" i="14"/>
  <c r="L115" i="14"/>
  <c r="M115" i="14"/>
  <c r="N115" i="14"/>
  <c r="O115" i="14"/>
  <c r="P115" i="14"/>
  <c r="Q115" i="14"/>
  <c r="H16" i="14"/>
  <c r="I16" i="14"/>
  <c r="J16" i="14"/>
  <c r="K16" i="14"/>
  <c r="L16" i="14"/>
  <c r="M16" i="14"/>
  <c r="N16" i="14"/>
  <c r="O16" i="14"/>
  <c r="P16" i="14"/>
  <c r="Q16" i="14"/>
  <c r="H297" i="14"/>
  <c r="I297" i="14"/>
  <c r="J297" i="14"/>
  <c r="K297" i="14"/>
  <c r="L297" i="14"/>
  <c r="M297" i="14"/>
  <c r="N297" i="14"/>
  <c r="O297" i="14"/>
  <c r="P297" i="14"/>
  <c r="Q297" i="14"/>
  <c r="H199" i="14"/>
  <c r="I199" i="14"/>
  <c r="J199" i="14"/>
  <c r="K199" i="14"/>
  <c r="L199" i="14"/>
  <c r="M199" i="14"/>
  <c r="N199" i="14"/>
  <c r="O199" i="14"/>
  <c r="P199" i="14"/>
  <c r="Q199" i="14"/>
  <c r="H298" i="14"/>
  <c r="I298" i="14"/>
  <c r="J298" i="14"/>
  <c r="K298" i="14"/>
  <c r="L298" i="14"/>
  <c r="M298" i="14"/>
  <c r="N298" i="14"/>
  <c r="O298" i="14"/>
  <c r="P298" i="14"/>
  <c r="Q298" i="14"/>
  <c r="H116" i="14"/>
  <c r="I116" i="14"/>
  <c r="J116" i="14"/>
  <c r="K116" i="14"/>
  <c r="L116" i="14"/>
  <c r="M116" i="14"/>
  <c r="N116" i="14"/>
  <c r="O116" i="14"/>
  <c r="P116" i="14"/>
  <c r="Q116" i="14"/>
  <c r="H56" i="14"/>
  <c r="I56" i="14"/>
  <c r="J56" i="14"/>
  <c r="K56" i="14"/>
  <c r="L56" i="14"/>
  <c r="M56" i="14"/>
  <c r="N56" i="14"/>
  <c r="O56" i="14"/>
  <c r="P56" i="14"/>
  <c r="Q56" i="14"/>
  <c r="H200" i="14"/>
  <c r="I200" i="14"/>
  <c r="J200" i="14"/>
  <c r="K200" i="14"/>
  <c r="L200" i="14"/>
  <c r="M200" i="14"/>
  <c r="N200" i="14"/>
  <c r="O200" i="14"/>
  <c r="P200" i="14"/>
  <c r="Q200" i="14"/>
  <c r="H17" i="14"/>
  <c r="I17" i="14"/>
  <c r="J17" i="14"/>
  <c r="K17" i="14"/>
  <c r="L17" i="14"/>
  <c r="M17" i="14"/>
  <c r="N17" i="14"/>
  <c r="O17" i="14"/>
  <c r="P17" i="14"/>
  <c r="Q17" i="14"/>
  <c r="H299" i="14"/>
  <c r="I299" i="14"/>
  <c r="J299" i="14"/>
  <c r="K299" i="14"/>
  <c r="L299" i="14"/>
  <c r="M299" i="14"/>
  <c r="N299" i="14"/>
  <c r="O299" i="14"/>
  <c r="P299" i="14"/>
  <c r="Q299" i="14"/>
  <c r="H201" i="14"/>
  <c r="I201" i="14"/>
  <c r="J201" i="14"/>
  <c r="K201" i="14"/>
  <c r="L201" i="14"/>
  <c r="M201" i="14"/>
  <c r="N201" i="14"/>
  <c r="O201" i="14"/>
  <c r="P201" i="14"/>
  <c r="Q201" i="14"/>
  <c r="H57" i="14"/>
  <c r="I57" i="14"/>
  <c r="J57" i="14"/>
  <c r="K57" i="14"/>
  <c r="L57" i="14"/>
  <c r="M57" i="14"/>
  <c r="N57" i="14"/>
  <c r="O57" i="14"/>
  <c r="P57" i="14"/>
  <c r="Q57" i="14"/>
  <c r="H202" i="14"/>
  <c r="I202" i="14"/>
  <c r="J202" i="14"/>
  <c r="K202" i="14"/>
  <c r="L202" i="14"/>
  <c r="M202" i="14"/>
  <c r="N202" i="14"/>
  <c r="O202" i="14"/>
  <c r="P202" i="14"/>
  <c r="Q202" i="14"/>
  <c r="H203" i="14"/>
  <c r="I203" i="14"/>
  <c r="J203" i="14"/>
  <c r="K203" i="14"/>
  <c r="L203" i="14"/>
  <c r="M203" i="14"/>
  <c r="N203" i="14"/>
  <c r="O203" i="14"/>
  <c r="P203" i="14"/>
  <c r="Q203" i="14"/>
  <c r="H117" i="14"/>
  <c r="I117" i="14"/>
  <c r="J117" i="14"/>
  <c r="K117" i="14"/>
  <c r="L117" i="14"/>
  <c r="M117" i="14"/>
  <c r="N117" i="14"/>
  <c r="O117" i="14"/>
  <c r="P117" i="14"/>
  <c r="Q117" i="14"/>
  <c r="H300" i="14"/>
  <c r="I300" i="14"/>
  <c r="J300" i="14"/>
  <c r="K300" i="14"/>
  <c r="L300" i="14"/>
  <c r="M300" i="14"/>
  <c r="N300" i="14"/>
  <c r="O300" i="14"/>
  <c r="P300" i="14"/>
  <c r="Q300" i="14"/>
  <c r="H118" i="14"/>
  <c r="I118" i="14"/>
  <c r="J118" i="14"/>
  <c r="K118" i="14"/>
  <c r="L118" i="14"/>
  <c r="M118" i="14"/>
  <c r="N118" i="14"/>
  <c r="O118" i="14"/>
  <c r="P118" i="14"/>
  <c r="Q118" i="14"/>
  <c r="H204" i="14"/>
  <c r="I204" i="14"/>
  <c r="J204" i="14"/>
  <c r="K204" i="14"/>
  <c r="L204" i="14"/>
  <c r="M204" i="14"/>
  <c r="N204" i="14"/>
  <c r="O204" i="14"/>
  <c r="P204" i="14"/>
  <c r="Q204" i="14"/>
  <c r="H301" i="14"/>
  <c r="I301" i="14"/>
  <c r="J301" i="14"/>
  <c r="K301" i="14"/>
  <c r="L301" i="14"/>
  <c r="M301" i="14"/>
  <c r="N301" i="14"/>
  <c r="O301" i="14"/>
  <c r="P301" i="14"/>
  <c r="Q301" i="14"/>
  <c r="H205" i="14"/>
  <c r="I205" i="14"/>
  <c r="J205" i="14"/>
  <c r="K205" i="14"/>
  <c r="L205" i="14"/>
  <c r="M205" i="14"/>
  <c r="N205" i="14"/>
  <c r="O205" i="14"/>
  <c r="P205" i="14"/>
  <c r="Q205" i="14"/>
  <c r="H348" i="14"/>
  <c r="I348" i="14"/>
  <c r="J348" i="14"/>
  <c r="K348" i="14"/>
  <c r="L348" i="14"/>
  <c r="M348" i="14"/>
  <c r="N348" i="14"/>
  <c r="O348" i="14"/>
  <c r="P348" i="14"/>
  <c r="Q348" i="14"/>
  <c r="H302" i="14"/>
  <c r="I302" i="14"/>
  <c r="J302" i="14"/>
  <c r="K302" i="14"/>
  <c r="L302" i="14"/>
  <c r="M302" i="14"/>
  <c r="N302" i="14"/>
  <c r="O302" i="14"/>
  <c r="P302" i="14"/>
  <c r="Q302" i="14"/>
  <c r="H58" i="14"/>
  <c r="I58" i="14"/>
  <c r="J58" i="14"/>
  <c r="K58" i="14"/>
  <c r="L58" i="14"/>
  <c r="M58" i="14"/>
  <c r="N58" i="14"/>
  <c r="O58" i="14"/>
  <c r="P58" i="14"/>
  <c r="Q58" i="14"/>
  <c r="H342" i="14"/>
  <c r="I342" i="14"/>
  <c r="J342" i="14"/>
  <c r="K342" i="14"/>
  <c r="L342" i="14"/>
  <c r="M342" i="14"/>
  <c r="N342" i="14"/>
  <c r="O342" i="14"/>
  <c r="P342" i="14"/>
  <c r="Q342" i="14"/>
  <c r="H119" i="14"/>
  <c r="I119" i="14"/>
  <c r="J119" i="14"/>
  <c r="K119" i="14"/>
  <c r="L119" i="14"/>
  <c r="M119" i="14"/>
  <c r="N119" i="14"/>
  <c r="O119" i="14"/>
  <c r="P119" i="14"/>
  <c r="Q119" i="14"/>
  <c r="H206" i="14"/>
  <c r="I206" i="14"/>
  <c r="J206" i="14"/>
  <c r="K206" i="14"/>
  <c r="L206" i="14"/>
  <c r="M206" i="14"/>
  <c r="N206" i="14"/>
  <c r="O206" i="14"/>
  <c r="P206" i="14"/>
  <c r="Q206" i="14"/>
  <c r="H303" i="14"/>
  <c r="I303" i="14"/>
  <c r="J303" i="14"/>
  <c r="K303" i="14"/>
  <c r="L303" i="14"/>
  <c r="M303" i="14"/>
  <c r="N303" i="14"/>
  <c r="O303" i="14"/>
  <c r="P303" i="14"/>
  <c r="Q303" i="14"/>
  <c r="H207" i="14"/>
  <c r="I207" i="14"/>
  <c r="J207" i="14"/>
  <c r="K207" i="14"/>
  <c r="L207" i="14"/>
  <c r="M207" i="14"/>
  <c r="N207" i="14"/>
  <c r="O207" i="14"/>
  <c r="P207" i="14"/>
  <c r="Q207" i="14"/>
  <c r="H208" i="14"/>
  <c r="I208" i="14"/>
  <c r="J208" i="14"/>
  <c r="K208" i="14"/>
  <c r="L208" i="14"/>
  <c r="M208" i="14"/>
  <c r="N208" i="14"/>
  <c r="O208" i="14"/>
  <c r="P208" i="14"/>
  <c r="Q208" i="14"/>
  <c r="H304" i="14"/>
  <c r="I304" i="14"/>
  <c r="J304" i="14"/>
  <c r="K304" i="14"/>
  <c r="L304" i="14"/>
  <c r="M304" i="14"/>
  <c r="N304" i="14"/>
  <c r="O304" i="14"/>
  <c r="P304" i="14"/>
  <c r="Q304" i="14"/>
  <c r="H209" i="14"/>
  <c r="I209" i="14"/>
  <c r="J209" i="14"/>
  <c r="K209" i="14"/>
  <c r="L209" i="14"/>
  <c r="M209" i="14"/>
  <c r="N209" i="14"/>
  <c r="O209" i="14"/>
  <c r="P209" i="14"/>
  <c r="Q209" i="14"/>
  <c r="H210" i="14"/>
  <c r="I210" i="14"/>
  <c r="J210" i="14"/>
  <c r="K210" i="14"/>
  <c r="L210" i="14"/>
  <c r="M210" i="14"/>
  <c r="N210" i="14"/>
  <c r="O210" i="14"/>
  <c r="P210" i="14"/>
  <c r="Q210" i="14"/>
  <c r="H120" i="14"/>
  <c r="I120" i="14"/>
  <c r="J120" i="14"/>
  <c r="K120" i="14"/>
  <c r="L120" i="14"/>
  <c r="M120" i="14"/>
  <c r="N120" i="14"/>
  <c r="O120" i="14"/>
  <c r="P120" i="14"/>
  <c r="Q120" i="14"/>
  <c r="H211" i="14"/>
  <c r="I211" i="14"/>
  <c r="J211" i="14"/>
  <c r="K211" i="14"/>
  <c r="L211" i="14"/>
  <c r="M211" i="14"/>
  <c r="N211" i="14"/>
  <c r="O211" i="14"/>
  <c r="P211" i="14"/>
  <c r="Q211" i="14"/>
  <c r="H18" i="14"/>
  <c r="I18" i="14"/>
  <c r="J18" i="14"/>
  <c r="K18" i="14"/>
  <c r="L18" i="14"/>
  <c r="M18" i="14"/>
  <c r="N18" i="14"/>
  <c r="O18" i="14"/>
  <c r="P18" i="14"/>
  <c r="Q18" i="14"/>
  <c r="H212" i="14"/>
  <c r="I212" i="14"/>
  <c r="J212" i="14"/>
  <c r="K212" i="14"/>
  <c r="L212" i="14"/>
  <c r="M212" i="14"/>
  <c r="N212" i="14"/>
  <c r="O212" i="14"/>
  <c r="P212" i="14"/>
  <c r="Q212" i="14"/>
  <c r="H213" i="14"/>
  <c r="I213" i="14"/>
  <c r="J213" i="14"/>
  <c r="K213" i="14"/>
  <c r="L213" i="14"/>
  <c r="M213" i="14"/>
  <c r="N213" i="14"/>
  <c r="O213" i="14"/>
  <c r="P213" i="14"/>
  <c r="Q213" i="14"/>
  <c r="H59" i="14"/>
  <c r="I59" i="14"/>
  <c r="J59" i="14"/>
  <c r="K59" i="14"/>
  <c r="L59" i="14"/>
  <c r="M59" i="14"/>
  <c r="N59" i="14"/>
  <c r="O59" i="14"/>
  <c r="P59" i="14"/>
  <c r="Q59" i="14"/>
  <c r="H60" i="14"/>
  <c r="I60" i="14"/>
  <c r="J60" i="14"/>
  <c r="K60" i="14"/>
  <c r="L60" i="14"/>
  <c r="M60" i="14"/>
  <c r="N60" i="14"/>
  <c r="O60" i="14"/>
  <c r="P60" i="14"/>
  <c r="Q60" i="14"/>
  <c r="H349" i="14"/>
  <c r="I349" i="14"/>
  <c r="J349" i="14"/>
  <c r="K349" i="14"/>
  <c r="L349" i="14"/>
  <c r="M349" i="14"/>
  <c r="N349" i="14"/>
  <c r="O349" i="14"/>
  <c r="P349" i="14"/>
  <c r="Q349" i="14"/>
  <c r="H19" i="14"/>
  <c r="I19" i="14"/>
  <c r="J19" i="14"/>
  <c r="K19" i="14"/>
  <c r="L19" i="14"/>
  <c r="M19" i="14"/>
  <c r="N19" i="14"/>
  <c r="O19" i="14"/>
  <c r="P19" i="14"/>
  <c r="Q19" i="14"/>
  <c r="H305" i="14"/>
  <c r="I305" i="14"/>
  <c r="J305" i="14"/>
  <c r="K305" i="14"/>
  <c r="L305" i="14"/>
  <c r="M305" i="14"/>
  <c r="N305" i="14"/>
  <c r="O305" i="14"/>
  <c r="P305" i="14"/>
  <c r="Q305" i="14"/>
  <c r="H214" i="14"/>
  <c r="I214" i="14"/>
  <c r="J214" i="14"/>
  <c r="K214" i="14"/>
  <c r="L214" i="14"/>
  <c r="M214" i="14"/>
  <c r="N214" i="14"/>
  <c r="O214" i="14"/>
  <c r="P214" i="14"/>
  <c r="Q214" i="14"/>
  <c r="H306" i="14"/>
  <c r="I306" i="14"/>
  <c r="J306" i="14"/>
  <c r="K306" i="14"/>
  <c r="L306" i="14"/>
  <c r="M306" i="14"/>
  <c r="N306" i="14"/>
  <c r="O306" i="14"/>
  <c r="P306" i="14"/>
  <c r="Q306" i="14"/>
  <c r="H215" i="14"/>
  <c r="I215" i="14"/>
  <c r="J215" i="14"/>
  <c r="K215" i="14"/>
  <c r="L215" i="14"/>
  <c r="M215" i="14"/>
  <c r="N215" i="14"/>
  <c r="O215" i="14"/>
  <c r="P215" i="14"/>
  <c r="Q215" i="14"/>
  <c r="H121" i="14"/>
  <c r="I121" i="14"/>
  <c r="J121" i="14"/>
  <c r="K121" i="14"/>
  <c r="L121" i="14"/>
  <c r="M121" i="14"/>
  <c r="N121" i="14"/>
  <c r="O121" i="14"/>
  <c r="P121" i="14"/>
  <c r="Q121" i="14"/>
  <c r="H307" i="14"/>
  <c r="I307" i="14"/>
  <c r="J307" i="14"/>
  <c r="K307" i="14"/>
  <c r="L307" i="14"/>
  <c r="M307" i="14"/>
  <c r="N307" i="14"/>
  <c r="O307" i="14"/>
  <c r="P307" i="14"/>
  <c r="Q307" i="14"/>
  <c r="H61" i="14"/>
  <c r="I61" i="14"/>
  <c r="J61" i="14"/>
  <c r="K61" i="14"/>
  <c r="L61" i="14"/>
  <c r="M61" i="14"/>
  <c r="N61" i="14"/>
  <c r="O61" i="14"/>
  <c r="P61" i="14"/>
  <c r="Q61" i="14"/>
  <c r="H20" i="14"/>
  <c r="I20" i="14"/>
  <c r="J20" i="14"/>
  <c r="K20" i="14"/>
  <c r="L20" i="14"/>
  <c r="M20" i="14"/>
  <c r="N20" i="14"/>
  <c r="O20" i="14"/>
  <c r="P20" i="14"/>
  <c r="Q20" i="14"/>
  <c r="H216" i="14"/>
  <c r="I216" i="14"/>
  <c r="J216" i="14"/>
  <c r="K216" i="14"/>
  <c r="L216" i="14"/>
  <c r="M216" i="14"/>
  <c r="N216" i="14"/>
  <c r="O216" i="14"/>
  <c r="P216" i="14"/>
  <c r="Q216" i="14"/>
  <c r="H122" i="14"/>
  <c r="I122" i="14"/>
  <c r="J122" i="14"/>
  <c r="K122" i="14"/>
  <c r="L122" i="14"/>
  <c r="M122" i="14"/>
  <c r="N122" i="14"/>
  <c r="O122" i="14"/>
  <c r="P122" i="14"/>
  <c r="Q122" i="14"/>
  <c r="H217" i="14"/>
  <c r="I217" i="14"/>
  <c r="J217" i="14"/>
  <c r="K217" i="14"/>
  <c r="L217" i="14"/>
  <c r="M217" i="14"/>
  <c r="N217" i="14"/>
  <c r="O217" i="14"/>
  <c r="P217" i="14"/>
  <c r="Q217" i="14"/>
  <c r="H123" i="14"/>
  <c r="I123" i="14"/>
  <c r="J123" i="14"/>
  <c r="K123" i="14"/>
  <c r="L123" i="14"/>
  <c r="M123" i="14"/>
  <c r="N123" i="14"/>
  <c r="O123" i="14"/>
  <c r="P123" i="14"/>
  <c r="Q123" i="14"/>
  <c r="H308" i="14"/>
  <c r="I308" i="14"/>
  <c r="J308" i="14"/>
  <c r="K308" i="14"/>
  <c r="L308" i="14"/>
  <c r="M308" i="14"/>
  <c r="N308" i="14"/>
  <c r="O308" i="14"/>
  <c r="P308" i="14"/>
  <c r="Q308" i="14"/>
  <c r="H62" i="14"/>
  <c r="I62" i="14"/>
  <c r="J62" i="14"/>
  <c r="K62" i="14"/>
  <c r="L62" i="14"/>
  <c r="M62" i="14"/>
  <c r="N62" i="14"/>
  <c r="O62" i="14"/>
  <c r="P62" i="14"/>
  <c r="Q62" i="14"/>
  <c r="H218" i="14"/>
  <c r="I218" i="14"/>
  <c r="J218" i="14"/>
  <c r="K218" i="14"/>
  <c r="L218" i="14"/>
  <c r="M218" i="14"/>
  <c r="N218" i="14"/>
  <c r="O218" i="14"/>
  <c r="P218" i="14"/>
  <c r="Q218" i="14"/>
  <c r="H124" i="14"/>
  <c r="I124" i="14"/>
  <c r="J124" i="14"/>
  <c r="K124" i="14"/>
  <c r="L124" i="14"/>
  <c r="M124" i="14"/>
  <c r="N124" i="14"/>
  <c r="O124" i="14"/>
  <c r="P124" i="14"/>
  <c r="Q124" i="14"/>
  <c r="H63" i="14"/>
  <c r="I63" i="14"/>
  <c r="J63" i="14"/>
  <c r="K63" i="14"/>
  <c r="L63" i="14"/>
  <c r="M63" i="14"/>
  <c r="N63" i="14"/>
  <c r="O63" i="14"/>
  <c r="P63" i="14"/>
  <c r="Q63" i="14"/>
  <c r="H37" i="14"/>
  <c r="I37" i="14"/>
  <c r="J37" i="14"/>
  <c r="K37" i="14"/>
  <c r="L37" i="14"/>
  <c r="M37" i="14"/>
  <c r="N37" i="14"/>
  <c r="O37" i="14"/>
  <c r="P37" i="14"/>
  <c r="Q37" i="14"/>
  <c r="H309" i="14"/>
  <c r="I309" i="14"/>
  <c r="J309" i="14"/>
  <c r="K309" i="14"/>
  <c r="L309" i="14"/>
  <c r="M309" i="14"/>
  <c r="N309" i="14"/>
  <c r="O309" i="14"/>
  <c r="P309" i="14"/>
  <c r="Q309" i="14"/>
  <c r="H219" i="14"/>
  <c r="I219" i="14"/>
  <c r="J219" i="14"/>
  <c r="K219" i="14"/>
  <c r="L219" i="14"/>
  <c r="M219" i="14"/>
  <c r="N219" i="14"/>
  <c r="O219" i="14"/>
  <c r="P219" i="14"/>
  <c r="Q219" i="14"/>
  <c r="H220" i="14"/>
  <c r="I220" i="14"/>
  <c r="J220" i="14"/>
  <c r="K220" i="14"/>
  <c r="L220" i="14"/>
  <c r="M220" i="14"/>
  <c r="N220" i="14"/>
  <c r="O220" i="14"/>
  <c r="P220" i="14"/>
  <c r="Q220" i="14"/>
  <c r="H64" i="14"/>
  <c r="I64" i="14"/>
  <c r="J64" i="14"/>
  <c r="K64" i="14"/>
  <c r="L64" i="14"/>
  <c r="M64" i="14"/>
  <c r="N64" i="14"/>
  <c r="O64" i="14"/>
  <c r="P64" i="14"/>
  <c r="Q64" i="14"/>
  <c r="H343" i="14"/>
  <c r="I343" i="14"/>
  <c r="J343" i="14"/>
  <c r="K343" i="14"/>
  <c r="L343" i="14"/>
  <c r="M343" i="14"/>
  <c r="N343" i="14"/>
  <c r="O343" i="14"/>
  <c r="P343" i="14"/>
  <c r="Q343" i="14"/>
  <c r="H65" i="14"/>
  <c r="I65" i="14"/>
  <c r="J65" i="14"/>
  <c r="K65" i="14"/>
  <c r="L65" i="14"/>
  <c r="M65" i="14"/>
  <c r="N65" i="14"/>
  <c r="O65" i="14"/>
  <c r="P65" i="14"/>
  <c r="Q65" i="14"/>
  <c r="H125" i="14"/>
  <c r="I125" i="14"/>
  <c r="J125" i="14"/>
  <c r="K125" i="14"/>
  <c r="L125" i="14"/>
  <c r="M125" i="14"/>
  <c r="N125" i="14"/>
  <c r="O125" i="14"/>
  <c r="P125" i="14"/>
  <c r="Q125" i="14"/>
  <c r="H126" i="14"/>
  <c r="I126" i="14"/>
  <c r="J126" i="14"/>
  <c r="K126" i="14"/>
  <c r="L126" i="14"/>
  <c r="M126" i="14"/>
  <c r="N126" i="14"/>
  <c r="O126" i="14"/>
  <c r="P126" i="14"/>
  <c r="Q126" i="14"/>
  <c r="H221" i="14"/>
  <c r="I221" i="14"/>
  <c r="J221" i="14"/>
  <c r="K221" i="14"/>
  <c r="L221" i="14"/>
  <c r="M221" i="14"/>
  <c r="N221" i="14"/>
  <c r="O221" i="14"/>
  <c r="P221" i="14"/>
  <c r="Q221" i="14"/>
  <c r="H66" i="14"/>
  <c r="I66" i="14"/>
  <c r="J66" i="14"/>
  <c r="K66" i="14"/>
  <c r="L66" i="14"/>
  <c r="M66" i="14"/>
  <c r="N66" i="14"/>
  <c r="O66" i="14"/>
  <c r="P66" i="14"/>
  <c r="Q66" i="14"/>
  <c r="H222" i="14"/>
  <c r="I222" i="14"/>
  <c r="J222" i="14"/>
  <c r="K222" i="14"/>
  <c r="L222" i="14"/>
  <c r="M222" i="14"/>
  <c r="N222" i="14"/>
  <c r="O222" i="14"/>
  <c r="P222" i="14"/>
  <c r="Q222" i="14"/>
  <c r="H223" i="14"/>
  <c r="I223" i="14"/>
  <c r="J223" i="14"/>
  <c r="K223" i="14"/>
  <c r="L223" i="14"/>
  <c r="M223" i="14"/>
  <c r="N223" i="14"/>
  <c r="O223" i="14"/>
  <c r="P223" i="14"/>
  <c r="Q223" i="14"/>
  <c r="H127" i="14"/>
  <c r="I127" i="14"/>
  <c r="J127" i="14"/>
  <c r="K127" i="14"/>
  <c r="L127" i="14"/>
  <c r="M127" i="14"/>
  <c r="N127" i="14"/>
  <c r="O127" i="14"/>
  <c r="P127" i="14"/>
  <c r="Q127" i="14"/>
  <c r="H310" i="14"/>
  <c r="I310" i="14"/>
  <c r="J310" i="14"/>
  <c r="K310" i="14"/>
  <c r="L310" i="14"/>
  <c r="M310" i="14"/>
  <c r="N310" i="14"/>
  <c r="O310" i="14"/>
  <c r="P310" i="14"/>
  <c r="Q310" i="14"/>
  <c r="H67" i="14"/>
  <c r="I67" i="14"/>
  <c r="J67" i="14"/>
  <c r="K67" i="14"/>
  <c r="L67" i="14"/>
  <c r="M67" i="14"/>
  <c r="N67" i="14"/>
  <c r="O67" i="14"/>
  <c r="P67" i="14"/>
  <c r="Q67" i="14"/>
  <c r="H68" i="14"/>
  <c r="I68" i="14"/>
  <c r="J68" i="14"/>
  <c r="K68" i="14"/>
  <c r="L68" i="14"/>
  <c r="M68" i="14"/>
  <c r="N68" i="14"/>
  <c r="O68" i="14"/>
  <c r="P68" i="14"/>
  <c r="Q68" i="14"/>
  <c r="H69" i="14"/>
  <c r="I69" i="14"/>
  <c r="J69" i="14"/>
  <c r="K69" i="14"/>
  <c r="L69" i="14"/>
  <c r="M69" i="14"/>
  <c r="N69" i="14"/>
  <c r="O69" i="14"/>
  <c r="P69" i="14"/>
  <c r="Q69" i="14"/>
  <c r="H224" i="14"/>
  <c r="I224" i="14"/>
  <c r="J224" i="14"/>
  <c r="K224" i="14"/>
  <c r="L224" i="14"/>
  <c r="M224" i="14"/>
  <c r="N224" i="14"/>
  <c r="O224" i="14"/>
  <c r="P224" i="14"/>
  <c r="Q224" i="14"/>
  <c r="H225" i="14"/>
  <c r="I225" i="14"/>
  <c r="J225" i="14"/>
  <c r="K225" i="14"/>
  <c r="L225" i="14"/>
  <c r="M225" i="14"/>
  <c r="N225" i="14"/>
  <c r="O225" i="14"/>
  <c r="P225" i="14"/>
  <c r="Q225" i="14"/>
  <c r="H226" i="14"/>
  <c r="I226" i="14"/>
  <c r="J226" i="14"/>
  <c r="K226" i="14"/>
  <c r="L226" i="14"/>
  <c r="M226" i="14"/>
  <c r="N226" i="14"/>
  <c r="O226" i="14"/>
  <c r="P226" i="14"/>
  <c r="Q226" i="14"/>
  <c r="H21" i="14"/>
  <c r="I21" i="14"/>
  <c r="J21" i="14"/>
  <c r="K21" i="14"/>
  <c r="L21" i="14"/>
  <c r="M21" i="14"/>
  <c r="N21" i="14"/>
  <c r="O21" i="14"/>
  <c r="P21" i="14"/>
  <c r="Q21" i="14"/>
  <c r="H128" i="14"/>
  <c r="I128" i="14"/>
  <c r="J128" i="14"/>
  <c r="K128" i="14"/>
  <c r="L128" i="14"/>
  <c r="M128" i="14"/>
  <c r="N128" i="14"/>
  <c r="O128" i="14"/>
  <c r="P128" i="14"/>
  <c r="Q128" i="14"/>
  <c r="H311" i="14"/>
  <c r="I311" i="14"/>
  <c r="J311" i="14"/>
  <c r="K311" i="14"/>
  <c r="L311" i="14"/>
  <c r="M311" i="14"/>
  <c r="N311" i="14"/>
  <c r="O311" i="14"/>
  <c r="P311" i="14"/>
  <c r="Q311" i="14"/>
  <c r="H227" i="14"/>
  <c r="I227" i="14"/>
  <c r="J227" i="14"/>
  <c r="K227" i="14"/>
  <c r="L227" i="14"/>
  <c r="M227" i="14"/>
  <c r="N227" i="14"/>
  <c r="O227" i="14"/>
  <c r="P227" i="14"/>
  <c r="Q227" i="14"/>
  <c r="H228" i="14"/>
  <c r="I228" i="14"/>
  <c r="J228" i="14"/>
  <c r="K228" i="14"/>
  <c r="L228" i="14"/>
  <c r="M228" i="14"/>
  <c r="N228" i="14"/>
  <c r="O228" i="14"/>
  <c r="P228" i="14"/>
  <c r="Q228" i="14"/>
  <c r="H129" i="14"/>
  <c r="I129" i="14"/>
  <c r="J129" i="14"/>
  <c r="K129" i="14"/>
  <c r="L129" i="14"/>
  <c r="M129" i="14"/>
  <c r="N129" i="14"/>
  <c r="O129" i="14"/>
  <c r="P129" i="14"/>
  <c r="Q129" i="14"/>
  <c r="H312" i="14"/>
  <c r="I312" i="14"/>
  <c r="J312" i="14"/>
  <c r="K312" i="14"/>
  <c r="L312" i="14"/>
  <c r="M312" i="14"/>
  <c r="N312" i="14"/>
  <c r="O312" i="14"/>
  <c r="P312" i="14"/>
  <c r="Q312" i="14"/>
  <c r="H130" i="14"/>
  <c r="I130" i="14"/>
  <c r="J130" i="14"/>
  <c r="K130" i="14"/>
  <c r="L130" i="14"/>
  <c r="M130" i="14"/>
  <c r="N130" i="14"/>
  <c r="O130" i="14"/>
  <c r="P130" i="14"/>
  <c r="Q130" i="14"/>
  <c r="H313" i="14"/>
  <c r="I313" i="14"/>
  <c r="J313" i="14"/>
  <c r="K313" i="14"/>
  <c r="L313" i="14"/>
  <c r="M313" i="14"/>
  <c r="N313" i="14"/>
  <c r="O313" i="14"/>
  <c r="P313" i="14"/>
  <c r="Q313" i="14"/>
  <c r="H314" i="14"/>
  <c r="I314" i="14"/>
  <c r="J314" i="14"/>
  <c r="K314" i="14"/>
  <c r="L314" i="14"/>
  <c r="M314" i="14"/>
  <c r="N314" i="14"/>
  <c r="O314" i="14"/>
  <c r="P314" i="14"/>
  <c r="Q314" i="14"/>
  <c r="H229" i="14"/>
  <c r="I229" i="14"/>
  <c r="J229" i="14"/>
  <c r="K229" i="14"/>
  <c r="L229" i="14"/>
  <c r="M229" i="14"/>
  <c r="N229" i="14"/>
  <c r="O229" i="14"/>
  <c r="P229" i="14"/>
  <c r="Q229" i="14"/>
  <c r="H22" i="14"/>
  <c r="I22" i="14"/>
  <c r="J22" i="14"/>
  <c r="K22" i="14"/>
  <c r="L22" i="14"/>
  <c r="M22" i="14"/>
  <c r="N22" i="14"/>
  <c r="O22" i="14"/>
  <c r="P22" i="14"/>
  <c r="Q22" i="14"/>
  <c r="H70" i="14"/>
  <c r="I70" i="14"/>
  <c r="J70" i="14"/>
  <c r="K70" i="14"/>
  <c r="L70" i="14"/>
  <c r="M70" i="14"/>
  <c r="N70" i="14"/>
  <c r="O70" i="14"/>
  <c r="P70" i="14"/>
  <c r="Q70" i="14"/>
  <c r="H315" i="14"/>
  <c r="I315" i="14"/>
  <c r="J315" i="14"/>
  <c r="K315" i="14"/>
  <c r="L315" i="14"/>
  <c r="M315" i="14"/>
  <c r="N315" i="14"/>
  <c r="O315" i="14"/>
  <c r="P315" i="14"/>
  <c r="Q315" i="14"/>
  <c r="H71" i="14"/>
  <c r="I71" i="14"/>
  <c r="J71" i="14"/>
  <c r="K71" i="14"/>
  <c r="L71" i="14"/>
  <c r="M71" i="14"/>
  <c r="N71" i="14"/>
  <c r="O71" i="14"/>
  <c r="P71" i="14"/>
  <c r="Q71" i="14"/>
  <c r="H316" i="14"/>
  <c r="I316" i="14"/>
  <c r="J316" i="14"/>
  <c r="K316" i="14"/>
  <c r="L316" i="14"/>
  <c r="M316" i="14"/>
  <c r="N316" i="14"/>
  <c r="O316" i="14"/>
  <c r="P316" i="14"/>
  <c r="Q316" i="14"/>
  <c r="H131" i="14"/>
  <c r="I131" i="14"/>
  <c r="J131" i="14"/>
  <c r="K131" i="14"/>
  <c r="L131" i="14"/>
  <c r="M131" i="14"/>
  <c r="N131" i="14"/>
  <c r="O131" i="14"/>
  <c r="P131" i="14"/>
  <c r="Q131" i="14"/>
  <c r="H132" i="14"/>
  <c r="I132" i="14"/>
  <c r="J132" i="14"/>
  <c r="K132" i="14"/>
  <c r="L132" i="14"/>
  <c r="M132" i="14"/>
  <c r="N132" i="14"/>
  <c r="O132" i="14"/>
  <c r="P132" i="14"/>
  <c r="Q132" i="14"/>
  <c r="H72" i="14"/>
  <c r="I72" i="14"/>
  <c r="J72" i="14"/>
  <c r="K72" i="14"/>
  <c r="L72" i="14"/>
  <c r="M72" i="14"/>
  <c r="N72" i="14"/>
  <c r="O72" i="14"/>
  <c r="P72" i="14"/>
  <c r="Q72" i="14"/>
  <c r="H133" i="14"/>
  <c r="I133" i="14"/>
  <c r="J133" i="14"/>
  <c r="K133" i="14"/>
  <c r="L133" i="14"/>
  <c r="M133" i="14"/>
  <c r="N133" i="14"/>
  <c r="O133" i="14"/>
  <c r="P133" i="14"/>
  <c r="Q133" i="14"/>
  <c r="H317" i="14"/>
  <c r="I317" i="14"/>
  <c r="J317" i="14"/>
  <c r="K317" i="14"/>
  <c r="L317" i="14"/>
  <c r="M317" i="14"/>
  <c r="N317" i="14"/>
  <c r="O317" i="14"/>
  <c r="P317" i="14"/>
  <c r="Q317" i="14"/>
  <c r="H318" i="14"/>
  <c r="I318" i="14"/>
  <c r="J318" i="14"/>
  <c r="K318" i="14"/>
  <c r="L318" i="14"/>
  <c r="M318" i="14"/>
  <c r="N318" i="14"/>
  <c r="O318" i="14"/>
  <c r="P318" i="14"/>
  <c r="Q318" i="14"/>
  <c r="H134" i="14"/>
  <c r="I134" i="14"/>
  <c r="J134" i="14"/>
  <c r="K134" i="14"/>
  <c r="L134" i="14"/>
  <c r="M134" i="14"/>
  <c r="N134" i="14"/>
  <c r="O134" i="14"/>
  <c r="P134" i="14"/>
  <c r="Q134" i="14"/>
  <c r="H135" i="14"/>
  <c r="I135" i="14"/>
  <c r="J135" i="14"/>
  <c r="K135" i="14"/>
  <c r="L135" i="14"/>
  <c r="M135" i="14"/>
  <c r="N135" i="14"/>
  <c r="O135" i="14"/>
  <c r="P135" i="14"/>
  <c r="Q135" i="14"/>
  <c r="H230" i="14"/>
  <c r="I230" i="14"/>
  <c r="J230" i="14"/>
  <c r="K230" i="14"/>
  <c r="L230" i="14"/>
  <c r="M230" i="14"/>
  <c r="N230" i="14"/>
  <c r="O230" i="14"/>
  <c r="P230" i="14"/>
  <c r="Q230" i="14"/>
  <c r="H231" i="14"/>
  <c r="I231" i="14"/>
  <c r="J231" i="14"/>
  <c r="K231" i="14"/>
  <c r="L231" i="14"/>
  <c r="M231" i="14"/>
  <c r="N231" i="14"/>
  <c r="O231" i="14"/>
  <c r="P231" i="14"/>
  <c r="Q231" i="14"/>
  <c r="H73" i="14"/>
  <c r="I73" i="14"/>
  <c r="J73" i="14"/>
  <c r="K73" i="14"/>
  <c r="L73" i="14"/>
  <c r="M73" i="14"/>
  <c r="N73" i="14"/>
  <c r="O73" i="14"/>
  <c r="P73" i="14"/>
  <c r="Q73" i="14"/>
  <c r="H232" i="14"/>
  <c r="I232" i="14"/>
  <c r="J232" i="14"/>
  <c r="K232" i="14"/>
  <c r="L232" i="14"/>
  <c r="M232" i="14"/>
  <c r="N232" i="14"/>
  <c r="O232" i="14"/>
  <c r="P232" i="14"/>
  <c r="Q232" i="14"/>
  <c r="H233" i="14"/>
  <c r="I233" i="14"/>
  <c r="J233" i="14"/>
  <c r="K233" i="14"/>
  <c r="L233" i="14"/>
  <c r="M233" i="14"/>
  <c r="N233" i="14"/>
  <c r="O233" i="14"/>
  <c r="P233" i="14"/>
  <c r="Q233" i="14"/>
  <c r="H234" i="14"/>
  <c r="I234" i="14"/>
  <c r="J234" i="14"/>
  <c r="K234" i="14"/>
  <c r="L234" i="14"/>
  <c r="M234" i="14"/>
  <c r="N234" i="14"/>
  <c r="O234" i="14"/>
  <c r="P234" i="14"/>
  <c r="Q234" i="14"/>
  <c r="H136" i="14"/>
  <c r="I136" i="14"/>
  <c r="J136" i="14"/>
  <c r="K136" i="14"/>
  <c r="L136" i="14"/>
  <c r="M136" i="14"/>
  <c r="N136" i="14"/>
  <c r="O136" i="14"/>
  <c r="P136" i="14"/>
  <c r="Q136" i="14"/>
  <c r="H319" i="14"/>
  <c r="I319" i="14"/>
  <c r="J319" i="14"/>
  <c r="K319" i="14"/>
  <c r="L319" i="14"/>
  <c r="M319" i="14"/>
  <c r="N319" i="14"/>
  <c r="O319" i="14"/>
  <c r="P319" i="14"/>
  <c r="Q319" i="14"/>
  <c r="H74" i="14"/>
  <c r="I74" i="14"/>
  <c r="J74" i="14"/>
  <c r="K74" i="14"/>
  <c r="L74" i="14"/>
  <c r="M74" i="14"/>
  <c r="N74" i="14"/>
  <c r="O74" i="14"/>
  <c r="P74" i="14"/>
  <c r="Q74" i="14"/>
  <c r="H137" i="14"/>
  <c r="I137" i="14"/>
  <c r="J137" i="14"/>
  <c r="K137" i="14"/>
  <c r="L137" i="14"/>
  <c r="M137" i="14"/>
  <c r="N137" i="14"/>
  <c r="O137" i="14"/>
  <c r="P137" i="14"/>
  <c r="Q137" i="14"/>
  <c r="H138" i="14"/>
  <c r="I138" i="14"/>
  <c r="J138" i="14"/>
  <c r="K138" i="14"/>
  <c r="L138" i="14"/>
  <c r="M138" i="14"/>
  <c r="N138" i="14"/>
  <c r="O138" i="14"/>
  <c r="P138" i="14"/>
  <c r="Q138" i="14"/>
  <c r="H38" i="14"/>
  <c r="I38" i="14"/>
  <c r="J38" i="14"/>
  <c r="K38" i="14"/>
  <c r="L38" i="14"/>
  <c r="M38" i="14"/>
  <c r="N38" i="14"/>
  <c r="O38" i="14"/>
  <c r="P38" i="14"/>
  <c r="Q38" i="14"/>
  <c r="H139" i="14"/>
  <c r="I139" i="14"/>
  <c r="J139" i="14"/>
  <c r="K139" i="14"/>
  <c r="L139" i="14"/>
  <c r="M139" i="14"/>
  <c r="N139" i="14"/>
  <c r="O139" i="14"/>
  <c r="P139" i="14"/>
  <c r="Q139" i="14"/>
  <c r="H235" i="14"/>
  <c r="I235" i="14"/>
  <c r="J235" i="14"/>
  <c r="K235" i="14"/>
  <c r="L235" i="14"/>
  <c r="M235" i="14"/>
  <c r="N235" i="14"/>
  <c r="O235" i="14"/>
  <c r="P235" i="14"/>
  <c r="Q235" i="14"/>
  <c r="H140" i="14"/>
  <c r="I140" i="14"/>
  <c r="J140" i="14"/>
  <c r="K140" i="14"/>
  <c r="L140" i="14"/>
  <c r="M140" i="14"/>
  <c r="N140" i="14"/>
  <c r="O140" i="14"/>
  <c r="P140" i="14"/>
  <c r="Q140" i="14"/>
  <c r="H39" i="14"/>
  <c r="I39" i="14"/>
  <c r="J39" i="14"/>
  <c r="K39" i="14"/>
  <c r="L39" i="14"/>
  <c r="M39" i="14"/>
  <c r="N39" i="14"/>
  <c r="O39" i="14"/>
  <c r="P39" i="14"/>
  <c r="Q39" i="14"/>
  <c r="H236" i="14"/>
  <c r="I236" i="14"/>
  <c r="J236" i="14"/>
  <c r="K236" i="14"/>
  <c r="L236" i="14"/>
  <c r="M236" i="14"/>
  <c r="N236" i="14"/>
  <c r="O236" i="14"/>
  <c r="P236" i="14"/>
  <c r="Q236" i="14"/>
  <c r="H237" i="14"/>
  <c r="I237" i="14"/>
  <c r="J237" i="14"/>
  <c r="K237" i="14"/>
  <c r="L237" i="14"/>
  <c r="M237" i="14"/>
  <c r="N237" i="14"/>
  <c r="O237" i="14"/>
  <c r="P237" i="14"/>
  <c r="Q237" i="14"/>
  <c r="H320" i="14"/>
  <c r="I320" i="14"/>
  <c r="J320" i="14"/>
  <c r="K320" i="14"/>
  <c r="L320" i="14"/>
  <c r="M320" i="14"/>
  <c r="N320" i="14"/>
  <c r="O320" i="14"/>
  <c r="P320" i="14"/>
  <c r="Q320" i="14"/>
  <c r="H238" i="14"/>
  <c r="I238" i="14"/>
  <c r="J238" i="14"/>
  <c r="K238" i="14"/>
  <c r="L238" i="14"/>
  <c r="M238" i="14"/>
  <c r="N238" i="14"/>
  <c r="O238" i="14"/>
  <c r="P238" i="14"/>
  <c r="Q238" i="14"/>
  <c r="H75" i="14"/>
  <c r="I75" i="14"/>
  <c r="J75" i="14"/>
  <c r="K75" i="14"/>
  <c r="L75" i="14"/>
  <c r="M75" i="14"/>
  <c r="N75" i="14"/>
  <c r="O75" i="14"/>
  <c r="P75" i="14"/>
  <c r="Q75" i="14"/>
  <c r="H141" i="14"/>
  <c r="I141" i="14"/>
  <c r="J141" i="14"/>
  <c r="K141" i="14"/>
  <c r="L141" i="14"/>
  <c r="M141" i="14"/>
  <c r="N141" i="14"/>
  <c r="O141" i="14"/>
  <c r="P141" i="14"/>
  <c r="Q141" i="14"/>
  <c r="H239" i="14"/>
  <c r="I239" i="14"/>
  <c r="J239" i="14"/>
  <c r="K239" i="14"/>
  <c r="L239" i="14"/>
  <c r="M239" i="14"/>
  <c r="N239" i="14"/>
  <c r="O239" i="14"/>
  <c r="P239" i="14"/>
  <c r="Q239" i="14"/>
  <c r="H240" i="14"/>
  <c r="I240" i="14"/>
  <c r="J240" i="14"/>
  <c r="K240" i="14"/>
  <c r="L240" i="14"/>
  <c r="M240" i="14"/>
  <c r="N240" i="14"/>
  <c r="O240" i="14"/>
  <c r="P240" i="14"/>
  <c r="Q240" i="14"/>
  <c r="H142" i="14"/>
  <c r="I142" i="14"/>
  <c r="J142" i="14"/>
  <c r="K142" i="14"/>
  <c r="L142" i="14"/>
  <c r="M142" i="14"/>
  <c r="N142" i="14"/>
  <c r="O142" i="14"/>
  <c r="P142" i="14"/>
  <c r="Q142" i="14"/>
  <c r="H23" i="14"/>
  <c r="I23" i="14"/>
  <c r="J23" i="14"/>
  <c r="K23" i="14"/>
  <c r="L23" i="14"/>
  <c r="M23" i="14"/>
  <c r="N23" i="14"/>
  <c r="O23" i="14"/>
  <c r="P23" i="14"/>
  <c r="Q23" i="14"/>
  <c r="H241" i="14"/>
  <c r="I241" i="14"/>
  <c r="J241" i="14"/>
  <c r="K241" i="14"/>
  <c r="L241" i="14"/>
  <c r="M241" i="14"/>
  <c r="N241" i="14"/>
  <c r="O241" i="14"/>
  <c r="P241" i="14"/>
  <c r="Q241" i="14"/>
  <c r="H24" i="14"/>
  <c r="I24" i="14"/>
  <c r="J24" i="14"/>
  <c r="K24" i="14"/>
  <c r="L24" i="14"/>
  <c r="M24" i="14"/>
  <c r="N24" i="14"/>
  <c r="O24" i="14"/>
  <c r="P24" i="14"/>
  <c r="Q24" i="14"/>
  <c r="H242" i="14"/>
  <c r="I242" i="14"/>
  <c r="J242" i="14"/>
  <c r="K242" i="14"/>
  <c r="L242" i="14"/>
  <c r="M242" i="14"/>
  <c r="N242" i="14"/>
  <c r="O242" i="14"/>
  <c r="P242" i="14"/>
  <c r="Q242" i="14"/>
  <c r="H243" i="14"/>
  <c r="I243" i="14"/>
  <c r="J243" i="14"/>
  <c r="K243" i="14"/>
  <c r="L243" i="14"/>
  <c r="M243" i="14"/>
  <c r="N243" i="14"/>
  <c r="O243" i="14"/>
  <c r="P243" i="14"/>
  <c r="Q243" i="14"/>
  <c r="H25" i="14"/>
  <c r="I25" i="14"/>
  <c r="J25" i="14"/>
  <c r="K25" i="14"/>
  <c r="L25" i="14"/>
  <c r="M25" i="14"/>
  <c r="N25" i="14"/>
  <c r="O25" i="14"/>
  <c r="P25" i="14"/>
  <c r="Q25" i="14"/>
  <c r="H143" i="14"/>
  <c r="I143" i="14"/>
  <c r="J143" i="14"/>
  <c r="K143" i="14"/>
  <c r="L143" i="14"/>
  <c r="M143" i="14"/>
  <c r="N143" i="14"/>
  <c r="O143" i="14"/>
  <c r="P143" i="14"/>
  <c r="Q143" i="14"/>
  <c r="H244" i="14"/>
  <c r="I244" i="14"/>
  <c r="J244" i="14"/>
  <c r="K244" i="14"/>
  <c r="L244" i="14"/>
  <c r="M244" i="14"/>
  <c r="N244" i="14"/>
  <c r="O244" i="14"/>
  <c r="P244" i="14"/>
  <c r="Q244" i="14"/>
  <c r="H245" i="14"/>
  <c r="I245" i="14"/>
  <c r="J245" i="14"/>
  <c r="K245" i="14"/>
  <c r="L245" i="14"/>
  <c r="M245" i="14"/>
  <c r="N245" i="14"/>
  <c r="O245" i="14"/>
  <c r="P245" i="14"/>
  <c r="Q245" i="14"/>
  <c r="H321" i="14"/>
  <c r="I321" i="14"/>
  <c r="J321" i="14"/>
  <c r="K321" i="14"/>
  <c r="L321" i="14"/>
  <c r="M321" i="14"/>
  <c r="N321" i="14"/>
  <c r="O321" i="14"/>
  <c r="P321" i="14"/>
  <c r="Q321" i="14"/>
  <c r="H322" i="14"/>
  <c r="I322" i="14"/>
  <c r="J322" i="14"/>
  <c r="K322" i="14"/>
  <c r="L322" i="14"/>
  <c r="M322" i="14"/>
  <c r="N322" i="14"/>
  <c r="O322" i="14"/>
  <c r="P322" i="14"/>
  <c r="Q322" i="14"/>
  <c r="H323" i="14"/>
  <c r="I323" i="14"/>
  <c r="J323" i="14"/>
  <c r="K323" i="14"/>
  <c r="L323" i="14"/>
  <c r="M323" i="14"/>
  <c r="N323" i="14"/>
  <c r="O323" i="14"/>
  <c r="P323" i="14"/>
  <c r="Q323" i="14"/>
  <c r="H324" i="14"/>
  <c r="I324" i="14"/>
  <c r="J324" i="14"/>
  <c r="K324" i="14"/>
  <c r="L324" i="14"/>
  <c r="M324" i="14"/>
  <c r="N324" i="14"/>
  <c r="O324" i="14"/>
  <c r="P324" i="14"/>
  <c r="Q324" i="14"/>
  <c r="H325" i="14"/>
  <c r="I325" i="14"/>
  <c r="J325" i="14"/>
  <c r="K325" i="14"/>
  <c r="L325" i="14"/>
  <c r="M325" i="14"/>
  <c r="N325" i="14"/>
  <c r="O325" i="14"/>
  <c r="P325" i="14"/>
  <c r="Q325" i="14"/>
  <c r="H76" i="14"/>
  <c r="I76" i="14"/>
  <c r="J76" i="14"/>
  <c r="K76" i="14"/>
  <c r="L76" i="14"/>
  <c r="M76" i="14"/>
  <c r="N76" i="14"/>
  <c r="O76" i="14"/>
  <c r="P76" i="14"/>
  <c r="Q76" i="14"/>
  <c r="H144" i="14"/>
  <c r="I144" i="14"/>
  <c r="J144" i="14"/>
  <c r="K144" i="14"/>
  <c r="L144" i="14"/>
  <c r="M144" i="14"/>
  <c r="N144" i="14"/>
  <c r="O144" i="14"/>
  <c r="P144" i="14"/>
  <c r="Q144" i="14"/>
  <c r="H77" i="14"/>
  <c r="I77" i="14"/>
  <c r="J77" i="14"/>
  <c r="K77" i="14"/>
  <c r="L77" i="14"/>
  <c r="M77" i="14"/>
  <c r="N77" i="14"/>
  <c r="O77" i="14"/>
  <c r="P77" i="14"/>
  <c r="Q77" i="14"/>
  <c r="H145" i="14"/>
  <c r="I145" i="14"/>
  <c r="J145" i="14"/>
  <c r="K145" i="14"/>
  <c r="L145" i="14"/>
  <c r="M145" i="14"/>
  <c r="N145" i="14"/>
  <c r="O145" i="14"/>
  <c r="P145" i="14"/>
  <c r="Q145" i="14"/>
  <c r="H326" i="14"/>
  <c r="I326" i="14"/>
  <c r="J326" i="14"/>
  <c r="K326" i="14"/>
  <c r="L326" i="14"/>
  <c r="M326" i="14"/>
  <c r="N326" i="14"/>
  <c r="O326" i="14"/>
  <c r="P326" i="14"/>
  <c r="Q326" i="14"/>
  <c r="H246" i="14"/>
  <c r="I246" i="14"/>
  <c r="J246" i="14"/>
  <c r="K246" i="14"/>
  <c r="L246" i="14"/>
  <c r="M246" i="14"/>
  <c r="N246" i="14"/>
  <c r="O246" i="14"/>
  <c r="P246" i="14"/>
  <c r="Q246" i="14"/>
  <c r="H247" i="14"/>
  <c r="I247" i="14"/>
  <c r="J247" i="14"/>
  <c r="K247" i="14"/>
  <c r="L247" i="14"/>
  <c r="M247" i="14"/>
  <c r="N247" i="14"/>
  <c r="O247" i="14"/>
  <c r="P247" i="14"/>
  <c r="Q247" i="14"/>
  <c r="H146" i="14"/>
  <c r="I146" i="14"/>
  <c r="J146" i="14"/>
  <c r="K146" i="14"/>
  <c r="L146" i="14"/>
  <c r="M146" i="14"/>
  <c r="N146" i="14"/>
  <c r="O146" i="14"/>
  <c r="P146" i="14"/>
  <c r="Q146" i="14"/>
  <c r="H147" i="14"/>
  <c r="I147" i="14"/>
  <c r="J147" i="14"/>
  <c r="K147" i="14"/>
  <c r="L147" i="14"/>
  <c r="M147" i="14"/>
  <c r="N147" i="14"/>
  <c r="O147" i="14"/>
  <c r="P147" i="14"/>
  <c r="Q147" i="14"/>
  <c r="H78" i="14"/>
  <c r="I78" i="14"/>
  <c r="J78" i="14"/>
  <c r="K78" i="14"/>
  <c r="L78" i="14"/>
  <c r="M78" i="14"/>
  <c r="N78" i="14"/>
  <c r="O78" i="14"/>
  <c r="P78" i="14"/>
  <c r="Q78" i="14"/>
  <c r="H148" i="14"/>
  <c r="I148" i="14"/>
  <c r="J148" i="14"/>
  <c r="K148" i="14"/>
  <c r="L148" i="14"/>
  <c r="M148" i="14"/>
  <c r="N148" i="14"/>
  <c r="O148" i="14"/>
  <c r="P148" i="14"/>
  <c r="Q148" i="14"/>
  <c r="H26" i="14"/>
  <c r="I26" i="14"/>
  <c r="J26" i="14"/>
  <c r="K26" i="14"/>
  <c r="L26" i="14"/>
  <c r="M26" i="14"/>
  <c r="N26" i="14"/>
  <c r="O26" i="14"/>
  <c r="P26" i="14"/>
  <c r="Q26" i="14"/>
  <c r="H79" i="14"/>
  <c r="I79" i="14"/>
  <c r="J79" i="14"/>
  <c r="K79" i="14"/>
  <c r="L79" i="14"/>
  <c r="M79" i="14"/>
  <c r="N79" i="14"/>
  <c r="O79" i="14"/>
  <c r="P79" i="14"/>
  <c r="Q79" i="14"/>
  <c r="H27" i="14"/>
  <c r="I27" i="14"/>
  <c r="J27" i="14"/>
  <c r="K27" i="14"/>
  <c r="L27" i="14"/>
  <c r="M27" i="14"/>
  <c r="N27" i="14"/>
  <c r="O27" i="14"/>
  <c r="P27" i="14"/>
  <c r="Q27" i="14"/>
  <c r="H327" i="14"/>
  <c r="I327" i="14"/>
  <c r="J327" i="14"/>
  <c r="K327" i="14"/>
  <c r="L327" i="14"/>
  <c r="M327" i="14"/>
  <c r="N327" i="14"/>
  <c r="O327" i="14"/>
  <c r="P327" i="14"/>
  <c r="Q327" i="14"/>
  <c r="H149" i="14"/>
  <c r="I149" i="14"/>
  <c r="J149" i="14"/>
  <c r="K149" i="14"/>
  <c r="L149" i="14"/>
  <c r="M149" i="14"/>
  <c r="N149" i="14"/>
  <c r="O149" i="14"/>
  <c r="P149" i="14"/>
  <c r="Q149" i="14"/>
  <c r="H248" i="14"/>
  <c r="I248" i="14"/>
  <c r="J248" i="14"/>
  <c r="K248" i="14"/>
  <c r="L248" i="14"/>
  <c r="M248" i="14"/>
  <c r="N248" i="14"/>
  <c r="O248" i="14"/>
  <c r="P248" i="14"/>
  <c r="Q248" i="14"/>
  <c r="H249" i="14"/>
  <c r="I249" i="14"/>
  <c r="J249" i="14"/>
  <c r="K249" i="14"/>
  <c r="L249" i="14"/>
  <c r="M249" i="14"/>
  <c r="N249" i="14"/>
  <c r="O249" i="14"/>
  <c r="P249" i="14"/>
  <c r="Q249" i="14"/>
  <c r="H328" i="14"/>
  <c r="I328" i="14"/>
  <c r="J328" i="14"/>
  <c r="K328" i="14"/>
  <c r="L328" i="14"/>
  <c r="M328" i="14"/>
  <c r="N328" i="14"/>
  <c r="O328" i="14"/>
  <c r="P328" i="14"/>
  <c r="Q328" i="14"/>
  <c r="H150" i="14"/>
  <c r="I150" i="14"/>
  <c r="J150" i="14"/>
  <c r="K150" i="14"/>
  <c r="L150" i="14"/>
  <c r="M150" i="14"/>
  <c r="N150" i="14"/>
  <c r="O150" i="14"/>
  <c r="P150" i="14"/>
  <c r="Q150" i="14"/>
  <c r="H151" i="14"/>
  <c r="I151" i="14"/>
  <c r="J151" i="14"/>
  <c r="K151" i="14"/>
  <c r="L151" i="14"/>
  <c r="M151" i="14"/>
  <c r="N151" i="14"/>
  <c r="O151" i="14"/>
  <c r="P151" i="14"/>
  <c r="Q151" i="14"/>
  <c r="H329" i="14"/>
  <c r="I329" i="14"/>
  <c r="J329" i="14"/>
  <c r="K329" i="14"/>
  <c r="L329" i="14"/>
  <c r="M329" i="14"/>
  <c r="N329" i="14"/>
  <c r="O329" i="14"/>
  <c r="P329" i="14"/>
  <c r="Q329" i="14"/>
  <c r="H152" i="14"/>
  <c r="I152" i="14"/>
  <c r="J152" i="14"/>
  <c r="K152" i="14"/>
  <c r="L152" i="14"/>
  <c r="M152" i="14"/>
  <c r="N152" i="14"/>
  <c r="O152" i="14"/>
  <c r="P152" i="14"/>
  <c r="Q152" i="14"/>
  <c r="H330" i="14"/>
  <c r="I330" i="14"/>
  <c r="J330" i="14"/>
  <c r="K330" i="14"/>
  <c r="L330" i="14"/>
  <c r="M330" i="14"/>
  <c r="N330" i="14"/>
  <c r="O330" i="14"/>
  <c r="P330" i="14"/>
  <c r="Q330" i="14"/>
  <c r="H153" i="14"/>
  <c r="I153" i="14"/>
  <c r="J153" i="14"/>
  <c r="K153" i="14"/>
  <c r="L153" i="14"/>
  <c r="M153" i="14"/>
  <c r="N153" i="14"/>
  <c r="O153" i="14"/>
  <c r="P153" i="14"/>
  <c r="Q153" i="14"/>
  <c r="H331" i="14"/>
  <c r="I331" i="14"/>
  <c r="J331" i="14"/>
  <c r="K331" i="14"/>
  <c r="L331" i="14"/>
  <c r="M331" i="14"/>
  <c r="N331" i="14"/>
  <c r="O331" i="14"/>
  <c r="P331" i="14"/>
  <c r="Q331" i="14"/>
  <c r="H332" i="14"/>
  <c r="I332" i="14"/>
  <c r="J332" i="14"/>
  <c r="K332" i="14"/>
  <c r="L332" i="14"/>
  <c r="M332" i="14"/>
  <c r="N332" i="14"/>
  <c r="O332" i="14"/>
  <c r="P332" i="14"/>
  <c r="Q332" i="14"/>
  <c r="H250" i="14"/>
  <c r="I250" i="14"/>
  <c r="J250" i="14"/>
  <c r="K250" i="14"/>
  <c r="L250" i="14"/>
  <c r="M250" i="14"/>
  <c r="N250" i="14"/>
  <c r="O250" i="14"/>
  <c r="P250" i="14"/>
  <c r="Q250" i="14"/>
  <c r="H251" i="14"/>
  <c r="I251" i="14"/>
  <c r="J251" i="14"/>
  <c r="K251" i="14"/>
  <c r="L251" i="14"/>
  <c r="M251" i="14"/>
  <c r="N251" i="14"/>
  <c r="O251" i="14"/>
  <c r="P251" i="14"/>
  <c r="Q251" i="14"/>
  <c r="H154" i="14"/>
  <c r="I154" i="14"/>
  <c r="J154" i="14"/>
  <c r="K154" i="14"/>
  <c r="L154" i="14"/>
  <c r="M154" i="14"/>
  <c r="N154" i="14"/>
  <c r="O154" i="14"/>
  <c r="P154" i="14"/>
  <c r="Q154" i="14"/>
  <c r="H155" i="14"/>
  <c r="I155" i="14"/>
  <c r="J155" i="14"/>
  <c r="K155" i="14"/>
  <c r="L155" i="14"/>
  <c r="M155" i="14"/>
  <c r="N155" i="14"/>
  <c r="O155" i="14"/>
  <c r="P155" i="14"/>
  <c r="Q155" i="14"/>
  <c r="H252" i="14"/>
  <c r="I252" i="14"/>
  <c r="J252" i="14"/>
  <c r="K252" i="14"/>
  <c r="L252" i="14"/>
  <c r="M252" i="14"/>
  <c r="N252" i="14"/>
  <c r="O252" i="14"/>
  <c r="P252" i="14"/>
  <c r="Q252" i="14"/>
  <c r="H156" i="14"/>
  <c r="I156" i="14"/>
  <c r="J156" i="14"/>
  <c r="K156" i="14"/>
  <c r="L156" i="14"/>
  <c r="M156" i="14"/>
  <c r="N156" i="14"/>
  <c r="O156" i="14"/>
  <c r="P156" i="14"/>
  <c r="Q156" i="14"/>
  <c r="H253" i="14"/>
  <c r="I253" i="14"/>
  <c r="J253" i="14"/>
  <c r="K253" i="14"/>
  <c r="L253" i="14"/>
  <c r="M253" i="14"/>
  <c r="N253" i="14"/>
  <c r="O253" i="14"/>
  <c r="P253" i="14"/>
  <c r="Q253" i="14"/>
  <c r="H254" i="14"/>
  <c r="I254" i="14"/>
  <c r="J254" i="14"/>
  <c r="K254" i="14"/>
  <c r="L254" i="14"/>
  <c r="M254" i="14"/>
  <c r="N254" i="14"/>
  <c r="O254" i="14"/>
  <c r="P254" i="14"/>
  <c r="Q254" i="14"/>
  <c r="H157" i="14"/>
  <c r="I157" i="14"/>
  <c r="J157" i="14"/>
  <c r="K157" i="14"/>
  <c r="L157" i="14"/>
  <c r="M157" i="14"/>
  <c r="N157" i="14"/>
  <c r="O157" i="14"/>
  <c r="P157" i="14"/>
  <c r="Q157" i="14"/>
  <c r="H158" i="14"/>
  <c r="I158" i="14"/>
  <c r="J158" i="14"/>
  <c r="K158" i="14"/>
  <c r="L158" i="14"/>
  <c r="M158" i="14"/>
  <c r="N158" i="14"/>
  <c r="O158" i="14"/>
  <c r="P158" i="14"/>
  <c r="Q158" i="14"/>
  <c r="H159" i="14"/>
  <c r="I159" i="14"/>
  <c r="J159" i="14"/>
  <c r="K159" i="14"/>
  <c r="L159" i="14"/>
  <c r="M159" i="14"/>
  <c r="N159" i="14"/>
  <c r="O159" i="14"/>
  <c r="P159" i="14"/>
  <c r="Q159" i="14"/>
  <c r="H255" i="14"/>
  <c r="I255" i="14"/>
  <c r="J255" i="14"/>
  <c r="K255" i="14"/>
  <c r="L255" i="14"/>
  <c r="M255" i="14"/>
  <c r="N255" i="14"/>
  <c r="O255" i="14"/>
  <c r="P255" i="14"/>
  <c r="Q255" i="14"/>
  <c r="H256" i="14"/>
  <c r="I256" i="14"/>
  <c r="J256" i="14"/>
  <c r="K256" i="14"/>
  <c r="L256" i="14"/>
  <c r="M256" i="14"/>
  <c r="N256" i="14"/>
  <c r="O256" i="14"/>
  <c r="P256" i="14"/>
  <c r="Q256" i="14"/>
  <c r="H80" i="14"/>
  <c r="I80" i="14"/>
  <c r="J80" i="14"/>
  <c r="K80" i="14"/>
  <c r="L80" i="14"/>
  <c r="M80" i="14"/>
  <c r="N80" i="14"/>
  <c r="O80" i="14"/>
  <c r="P80" i="14"/>
  <c r="Q80" i="14"/>
  <c r="H81" i="14"/>
  <c r="I81" i="14"/>
  <c r="J81" i="14"/>
  <c r="K81" i="14"/>
  <c r="L81" i="14"/>
  <c r="M81" i="14"/>
  <c r="N81" i="14"/>
  <c r="O81" i="14"/>
  <c r="P81" i="14"/>
  <c r="Q81" i="14"/>
  <c r="H333" i="14"/>
  <c r="I333" i="14"/>
  <c r="J333" i="14"/>
  <c r="K333" i="14"/>
  <c r="L333" i="14"/>
  <c r="M333" i="14"/>
  <c r="N333" i="14"/>
  <c r="O333" i="14"/>
  <c r="P333" i="14"/>
  <c r="Q333" i="14"/>
  <c r="H334" i="14"/>
  <c r="I334" i="14"/>
  <c r="J334" i="14"/>
  <c r="K334" i="14"/>
  <c r="L334" i="14"/>
  <c r="M334" i="14"/>
  <c r="N334" i="14"/>
  <c r="O334" i="14"/>
  <c r="P334" i="14"/>
  <c r="Q334" i="14"/>
  <c r="H82" i="14"/>
  <c r="I82" i="14"/>
  <c r="J82" i="14"/>
  <c r="K82" i="14"/>
  <c r="L82" i="14"/>
  <c r="M82" i="14"/>
  <c r="N82" i="14"/>
  <c r="O82" i="14"/>
  <c r="P82" i="14"/>
  <c r="Q82" i="14"/>
  <c r="H335" i="14"/>
  <c r="I335" i="14"/>
  <c r="J335" i="14"/>
  <c r="K335" i="14"/>
  <c r="L335" i="14"/>
  <c r="M335" i="14"/>
  <c r="N335" i="14"/>
  <c r="O335" i="14"/>
  <c r="P335" i="14"/>
  <c r="Q335" i="14"/>
  <c r="H160" i="14"/>
  <c r="I160" i="14"/>
  <c r="J160" i="14"/>
  <c r="K160" i="14"/>
  <c r="L160" i="14"/>
  <c r="M160" i="14"/>
  <c r="N160" i="14"/>
  <c r="O160" i="14"/>
  <c r="P160" i="14"/>
  <c r="Q160" i="14"/>
  <c r="H161" i="14"/>
  <c r="I161" i="14"/>
  <c r="J161" i="14"/>
  <c r="K161" i="14"/>
  <c r="L161" i="14"/>
  <c r="M161" i="14"/>
  <c r="N161" i="14"/>
  <c r="O161" i="14"/>
  <c r="P161" i="14"/>
  <c r="Q161" i="14"/>
  <c r="H162" i="14"/>
  <c r="I162" i="14"/>
  <c r="J162" i="14"/>
  <c r="K162" i="14"/>
  <c r="L162" i="14"/>
  <c r="M162" i="14"/>
  <c r="N162" i="14"/>
  <c r="O162" i="14"/>
  <c r="P162" i="14"/>
  <c r="Q162" i="14"/>
  <c r="H28" i="14"/>
  <c r="I28" i="14"/>
  <c r="J28" i="14"/>
  <c r="K28" i="14"/>
  <c r="L28" i="14"/>
  <c r="M28" i="14"/>
  <c r="N28" i="14"/>
  <c r="O28" i="14"/>
  <c r="P28" i="14"/>
  <c r="Q28" i="14"/>
  <c r="H29" i="14"/>
  <c r="I29" i="14"/>
  <c r="J29" i="14"/>
  <c r="K29" i="14"/>
  <c r="L29" i="14"/>
  <c r="M29" i="14"/>
  <c r="N29" i="14"/>
  <c r="O29" i="14"/>
  <c r="P29" i="14"/>
  <c r="Q29" i="14"/>
  <c r="H163" i="14"/>
  <c r="I163" i="14"/>
  <c r="J163" i="14"/>
  <c r="K163" i="14"/>
  <c r="L163" i="14"/>
  <c r="M163" i="14"/>
  <c r="N163" i="14"/>
  <c r="O163" i="14"/>
  <c r="P163" i="14"/>
  <c r="Q163" i="14"/>
  <c r="H30" i="14"/>
  <c r="I30" i="14"/>
  <c r="J30" i="14"/>
  <c r="K30" i="14"/>
  <c r="L30" i="14"/>
  <c r="M30" i="14"/>
  <c r="N30" i="14"/>
  <c r="O30" i="14"/>
  <c r="P30" i="14"/>
  <c r="Q30" i="14"/>
  <c r="H164" i="14"/>
  <c r="I164" i="14"/>
  <c r="J164" i="14"/>
  <c r="K164" i="14"/>
  <c r="L164" i="14"/>
  <c r="M164" i="14"/>
  <c r="N164" i="14"/>
  <c r="O164" i="14"/>
  <c r="P164" i="14"/>
  <c r="Q164" i="14"/>
  <c r="H257" i="14"/>
  <c r="I257" i="14"/>
  <c r="J257" i="14"/>
  <c r="K257" i="14"/>
  <c r="L257" i="14"/>
  <c r="M257" i="14"/>
  <c r="N257" i="14"/>
  <c r="O257" i="14"/>
  <c r="P257" i="14"/>
  <c r="Q257" i="14"/>
  <c r="H258" i="14"/>
  <c r="I258" i="14"/>
  <c r="J258" i="14"/>
  <c r="K258" i="14"/>
  <c r="L258" i="14"/>
  <c r="M258" i="14"/>
  <c r="N258" i="14"/>
  <c r="O258" i="14"/>
  <c r="P258" i="14"/>
  <c r="Q258" i="14"/>
  <c r="H259" i="14"/>
  <c r="I259" i="14"/>
  <c r="J259" i="14"/>
  <c r="K259" i="14"/>
  <c r="L259" i="14"/>
  <c r="M259" i="14"/>
  <c r="N259" i="14"/>
  <c r="O259" i="14"/>
  <c r="P259" i="14"/>
  <c r="Q259" i="14"/>
  <c r="H336" i="14"/>
  <c r="I336" i="14"/>
  <c r="J336" i="14"/>
  <c r="K336" i="14"/>
  <c r="L336" i="14"/>
  <c r="M336" i="14"/>
  <c r="N336" i="14"/>
  <c r="O336" i="14"/>
  <c r="P336" i="14"/>
  <c r="Q336" i="14"/>
  <c r="H260" i="14"/>
  <c r="I260" i="14"/>
  <c r="J260" i="14"/>
  <c r="K260" i="14"/>
  <c r="L260" i="14"/>
  <c r="M260" i="14"/>
  <c r="N260" i="14"/>
  <c r="O260" i="14"/>
  <c r="P260" i="14"/>
  <c r="Q260" i="14"/>
  <c r="H261" i="14"/>
  <c r="I261" i="14"/>
  <c r="J261" i="14"/>
  <c r="K261" i="14"/>
  <c r="L261" i="14"/>
  <c r="M261" i="14"/>
  <c r="N261" i="14"/>
  <c r="O261" i="14"/>
  <c r="P261" i="14"/>
  <c r="Q261" i="14"/>
  <c r="H83" i="14"/>
  <c r="I83" i="14"/>
  <c r="J83" i="14"/>
  <c r="K83" i="14"/>
  <c r="L83" i="14"/>
  <c r="M83" i="14"/>
  <c r="N83" i="14"/>
  <c r="O83" i="14"/>
  <c r="P83" i="14"/>
  <c r="Q83" i="14"/>
  <c r="H262" i="14"/>
  <c r="I262" i="14"/>
  <c r="J262" i="14"/>
  <c r="K262" i="14"/>
  <c r="L262" i="14"/>
  <c r="M262" i="14"/>
  <c r="N262" i="14"/>
  <c r="O262" i="14"/>
  <c r="P262" i="14"/>
  <c r="Q262" i="14"/>
  <c r="H263" i="14"/>
  <c r="I263" i="14"/>
  <c r="J263" i="14"/>
  <c r="K263" i="14"/>
  <c r="L263" i="14"/>
  <c r="M263" i="14"/>
  <c r="N263" i="14"/>
  <c r="O263" i="14"/>
  <c r="P263" i="14"/>
  <c r="Q263" i="14"/>
  <c r="H31" i="14"/>
  <c r="I31" i="14"/>
  <c r="J31" i="14"/>
  <c r="K31" i="14"/>
  <c r="L31" i="14"/>
  <c r="M31" i="14"/>
  <c r="N31" i="14"/>
  <c r="O31" i="14"/>
  <c r="P31" i="14"/>
  <c r="Q31" i="14"/>
  <c r="H165" i="14"/>
  <c r="I165" i="14"/>
  <c r="J165" i="14"/>
  <c r="K165" i="14"/>
  <c r="L165" i="14"/>
  <c r="M165" i="14"/>
  <c r="N165" i="14"/>
  <c r="O165" i="14"/>
  <c r="P165" i="14"/>
  <c r="Q165" i="14"/>
  <c r="H166" i="14"/>
  <c r="I166" i="14"/>
  <c r="J166" i="14"/>
  <c r="K166" i="14"/>
  <c r="L166" i="14"/>
  <c r="M166" i="14"/>
  <c r="N166" i="14"/>
  <c r="O166" i="14"/>
  <c r="P166" i="14"/>
  <c r="Q166" i="14"/>
  <c r="H84" i="14"/>
  <c r="I84" i="14"/>
  <c r="J84" i="14"/>
  <c r="K84" i="14"/>
  <c r="L84" i="14"/>
  <c r="M84" i="14"/>
  <c r="N84" i="14"/>
  <c r="O84" i="14"/>
  <c r="P84" i="14"/>
  <c r="Q84" i="14"/>
  <c r="H344" i="14"/>
  <c r="I344" i="14"/>
  <c r="J344" i="14"/>
  <c r="K344" i="14"/>
  <c r="L344" i="14"/>
  <c r="M344" i="14"/>
  <c r="N344" i="14"/>
  <c r="O344" i="14"/>
  <c r="P344" i="14"/>
  <c r="Q344" i="14"/>
  <c r="H264" i="14"/>
  <c r="I264" i="14"/>
  <c r="J264" i="14"/>
  <c r="K264" i="14"/>
  <c r="L264" i="14"/>
  <c r="M264" i="14"/>
  <c r="N264" i="14"/>
  <c r="O264" i="14"/>
  <c r="P264" i="14"/>
  <c r="Q264" i="14"/>
  <c r="H265" i="14"/>
  <c r="I265" i="14"/>
  <c r="J265" i="14"/>
  <c r="K265" i="14"/>
  <c r="L265" i="14"/>
  <c r="M265" i="14"/>
  <c r="N265" i="14"/>
  <c r="O265" i="14"/>
  <c r="P265" i="14"/>
  <c r="Q265" i="14"/>
  <c r="H266" i="14"/>
  <c r="I266" i="14"/>
  <c r="J266" i="14"/>
  <c r="K266" i="14"/>
  <c r="L266" i="14"/>
  <c r="M266" i="14"/>
  <c r="N266" i="14"/>
  <c r="O266" i="14"/>
  <c r="P266" i="14"/>
  <c r="Q266" i="14"/>
  <c r="H167" i="14"/>
  <c r="I167" i="14"/>
  <c r="J167" i="14"/>
  <c r="K167" i="14"/>
  <c r="L167" i="14"/>
  <c r="M167" i="14"/>
  <c r="N167" i="14"/>
  <c r="O167" i="14"/>
  <c r="P167" i="14"/>
  <c r="Q167" i="14"/>
  <c r="H168" i="14"/>
  <c r="I168" i="14"/>
  <c r="J168" i="14"/>
  <c r="K168" i="14"/>
  <c r="L168" i="14"/>
  <c r="M168" i="14"/>
  <c r="N168" i="14"/>
  <c r="O168" i="14"/>
  <c r="P168" i="14"/>
  <c r="Q168" i="14"/>
  <c r="H267" i="14"/>
  <c r="I267" i="14"/>
  <c r="J267" i="14"/>
  <c r="K267" i="14"/>
  <c r="L267" i="14"/>
  <c r="M267" i="14"/>
  <c r="N267" i="14"/>
  <c r="O267" i="14"/>
  <c r="P267" i="14"/>
  <c r="Q267" i="14"/>
  <c r="H85" i="14"/>
  <c r="I85" i="14"/>
  <c r="J85" i="14"/>
  <c r="K85" i="14"/>
  <c r="L85" i="14"/>
  <c r="M85" i="14"/>
  <c r="N85" i="14"/>
  <c r="O85" i="14"/>
  <c r="P85" i="14"/>
  <c r="Q85" i="14"/>
  <c r="H268" i="14"/>
  <c r="I268" i="14"/>
  <c r="J268" i="14"/>
  <c r="K268" i="14"/>
  <c r="L268" i="14"/>
  <c r="M268" i="14"/>
  <c r="N268" i="14"/>
  <c r="O268" i="14"/>
  <c r="P268" i="14"/>
  <c r="Q268" i="14"/>
  <c r="H269" i="14"/>
  <c r="I269" i="14"/>
  <c r="J269" i="14"/>
  <c r="K269" i="14"/>
  <c r="L269" i="14"/>
  <c r="M269" i="14"/>
  <c r="N269" i="14"/>
  <c r="O269" i="14"/>
  <c r="P269" i="14"/>
  <c r="Q269" i="14"/>
  <c r="H270" i="14"/>
  <c r="I270" i="14"/>
  <c r="J270" i="14"/>
  <c r="K270" i="14"/>
  <c r="L270" i="14"/>
  <c r="M270" i="14"/>
  <c r="N270" i="14"/>
  <c r="O270" i="14"/>
  <c r="P270" i="14"/>
  <c r="Q270" i="14"/>
  <c r="H86" i="14"/>
  <c r="I86" i="14"/>
  <c r="J86" i="14"/>
  <c r="K86" i="14"/>
  <c r="L86" i="14"/>
  <c r="M86" i="14"/>
  <c r="N86" i="14"/>
  <c r="O86" i="14"/>
  <c r="P86" i="14"/>
  <c r="Q86" i="14"/>
  <c r="H271" i="14"/>
  <c r="I271" i="14"/>
  <c r="J271" i="14"/>
  <c r="K271" i="14"/>
  <c r="L271" i="14"/>
  <c r="M271" i="14"/>
  <c r="N271" i="14"/>
  <c r="O271" i="14"/>
  <c r="P271" i="14"/>
  <c r="Q271" i="14"/>
  <c r="H272" i="14"/>
  <c r="I272" i="14"/>
  <c r="J272" i="14"/>
  <c r="K272" i="14"/>
  <c r="L272" i="14"/>
  <c r="M272" i="14"/>
  <c r="N272" i="14"/>
  <c r="O272" i="14"/>
  <c r="P272" i="14"/>
  <c r="Q272" i="14"/>
  <c r="H337" i="14"/>
  <c r="I337" i="14"/>
  <c r="J337" i="14"/>
  <c r="K337" i="14"/>
  <c r="L337" i="14"/>
  <c r="M337" i="14"/>
  <c r="N337" i="14"/>
  <c r="O337" i="14"/>
  <c r="P337" i="14"/>
  <c r="Q337" i="14"/>
  <c r="H169" i="14"/>
  <c r="I169" i="14"/>
  <c r="J169" i="14"/>
  <c r="K169" i="14"/>
  <c r="L169" i="14"/>
  <c r="M169" i="14"/>
  <c r="N169" i="14"/>
  <c r="O169" i="14"/>
  <c r="P169" i="14"/>
  <c r="Q169" i="14"/>
  <c r="H273" i="14"/>
  <c r="I273" i="14"/>
  <c r="J273" i="14"/>
  <c r="K273" i="14"/>
  <c r="L273" i="14"/>
  <c r="M273" i="14"/>
  <c r="N273" i="14"/>
  <c r="O273" i="14"/>
  <c r="P273" i="14"/>
  <c r="Q273" i="14"/>
  <c r="H274" i="14"/>
  <c r="I274" i="14"/>
  <c r="J274" i="14"/>
  <c r="K274" i="14"/>
  <c r="L274" i="14"/>
  <c r="M274" i="14"/>
  <c r="N274" i="14"/>
  <c r="O274" i="14"/>
  <c r="P274" i="14"/>
  <c r="Q274" i="14"/>
  <c r="H338" i="14"/>
  <c r="I338" i="14"/>
  <c r="J338" i="14"/>
  <c r="K338" i="14"/>
  <c r="L338" i="14"/>
  <c r="M338" i="14"/>
  <c r="N338" i="14"/>
  <c r="O338" i="14"/>
  <c r="P338" i="14"/>
  <c r="Q338" i="14"/>
  <c r="H345" i="14"/>
  <c r="I345" i="14"/>
  <c r="J345" i="14"/>
  <c r="K345" i="14"/>
  <c r="L345" i="14"/>
  <c r="M345" i="14"/>
  <c r="N345" i="14"/>
  <c r="O345" i="14"/>
  <c r="P345" i="14"/>
  <c r="Q345" i="14"/>
  <c r="H275" i="14"/>
  <c r="I275" i="14"/>
  <c r="J275" i="14"/>
  <c r="K275" i="14"/>
  <c r="L275" i="14"/>
  <c r="M275" i="14"/>
  <c r="N275" i="14"/>
  <c r="O275" i="14"/>
  <c r="P275" i="14"/>
  <c r="Q275" i="14"/>
  <c r="H87" i="14"/>
  <c r="I87" i="14"/>
  <c r="J87" i="14"/>
  <c r="K87" i="14"/>
  <c r="L87" i="14"/>
  <c r="M87" i="14"/>
  <c r="N87" i="14"/>
  <c r="O87" i="14"/>
  <c r="P87" i="14"/>
  <c r="Q87" i="14"/>
  <c r="H170" i="14"/>
  <c r="I170" i="14"/>
  <c r="J170" i="14"/>
  <c r="K170" i="14"/>
  <c r="L170" i="14"/>
  <c r="M170" i="14"/>
  <c r="N170" i="14"/>
  <c r="O170" i="14"/>
  <c r="P170" i="14"/>
  <c r="Q170" i="14"/>
  <c r="H276" i="14"/>
  <c r="I276" i="14"/>
  <c r="J276" i="14"/>
  <c r="K276" i="14"/>
  <c r="L276" i="14"/>
  <c r="M276" i="14"/>
  <c r="N276" i="14"/>
  <c r="O276" i="14"/>
  <c r="P276" i="14"/>
  <c r="Q276" i="14"/>
  <c r="H171" i="14"/>
  <c r="I171" i="14"/>
  <c r="J171" i="14"/>
  <c r="K171" i="14"/>
  <c r="L171" i="14"/>
  <c r="M171" i="14"/>
  <c r="N171" i="14"/>
  <c r="O171" i="14"/>
  <c r="P171" i="14"/>
  <c r="Q171" i="14"/>
  <c r="H339" i="14"/>
  <c r="I339" i="14"/>
  <c r="J339" i="14"/>
  <c r="K339" i="14"/>
  <c r="L339" i="14"/>
  <c r="M339" i="14"/>
  <c r="N339" i="14"/>
  <c r="O339" i="14"/>
  <c r="P339" i="14"/>
  <c r="Q339" i="14"/>
  <c r="Q32" i="14"/>
  <c r="P32" i="14"/>
  <c r="O32" i="14"/>
  <c r="N32" i="14"/>
  <c r="M32" i="14"/>
  <c r="L32" i="14"/>
  <c r="K32" i="14"/>
  <c r="J32" i="14"/>
  <c r="I32" i="14"/>
  <c r="H32" i="14"/>
  <c r="H38" i="13"/>
  <c r="I38" i="13"/>
  <c r="J38" i="13"/>
  <c r="K38" i="13"/>
  <c r="L38" i="13"/>
  <c r="M38" i="13"/>
  <c r="N38" i="13"/>
  <c r="O38" i="13"/>
  <c r="P38" i="13"/>
  <c r="Q38" i="13"/>
  <c r="H5" i="13"/>
  <c r="I5" i="13"/>
  <c r="J5" i="13"/>
  <c r="K5" i="13"/>
  <c r="L5" i="13"/>
  <c r="M5" i="13"/>
  <c r="N5" i="13"/>
  <c r="O5" i="13"/>
  <c r="P5" i="13"/>
  <c r="Q5" i="13"/>
  <c r="H87" i="13"/>
  <c r="I87" i="13"/>
  <c r="J87" i="13"/>
  <c r="K87" i="13"/>
  <c r="L87" i="13"/>
  <c r="M87" i="13"/>
  <c r="N87" i="13"/>
  <c r="O87" i="13"/>
  <c r="P87" i="13"/>
  <c r="Q87" i="13"/>
  <c r="H39" i="13"/>
  <c r="I39" i="13"/>
  <c r="J39" i="13"/>
  <c r="K39" i="13"/>
  <c r="L39" i="13"/>
  <c r="M39" i="13"/>
  <c r="N39" i="13"/>
  <c r="O39" i="13"/>
  <c r="P39" i="13"/>
  <c r="Q39" i="13"/>
  <c r="H279" i="13"/>
  <c r="I279" i="13"/>
  <c r="J279" i="13"/>
  <c r="K279" i="13"/>
  <c r="L279" i="13"/>
  <c r="M279" i="13"/>
  <c r="N279" i="13"/>
  <c r="O279" i="13"/>
  <c r="P279" i="13"/>
  <c r="Q279" i="13"/>
  <c r="H168" i="13"/>
  <c r="I168" i="13"/>
  <c r="J168" i="13"/>
  <c r="K168" i="13"/>
  <c r="L168" i="13"/>
  <c r="M168" i="13"/>
  <c r="N168" i="13"/>
  <c r="O168" i="13"/>
  <c r="P168" i="13"/>
  <c r="Q168" i="13"/>
  <c r="H88" i="13"/>
  <c r="I88" i="13"/>
  <c r="J88" i="13"/>
  <c r="K88" i="13"/>
  <c r="L88" i="13"/>
  <c r="M88" i="13"/>
  <c r="N88" i="13"/>
  <c r="O88" i="13"/>
  <c r="P88" i="13"/>
  <c r="Q88" i="13"/>
  <c r="H169" i="13"/>
  <c r="I169" i="13"/>
  <c r="J169" i="13"/>
  <c r="K169" i="13"/>
  <c r="L169" i="13"/>
  <c r="M169" i="13"/>
  <c r="N169" i="13"/>
  <c r="O169" i="13"/>
  <c r="P169" i="13"/>
  <c r="Q169" i="13"/>
  <c r="H6" i="13"/>
  <c r="I6" i="13"/>
  <c r="J6" i="13"/>
  <c r="K6" i="13"/>
  <c r="L6" i="13"/>
  <c r="M6" i="13"/>
  <c r="N6" i="13"/>
  <c r="O6" i="13"/>
  <c r="P6" i="13"/>
  <c r="Q6" i="13"/>
  <c r="H40" i="13"/>
  <c r="I40" i="13"/>
  <c r="J40" i="13"/>
  <c r="K40" i="13"/>
  <c r="L40" i="13"/>
  <c r="M40" i="13"/>
  <c r="N40" i="13"/>
  <c r="O40" i="13"/>
  <c r="P40" i="13"/>
  <c r="Q40" i="13"/>
  <c r="H170" i="13"/>
  <c r="I170" i="13"/>
  <c r="J170" i="13"/>
  <c r="K170" i="13"/>
  <c r="L170" i="13"/>
  <c r="M170" i="13"/>
  <c r="N170" i="13"/>
  <c r="O170" i="13"/>
  <c r="P170" i="13"/>
  <c r="Q170" i="13"/>
  <c r="H89" i="13"/>
  <c r="I89" i="13"/>
  <c r="J89" i="13"/>
  <c r="K89" i="13"/>
  <c r="L89" i="13"/>
  <c r="M89" i="13"/>
  <c r="N89" i="13"/>
  <c r="O89" i="13"/>
  <c r="P89" i="13"/>
  <c r="Q89" i="13"/>
  <c r="H280" i="13"/>
  <c r="I280" i="13"/>
  <c r="J280" i="13"/>
  <c r="K280" i="13"/>
  <c r="L280" i="13"/>
  <c r="M280" i="13"/>
  <c r="N280" i="13"/>
  <c r="O280" i="13"/>
  <c r="P280" i="13"/>
  <c r="Q280" i="13"/>
  <c r="H281" i="13"/>
  <c r="I281" i="13"/>
  <c r="J281" i="13"/>
  <c r="K281" i="13"/>
  <c r="L281" i="13"/>
  <c r="M281" i="13"/>
  <c r="N281" i="13"/>
  <c r="O281" i="13"/>
  <c r="P281" i="13"/>
  <c r="Q281" i="13"/>
  <c r="H41" i="13"/>
  <c r="I41" i="13"/>
  <c r="J41" i="13"/>
  <c r="K41" i="13"/>
  <c r="L41" i="13"/>
  <c r="M41" i="13"/>
  <c r="N41" i="13"/>
  <c r="O41" i="13"/>
  <c r="P41" i="13"/>
  <c r="Q41" i="13"/>
  <c r="H171" i="13"/>
  <c r="I171" i="13"/>
  <c r="J171" i="13"/>
  <c r="K171" i="13"/>
  <c r="L171" i="13"/>
  <c r="M171" i="13"/>
  <c r="N171" i="13"/>
  <c r="O171" i="13"/>
  <c r="P171" i="13"/>
  <c r="Q171" i="13"/>
  <c r="H172" i="13"/>
  <c r="I172" i="13"/>
  <c r="J172" i="13"/>
  <c r="K172" i="13"/>
  <c r="L172" i="13"/>
  <c r="M172" i="13"/>
  <c r="N172" i="13"/>
  <c r="O172" i="13"/>
  <c r="P172" i="13"/>
  <c r="Q172" i="13"/>
  <c r="H173" i="13"/>
  <c r="I173" i="13"/>
  <c r="J173" i="13"/>
  <c r="K173" i="13"/>
  <c r="L173" i="13"/>
  <c r="M173" i="13"/>
  <c r="N173" i="13"/>
  <c r="O173" i="13"/>
  <c r="P173" i="13"/>
  <c r="Q173" i="13"/>
  <c r="H90" i="13"/>
  <c r="I90" i="13"/>
  <c r="J90" i="13"/>
  <c r="K90" i="13"/>
  <c r="L90" i="13"/>
  <c r="M90" i="13"/>
  <c r="N90" i="13"/>
  <c r="O90" i="13"/>
  <c r="P90" i="13"/>
  <c r="Q90" i="13"/>
  <c r="H91" i="13"/>
  <c r="I91" i="13"/>
  <c r="J91" i="13"/>
  <c r="K91" i="13"/>
  <c r="L91" i="13"/>
  <c r="M91" i="13"/>
  <c r="N91" i="13"/>
  <c r="O91" i="13"/>
  <c r="P91" i="13"/>
  <c r="Q91" i="13"/>
  <c r="H174" i="13"/>
  <c r="I174" i="13"/>
  <c r="J174" i="13"/>
  <c r="K174" i="13"/>
  <c r="L174" i="13"/>
  <c r="M174" i="13"/>
  <c r="N174" i="13"/>
  <c r="O174" i="13"/>
  <c r="P174" i="13"/>
  <c r="Q174" i="13"/>
  <c r="H339" i="13"/>
  <c r="I339" i="13"/>
  <c r="J339" i="13"/>
  <c r="K339" i="13"/>
  <c r="L339" i="13"/>
  <c r="M339" i="13"/>
  <c r="N339" i="13"/>
  <c r="O339" i="13"/>
  <c r="P339" i="13"/>
  <c r="Q339" i="13"/>
  <c r="H282" i="13"/>
  <c r="I282" i="13"/>
  <c r="J282" i="13"/>
  <c r="K282" i="13"/>
  <c r="L282" i="13"/>
  <c r="M282" i="13"/>
  <c r="N282" i="13"/>
  <c r="O282" i="13"/>
  <c r="P282" i="13"/>
  <c r="Q282" i="13"/>
  <c r="H175" i="13"/>
  <c r="I175" i="13"/>
  <c r="J175" i="13"/>
  <c r="K175" i="13"/>
  <c r="L175" i="13"/>
  <c r="M175" i="13"/>
  <c r="N175" i="13"/>
  <c r="O175" i="13"/>
  <c r="P175" i="13"/>
  <c r="Q175" i="13"/>
  <c r="H283" i="13"/>
  <c r="I283" i="13"/>
  <c r="J283" i="13"/>
  <c r="K283" i="13"/>
  <c r="L283" i="13"/>
  <c r="M283" i="13"/>
  <c r="N283" i="13"/>
  <c r="O283" i="13"/>
  <c r="P283" i="13"/>
  <c r="Q283" i="13"/>
  <c r="H176" i="13"/>
  <c r="I176" i="13"/>
  <c r="J176" i="13"/>
  <c r="K176" i="13"/>
  <c r="L176" i="13"/>
  <c r="M176" i="13"/>
  <c r="N176" i="13"/>
  <c r="O176" i="13"/>
  <c r="P176" i="13"/>
  <c r="Q176" i="13"/>
  <c r="H284" i="13"/>
  <c r="I284" i="13"/>
  <c r="J284" i="13"/>
  <c r="K284" i="13"/>
  <c r="L284" i="13"/>
  <c r="M284" i="13"/>
  <c r="N284" i="13"/>
  <c r="O284" i="13"/>
  <c r="P284" i="13"/>
  <c r="Q284" i="13"/>
  <c r="H7" i="13"/>
  <c r="I7" i="13"/>
  <c r="J7" i="13"/>
  <c r="K7" i="13"/>
  <c r="L7" i="13"/>
  <c r="M7" i="13"/>
  <c r="N7" i="13"/>
  <c r="O7" i="13"/>
  <c r="P7" i="13"/>
  <c r="Q7" i="13"/>
  <c r="H177" i="13"/>
  <c r="I177" i="13"/>
  <c r="J177" i="13"/>
  <c r="K177" i="13"/>
  <c r="L177" i="13"/>
  <c r="M177" i="13"/>
  <c r="N177" i="13"/>
  <c r="O177" i="13"/>
  <c r="P177" i="13"/>
  <c r="Q177" i="13"/>
  <c r="H178" i="13"/>
  <c r="I178" i="13"/>
  <c r="J178" i="13"/>
  <c r="K178" i="13"/>
  <c r="L178" i="13"/>
  <c r="M178" i="13"/>
  <c r="N178" i="13"/>
  <c r="O178" i="13"/>
  <c r="P178" i="13"/>
  <c r="Q178" i="13"/>
  <c r="H92" i="13"/>
  <c r="I92" i="13"/>
  <c r="J92" i="13"/>
  <c r="K92" i="13"/>
  <c r="L92" i="13"/>
  <c r="M92" i="13"/>
  <c r="N92" i="13"/>
  <c r="O92" i="13"/>
  <c r="P92" i="13"/>
  <c r="Q92" i="13"/>
  <c r="H93" i="13"/>
  <c r="I93" i="13"/>
  <c r="J93" i="13"/>
  <c r="K93" i="13"/>
  <c r="L93" i="13"/>
  <c r="M93" i="13"/>
  <c r="N93" i="13"/>
  <c r="O93" i="13"/>
  <c r="P93" i="13"/>
  <c r="Q93" i="13"/>
  <c r="H179" i="13"/>
  <c r="I179" i="13"/>
  <c r="J179" i="13"/>
  <c r="K179" i="13"/>
  <c r="L179" i="13"/>
  <c r="M179" i="13"/>
  <c r="N179" i="13"/>
  <c r="O179" i="13"/>
  <c r="P179" i="13"/>
  <c r="Q179" i="13"/>
  <c r="H8" i="13"/>
  <c r="I8" i="13"/>
  <c r="J8" i="13"/>
  <c r="K8" i="13"/>
  <c r="L8" i="13"/>
  <c r="M8" i="13"/>
  <c r="N8" i="13"/>
  <c r="O8" i="13"/>
  <c r="P8" i="13"/>
  <c r="Q8" i="13"/>
  <c r="H180" i="13"/>
  <c r="I180" i="13"/>
  <c r="J180" i="13"/>
  <c r="K180" i="13"/>
  <c r="L180" i="13"/>
  <c r="M180" i="13"/>
  <c r="N180" i="13"/>
  <c r="O180" i="13"/>
  <c r="P180" i="13"/>
  <c r="Q180" i="13"/>
  <c r="H42" i="13"/>
  <c r="I42" i="13"/>
  <c r="J42" i="13"/>
  <c r="K42" i="13"/>
  <c r="L42" i="13"/>
  <c r="M42" i="13"/>
  <c r="N42" i="13"/>
  <c r="O42" i="13"/>
  <c r="P42" i="13"/>
  <c r="Q42" i="13"/>
  <c r="H285" i="13"/>
  <c r="I285" i="13"/>
  <c r="J285" i="13"/>
  <c r="K285" i="13"/>
  <c r="L285" i="13"/>
  <c r="M285" i="13"/>
  <c r="N285" i="13"/>
  <c r="O285" i="13"/>
  <c r="P285" i="13"/>
  <c r="Q285" i="13"/>
  <c r="H181" i="13"/>
  <c r="I181" i="13"/>
  <c r="J181" i="13"/>
  <c r="K181" i="13"/>
  <c r="L181" i="13"/>
  <c r="M181" i="13"/>
  <c r="N181" i="13"/>
  <c r="O181" i="13"/>
  <c r="P181" i="13"/>
  <c r="Q181" i="13"/>
  <c r="H9" i="13"/>
  <c r="I9" i="13"/>
  <c r="J9" i="13"/>
  <c r="K9" i="13"/>
  <c r="L9" i="13"/>
  <c r="M9" i="13"/>
  <c r="N9" i="13"/>
  <c r="O9" i="13"/>
  <c r="P9" i="13"/>
  <c r="Q9" i="13"/>
  <c r="H94" i="13"/>
  <c r="I94" i="13"/>
  <c r="J94" i="13"/>
  <c r="K94" i="13"/>
  <c r="L94" i="13"/>
  <c r="M94" i="13"/>
  <c r="N94" i="13"/>
  <c r="O94" i="13"/>
  <c r="P94" i="13"/>
  <c r="Q94" i="13"/>
  <c r="H182" i="13"/>
  <c r="I182" i="13"/>
  <c r="J182" i="13"/>
  <c r="K182" i="13"/>
  <c r="L182" i="13"/>
  <c r="M182" i="13"/>
  <c r="N182" i="13"/>
  <c r="O182" i="13"/>
  <c r="P182" i="13"/>
  <c r="Q182" i="13"/>
  <c r="H183" i="13"/>
  <c r="I183" i="13"/>
  <c r="J183" i="13"/>
  <c r="K183" i="13"/>
  <c r="L183" i="13"/>
  <c r="M183" i="13"/>
  <c r="N183" i="13"/>
  <c r="O183" i="13"/>
  <c r="P183" i="13"/>
  <c r="Q183" i="13"/>
  <c r="H95" i="13"/>
  <c r="I95" i="13"/>
  <c r="J95" i="13"/>
  <c r="K95" i="13"/>
  <c r="L95" i="13"/>
  <c r="M95" i="13"/>
  <c r="N95" i="13"/>
  <c r="O95" i="13"/>
  <c r="P95" i="13"/>
  <c r="Q95" i="13"/>
  <c r="H43" i="13"/>
  <c r="I43" i="13"/>
  <c r="J43" i="13"/>
  <c r="K43" i="13"/>
  <c r="L43" i="13"/>
  <c r="M43" i="13"/>
  <c r="N43" i="13"/>
  <c r="O43" i="13"/>
  <c r="P43" i="13"/>
  <c r="Q43" i="13"/>
  <c r="H96" i="13"/>
  <c r="I96" i="13"/>
  <c r="J96" i="13"/>
  <c r="K96" i="13"/>
  <c r="L96" i="13"/>
  <c r="M96" i="13"/>
  <c r="N96" i="13"/>
  <c r="O96" i="13"/>
  <c r="P96" i="13"/>
  <c r="Q96" i="13"/>
  <c r="H184" i="13"/>
  <c r="I184" i="13"/>
  <c r="J184" i="13"/>
  <c r="K184" i="13"/>
  <c r="L184" i="13"/>
  <c r="M184" i="13"/>
  <c r="N184" i="13"/>
  <c r="O184" i="13"/>
  <c r="P184" i="13"/>
  <c r="Q184" i="13"/>
  <c r="H185" i="13"/>
  <c r="I185" i="13"/>
  <c r="J185" i="13"/>
  <c r="K185" i="13"/>
  <c r="L185" i="13"/>
  <c r="M185" i="13"/>
  <c r="N185" i="13"/>
  <c r="O185" i="13"/>
  <c r="P185" i="13"/>
  <c r="Q185" i="13"/>
  <c r="H10" i="13"/>
  <c r="I10" i="13"/>
  <c r="J10" i="13"/>
  <c r="K10" i="13"/>
  <c r="L10" i="13"/>
  <c r="M10" i="13"/>
  <c r="N10" i="13"/>
  <c r="O10" i="13"/>
  <c r="P10" i="13"/>
  <c r="Q10" i="13"/>
  <c r="H286" i="13"/>
  <c r="I286" i="13"/>
  <c r="J286" i="13"/>
  <c r="K286" i="13"/>
  <c r="L286" i="13"/>
  <c r="M286" i="13"/>
  <c r="N286" i="13"/>
  <c r="O286" i="13"/>
  <c r="P286" i="13"/>
  <c r="Q286" i="13"/>
  <c r="H44" i="13"/>
  <c r="I44" i="13"/>
  <c r="J44" i="13"/>
  <c r="K44" i="13"/>
  <c r="L44" i="13"/>
  <c r="M44" i="13"/>
  <c r="N44" i="13"/>
  <c r="O44" i="13"/>
  <c r="P44" i="13"/>
  <c r="Q44" i="13"/>
  <c r="H343" i="13"/>
  <c r="I343" i="13"/>
  <c r="J343" i="13"/>
  <c r="K343" i="13"/>
  <c r="L343" i="13"/>
  <c r="M343" i="13"/>
  <c r="N343" i="13"/>
  <c r="O343" i="13"/>
  <c r="P343" i="13"/>
  <c r="Q343" i="13"/>
  <c r="H186" i="13"/>
  <c r="I186" i="13"/>
  <c r="J186" i="13"/>
  <c r="K186" i="13"/>
  <c r="L186" i="13"/>
  <c r="M186" i="13"/>
  <c r="N186" i="13"/>
  <c r="O186" i="13"/>
  <c r="P186" i="13"/>
  <c r="Q186" i="13"/>
  <c r="H11" i="13"/>
  <c r="I11" i="13"/>
  <c r="J11" i="13"/>
  <c r="K11" i="13"/>
  <c r="L11" i="13"/>
  <c r="M11" i="13"/>
  <c r="N11" i="13"/>
  <c r="O11" i="13"/>
  <c r="P11" i="13"/>
  <c r="Q11" i="13"/>
  <c r="H45" i="13"/>
  <c r="I45" i="13"/>
  <c r="J45" i="13"/>
  <c r="K45" i="13"/>
  <c r="L45" i="13"/>
  <c r="M45" i="13"/>
  <c r="N45" i="13"/>
  <c r="O45" i="13"/>
  <c r="P45" i="13"/>
  <c r="Q45" i="13"/>
  <c r="H97" i="13"/>
  <c r="I97" i="13"/>
  <c r="J97" i="13"/>
  <c r="K97" i="13"/>
  <c r="L97" i="13"/>
  <c r="M97" i="13"/>
  <c r="N97" i="13"/>
  <c r="O97" i="13"/>
  <c r="P97" i="13"/>
  <c r="Q97" i="13"/>
  <c r="H187" i="13"/>
  <c r="I187" i="13"/>
  <c r="J187" i="13"/>
  <c r="K187" i="13"/>
  <c r="L187" i="13"/>
  <c r="M187" i="13"/>
  <c r="N187" i="13"/>
  <c r="O187" i="13"/>
  <c r="P187" i="13"/>
  <c r="Q187" i="13"/>
  <c r="H28" i="13"/>
  <c r="I28" i="13"/>
  <c r="J28" i="13"/>
  <c r="K28" i="13"/>
  <c r="L28" i="13"/>
  <c r="M28" i="13"/>
  <c r="N28" i="13"/>
  <c r="O28" i="13"/>
  <c r="P28" i="13"/>
  <c r="Q28" i="13"/>
  <c r="H98" i="13"/>
  <c r="I98" i="13"/>
  <c r="J98" i="13"/>
  <c r="K98" i="13"/>
  <c r="L98" i="13"/>
  <c r="M98" i="13"/>
  <c r="N98" i="13"/>
  <c r="O98" i="13"/>
  <c r="P98" i="13"/>
  <c r="Q98" i="13"/>
  <c r="H287" i="13"/>
  <c r="I287" i="13"/>
  <c r="J287" i="13"/>
  <c r="K287" i="13"/>
  <c r="L287" i="13"/>
  <c r="M287" i="13"/>
  <c r="N287" i="13"/>
  <c r="O287" i="13"/>
  <c r="P287" i="13"/>
  <c r="Q287" i="13"/>
  <c r="H288" i="13"/>
  <c r="I288" i="13"/>
  <c r="J288" i="13"/>
  <c r="K288" i="13"/>
  <c r="L288" i="13"/>
  <c r="M288" i="13"/>
  <c r="N288" i="13"/>
  <c r="O288" i="13"/>
  <c r="P288" i="13"/>
  <c r="Q288" i="13"/>
  <c r="H12" i="13"/>
  <c r="I12" i="13"/>
  <c r="J12" i="13"/>
  <c r="K12" i="13"/>
  <c r="L12" i="13"/>
  <c r="M12" i="13"/>
  <c r="N12" i="13"/>
  <c r="O12" i="13"/>
  <c r="P12" i="13"/>
  <c r="Q12" i="13"/>
  <c r="H188" i="13"/>
  <c r="I188" i="13"/>
  <c r="J188" i="13"/>
  <c r="K188" i="13"/>
  <c r="L188" i="13"/>
  <c r="M188" i="13"/>
  <c r="N188" i="13"/>
  <c r="O188" i="13"/>
  <c r="P188" i="13"/>
  <c r="Q188" i="13"/>
  <c r="H99" i="13"/>
  <c r="I99" i="13"/>
  <c r="J99" i="13"/>
  <c r="K99" i="13"/>
  <c r="L99" i="13"/>
  <c r="M99" i="13"/>
  <c r="N99" i="13"/>
  <c r="O99" i="13"/>
  <c r="P99" i="13"/>
  <c r="Q99" i="13"/>
  <c r="H100" i="13"/>
  <c r="I100" i="13"/>
  <c r="J100" i="13"/>
  <c r="K100" i="13"/>
  <c r="L100" i="13"/>
  <c r="M100" i="13"/>
  <c r="N100" i="13"/>
  <c r="O100" i="13"/>
  <c r="P100" i="13"/>
  <c r="Q100" i="13"/>
  <c r="H189" i="13"/>
  <c r="I189" i="13"/>
  <c r="J189" i="13"/>
  <c r="K189" i="13"/>
  <c r="L189" i="13"/>
  <c r="M189" i="13"/>
  <c r="N189" i="13"/>
  <c r="O189" i="13"/>
  <c r="P189" i="13"/>
  <c r="Q189" i="13"/>
  <c r="H46" i="13"/>
  <c r="I46" i="13"/>
  <c r="J46" i="13"/>
  <c r="K46" i="13"/>
  <c r="L46" i="13"/>
  <c r="M46" i="13"/>
  <c r="N46" i="13"/>
  <c r="O46" i="13"/>
  <c r="P46" i="13"/>
  <c r="Q46" i="13"/>
  <c r="H13" i="13"/>
  <c r="I13" i="13"/>
  <c r="J13" i="13"/>
  <c r="K13" i="13"/>
  <c r="L13" i="13"/>
  <c r="M13" i="13"/>
  <c r="N13" i="13"/>
  <c r="O13" i="13"/>
  <c r="P13" i="13"/>
  <c r="Q13" i="13"/>
  <c r="H101" i="13"/>
  <c r="I101" i="13"/>
  <c r="J101" i="13"/>
  <c r="K101" i="13"/>
  <c r="L101" i="13"/>
  <c r="M101" i="13"/>
  <c r="N101" i="13"/>
  <c r="O101" i="13"/>
  <c r="P101" i="13"/>
  <c r="Q101" i="13"/>
  <c r="H102" i="13"/>
  <c r="I102" i="13"/>
  <c r="J102" i="13"/>
  <c r="K102" i="13"/>
  <c r="L102" i="13"/>
  <c r="M102" i="13"/>
  <c r="N102" i="13"/>
  <c r="O102" i="13"/>
  <c r="P102" i="13"/>
  <c r="Q102" i="13"/>
  <c r="H29" i="13"/>
  <c r="I29" i="13"/>
  <c r="J29" i="13"/>
  <c r="K29" i="13"/>
  <c r="L29" i="13"/>
  <c r="M29" i="13"/>
  <c r="N29" i="13"/>
  <c r="O29" i="13"/>
  <c r="P29" i="13"/>
  <c r="Q29" i="13"/>
  <c r="H289" i="13"/>
  <c r="I289" i="13"/>
  <c r="J289" i="13"/>
  <c r="K289" i="13"/>
  <c r="L289" i="13"/>
  <c r="M289" i="13"/>
  <c r="N289" i="13"/>
  <c r="O289" i="13"/>
  <c r="P289" i="13"/>
  <c r="Q289" i="13"/>
  <c r="H290" i="13"/>
  <c r="I290" i="13"/>
  <c r="J290" i="13"/>
  <c r="K290" i="13"/>
  <c r="L290" i="13"/>
  <c r="M290" i="13"/>
  <c r="N290" i="13"/>
  <c r="O290" i="13"/>
  <c r="P290" i="13"/>
  <c r="Q290" i="13"/>
  <c r="H47" i="13"/>
  <c r="I47" i="13"/>
  <c r="J47" i="13"/>
  <c r="K47" i="13"/>
  <c r="L47" i="13"/>
  <c r="M47" i="13"/>
  <c r="N47" i="13"/>
  <c r="O47" i="13"/>
  <c r="P47" i="13"/>
  <c r="Q47" i="13"/>
  <c r="H103" i="13"/>
  <c r="I103" i="13"/>
  <c r="J103" i="13"/>
  <c r="K103" i="13"/>
  <c r="L103" i="13"/>
  <c r="M103" i="13"/>
  <c r="N103" i="13"/>
  <c r="O103" i="13"/>
  <c r="P103" i="13"/>
  <c r="Q103" i="13"/>
  <c r="H190" i="13"/>
  <c r="I190" i="13"/>
  <c r="J190" i="13"/>
  <c r="K190" i="13"/>
  <c r="L190" i="13"/>
  <c r="M190" i="13"/>
  <c r="N190" i="13"/>
  <c r="O190" i="13"/>
  <c r="P190" i="13"/>
  <c r="Q190" i="13"/>
  <c r="H344" i="13"/>
  <c r="I344" i="13"/>
  <c r="J344" i="13"/>
  <c r="K344" i="13"/>
  <c r="L344" i="13"/>
  <c r="M344" i="13"/>
  <c r="N344" i="13"/>
  <c r="O344" i="13"/>
  <c r="P344" i="13"/>
  <c r="Q344" i="13"/>
  <c r="H104" i="13"/>
  <c r="I104" i="13"/>
  <c r="J104" i="13"/>
  <c r="K104" i="13"/>
  <c r="L104" i="13"/>
  <c r="M104" i="13"/>
  <c r="N104" i="13"/>
  <c r="O104" i="13"/>
  <c r="P104" i="13"/>
  <c r="Q104" i="13"/>
  <c r="H105" i="13"/>
  <c r="I105" i="13"/>
  <c r="J105" i="13"/>
  <c r="K105" i="13"/>
  <c r="L105" i="13"/>
  <c r="M105" i="13"/>
  <c r="N105" i="13"/>
  <c r="O105" i="13"/>
  <c r="P105" i="13"/>
  <c r="Q105" i="13"/>
  <c r="H48" i="13"/>
  <c r="I48" i="13"/>
  <c r="J48" i="13"/>
  <c r="K48" i="13"/>
  <c r="L48" i="13"/>
  <c r="M48" i="13"/>
  <c r="N48" i="13"/>
  <c r="O48" i="13"/>
  <c r="P48" i="13"/>
  <c r="Q48" i="13"/>
  <c r="H49" i="13"/>
  <c r="I49" i="13"/>
  <c r="J49" i="13"/>
  <c r="K49" i="13"/>
  <c r="L49" i="13"/>
  <c r="M49" i="13"/>
  <c r="N49" i="13"/>
  <c r="O49" i="13"/>
  <c r="P49" i="13"/>
  <c r="Q49" i="13"/>
  <c r="H106" i="13"/>
  <c r="I106" i="13"/>
  <c r="J106" i="13"/>
  <c r="K106" i="13"/>
  <c r="L106" i="13"/>
  <c r="M106" i="13"/>
  <c r="N106" i="13"/>
  <c r="O106" i="13"/>
  <c r="P106" i="13"/>
  <c r="Q106" i="13"/>
  <c r="H30" i="13"/>
  <c r="I30" i="13"/>
  <c r="J30" i="13"/>
  <c r="K30" i="13"/>
  <c r="L30" i="13"/>
  <c r="M30" i="13"/>
  <c r="N30" i="13"/>
  <c r="O30" i="13"/>
  <c r="P30" i="13"/>
  <c r="Q30" i="13"/>
  <c r="H191" i="13"/>
  <c r="I191" i="13"/>
  <c r="J191" i="13"/>
  <c r="K191" i="13"/>
  <c r="L191" i="13"/>
  <c r="M191" i="13"/>
  <c r="N191" i="13"/>
  <c r="O191" i="13"/>
  <c r="P191" i="13"/>
  <c r="Q191" i="13"/>
  <c r="H192" i="13"/>
  <c r="I192" i="13"/>
  <c r="J192" i="13"/>
  <c r="K192" i="13"/>
  <c r="L192" i="13"/>
  <c r="M192" i="13"/>
  <c r="N192" i="13"/>
  <c r="O192" i="13"/>
  <c r="P192" i="13"/>
  <c r="Q192" i="13"/>
  <c r="H193" i="13"/>
  <c r="I193" i="13"/>
  <c r="J193" i="13"/>
  <c r="K193" i="13"/>
  <c r="L193" i="13"/>
  <c r="M193" i="13"/>
  <c r="N193" i="13"/>
  <c r="O193" i="13"/>
  <c r="P193" i="13"/>
  <c r="Q193" i="13"/>
  <c r="H31" i="13"/>
  <c r="I31" i="13"/>
  <c r="J31" i="13"/>
  <c r="K31" i="13"/>
  <c r="L31" i="13"/>
  <c r="M31" i="13"/>
  <c r="N31" i="13"/>
  <c r="O31" i="13"/>
  <c r="P31" i="13"/>
  <c r="Q31" i="13"/>
  <c r="H194" i="13"/>
  <c r="I194" i="13"/>
  <c r="J194" i="13"/>
  <c r="K194" i="13"/>
  <c r="L194" i="13"/>
  <c r="M194" i="13"/>
  <c r="N194" i="13"/>
  <c r="O194" i="13"/>
  <c r="P194" i="13"/>
  <c r="Q194" i="13"/>
  <c r="H195" i="13"/>
  <c r="I195" i="13"/>
  <c r="J195" i="13"/>
  <c r="K195" i="13"/>
  <c r="L195" i="13"/>
  <c r="M195" i="13"/>
  <c r="N195" i="13"/>
  <c r="O195" i="13"/>
  <c r="P195" i="13"/>
  <c r="Q195" i="13"/>
  <c r="H32" i="13"/>
  <c r="I32" i="13"/>
  <c r="J32" i="13"/>
  <c r="K32" i="13"/>
  <c r="L32" i="13"/>
  <c r="M32" i="13"/>
  <c r="N32" i="13"/>
  <c r="O32" i="13"/>
  <c r="P32" i="13"/>
  <c r="Q32" i="13"/>
  <c r="H50" i="13"/>
  <c r="I50" i="13"/>
  <c r="J50" i="13"/>
  <c r="K50" i="13"/>
  <c r="L50" i="13"/>
  <c r="M50" i="13"/>
  <c r="N50" i="13"/>
  <c r="O50" i="13"/>
  <c r="P50" i="13"/>
  <c r="Q50" i="13"/>
  <c r="H107" i="13"/>
  <c r="I107" i="13"/>
  <c r="J107" i="13"/>
  <c r="K107" i="13"/>
  <c r="L107" i="13"/>
  <c r="M107" i="13"/>
  <c r="N107" i="13"/>
  <c r="O107" i="13"/>
  <c r="P107" i="13"/>
  <c r="Q107" i="13"/>
  <c r="H291" i="13"/>
  <c r="I291" i="13"/>
  <c r="J291" i="13"/>
  <c r="K291" i="13"/>
  <c r="L291" i="13"/>
  <c r="M291" i="13"/>
  <c r="N291" i="13"/>
  <c r="O291" i="13"/>
  <c r="P291" i="13"/>
  <c r="Q291" i="13"/>
  <c r="H292" i="13"/>
  <c r="I292" i="13"/>
  <c r="J292" i="13"/>
  <c r="K292" i="13"/>
  <c r="L292" i="13"/>
  <c r="M292" i="13"/>
  <c r="N292" i="13"/>
  <c r="O292" i="13"/>
  <c r="P292" i="13"/>
  <c r="Q292" i="13"/>
  <c r="H196" i="13"/>
  <c r="I196" i="13"/>
  <c r="J196" i="13"/>
  <c r="K196" i="13"/>
  <c r="L196" i="13"/>
  <c r="M196" i="13"/>
  <c r="N196" i="13"/>
  <c r="O196" i="13"/>
  <c r="P196" i="13"/>
  <c r="Q196" i="13"/>
  <c r="H197" i="13"/>
  <c r="I197" i="13"/>
  <c r="J197" i="13"/>
  <c r="K197" i="13"/>
  <c r="L197" i="13"/>
  <c r="M197" i="13"/>
  <c r="N197" i="13"/>
  <c r="O197" i="13"/>
  <c r="P197" i="13"/>
  <c r="Q197" i="13"/>
  <c r="H293" i="13"/>
  <c r="I293" i="13"/>
  <c r="J293" i="13"/>
  <c r="K293" i="13"/>
  <c r="L293" i="13"/>
  <c r="M293" i="13"/>
  <c r="N293" i="13"/>
  <c r="O293" i="13"/>
  <c r="P293" i="13"/>
  <c r="Q293" i="13"/>
  <c r="H51" i="13"/>
  <c r="I51" i="13"/>
  <c r="J51" i="13"/>
  <c r="K51" i="13"/>
  <c r="L51" i="13"/>
  <c r="M51" i="13"/>
  <c r="N51" i="13"/>
  <c r="O51" i="13"/>
  <c r="P51" i="13"/>
  <c r="Q51" i="13"/>
  <c r="H14" i="13"/>
  <c r="I14" i="13"/>
  <c r="J14" i="13"/>
  <c r="K14" i="13"/>
  <c r="L14" i="13"/>
  <c r="M14" i="13"/>
  <c r="N14" i="13"/>
  <c r="O14" i="13"/>
  <c r="P14" i="13"/>
  <c r="Q14" i="13"/>
  <c r="H52" i="13"/>
  <c r="I52" i="13"/>
  <c r="J52" i="13"/>
  <c r="K52" i="13"/>
  <c r="L52" i="13"/>
  <c r="M52" i="13"/>
  <c r="N52" i="13"/>
  <c r="O52" i="13"/>
  <c r="P52" i="13"/>
  <c r="Q52" i="13"/>
  <c r="H294" i="13"/>
  <c r="I294" i="13"/>
  <c r="J294" i="13"/>
  <c r="K294" i="13"/>
  <c r="L294" i="13"/>
  <c r="M294" i="13"/>
  <c r="N294" i="13"/>
  <c r="O294" i="13"/>
  <c r="P294" i="13"/>
  <c r="Q294" i="13"/>
  <c r="H108" i="13"/>
  <c r="I108" i="13"/>
  <c r="J108" i="13"/>
  <c r="K108" i="13"/>
  <c r="L108" i="13"/>
  <c r="M108" i="13"/>
  <c r="N108" i="13"/>
  <c r="O108" i="13"/>
  <c r="P108" i="13"/>
  <c r="Q108" i="13"/>
  <c r="H198" i="13"/>
  <c r="I198" i="13"/>
  <c r="J198" i="13"/>
  <c r="K198" i="13"/>
  <c r="L198" i="13"/>
  <c r="M198" i="13"/>
  <c r="N198" i="13"/>
  <c r="O198" i="13"/>
  <c r="P198" i="13"/>
  <c r="Q198" i="13"/>
  <c r="H199" i="13"/>
  <c r="I199" i="13"/>
  <c r="J199" i="13"/>
  <c r="K199" i="13"/>
  <c r="L199" i="13"/>
  <c r="M199" i="13"/>
  <c r="N199" i="13"/>
  <c r="O199" i="13"/>
  <c r="P199" i="13"/>
  <c r="Q199" i="13"/>
  <c r="H109" i="13"/>
  <c r="I109" i="13"/>
  <c r="J109" i="13"/>
  <c r="K109" i="13"/>
  <c r="L109" i="13"/>
  <c r="M109" i="13"/>
  <c r="N109" i="13"/>
  <c r="O109" i="13"/>
  <c r="P109" i="13"/>
  <c r="Q109" i="13"/>
  <c r="H295" i="13"/>
  <c r="I295" i="13"/>
  <c r="J295" i="13"/>
  <c r="K295" i="13"/>
  <c r="L295" i="13"/>
  <c r="M295" i="13"/>
  <c r="N295" i="13"/>
  <c r="O295" i="13"/>
  <c r="P295" i="13"/>
  <c r="Q295" i="13"/>
  <c r="H110" i="13"/>
  <c r="I110" i="13"/>
  <c r="J110" i="13"/>
  <c r="K110" i="13"/>
  <c r="L110" i="13"/>
  <c r="M110" i="13"/>
  <c r="N110" i="13"/>
  <c r="O110" i="13"/>
  <c r="P110" i="13"/>
  <c r="Q110" i="13"/>
  <c r="H296" i="13"/>
  <c r="I296" i="13"/>
  <c r="J296" i="13"/>
  <c r="K296" i="13"/>
  <c r="L296" i="13"/>
  <c r="M296" i="13"/>
  <c r="N296" i="13"/>
  <c r="O296" i="13"/>
  <c r="P296" i="13"/>
  <c r="Q296" i="13"/>
  <c r="H345" i="13"/>
  <c r="I345" i="13"/>
  <c r="J345" i="13"/>
  <c r="K345" i="13"/>
  <c r="L345" i="13"/>
  <c r="M345" i="13"/>
  <c r="N345" i="13"/>
  <c r="O345" i="13"/>
  <c r="P345" i="13"/>
  <c r="Q345" i="13"/>
  <c r="H297" i="13"/>
  <c r="I297" i="13"/>
  <c r="J297" i="13"/>
  <c r="K297" i="13"/>
  <c r="L297" i="13"/>
  <c r="M297" i="13"/>
  <c r="N297" i="13"/>
  <c r="O297" i="13"/>
  <c r="P297" i="13"/>
  <c r="Q297" i="13"/>
  <c r="H200" i="13"/>
  <c r="I200" i="13"/>
  <c r="J200" i="13"/>
  <c r="K200" i="13"/>
  <c r="L200" i="13"/>
  <c r="M200" i="13"/>
  <c r="N200" i="13"/>
  <c r="O200" i="13"/>
  <c r="P200" i="13"/>
  <c r="Q200" i="13"/>
  <c r="H111" i="13"/>
  <c r="I111" i="13"/>
  <c r="J111" i="13"/>
  <c r="K111" i="13"/>
  <c r="L111" i="13"/>
  <c r="M111" i="13"/>
  <c r="N111" i="13"/>
  <c r="O111" i="13"/>
  <c r="P111" i="13"/>
  <c r="Q111" i="13"/>
  <c r="H201" i="13"/>
  <c r="I201" i="13"/>
  <c r="J201" i="13"/>
  <c r="K201" i="13"/>
  <c r="L201" i="13"/>
  <c r="M201" i="13"/>
  <c r="N201" i="13"/>
  <c r="O201" i="13"/>
  <c r="P201" i="13"/>
  <c r="Q201" i="13"/>
  <c r="H202" i="13"/>
  <c r="I202" i="13"/>
  <c r="J202" i="13"/>
  <c r="K202" i="13"/>
  <c r="L202" i="13"/>
  <c r="M202" i="13"/>
  <c r="N202" i="13"/>
  <c r="O202" i="13"/>
  <c r="P202" i="13"/>
  <c r="Q202" i="13"/>
  <c r="H203" i="13"/>
  <c r="I203" i="13"/>
  <c r="J203" i="13"/>
  <c r="K203" i="13"/>
  <c r="L203" i="13"/>
  <c r="M203" i="13"/>
  <c r="N203" i="13"/>
  <c r="O203" i="13"/>
  <c r="P203" i="13"/>
  <c r="Q203" i="13"/>
  <c r="H204" i="13"/>
  <c r="I204" i="13"/>
  <c r="J204" i="13"/>
  <c r="K204" i="13"/>
  <c r="L204" i="13"/>
  <c r="M204" i="13"/>
  <c r="N204" i="13"/>
  <c r="O204" i="13"/>
  <c r="P204" i="13"/>
  <c r="Q204" i="13"/>
  <c r="H340" i="13"/>
  <c r="I340" i="13"/>
  <c r="J340" i="13"/>
  <c r="K340" i="13"/>
  <c r="L340" i="13"/>
  <c r="M340" i="13"/>
  <c r="N340" i="13"/>
  <c r="O340" i="13"/>
  <c r="P340" i="13"/>
  <c r="Q340" i="13"/>
  <c r="H112" i="13"/>
  <c r="I112" i="13"/>
  <c r="J112" i="13"/>
  <c r="K112" i="13"/>
  <c r="L112" i="13"/>
  <c r="M112" i="13"/>
  <c r="N112" i="13"/>
  <c r="O112" i="13"/>
  <c r="P112" i="13"/>
  <c r="Q112" i="13"/>
  <c r="H53" i="13"/>
  <c r="I53" i="13"/>
  <c r="J53" i="13"/>
  <c r="K53" i="13"/>
  <c r="L53" i="13"/>
  <c r="M53" i="13"/>
  <c r="N53" i="13"/>
  <c r="O53" i="13"/>
  <c r="P53" i="13"/>
  <c r="Q53" i="13"/>
  <c r="H205" i="13"/>
  <c r="I205" i="13"/>
  <c r="J205" i="13"/>
  <c r="K205" i="13"/>
  <c r="L205" i="13"/>
  <c r="M205" i="13"/>
  <c r="N205" i="13"/>
  <c r="O205" i="13"/>
  <c r="P205" i="13"/>
  <c r="Q205" i="13"/>
  <c r="H206" i="13"/>
  <c r="I206" i="13"/>
  <c r="J206" i="13"/>
  <c r="K206" i="13"/>
  <c r="L206" i="13"/>
  <c r="M206" i="13"/>
  <c r="N206" i="13"/>
  <c r="O206" i="13"/>
  <c r="P206" i="13"/>
  <c r="Q206" i="13"/>
  <c r="H298" i="13"/>
  <c r="I298" i="13"/>
  <c r="J298" i="13"/>
  <c r="K298" i="13"/>
  <c r="L298" i="13"/>
  <c r="M298" i="13"/>
  <c r="N298" i="13"/>
  <c r="O298" i="13"/>
  <c r="P298" i="13"/>
  <c r="Q298" i="13"/>
  <c r="H341" i="13"/>
  <c r="I341" i="13"/>
  <c r="J341" i="13"/>
  <c r="K341" i="13"/>
  <c r="L341" i="13"/>
  <c r="M341" i="13"/>
  <c r="N341" i="13"/>
  <c r="O341" i="13"/>
  <c r="P341" i="13"/>
  <c r="Q341" i="13"/>
  <c r="H54" i="13"/>
  <c r="I54" i="13"/>
  <c r="J54" i="13"/>
  <c r="K54" i="13"/>
  <c r="L54" i="13"/>
  <c r="M54" i="13"/>
  <c r="N54" i="13"/>
  <c r="O54" i="13"/>
  <c r="P54" i="13"/>
  <c r="Q54" i="13"/>
  <c r="H299" i="13"/>
  <c r="I299" i="13"/>
  <c r="J299" i="13"/>
  <c r="K299" i="13"/>
  <c r="L299" i="13"/>
  <c r="M299" i="13"/>
  <c r="N299" i="13"/>
  <c r="O299" i="13"/>
  <c r="P299" i="13"/>
  <c r="Q299" i="13"/>
  <c r="H55" i="13"/>
  <c r="I55" i="13"/>
  <c r="J55" i="13"/>
  <c r="K55" i="13"/>
  <c r="L55" i="13"/>
  <c r="M55" i="13"/>
  <c r="N55" i="13"/>
  <c r="O55" i="13"/>
  <c r="P55" i="13"/>
  <c r="Q55" i="13"/>
  <c r="H207" i="13"/>
  <c r="I207" i="13"/>
  <c r="J207" i="13"/>
  <c r="K207" i="13"/>
  <c r="L207" i="13"/>
  <c r="M207" i="13"/>
  <c r="N207" i="13"/>
  <c r="O207" i="13"/>
  <c r="P207" i="13"/>
  <c r="Q207" i="13"/>
  <c r="H342" i="13"/>
  <c r="I342" i="13"/>
  <c r="J342" i="13"/>
  <c r="K342" i="13"/>
  <c r="L342" i="13"/>
  <c r="M342" i="13"/>
  <c r="N342" i="13"/>
  <c r="O342" i="13"/>
  <c r="P342" i="13"/>
  <c r="Q342" i="13"/>
  <c r="H113" i="13"/>
  <c r="I113" i="13"/>
  <c r="J113" i="13"/>
  <c r="K113" i="13"/>
  <c r="L113" i="13"/>
  <c r="M113" i="13"/>
  <c r="N113" i="13"/>
  <c r="O113" i="13"/>
  <c r="P113" i="13"/>
  <c r="Q113" i="13"/>
  <c r="H208" i="13"/>
  <c r="I208" i="13"/>
  <c r="J208" i="13"/>
  <c r="K208" i="13"/>
  <c r="L208" i="13"/>
  <c r="M208" i="13"/>
  <c r="N208" i="13"/>
  <c r="O208" i="13"/>
  <c r="P208" i="13"/>
  <c r="Q208" i="13"/>
  <c r="H300" i="13"/>
  <c r="I300" i="13"/>
  <c r="J300" i="13"/>
  <c r="K300" i="13"/>
  <c r="L300" i="13"/>
  <c r="M300" i="13"/>
  <c r="N300" i="13"/>
  <c r="O300" i="13"/>
  <c r="P300" i="13"/>
  <c r="Q300" i="13"/>
  <c r="H209" i="13"/>
  <c r="I209" i="13"/>
  <c r="J209" i="13"/>
  <c r="K209" i="13"/>
  <c r="L209" i="13"/>
  <c r="M209" i="13"/>
  <c r="N209" i="13"/>
  <c r="O209" i="13"/>
  <c r="P209" i="13"/>
  <c r="Q209" i="13"/>
  <c r="H346" i="13"/>
  <c r="I346" i="13"/>
  <c r="J346" i="13"/>
  <c r="K346" i="13"/>
  <c r="L346" i="13"/>
  <c r="M346" i="13"/>
  <c r="N346" i="13"/>
  <c r="O346" i="13"/>
  <c r="P346" i="13"/>
  <c r="Q346" i="13"/>
  <c r="H301" i="13"/>
  <c r="I301" i="13"/>
  <c r="J301" i="13"/>
  <c r="K301" i="13"/>
  <c r="L301" i="13"/>
  <c r="M301" i="13"/>
  <c r="N301" i="13"/>
  <c r="O301" i="13"/>
  <c r="P301" i="13"/>
  <c r="Q301" i="13"/>
  <c r="H56" i="13"/>
  <c r="I56" i="13"/>
  <c r="J56" i="13"/>
  <c r="K56" i="13"/>
  <c r="L56" i="13"/>
  <c r="M56" i="13"/>
  <c r="N56" i="13"/>
  <c r="O56" i="13"/>
  <c r="P56" i="13"/>
  <c r="Q56" i="13"/>
  <c r="H302" i="13"/>
  <c r="I302" i="13"/>
  <c r="J302" i="13"/>
  <c r="K302" i="13"/>
  <c r="L302" i="13"/>
  <c r="M302" i="13"/>
  <c r="N302" i="13"/>
  <c r="O302" i="13"/>
  <c r="P302" i="13"/>
  <c r="Q302" i="13"/>
  <c r="H114" i="13"/>
  <c r="I114" i="13"/>
  <c r="J114" i="13"/>
  <c r="K114" i="13"/>
  <c r="L114" i="13"/>
  <c r="M114" i="13"/>
  <c r="N114" i="13"/>
  <c r="O114" i="13"/>
  <c r="P114" i="13"/>
  <c r="Q114" i="13"/>
  <c r="H210" i="13"/>
  <c r="I210" i="13"/>
  <c r="J210" i="13"/>
  <c r="K210" i="13"/>
  <c r="L210" i="13"/>
  <c r="M210" i="13"/>
  <c r="N210" i="13"/>
  <c r="O210" i="13"/>
  <c r="P210" i="13"/>
  <c r="Q210" i="13"/>
  <c r="H303" i="13"/>
  <c r="I303" i="13"/>
  <c r="J303" i="13"/>
  <c r="K303" i="13"/>
  <c r="L303" i="13"/>
  <c r="M303" i="13"/>
  <c r="N303" i="13"/>
  <c r="O303" i="13"/>
  <c r="P303" i="13"/>
  <c r="Q303" i="13"/>
  <c r="H211" i="13"/>
  <c r="I211" i="13"/>
  <c r="J211" i="13"/>
  <c r="K211" i="13"/>
  <c r="L211" i="13"/>
  <c r="M211" i="13"/>
  <c r="N211" i="13"/>
  <c r="O211" i="13"/>
  <c r="P211" i="13"/>
  <c r="Q211" i="13"/>
  <c r="H212" i="13"/>
  <c r="I212" i="13"/>
  <c r="J212" i="13"/>
  <c r="K212" i="13"/>
  <c r="L212" i="13"/>
  <c r="M212" i="13"/>
  <c r="N212" i="13"/>
  <c r="O212" i="13"/>
  <c r="P212" i="13"/>
  <c r="Q212" i="13"/>
  <c r="H347" i="13"/>
  <c r="I347" i="13"/>
  <c r="J347" i="13"/>
  <c r="K347" i="13"/>
  <c r="L347" i="13"/>
  <c r="M347" i="13"/>
  <c r="N347" i="13"/>
  <c r="O347" i="13"/>
  <c r="P347" i="13"/>
  <c r="Q347" i="13"/>
  <c r="H115" i="13"/>
  <c r="I115" i="13"/>
  <c r="J115" i="13"/>
  <c r="K115" i="13"/>
  <c r="L115" i="13"/>
  <c r="M115" i="13"/>
  <c r="N115" i="13"/>
  <c r="O115" i="13"/>
  <c r="P115" i="13"/>
  <c r="Q115" i="13"/>
  <c r="H213" i="13"/>
  <c r="I213" i="13"/>
  <c r="J213" i="13"/>
  <c r="K213" i="13"/>
  <c r="L213" i="13"/>
  <c r="M213" i="13"/>
  <c r="N213" i="13"/>
  <c r="O213" i="13"/>
  <c r="P213" i="13"/>
  <c r="Q213" i="13"/>
  <c r="H116" i="13"/>
  <c r="I116" i="13"/>
  <c r="J116" i="13"/>
  <c r="K116" i="13"/>
  <c r="L116" i="13"/>
  <c r="M116" i="13"/>
  <c r="N116" i="13"/>
  <c r="O116" i="13"/>
  <c r="P116" i="13"/>
  <c r="Q116" i="13"/>
  <c r="H214" i="13"/>
  <c r="I214" i="13"/>
  <c r="J214" i="13"/>
  <c r="K214" i="13"/>
  <c r="L214" i="13"/>
  <c r="M214" i="13"/>
  <c r="N214" i="13"/>
  <c r="O214" i="13"/>
  <c r="P214" i="13"/>
  <c r="Q214" i="13"/>
  <c r="H33" i="13"/>
  <c r="I33" i="13"/>
  <c r="J33" i="13"/>
  <c r="K33" i="13"/>
  <c r="L33" i="13"/>
  <c r="M33" i="13"/>
  <c r="N33" i="13"/>
  <c r="O33" i="13"/>
  <c r="P33" i="13"/>
  <c r="Q33" i="13"/>
  <c r="H215" i="13"/>
  <c r="I215" i="13"/>
  <c r="J215" i="13"/>
  <c r="K215" i="13"/>
  <c r="L215" i="13"/>
  <c r="M215" i="13"/>
  <c r="N215" i="13"/>
  <c r="O215" i="13"/>
  <c r="P215" i="13"/>
  <c r="Q215" i="13"/>
  <c r="H216" i="13"/>
  <c r="I216" i="13"/>
  <c r="J216" i="13"/>
  <c r="K216" i="13"/>
  <c r="L216" i="13"/>
  <c r="M216" i="13"/>
  <c r="N216" i="13"/>
  <c r="O216" i="13"/>
  <c r="P216" i="13"/>
  <c r="Q216" i="13"/>
  <c r="H57" i="13"/>
  <c r="I57" i="13"/>
  <c r="J57" i="13"/>
  <c r="K57" i="13"/>
  <c r="L57" i="13"/>
  <c r="M57" i="13"/>
  <c r="N57" i="13"/>
  <c r="O57" i="13"/>
  <c r="P57" i="13"/>
  <c r="Q57" i="13"/>
  <c r="H58" i="13"/>
  <c r="I58" i="13"/>
  <c r="J58" i="13"/>
  <c r="K58" i="13"/>
  <c r="L58" i="13"/>
  <c r="M58" i="13"/>
  <c r="N58" i="13"/>
  <c r="O58" i="13"/>
  <c r="P58" i="13"/>
  <c r="Q58" i="13"/>
  <c r="H348" i="13"/>
  <c r="I348" i="13"/>
  <c r="J348" i="13"/>
  <c r="K348" i="13"/>
  <c r="L348" i="13"/>
  <c r="M348" i="13"/>
  <c r="N348" i="13"/>
  <c r="O348" i="13"/>
  <c r="P348" i="13"/>
  <c r="Q348" i="13"/>
  <c r="H217" i="13"/>
  <c r="I217" i="13"/>
  <c r="J217" i="13"/>
  <c r="K217" i="13"/>
  <c r="L217" i="13"/>
  <c r="M217" i="13"/>
  <c r="N217" i="13"/>
  <c r="O217" i="13"/>
  <c r="P217" i="13"/>
  <c r="Q217" i="13"/>
  <c r="H304" i="13"/>
  <c r="I304" i="13"/>
  <c r="J304" i="13"/>
  <c r="K304" i="13"/>
  <c r="L304" i="13"/>
  <c r="M304" i="13"/>
  <c r="N304" i="13"/>
  <c r="O304" i="13"/>
  <c r="P304" i="13"/>
  <c r="Q304" i="13"/>
  <c r="H218" i="13"/>
  <c r="I218" i="13"/>
  <c r="J218" i="13"/>
  <c r="K218" i="13"/>
  <c r="L218" i="13"/>
  <c r="M218" i="13"/>
  <c r="N218" i="13"/>
  <c r="O218" i="13"/>
  <c r="P218" i="13"/>
  <c r="Q218" i="13"/>
  <c r="H305" i="13"/>
  <c r="I305" i="13"/>
  <c r="J305" i="13"/>
  <c r="K305" i="13"/>
  <c r="L305" i="13"/>
  <c r="M305" i="13"/>
  <c r="N305" i="13"/>
  <c r="O305" i="13"/>
  <c r="P305" i="13"/>
  <c r="Q305" i="13"/>
  <c r="H59" i="13"/>
  <c r="I59" i="13"/>
  <c r="J59" i="13"/>
  <c r="K59" i="13"/>
  <c r="L59" i="13"/>
  <c r="M59" i="13"/>
  <c r="N59" i="13"/>
  <c r="O59" i="13"/>
  <c r="P59" i="13"/>
  <c r="Q59" i="13"/>
  <c r="H117" i="13"/>
  <c r="I117" i="13"/>
  <c r="J117" i="13"/>
  <c r="K117" i="13"/>
  <c r="L117" i="13"/>
  <c r="M117" i="13"/>
  <c r="N117" i="13"/>
  <c r="O117" i="13"/>
  <c r="P117" i="13"/>
  <c r="Q117" i="13"/>
  <c r="H306" i="13"/>
  <c r="I306" i="13"/>
  <c r="J306" i="13"/>
  <c r="K306" i="13"/>
  <c r="L306" i="13"/>
  <c r="M306" i="13"/>
  <c r="N306" i="13"/>
  <c r="O306" i="13"/>
  <c r="P306" i="13"/>
  <c r="Q306" i="13"/>
  <c r="H60" i="13"/>
  <c r="I60" i="13"/>
  <c r="J60" i="13"/>
  <c r="K60" i="13"/>
  <c r="L60" i="13"/>
  <c r="M60" i="13"/>
  <c r="N60" i="13"/>
  <c r="O60" i="13"/>
  <c r="P60" i="13"/>
  <c r="Q60" i="13"/>
  <c r="H118" i="13"/>
  <c r="I118" i="13"/>
  <c r="J118" i="13"/>
  <c r="K118" i="13"/>
  <c r="L118" i="13"/>
  <c r="M118" i="13"/>
  <c r="N118" i="13"/>
  <c r="O118" i="13"/>
  <c r="P118" i="13"/>
  <c r="Q118" i="13"/>
  <c r="H307" i="13"/>
  <c r="I307" i="13"/>
  <c r="J307" i="13"/>
  <c r="K307" i="13"/>
  <c r="L307" i="13"/>
  <c r="M307" i="13"/>
  <c r="N307" i="13"/>
  <c r="O307" i="13"/>
  <c r="P307" i="13"/>
  <c r="Q307" i="13"/>
  <c r="H119" i="13"/>
  <c r="I119" i="13"/>
  <c r="J119" i="13"/>
  <c r="K119" i="13"/>
  <c r="L119" i="13"/>
  <c r="M119" i="13"/>
  <c r="N119" i="13"/>
  <c r="O119" i="13"/>
  <c r="P119" i="13"/>
  <c r="Q119" i="13"/>
  <c r="H219" i="13"/>
  <c r="I219" i="13"/>
  <c r="J219" i="13"/>
  <c r="K219" i="13"/>
  <c r="L219" i="13"/>
  <c r="M219" i="13"/>
  <c r="N219" i="13"/>
  <c r="O219" i="13"/>
  <c r="P219" i="13"/>
  <c r="Q219" i="13"/>
  <c r="H120" i="13"/>
  <c r="I120" i="13"/>
  <c r="J120" i="13"/>
  <c r="K120" i="13"/>
  <c r="L120" i="13"/>
  <c r="M120" i="13"/>
  <c r="N120" i="13"/>
  <c r="O120" i="13"/>
  <c r="P120" i="13"/>
  <c r="Q120" i="13"/>
  <c r="H308" i="13"/>
  <c r="I308" i="13"/>
  <c r="J308" i="13"/>
  <c r="K308" i="13"/>
  <c r="L308" i="13"/>
  <c r="M308" i="13"/>
  <c r="N308" i="13"/>
  <c r="O308" i="13"/>
  <c r="P308" i="13"/>
  <c r="Q308" i="13"/>
  <c r="H15" i="13"/>
  <c r="I15" i="13"/>
  <c r="J15" i="13"/>
  <c r="K15" i="13"/>
  <c r="L15" i="13"/>
  <c r="M15" i="13"/>
  <c r="N15" i="13"/>
  <c r="O15" i="13"/>
  <c r="P15" i="13"/>
  <c r="Q15" i="13"/>
  <c r="H61" i="13"/>
  <c r="I61" i="13"/>
  <c r="J61" i="13"/>
  <c r="K61" i="13"/>
  <c r="L61" i="13"/>
  <c r="M61" i="13"/>
  <c r="N61" i="13"/>
  <c r="O61" i="13"/>
  <c r="P61" i="13"/>
  <c r="Q61" i="13"/>
  <c r="H121" i="13"/>
  <c r="I121" i="13"/>
  <c r="J121" i="13"/>
  <c r="K121" i="13"/>
  <c r="L121" i="13"/>
  <c r="M121" i="13"/>
  <c r="N121" i="13"/>
  <c r="O121" i="13"/>
  <c r="P121" i="13"/>
  <c r="Q121" i="13"/>
  <c r="H62" i="13"/>
  <c r="I62" i="13"/>
  <c r="J62" i="13"/>
  <c r="K62" i="13"/>
  <c r="L62" i="13"/>
  <c r="M62" i="13"/>
  <c r="N62" i="13"/>
  <c r="O62" i="13"/>
  <c r="P62" i="13"/>
  <c r="Q62" i="13"/>
  <c r="H220" i="13"/>
  <c r="I220" i="13"/>
  <c r="J220" i="13"/>
  <c r="K220" i="13"/>
  <c r="L220" i="13"/>
  <c r="M220" i="13"/>
  <c r="N220" i="13"/>
  <c r="O220" i="13"/>
  <c r="P220" i="13"/>
  <c r="Q220" i="13"/>
  <c r="H309" i="13"/>
  <c r="I309" i="13"/>
  <c r="J309" i="13"/>
  <c r="K309" i="13"/>
  <c r="L309" i="13"/>
  <c r="M309" i="13"/>
  <c r="N309" i="13"/>
  <c r="O309" i="13"/>
  <c r="P309" i="13"/>
  <c r="Q309" i="13"/>
  <c r="H122" i="13"/>
  <c r="I122" i="13"/>
  <c r="J122" i="13"/>
  <c r="K122" i="13"/>
  <c r="L122" i="13"/>
  <c r="M122" i="13"/>
  <c r="N122" i="13"/>
  <c r="O122" i="13"/>
  <c r="P122" i="13"/>
  <c r="Q122" i="13"/>
  <c r="H123" i="13"/>
  <c r="I123" i="13"/>
  <c r="J123" i="13"/>
  <c r="K123" i="13"/>
  <c r="L123" i="13"/>
  <c r="M123" i="13"/>
  <c r="N123" i="13"/>
  <c r="O123" i="13"/>
  <c r="P123" i="13"/>
  <c r="Q123" i="13"/>
  <c r="H63" i="13"/>
  <c r="I63" i="13"/>
  <c r="J63" i="13"/>
  <c r="K63" i="13"/>
  <c r="L63" i="13"/>
  <c r="M63" i="13"/>
  <c r="N63" i="13"/>
  <c r="O63" i="13"/>
  <c r="P63" i="13"/>
  <c r="Q63" i="13"/>
  <c r="H310" i="13"/>
  <c r="I310" i="13"/>
  <c r="J310" i="13"/>
  <c r="K310" i="13"/>
  <c r="L310" i="13"/>
  <c r="M310" i="13"/>
  <c r="N310" i="13"/>
  <c r="O310" i="13"/>
  <c r="P310" i="13"/>
  <c r="Q310" i="13"/>
  <c r="H64" i="13"/>
  <c r="I64" i="13"/>
  <c r="J64" i="13"/>
  <c r="K64" i="13"/>
  <c r="L64" i="13"/>
  <c r="M64" i="13"/>
  <c r="N64" i="13"/>
  <c r="O64" i="13"/>
  <c r="P64" i="13"/>
  <c r="Q64" i="13"/>
  <c r="H124" i="13"/>
  <c r="I124" i="13"/>
  <c r="J124" i="13"/>
  <c r="K124" i="13"/>
  <c r="L124" i="13"/>
  <c r="M124" i="13"/>
  <c r="N124" i="13"/>
  <c r="O124" i="13"/>
  <c r="P124" i="13"/>
  <c r="Q124" i="13"/>
  <c r="H221" i="13"/>
  <c r="I221" i="13"/>
  <c r="J221" i="13"/>
  <c r="K221" i="13"/>
  <c r="L221" i="13"/>
  <c r="M221" i="13"/>
  <c r="N221" i="13"/>
  <c r="O221" i="13"/>
  <c r="P221" i="13"/>
  <c r="Q221" i="13"/>
  <c r="H125" i="13"/>
  <c r="I125" i="13"/>
  <c r="J125" i="13"/>
  <c r="K125" i="13"/>
  <c r="L125" i="13"/>
  <c r="M125" i="13"/>
  <c r="N125" i="13"/>
  <c r="O125" i="13"/>
  <c r="P125" i="13"/>
  <c r="Q125" i="13"/>
  <c r="H16" i="13"/>
  <c r="I16" i="13"/>
  <c r="J16" i="13"/>
  <c r="K16" i="13"/>
  <c r="L16" i="13"/>
  <c r="M16" i="13"/>
  <c r="N16" i="13"/>
  <c r="O16" i="13"/>
  <c r="P16" i="13"/>
  <c r="Q16" i="13"/>
  <c r="H126" i="13"/>
  <c r="I126" i="13"/>
  <c r="J126" i="13"/>
  <c r="K126" i="13"/>
  <c r="L126" i="13"/>
  <c r="M126" i="13"/>
  <c r="N126" i="13"/>
  <c r="O126" i="13"/>
  <c r="P126" i="13"/>
  <c r="Q126" i="13"/>
  <c r="H222" i="13"/>
  <c r="I222" i="13"/>
  <c r="J222" i="13"/>
  <c r="K222" i="13"/>
  <c r="L222" i="13"/>
  <c r="M222" i="13"/>
  <c r="N222" i="13"/>
  <c r="O222" i="13"/>
  <c r="P222" i="13"/>
  <c r="Q222" i="13"/>
  <c r="H223" i="13"/>
  <c r="I223" i="13"/>
  <c r="J223" i="13"/>
  <c r="K223" i="13"/>
  <c r="L223" i="13"/>
  <c r="M223" i="13"/>
  <c r="N223" i="13"/>
  <c r="O223" i="13"/>
  <c r="P223" i="13"/>
  <c r="Q223" i="13"/>
  <c r="H349" i="13"/>
  <c r="I349" i="13"/>
  <c r="J349" i="13"/>
  <c r="K349" i="13"/>
  <c r="L349" i="13"/>
  <c r="M349" i="13"/>
  <c r="N349" i="13"/>
  <c r="O349" i="13"/>
  <c r="P349" i="13"/>
  <c r="Q349" i="13"/>
  <c r="H65" i="13"/>
  <c r="I65" i="13"/>
  <c r="J65" i="13"/>
  <c r="K65" i="13"/>
  <c r="L65" i="13"/>
  <c r="M65" i="13"/>
  <c r="N65" i="13"/>
  <c r="O65" i="13"/>
  <c r="P65" i="13"/>
  <c r="Q65" i="13"/>
  <c r="H66" i="13"/>
  <c r="I66" i="13"/>
  <c r="J66" i="13"/>
  <c r="K66" i="13"/>
  <c r="L66" i="13"/>
  <c r="M66" i="13"/>
  <c r="N66" i="13"/>
  <c r="O66" i="13"/>
  <c r="P66" i="13"/>
  <c r="Q66" i="13"/>
  <c r="H67" i="13"/>
  <c r="I67" i="13"/>
  <c r="J67" i="13"/>
  <c r="K67" i="13"/>
  <c r="L67" i="13"/>
  <c r="M67" i="13"/>
  <c r="N67" i="13"/>
  <c r="O67" i="13"/>
  <c r="P67" i="13"/>
  <c r="Q67" i="13"/>
  <c r="H224" i="13"/>
  <c r="I224" i="13"/>
  <c r="J224" i="13"/>
  <c r="K224" i="13"/>
  <c r="L224" i="13"/>
  <c r="M224" i="13"/>
  <c r="N224" i="13"/>
  <c r="O224" i="13"/>
  <c r="P224" i="13"/>
  <c r="Q224" i="13"/>
  <c r="H225" i="13"/>
  <c r="I225" i="13"/>
  <c r="J225" i="13"/>
  <c r="K225" i="13"/>
  <c r="L225" i="13"/>
  <c r="M225" i="13"/>
  <c r="N225" i="13"/>
  <c r="O225" i="13"/>
  <c r="P225" i="13"/>
  <c r="Q225" i="13"/>
  <c r="H226" i="13"/>
  <c r="I226" i="13"/>
  <c r="J226" i="13"/>
  <c r="K226" i="13"/>
  <c r="L226" i="13"/>
  <c r="M226" i="13"/>
  <c r="N226" i="13"/>
  <c r="O226" i="13"/>
  <c r="P226" i="13"/>
  <c r="Q226" i="13"/>
  <c r="H17" i="13"/>
  <c r="I17" i="13"/>
  <c r="J17" i="13"/>
  <c r="K17" i="13"/>
  <c r="L17" i="13"/>
  <c r="M17" i="13"/>
  <c r="N17" i="13"/>
  <c r="O17" i="13"/>
  <c r="P17" i="13"/>
  <c r="Q17" i="13"/>
  <c r="H127" i="13"/>
  <c r="I127" i="13"/>
  <c r="J127" i="13"/>
  <c r="K127" i="13"/>
  <c r="L127" i="13"/>
  <c r="M127" i="13"/>
  <c r="N127" i="13"/>
  <c r="O127" i="13"/>
  <c r="P127" i="13"/>
  <c r="Q127" i="13"/>
  <c r="H227" i="13"/>
  <c r="I227" i="13"/>
  <c r="J227" i="13"/>
  <c r="K227" i="13"/>
  <c r="L227" i="13"/>
  <c r="M227" i="13"/>
  <c r="N227" i="13"/>
  <c r="O227" i="13"/>
  <c r="P227" i="13"/>
  <c r="Q227" i="13"/>
  <c r="H228" i="13"/>
  <c r="I228" i="13"/>
  <c r="J228" i="13"/>
  <c r="K228" i="13"/>
  <c r="L228" i="13"/>
  <c r="M228" i="13"/>
  <c r="N228" i="13"/>
  <c r="O228" i="13"/>
  <c r="P228" i="13"/>
  <c r="Q228" i="13"/>
  <c r="H229" i="13"/>
  <c r="I229" i="13"/>
  <c r="J229" i="13"/>
  <c r="K229" i="13"/>
  <c r="L229" i="13"/>
  <c r="M229" i="13"/>
  <c r="N229" i="13"/>
  <c r="O229" i="13"/>
  <c r="P229" i="13"/>
  <c r="Q229" i="13"/>
  <c r="H128" i="13"/>
  <c r="I128" i="13"/>
  <c r="J128" i="13"/>
  <c r="K128" i="13"/>
  <c r="L128" i="13"/>
  <c r="M128" i="13"/>
  <c r="N128" i="13"/>
  <c r="O128" i="13"/>
  <c r="P128" i="13"/>
  <c r="Q128" i="13"/>
  <c r="H311" i="13"/>
  <c r="I311" i="13"/>
  <c r="J311" i="13"/>
  <c r="K311" i="13"/>
  <c r="L311" i="13"/>
  <c r="M311" i="13"/>
  <c r="N311" i="13"/>
  <c r="O311" i="13"/>
  <c r="P311" i="13"/>
  <c r="Q311" i="13"/>
  <c r="H129" i="13"/>
  <c r="I129" i="13"/>
  <c r="J129" i="13"/>
  <c r="K129" i="13"/>
  <c r="L129" i="13"/>
  <c r="M129" i="13"/>
  <c r="N129" i="13"/>
  <c r="O129" i="13"/>
  <c r="P129" i="13"/>
  <c r="Q129" i="13"/>
  <c r="H312" i="13"/>
  <c r="I312" i="13"/>
  <c r="J312" i="13"/>
  <c r="K312" i="13"/>
  <c r="L312" i="13"/>
  <c r="M312" i="13"/>
  <c r="N312" i="13"/>
  <c r="O312" i="13"/>
  <c r="P312" i="13"/>
  <c r="Q312" i="13"/>
  <c r="H313" i="13"/>
  <c r="I313" i="13"/>
  <c r="J313" i="13"/>
  <c r="K313" i="13"/>
  <c r="L313" i="13"/>
  <c r="M313" i="13"/>
  <c r="N313" i="13"/>
  <c r="O313" i="13"/>
  <c r="P313" i="13"/>
  <c r="Q313" i="13"/>
  <c r="H230" i="13"/>
  <c r="I230" i="13"/>
  <c r="J230" i="13"/>
  <c r="K230" i="13"/>
  <c r="L230" i="13"/>
  <c r="M230" i="13"/>
  <c r="N230" i="13"/>
  <c r="O230" i="13"/>
  <c r="P230" i="13"/>
  <c r="Q230" i="13"/>
  <c r="H68" i="13"/>
  <c r="I68" i="13"/>
  <c r="J68" i="13"/>
  <c r="K68" i="13"/>
  <c r="L68" i="13"/>
  <c r="M68" i="13"/>
  <c r="N68" i="13"/>
  <c r="O68" i="13"/>
  <c r="P68" i="13"/>
  <c r="Q68" i="13"/>
  <c r="H231" i="13"/>
  <c r="I231" i="13"/>
  <c r="J231" i="13"/>
  <c r="K231" i="13"/>
  <c r="L231" i="13"/>
  <c r="M231" i="13"/>
  <c r="N231" i="13"/>
  <c r="O231" i="13"/>
  <c r="P231" i="13"/>
  <c r="Q231" i="13"/>
  <c r="H314" i="13"/>
  <c r="I314" i="13"/>
  <c r="J314" i="13"/>
  <c r="K314" i="13"/>
  <c r="L314" i="13"/>
  <c r="M314" i="13"/>
  <c r="N314" i="13"/>
  <c r="O314" i="13"/>
  <c r="P314" i="13"/>
  <c r="Q314" i="13"/>
  <c r="H69" i="13"/>
  <c r="I69" i="13"/>
  <c r="J69" i="13"/>
  <c r="K69" i="13"/>
  <c r="L69" i="13"/>
  <c r="M69" i="13"/>
  <c r="N69" i="13"/>
  <c r="O69" i="13"/>
  <c r="P69" i="13"/>
  <c r="Q69" i="13"/>
  <c r="H315" i="13"/>
  <c r="I315" i="13"/>
  <c r="J315" i="13"/>
  <c r="K315" i="13"/>
  <c r="L315" i="13"/>
  <c r="M315" i="13"/>
  <c r="N315" i="13"/>
  <c r="O315" i="13"/>
  <c r="P315" i="13"/>
  <c r="Q315" i="13"/>
  <c r="H130" i="13"/>
  <c r="I130" i="13"/>
  <c r="J130" i="13"/>
  <c r="K130" i="13"/>
  <c r="L130" i="13"/>
  <c r="M130" i="13"/>
  <c r="N130" i="13"/>
  <c r="O130" i="13"/>
  <c r="P130" i="13"/>
  <c r="Q130" i="13"/>
  <c r="H131" i="13"/>
  <c r="I131" i="13"/>
  <c r="J131" i="13"/>
  <c r="K131" i="13"/>
  <c r="L131" i="13"/>
  <c r="M131" i="13"/>
  <c r="N131" i="13"/>
  <c r="O131" i="13"/>
  <c r="P131" i="13"/>
  <c r="Q131" i="13"/>
  <c r="H70" i="13"/>
  <c r="I70" i="13"/>
  <c r="J70" i="13"/>
  <c r="K70" i="13"/>
  <c r="L70" i="13"/>
  <c r="M70" i="13"/>
  <c r="N70" i="13"/>
  <c r="O70" i="13"/>
  <c r="P70" i="13"/>
  <c r="Q70" i="13"/>
  <c r="H132" i="13"/>
  <c r="I132" i="13"/>
  <c r="J132" i="13"/>
  <c r="K132" i="13"/>
  <c r="L132" i="13"/>
  <c r="M132" i="13"/>
  <c r="N132" i="13"/>
  <c r="O132" i="13"/>
  <c r="P132" i="13"/>
  <c r="Q132" i="13"/>
  <c r="H316" i="13"/>
  <c r="I316" i="13"/>
  <c r="J316" i="13"/>
  <c r="K316" i="13"/>
  <c r="L316" i="13"/>
  <c r="M316" i="13"/>
  <c r="N316" i="13"/>
  <c r="O316" i="13"/>
  <c r="P316" i="13"/>
  <c r="Q316" i="13"/>
  <c r="H232" i="13"/>
  <c r="I232" i="13"/>
  <c r="J232" i="13"/>
  <c r="K232" i="13"/>
  <c r="L232" i="13"/>
  <c r="M232" i="13"/>
  <c r="N232" i="13"/>
  <c r="O232" i="13"/>
  <c r="P232" i="13"/>
  <c r="Q232" i="13"/>
  <c r="H317" i="13"/>
  <c r="I317" i="13"/>
  <c r="J317" i="13"/>
  <c r="K317" i="13"/>
  <c r="L317" i="13"/>
  <c r="M317" i="13"/>
  <c r="N317" i="13"/>
  <c r="O317" i="13"/>
  <c r="P317" i="13"/>
  <c r="Q317" i="13"/>
  <c r="H133" i="13"/>
  <c r="I133" i="13"/>
  <c r="J133" i="13"/>
  <c r="K133" i="13"/>
  <c r="L133" i="13"/>
  <c r="M133" i="13"/>
  <c r="N133" i="13"/>
  <c r="O133" i="13"/>
  <c r="P133" i="13"/>
  <c r="Q133" i="13"/>
  <c r="H233" i="13"/>
  <c r="I233" i="13"/>
  <c r="J233" i="13"/>
  <c r="K233" i="13"/>
  <c r="L233" i="13"/>
  <c r="M233" i="13"/>
  <c r="N233" i="13"/>
  <c r="O233" i="13"/>
  <c r="P233" i="13"/>
  <c r="Q233" i="13"/>
  <c r="H234" i="13"/>
  <c r="I234" i="13"/>
  <c r="J234" i="13"/>
  <c r="K234" i="13"/>
  <c r="L234" i="13"/>
  <c r="M234" i="13"/>
  <c r="N234" i="13"/>
  <c r="O234" i="13"/>
  <c r="P234" i="13"/>
  <c r="Q234" i="13"/>
  <c r="H71" i="13"/>
  <c r="I71" i="13"/>
  <c r="J71" i="13"/>
  <c r="K71" i="13"/>
  <c r="L71" i="13"/>
  <c r="M71" i="13"/>
  <c r="N71" i="13"/>
  <c r="O71" i="13"/>
  <c r="P71" i="13"/>
  <c r="Q71" i="13"/>
  <c r="H72" i="13"/>
  <c r="I72" i="13"/>
  <c r="J72" i="13"/>
  <c r="K72" i="13"/>
  <c r="L72" i="13"/>
  <c r="M72" i="13"/>
  <c r="N72" i="13"/>
  <c r="O72" i="13"/>
  <c r="P72" i="13"/>
  <c r="Q72" i="13"/>
  <c r="H235" i="13"/>
  <c r="I235" i="13"/>
  <c r="J235" i="13"/>
  <c r="K235" i="13"/>
  <c r="L235" i="13"/>
  <c r="M235" i="13"/>
  <c r="N235" i="13"/>
  <c r="O235" i="13"/>
  <c r="P235" i="13"/>
  <c r="Q235" i="13"/>
  <c r="H236" i="13"/>
  <c r="I236" i="13"/>
  <c r="J236" i="13"/>
  <c r="K236" i="13"/>
  <c r="L236" i="13"/>
  <c r="M236" i="13"/>
  <c r="N236" i="13"/>
  <c r="O236" i="13"/>
  <c r="P236" i="13"/>
  <c r="Q236" i="13"/>
  <c r="H134" i="13"/>
  <c r="I134" i="13"/>
  <c r="J134" i="13"/>
  <c r="K134" i="13"/>
  <c r="L134" i="13"/>
  <c r="M134" i="13"/>
  <c r="N134" i="13"/>
  <c r="O134" i="13"/>
  <c r="P134" i="13"/>
  <c r="Q134" i="13"/>
  <c r="H135" i="13"/>
  <c r="I135" i="13"/>
  <c r="J135" i="13"/>
  <c r="K135" i="13"/>
  <c r="L135" i="13"/>
  <c r="M135" i="13"/>
  <c r="N135" i="13"/>
  <c r="O135" i="13"/>
  <c r="P135" i="13"/>
  <c r="Q135" i="13"/>
  <c r="H73" i="13"/>
  <c r="I73" i="13"/>
  <c r="J73" i="13"/>
  <c r="K73" i="13"/>
  <c r="L73" i="13"/>
  <c r="M73" i="13"/>
  <c r="N73" i="13"/>
  <c r="O73" i="13"/>
  <c r="P73" i="13"/>
  <c r="Q73" i="13"/>
  <c r="H237" i="13"/>
  <c r="I237" i="13"/>
  <c r="J237" i="13"/>
  <c r="K237" i="13"/>
  <c r="L237" i="13"/>
  <c r="M237" i="13"/>
  <c r="N237" i="13"/>
  <c r="O237" i="13"/>
  <c r="P237" i="13"/>
  <c r="Q237" i="13"/>
  <c r="H238" i="13"/>
  <c r="I238" i="13"/>
  <c r="J238" i="13"/>
  <c r="K238" i="13"/>
  <c r="L238" i="13"/>
  <c r="M238" i="13"/>
  <c r="N238" i="13"/>
  <c r="O238" i="13"/>
  <c r="P238" i="13"/>
  <c r="Q238" i="13"/>
  <c r="H74" i="13"/>
  <c r="I74" i="13"/>
  <c r="J74" i="13"/>
  <c r="K74" i="13"/>
  <c r="L74" i="13"/>
  <c r="M74" i="13"/>
  <c r="N74" i="13"/>
  <c r="O74" i="13"/>
  <c r="P74" i="13"/>
  <c r="Q74" i="13"/>
  <c r="H239" i="13"/>
  <c r="I239" i="13"/>
  <c r="J239" i="13"/>
  <c r="K239" i="13"/>
  <c r="L239" i="13"/>
  <c r="M239" i="13"/>
  <c r="N239" i="13"/>
  <c r="O239" i="13"/>
  <c r="P239" i="13"/>
  <c r="Q239" i="13"/>
  <c r="H240" i="13"/>
  <c r="I240" i="13"/>
  <c r="J240" i="13"/>
  <c r="K240" i="13"/>
  <c r="L240" i="13"/>
  <c r="M240" i="13"/>
  <c r="N240" i="13"/>
  <c r="O240" i="13"/>
  <c r="P240" i="13"/>
  <c r="Q240" i="13"/>
  <c r="H241" i="13"/>
  <c r="I241" i="13"/>
  <c r="J241" i="13"/>
  <c r="K241" i="13"/>
  <c r="L241" i="13"/>
  <c r="M241" i="13"/>
  <c r="N241" i="13"/>
  <c r="O241" i="13"/>
  <c r="P241" i="13"/>
  <c r="Q241" i="13"/>
  <c r="H34" i="13"/>
  <c r="I34" i="13"/>
  <c r="J34" i="13"/>
  <c r="K34" i="13"/>
  <c r="L34" i="13"/>
  <c r="M34" i="13"/>
  <c r="N34" i="13"/>
  <c r="O34" i="13"/>
  <c r="P34" i="13"/>
  <c r="Q34" i="13"/>
  <c r="H318" i="13"/>
  <c r="I318" i="13"/>
  <c r="J318" i="13"/>
  <c r="K318" i="13"/>
  <c r="L318" i="13"/>
  <c r="M318" i="13"/>
  <c r="N318" i="13"/>
  <c r="O318" i="13"/>
  <c r="P318" i="13"/>
  <c r="Q318" i="13"/>
  <c r="H242" i="13"/>
  <c r="I242" i="13"/>
  <c r="J242" i="13"/>
  <c r="K242" i="13"/>
  <c r="L242" i="13"/>
  <c r="M242" i="13"/>
  <c r="N242" i="13"/>
  <c r="O242" i="13"/>
  <c r="P242" i="13"/>
  <c r="Q242" i="13"/>
  <c r="H319" i="13"/>
  <c r="I319" i="13"/>
  <c r="J319" i="13"/>
  <c r="K319" i="13"/>
  <c r="L319" i="13"/>
  <c r="M319" i="13"/>
  <c r="N319" i="13"/>
  <c r="O319" i="13"/>
  <c r="P319" i="13"/>
  <c r="Q319" i="13"/>
  <c r="H136" i="13"/>
  <c r="I136" i="13"/>
  <c r="J136" i="13"/>
  <c r="K136" i="13"/>
  <c r="L136" i="13"/>
  <c r="M136" i="13"/>
  <c r="N136" i="13"/>
  <c r="O136" i="13"/>
  <c r="P136" i="13"/>
  <c r="Q136" i="13"/>
  <c r="H75" i="13"/>
  <c r="I75" i="13"/>
  <c r="J75" i="13"/>
  <c r="K75" i="13"/>
  <c r="L75" i="13"/>
  <c r="M75" i="13"/>
  <c r="N75" i="13"/>
  <c r="O75" i="13"/>
  <c r="P75" i="13"/>
  <c r="Q75" i="13"/>
  <c r="H243" i="13"/>
  <c r="I243" i="13"/>
  <c r="J243" i="13"/>
  <c r="K243" i="13"/>
  <c r="L243" i="13"/>
  <c r="M243" i="13"/>
  <c r="N243" i="13"/>
  <c r="O243" i="13"/>
  <c r="P243" i="13"/>
  <c r="Q243" i="13"/>
  <c r="H137" i="13"/>
  <c r="I137" i="13"/>
  <c r="J137" i="13"/>
  <c r="K137" i="13"/>
  <c r="L137" i="13"/>
  <c r="M137" i="13"/>
  <c r="N137" i="13"/>
  <c r="O137" i="13"/>
  <c r="P137" i="13"/>
  <c r="Q137" i="13"/>
  <c r="H138" i="13"/>
  <c r="I138" i="13"/>
  <c r="J138" i="13"/>
  <c r="K138" i="13"/>
  <c r="L138" i="13"/>
  <c r="M138" i="13"/>
  <c r="N138" i="13"/>
  <c r="O138" i="13"/>
  <c r="P138" i="13"/>
  <c r="Q138" i="13"/>
  <c r="H139" i="13"/>
  <c r="I139" i="13"/>
  <c r="J139" i="13"/>
  <c r="K139" i="13"/>
  <c r="L139" i="13"/>
  <c r="M139" i="13"/>
  <c r="N139" i="13"/>
  <c r="O139" i="13"/>
  <c r="P139" i="13"/>
  <c r="Q139" i="13"/>
  <c r="H18" i="13"/>
  <c r="I18" i="13"/>
  <c r="J18" i="13"/>
  <c r="K18" i="13"/>
  <c r="L18" i="13"/>
  <c r="M18" i="13"/>
  <c r="N18" i="13"/>
  <c r="O18" i="13"/>
  <c r="P18" i="13"/>
  <c r="Q18" i="13"/>
  <c r="H244" i="13"/>
  <c r="I244" i="13"/>
  <c r="J244" i="13"/>
  <c r="K244" i="13"/>
  <c r="L244" i="13"/>
  <c r="M244" i="13"/>
  <c r="N244" i="13"/>
  <c r="O244" i="13"/>
  <c r="P244" i="13"/>
  <c r="Q244" i="13"/>
  <c r="H19" i="13"/>
  <c r="I19" i="13"/>
  <c r="J19" i="13"/>
  <c r="K19" i="13"/>
  <c r="L19" i="13"/>
  <c r="M19" i="13"/>
  <c r="N19" i="13"/>
  <c r="O19" i="13"/>
  <c r="P19" i="13"/>
  <c r="Q19" i="13"/>
  <c r="H245" i="13"/>
  <c r="I245" i="13"/>
  <c r="J245" i="13"/>
  <c r="K245" i="13"/>
  <c r="L245" i="13"/>
  <c r="M245" i="13"/>
  <c r="N245" i="13"/>
  <c r="O245" i="13"/>
  <c r="P245" i="13"/>
  <c r="Q245" i="13"/>
  <c r="H246" i="13"/>
  <c r="I246" i="13"/>
  <c r="J246" i="13"/>
  <c r="K246" i="13"/>
  <c r="L246" i="13"/>
  <c r="M246" i="13"/>
  <c r="N246" i="13"/>
  <c r="O246" i="13"/>
  <c r="P246" i="13"/>
  <c r="Q246" i="13"/>
  <c r="H20" i="13"/>
  <c r="I20" i="13"/>
  <c r="J20" i="13"/>
  <c r="K20" i="13"/>
  <c r="L20" i="13"/>
  <c r="M20" i="13"/>
  <c r="N20" i="13"/>
  <c r="O20" i="13"/>
  <c r="P20" i="13"/>
  <c r="Q20" i="13"/>
  <c r="H21" i="13"/>
  <c r="I21" i="13"/>
  <c r="J21" i="13"/>
  <c r="K21" i="13"/>
  <c r="L21" i="13"/>
  <c r="M21" i="13"/>
  <c r="N21" i="13"/>
  <c r="O21" i="13"/>
  <c r="P21" i="13"/>
  <c r="Q21" i="13"/>
  <c r="H247" i="13"/>
  <c r="I247" i="13"/>
  <c r="J247" i="13"/>
  <c r="K247" i="13"/>
  <c r="L247" i="13"/>
  <c r="M247" i="13"/>
  <c r="N247" i="13"/>
  <c r="O247" i="13"/>
  <c r="P247" i="13"/>
  <c r="Q247" i="13"/>
  <c r="H248" i="13"/>
  <c r="I248" i="13"/>
  <c r="J248" i="13"/>
  <c r="K248" i="13"/>
  <c r="L248" i="13"/>
  <c r="M248" i="13"/>
  <c r="N248" i="13"/>
  <c r="O248" i="13"/>
  <c r="P248" i="13"/>
  <c r="Q248" i="13"/>
  <c r="H320" i="13"/>
  <c r="I320" i="13"/>
  <c r="J320" i="13"/>
  <c r="K320" i="13"/>
  <c r="L320" i="13"/>
  <c r="M320" i="13"/>
  <c r="N320" i="13"/>
  <c r="O320" i="13"/>
  <c r="P320" i="13"/>
  <c r="Q320" i="13"/>
  <c r="H321" i="13"/>
  <c r="I321" i="13"/>
  <c r="J321" i="13"/>
  <c r="K321" i="13"/>
  <c r="L321" i="13"/>
  <c r="M321" i="13"/>
  <c r="N321" i="13"/>
  <c r="O321" i="13"/>
  <c r="P321" i="13"/>
  <c r="Q321" i="13"/>
  <c r="H322" i="13"/>
  <c r="I322" i="13"/>
  <c r="J322" i="13"/>
  <c r="K322" i="13"/>
  <c r="L322" i="13"/>
  <c r="M322" i="13"/>
  <c r="N322" i="13"/>
  <c r="O322" i="13"/>
  <c r="P322" i="13"/>
  <c r="Q322" i="13"/>
  <c r="H140" i="13"/>
  <c r="I140" i="13"/>
  <c r="J140" i="13"/>
  <c r="K140" i="13"/>
  <c r="L140" i="13"/>
  <c r="M140" i="13"/>
  <c r="N140" i="13"/>
  <c r="O140" i="13"/>
  <c r="P140" i="13"/>
  <c r="Q140" i="13"/>
  <c r="H323" i="13"/>
  <c r="I323" i="13"/>
  <c r="J323" i="13"/>
  <c r="K323" i="13"/>
  <c r="L323" i="13"/>
  <c r="M323" i="13"/>
  <c r="N323" i="13"/>
  <c r="O323" i="13"/>
  <c r="P323" i="13"/>
  <c r="Q323" i="13"/>
  <c r="H76" i="13"/>
  <c r="I76" i="13"/>
  <c r="J76" i="13"/>
  <c r="K76" i="13"/>
  <c r="L76" i="13"/>
  <c r="M76" i="13"/>
  <c r="N76" i="13"/>
  <c r="O76" i="13"/>
  <c r="P76" i="13"/>
  <c r="Q76" i="13"/>
  <c r="H141" i="13"/>
  <c r="I141" i="13"/>
  <c r="J141" i="13"/>
  <c r="K141" i="13"/>
  <c r="L141" i="13"/>
  <c r="M141" i="13"/>
  <c r="N141" i="13"/>
  <c r="O141" i="13"/>
  <c r="P141" i="13"/>
  <c r="Q141" i="13"/>
  <c r="H77" i="13"/>
  <c r="I77" i="13"/>
  <c r="J77" i="13"/>
  <c r="K77" i="13"/>
  <c r="L77" i="13"/>
  <c r="M77" i="13"/>
  <c r="N77" i="13"/>
  <c r="O77" i="13"/>
  <c r="P77" i="13"/>
  <c r="Q77" i="13"/>
  <c r="H142" i="13"/>
  <c r="I142" i="13"/>
  <c r="J142" i="13"/>
  <c r="K142" i="13"/>
  <c r="L142" i="13"/>
  <c r="M142" i="13"/>
  <c r="N142" i="13"/>
  <c r="O142" i="13"/>
  <c r="P142" i="13"/>
  <c r="Q142" i="13"/>
  <c r="H324" i="13"/>
  <c r="I324" i="13"/>
  <c r="J324" i="13"/>
  <c r="K324" i="13"/>
  <c r="L324" i="13"/>
  <c r="M324" i="13"/>
  <c r="N324" i="13"/>
  <c r="O324" i="13"/>
  <c r="P324" i="13"/>
  <c r="Q324" i="13"/>
  <c r="H249" i="13"/>
  <c r="I249" i="13"/>
  <c r="J249" i="13"/>
  <c r="K249" i="13"/>
  <c r="L249" i="13"/>
  <c r="M249" i="13"/>
  <c r="N249" i="13"/>
  <c r="O249" i="13"/>
  <c r="P249" i="13"/>
  <c r="Q249" i="13"/>
  <c r="H250" i="13"/>
  <c r="I250" i="13"/>
  <c r="J250" i="13"/>
  <c r="K250" i="13"/>
  <c r="L250" i="13"/>
  <c r="M250" i="13"/>
  <c r="N250" i="13"/>
  <c r="O250" i="13"/>
  <c r="P250" i="13"/>
  <c r="Q250" i="13"/>
  <c r="H251" i="13"/>
  <c r="I251" i="13"/>
  <c r="J251" i="13"/>
  <c r="K251" i="13"/>
  <c r="L251" i="13"/>
  <c r="M251" i="13"/>
  <c r="N251" i="13"/>
  <c r="O251" i="13"/>
  <c r="P251" i="13"/>
  <c r="Q251" i="13"/>
  <c r="H143" i="13"/>
  <c r="I143" i="13"/>
  <c r="J143" i="13"/>
  <c r="K143" i="13"/>
  <c r="L143" i="13"/>
  <c r="M143" i="13"/>
  <c r="N143" i="13"/>
  <c r="O143" i="13"/>
  <c r="P143" i="13"/>
  <c r="Q143" i="13"/>
  <c r="H78" i="13"/>
  <c r="I78" i="13"/>
  <c r="J78" i="13"/>
  <c r="K78" i="13"/>
  <c r="L78" i="13"/>
  <c r="M78" i="13"/>
  <c r="N78" i="13"/>
  <c r="O78" i="13"/>
  <c r="P78" i="13"/>
  <c r="Q78" i="13"/>
  <c r="H144" i="13"/>
  <c r="I144" i="13"/>
  <c r="J144" i="13"/>
  <c r="K144" i="13"/>
  <c r="L144" i="13"/>
  <c r="M144" i="13"/>
  <c r="N144" i="13"/>
  <c r="O144" i="13"/>
  <c r="P144" i="13"/>
  <c r="Q144" i="13"/>
  <c r="H145" i="13"/>
  <c r="I145" i="13"/>
  <c r="J145" i="13"/>
  <c r="K145" i="13"/>
  <c r="L145" i="13"/>
  <c r="M145" i="13"/>
  <c r="N145" i="13"/>
  <c r="O145" i="13"/>
  <c r="P145" i="13"/>
  <c r="Q145" i="13"/>
  <c r="H79" i="13"/>
  <c r="I79" i="13"/>
  <c r="J79" i="13"/>
  <c r="K79" i="13"/>
  <c r="L79" i="13"/>
  <c r="M79" i="13"/>
  <c r="N79" i="13"/>
  <c r="O79" i="13"/>
  <c r="P79" i="13"/>
  <c r="Q79" i="13"/>
  <c r="H22" i="13"/>
  <c r="I22" i="13"/>
  <c r="J22" i="13"/>
  <c r="K22" i="13"/>
  <c r="L22" i="13"/>
  <c r="M22" i="13"/>
  <c r="N22" i="13"/>
  <c r="O22" i="13"/>
  <c r="P22" i="13"/>
  <c r="Q22" i="13"/>
  <c r="H325" i="13"/>
  <c r="I325" i="13"/>
  <c r="J325" i="13"/>
  <c r="K325" i="13"/>
  <c r="L325" i="13"/>
  <c r="M325" i="13"/>
  <c r="N325" i="13"/>
  <c r="O325" i="13"/>
  <c r="P325" i="13"/>
  <c r="Q325" i="13"/>
  <c r="H146" i="13"/>
  <c r="I146" i="13"/>
  <c r="J146" i="13"/>
  <c r="K146" i="13"/>
  <c r="L146" i="13"/>
  <c r="M146" i="13"/>
  <c r="N146" i="13"/>
  <c r="O146" i="13"/>
  <c r="P146" i="13"/>
  <c r="Q146" i="13"/>
  <c r="H35" i="13"/>
  <c r="I35" i="13"/>
  <c r="J35" i="13"/>
  <c r="K35" i="13"/>
  <c r="L35" i="13"/>
  <c r="M35" i="13"/>
  <c r="N35" i="13"/>
  <c r="O35" i="13"/>
  <c r="P35" i="13"/>
  <c r="Q35" i="13"/>
  <c r="H326" i="13"/>
  <c r="I326" i="13"/>
  <c r="J326" i="13"/>
  <c r="K326" i="13"/>
  <c r="L326" i="13"/>
  <c r="M326" i="13"/>
  <c r="N326" i="13"/>
  <c r="O326" i="13"/>
  <c r="P326" i="13"/>
  <c r="Q326" i="13"/>
  <c r="H327" i="13"/>
  <c r="I327" i="13"/>
  <c r="J327" i="13"/>
  <c r="K327" i="13"/>
  <c r="L327" i="13"/>
  <c r="M327" i="13"/>
  <c r="N327" i="13"/>
  <c r="O327" i="13"/>
  <c r="P327" i="13"/>
  <c r="Q327" i="13"/>
  <c r="H147" i="13"/>
  <c r="I147" i="13"/>
  <c r="J147" i="13"/>
  <c r="K147" i="13"/>
  <c r="L147" i="13"/>
  <c r="M147" i="13"/>
  <c r="N147" i="13"/>
  <c r="O147" i="13"/>
  <c r="P147" i="13"/>
  <c r="Q147" i="13"/>
  <c r="H148" i="13"/>
  <c r="I148" i="13"/>
  <c r="J148" i="13"/>
  <c r="K148" i="13"/>
  <c r="L148" i="13"/>
  <c r="M148" i="13"/>
  <c r="N148" i="13"/>
  <c r="O148" i="13"/>
  <c r="P148" i="13"/>
  <c r="Q148" i="13"/>
  <c r="H252" i="13"/>
  <c r="I252" i="13"/>
  <c r="J252" i="13"/>
  <c r="K252" i="13"/>
  <c r="L252" i="13"/>
  <c r="M252" i="13"/>
  <c r="N252" i="13"/>
  <c r="O252" i="13"/>
  <c r="P252" i="13"/>
  <c r="Q252" i="13"/>
  <c r="H328" i="13"/>
  <c r="I328" i="13"/>
  <c r="J328" i="13"/>
  <c r="K328" i="13"/>
  <c r="L328" i="13"/>
  <c r="M328" i="13"/>
  <c r="N328" i="13"/>
  <c r="O328" i="13"/>
  <c r="P328" i="13"/>
  <c r="Q328" i="13"/>
  <c r="H329" i="13"/>
  <c r="I329" i="13"/>
  <c r="J329" i="13"/>
  <c r="K329" i="13"/>
  <c r="L329" i="13"/>
  <c r="M329" i="13"/>
  <c r="N329" i="13"/>
  <c r="O329" i="13"/>
  <c r="P329" i="13"/>
  <c r="Q329" i="13"/>
  <c r="H149" i="13"/>
  <c r="I149" i="13"/>
  <c r="J149" i="13"/>
  <c r="K149" i="13"/>
  <c r="L149" i="13"/>
  <c r="M149" i="13"/>
  <c r="N149" i="13"/>
  <c r="O149" i="13"/>
  <c r="P149" i="13"/>
  <c r="Q149" i="13"/>
  <c r="H330" i="13"/>
  <c r="I330" i="13"/>
  <c r="J330" i="13"/>
  <c r="K330" i="13"/>
  <c r="L330" i="13"/>
  <c r="M330" i="13"/>
  <c r="N330" i="13"/>
  <c r="O330" i="13"/>
  <c r="P330" i="13"/>
  <c r="Q330" i="13"/>
  <c r="H331" i="13"/>
  <c r="I331" i="13"/>
  <c r="J331" i="13"/>
  <c r="K331" i="13"/>
  <c r="L331" i="13"/>
  <c r="M331" i="13"/>
  <c r="N331" i="13"/>
  <c r="O331" i="13"/>
  <c r="P331" i="13"/>
  <c r="Q331" i="13"/>
  <c r="H150" i="13"/>
  <c r="I150" i="13"/>
  <c r="J150" i="13"/>
  <c r="K150" i="13"/>
  <c r="L150" i="13"/>
  <c r="M150" i="13"/>
  <c r="N150" i="13"/>
  <c r="O150" i="13"/>
  <c r="P150" i="13"/>
  <c r="Q150" i="13"/>
  <c r="H253" i="13"/>
  <c r="I253" i="13"/>
  <c r="J253" i="13"/>
  <c r="K253" i="13"/>
  <c r="L253" i="13"/>
  <c r="M253" i="13"/>
  <c r="N253" i="13"/>
  <c r="O253" i="13"/>
  <c r="P253" i="13"/>
  <c r="Q253" i="13"/>
  <c r="H23" i="13"/>
  <c r="I23" i="13"/>
  <c r="J23" i="13"/>
  <c r="K23" i="13"/>
  <c r="L23" i="13"/>
  <c r="M23" i="13"/>
  <c r="N23" i="13"/>
  <c r="O23" i="13"/>
  <c r="P23" i="13"/>
  <c r="Q23" i="13"/>
  <c r="H151" i="13"/>
  <c r="I151" i="13"/>
  <c r="J151" i="13"/>
  <c r="K151" i="13"/>
  <c r="L151" i="13"/>
  <c r="M151" i="13"/>
  <c r="N151" i="13"/>
  <c r="O151" i="13"/>
  <c r="P151" i="13"/>
  <c r="Q151" i="13"/>
  <c r="H254" i="13"/>
  <c r="I254" i="13"/>
  <c r="J254" i="13"/>
  <c r="K254" i="13"/>
  <c r="L254" i="13"/>
  <c r="M254" i="13"/>
  <c r="N254" i="13"/>
  <c r="O254" i="13"/>
  <c r="P254" i="13"/>
  <c r="Q254" i="13"/>
  <c r="H255" i="13"/>
  <c r="I255" i="13"/>
  <c r="J255" i="13"/>
  <c r="K255" i="13"/>
  <c r="L255" i="13"/>
  <c r="M255" i="13"/>
  <c r="N255" i="13"/>
  <c r="O255" i="13"/>
  <c r="P255" i="13"/>
  <c r="Q255" i="13"/>
  <c r="H256" i="13"/>
  <c r="I256" i="13"/>
  <c r="J256" i="13"/>
  <c r="K256" i="13"/>
  <c r="L256" i="13"/>
  <c r="M256" i="13"/>
  <c r="N256" i="13"/>
  <c r="O256" i="13"/>
  <c r="P256" i="13"/>
  <c r="Q256" i="13"/>
  <c r="H332" i="13"/>
  <c r="I332" i="13"/>
  <c r="J332" i="13"/>
  <c r="K332" i="13"/>
  <c r="L332" i="13"/>
  <c r="M332" i="13"/>
  <c r="N332" i="13"/>
  <c r="O332" i="13"/>
  <c r="P332" i="13"/>
  <c r="Q332" i="13"/>
  <c r="H152" i="13"/>
  <c r="I152" i="13"/>
  <c r="J152" i="13"/>
  <c r="K152" i="13"/>
  <c r="L152" i="13"/>
  <c r="M152" i="13"/>
  <c r="N152" i="13"/>
  <c r="O152" i="13"/>
  <c r="P152" i="13"/>
  <c r="Q152" i="13"/>
  <c r="H153" i="13"/>
  <c r="I153" i="13"/>
  <c r="J153" i="13"/>
  <c r="K153" i="13"/>
  <c r="L153" i="13"/>
  <c r="M153" i="13"/>
  <c r="N153" i="13"/>
  <c r="O153" i="13"/>
  <c r="P153" i="13"/>
  <c r="Q153" i="13"/>
  <c r="H257" i="13"/>
  <c r="I257" i="13"/>
  <c r="J257" i="13"/>
  <c r="K257" i="13"/>
  <c r="L257" i="13"/>
  <c r="M257" i="13"/>
  <c r="N257" i="13"/>
  <c r="O257" i="13"/>
  <c r="P257" i="13"/>
  <c r="Q257" i="13"/>
  <c r="H258" i="13"/>
  <c r="I258" i="13"/>
  <c r="J258" i="13"/>
  <c r="K258" i="13"/>
  <c r="L258" i="13"/>
  <c r="M258" i="13"/>
  <c r="N258" i="13"/>
  <c r="O258" i="13"/>
  <c r="P258" i="13"/>
  <c r="Q258" i="13"/>
  <c r="H259" i="13"/>
  <c r="I259" i="13"/>
  <c r="J259" i="13"/>
  <c r="K259" i="13"/>
  <c r="L259" i="13"/>
  <c r="M259" i="13"/>
  <c r="N259" i="13"/>
  <c r="O259" i="13"/>
  <c r="P259" i="13"/>
  <c r="Q259" i="13"/>
  <c r="H80" i="13"/>
  <c r="I80" i="13"/>
  <c r="J80" i="13"/>
  <c r="K80" i="13"/>
  <c r="L80" i="13"/>
  <c r="M80" i="13"/>
  <c r="N80" i="13"/>
  <c r="O80" i="13"/>
  <c r="P80" i="13"/>
  <c r="Q80" i="13"/>
  <c r="H36" i="13"/>
  <c r="I36" i="13"/>
  <c r="J36" i="13"/>
  <c r="K36" i="13"/>
  <c r="L36" i="13"/>
  <c r="M36" i="13"/>
  <c r="N36" i="13"/>
  <c r="O36" i="13"/>
  <c r="P36" i="13"/>
  <c r="Q36" i="13"/>
  <c r="H260" i="13"/>
  <c r="I260" i="13"/>
  <c r="J260" i="13"/>
  <c r="K260" i="13"/>
  <c r="L260" i="13"/>
  <c r="M260" i="13"/>
  <c r="N260" i="13"/>
  <c r="O260" i="13"/>
  <c r="P260" i="13"/>
  <c r="Q260" i="13"/>
  <c r="H261" i="13"/>
  <c r="I261" i="13"/>
  <c r="J261" i="13"/>
  <c r="K261" i="13"/>
  <c r="L261" i="13"/>
  <c r="M261" i="13"/>
  <c r="N261" i="13"/>
  <c r="O261" i="13"/>
  <c r="P261" i="13"/>
  <c r="Q261" i="13"/>
  <c r="H81" i="13"/>
  <c r="I81" i="13"/>
  <c r="J81" i="13"/>
  <c r="K81" i="13"/>
  <c r="L81" i="13"/>
  <c r="M81" i="13"/>
  <c r="N81" i="13"/>
  <c r="O81" i="13"/>
  <c r="P81" i="13"/>
  <c r="Q81" i="13"/>
  <c r="H333" i="13"/>
  <c r="I333" i="13"/>
  <c r="J333" i="13"/>
  <c r="K333" i="13"/>
  <c r="L333" i="13"/>
  <c r="M333" i="13"/>
  <c r="N333" i="13"/>
  <c r="O333" i="13"/>
  <c r="P333" i="13"/>
  <c r="Q333" i="13"/>
  <c r="H262" i="13"/>
  <c r="I262" i="13"/>
  <c r="J262" i="13"/>
  <c r="K262" i="13"/>
  <c r="L262" i="13"/>
  <c r="M262" i="13"/>
  <c r="N262" i="13"/>
  <c r="O262" i="13"/>
  <c r="P262" i="13"/>
  <c r="Q262" i="13"/>
  <c r="H154" i="13"/>
  <c r="I154" i="13"/>
  <c r="J154" i="13"/>
  <c r="K154" i="13"/>
  <c r="L154" i="13"/>
  <c r="M154" i="13"/>
  <c r="N154" i="13"/>
  <c r="O154" i="13"/>
  <c r="P154" i="13"/>
  <c r="Q154" i="13"/>
  <c r="H155" i="13"/>
  <c r="I155" i="13"/>
  <c r="J155" i="13"/>
  <c r="K155" i="13"/>
  <c r="L155" i="13"/>
  <c r="M155" i="13"/>
  <c r="N155" i="13"/>
  <c r="O155" i="13"/>
  <c r="P155" i="13"/>
  <c r="Q155" i="13"/>
  <c r="H24" i="13"/>
  <c r="I24" i="13"/>
  <c r="J24" i="13"/>
  <c r="K24" i="13"/>
  <c r="L24" i="13"/>
  <c r="M24" i="13"/>
  <c r="N24" i="13"/>
  <c r="O24" i="13"/>
  <c r="P24" i="13"/>
  <c r="Q24" i="13"/>
  <c r="H156" i="13"/>
  <c r="I156" i="13"/>
  <c r="J156" i="13"/>
  <c r="K156" i="13"/>
  <c r="L156" i="13"/>
  <c r="M156" i="13"/>
  <c r="N156" i="13"/>
  <c r="O156" i="13"/>
  <c r="P156" i="13"/>
  <c r="Q156" i="13"/>
  <c r="H157" i="13"/>
  <c r="I157" i="13"/>
  <c r="J157" i="13"/>
  <c r="K157" i="13"/>
  <c r="L157" i="13"/>
  <c r="M157" i="13"/>
  <c r="N157" i="13"/>
  <c r="O157" i="13"/>
  <c r="P157" i="13"/>
  <c r="Q157" i="13"/>
  <c r="H25" i="13"/>
  <c r="I25" i="13"/>
  <c r="J25" i="13"/>
  <c r="K25" i="13"/>
  <c r="L25" i="13"/>
  <c r="M25" i="13"/>
  <c r="N25" i="13"/>
  <c r="O25" i="13"/>
  <c r="P25" i="13"/>
  <c r="Q25" i="13"/>
  <c r="H158" i="13"/>
  <c r="I158" i="13"/>
  <c r="J158" i="13"/>
  <c r="K158" i="13"/>
  <c r="L158" i="13"/>
  <c r="M158" i="13"/>
  <c r="N158" i="13"/>
  <c r="O158" i="13"/>
  <c r="P158" i="13"/>
  <c r="Q158" i="13"/>
  <c r="H159" i="13"/>
  <c r="I159" i="13"/>
  <c r="J159" i="13"/>
  <c r="K159" i="13"/>
  <c r="L159" i="13"/>
  <c r="M159" i="13"/>
  <c r="N159" i="13"/>
  <c r="O159" i="13"/>
  <c r="P159" i="13"/>
  <c r="Q159" i="13"/>
  <c r="H263" i="13"/>
  <c r="I263" i="13"/>
  <c r="J263" i="13"/>
  <c r="K263" i="13"/>
  <c r="L263" i="13"/>
  <c r="M263" i="13"/>
  <c r="N263" i="13"/>
  <c r="O263" i="13"/>
  <c r="P263" i="13"/>
  <c r="Q263" i="13"/>
  <c r="H264" i="13"/>
  <c r="I264" i="13"/>
  <c r="J264" i="13"/>
  <c r="K264" i="13"/>
  <c r="L264" i="13"/>
  <c r="M264" i="13"/>
  <c r="N264" i="13"/>
  <c r="O264" i="13"/>
  <c r="P264" i="13"/>
  <c r="Q264" i="13"/>
  <c r="H334" i="13"/>
  <c r="I334" i="13"/>
  <c r="J334" i="13"/>
  <c r="K334" i="13"/>
  <c r="L334" i="13"/>
  <c r="M334" i="13"/>
  <c r="N334" i="13"/>
  <c r="O334" i="13"/>
  <c r="P334" i="13"/>
  <c r="Q334" i="13"/>
  <c r="H265" i="13"/>
  <c r="I265" i="13"/>
  <c r="J265" i="13"/>
  <c r="K265" i="13"/>
  <c r="L265" i="13"/>
  <c r="M265" i="13"/>
  <c r="N265" i="13"/>
  <c r="O265" i="13"/>
  <c r="P265" i="13"/>
  <c r="Q265" i="13"/>
  <c r="H266" i="13"/>
  <c r="I266" i="13"/>
  <c r="J266" i="13"/>
  <c r="K266" i="13"/>
  <c r="L266" i="13"/>
  <c r="M266" i="13"/>
  <c r="N266" i="13"/>
  <c r="O266" i="13"/>
  <c r="P266" i="13"/>
  <c r="Q266" i="13"/>
  <c r="H37" i="13"/>
  <c r="I37" i="13"/>
  <c r="J37" i="13"/>
  <c r="K37" i="13"/>
  <c r="L37" i="13"/>
  <c r="M37" i="13"/>
  <c r="N37" i="13"/>
  <c r="O37" i="13"/>
  <c r="P37" i="13"/>
  <c r="Q37" i="13"/>
  <c r="H82" i="13"/>
  <c r="I82" i="13"/>
  <c r="J82" i="13"/>
  <c r="K82" i="13"/>
  <c r="L82" i="13"/>
  <c r="M82" i="13"/>
  <c r="N82" i="13"/>
  <c r="O82" i="13"/>
  <c r="P82" i="13"/>
  <c r="Q82" i="13"/>
  <c r="H267" i="13"/>
  <c r="I267" i="13"/>
  <c r="J267" i="13"/>
  <c r="K267" i="13"/>
  <c r="L267" i="13"/>
  <c r="M267" i="13"/>
  <c r="N267" i="13"/>
  <c r="O267" i="13"/>
  <c r="P267" i="13"/>
  <c r="Q267" i="13"/>
  <c r="H160" i="13"/>
  <c r="I160" i="13"/>
  <c r="J160" i="13"/>
  <c r="K160" i="13"/>
  <c r="L160" i="13"/>
  <c r="M160" i="13"/>
  <c r="N160" i="13"/>
  <c r="O160" i="13"/>
  <c r="P160" i="13"/>
  <c r="Q160" i="13"/>
  <c r="H161" i="13"/>
  <c r="I161" i="13"/>
  <c r="J161" i="13"/>
  <c r="K161" i="13"/>
  <c r="L161" i="13"/>
  <c r="M161" i="13"/>
  <c r="N161" i="13"/>
  <c r="O161" i="13"/>
  <c r="P161" i="13"/>
  <c r="Q161" i="13"/>
  <c r="H335" i="13"/>
  <c r="I335" i="13"/>
  <c r="J335" i="13"/>
  <c r="K335" i="13"/>
  <c r="L335" i="13"/>
  <c r="M335" i="13"/>
  <c r="N335" i="13"/>
  <c r="O335" i="13"/>
  <c r="P335" i="13"/>
  <c r="Q335" i="13"/>
  <c r="H83" i="13"/>
  <c r="I83" i="13"/>
  <c r="J83" i="13"/>
  <c r="K83" i="13"/>
  <c r="L83" i="13"/>
  <c r="M83" i="13"/>
  <c r="N83" i="13"/>
  <c r="O83" i="13"/>
  <c r="P83" i="13"/>
  <c r="Q83" i="13"/>
  <c r="H336" i="13"/>
  <c r="I336" i="13"/>
  <c r="J336" i="13"/>
  <c r="K336" i="13"/>
  <c r="L336" i="13"/>
  <c r="M336" i="13"/>
  <c r="N336" i="13"/>
  <c r="O336" i="13"/>
  <c r="P336" i="13"/>
  <c r="Q336" i="13"/>
  <c r="H268" i="13"/>
  <c r="I268" i="13"/>
  <c r="J268" i="13"/>
  <c r="K268" i="13"/>
  <c r="L268" i="13"/>
  <c r="M268" i="13"/>
  <c r="N268" i="13"/>
  <c r="O268" i="13"/>
  <c r="P268" i="13"/>
  <c r="Q268" i="13"/>
  <c r="H269" i="13"/>
  <c r="I269" i="13"/>
  <c r="J269" i="13"/>
  <c r="K269" i="13"/>
  <c r="L269" i="13"/>
  <c r="M269" i="13"/>
  <c r="N269" i="13"/>
  <c r="O269" i="13"/>
  <c r="P269" i="13"/>
  <c r="Q269" i="13"/>
  <c r="H162" i="13"/>
  <c r="I162" i="13"/>
  <c r="J162" i="13"/>
  <c r="K162" i="13"/>
  <c r="L162" i="13"/>
  <c r="M162" i="13"/>
  <c r="N162" i="13"/>
  <c r="O162" i="13"/>
  <c r="P162" i="13"/>
  <c r="Q162" i="13"/>
  <c r="H163" i="13"/>
  <c r="I163" i="13"/>
  <c r="J163" i="13"/>
  <c r="K163" i="13"/>
  <c r="L163" i="13"/>
  <c r="M163" i="13"/>
  <c r="N163" i="13"/>
  <c r="O163" i="13"/>
  <c r="P163" i="13"/>
  <c r="Q163" i="13"/>
  <c r="H164" i="13"/>
  <c r="I164" i="13"/>
  <c r="J164" i="13"/>
  <c r="K164" i="13"/>
  <c r="L164" i="13"/>
  <c r="M164" i="13"/>
  <c r="N164" i="13"/>
  <c r="O164" i="13"/>
  <c r="P164" i="13"/>
  <c r="Q164" i="13"/>
  <c r="H270" i="13"/>
  <c r="I270" i="13"/>
  <c r="J270" i="13"/>
  <c r="K270" i="13"/>
  <c r="L270" i="13"/>
  <c r="M270" i="13"/>
  <c r="N270" i="13"/>
  <c r="O270" i="13"/>
  <c r="P270" i="13"/>
  <c r="Q270" i="13"/>
  <c r="H84" i="13"/>
  <c r="I84" i="13"/>
  <c r="J84" i="13"/>
  <c r="K84" i="13"/>
  <c r="L84" i="13"/>
  <c r="M84" i="13"/>
  <c r="N84" i="13"/>
  <c r="O84" i="13"/>
  <c r="P84" i="13"/>
  <c r="Q84" i="13"/>
  <c r="H271" i="13"/>
  <c r="I271" i="13"/>
  <c r="J271" i="13"/>
  <c r="K271" i="13"/>
  <c r="L271" i="13"/>
  <c r="M271" i="13"/>
  <c r="N271" i="13"/>
  <c r="O271" i="13"/>
  <c r="P271" i="13"/>
  <c r="Q271" i="13"/>
  <c r="H85" i="13"/>
  <c r="I85" i="13"/>
  <c r="J85" i="13"/>
  <c r="K85" i="13"/>
  <c r="L85" i="13"/>
  <c r="M85" i="13"/>
  <c r="N85" i="13"/>
  <c r="O85" i="13"/>
  <c r="P85" i="13"/>
  <c r="Q85" i="13"/>
  <c r="H272" i="13"/>
  <c r="I272" i="13"/>
  <c r="J272" i="13"/>
  <c r="K272" i="13"/>
  <c r="L272" i="13"/>
  <c r="M272" i="13"/>
  <c r="N272" i="13"/>
  <c r="O272" i="13"/>
  <c r="P272" i="13"/>
  <c r="Q272" i="13"/>
  <c r="H26" i="13"/>
  <c r="I26" i="13"/>
  <c r="J26" i="13"/>
  <c r="K26" i="13"/>
  <c r="L26" i="13"/>
  <c r="M26" i="13"/>
  <c r="N26" i="13"/>
  <c r="O26" i="13"/>
  <c r="P26" i="13"/>
  <c r="Q26" i="13"/>
  <c r="H273" i="13"/>
  <c r="I273" i="13"/>
  <c r="J273" i="13"/>
  <c r="K273" i="13"/>
  <c r="L273" i="13"/>
  <c r="M273" i="13"/>
  <c r="N273" i="13"/>
  <c r="O273" i="13"/>
  <c r="P273" i="13"/>
  <c r="Q273" i="13"/>
  <c r="H274" i="13"/>
  <c r="I274" i="13"/>
  <c r="J274" i="13"/>
  <c r="K274" i="13"/>
  <c r="L274" i="13"/>
  <c r="M274" i="13"/>
  <c r="N274" i="13"/>
  <c r="O274" i="13"/>
  <c r="P274" i="13"/>
  <c r="Q274" i="13"/>
  <c r="H165" i="13"/>
  <c r="I165" i="13"/>
  <c r="J165" i="13"/>
  <c r="K165" i="13"/>
  <c r="L165" i="13"/>
  <c r="M165" i="13"/>
  <c r="N165" i="13"/>
  <c r="O165" i="13"/>
  <c r="P165" i="13"/>
  <c r="Q165" i="13"/>
  <c r="H27" i="13"/>
  <c r="I27" i="13"/>
  <c r="J27" i="13"/>
  <c r="K27" i="13"/>
  <c r="L27" i="13"/>
  <c r="M27" i="13"/>
  <c r="N27" i="13"/>
  <c r="O27" i="13"/>
  <c r="P27" i="13"/>
  <c r="Q27" i="13"/>
  <c r="H275" i="13"/>
  <c r="I275" i="13"/>
  <c r="J275" i="13"/>
  <c r="K275" i="13"/>
  <c r="L275" i="13"/>
  <c r="M275" i="13"/>
  <c r="N275" i="13"/>
  <c r="O275" i="13"/>
  <c r="P275" i="13"/>
  <c r="Q275" i="13"/>
  <c r="H276" i="13"/>
  <c r="I276" i="13"/>
  <c r="J276" i="13"/>
  <c r="K276" i="13"/>
  <c r="L276" i="13"/>
  <c r="M276" i="13"/>
  <c r="N276" i="13"/>
  <c r="O276" i="13"/>
  <c r="P276" i="13"/>
  <c r="Q276" i="13"/>
  <c r="H337" i="13"/>
  <c r="I337" i="13"/>
  <c r="J337" i="13"/>
  <c r="K337" i="13"/>
  <c r="L337" i="13"/>
  <c r="M337" i="13"/>
  <c r="N337" i="13"/>
  <c r="O337" i="13"/>
  <c r="P337" i="13"/>
  <c r="Q337" i="13"/>
  <c r="H350" i="13"/>
  <c r="I350" i="13"/>
  <c r="J350" i="13"/>
  <c r="K350" i="13"/>
  <c r="L350" i="13"/>
  <c r="M350" i="13"/>
  <c r="N350" i="13"/>
  <c r="O350" i="13"/>
  <c r="P350" i="13"/>
  <c r="Q350" i="13"/>
  <c r="H166" i="13"/>
  <c r="I166" i="13"/>
  <c r="J166" i="13"/>
  <c r="K166" i="13"/>
  <c r="L166" i="13"/>
  <c r="M166" i="13"/>
  <c r="N166" i="13"/>
  <c r="O166" i="13"/>
  <c r="P166" i="13"/>
  <c r="Q166" i="13"/>
  <c r="H86" i="13"/>
  <c r="I86" i="13"/>
  <c r="J86" i="13"/>
  <c r="K86" i="13"/>
  <c r="L86" i="13"/>
  <c r="M86" i="13"/>
  <c r="N86" i="13"/>
  <c r="O86" i="13"/>
  <c r="P86" i="13"/>
  <c r="Q86" i="13"/>
  <c r="H167" i="13"/>
  <c r="I167" i="13"/>
  <c r="J167" i="13"/>
  <c r="K167" i="13"/>
  <c r="L167" i="13"/>
  <c r="M167" i="13"/>
  <c r="N167" i="13"/>
  <c r="O167" i="13"/>
  <c r="P167" i="13"/>
  <c r="Q167" i="13"/>
  <c r="H277" i="13"/>
  <c r="I277" i="13"/>
  <c r="J277" i="13"/>
  <c r="K277" i="13"/>
  <c r="L277" i="13"/>
  <c r="M277" i="13"/>
  <c r="N277" i="13"/>
  <c r="O277" i="13"/>
  <c r="P277" i="13"/>
  <c r="Q277" i="13"/>
  <c r="H278" i="13"/>
  <c r="I278" i="13"/>
  <c r="J278" i="13"/>
  <c r="K278" i="13"/>
  <c r="L278" i="13"/>
  <c r="M278" i="13"/>
  <c r="N278" i="13"/>
  <c r="O278" i="13"/>
  <c r="P278" i="13"/>
  <c r="Q278" i="13"/>
  <c r="H338" i="13"/>
  <c r="I338" i="13"/>
  <c r="J338" i="13"/>
  <c r="K338" i="13"/>
  <c r="L338" i="13"/>
  <c r="M338" i="13"/>
  <c r="N338" i="13"/>
  <c r="O338" i="13"/>
  <c r="P338" i="13"/>
  <c r="Q338" i="13"/>
  <c r="Q4" i="13"/>
  <c r="P4" i="13"/>
  <c r="O4" i="13"/>
  <c r="N4" i="13"/>
  <c r="M4" i="13"/>
  <c r="L4" i="13"/>
  <c r="K4" i="13"/>
  <c r="J4" i="13"/>
  <c r="I4" i="13"/>
  <c r="H4" i="13"/>
  <c r="H38" i="12"/>
  <c r="I38" i="12"/>
  <c r="J38" i="12"/>
  <c r="K38" i="12"/>
  <c r="L38" i="12"/>
  <c r="M38" i="12"/>
  <c r="N38" i="12"/>
  <c r="O38" i="12"/>
  <c r="P38" i="12"/>
  <c r="Q38" i="12"/>
  <c r="H39" i="12"/>
  <c r="I39" i="12"/>
  <c r="J39" i="12"/>
  <c r="K39" i="12"/>
  <c r="L39" i="12"/>
  <c r="M39" i="12"/>
  <c r="N39" i="12"/>
  <c r="O39" i="12"/>
  <c r="P39" i="12"/>
  <c r="Q39" i="12"/>
  <c r="H333" i="12"/>
  <c r="I333" i="12"/>
  <c r="J333" i="12"/>
  <c r="K333" i="12"/>
  <c r="L333" i="12"/>
  <c r="M333" i="12"/>
  <c r="N333" i="12"/>
  <c r="O333" i="12"/>
  <c r="P333" i="12"/>
  <c r="Q333" i="12"/>
  <c r="H40" i="12"/>
  <c r="I40" i="12"/>
  <c r="J40" i="12"/>
  <c r="K40" i="12"/>
  <c r="L40" i="12"/>
  <c r="M40" i="12"/>
  <c r="N40" i="12"/>
  <c r="O40" i="12"/>
  <c r="P40" i="12"/>
  <c r="Q40" i="12"/>
  <c r="H269" i="12"/>
  <c r="I269" i="12"/>
  <c r="J269" i="12"/>
  <c r="K269" i="12"/>
  <c r="L269" i="12"/>
  <c r="M269" i="12"/>
  <c r="N269" i="12"/>
  <c r="O269" i="12"/>
  <c r="P269" i="12"/>
  <c r="Q269" i="12"/>
  <c r="H175" i="12"/>
  <c r="I175" i="12"/>
  <c r="J175" i="12"/>
  <c r="K175" i="12"/>
  <c r="L175" i="12"/>
  <c r="M175" i="12"/>
  <c r="N175" i="12"/>
  <c r="O175" i="12"/>
  <c r="P175" i="12"/>
  <c r="Q175" i="12"/>
  <c r="H88" i="12"/>
  <c r="I88" i="12"/>
  <c r="J88" i="12"/>
  <c r="K88" i="12"/>
  <c r="L88" i="12"/>
  <c r="M88" i="12"/>
  <c r="N88" i="12"/>
  <c r="O88" i="12"/>
  <c r="P88" i="12"/>
  <c r="Q88" i="12"/>
  <c r="H176" i="12"/>
  <c r="I176" i="12"/>
  <c r="J176" i="12"/>
  <c r="K176" i="12"/>
  <c r="L176" i="12"/>
  <c r="M176" i="12"/>
  <c r="N176" i="12"/>
  <c r="O176" i="12"/>
  <c r="P176" i="12"/>
  <c r="Q176" i="12"/>
  <c r="H4" i="12"/>
  <c r="I4" i="12"/>
  <c r="J4" i="12"/>
  <c r="K4" i="12"/>
  <c r="L4" i="12"/>
  <c r="M4" i="12"/>
  <c r="N4" i="12"/>
  <c r="O4" i="12"/>
  <c r="P4" i="12"/>
  <c r="Q4" i="12"/>
  <c r="H5" i="12"/>
  <c r="I5" i="12"/>
  <c r="J5" i="12"/>
  <c r="K5" i="12"/>
  <c r="L5" i="12"/>
  <c r="M5" i="12"/>
  <c r="N5" i="12"/>
  <c r="O5" i="12"/>
  <c r="P5" i="12"/>
  <c r="Q5" i="12"/>
  <c r="H270" i="12"/>
  <c r="I270" i="12"/>
  <c r="J270" i="12"/>
  <c r="K270" i="12"/>
  <c r="L270" i="12"/>
  <c r="M270" i="12"/>
  <c r="N270" i="12"/>
  <c r="O270" i="12"/>
  <c r="P270" i="12"/>
  <c r="Q270" i="12"/>
  <c r="H89" i="12"/>
  <c r="I89" i="12"/>
  <c r="J89" i="12"/>
  <c r="K89" i="12"/>
  <c r="L89" i="12"/>
  <c r="M89" i="12"/>
  <c r="N89" i="12"/>
  <c r="O89" i="12"/>
  <c r="P89" i="12"/>
  <c r="Q89" i="12"/>
  <c r="H334" i="12"/>
  <c r="I334" i="12"/>
  <c r="J334" i="12"/>
  <c r="K334" i="12"/>
  <c r="L334" i="12"/>
  <c r="M334" i="12"/>
  <c r="N334" i="12"/>
  <c r="O334" i="12"/>
  <c r="P334" i="12"/>
  <c r="Q334" i="12"/>
  <c r="H90" i="12"/>
  <c r="I90" i="12"/>
  <c r="J90" i="12"/>
  <c r="K90" i="12"/>
  <c r="L90" i="12"/>
  <c r="M90" i="12"/>
  <c r="N90" i="12"/>
  <c r="O90" i="12"/>
  <c r="P90" i="12"/>
  <c r="Q90" i="12"/>
  <c r="H41" i="12"/>
  <c r="I41" i="12"/>
  <c r="J41" i="12"/>
  <c r="K41" i="12"/>
  <c r="L41" i="12"/>
  <c r="M41" i="12"/>
  <c r="N41" i="12"/>
  <c r="O41" i="12"/>
  <c r="P41" i="12"/>
  <c r="Q41" i="12"/>
  <c r="H177" i="12"/>
  <c r="I177" i="12"/>
  <c r="J177" i="12"/>
  <c r="K177" i="12"/>
  <c r="L177" i="12"/>
  <c r="M177" i="12"/>
  <c r="N177" i="12"/>
  <c r="O177" i="12"/>
  <c r="P177" i="12"/>
  <c r="Q177" i="12"/>
  <c r="H178" i="12"/>
  <c r="I178" i="12"/>
  <c r="J178" i="12"/>
  <c r="K178" i="12"/>
  <c r="L178" i="12"/>
  <c r="M178" i="12"/>
  <c r="N178" i="12"/>
  <c r="O178" i="12"/>
  <c r="P178" i="12"/>
  <c r="Q178" i="12"/>
  <c r="H179" i="12"/>
  <c r="I179" i="12"/>
  <c r="J179" i="12"/>
  <c r="K179" i="12"/>
  <c r="L179" i="12"/>
  <c r="M179" i="12"/>
  <c r="N179" i="12"/>
  <c r="O179" i="12"/>
  <c r="P179" i="12"/>
  <c r="Q179" i="12"/>
  <c r="H91" i="12"/>
  <c r="I91" i="12"/>
  <c r="J91" i="12"/>
  <c r="K91" i="12"/>
  <c r="L91" i="12"/>
  <c r="M91" i="12"/>
  <c r="N91" i="12"/>
  <c r="O91" i="12"/>
  <c r="P91" i="12"/>
  <c r="Q91" i="12"/>
  <c r="H180" i="12"/>
  <c r="I180" i="12"/>
  <c r="J180" i="12"/>
  <c r="K180" i="12"/>
  <c r="L180" i="12"/>
  <c r="M180" i="12"/>
  <c r="N180" i="12"/>
  <c r="O180" i="12"/>
  <c r="P180" i="12"/>
  <c r="Q180" i="12"/>
  <c r="H181" i="12"/>
  <c r="I181" i="12"/>
  <c r="J181" i="12"/>
  <c r="K181" i="12"/>
  <c r="L181" i="12"/>
  <c r="M181" i="12"/>
  <c r="N181" i="12"/>
  <c r="O181" i="12"/>
  <c r="P181" i="12"/>
  <c r="Q181" i="12"/>
  <c r="H335" i="12"/>
  <c r="I335" i="12"/>
  <c r="J335" i="12"/>
  <c r="K335" i="12"/>
  <c r="L335" i="12"/>
  <c r="M335" i="12"/>
  <c r="N335" i="12"/>
  <c r="O335" i="12"/>
  <c r="P335" i="12"/>
  <c r="Q335" i="12"/>
  <c r="H271" i="12"/>
  <c r="I271" i="12"/>
  <c r="J271" i="12"/>
  <c r="K271" i="12"/>
  <c r="L271" i="12"/>
  <c r="M271" i="12"/>
  <c r="N271" i="12"/>
  <c r="O271" i="12"/>
  <c r="P271" i="12"/>
  <c r="Q271" i="12"/>
  <c r="H182" i="12"/>
  <c r="I182" i="12"/>
  <c r="J182" i="12"/>
  <c r="K182" i="12"/>
  <c r="L182" i="12"/>
  <c r="M182" i="12"/>
  <c r="N182" i="12"/>
  <c r="O182" i="12"/>
  <c r="P182" i="12"/>
  <c r="Q182" i="12"/>
  <c r="H272" i="12"/>
  <c r="I272" i="12"/>
  <c r="J272" i="12"/>
  <c r="K272" i="12"/>
  <c r="L272" i="12"/>
  <c r="M272" i="12"/>
  <c r="N272" i="12"/>
  <c r="O272" i="12"/>
  <c r="P272" i="12"/>
  <c r="Q272" i="12"/>
  <c r="H183" i="12"/>
  <c r="I183" i="12"/>
  <c r="J183" i="12"/>
  <c r="K183" i="12"/>
  <c r="L183" i="12"/>
  <c r="M183" i="12"/>
  <c r="N183" i="12"/>
  <c r="O183" i="12"/>
  <c r="P183" i="12"/>
  <c r="Q183" i="12"/>
  <c r="H273" i="12"/>
  <c r="I273" i="12"/>
  <c r="J273" i="12"/>
  <c r="K273" i="12"/>
  <c r="L273" i="12"/>
  <c r="M273" i="12"/>
  <c r="N273" i="12"/>
  <c r="O273" i="12"/>
  <c r="P273" i="12"/>
  <c r="Q273" i="12"/>
  <c r="H92" i="12"/>
  <c r="I92" i="12"/>
  <c r="J92" i="12"/>
  <c r="K92" i="12"/>
  <c r="L92" i="12"/>
  <c r="M92" i="12"/>
  <c r="N92" i="12"/>
  <c r="O92" i="12"/>
  <c r="P92" i="12"/>
  <c r="Q92" i="12"/>
  <c r="H184" i="12"/>
  <c r="I184" i="12"/>
  <c r="J184" i="12"/>
  <c r="K184" i="12"/>
  <c r="L184" i="12"/>
  <c r="M184" i="12"/>
  <c r="N184" i="12"/>
  <c r="O184" i="12"/>
  <c r="P184" i="12"/>
  <c r="Q184" i="12"/>
  <c r="H185" i="12"/>
  <c r="I185" i="12"/>
  <c r="J185" i="12"/>
  <c r="K185" i="12"/>
  <c r="L185" i="12"/>
  <c r="M185" i="12"/>
  <c r="N185" i="12"/>
  <c r="O185" i="12"/>
  <c r="P185" i="12"/>
  <c r="Q185" i="12"/>
  <c r="H93" i="12"/>
  <c r="I93" i="12"/>
  <c r="J93" i="12"/>
  <c r="K93" i="12"/>
  <c r="L93" i="12"/>
  <c r="M93" i="12"/>
  <c r="N93" i="12"/>
  <c r="O93" i="12"/>
  <c r="P93" i="12"/>
  <c r="Q93" i="12"/>
  <c r="H94" i="12"/>
  <c r="I94" i="12"/>
  <c r="J94" i="12"/>
  <c r="K94" i="12"/>
  <c r="L94" i="12"/>
  <c r="M94" i="12"/>
  <c r="N94" i="12"/>
  <c r="O94" i="12"/>
  <c r="P94" i="12"/>
  <c r="Q94" i="12"/>
  <c r="H186" i="12"/>
  <c r="I186" i="12"/>
  <c r="J186" i="12"/>
  <c r="K186" i="12"/>
  <c r="L186" i="12"/>
  <c r="M186" i="12"/>
  <c r="N186" i="12"/>
  <c r="O186" i="12"/>
  <c r="P186" i="12"/>
  <c r="Q186" i="12"/>
  <c r="H6" i="12"/>
  <c r="I6" i="12"/>
  <c r="J6" i="12"/>
  <c r="K6" i="12"/>
  <c r="L6" i="12"/>
  <c r="M6" i="12"/>
  <c r="N6" i="12"/>
  <c r="O6" i="12"/>
  <c r="P6" i="12"/>
  <c r="Q6" i="12"/>
  <c r="H187" i="12"/>
  <c r="I187" i="12"/>
  <c r="J187" i="12"/>
  <c r="K187" i="12"/>
  <c r="L187" i="12"/>
  <c r="M187" i="12"/>
  <c r="N187" i="12"/>
  <c r="O187" i="12"/>
  <c r="P187" i="12"/>
  <c r="Q187" i="12"/>
  <c r="H42" i="12"/>
  <c r="I42" i="12"/>
  <c r="J42" i="12"/>
  <c r="K42" i="12"/>
  <c r="L42" i="12"/>
  <c r="M42" i="12"/>
  <c r="N42" i="12"/>
  <c r="O42" i="12"/>
  <c r="P42" i="12"/>
  <c r="Q42" i="12"/>
  <c r="H95" i="12"/>
  <c r="I95" i="12"/>
  <c r="J95" i="12"/>
  <c r="K95" i="12"/>
  <c r="L95" i="12"/>
  <c r="M95" i="12"/>
  <c r="N95" i="12"/>
  <c r="O95" i="12"/>
  <c r="P95" i="12"/>
  <c r="Q95" i="12"/>
  <c r="H188" i="12"/>
  <c r="I188" i="12"/>
  <c r="J188" i="12"/>
  <c r="K188" i="12"/>
  <c r="L188" i="12"/>
  <c r="M188" i="12"/>
  <c r="N188" i="12"/>
  <c r="O188" i="12"/>
  <c r="P188" i="12"/>
  <c r="Q188" i="12"/>
  <c r="H7" i="12"/>
  <c r="I7" i="12"/>
  <c r="J7" i="12"/>
  <c r="K7" i="12"/>
  <c r="L7" i="12"/>
  <c r="M7" i="12"/>
  <c r="N7" i="12"/>
  <c r="O7" i="12"/>
  <c r="P7" i="12"/>
  <c r="Q7" i="12"/>
  <c r="H96" i="12"/>
  <c r="I96" i="12"/>
  <c r="J96" i="12"/>
  <c r="K96" i="12"/>
  <c r="L96" i="12"/>
  <c r="M96" i="12"/>
  <c r="N96" i="12"/>
  <c r="O96" i="12"/>
  <c r="P96" i="12"/>
  <c r="Q96" i="12"/>
  <c r="H189" i="12"/>
  <c r="I189" i="12"/>
  <c r="J189" i="12"/>
  <c r="K189" i="12"/>
  <c r="L189" i="12"/>
  <c r="M189" i="12"/>
  <c r="N189" i="12"/>
  <c r="O189" i="12"/>
  <c r="P189" i="12"/>
  <c r="Q189" i="12"/>
  <c r="H190" i="12"/>
  <c r="I190" i="12"/>
  <c r="J190" i="12"/>
  <c r="K190" i="12"/>
  <c r="L190" i="12"/>
  <c r="M190" i="12"/>
  <c r="N190" i="12"/>
  <c r="O190" i="12"/>
  <c r="P190" i="12"/>
  <c r="Q190" i="12"/>
  <c r="H8" i="12"/>
  <c r="I8" i="12"/>
  <c r="J8" i="12"/>
  <c r="K8" i="12"/>
  <c r="L8" i="12"/>
  <c r="M8" i="12"/>
  <c r="N8" i="12"/>
  <c r="O8" i="12"/>
  <c r="P8" i="12"/>
  <c r="Q8" i="12"/>
  <c r="H9" i="12"/>
  <c r="I9" i="12"/>
  <c r="J9" i="12"/>
  <c r="K9" i="12"/>
  <c r="L9" i="12"/>
  <c r="M9" i="12"/>
  <c r="N9" i="12"/>
  <c r="O9" i="12"/>
  <c r="P9" i="12"/>
  <c r="Q9" i="12"/>
  <c r="H97" i="12"/>
  <c r="I97" i="12"/>
  <c r="J97" i="12"/>
  <c r="K97" i="12"/>
  <c r="L97" i="12"/>
  <c r="M97" i="12"/>
  <c r="N97" i="12"/>
  <c r="O97" i="12"/>
  <c r="P97" i="12"/>
  <c r="Q97" i="12"/>
  <c r="H191" i="12"/>
  <c r="I191" i="12"/>
  <c r="J191" i="12"/>
  <c r="K191" i="12"/>
  <c r="L191" i="12"/>
  <c r="M191" i="12"/>
  <c r="N191" i="12"/>
  <c r="O191" i="12"/>
  <c r="P191" i="12"/>
  <c r="Q191" i="12"/>
  <c r="H43" i="12"/>
  <c r="I43" i="12"/>
  <c r="J43" i="12"/>
  <c r="K43" i="12"/>
  <c r="L43" i="12"/>
  <c r="M43" i="12"/>
  <c r="N43" i="12"/>
  <c r="O43" i="12"/>
  <c r="P43" i="12"/>
  <c r="Q43" i="12"/>
  <c r="H192" i="12"/>
  <c r="I192" i="12"/>
  <c r="J192" i="12"/>
  <c r="K192" i="12"/>
  <c r="L192" i="12"/>
  <c r="M192" i="12"/>
  <c r="N192" i="12"/>
  <c r="O192" i="12"/>
  <c r="P192" i="12"/>
  <c r="Q192" i="12"/>
  <c r="H274" i="12"/>
  <c r="I274" i="12"/>
  <c r="J274" i="12"/>
  <c r="K274" i="12"/>
  <c r="L274" i="12"/>
  <c r="M274" i="12"/>
  <c r="N274" i="12"/>
  <c r="O274" i="12"/>
  <c r="P274" i="12"/>
  <c r="Q274" i="12"/>
  <c r="H98" i="12"/>
  <c r="I98" i="12"/>
  <c r="J98" i="12"/>
  <c r="K98" i="12"/>
  <c r="L98" i="12"/>
  <c r="M98" i="12"/>
  <c r="N98" i="12"/>
  <c r="O98" i="12"/>
  <c r="P98" i="12"/>
  <c r="Q98" i="12"/>
  <c r="H340" i="12"/>
  <c r="I340" i="12"/>
  <c r="J340" i="12"/>
  <c r="K340" i="12"/>
  <c r="L340" i="12"/>
  <c r="M340" i="12"/>
  <c r="N340" i="12"/>
  <c r="O340" i="12"/>
  <c r="P340" i="12"/>
  <c r="Q340" i="12"/>
  <c r="H193" i="12"/>
  <c r="I193" i="12"/>
  <c r="J193" i="12"/>
  <c r="K193" i="12"/>
  <c r="L193" i="12"/>
  <c r="M193" i="12"/>
  <c r="N193" i="12"/>
  <c r="O193" i="12"/>
  <c r="P193" i="12"/>
  <c r="Q193" i="12"/>
  <c r="H44" i="12"/>
  <c r="I44" i="12"/>
  <c r="J44" i="12"/>
  <c r="K44" i="12"/>
  <c r="L44" i="12"/>
  <c r="M44" i="12"/>
  <c r="N44" i="12"/>
  <c r="O44" i="12"/>
  <c r="P44" i="12"/>
  <c r="Q44" i="12"/>
  <c r="H45" i="12"/>
  <c r="I45" i="12"/>
  <c r="J45" i="12"/>
  <c r="K45" i="12"/>
  <c r="L45" i="12"/>
  <c r="M45" i="12"/>
  <c r="N45" i="12"/>
  <c r="O45" i="12"/>
  <c r="P45" i="12"/>
  <c r="Q45" i="12"/>
  <c r="H194" i="12"/>
  <c r="I194" i="12"/>
  <c r="J194" i="12"/>
  <c r="K194" i="12"/>
  <c r="L194" i="12"/>
  <c r="M194" i="12"/>
  <c r="N194" i="12"/>
  <c r="O194" i="12"/>
  <c r="P194" i="12"/>
  <c r="Q194" i="12"/>
  <c r="H275" i="12"/>
  <c r="I275" i="12"/>
  <c r="J275" i="12"/>
  <c r="K275" i="12"/>
  <c r="L275" i="12"/>
  <c r="M275" i="12"/>
  <c r="N275" i="12"/>
  <c r="O275" i="12"/>
  <c r="P275" i="12"/>
  <c r="Q275" i="12"/>
  <c r="H46" i="12"/>
  <c r="I46" i="12"/>
  <c r="J46" i="12"/>
  <c r="K46" i="12"/>
  <c r="L46" i="12"/>
  <c r="M46" i="12"/>
  <c r="N46" i="12"/>
  <c r="O46" i="12"/>
  <c r="P46" i="12"/>
  <c r="Q46" i="12"/>
  <c r="H99" i="12"/>
  <c r="I99" i="12"/>
  <c r="J99" i="12"/>
  <c r="K99" i="12"/>
  <c r="L99" i="12"/>
  <c r="M99" i="12"/>
  <c r="N99" i="12"/>
  <c r="O99" i="12"/>
  <c r="P99" i="12"/>
  <c r="Q99" i="12"/>
  <c r="H276" i="12"/>
  <c r="I276" i="12"/>
  <c r="J276" i="12"/>
  <c r="K276" i="12"/>
  <c r="L276" i="12"/>
  <c r="M276" i="12"/>
  <c r="N276" i="12"/>
  <c r="O276" i="12"/>
  <c r="P276" i="12"/>
  <c r="Q276" i="12"/>
  <c r="H277" i="12"/>
  <c r="I277" i="12"/>
  <c r="J277" i="12"/>
  <c r="K277" i="12"/>
  <c r="L277" i="12"/>
  <c r="M277" i="12"/>
  <c r="N277" i="12"/>
  <c r="O277" i="12"/>
  <c r="P277" i="12"/>
  <c r="Q277" i="12"/>
  <c r="H47" i="12"/>
  <c r="I47" i="12"/>
  <c r="J47" i="12"/>
  <c r="K47" i="12"/>
  <c r="L47" i="12"/>
  <c r="M47" i="12"/>
  <c r="N47" i="12"/>
  <c r="O47" i="12"/>
  <c r="P47" i="12"/>
  <c r="Q47" i="12"/>
  <c r="H195" i="12"/>
  <c r="I195" i="12"/>
  <c r="J195" i="12"/>
  <c r="K195" i="12"/>
  <c r="L195" i="12"/>
  <c r="M195" i="12"/>
  <c r="N195" i="12"/>
  <c r="O195" i="12"/>
  <c r="P195" i="12"/>
  <c r="Q195" i="12"/>
  <c r="H196" i="12"/>
  <c r="I196" i="12"/>
  <c r="J196" i="12"/>
  <c r="K196" i="12"/>
  <c r="L196" i="12"/>
  <c r="M196" i="12"/>
  <c r="N196" i="12"/>
  <c r="O196" i="12"/>
  <c r="P196" i="12"/>
  <c r="Q196" i="12"/>
  <c r="H100" i="12"/>
  <c r="I100" i="12"/>
  <c r="J100" i="12"/>
  <c r="K100" i="12"/>
  <c r="L100" i="12"/>
  <c r="M100" i="12"/>
  <c r="N100" i="12"/>
  <c r="O100" i="12"/>
  <c r="P100" i="12"/>
  <c r="Q100" i="12"/>
  <c r="H197" i="12"/>
  <c r="I197" i="12"/>
  <c r="J197" i="12"/>
  <c r="K197" i="12"/>
  <c r="L197" i="12"/>
  <c r="M197" i="12"/>
  <c r="N197" i="12"/>
  <c r="O197" i="12"/>
  <c r="P197" i="12"/>
  <c r="Q197" i="12"/>
  <c r="H48" i="12"/>
  <c r="I48" i="12"/>
  <c r="J48" i="12"/>
  <c r="K48" i="12"/>
  <c r="L48" i="12"/>
  <c r="M48" i="12"/>
  <c r="N48" i="12"/>
  <c r="O48" i="12"/>
  <c r="P48" i="12"/>
  <c r="Q48" i="12"/>
  <c r="H10" i="12"/>
  <c r="I10" i="12"/>
  <c r="J10" i="12"/>
  <c r="K10" i="12"/>
  <c r="L10" i="12"/>
  <c r="M10" i="12"/>
  <c r="N10" i="12"/>
  <c r="O10" i="12"/>
  <c r="P10" i="12"/>
  <c r="Q10" i="12"/>
  <c r="H198" i="12"/>
  <c r="I198" i="12"/>
  <c r="J198" i="12"/>
  <c r="K198" i="12"/>
  <c r="L198" i="12"/>
  <c r="M198" i="12"/>
  <c r="N198" i="12"/>
  <c r="O198" i="12"/>
  <c r="P198" i="12"/>
  <c r="Q198" i="12"/>
  <c r="H101" i="12"/>
  <c r="I101" i="12"/>
  <c r="J101" i="12"/>
  <c r="K101" i="12"/>
  <c r="L101" i="12"/>
  <c r="M101" i="12"/>
  <c r="N101" i="12"/>
  <c r="O101" i="12"/>
  <c r="P101" i="12"/>
  <c r="Q101" i="12"/>
  <c r="H49" i="12"/>
  <c r="I49" i="12"/>
  <c r="J49" i="12"/>
  <c r="K49" i="12"/>
  <c r="L49" i="12"/>
  <c r="M49" i="12"/>
  <c r="N49" i="12"/>
  <c r="O49" i="12"/>
  <c r="P49" i="12"/>
  <c r="Q49" i="12"/>
  <c r="H199" i="12"/>
  <c r="I199" i="12"/>
  <c r="J199" i="12"/>
  <c r="K199" i="12"/>
  <c r="L199" i="12"/>
  <c r="M199" i="12"/>
  <c r="N199" i="12"/>
  <c r="O199" i="12"/>
  <c r="P199" i="12"/>
  <c r="Q199" i="12"/>
  <c r="H278" i="12"/>
  <c r="I278" i="12"/>
  <c r="J278" i="12"/>
  <c r="K278" i="12"/>
  <c r="L278" i="12"/>
  <c r="M278" i="12"/>
  <c r="N278" i="12"/>
  <c r="O278" i="12"/>
  <c r="P278" i="12"/>
  <c r="Q278" i="12"/>
  <c r="H50" i="12"/>
  <c r="I50" i="12"/>
  <c r="J50" i="12"/>
  <c r="K50" i="12"/>
  <c r="L50" i="12"/>
  <c r="M50" i="12"/>
  <c r="N50" i="12"/>
  <c r="O50" i="12"/>
  <c r="P50" i="12"/>
  <c r="Q50" i="12"/>
  <c r="H102" i="12"/>
  <c r="I102" i="12"/>
  <c r="J102" i="12"/>
  <c r="K102" i="12"/>
  <c r="L102" i="12"/>
  <c r="M102" i="12"/>
  <c r="N102" i="12"/>
  <c r="O102" i="12"/>
  <c r="P102" i="12"/>
  <c r="Q102" i="12"/>
  <c r="H200" i="12"/>
  <c r="I200" i="12"/>
  <c r="J200" i="12"/>
  <c r="K200" i="12"/>
  <c r="L200" i="12"/>
  <c r="M200" i="12"/>
  <c r="N200" i="12"/>
  <c r="O200" i="12"/>
  <c r="P200" i="12"/>
  <c r="Q200" i="12"/>
  <c r="H341" i="12"/>
  <c r="I341" i="12"/>
  <c r="J341" i="12"/>
  <c r="K341" i="12"/>
  <c r="L341" i="12"/>
  <c r="M341" i="12"/>
  <c r="N341" i="12"/>
  <c r="O341" i="12"/>
  <c r="P341" i="12"/>
  <c r="Q341" i="12"/>
  <c r="H279" i="12"/>
  <c r="I279" i="12"/>
  <c r="J279" i="12"/>
  <c r="K279" i="12"/>
  <c r="L279" i="12"/>
  <c r="M279" i="12"/>
  <c r="N279" i="12"/>
  <c r="O279" i="12"/>
  <c r="P279" i="12"/>
  <c r="Q279" i="12"/>
  <c r="H103" i="12"/>
  <c r="I103" i="12"/>
  <c r="J103" i="12"/>
  <c r="K103" i="12"/>
  <c r="L103" i="12"/>
  <c r="M103" i="12"/>
  <c r="N103" i="12"/>
  <c r="O103" i="12"/>
  <c r="P103" i="12"/>
  <c r="Q103" i="12"/>
  <c r="H51" i="12"/>
  <c r="I51" i="12"/>
  <c r="J51" i="12"/>
  <c r="K51" i="12"/>
  <c r="L51" i="12"/>
  <c r="M51" i="12"/>
  <c r="N51" i="12"/>
  <c r="O51" i="12"/>
  <c r="P51" i="12"/>
  <c r="Q51" i="12"/>
  <c r="H104" i="12"/>
  <c r="I104" i="12"/>
  <c r="J104" i="12"/>
  <c r="K104" i="12"/>
  <c r="L104" i="12"/>
  <c r="M104" i="12"/>
  <c r="N104" i="12"/>
  <c r="O104" i="12"/>
  <c r="P104" i="12"/>
  <c r="Q104" i="12"/>
  <c r="H11" i="12"/>
  <c r="I11" i="12"/>
  <c r="J11" i="12"/>
  <c r="K11" i="12"/>
  <c r="L11" i="12"/>
  <c r="M11" i="12"/>
  <c r="O11" i="12"/>
  <c r="P11" i="12"/>
  <c r="Q11" i="12"/>
  <c r="H280" i="12"/>
  <c r="I280" i="12"/>
  <c r="J280" i="12"/>
  <c r="K280" i="12"/>
  <c r="L280" i="12"/>
  <c r="M280" i="12"/>
  <c r="N280" i="12"/>
  <c r="O280" i="12"/>
  <c r="P280" i="12"/>
  <c r="Q280" i="12"/>
  <c r="H281" i="12"/>
  <c r="I281" i="12"/>
  <c r="J281" i="12"/>
  <c r="K281" i="12"/>
  <c r="L281" i="12"/>
  <c r="M281" i="12"/>
  <c r="N281" i="12"/>
  <c r="O281" i="12"/>
  <c r="P281" i="12"/>
  <c r="Q281" i="12"/>
  <c r="H201" i="12"/>
  <c r="I201" i="12"/>
  <c r="J201" i="12"/>
  <c r="K201" i="12"/>
  <c r="L201" i="12"/>
  <c r="M201" i="12"/>
  <c r="N201" i="12"/>
  <c r="O201" i="12"/>
  <c r="P201" i="12"/>
  <c r="Q201" i="12"/>
  <c r="H52" i="12"/>
  <c r="I52" i="12"/>
  <c r="J52" i="12"/>
  <c r="K52" i="12"/>
  <c r="L52" i="12"/>
  <c r="M52" i="12"/>
  <c r="N52" i="12"/>
  <c r="O52" i="12"/>
  <c r="P52" i="12"/>
  <c r="Q52" i="12"/>
  <c r="H202" i="12"/>
  <c r="I202" i="12"/>
  <c r="J202" i="12"/>
  <c r="K202" i="12"/>
  <c r="L202" i="12"/>
  <c r="M202" i="12"/>
  <c r="N202" i="12"/>
  <c r="O202" i="12"/>
  <c r="P202" i="12"/>
  <c r="Q202" i="12"/>
  <c r="H105" i="12"/>
  <c r="I105" i="12"/>
  <c r="J105" i="12"/>
  <c r="K105" i="12"/>
  <c r="L105" i="12"/>
  <c r="M105" i="12"/>
  <c r="N105" i="12"/>
  <c r="O105" i="12"/>
  <c r="P105" i="12"/>
  <c r="Q105" i="12"/>
  <c r="H12" i="12"/>
  <c r="I12" i="12"/>
  <c r="J12" i="12"/>
  <c r="K12" i="12"/>
  <c r="L12" i="12"/>
  <c r="M12" i="12"/>
  <c r="N12" i="12"/>
  <c r="O12" i="12"/>
  <c r="P12" i="12"/>
  <c r="Q12" i="12"/>
  <c r="H53" i="12"/>
  <c r="I53" i="12"/>
  <c r="J53" i="12"/>
  <c r="K53" i="12"/>
  <c r="L53" i="12"/>
  <c r="M53" i="12"/>
  <c r="N53" i="12"/>
  <c r="O53" i="12"/>
  <c r="P53" i="12"/>
  <c r="Q53" i="12"/>
  <c r="H106" i="12"/>
  <c r="I106" i="12"/>
  <c r="J106" i="12"/>
  <c r="K106" i="12"/>
  <c r="L106" i="12"/>
  <c r="M106" i="12"/>
  <c r="N106" i="12"/>
  <c r="O106" i="12"/>
  <c r="P106" i="12"/>
  <c r="Q106" i="12"/>
  <c r="H282" i="12"/>
  <c r="I282" i="12"/>
  <c r="J282" i="12"/>
  <c r="K282" i="12"/>
  <c r="L282" i="12"/>
  <c r="M282" i="12"/>
  <c r="N282" i="12"/>
  <c r="O282" i="12"/>
  <c r="P282" i="12"/>
  <c r="Q282" i="12"/>
  <c r="H283" i="12"/>
  <c r="I283" i="12"/>
  <c r="J283" i="12"/>
  <c r="K283" i="12"/>
  <c r="L283" i="12"/>
  <c r="M283" i="12"/>
  <c r="N283" i="12"/>
  <c r="O283" i="12"/>
  <c r="P283" i="12"/>
  <c r="Q283" i="12"/>
  <c r="H107" i="12"/>
  <c r="I107" i="12"/>
  <c r="J107" i="12"/>
  <c r="K107" i="12"/>
  <c r="L107" i="12"/>
  <c r="M107" i="12"/>
  <c r="N107" i="12"/>
  <c r="O107" i="12"/>
  <c r="P107" i="12"/>
  <c r="Q107" i="12"/>
  <c r="H203" i="12"/>
  <c r="I203" i="12"/>
  <c r="J203" i="12"/>
  <c r="K203" i="12"/>
  <c r="L203" i="12"/>
  <c r="M203" i="12"/>
  <c r="N203" i="12"/>
  <c r="O203" i="12"/>
  <c r="P203" i="12"/>
  <c r="Q203" i="12"/>
  <c r="H284" i="12"/>
  <c r="I284" i="12"/>
  <c r="J284" i="12"/>
  <c r="K284" i="12"/>
  <c r="L284" i="12"/>
  <c r="M284" i="12"/>
  <c r="N284" i="12"/>
  <c r="O284" i="12"/>
  <c r="P284" i="12"/>
  <c r="Q284" i="12"/>
  <c r="H54" i="12"/>
  <c r="I54" i="12"/>
  <c r="J54" i="12"/>
  <c r="K54" i="12"/>
  <c r="L54" i="12"/>
  <c r="M54" i="12"/>
  <c r="N54" i="12"/>
  <c r="O54" i="12"/>
  <c r="P54" i="12"/>
  <c r="Q54" i="12"/>
  <c r="H13" i="12"/>
  <c r="I13" i="12"/>
  <c r="J13" i="12"/>
  <c r="K13" i="12"/>
  <c r="L13" i="12"/>
  <c r="M13" i="12"/>
  <c r="N13" i="12"/>
  <c r="O13" i="12"/>
  <c r="P13" i="12"/>
  <c r="Q13" i="12"/>
  <c r="H55" i="12"/>
  <c r="I55" i="12"/>
  <c r="J55" i="12"/>
  <c r="K55" i="12"/>
  <c r="L55" i="12"/>
  <c r="M55" i="12"/>
  <c r="N55" i="12"/>
  <c r="O55" i="12"/>
  <c r="P55" i="12"/>
  <c r="Q55" i="12"/>
  <c r="H336" i="12"/>
  <c r="I336" i="12"/>
  <c r="J336" i="12"/>
  <c r="K336" i="12"/>
  <c r="L336" i="12"/>
  <c r="M336" i="12"/>
  <c r="N336" i="12"/>
  <c r="O336" i="12"/>
  <c r="P336" i="12"/>
  <c r="Q336" i="12"/>
  <c r="H285" i="12"/>
  <c r="I285" i="12"/>
  <c r="J285" i="12"/>
  <c r="K285" i="12"/>
  <c r="L285" i="12"/>
  <c r="M285" i="12"/>
  <c r="N285" i="12"/>
  <c r="O285" i="12"/>
  <c r="P285" i="12"/>
  <c r="Q285" i="12"/>
  <c r="H204" i="12"/>
  <c r="I204" i="12"/>
  <c r="J204" i="12"/>
  <c r="K204" i="12"/>
  <c r="L204" i="12"/>
  <c r="M204" i="12"/>
  <c r="N204" i="12"/>
  <c r="O204" i="12"/>
  <c r="P204" i="12"/>
  <c r="Q204" i="12"/>
  <c r="H205" i="12"/>
  <c r="I205" i="12"/>
  <c r="J205" i="12"/>
  <c r="K205" i="12"/>
  <c r="L205" i="12"/>
  <c r="M205" i="12"/>
  <c r="N205" i="12"/>
  <c r="O205" i="12"/>
  <c r="P205" i="12"/>
  <c r="Q205" i="12"/>
  <c r="H108" i="12"/>
  <c r="I108" i="12"/>
  <c r="J108" i="12"/>
  <c r="K108" i="12"/>
  <c r="L108" i="12"/>
  <c r="M108" i="12"/>
  <c r="N108" i="12"/>
  <c r="O108" i="12"/>
  <c r="P108" i="12"/>
  <c r="H286" i="12"/>
  <c r="I286" i="12"/>
  <c r="J286" i="12"/>
  <c r="K286" i="12"/>
  <c r="L286" i="12"/>
  <c r="M286" i="12"/>
  <c r="N286" i="12"/>
  <c r="O286" i="12"/>
  <c r="P286" i="12"/>
  <c r="Q286" i="12"/>
  <c r="H206" i="12"/>
  <c r="I206" i="12"/>
  <c r="J206" i="12"/>
  <c r="K206" i="12"/>
  <c r="L206" i="12"/>
  <c r="M206" i="12"/>
  <c r="N206" i="12"/>
  <c r="O206" i="12"/>
  <c r="P206" i="12"/>
  <c r="Q206" i="12"/>
  <c r="H287" i="12"/>
  <c r="I287" i="12"/>
  <c r="J287" i="12"/>
  <c r="K287" i="12"/>
  <c r="L287" i="12"/>
  <c r="M287" i="12"/>
  <c r="N287" i="12"/>
  <c r="O287" i="12"/>
  <c r="P287" i="12"/>
  <c r="Q287" i="12"/>
  <c r="H342" i="12"/>
  <c r="I342" i="12"/>
  <c r="J342" i="12"/>
  <c r="K342" i="12"/>
  <c r="L342" i="12"/>
  <c r="M342" i="12"/>
  <c r="N342" i="12"/>
  <c r="O342" i="12"/>
  <c r="P342" i="12"/>
  <c r="Q342" i="12"/>
  <c r="H288" i="12"/>
  <c r="I288" i="12"/>
  <c r="J288" i="12"/>
  <c r="K288" i="12"/>
  <c r="L288" i="12"/>
  <c r="M288" i="12"/>
  <c r="N288" i="12"/>
  <c r="O288" i="12"/>
  <c r="P288" i="12"/>
  <c r="Q288" i="12"/>
  <c r="H207" i="12"/>
  <c r="I207" i="12"/>
  <c r="J207" i="12"/>
  <c r="K207" i="12"/>
  <c r="L207" i="12"/>
  <c r="M207" i="12"/>
  <c r="N207" i="12"/>
  <c r="O207" i="12"/>
  <c r="P207" i="12"/>
  <c r="Q207" i="12"/>
  <c r="H289" i="12"/>
  <c r="I289" i="12"/>
  <c r="J289" i="12"/>
  <c r="K289" i="12"/>
  <c r="L289" i="12"/>
  <c r="M289" i="12"/>
  <c r="N289" i="12"/>
  <c r="O289" i="12"/>
  <c r="P289" i="12"/>
  <c r="Q289" i="12"/>
  <c r="H208" i="12"/>
  <c r="I208" i="12"/>
  <c r="J208" i="12"/>
  <c r="K208" i="12"/>
  <c r="L208" i="12"/>
  <c r="M208" i="12"/>
  <c r="N208" i="12"/>
  <c r="O208" i="12"/>
  <c r="P208" i="12"/>
  <c r="Q208" i="12"/>
  <c r="H209" i="12"/>
  <c r="I209" i="12"/>
  <c r="J209" i="12"/>
  <c r="K209" i="12"/>
  <c r="L209" i="12"/>
  <c r="M209" i="12"/>
  <c r="N209" i="12"/>
  <c r="O209" i="12"/>
  <c r="P209" i="12"/>
  <c r="Q209" i="12"/>
  <c r="H109" i="12"/>
  <c r="I109" i="12"/>
  <c r="J109" i="12"/>
  <c r="K109" i="12"/>
  <c r="L109" i="12"/>
  <c r="M109" i="12"/>
  <c r="N109" i="12"/>
  <c r="O109" i="12"/>
  <c r="P109" i="12"/>
  <c r="Q109" i="12"/>
  <c r="H210" i="12"/>
  <c r="I210" i="12"/>
  <c r="J210" i="12"/>
  <c r="K210" i="12"/>
  <c r="L210" i="12"/>
  <c r="M210" i="12"/>
  <c r="N210" i="12"/>
  <c r="O210" i="12"/>
  <c r="P210" i="12"/>
  <c r="Q210" i="12"/>
  <c r="H337" i="12"/>
  <c r="I337" i="12"/>
  <c r="J337" i="12"/>
  <c r="K337" i="12"/>
  <c r="L337" i="12"/>
  <c r="M337" i="12"/>
  <c r="N337" i="12"/>
  <c r="O337" i="12"/>
  <c r="P337" i="12"/>
  <c r="Q337" i="12"/>
  <c r="H110" i="12"/>
  <c r="I110" i="12"/>
  <c r="J110" i="12"/>
  <c r="K110" i="12"/>
  <c r="L110" i="12"/>
  <c r="M110" i="12"/>
  <c r="N110" i="12"/>
  <c r="O110" i="12"/>
  <c r="P110" i="12"/>
  <c r="Q110" i="12"/>
  <c r="H211" i="12"/>
  <c r="I211" i="12"/>
  <c r="J211" i="12"/>
  <c r="K211" i="12"/>
  <c r="L211" i="12"/>
  <c r="M211" i="12"/>
  <c r="N211" i="12"/>
  <c r="O211" i="12"/>
  <c r="P211" i="12"/>
  <c r="Q211" i="12"/>
  <c r="H212" i="12"/>
  <c r="I212" i="12"/>
  <c r="J212" i="12"/>
  <c r="K212" i="12"/>
  <c r="L212" i="12"/>
  <c r="M212" i="12"/>
  <c r="N212" i="12"/>
  <c r="O212" i="12"/>
  <c r="P212" i="12"/>
  <c r="Q212" i="12"/>
  <c r="H56" i="12"/>
  <c r="I56" i="12"/>
  <c r="J56" i="12"/>
  <c r="K56" i="12"/>
  <c r="L56" i="12"/>
  <c r="M56" i="12"/>
  <c r="N56" i="12"/>
  <c r="O56" i="12"/>
  <c r="P56" i="12"/>
  <c r="Q56" i="12"/>
  <c r="H290" i="12"/>
  <c r="I290" i="12"/>
  <c r="J290" i="12"/>
  <c r="K290" i="12"/>
  <c r="L290" i="12"/>
  <c r="M290" i="12"/>
  <c r="N290" i="12"/>
  <c r="O290" i="12"/>
  <c r="P290" i="12"/>
  <c r="Q290" i="12"/>
  <c r="H213" i="12"/>
  <c r="I213" i="12"/>
  <c r="J213" i="12"/>
  <c r="K213" i="12"/>
  <c r="L213" i="12"/>
  <c r="M213" i="12"/>
  <c r="N213" i="12"/>
  <c r="O213" i="12"/>
  <c r="P213" i="12"/>
  <c r="Q213" i="12"/>
  <c r="H29" i="12"/>
  <c r="I29" i="12"/>
  <c r="J29" i="12"/>
  <c r="K29" i="12"/>
  <c r="L29" i="12"/>
  <c r="M29" i="12"/>
  <c r="N29" i="12"/>
  <c r="O29" i="12"/>
  <c r="P29" i="12"/>
  <c r="Q29" i="12"/>
  <c r="H214" i="12"/>
  <c r="I214" i="12"/>
  <c r="J214" i="12"/>
  <c r="K214" i="12"/>
  <c r="L214" i="12"/>
  <c r="M214" i="12"/>
  <c r="N214" i="12"/>
  <c r="O214" i="12"/>
  <c r="P214" i="12"/>
  <c r="Q214" i="12"/>
  <c r="H57" i="12"/>
  <c r="I57" i="12"/>
  <c r="J57" i="12"/>
  <c r="K57" i="12"/>
  <c r="L57" i="12"/>
  <c r="M57" i="12"/>
  <c r="N57" i="12"/>
  <c r="O57" i="12"/>
  <c r="P57" i="12"/>
  <c r="Q57" i="12"/>
  <c r="H111" i="12"/>
  <c r="I111" i="12"/>
  <c r="J111" i="12"/>
  <c r="K111" i="12"/>
  <c r="L111" i="12"/>
  <c r="M111" i="12"/>
  <c r="N111" i="12"/>
  <c r="O111" i="12"/>
  <c r="P111" i="12"/>
  <c r="Q111" i="12"/>
  <c r="H291" i="12"/>
  <c r="I291" i="12"/>
  <c r="J291" i="12"/>
  <c r="K291" i="12"/>
  <c r="L291" i="12"/>
  <c r="M291" i="12"/>
  <c r="N291" i="12"/>
  <c r="O291" i="12"/>
  <c r="P291" i="12"/>
  <c r="Q291" i="12"/>
  <c r="H112" i="12"/>
  <c r="I112" i="12"/>
  <c r="J112" i="12"/>
  <c r="K112" i="12"/>
  <c r="L112" i="12"/>
  <c r="M112" i="12"/>
  <c r="N112" i="12"/>
  <c r="O112" i="12"/>
  <c r="P112" i="12"/>
  <c r="Q112" i="12"/>
  <c r="H113" i="12"/>
  <c r="I113" i="12"/>
  <c r="J113" i="12"/>
  <c r="K113" i="12"/>
  <c r="L113" i="12"/>
  <c r="M113" i="12"/>
  <c r="N113" i="12"/>
  <c r="O113" i="12"/>
  <c r="P113" i="12"/>
  <c r="Q113" i="12"/>
  <c r="H292" i="12"/>
  <c r="I292" i="12"/>
  <c r="J292" i="12"/>
  <c r="K292" i="12"/>
  <c r="L292" i="12"/>
  <c r="M292" i="12"/>
  <c r="N292" i="12"/>
  <c r="O292" i="12"/>
  <c r="P292" i="12"/>
  <c r="Q292" i="12"/>
  <c r="H215" i="12"/>
  <c r="I215" i="12"/>
  <c r="J215" i="12"/>
  <c r="K215" i="12"/>
  <c r="L215" i="12"/>
  <c r="M215" i="12"/>
  <c r="N215" i="12"/>
  <c r="O215" i="12"/>
  <c r="P215" i="12"/>
  <c r="Q215" i="12"/>
  <c r="H343" i="12"/>
  <c r="I343" i="12"/>
  <c r="J343" i="12"/>
  <c r="K343" i="12"/>
  <c r="L343" i="12"/>
  <c r="M343" i="12"/>
  <c r="N343" i="12"/>
  <c r="O343" i="12"/>
  <c r="P343" i="12"/>
  <c r="Q343" i="12"/>
  <c r="H293" i="12"/>
  <c r="I293" i="12"/>
  <c r="J293" i="12"/>
  <c r="K293" i="12"/>
  <c r="L293" i="12"/>
  <c r="M293" i="12"/>
  <c r="N293" i="12"/>
  <c r="O293" i="12"/>
  <c r="P293" i="12"/>
  <c r="Q293" i="12"/>
  <c r="H58" i="12"/>
  <c r="I58" i="12"/>
  <c r="J58" i="12"/>
  <c r="K58" i="12"/>
  <c r="L58" i="12"/>
  <c r="M58" i="12"/>
  <c r="N58" i="12"/>
  <c r="O58" i="12"/>
  <c r="P58" i="12"/>
  <c r="Q58" i="12"/>
  <c r="H344" i="12"/>
  <c r="I344" i="12"/>
  <c r="J344" i="12"/>
  <c r="K344" i="12"/>
  <c r="L344" i="12"/>
  <c r="M344" i="12"/>
  <c r="N344" i="12"/>
  <c r="O344" i="12"/>
  <c r="P344" i="12"/>
  <c r="Q344" i="12"/>
  <c r="H114" i="12"/>
  <c r="I114" i="12"/>
  <c r="J114" i="12"/>
  <c r="K114" i="12"/>
  <c r="L114" i="12"/>
  <c r="M114" i="12"/>
  <c r="N114" i="12"/>
  <c r="O114" i="12"/>
  <c r="P114" i="12"/>
  <c r="Q114" i="12"/>
  <c r="H216" i="12"/>
  <c r="I216" i="12"/>
  <c r="J216" i="12"/>
  <c r="K216" i="12"/>
  <c r="L216" i="12"/>
  <c r="M216" i="12"/>
  <c r="N216" i="12"/>
  <c r="O216" i="12"/>
  <c r="P216" i="12"/>
  <c r="Q216" i="12"/>
  <c r="H294" i="12"/>
  <c r="I294" i="12"/>
  <c r="J294" i="12"/>
  <c r="K294" i="12"/>
  <c r="L294" i="12"/>
  <c r="M294" i="12"/>
  <c r="N294" i="12"/>
  <c r="O294" i="12"/>
  <c r="P294" i="12"/>
  <c r="Q294" i="12"/>
  <c r="H217" i="12"/>
  <c r="I217" i="12"/>
  <c r="J217" i="12"/>
  <c r="K217" i="12"/>
  <c r="L217" i="12"/>
  <c r="M217" i="12"/>
  <c r="N217" i="12"/>
  <c r="O217" i="12"/>
  <c r="P217" i="12"/>
  <c r="Q217" i="12"/>
  <c r="H218" i="12"/>
  <c r="I218" i="12"/>
  <c r="J218" i="12"/>
  <c r="K218" i="12"/>
  <c r="L218" i="12"/>
  <c r="M218" i="12"/>
  <c r="N218" i="12"/>
  <c r="O218" i="12"/>
  <c r="P218" i="12"/>
  <c r="Q218" i="12"/>
  <c r="H345" i="12"/>
  <c r="I345" i="12"/>
  <c r="J345" i="12"/>
  <c r="K345" i="12"/>
  <c r="L345" i="12"/>
  <c r="M345" i="12"/>
  <c r="N345" i="12"/>
  <c r="O345" i="12"/>
  <c r="P345" i="12"/>
  <c r="Q345" i="12"/>
  <c r="H115" i="12"/>
  <c r="I115" i="12"/>
  <c r="J115" i="12"/>
  <c r="K115" i="12"/>
  <c r="L115" i="12"/>
  <c r="M115" i="12"/>
  <c r="N115" i="12"/>
  <c r="O115" i="12"/>
  <c r="P115" i="12"/>
  <c r="Q115" i="12"/>
  <c r="H219" i="12"/>
  <c r="I219" i="12"/>
  <c r="J219" i="12"/>
  <c r="K219" i="12"/>
  <c r="L219" i="12"/>
  <c r="M219" i="12"/>
  <c r="N219" i="12"/>
  <c r="O219" i="12"/>
  <c r="P219" i="12"/>
  <c r="Q219" i="12"/>
  <c r="H220" i="12"/>
  <c r="I220" i="12"/>
  <c r="J220" i="12"/>
  <c r="K220" i="12"/>
  <c r="L220" i="12"/>
  <c r="M220" i="12"/>
  <c r="N220" i="12"/>
  <c r="O220" i="12"/>
  <c r="P220" i="12"/>
  <c r="Q220" i="12"/>
  <c r="H221" i="12"/>
  <c r="I221" i="12"/>
  <c r="J221" i="12"/>
  <c r="K221" i="12"/>
  <c r="L221" i="12"/>
  <c r="M221" i="12"/>
  <c r="N221" i="12"/>
  <c r="O221" i="12"/>
  <c r="P221" i="12"/>
  <c r="Q221" i="12"/>
  <c r="H14" i="12"/>
  <c r="I14" i="12"/>
  <c r="J14" i="12"/>
  <c r="K14" i="12"/>
  <c r="L14" i="12"/>
  <c r="M14" i="12"/>
  <c r="N14" i="12"/>
  <c r="O14" i="12"/>
  <c r="P14" i="12"/>
  <c r="Q14" i="12"/>
  <c r="H295" i="12"/>
  <c r="I295" i="12"/>
  <c r="J295" i="12"/>
  <c r="K295" i="12"/>
  <c r="L295" i="12"/>
  <c r="M295" i="12"/>
  <c r="N295" i="12"/>
  <c r="O295" i="12"/>
  <c r="P295" i="12"/>
  <c r="Q295" i="12"/>
  <c r="H222" i="12"/>
  <c r="I222" i="12"/>
  <c r="J222" i="12"/>
  <c r="K222" i="12"/>
  <c r="L222" i="12"/>
  <c r="M222" i="12"/>
  <c r="N222" i="12"/>
  <c r="O222" i="12"/>
  <c r="P222" i="12"/>
  <c r="Q222" i="12"/>
  <c r="H59" i="12"/>
  <c r="I59" i="12"/>
  <c r="J59" i="12"/>
  <c r="K59" i="12"/>
  <c r="L59" i="12"/>
  <c r="M59" i="12"/>
  <c r="N59" i="12"/>
  <c r="O59" i="12"/>
  <c r="P59" i="12"/>
  <c r="Q59" i="12"/>
  <c r="H60" i="12"/>
  <c r="I60" i="12"/>
  <c r="J60" i="12"/>
  <c r="K60" i="12"/>
  <c r="L60" i="12"/>
  <c r="M60" i="12"/>
  <c r="N60" i="12"/>
  <c r="O60" i="12"/>
  <c r="P60" i="12"/>
  <c r="Q60" i="12"/>
  <c r="H346" i="12"/>
  <c r="I346" i="12"/>
  <c r="J346" i="12"/>
  <c r="K346" i="12"/>
  <c r="L346" i="12"/>
  <c r="M346" i="12"/>
  <c r="N346" i="12"/>
  <c r="O346" i="12"/>
  <c r="P346" i="12"/>
  <c r="Q346" i="12"/>
  <c r="H116" i="12"/>
  <c r="I116" i="12"/>
  <c r="J116" i="12"/>
  <c r="K116" i="12"/>
  <c r="L116" i="12"/>
  <c r="M116" i="12"/>
  <c r="N116" i="12"/>
  <c r="O116" i="12"/>
  <c r="P116" i="12"/>
  <c r="Q116" i="12"/>
  <c r="H296" i="12"/>
  <c r="I296" i="12"/>
  <c r="J296" i="12"/>
  <c r="K296" i="12"/>
  <c r="L296" i="12"/>
  <c r="M296" i="12"/>
  <c r="N296" i="12"/>
  <c r="O296" i="12"/>
  <c r="P296" i="12"/>
  <c r="Q296" i="12"/>
  <c r="H223" i="12"/>
  <c r="I223" i="12"/>
  <c r="J223" i="12"/>
  <c r="K223" i="12"/>
  <c r="L223" i="12"/>
  <c r="M223" i="12"/>
  <c r="N223" i="12"/>
  <c r="O223" i="12"/>
  <c r="P223" i="12"/>
  <c r="Q223" i="12"/>
  <c r="H338" i="12"/>
  <c r="I338" i="12"/>
  <c r="J338" i="12"/>
  <c r="K338" i="12"/>
  <c r="L338" i="12"/>
  <c r="M338" i="12"/>
  <c r="N338" i="12"/>
  <c r="O338" i="12"/>
  <c r="P338" i="12"/>
  <c r="Q338" i="12"/>
  <c r="H61" i="12"/>
  <c r="I61" i="12"/>
  <c r="J61" i="12"/>
  <c r="K61" i="12"/>
  <c r="L61" i="12"/>
  <c r="M61" i="12"/>
  <c r="N61" i="12"/>
  <c r="O61" i="12"/>
  <c r="P61" i="12"/>
  <c r="Q61" i="12"/>
  <c r="H117" i="12"/>
  <c r="I117" i="12"/>
  <c r="J117" i="12"/>
  <c r="K117" i="12"/>
  <c r="L117" i="12"/>
  <c r="M117" i="12"/>
  <c r="N117" i="12"/>
  <c r="O117" i="12"/>
  <c r="P117" i="12"/>
  <c r="Q117" i="12"/>
  <c r="H297" i="12"/>
  <c r="I297" i="12"/>
  <c r="J297" i="12"/>
  <c r="K297" i="12"/>
  <c r="L297" i="12"/>
  <c r="M297" i="12"/>
  <c r="N297" i="12"/>
  <c r="O297" i="12"/>
  <c r="P297" i="12"/>
  <c r="Q297" i="12"/>
  <c r="H224" i="12"/>
  <c r="I224" i="12"/>
  <c r="J224" i="12"/>
  <c r="K224" i="12"/>
  <c r="L224" i="12"/>
  <c r="M224" i="12"/>
  <c r="N224" i="12"/>
  <c r="O224" i="12"/>
  <c r="P224" i="12"/>
  <c r="Q224" i="12"/>
  <c r="H30" i="12"/>
  <c r="I30" i="12"/>
  <c r="J30" i="12"/>
  <c r="K30" i="12"/>
  <c r="L30" i="12"/>
  <c r="M30" i="12"/>
  <c r="N30" i="12"/>
  <c r="O30" i="12"/>
  <c r="P30" i="12"/>
  <c r="Q30" i="12"/>
  <c r="H298" i="12"/>
  <c r="I298" i="12"/>
  <c r="J298" i="12"/>
  <c r="K298" i="12"/>
  <c r="L298" i="12"/>
  <c r="M298" i="12"/>
  <c r="N298" i="12"/>
  <c r="O298" i="12"/>
  <c r="P298" i="12"/>
  <c r="Q298" i="12"/>
  <c r="H118" i="12"/>
  <c r="I118" i="12"/>
  <c r="J118" i="12"/>
  <c r="K118" i="12"/>
  <c r="L118" i="12"/>
  <c r="M118" i="12"/>
  <c r="N118" i="12"/>
  <c r="O118" i="12"/>
  <c r="P118" i="12"/>
  <c r="Q118" i="12"/>
  <c r="H225" i="12"/>
  <c r="I225" i="12"/>
  <c r="J225" i="12"/>
  <c r="K225" i="12"/>
  <c r="L225" i="12"/>
  <c r="M225" i="12"/>
  <c r="N225" i="12"/>
  <c r="O225" i="12"/>
  <c r="P225" i="12"/>
  <c r="Q225" i="12"/>
  <c r="H226" i="12"/>
  <c r="I226" i="12"/>
  <c r="J226" i="12"/>
  <c r="K226" i="12"/>
  <c r="L226" i="12"/>
  <c r="M226" i="12"/>
  <c r="N226" i="12"/>
  <c r="O226" i="12"/>
  <c r="P226" i="12"/>
  <c r="Q226" i="12"/>
  <c r="H299" i="12"/>
  <c r="I299" i="12"/>
  <c r="J299" i="12"/>
  <c r="K299" i="12"/>
  <c r="L299" i="12"/>
  <c r="M299" i="12"/>
  <c r="N299" i="12"/>
  <c r="O299" i="12"/>
  <c r="P299" i="12"/>
  <c r="Q299" i="12"/>
  <c r="H119" i="12"/>
  <c r="I119" i="12"/>
  <c r="J119" i="12"/>
  <c r="K119" i="12"/>
  <c r="L119" i="12"/>
  <c r="M119" i="12"/>
  <c r="N119" i="12"/>
  <c r="O119" i="12"/>
  <c r="P119" i="12"/>
  <c r="Q119" i="12"/>
  <c r="H31" i="12"/>
  <c r="I31" i="12"/>
  <c r="J31" i="12"/>
  <c r="K31" i="12"/>
  <c r="L31" i="12"/>
  <c r="M31" i="12"/>
  <c r="N31" i="12"/>
  <c r="O31" i="12"/>
  <c r="P31" i="12"/>
  <c r="Q31" i="12"/>
  <c r="H120" i="12"/>
  <c r="I120" i="12"/>
  <c r="J120" i="12"/>
  <c r="K120" i="12"/>
  <c r="L120" i="12"/>
  <c r="M120" i="12"/>
  <c r="N120" i="12"/>
  <c r="O120" i="12"/>
  <c r="P120" i="12"/>
  <c r="Q120" i="12"/>
  <c r="H62" i="12"/>
  <c r="I62" i="12"/>
  <c r="J62" i="12"/>
  <c r="K62" i="12"/>
  <c r="L62" i="12"/>
  <c r="M62" i="12"/>
  <c r="N62" i="12"/>
  <c r="O62" i="12"/>
  <c r="P62" i="12"/>
  <c r="Q62" i="12"/>
  <c r="H121" i="12"/>
  <c r="I121" i="12"/>
  <c r="J121" i="12"/>
  <c r="K121" i="12"/>
  <c r="L121" i="12"/>
  <c r="M121" i="12"/>
  <c r="N121" i="12"/>
  <c r="O121" i="12"/>
  <c r="P121" i="12"/>
  <c r="Q121" i="12"/>
  <c r="H300" i="12"/>
  <c r="I300" i="12"/>
  <c r="J300" i="12"/>
  <c r="K300" i="12"/>
  <c r="L300" i="12"/>
  <c r="M300" i="12"/>
  <c r="N300" i="12"/>
  <c r="O300" i="12"/>
  <c r="P300" i="12"/>
  <c r="Q300" i="12"/>
  <c r="H122" i="12"/>
  <c r="I122" i="12"/>
  <c r="J122" i="12"/>
  <c r="K122" i="12"/>
  <c r="L122" i="12"/>
  <c r="M122" i="12"/>
  <c r="N122" i="12"/>
  <c r="O122" i="12"/>
  <c r="P122" i="12"/>
  <c r="Q122" i="12"/>
  <c r="H347" i="12"/>
  <c r="I347" i="12"/>
  <c r="J347" i="12"/>
  <c r="K347" i="12"/>
  <c r="L347" i="12"/>
  <c r="M347" i="12"/>
  <c r="N347" i="12"/>
  <c r="O347" i="12"/>
  <c r="P347" i="12"/>
  <c r="Q347" i="12"/>
  <c r="H32" i="12"/>
  <c r="I32" i="12"/>
  <c r="J32" i="12"/>
  <c r="K32" i="12"/>
  <c r="L32" i="12"/>
  <c r="M32" i="12"/>
  <c r="N32" i="12"/>
  <c r="O32" i="12"/>
  <c r="P32" i="12"/>
  <c r="Q32" i="12"/>
  <c r="H301" i="12"/>
  <c r="I301" i="12"/>
  <c r="J301" i="12"/>
  <c r="K301" i="12"/>
  <c r="L301" i="12"/>
  <c r="M301" i="12"/>
  <c r="N301" i="12"/>
  <c r="O301" i="12"/>
  <c r="P301" i="12"/>
  <c r="Q301" i="12"/>
  <c r="H63" i="12"/>
  <c r="I63" i="12"/>
  <c r="J63" i="12"/>
  <c r="K63" i="12"/>
  <c r="L63" i="12"/>
  <c r="M63" i="12"/>
  <c r="N63" i="12"/>
  <c r="O63" i="12"/>
  <c r="P63" i="12"/>
  <c r="Q63" i="12"/>
  <c r="H123" i="12"/>
  <c r="I123" i="12"/>
  <c r="J123" i="12"/>
  <c r="K123" i="12"/>
  <c r="L123" i="12"/>
  <c r="M123" i="12"/>
  <c r="N123" i="12"/>
  <c r="O123" i="12"/>
  <c r="P123" i="12"/>
  <c r="Q123" i="12"/>
  <c r="H15" i="12"/>
  <c r="I15" i="12"/>
  <c r="J15" i="12"/>
  <c r="K15" i="12"/>
  <c r="L15" i="12"/>
  <c r="M15" i="12"/>
  <c r="N15" i="12"/>
  <c r="O15" i="12"/>
  <c r="P15" i="12"/>
  <c r="Q15" i="12"/>
  <c r="H124" i="12"/>
  <c r="I124" i="12"/>
  <c r="J124" i="12"/>
  <c r="K124" i="12"/>
  <c r="L124" i="12"/>
  <c r="M124" i="12"/>
  <c r="N124" i="12"/>
  <c r="O124" i="12"/>
  <c r="P124" i="12"/>
  <c r="Q124" i="12"/>
  <c r="H64" i="12"/>
  <c r="I64" i="12"/>
  <c r="J64" i="12"/>
  <c r="K64" i="12"/>
  <c r="L64" i="12"/>
  <c r="M64" i="12"/>
  <c r="N64" i="12"/>
  <c r="O64" i="12"/>
  <c r="P64" i="12"/>
  <c r="Q64" i="12"/>
  <c r="H125" i="12"/>
  <c r="I125" i="12"/>
  <c r="J125" i="12"/>
  <c r="K125" i="12"/>
  <c r="L125" i="12"/>
  <c r="M125" i="12"/>
  <c r="N125" i="12"/>
  <c r="O125" i="12"/>
  <c r="P125" i="12"/>
  <c r="Q125" i="12"/>
  <c r="H227" i="12"/>
  <c r="I227" i="12"/>
  <c r="J227" i="12"/>
  <c r="K227" i="12"/>
  <c r="L227" i="12"/>
  <c r="M227" i="12"/>
  <c r="N227" i="12"/>
  <c r="O227" i="12"/>
  <c r="P227" i="12"/>
  <c r="Q227" i="12"/>
  <c r="H126" i="12"/>
  <c r="I126" i="12"/>
  <c r="J126" i="12"/>
  <c r="K126" i="12"/>
  <c r="L126" i="12"/>
  <c r="M126" i="12"/>
  <c r="N126" i="12"/>
  <c r="O126" i="12"/>
  <c r="P126" i="12"/>
  <c r="Q126" i="12"/>
  <c r="H348" i="12"/>
  <c r="I348" i="12"/>
  <c r="J348" i="12"/>
  <c r="K348" i="12"/>
  <c r="L348" i="12"/>
  <c r="M348" i="12"/>
  <c r="N348" i="12"/>
  <c r="O348" i="12"/>
  <c r="P348" i="12"/>
  <c r="Q348" i="12"/>
  <c r="H65" i="12"/>
  <c r="I65" i="12"/>
  <c r="J65" i="12"/>
  <c r="K65" i="12"/>
  <c r="L65" i="12"/>
  <c r="M65" i="12"/>
  <c r="N65" i="12"/>
  <c r="O65" i="12"/>
  <c r="P65" i="12"/>
  <c r="Q65" i="12"/>
  <c r="H33" i="12"/>
  <c r="I33" i="12"/>
  <c r="J33" i="12"/>
  <c r="K33" i="12"/>
  <c r="L33" i="12"/>
  <c r="M33" i="12"/>
  <c r="N33" i="12"/>
  <c r="O33" i="12"/>
  <c r="P33" i="12"/>
  <c r="Q33" i="12"/>
  <c r="H66" i="12"/>
  <c r="I66" i="12"/>
  <c r="J66" i="12"/>
  <c r="K66" i="12"/>
  <c r="L66" i="12"/>
  <c r="M66" i="12"/>
  <c r="N66" i="12"/>
  <c r="O66" i="12"/>
  <c r="P66" i="12"/>
  <c r="Q66" i="12"/>
  <c r="H127" i="12"/>
  <c r="I127" i="12"/>
  <c r="J127" i="12"/>
  <c r="K127" i="12"/>
  <c r="L127" i="12"/>
  <c r="M127" i="12"/>
  <c r="N127" i="12"/>
  <c r="O127" i="12"/>
  <c r="P127" i="12"/>
  <c r="Q127" i="12"/>
  <c r="H228" i="12"/>
  <c r="I228" i="12"/>
  <c r="J228" i="12"/>
  <c r="K228" i="12"/>
  <c r="L228" i="12"/>
  <c r="M228" i="12"/>
  <c r="N228" i="12"/>
  <c r="O228" i="12"/>
  <c r="P228" i="12"/>
  <c r="Q228" i="12"/>
  <c r="H229" i="12"/>
  <c r="I229" i="12"/>
  <c r="J229" i="12"/>
  <c r="K229" i="12"/>
  <c r="L229" i="12"/>
  <c r="M229" i="12"/>
  <c r="N229" i="12"/>
  <c r="O229" i="12"/>
  <c r="P229" i="12"/>
  <c r="Q229" i="12"/>
  <c r="H67" i="12"/>
  <c r="I67" i="12"/>
  <c r="J67" i="12"/>
  <c r="K67" i="12"/>
  <c r="L67" i="12"/>
  <c r="M67" i="12"/>
  <c r="N67" i="12"/>
  <c r="O67" i="12"/>
  <c r="P67" i="12"/>
  <c r="Q67" i="12"/>
  <c r="H302" i="12"/>
  <c r="I302" i="12"/>
  <c r="J302" i="12"/>
  <c r="K302" i="12"/>
  <c r="L302" i="12"/>
  <c r="M302" i="12"/>
  <c r="N302" i="12"/>
  <c r="O302" i="12"/>
  <c r="P302" i="12"/>
  <c r="Q302" i="12"/>
  <c r="H230" i="12"/>
  <c r="I230" i="12"/>
  <c r="J230" i="12"/>
  <c r="K230" i="12"/>
  <c r="L230" i="12"/>
  <c r="M230" i="12"/>
  <c r="N230" i="12"/>
  <c r="O230" i="12"/>
  <c r="P230" i="12"/>
  <c r="Q230" i="12"/>
  <c r="H16" i="12"/>
  <c r="I16" i="12"/>
  <c r="J16" i="12"/>
  <c r="K16" i="12"/>
  <c r="L16" i="12"/>
  <c r="M16" i="12"/>
  <c r="N16" i="12"/>
  <c r="O16" i="12"/>
  <c r="P16" i="12"/>
  <c r="Q16" i="12"/>
  <c r="H231" i="12"/>
  <c r="I231" i="12"/>
  <c r="J231" i="12"/>
  <c r="K231" i="12"/>
  <c r="L231" i="12"/>
  <c r="M231" i="12"/>
  <c r="N231" i="12"/>
  <c r="O231" i="12"/>
  <c r="P231" i="12"/>
  <c r="Q231" i="12"/>
  <c r="H232" i="12"/>
  <c r="I232" i="12"/>
  <c r="J232" i="12"/>
  <c r="K232" i="12"/>
  <c r="L232" i="12"/>
  <c r="M232" i="12"/>
  <c r="N232" i="12"/>
  <c r="O232" i="12"/>
  <c r="P232" i="12"/>
  <c r="Q232" i="12"/>
  <c r="H303" i="12"/>
  <c r="I303" i="12"/>
  <c r="J303" i="12"/>
  <c r="K303" i="12"/>
  <c r="L303" i="12"/>
  <c r="M303" i="12"/>
  <c r="N303" i="12"/>
  <c r="O303" i="12"/>
  <c r="P303" i="12"/>
  <c r="Q303" i="12"/>
  <c r="H128" i="12"/>
  <c r="I128" i="12"/>
  <c r="J128" i="12"/>
  <c r="K128" i="12"/>
  <c r="L128" i="12"/>
  <c r="M128" i="12"/>
  <c r="N128" i="12"/>
  <c r="O128" i="12"/>
  <c r="P128" i="12"/>
  <c r="Q128" i="12"/>
  <c r="H304" i="12"/>
  <c r="I304" i="12"/>
  <c r="J304" i="12"/>
  <c r="K304" i="12"/>
  <c r="L304" i="12"/>
  <c r="M304" i="12"/>
  <c r="N304" i="12"/>
  <c r="O304" i="12"/>
  <c r="P304" i="12"/>
  <c r="Q304" i="12"/>
  <c r="H305" i="12"/>
  <c r="I305" i="12"/>
  <c r="J305" i="12"/>
  <c r="K305" i="12"/>
  <c r="L305" i="12"/>
  <c r="M305" i="12"/>
  <c r="N305" i="12"/>
  <c r="O305" i="12"/>
  <c r="P305" i="12"/>
  <c r="Q305" i="12"/>
  <c r="H233" i="12"/>
  <c r="I233" i="12"/>
  <c r="J233" i="12"/>
  <c r="K233" i="12"/>
  <c r="L233" i="12"/>
  <c r="M233" i="12"/>
  <c r="N233" i="12"/>
  <c r="O233" i="12"/>
  <c r="P233" i="12"/>
  <c r="Q233" i="12"/>
  <c r="H17" i="12"/>
  <c r="I17" i="12"/>
  <c r="J17" i="12"/>
  <c r="K17" i="12"/>
  <c r="L17" i="12"/>
  <c r="M17" i="12"/>
  <c r="N17" i="12"/>
  <c r="O17" i="12"/>
  <c r="P17" i="12"/>
  <c r="Q17" i="12"/>
  <c r="H234" i="12"/>
  <c r="I234" i="12"/>
  <c r="J234" i="12"/>
  <c r="K234" i="12"/>
  <c r="L234" i="12"/>
  <c r="M234" i="12"/>
  <c r="N234" i="12"/>
  <c r="O234" i="12"/>
  <c r="P234" i="12"/>
  <c r="Q234" i="12"/>
  <c r="H306" i="12"/>
  <c r="I306" i="12"/>
  <c r="J306" i="12"/>
  <c r="K306" i="12"/>
  <c r="L306" i="12"/>
  <c r="M306" i="12"/>
  <c r="N306" i="12"/>
  <c r="O306" i="12"/>
  <c r="P306" i="12"/>
  <c r="Q306" i="12"/>
  <c r="H235" i="12"/>
  <c r="I235" i="12"/>
  <c r="J235" i="12"/>
  <c r="K235" i="12"/>
  <c r="L235" i="12"/>
  <c r="M235" i="12"/>
  <c r="N235" i="12"/>
  <c r="O235" i="12"/>
  <c r="P235" i="12"/>
  <c r="Q235" i="12"/>
  <c r="H307" i="12"/>
  <c r="I307" i="12"/>
  <c r="J307" i="12"/>
  <c r="K307" i="12"/>
  <c r="L307" i="12"/>
  <c r="M307" i="12"/>
  <c r="N307" i="12"/>
  <c r="O307" i="12"/>
  <c r="P307" i="12"/>
  <c r="Q307" i="12"/>
  <c r="H129" i="12"/>
  <c r="I129" i="12"/>
  <c r="J129" i="12"/>
  <c r="K129" i="12"/>
  <c r="L129" i="12"/>
  <c r="M129" i="12"/>
  <c r="N129" i="12"/>
  <c r="O129" i="12"/>
  <c r="P129" i="12"/>
  <c r="Q129" i="12"/>
  <c r="H130" i="12"/>
  <c r="I130" i="12"/>
  <c r="J130" i="12"/>
  <c r="K130" i="12"/>
  <c r="L130" i="12"/>
  <c r="M130" i="12"/>
  <c r="N130" i="12"/>
  <c r="O130" i="12"/>
  <c r="P130" i="12"/>
  <c r="Q130" i="12"/>
  <c r="H18" i="12"/>
  <c r="I18" i="12"/>
  <c r="J18" i="12"/>
  <c r="K18" i="12"/>
  <c r="L18" i="12"/>
  <c r="M18" i="12"/>
  <c r="N18" i="12"/>
  <c r="O18" i="12"/>
  <c r="P18" i="12"/>
  <c r="Q18" i="12"/>
  <c r="H236" i="12"/>
  <c r="I236" i="12"/>
  <c r="J236" i="12"/>
  <c r="K236" i="12"/>
  <c r="L236" i="12"/>
  <c r="M236" i="12"/>
  <c r="N236" i="12"/>
  <c r="O236" i="12"/>
  <c r="P236" i="12"/>
  <c r="Q236" i="12"/>
  <c r="H308" i="12"/>
  <c r="I308" i="12"/>
  <c r="J308" i="12"/>
  <c r="K308" i="12"/>
  <c r="L308" i="12"/>
  <c r="M308" i="12"/>
  <c r="N308" i="12"/>
  <c r="O308" i="12"/>
  <c r="P308" i="12"/>
  <c r="Q308" i="12"/>
  <c r="H19" i="12"/>
  <c r="I19" i="12"/>
  <c r="J19" i="12"/>
  <c r="K19" i="12"/>
  <c r="L19" i="12"/>
  <c r="M19" i="12"/>
  <c r="N19" i="12"/>
  <c r="O19" i="12"/>
  <c r="P19" i="12"/>
  <c r="Q19" i="12"/>
  <c r="H309" i="12"/>
  <c r="I309" i="12"/>
  <c r="J309" i="12"/>
  <c r="K309" i="12"/>
  <c r="L309" i="12"/>
  <c r="M309" i="12"/>
  <c r="N309" i="12"/>
  <c r="O309" i="12"/>
  <c r="P309" i="12"/>
  <c r="Q309" i="12"/>
  <c r="H131" i="12"/>
  <c r="I131" i="12"/>
  <c r="J131" i="12"/>
  <c r="K131" i="12"/>
  <c r="L131" i="12"/>
  <c r="M131" i="12"/>
  <c r="N131" i="12"/>
  <c r="O131" i="12"/>
  <c r="P131" i="12"/>
  <c r="Q131" i="12"/>
  <c r="H68" i="12"/>
  <c r="I68" i="12"/>
  <c r="J68" i="12"/>
  <c r="K68" i="12"/>
  <c r="L68" i="12"/>
  <c r="M68" i="12"/>
  <c r="N68" i="12"/>
  <c r="O68" i="12"/>
  <c r="P68" i="12"/>
  <c r="Q68" i="12"/>
  <c r="H237" i="12"/>
  <c r="I237" i="12"/>
  <c r="J237" i="12"/>
  <c r="K237" i="12"/>
  <c r="L237" i="12"/>
  <c r="M237" i="12"/>
  <c r="N237" i="12"/>
  <c r="O237" i="12"/>
  <c r="P237" i="12"/>
  <c r="Q237" i="12"/>
  <c r="H69" i="12"/>
  <c r="I69" i="12"/>
  <c r="J69" i="12"/>
  <c r="K69" i="12"/>
  <c r="L69" i="12"/>
  <c r="M69" i="12"/>
  <c r="N69" i="12"/>
  <c r="O69" i="12"/>
  <c r="P69" i="12"/>
  <c r="Q69" i="12"/>
  <c r="H70" i="12"/>
  <c r="I70" i="12"/>
  <c r="J70" i="12"/>
  <c r="K70" i="12"/>
  <c r="L70" i="12"/>
  <c r="M70" i="12"/>
  <c r="N70" i="12"/>
  <c r="O70" i="12"/>
  <c r="P70" i="12"/>
  <c r="Q70" i="12"/>
  <c r="H238" i="12"/>
  <c r="I238" i="12"/>
  <c r="J238" i="12"/>
  <c r="K238" i="12"/>
  <c r="L238" i="12"/>
  <c r="M238" i="12"/>
  <c r="N238" i="12"/>
  <c r="O238" i="12"/>
  <c r="P238" i="12"/>
  <c r="Q238" i="12"/>
  <c r="H132" i="12"/>
  <c r="I132" i="12"/>
  <c r="J132" i="12"/>
  <c r="K132" i="12"/>
  <c r="L132" i="12"/>
  <c r="M132" i="12"/>
  <c r="N132" i="12"/>
  <c r="O132" i="12"/>
  <c r="P132" i="12"/>
  <c r="Q132" i="12"/>
  <c r="H133" i="12"/>
  <c r="I133" i="12"/>
  <c r="J133" i="12"/>
  <c r="K133" i="12"/>
  <c r="L133" i="12"/>
  <c r="M133" i="12"/>
  <c r="N133" i="12"/>
  <c r="O133" i="12"/>
  <c r="P133" i="12"/>
  <c r="Q133" i="12"/>
  <c r="H339" i="12"/>
  <c r="I339" i="12"/>
  <c r="J339" i="12"/>
  <c r="K339" i="12"/>
  <c r="L339" i="12"/>
  <c r="M339" i="12"/>
  <c r="N339" i="12"/>
  <c r="O339" i="12"/>
  <c r="P339" i="12"/>
  <c r="Q339" i="12"/>
  <c r="H71" i="12"/>
  <c r="I71" i="12"/>
  <c r="J71" i="12"/>
  <c r="K71" i="12"/>
  <c r="L71" i="12"/>
  <c r="M71" i="12"/>
  <c r="N71" i="12"/>
  <c r="O71" i="12"/>
  <c r="P71" i="12"/>
  <c r="Q71" i="12"/>
  <c r="H239" i="12"/>
  <c r="I239" i="12"/>
  <c r="J239" i="12"/>
  <c r="K239" i="12"/>
  <c r="L239" i="12"/>
  <c r="M239" i="12"/>
  <c r="N239" i="12"/>
  <c r="O239" i="12"/>
  <c r="P239" i="12"/>
  <c r="Q239" i="12"/>
  <c r="H240" i="12"/>
  <c r="I240" i="12"/>
  <c r="J240" i="12"/>
  <c r="K240" i="12"/>
  <c r="L240" i="12"/>
  <c r="M240" i="12"/>
  <c r="N240" i="12"/>
  <c r="O240" i="12"/>
  <c r="P240" i="12"/>
  <c r="Q240" i="12"/>
  <c r="H72" i="12"/>
  <c r="I72" i="12"/>
  <c r="J72" i="12"/>
  <c r="K72" i="12"/>
  <c r="L72" i="12"/>
  <c r="M72" i="12"/>
  <c r="N72" i="12"/>
  <c r="O72" i="12"/>
  <c r="P72" i="12"/>
  <c r="Q72" i="12"/>
  <c r="H241" i="12"/>
  <c r="I241" i="12"/>
  <c r="J241" i="12"/>
  <c r="K241" i="12"/>
  <c r="L241" i="12"/>
  <c r="M241" i="12"/>
  <c r="N241" i="12"/>
  <c r="O241" i="12"/>
  <c r="P241" i="12"/>
  <c r="Q241" i="12"/>
  <c r="H242" i="12"/>
  <c r="I242" i="12"/>
  <c r="J242" i="12"/>
  <c r="K242" i="12"/>
  <c r="L242" i="12"/>
  <c r="M242" i="12"/>
  <c r="N242" i="12"/>
  <c r="O242" i="12"/>
  <c r="P242" i="12"/>
  <c r="Q242" i="12"/>
  <c r="H243" i="12"/>
  <c r="I243" i="12"/>
  <c r="J243" i="12"/>
  <c r="K243" i="12"/>
  <c r="L243" i="12"/>
  <c r="M243" i="12"/>
  <c r="N243" i="12"/>
  <c r="O243" i="12"/>
  <c r="P243" i="12"/>
  <c r="Q243" i="12"/>
  <c r="H244" i="12"/>
  <c r="I244" i="12"/>
  <c r="J244" i="12"/>
  <c r="K244" i="12"/>
  <c r="L244" i="12"/>
  <c r="M244" i="12"/>
  <c r="N244" i="12"/>
  <c r="O244" i="12"/>
  <c r="P244" i="12"/>
  <c r="Q244" i="12"/>
  <c r="H310" i="12"/>
  <c r="I310" i="12"/>
  <c r="J310" i="12"/>
  <c r="K310" i="12"/>
  <c r="L310" i="12"/>
  <c r="M310" i="12"/>
  <c r="N310" i="12"/>
  <c r="O310" i="12"/>
  <c r="P310" i="12"/>
  <c r="Q310" i="12"/>
  <c r="H134" i="12"/>
  <c r="I134" i="12"/>
  <c r="J134" i="12"/>
  <c r="K134" i="12"/>
  <c r="L134" i="12"/>
  <c r="M134" i="12"/>
  <c r="N134" i="12"/>
  <c r="O134" i="12"/>
  <c r="P134" i="12"/>
  <c r="Q134" i="12"/>
  <c r="H311" i="12"/>
  <c r="I311" i="12"/>
  <c r="J311" i="12"/>
  <c r="K311" i="12"/>
  <c r="L311" i="12"/>
  <c r="M311" i="12"/>
  <c r="N311" i="12"/>
  <c r="O311" i="12"/>
  <c r="P311" i="12"/>
  <c r="Q311" i="12"/>
  <c r="H135" i="12"/>
  <c r="I135" i="12"/>
  <c r="J135" i="12"/>
  <c r="K135" i="12"/>
  <c r="L135" i="12"/>
  <c r="M135" i="12"/>
  <c r="N135" i="12"/>
  <c r="O135" i="12"/>
  <c r="P135" i="12"/>
  <c r="Q135" i="12"/>
  <c r="H73" i="12"/>
  <c r="I73" i="12"/>
  <c r="J73" i="12"/>
  <c r="K73" i="12"/>
  <c r="L73" i="12"/>
  <c r="M73" i="12"/>
  <c r="N73" i="12"/>
  <c r="O73" i="12"/>
  <c r="P73" i="12"/>
  <c r="Q73" i="12"/>
  <c r="H136" i="12"/>
  <c r="I136" i="12"/>
  <c r="J136" i="12"/>
  <c r="K136" i="12"/>
  <c r="L136" i="12"/>
  <c r="M136" i="12"/>
  <c r="N136" i="12"/>
  <c r="O136" i="12"/>
  <c r="P136" i="12"/>
  <c r="Q136" i="12"/>
  <c r="H137" i="12"/>
  <c r="I137" i="12"/>
  <c r="J137" i="12"/>
  <c r="K137" i="12"/>
  <c r="L137" i="12"/>
  <c r="M137" i="12"/>
  <c r="N137" i="12"/>
  <c r="O137" i="12"/>
  <c r="P137" i="12"/>
  <c r="Q137" i="12"/>
  <c r="H138" i="12"/>
  <c r="I138" i="12"/>
  <c r="J138" i="12"/>
  <c r="K138" i="12"/>
  <c r="L138" i="12"/>
  <c r="M138" i="12"/>
  <c r="N138" i="12"/>
  <c r="O138" i="12"/>
  <c r="P138" i="12"/>
  <c r="Q138" i="12"/>
  <c r="H139" i="12"/>
  <c r="I139" i="12"/>
  <c r="J139" i="12"/>
  <c r="K139" i="12"/>
  <c r="L139" i="12"/>
  <c r="M139" i="12"/>
  <c r="N139" i="12"/>
  <c r="O139" i="12"/>
  <c r="P139" i="12"/>
  <c r="Q139" i="12"/>
  <c r="H20" i="12"/>
  <c r="I20" i="12"/>
  <c r="J20" i="12"/>
  <c r="K20" i="12"/>
  <c r="L20" i="12"/>
  <c r="M20" i="12"/>
  <c r="N20" i="12"/>
  <c r="O20" i="12"/>
  <c r="P20" i="12"/>
  <c r="Q20" i="12"/>
  <c r="H245" i="12"/>
  <c r="I245" i="12"/>
  <c r="J245" i="12"/>
  <c r="K245" i="12"/>
  <c r="L245" i="12"/>
  <c r="M245" i="12"/>
  <c r="N245" i="12"/>
  <c r="O245" i="12"/>
  <c r="P245" i="12"/>
  <c r="Q245" i="12"/>
  <c r="H34" i="12"/>
  <c r="I34" i="12"/>
  <c r="J34" i="12"/>
  <c r="K34" i="12"/>
  <c r="L34" i="12"/>
  <c r="M34" i="12"/>
  <c r="N34" i="12"/>
  <c r="O34" i="12"/>
  <c r="P34" i="12"/>
  <c r="Q34" i="12"/>
  <c r="H140" i="12"/>
  <c r="I140" i="12"/>
  <c r="J140" i="12"/>
  <c r="K140" i="12"/>
  <c r="L140" i="12"/>
  <c r="M140" i="12"/>
  <c r="N140" i="12"/>
  <c r="O140" i="12"/>
  <c r="P140" i="12"/>
  <c r="Q140" i="12"/>
  <c r="H141" i="12"/>
  <c r="I141" i="12"/>
  <c r="J141" i="12"/>
  <c r="K141" i="12"/>
  <c r="L141" i="12"/>
  <c r="M141" i="12"/>
  <c r="N141" i="12"/>
  <c r="O141" i="12"/>
  <c r="P141" i="12"/>
  <c r="Q141" i="12"/>
  <c r="H142" i="12"/>
  <c r="I142" i="12"/>
  <c r="J142" i="12"/>
  <c r="K142" i="12"/>
  <c r="L142" i="12"/>
  <c r="M142" i="12"/>
  <c r="N142" i="12"/>
  <c r="O142" i="12"/>
  <c r="P142" i="12"/>
  <c r="Q142" i="12"/>
  <c r="H74" i="12"/>
  <c r="I74" i="12"/>
  <c r="J74" i="12"/>
  <c r="K74" i="12"/>
  <c r="L74" i="12"/>
  <c r="M74" i="12"/>
  <c r="N74" i="12"/>
  <c r="O74" i="12"/>
  <c r="P74" i="12"/>
  <c r="Q74" i="12"/>
  <c r="H143" i="12"/>
  <c r="I143" i="12"/>
  <c r="J143" i="12"/>
  <c r="K143" i="12"/>
  <c r="L143" i="12"/>
  <c r="M143" i="12"/>
  <c r="N143" i="12"/>
  <c r="O143" i="12"/>
  <c r="P143" i="12"/>
  <c r="Q143" i="12"/>
  <c r="H75" i="12"/>
  <c r="I75" i="12"/>
  <c r="J75" i="12"/>
  <c r="K75" i="12"/>
  <c r="L75" i="12"/>
  <c r="M75" i="12"/>
  <c r="N75" i="12"/>
  <c r="O75" i="12"/>
  <c r="P75" i="12"/>
  <c r="Q75" i="12"/>
  <c r="H312" i="12"/>
  <c r="I312" i="12"/>
  <c r="J312" i="12"/>
  <c r="K312" i="12"/>
  <c r="L312" i="12"/>
  <c r="M312" i="12"/>
  <c r="N312" i="12"/>
  <c r="O312" i="12"/>
  <c r="P312" i="12"/>
  <c r="Q312" i="12"/>
  <c r="H144" i="12"/>
  <c r="I144" i="12"/>
  <c r="J144" i="12"/>
  <c r="K144" i="12"/>
  <c r="L144" i="12"/>
  <c r="M144" i="12"/>
  <c r="N144" i="12"/>
  <c r="O144" i="12"/>
  <c r="P144" i="12"/>
  <c r="Q144" i="12"/>
  <c r="H313" i="12"/>
  <c r="I313" i="12"/>
  <c r="J313" i="12"/>
  <c r="K313" i="12"/>
  <c r="L313" i="12"/>
  <c r="M313" i="12"/>
  <c r="N313" i="12"/>
  <c r="O313" i="12"/>
  <c r="P313" i="12"/>
  <c r="Q313" i="12"/>
  <c r="H145" i="12"/>
  <c r="I145" i="12"/>
  <c r="J145" i="12"/>
  <c r="K145" i="12"/>
  <c r="L145" i="12"/>
  <c r="M145" i="12"/>
  <c r="N145" i="12"/>
  <c r="O145" i="12"/>
  <c r="P145" i="12"/>
  <c r="Q145" i="12"/>
  <c r="H314" i="12"/>
  <c r="I314" i="12"/>
  <c r="J314" i="12"/>
  <c r="K314" i="12"/>
  <c r="L314" i="12"/>
  <c r="M314" i="12"/>
  <c r="N314" i="12"/>
  <c r="O314" i="12"/>
  <c r="P314" i="12"/>
  <c r="Q314" i="12"/>
  <c r="H76" i="12"/>
  <c r="I76" i="12"/>
  <c r="J76" i="12"/>
  <c r="K76" i="12"/>
  <c r="L76" i="12"/>
  <c r="M76" i="12"/>
  <c r="N76" i="12"/>
  <c r="O76" i="12"/>
  <c r="P76" i="12"/>
  <c r="Q76" i="12"/>
  <c r="H146" i="12"/>
  <c r="I146" i="12"/>
  <c r="J146" i="12"/>
  <c r="K146" i="12"/>
  <c r="L146" i="12"/>
  <c r="M146" i="12"/>
  <c r="N146" i="12"/>
  <c r="O146" i="12"/>
  <c r="P146" i="12"/>
  <c r="Q146" i="12"/>
  <c r="H246" i="12"/>
  <c r="I246" i="12"/>
  <c r="J246" i="12"/>
  <c r="K246" i="12"/>
  <c r="L246" i="12"/>
  <c r="M246" i="12"/>
  <c r="N246" i="12"/>
  <c r="O246" i="12"/>
  <c r="P246" i="12"/>
  <c r="Q246" i="12"/>
  <c r="H147" i="12"/>
  <c r="I147" i="12"/>
  <c r="J147" i="12"/>
  <c r="K147" i="12"/>
  <c r="L147" i="12"/>
  <c r="M147" i="12"/>
  <c r="N147" i="12"/>
  <c r="O147" i="12"/>
  <c r="P147" i="12"/>
  <c r="Q147" i="12"/>
  <c r="H315" i="12"/>
  <c r="I315" i="12"/>
  <c r="J315" i="12"/>
  <c r="K315" i="12"/>
  <c r="L315" i="12"/>
  <c r="M315" i="12"/>
  <c r="N315" i="12"/>
  <c r="O315" i="12"/>
  <c r="P315" i="12"/>
  <c r="Q315" i="12"/>
  <c r="H77" i="12"/>
  <c r="I77" i="12"/>
  <c r="J77" i="12"/>
  <c r="K77" i="12"/>
  <c r="L77" i="12"/>
  <c r="M77" i="12"/>
  <c r="N77" i="12"/>
  <c r="O77" i="12"/>
  <c r="P77" i="12"/>
  <c r="Q77" i="12"/>
  <c r="H247" i="12"/>
  <c r="I247" i="12"/>
  <c r="J247" i="12"/>
  <c r="K247" i="12"/>
  <c r="L247" i="12"/>
  <c r="M247" i="12"/>
  <c r="N247" i="12"/>
  <c r="O247" i="12"/>
  <c r="P247" i="12"/>
  <c r="Q247" i="12"/>
  <c r="H248" i="12"/>
  <c r="I248" i="12"/>
  <c r="J248" i="12"/>
  <c r="K248" i="12"/>
  <c r="L248" i="12"/>
  <c r="M248" i="12"/>
  <c r="N248" i="12"/>
  <c r="O248" i="12"/>
  <c r="P248" i="12"/>
  <c r="Q248" i="12"/>
  <c r="H148" i="12"/>
  <c r="I148" i="12"/>
  <c r="J148" i="12"/>
  <c r="K148" i="12"/>
  <c r="L148" i="12"/>
  <c r="M148" i="12"/>
  <c r="N148" i="12"/>
  <c r="O148" i="12"/>
  <c r="P148" i="12"/>
  <c r="Q148" i="12"/>
  <c r="H35" i="12"/>
  <c r="I35" i="12"/>
  <c r="J35" i="12"/>
  <c r="K35" i="12"/>
  <c r="L35" i="12"/>
  <c r="M35" i="12"/>
  <c r="N35" i="12"/>
  <c r="O35" i="12"/>
  <c r="P35" i="12"/>
  <c r="Q35" i="12"/>
  <c r="H149" i="12"/>
  <c r="I149" i="12"/>
  <c r="J149" i="12"/>
  <c r="K149" i="12"/>
  <c r="L149" i="12"/>
  <c r="M149" i="12"/>
  <c r="N149" i="12"/>
  <c r="O149" i="12"/>
  <c r="P149" i="12"/>
  <c r="Q149" i="12"/>
  <c r="H21" i="12"/>
  <c r="I21" i="12"/>
  <c r="J21" i="12"/>
  <c r="K21" i="12"/>
  <c r="L21" i="12"/>
  <c r="M21" i="12"/>
  <c r="N21" i="12"/>
  <c r="O21" i="12"/>
  <c r="P21" i="12"/>
  <c r="Q21" i="12"/>
  <c r="H78" i="12"/>
  <c r="I78" i="12"/>
  <c r="J78" i="12"/>
  <c r="K78" i="12"/>
  <c r="L78" i="12"/>
  <c r="M78" i="12"/>
  <c r="N78" i="12"/>
  <c r="O78" i="12"/>
  <c r="P78" i="12"/>
  <c r="Q78" i="12"/>
  <c r="H22" i="12"/>
  <c r="I22" i="12"/>
  <c r="J22" i="12"/>
  <c r="K22" i="12"/>
  <c r="L22" i="12"/>
  <c r="M22" i="12"/>
  <c r="N22" i="12"/>
  <c r="O22" i="12"/>
  <c r="P22" i="12"/>
  <c r="Q22" i="12"/>
  <c r="H316" i="12"/>
  <c r="I316" i="12"/>
  <c r="J316" i="12"/>
  <c r="K316" i="12"/>
  <c r="L316" i="12"/>
  <c r="M316" i="12"/>
  <c r="N316" i="12"/>
  <c r="O316" i="12"/>
  <c r="P316" i="12"/>
  <c r="Q316" i="12"/>
  <c r="H150" i="12"/>
  <c r="I150" i="12"/>
  <c r="J150" i="12"/>
  <c r="K150" i="12"/>
  <c r="L150" i="12"/>
  <c r="M150" i="12"/>
  <c r="N150" i="12"/>
  <c r="O150" i="12"/>
  <c r="P150" i="12"/>
  <c r="Q150" i="12"/>
  <c r="H23" i="12"/>
  <c r="I23" i="12"/>
  <c r="J23" i="12"/>
  <c r="K23" i="12"/>
  <c r="L23" i="12"/>
  <c r="M23" i="12"/>
  <c r="N23" i="12"/>
  <c r="O23" i="12"/>
  <c r="P23" i="12"/>
  <c r="Q23" i="12"/>
  <c r="H317" i="12"/>
  <c r="I317" i="12"/>
  <c r="J317" i="12"/>
  <c r="K317" i="12"/>
  <c r="L317" i="12"/>
  <c r="M317" i="12"/>
  <c r="N317" i="12"/>
  <c r="O317" i="12"/>
  <c r="P317" i="12"/>
  <c r="Q317" i="12"/>
  <c r="H318" i="12"/>
  <c r="I318" i="12"/>
  <c r="J318" i="12"/>
  <c r="K318" i="12"/>
  <c r="L318" i="12"/>
  <c r="M318" i="12"/>
  <c r="N318" i="12"/>
  <c r="O318" i="12"/>
  <c r="P318" i="12"/>
  <c r="Q318" i="12"/>
  <c r="H151" i="12"/>
  <c r="I151" i="12"/>
  <c r="J151" i="12"/>
  <c r="K151" i="12"/>
  <c r="L151" i="12"/>
  <c r="M151" i="12"/>
  <c r="N151" i="12"/>
  <c r="O151" i="12"/>
  <c r="P151" i="12"/>
  <c r="Q151" i="12"/>
  <c r="H152" i="12"/>
  <c r="I152" i="12"/>
  <c r="J152" i="12"/>
  <c r="K152" i="12"/>
  <c r="L152" i="12"/>
  <c r="M152" i="12"/>
  <c r="N152" i="12"/>
  <c r="O152" i="12"/>
  <c r="P152" i="12"/>
  <c r="Q152" i="12"/>
  <c r="H319" i="12"/>
  <c r="I319" i="12"/>
  <c r="J319" i="12"/>
  <c r="K319" i="12"/>
  <c r="L319" i="12"/>
  <c r="M319" i="12"/>
  <c r="N319" i="12"/>
  <c r="O319" i="12"/>
  <c r="P319" i="12"/>
  <c r="Q319" i="12"/>
  <c r="H249" i="12"/>
  <c r="I249" i="12"/>
  <c r="J249" i="12"/>
  <c r="K249" i="12"/>
  <c r="L249" i="12"/>
  <c r="M249" i="12"/>
  <c r="N249" i="12"/>
  <c r="O249" i="12"/>
  <c r="P249" i="12"/>
  <c r="Q249" i="12"/>
  <c r="H320" i="12"/>
  <c r="I320" i="12"/>
  <c r="J320" i="12"/>
  <c r="K320" i="12"/>
  <c r="L320" i="12"/>
  <c r="M320" i="12"/>
  <c r="N320" i="12"/>
  <c r="O320" i="12"/>
  <c r="P320" i="12"/>
  <c r="Q320" i="12"/>
  <c r="H153" i="12"/>
  <c r="I153" i="12"/>
  <c r="J153" i="12"/>
  <c r="K153" i="12"/>
  <c r="L153" i="12"/>
  <c r="M153" i="12"/>
  <c r="N153" i="12"/>
  <c r="O153" i="12"/>
  <c r="P153" i="12"/>
  <c r="Q153" i="12"/>
  <c r="H321" i="12"/>
  <c r="I321" i="12"/>
  <c r="J321" i="12"/>
  <c r="K321" i="12"/>
  <c r="L321" i="12"/>
  <c r="M321" i="12"/>
  <c r="N321" i="12"/>
  <c r="O321" i="12"/>
  <c r="P321" i="12"/>
  <c r="Q321" i="12"/>
  <c r="H322" i="12"/>
  <c r="I322" i="12"/>
  <c r="J322" i="12"/>
  <c r="K322" i="12"/>
  <c r="L322" i="12"/>
  <c r="M322" i="12"/>
  <c r="N322" i="12"/>
  <c r="O322" i="12"/>
  <c r="P322" i="12"/>
  <c r="Q322" i="12"/>
  <c r="H154" i="12"/>
  <c r="I154" i="12"/>
  <c r="J154" i="12"/>
  <c r="K154" i="12"/>
  <c r="L154" i="12"/>
  <c r="M154" i="12"/>
  <c r="N154" i="12"/>
  <c r="O154" i="12"/>
  <c r="P154" i="12"/>
  <c r="Q154" i="12"/>
  <c r="H250" i="12"/>
  <c r="I250" i="12"/>
  <c r="J250" i="12"/>
  <c r="K250" i="12"/>
  <c r="L250" i="12"/>
  <c r="M250" i="12"/>
  <c r="N250" i="12"/>
  <c r="O250" i="12"/>
  <c r="P250" i="12"/>
  <c r="Q250" i="12"/>
  <c r="H155" i="12"/>
  <c r="I155" i="12"/>
  <c r="J155" i="12"/>
  <c r="K155" i="12"/>
  <c r="L155" i="12"/>
  <c r="M155" i="12"/>
  <c r="N155" i="12"/>
  <c r="O155" i="12"/>
  <c r="P155" i="12"/>
  <c r="Q155" i="12"/>
  <c r="H251" i="12"/>
  <c r="I251" i="12"/>
  <c r="J251" i="12"/>
  <c r="K251" i="12"/>
  <c r="L251" i="12"/>
  <c r="M251" i="12"/>
  <c r="N251" i="12"/>
  <c r="O251" i="12"/>
  <c r="P251" i="12"/>
  <c r="Q251" i="12"/>
  <c r="H156" i="12"/>
  <c r="I156" i="12"/>
  <c r="J156" i="12"/>
  <c r="K156" i="12"/>
  <c r="L156" i="12"/>
  <c r="M156" i="12"/>
  <c r="N156" i="12"/>
  <c r="O156" i="12"/>
  <c r="P156" i="12"/>
  <c r="Q156" i="12"/>
  <c r="H252" i="12"/>
  <c r="I252" i="12"/>
  <c r="J252" i="12"/>
  <c r="K252" i="12"/>
  <c r="L252" i="12"/>
  <c r="M252" i="12"/>
  <c r="N252" i="12"/>
  <c r="O252" i="12"/>
  <c r="P252" i="12"/>
  <c r="Q252" i="12"/>
  <c r="H253" i="12"/>
  <c r="I253" i="12"/>
  <c r="J253" i="12"/>
  <c r="K253" i="12"/>
  <c r="L253" i="12"/>
  <c r="M253" i="12"/>
  <c r="N253" i="12"/>
  <c r="O253" i="12"/>
  <c r="P253" i="12"/>
  <c r="Q253" i="12"/>
  <c r="H323" i="12"/>
  <c r="I323" i="12"/>
  <c r="J323" i="12"/>
  <c r="K323" i="12"/>
  <c r="L323" i="12"/>
  <c r="M323" i="12"/>
  <c r="N323" i="12"/>
  <c r="O323" i="12"/>
  <c r="P323" i="12"/>
  <c r="Q323" i="12"/>
  <c r="H157" i="12"/>
  <c r="I157" i="12"/>
  <c r="J157" i="12"/>
  <c r="K157" i="12"/>
  <c r="L157" i="12"/>
  <c r="M157" i="12"/>
  <c r="N157" i="12"/>
  <c r="O157" i="12"/>
  <c r="P157" i="12"/>
  <c r="Q157" i="12"/>
  <c r="H158" i="12"/>
  <c r="I158" i="12"/>
  <c r="J158" i="12"/>
  <c r="K158" i="12"/>
  <c r="L158" i="12"/>
  <c r="M158" i="12"/>
  <c r="N158" i="12"/>
  <c r="O158" i="12"/>
  <c r="P158" i="12"/>
  <c r="Q158" i="12"/>
  <c r="H159" i="12"/>
  <c r="I159" i="12"/>
  <c r="J159" i="12"/>
  <c r="K159" i="12"/>
  <c r="L159" i="12"/>
  <c r="M159" i="12"/>
  <c r="N159" i="12"/>
  <c r="O159" i="12"/>
  <c r="P159" i="12"/>
  <c r="Q159" i="12"/>
  <c r="H254" i="12"/>
  <c r="I254" i="12"/>
  <c r="J254" i="12"/>
  <c r="K254" i="12"/>
  <c r="L254" i="12"/>
  <c r="M254" i="12"/>
  <c r="N254" i="12"/>
  <c r="O254" i="12"/>
  <c r="P254" i="12"/>
  <c r="Q254" i="12"/>
  <c r="H160" i="12"/>
  <c r="I160" i="12"/>
  <c r="J160" i="12"/>
  <c r="K160" i="12"/>
  <c r="L160" i="12"/>
  <c r="M160" i="12"/>
  <c r="N160" i="12"/>
  <c r="O160" i="12"/>
  <c r="P160" i="12"/>
  <c r="Q160" i="12"/>
  <c r="H79" i="12"/>
  <c r="I79" i="12"/>
  <c r="J79" i="12"/>
  <c r="K79" i="12"/>
  <c r="L79" i="12"/>
  <c r="M79" i="12"/>
  <c r="N79" i="12"/>
  <c r="O79" i="12"/>
  <c r="P79" i="12"/>
  <c r="Q79" i="12"/>
  <c r="H36" i="12"/>
  <c r="I36" i="12"/>
  <c r="J36" i="12"/>
  <c r="K36" i="12"/>
  <c r="L36" i="12"/>
  <c r="M36" i="12"/>
  <c r="N36" i="12"/>
  <c r="O36" i="12"/>
  <c r="P36" i="12"/>
  <c r="Q36" i="12"/>
  <c r="H255" i="12"/>
  <c r="I255" i="12"/>
  <c r="J255" i="12"/>
  <c r="K255" i="12"/>
  <c r="L255" i="12"/>
  <c r="M255" i="12"/>
  <c r="N255" i="12"/>
  <c r="O255" i="12"/>
  <c r="P255" i="12"/>
  <c r="Q255" i="12"/>
  <c r="H324" i="12"/>
  <c r="I324" i="12"/>
  <c r="J324" i="12"/>
  <c r="K324" i="12"/>
  <c r="L324" i="12"/>
  <c r="M324" i="12"/>
  <c r="N324" i="12"/>
  <c r="O324" i="12"/>
  <c r="P324" i="12"/>
  <c r="Q324" i="12"/>
  <c r="H80" i="12"/>
  <c r="I80" i="12"/>
  <c r="J80" i="12"/>
  <c r="K80" i="12"/>
  <c r="L80" i="12"/>
  <c r="M80" i="12"/>
  <c r="N80" i="12"/>
  <c r="O80" i="12"/>
  <c r="P80" i="12"/>
  <c r="Q80" i="12"/>
  <c r="H325" i="12"/>
  <c r="I325" i="12"/>
  <c r="J325" i="12"/>
  <c r="K325" i="12"/>
  <c r="L325" i="12"/>
  <c r="M325" i="12"/>
  <c r="N325" i="12"/>
  <c r="O325" i="12"/>
  <c r="P325" i="12"/>
  <c r="Q325" i="12"/>
  <c r="H256" i="12"/>
  <c r="I256" i="12"/>
  <c r="J256" i="12"/>
  <c r="K256" i="12"/>
  <c r="L256" i="12"/>
  <c r="M256" i="12"/>
  <c r="N256" i="12"/>
  <c r="O256" i="12"/>
  <c r="P256" i="12"/>
  <c r="Q256" i="12"/>
  <c r="H326" i="12"/>
  <c r="I326" i="12"/>
  <c r="J326" i="12"/>
  <c r="K326" i="12"/>
  <c r="L326" i="12"/>
  <c r="M326" i="12"/>
  <c r="N326" i="12"/>
  <c r="O326" i="12"/>
  <c r="P326" i="12"/>
  <c r="Q326" i="12"/>
  <c r="H161" i="12"/>
  <c r="I161" i="12"/>
  <c r="J161" i="12"/>
  <c r="K161" i="12"/>
  <c r="L161" i="12"/>
  <c r="M161" i="12"/>
  <c r="N161" i="12"/>
  <c r="O161" i="12"/>
  <c r="P161" i="12"/>
  <c r="Q161" i="12"/>
  <c r="H24" i="12"/>
  <c r="I24" i="12"/>
  <c r="J24" i="12"/>
  <c r="K24" i="12"/>
  <c r="L24" i="12"/>
  <c r="M24" i="12"/>
  <c r="N24" i="12"/>
  <c r="O24" i="12"/>
  <c r="P24" i="12"/>
  <c r="Q24" i="12"/>
  <c r="H162" i="12"/>
  <c r="I162" i="12"/>
  <c r="J162" i="12"/>
  <c r="K162" i="12"/>
  <c r="L162" i="12"/>
  <c r="M162" i="12"/>
  <c r="N162" i="12"/>
  <c r="O162" i="12"/>
  <c r="P162" i="12"/>
  <c r="Q162" i="12"/>
  <c r="H163" i="12"/>
  <c r="I163" i="12"/>
  <c r="J163" i="12"/>
  <c r="K163" i="12"/>
  <c r="L163" i="12"/>
  <c r="M163" i="12"/>
  <c r="N163" i="12"/>
  <c r="O163" i="12"/>
  <c r="P163" i="12"/>
  <c r="Q163" i="12"/>
  <c r="H25" i="12"/>
  <c r="I25" i="12"/>
  <c r="J25" i="12"/>
  <c r="K25" i="12"/>
  <c r="L25" i="12"/>
  <c r="M25" i="12"/>
  <c r="N25" i="12"/>
  <c r="O25" i="12"/>
  <c r="P25" i="12"/>
  <c r="Q25" i="12"/>
  <c r="H327" i="12"/>
  <c r="I327" i="12"/>
  <c r="J327" i="12"/>
  <c r="K327" i="12"/>
  <c r="L327" i="12"/>
  <c r="M327" i="12"/>
  <c r="N327" i="12"/>
  <c r="O327" i="12"/>
  <c r="P327" i="12"/>
  <c r="Q327" i="12"/>
  <c r="H257" i="12"/>
  <c r="I257" i="12"/>
  <c r="J257" i="12"/>
  <c r="K257" i="12"/>
  <c r="L257" i="12"/>
  <c r="M257" i="12"/>
  <c r="N257" i="12"/>
  <c r="O257" i="12"/>
  <c r="P257" i="12"/>
  <c r="Q257" i="12"/>
  <c r="H258" i="12"/>
  <c r="I258" i="12"/>
  <c r="J258" i="12"/>
  <c r="K258" i="12"/>
  <c r="L258" i="12"/>
  <c r="M258" i="12"/>
  <c r="N258" i="12"/>
  <c r="O258" i="12"/>
  <c r="P258" i="12"/>
  <c r="Q258" i="12"/>
  <c r="H259" i="12"/>
  <c r="I259" i="12"/>
  <c r="J259" i="12"/>
  <c r="K259" i="12"/>
  <c r="L259" i="12"/>
  <c r="M259" i="12"/>
  <c r="N259" i="12"/>
  <c r="O259" i="12"/>
  <c r="P259" i="12"/>
  <c r="Q259" i="12"/>
  <c r="H328" i="12"/>
  <c r="I328" i="12"/>
  <c r="J328" i="12"/>
  <c r="K328" i="12"/>
  <c r="L328" i="12"/>
  <c r="M328" i="12"/>
  <c r="N328" i="12"/>
  <c r="O328" i="12"/>
  <c r="P328" i="12"/>
  <c r="Q328" i="12"/>
  <c r="H260" i="12"/>
  <c r="I260" i="12"/>
  <c r="J260" i="12"/>
  <c r="K260" i="12"/>
  <c r="L260" i="12"/>
  <c r="M260" i="12"/>
  <c r="N260" i="12"/>
  <c r="O260" i="12"/>
  <c r="P260" i="12"/>
  <c r="Q260" i="12"/>
  <c r="H261" i="12"/>
  <c r="I261" i="12"/>
  <c r="J261" i="12"/>
  <c r="K261" i="12"/>
  <c r="L261" i="12"/>
  <c r="M261" i="12"/>
  <c r="N261" i="12"/>
  <c r="O261" i="12"/>
  <c r="P261" i="12"/>
  <c r="Q261" i="12"/>
  <c r="H37" i="12"/>
  <c r="I37" i="12"/>
  <c r="J37" i="12"/>
  <c r="K37" i="12"/>
  <c r="L37" i="12"/>
  <c r="M37" i="12"/>
  <c r="N37" i="12"/>
  <c r="O37" i="12"/>
  <c r="P37" i="12"/>
  <c r="Q37" i="12"/>
  <c r="H81" i="12"/>
  <c r="I81" i="12"/>
  <c r="J81" i="12"/>
  <c r="K81" i="12"/>
  <c r="L81" i="12"/>
  <c r="M81" i="12"/>
  <c r="N81" i="12"/>
  <c r="O81" i="12"/>
  <c r="P81" i="12"/>
  <c r="Q81" i="12"/>
  <c r="H262" i="12"/>
  <c r="I262" i="12"/>
  <c r="J262" i="12"/>
  <c r="K262" i="12"/>
  <c r="L262" i="12"/>
  <c r="M262" i="12"/>
  <c r="N262" i="12"/>
  <c r="O262" i="12"/>
  <c r="P262" i="12"/>
  <c r="Q262" i="12"/>
  <c r="H263" i="12"/>
  <c r="I263" i="12"/>
  <c r="J263" i="12"/>
  <c r="K263" i="12"/>
  <c r="L263" i="12"/>
  <c r="M263" i="12"/>
  <c r="N263" i="12"/>
  <c r="O263" i="12"/>
  <c r="P263" i="12"/>
  <c r="Q263" i="12"/>
  <c r="H164" i="12"/>
  <c r="I164" i="12"/>
  <c r="J164" i="12"/>
  <c r="K164" i="12"/>
  <c r="L164" i="12"/>
  <c r="M164" i="12"/>
  <c r="N164" i="12"/>
  <c r="O164" i="12"/>
  <c r="P164" i="12"/>
  <c r="Q164" i="12"/>
  <c r="H329" i="12"/>
  <c r="I329" i="12"/>
  <c r="J329" i="12"/>
  <c r="K329" i="12"/>
  <c r="L329" i="12"/>
  <c r="M329" i="12"/>
  <c r="N329" i="12"/>
  <c r="O329" i="12"/>
  <c r="P329" i="12"/>
  <c r="Q329" i="12"/>
  <c r="H82" i="12"/>
  <c r="I82" i="12"/>
  <c r="J82" i="12"/>
  <c r="K82" i="12"/>
  <c r="L82" i="12"/>
  <c r="M82" i="12"/>
  <c r="N82" i="12"/>
  <c r="O82" i="12"/>
  <c r="P82" i="12"/>
  <c r="Q82" i="12"/>
  <c r="H330" i="12"/>
  <c r="I330" i="12"/>
  <c r="J330" i="12"/>
  <c r="K330" i="12"/>
  <c r="L330" i="12"/>
  <c r="M330" i="12"/>
  <c r="N330" i="12"/>
  <c r="O330" i="12"/>
  <c r="P330" i="12"/>
  <c r="Q330" i="12"/>
  <c r="H165" i="12"/>
  <c r="I165" i="12"/>
  <c r="J165" i="12"/>
  <c r="K165" i="12"/>
  <c r="L165" i="12"/>
  <c r="M165" i="12"/>
  <c r="N165" i="12"/>
  <c r="O165" i="12"/>
  <c r="P165" i="12"/>
  <c r="Q165" i="12"/>
  <c r="H264" i="12"/>
  <c r="I264" i="12"/>
  <c r="J264" i="12"/>
  <c r="K264" i="12"/>
  <c r="L264" i="12"/>
  <c r="M264" i="12"/>
  <c r="N264" i="12"/>
  <c r="O264" i="12"/>
  <c r="P264" i="12"/>
  <c r="Q264" i="12"/>
  <c r="H166" i="12"/>
  <c r="I166" i="12"/>
  <c r="J166" i="12"/>
  <c r="K166" i="12"/>
  <c r="L166" i="12"/>
  <c r="M166" i="12"/>
  <c r="N166" i="12"/>
  <c r="O166" i="12"/>
  <c r="P166" i="12"/>
  <c r="Q166" i="12"/>
  <c r="H167" i="12"/>
  <c r="I167" i="12"/>
  <c r="J167" i="12"/>
  <c r="K167" i="12"/>
  <c r="L167" i="12"/>
  <c r="M167" i="12"/>
  <c r="N167" i="12"/>
  <c r="O167" i="12"/>
  <c r="P167" i="12"/>
  <c r="Q167" i="12"/>
  <c r="H168" i="12"/>
  <c r="I168" i="12"/>
  <c r="J168" i="12"/>
  <c r="K168" i="12"/>
  <c r="L168" i="12"/>
  <c r="M168" i="12"/>
  <c r="N168" i="12"/>
  <c r="O168" i="12"/>
  <c r="P168" i="12"/>
  <c r="Q168" i="12"/>
  <c r="H265" i="12"/>
  <c r="I265" i="12"/>
  <c r="J265" i="12"/>
  <c r="K265" i="12"/>
  <c r="L265" i="12"/>
  <c r="M265" i="12"/>
  <c r="N265" i="12"/>
  <c r="O265" i="12"/>
  <c r="P265" i="12"/>
  <c r="Q265" i="12"/>
  <c r="H83" i="12"/>
  <c r="I83" i="12"/>
  <c r="J83" i="12"/>
  <c r="K83" i="12"/>
  <c r="L83" i="12"/>
  <c r="M83" i="12"/>
  <c r="N83" i="12"/>
  <c r="O83" i="12"/>
  <c r="P83" i="12"/>
  <c r="Q83" i="12"/>
  <c r="H84" i="12"/>
  <c r="I84" i="12"/>
  <c r="J84" i="12"/>
  <c r="K84" i="12"/>
  <c r="L84" i="12"/>
  <c r="M84" i="12"/>
  <c r="N84" i="12"/>
  <c r="O84" i="12"/>
  <c r="P84" i="12"/>
  <c r="Q84" i="12"/>
  <c r="H26" i="12"/>
  <c r="I26" i="12"/>
  <c r="J26" i="12"/>
  <c r="K26" i="12"/>
  <c r="L26" i="12"/>
  <c r="M26" i="12"/>
  <c r="N26" i="12"/>
  <c r="O26" i="12"/>
  <c r="P26" i="12"/>
  <c r="Q26" i="12"/>
  <c r="H169" i="12"/>
  <c r="I169" i="12"/>
  <c r="J169" i="12"/>
  <c r="K169" i="12"/>
  <c r="L169" i="12"/>
  <c r="M169" i="12"/>
  <c r="N169" i="12"/>
  <c r="O169" i="12"/>
  <c r="P169" i="12"/>
  <c r="Q169" i="12"/>
  <c r="H27" i="12"/>
  <c r="I27" i="12"/>
  <c r="J27" i="12"/>
  <c r="K27" i="12"/>
  <c r="L27" i="12"/>
  <c r="M27" i="12"/>
  <c r="N27" i="12"/>
  <c r="O27" i="12"/>
  <c r="P27" i="12"/>
  <c r="Q27" i="12"/>
  <c r="H266" i="12"/>
  <c r="I266" i="12"/>
  <c r="J266" i="12"/>
  <c r="K266" i="12"/>
  <c r="L266" i="12"/>
  <c r="M266" i="12"/>
  <c r="N266" i="12"/>
  <c r="O266" i="12"/>
  <c r="P266" i="12"/>
  <c r="Q266" i="12"/>
  <c r="H170" i="12"/>
  <c r="I170" i="12"/>
  <c r="J170" i="12"/>
  <c r="K170" i="12"/>
  <c r="L170" i="12"/>
  <c r="M170" i="12"/>
  <c r="N170" i="12"/>
  <c r="O170" i="12"/>
  <c r="P170" i="12"/>
  <c r="Q170" i="12"/>
  <c r="H171" i="12"/>
  <c r="I171" i="12"/>
  <c r="J171" i="12"/>
  <c r="K171" i="12"/>
  <c r="L171" i="12"/>
  <c r="M171" i="12"/>
  <c r="N171" i="12"/>
  <c r="O171" i="12"/>
  <c r="P171" i="12"/>
  <c r="Q171" i="12"/>
  <c r="H85" i="12"/>
  <c r="I85" i="12"/>
  <c r="J85" i="12"/>
  <c r="K85" i="12"/>
  <c r="L85" i="12"/>
  <c r="M85" i="12"/>
  <c r="N85" i="12"/>
  <c r="O85" i="12"/>
  <c r="P85" i="12"/>
  <c r="Q85" i="12"/>
  <c r="H267" i="12"/>
  <c r="I267" i="12"/>
  <c r="J267" i="12"/>
  <c r="K267" i="12"/>
  <c r="L267" i="12"/>
  <c r="M267" i="12"/>
  <c r="N267" i="12"/>
  <c r="O267" i="12"/>
  <c r="P267" i="12"/>
  <c r="Q267" i="12"/>
  <c r="H172" i="12"/>
  <c r="I172" i="12"/>
  <c r="J172" i="12"/>
  <c r="K172" i="12"/>
  <c r="L172" i="12"/>
  <c r="M172" i="12"/>
  <c r="N172" i="12"/>
  <c r="O172" i="12"/>
  <c r="P172" i="12"/>
  <c r="Q172" i="12"/>
  <c r="H331" i="12"/>
  <c r="I331" i="12"/>
  <c r="J331" i="12"/>
  <c r="K331" i="12"/>
  <c r="L331" i="12"/>
  <c r="M331" i="12"/>
  <c r="N331" i="12"/>
  <c r="O331" i="12"/>
  <c r="P331" i="12"/>
  <c r="Q331" i="12"/>
  <c r="H349" i="12"/>
  <c r="I349" i="12"/>
  <c r="J349" i="12"/>
  <c r="K349" i="12"/>
  <c r="L349" i="12"/>
  <c r="M349" i="12"/>
  <c r="N349" i="12"/>
  <c r="O349" i="12"/>
  <c r="P349" i="12"/>
  <c r="Q349" i="12"/>
  <c r="H173" i="12"/>
  <c r="I173" i="12"/>
  <c r="J173" i="12"/>
  <c r="K173" i="12"/>
  <c r="L173" i="12"/>
  <c r="M173" i="12"/>
  <c r="N173" i="12"/>
  <c r="O173" i="12"/>
  <c r="P173" i="12"/>
  <c r="Q173" i="12"/>
  <c r="H86" i="12"/>
  <c r="I86" i="12"/>
  <c r="J86" i="12"/>
  <c r="K86" i="12"/>
  <c r="L86" i="12"/>
  <c r="M86" i="12"/>
  <c r="N86" i="12"/>
  <c r="O86" i="12"/>
  <c r="P86" i="12"/>
  <c r="Q86" i="12"/>
  <c r="H174" i="12"/>
  <c r="I174" i="12"/>
  <c r="J174" i="12"/>
  <c r="K174" i="12"/>
  <c r="L174" i="12"/>
  <c r="M174" i="12"/>
  <c r="N174" i="12"/>
  <c r="O174" i="12"/>
  <c r="P174" i="12"/>
  <c r="Q174" i="12"/>
  <c r="H268" i="12"/>
  <c r="I268" i="12"/>
  <c r="J268" i="12"/>
  <c r="K268" i="12"/>
  <c r="L268" i="12"/>
  <c r="M268" i="12"/>
  <c r="N268" i="12"/>
  <c r="O268" i="12"/>
  <c r="P268" i="12"/>
  <c r="Q268" i="12"/>
  <c r="H87" i="12"/>
  <c r="I87" i="12"/>
  <c r="J87" i="12"/>
  <c r="K87" i="12"/>
  <c r="L87" i="12"/>
  <c r="M87" i="12"/>
  <c r="N87" i="12"/>
  <c r="O87" i="12"/>
  <c r="P87" i="12"/>
  <c r="Q87" i="12"/>
  <c r="H332" i="12"/>
  <c r="I332" i="12"/>
  <c r="J332" i="12"/>
  <c r="K332" i="12"/>
  <c r="L332" i="12"/>
  <c r="M332" i="12"/>
  <c r="N332" i="12"/>
  <c r="O332" i="12"/>
  <c r="P332" i="12"/>
  <c r="Q332" i="12"/>
  <c r="Q28" i="12"/>
  <c r="P28" i="12"/>
  <c r="O28" i="12"/>
  <c r="N28" i="12"/>
  <c r="M28" i="12"/>
  <c r="L28" i="12"/>
  <c r="K28" i="12"/>
  <c r="J28" i="12"/>
  <c r="I28" i="12"/>
  <c r="H28" i="12"/>
  <c r="H31" i="11"/>
  <c r="I31" i="11"/>
  <c r="J31" i="11"/>
  <c r="K31" i="11"/>
  <c r="L31" i="11"/>
  <c r="M31" i="11"/>
  <c r="N31" i="11"/>
  <c r="O31" i="11"/>
  <c r="P31" i="11"/>
  <c r="Q31" i="11"/>
  <c r="H32" i="11"/>
  <c r="I32" i="11"/>
  <c r="J32" i="11"/>
  <c r="K32" i="11"/>
  <c r="L32" i="11"/>
  <c r="M32" i="11"/>
  <c r="N32" i="11"/>
  <c r="O32" i="11"/>
  <c r="P32" i="11"/>
  <c r="Q32" i="11"/>
  <c r="H265" i="11"/>
  <c r="I265" i="11"/>
  <c r="J265" i="11"/>
  <c r="K265" i="11"/>
  <c r="L265" i="11"/>
  <c r="M265" i="11"/>
  <c r="N265" i="11"/>
  <c r="O265" i="11"/>
  <c r="P265" i="11"/>
  <c r="Q265" i="11"/>
  <c r="H33" i="11"/>
  <c r="I33" i="11"/>
  <c r="J33" i="11"/>
  <c r="K33" i="11"/>
  <c r="L33" i="11"/>
  <c r="M33" i="11"/>
  <c r="N33" i="11"/>
  <c r="O33" i="11"/>
  <c r="P33" i="11"/>
  <c r="Q33" i="11"/>
  <c r="H167" i="11"/>
  <c r="I167" i="11"/>
  <c r="J167" i="11"/>
  <c r="K167" i="11"/>
  <c r="L167" i="11"/>
  <c r="M167" i="11"/>
  <c r="N167" i="11"/>
  <c r="O167" i="11"/>
  <c r="P167" i="11"/>
  <c r="Q167" i="11"/>
  <c r="H34" i="11"/>
  <c r="I34" i="11"/>
  <c r="J34" i="11"/>
  <c r="K34" i="11"/>
  <c r="L34" i="11"/>
  <c r="M34" i="11"/>
  <c r="N34" i="11"/>
  <c r="O34" i="11"/>
  <c r="P34" i="11"/>
  <c r="Q34" i="11"/>
  <c r="H266" i="11"/>
  <c r="I266" i="11"/>
  <c r="J266" i="11"/>
  <c r="K266" i="11"/>
  <c r="L266" i="11"/>
  <c r="M266" i="11"/>
  <c r="N266" i="11"/>
  <c r="O266" i="11"/>
  <c r="P266" i="11"/>
  <c r="Q266" i="11"/>
  <c r="H85" i="11"/>
  <c r="I85" i="11"/>
  <c r="J85" i="11"/>
  <c r="K85" i="11"/>
  <c r="L85" i="11"/>
  <c r="M85" i="11"/>
  <c r="N85" i="11"/>
  <c r="O85" i="11"/>
  <c r="P85" i="11"/>
  <c r="Q85" i="11"/>
  <c r="H4" i="11"/>
  <c r="I4" i="11"/>
  <c r="J4" i="11"/>
  <c r="K4" i="11"/>
  <c r="L4" i="11"/>
  <c r="M4" i="11"/>
  <c r="N4" i="11"/>
  <c r="O4" i="11"/>
  <c r="P4" i="11"/>
  <c r="Q4" i="11"/>
  <c r="H5" i="11"/>
  <c r="I5" i="11"/>
  <c r="J5" i="11"/>
  <c r="K5" i="11"/>
  <c r="L5" i="11"/>
  <c r="M5" i="11"/>
  <c r="N5" i="11"/>
  <c r="O5" i="11"/>
  <c r="P5" i="11"/>
  <c r="Q5" i="11"/>
  <c r="H267" i="11"/>
  <c r="I267" i="11"/>
  <c r="J267" i="11"/>
  <c r="K267" i="11"/>
  <c r="L267" i="11"/>
  <c r="M267" i="11"/>
  <c r="N267" i="11"/>
  <c r="O267" i="11"/>
  <c r="P267" i="11"/>
  <c r="Q267" i="11"/>
  <c r="H168" i="11"/>
  <c r="I168" i="11"/>
  <c r="J168" i="11"/>
  <c r="K168" i="11"/>
  <c r="L168" i="11"/>
  <c r="M168" i="11"/>
  <c r="N168" i="11"/>
  <c r="O168" i="11"/>
  <c r="P168" i="11"/>
  <c r="Q168" i="11"/>
  <c r="H329" i="11"/>
  <c r="I329" i="11"/>
  <c r="J329" i="11"/>
  <c r="K329" i="11"/>
  <c r="L329" i="11"/>
  <c r="M329" i="11"/>
  <c r="N329" i="11"/>
  <c r="O329" i="11"/>
  <c r="P329" i="11"/>
  <c r="Q329" i="11"/>
  <c r="H86" i="11"/>
  <c r="I86" i="11"/>
  <c r="J86" i="11"/>
  <c r="K86" i="11"/>
  <c r="L86" i="11"/>
  <c r="M86" i="11"/>
  <c r="N86" i="11"/>
  <c r="O86" i="11"/>
  <c r="P86" i="11"/>
  <c r="Q86" i="11"/>
  <c r="H35" i="11"/>
  <c r="I35" i="11"/>
  <c r="J35" i="11"/>
  <c r="K35" i="11"/>
  <c r="L35" i="11"/>
  <c r="M35" i="11"/>
  <c r="N35" i="11"/>
  <c r="O35" i="11"/>
  <c r="P35" i="11"/>
  <c r="Q35" i="11"/>
  <c r="H169" i="11"/>
  <c r="I169" i="11"/>
  <c r="J169" i="11"/>
  <c r="K169" i="11"/>
  <c r="L169" i="11"/>
  <c r="M169" i="11"/>
  <c r="N169" i="11"/>
  <c r="O169" i="11"/>
  <c r="P169" i="11"/>
  <c r="Q169" i="11"/>
  <c r="H170" i="11"/>
  <c r="I170" i="11"/>
  <c r="J170" i="11"/>
  <c r="K170" i="11"/>
  <c r="L170" i="11"/>
  <c r="M170" i="11"/>
  <c r="N170" i="11"/>
  <c r="O170" i="11"/>
  <c r="P170" i="11"/>
  <c r="Q170" i="11"/>
  <c r="H330" i="11"/>
  <c r="I330" i="11"/>
  <c r="J330" i="11"/>
  <c r="K330" i="11"/>
  <c r="L330" i="11"/>
  <c r="M330" i="11"/>
  <c r="N330" i="11"/>
  <c r="O330" i="11"/>
  <c r="P330" i="11"/>
  <c r="Q330" i="11"/>
  <c r="H87" i="11"/>
  <c r="I87" i="11"/>
  <c r="J87" i="11"/>
  <c r="K87" i="11"/>
  <c r="L87" i="11"/>
  <c r="M87" i="11"/>
  <c r="N87" i="11"/>
  <c r="O87" i="11"/>
  <c r="P87" i="11"/>
  <c r="Q87" i="11"/>
  <c r="H171" i="11"/>
  <c r="I171" i="11"/>
  <c r="J171" i="11"/>
  <c r="K171" i="11"/>
  <c r="L171" i="11"/>
  <c r="M171" i="11"/>
  <c r="N171" i="11"/>
  <c r="O171" i="11"/>
  <c r="P171" i="11"/>
  <c r="Q171" i="11"/>
  <c r="H172" i="11"/>
  <c r="I172" i="11"/>
  <c r="J172" i="11"/>
  <c r="K172" i="11"/>
  <c r="L172" i="11"/>
  <c r="M172" i="11"/>
  <c r="N172" i="11"/>
  <c r="O172" i="11"/>
  <c r="P172" i="11"/>
  <c r="Q172" i="11"/>
  <c r="H331" i="11"/>
  <c r="I331" i="11"/>
  <c r="J331" i="11"/>
  <c r="K331" i="11"/>
  <c r="L331" i="11"/>
  <c r="M331" i="11"/>
  <c r="N331" i="11"/>
  <c r="O331" i="11"/>
  <c r="P331" i="11"/>
  <c r="Q331" i="11"/>
  <c r="H88" i="11"/>
  <c r="I88" i="11"/>
  <c r="J88" i="11"/>
  <c r="K88" i="11"/>
  <c r="L88" i="11"/>
  <c r="M88" i="11"/>
  <c r="N88" i="11"/>
  <c r="O88" i="11"/>
  <c r="P88" i="11"/>
  <c r="Q88" i="11"/>
  <c r="H173" i="11"/>
  <c r="I173" i="11"/>
  <c r="J173" i="11"/>
  <c r="K173" i="11"/>
  <c r="L173" i="11"/>
  <c r="M173" i="11"/>
  <c r="N173" i="11"/>
  <c r="O173" i="11"/>
  <c r="P173" i="11"/>
  <c r="Q173" i="11"/>
  <c r="H268" i="11"/>
  <c r="I268" i="11"/>
  <c r="J268" i="11"/>
  <c r="K268" i="11"/>
  <c r="L268" i="11"/>
  <c r="M268" i="11"/>
  <c r="N268" i="11"/>
  <c r="O268" i="11"/>
  <c r="P268" i="11"/>
  <c r="Q268" i="11"/>
  <c r="H174" i="11"/>
  <c r="I174" i="11"/>
  <c r="J174" i="11"/>
  <c r="K174" i="11"/>
  <c r="L174" i="11"/>
  <c r="M174" i="11"/>
  <c r="N174" i="11"/>
  <c r="O174" i="11"/>
  <c r="P174" i="11"/>
  <c r="Q174" i="11"/>
  <c r="H269" i="11"/>
  <c r="I269" i="11"/>
  <c r="J269" i="11"/>
  <c r="K269" i="11"/>
  <c r="L269" i="11"/>
  <c r="M269" i="11"/>
  <c r="N269" i="11"/>
  <c r="O269" i="11"/>
  <c r="P269" i="11"/>
  <c r="Q269" i="11"/>
  <c r="H89" i="11"/>
  <c r="I89" i="11"/>
  <c r="J89" i="11"/>
  <c r="K89" i="11"/>
  <c r="L89" i="11"/>
  <c r="M89" i="11"/>
  <c r="N89" i="11"/>
  <c r="O89" i="11"/>
  <c r="P89" i="11"/>
  <c r="Q89" i="11"/>
  <c r="H175" i="11"/>
  <c r="I175" i="11"/>
  <c r="J175" i="11"/>
  <c r="K175" i="11"/>
  <c r="L175" i="11"/>
  <c r="M175" i="11"/>
  <c r="N175" i="11"/>
  <c r="O175" i="11"/>
  <c r="P175" i="11"/>
  <c r="Q175" i="11"/>
  <c r="H176" i="11"/>
  <c r="I176" i="11"/>
  <c r="J176" i="11"/>
  <c r="K176" i="11"/>
  <c r="L176" i="11"/>
  <c r="M176" i="11"/>
  <c r="N176" i="11"/>
  <c r="O176" i="11"/>
  <c r="P176" i="11"/>
  <c r="Q176" i="11"/>
  <c r="H270" i="11"/>
  <c r="I270" i="11"/>
  <c r="J270" i="11"/>
  <c r="K270" i="11"/>
  <c r="L270" i="11"/>
  <c r="M270" i="11"/>
  <c r="N270" i="11"/>
  <c r="O270" i="11"/>
  <c r="P270" i="11"/>
  <c r="Q270" i="11"/>
  <c r="H90" i="11"/>
  <c r="I90" i="11"/>
  <c r="J90" i="11"/>
  <c r="K90" i="11"/>
  <c r="L90" i="11"/>
  <c r="M90" i="11"/>
  <c r="N90" i="11"/>
  <c r="O90" i="11"/>
  <c r="P90" i="11"/>
  <c r="Q90" i="11"/>
  <c r="H177" i="11"/>
  <c r="I177" i="11"/>
  <c r="J177" i="11"/>
  <c r="K177" i="11"/>
  <c r="L177" i="11"/>
  <c r="M177" i="11"/>
  <c r="N177" i="11"/>
  <c r="O177" i="11"/>
  <c r="P177" i="11"/>
  <c r="Q177" i="11"/>
  <c r="H36" i="11"/>
  <c r="I36" i="11"/>
  <c r="J36" i="11"/>
  <c r="K36" i="11"/>
  <c r="L36" i="11"/>
  <c r="M36" i="11"/>
  <c r="N36" i="11"/>
  <c r="O36" i="11"/>
  <c r="P36" i="11"/>
  <c r="Q36" i="11"/>
  <c r="H91" i="11"/>
  <c r="I91" i="11"/>
  <c r="J91" i="11"/>
  <c r="K91" i="11"/>
  <c r="L91" i="11"/>
  <c r="M91" i="11"/>
  <c r="N91" i="11"/>
  <c r="O91" i="11"/>
  <c r="P91" i="11"/>
  <c r="Q91" i="11"/>
  <c r="H37" i="11"/>
  <c r="I37" i="11"/>
  <c r="J37" i="11"/>
  <c r="K37" i="11"/>
  <c r="L37" i="11"/>
  <c r="M37" i="11"/>
  <c r="N37" i="11"/>
  <c r="O37" i="11"/>
  <c r="P37" i="11"/>
  <c r="Q37" i="11"/>
  <c r="H92" i="11"/>
  <c r="I92" i="11"/>
  <c r="J92" i="11"/>
  <c r="K92" i="11"/>
  <c r="L92" i="11"/>
  <c r="M92" i="11"/>
  <c r="N92" i="11"/>
  <c r="O92" i="11"/>
  <c r="P92" i="11"/>
  <c r="Q92" i="11"/>
  <c r="H178" i="11"/>
  <c r="I178" i="11"/>
  <c r="J178" i="11"/>
  <c r="K178" i="11"/>
  <c r="L178" i="11"/>
  <c r="M178" i="11"/>
  <c r="N178" i="11"/>
  <c r="O178" i="11"/>
  <c r="P178" i="11"/>
  <c r="Q178" i="11"/>
  <c r="H93" i="11"/>
  <c r="I93" i="11"/>
  <c r="J93" i="11"/>
  <c r="K93" i="11"/>
  <c r="L93" i="11"/>
  <c r="M93" i="11"/>
  <c r="N93" i="11"/>
  <c r="O93" i="11"/>
  <c r="P93" i="11"/>
  <c r="Q93" i="11"/>
  <c r="H94" i="11"/>
  <c r="I94" i="11"/>
  <c r="J94" i="11"/>
  <c r="K94" i="11"/>
  <c r="L94" i="11"/>
  <c r="M94" i="11"/>
  <c r="N94" i="11"/>
  <c r="O94" i="11"/>
  <c r="P94" i="11"/>
  <c r="Q94" i="11"/>
  <c r="H332" i="11"/>
  <c r="I332" i="11"/>
  <c r="J332" i="11"/>
  <c r="K332" i="11"/>
  <c r="L332" i="11"/>
  <c r="M332" i="11"/>
  <c r="N332" i="11"/>
  <c r="O332" i="11"/>
  <c r="P332" i="11"/>
  <c r="Q332" i="11"/>
  <c r="H333" i="11"/>
  <c r="I333" i="11"/>
  <c r="J333" i="11"/>
  <c r="K333" i="11"/>
  <c r="L333" i="11"/>
  <c r="M333" i="11"/>
  <c r="N333" i="11"/>
  <c r="O333" i="11"/>
  <c r="P333" i="11"/>
  <c r="Q333" i="11"/>
  <c r="H38" i="11"/>
  <c r="I38" i="11"/>
  <c r="J38" i="11"/>
  <c r="K38" i="11"/>
  <c r="L38" i="11"/>
  <c r="M38" i="11"/>
  <c r="N38" i="11"/>
  <c r="O38" i="11"/>
  <c r="P38" i="11"/>
  <c r="Q38" i="11"/>
  <c r="H95" i="11"/>
  <c r="I95" i="11"/>
  <c r="J95" i="11"/>
  <c r="K95" i="11"/>
  <c r="L95" i="11"/>
  <c r="M95" i="11"/>
  <c r="N95" i="11"/>
  <c r="O95" i="11"/>
  <c r="P95" i="11"/>
  <c r="Q95" i="11"/>
  <c r="H179" i="11"/>
  <c r="I179" i="11"/>
  <c r="J179" i="11"/>
  <c r="K179" i="11"/>
  <c r="L179" i="11"/>
  <c r="M179" i="11"/>
  <c r="N179" i="11"/>
  <c r="O179" i="11"/>
  <c r="P179" i="11"/>
  <c r="Q179" i="11"/>
  <c r="H180" i="11"/>
  <c r="I180" i="11"/>
  <c r="J180" i="11"/>
  <c r="K180" i="11"/>
  <c r="L180" i="11"/>
  <c r="M180" i="11"/>
  <c r="N180" i="11"/>
  <c r="O180" i="11"/>
  <c r="P180" i="11"/>
  <c r="Q180" i="11"/>
  <c r="H181" i="11"/>
  <c r="I181" i="11"/>
  <c r="J181" i="11"/>
  <c r="K181" i="11"/>
  <c r="L181" i="11"/>
  <c r="M181" i="11"/>
  <c r="N181" i="11"/>
  <c r="O181" i="11"/>
  <c r="P181" i="11"/>
  <c r="Q181" i="11"/>
  <c r="H182" i="11"/>
  <c r="I182" i="11"/>
  <c r="J182" i="11"/>
  <c r="K182" i="11"/>
  <c r="L182" i="11"/>
  <c r="M182" i="11"/>
  <c r="N182" i="11"/>
  <c r="O182" i="11"/>
  <c r="P182" i="11"/>
  <c r="Q182" i="11"/>
  <c r="H334" i="11"/>
  <c r="I334" i="11"/>
  <c r="J334" i="11"/>
  <c r="K334" i="11"/>
  <c r="L334" i="11"/>
  <c r="M334" i="11"/>
  <c r="N334" i="11"/>
  <c r="O334" i="11"/>
  <c r="P334" i="11"/>
  <c r="Q334" i="11"/>
  <c r="H6" i="11"/>
  <c r="I6" i="11"/>
  <c r="J6" i="11"/>
  <c r="K6" i="11"/>
  <c r="L6" i="11"/>
  <c r="M6" i="11"/>
  <c r="N6" i="11"/>
  <c r="O6" i="11"/>
  <c r="P6" i="11"/>
  <c r="Q6" i="11"/>
  <c r="H335" i="11"/>
  <c r="I335" i="11"/>
  <c r="J335" i="11"/>
  <c r="K335" i="11"/>
  <c r="L335" i="11"/>
  <c r="M335" i="11"/>
  <c r="N335" i="11"/>
  <c r="O335" i="11"/>
  <c r="P335" i="11"/>
  <c r="Q335" i="11"/>
  <c r="H183" i="11"/>
  <c r="I183" i="11"/>
  <c r="J183" i="11"/>
  <c r="K183" i="11"/>
  <c r="L183" i="11"/>
  <c r="M183" i="11"/>
  <c r="N183" i="11"/>
  <c r="O183" i="11"/>
  <c r="P183" i="11"/>
  <c r="Q183" i="11"/>
  <c r="H184" i="11"/>
  <c r="I184" i="11"/>
  <c r="J184" i="11"/>
  <c r="K184" i="11"/>
  <c r="L184" i="11"/>
  <c r="M184" i="11"/>
  <c r="N184" i="11"/>
  <c r="O184" i="11"/>
  <c r="P184" i="11"/>
  <c r="Q184" i="11"/>
  <c r="H20" i="11"/>
  <c r="I20" i="11"/>
  <c r="J20" i="11"/>
  <c r="K20" i="11"/>
  <c r="L20" i="11"/>
  <c r="M20" i="11"/>
  <c r="N20" i="11"/>
  <c r="O20" i="11"/>
  <c r="P20" i="11"/>
  <c r="Q20" i="11"/>
  <c r="H96" i="11"/>
  <c r="I96" i="11"/>
  <c r="J96" i="11"/>
  <c r="K96" i="11"/>
  <c r="L96" i="11"/>
  <c r="M96" i="11"/>
  <c r="N96" i="11"/>
  <c r="O96" i="11"/>
  <c r="P96" i="11"/>
  <c r="Q96" i="11"/>
  <c r="H185" i="11"/>
  <c r="I185" i="11"/>
  <c r="J185" i="11"/>
  <c r="K185" i="11"/>
  <c r="L185" i="11"/>
  <c r="M185" i="11"/>
  <c r="N185" i="11"/>
  <c r="O185" i="11"/>
  <c r="P185" i="11"/>
  <c r="Q185" i="11"/>
  <c r="H21" i="11"/>
  <c r="I21" i="11"/>
  <c r="J21" i="11"/>
  <c r="K21" i="11"/>
  <c r="L21" i="11"/>
  <c r="M21" i="11"/>
  <c r="N21" i="11"/>
  <c r="O21" i="11"/>
  <c r="P21" i="11"/>
  <c r="Q21" i="11"/>
  <c r="H271" i="11"/>
  <c r="I271" i="11"/>
  <c r="J271" i="11"/>
  <c r="K271" i="11"/>
  <c r="L271" i="11"/>
  <c r="M271" i="11"/>
  <c r="N271" i="11"/>
  <c r="O271" i="11"/>
  <c r="P271" i="11"/>
  <c r="Q271" i="11"/>
  <c r="H272" i="11"/>
  <c r="I272" i="11"/>
  <c r="J272" i="11"/>
  <c r="K272" i="11"/>
  <c r="L272" i="11"/>
  <c r="M272" i="11"/>
  <c r="N272" i="11"/>
  <c r="O272" i="11"/>
  <c r="P272" i="11"/>
  <c r="Q272" i="11"/>
  <c r="H273" i="11"/>
  <c r="I273" i="11"/>
  <c r="J273" i="11"/>
  <c r="K273" i="11"/>
  <c r="L273" i="11"/>
  <c r="M273" i="11"/>
  <c r="N273" i="11"/>
  <c r="O273" i="11"/>
  <c r="P273" i="11"/>
  <c r="Q273" i="11"/>
  <c r="H186" i="11"/>
  <c r="I186" i="11"/>
  <c r="J186" i="11"/>
  <c r="K186" i="11"/>
  <c r="L186" i="11"/>
  <c r="M186" i="11"/>
  <c r="N186" i="11"/>
  <c r="O186" i="11"/>
  <c r="P186" i="11"/>
  <c r="Q186" i="11"/>
  <c r="H187" i="11"/>
  <c r="I187" i="11"/>
  <c r="J187" i="11"/>
  <c r="K187" i="11"/>
  <c r="L187" i="11"/>
  <c r="M187" i="11"/>
  <c r="N187" i="11"/>
  <c r="O187" i="11"/>
  <c r="P187" i="11"/>
  <c r="Q187" i="11"/>
  <c r="H188" i="11"/>
  <c r="I188" i="11"/>
  <c r="J188" i="11"/>
  <c r="K188" i="11"/>
  <c r="L188" i="11"/>
  <c r="M188" i="11"/>
  <c r="N188" i="11"/>
  <c r="O188" i="11"/>
  <c r="P188" i="11"/>
  <c r="Q188" i="11"/>
  <c r="H274" i="11"/>
  <c r="I274" i="11"/>
  <c r="J274" i="11"/>
  <c r="K274" i="11"/>
  <c r="L274" i="11"/>
  <c r="M274" i="11"/>
  <c r="N274" i="11"/>
  <c r="O274" i="11"/>
  <c r="P274" i="11"/>
  <c r="Q274" i="11"/>
  <c r="H189" i="11"/>
  <c r="I189" i="11"/>
  <c r="J189" i="11"/>
  <c r="K189" i="11"/>
  <c r="L189" i="11"/>
  <c r="M189" i="11"/>
  <c r="N189" i="11"/>
  <c r="O189" i="11"/>
  <c r="P189" i="11"/>
  <c r="Q189" i="11"/>
  <c r="H39" i="11"/>
  <c r="I39" i="11"/>
  <c r="J39" i="11"/>
  <c r="K39" i="11"/>
  <c r="L39" i="11"/>
  <c r="M39" i="11"/>
  <c r="N39" i="11"/>
  <c r="O39" i="11"/>
  <c r="P39" i="11"/>
  <c r="Q39" i="11"/>
  <c r="H40" i="11"/>
  <c r="I40" i="11"/>
  <c r="J40" i="11"/>
  <c r="K40" i="11"/>
  <c r="L40" i="11"/>
  <c r="M40" i="11"/>
  <c r="N40" i="11"/>
  <c r="O40" i="11"/>
  <c r="P40" i="11"/>
  <c r="Q40" i="11"/>
  <c r="H97" i="11"/>
  <c r="I97" i="11"/>
  <c r="J97" i="11"/>
  <c r="K97" i="11"/>
  <c r="L97" i="11"/>
  <c r="M97" i="11"/>
  <c r="N97" i="11"/>
  <c r="O97" i="11"/>
  <c r="P97" i="11"/>
  <c r="Q97" i="11"/>
  <c r="H98" i="11"/>
  <c r="I98" i="11"/>
  <c r="J98" i="11"/>
  <c r="K98" i="11"/>
  <c r="L98" i="11"/>
  <c r="M98" i="11"/>
  <c r="N98" i="11"/>
  <c r="O98" i="11"/>
  <c r="P98" i="11"/>
  <c r="Q98" i="11"/>
  <c r="H190" i="11"/>
  <c r="I190" i="11"/>
  <c r="J190" i="11"/>
  <c r="K190" i="11"/>
  <c r="L190" i="11"/>
  <c r="M190" i="11"/>
  <c r="N190" i="11"/>
  <c r="O190" i="11"/>
  <c r="P190" i="11"/>
  <c r="Q190" i="11"/>
  <c r="H191" i="11"/>
  <c r="I191" i="11"/>
  <c r="J191" i="11"/>
  <c r="K191" i="11"/>
  <c r="L191" i="11"/>
  <c r="M191" i="11"/>
  <c r="N191" i="11"/>
  <c r="O191" i="11"/>
  <c r="P191" i="11"/>
  <c r="Q191" i="11"/>
  <c r="H192" i="11"/>
  <c r="I192" i="11"/>
  <c r="J192" i="11"/>
  <c r="K192" i="11"/>
  <c r="L192" i="11"/>
  <c r="M192" i="11"/>
  <c r="N192" i="11"/>
  <c r="O192" i="11"/>
  <c r="P192" i="11"/>
  <c r="Q192" i="11"/>
  <c r="H41" i="11"/>
  <c r="I41" i="11"/>
  <c r="J41" i="11"/>
  <c r="K41" i="11"/>
  <c r="L41" i="11"/>
  <c r="M41" i="11"/>
  <c r="N41" i="11"/>
  <c r="O41" i="11"/>
  <c r="P41" i="11"/>
  <c r="Q41" i="11"/>
  <c r="H193" i="11"/>
  <c r="I193" i="11"/>
  <c r="J193" i="11"/>
  <c r="K193" i="11"/>
  <c r="L193" i="11"/>
  <c r="M193" i="11"/>
  <c r="N193" i="11"/>
  <c r="O193" i="11"/>
  <c r="P193" i="11"/>
  <c r="Q193" i="11"/>
  <c r="H194" i="11"/>
  <c r="I194" i="11"/>
  <c r="J194" i="11"/>
  <c r="K194" i="11"/>
  <c r="L194" i="11"/>
  <c r="M194" i="11"/>
  <c r="N194" i="11"/>
  <c r="O194" i="11"/>
  <c r="P194" i="11"/>
  <c r="Q194" i="11"/>
  <c r="H343" i="11"/>
  <c r="I343" i="11"/>
  <c r="J343" i="11"/>
  <c r="K343" i="11"/>
  <c r="L343" i="11"/>
  <c r="M343" i="11"/>
  <c r="N343" i="11"/>
  <c r="O343" i="11"/>
  <c r="P343" i="11"/>
  <c r="Q343" i="11"/>
  <c r="H275" i="11"/>
  <c r="I275" i="11"/>
  <c r="J275" i="11"/>
  <c r="K275" i="11"/>
  <c r="L275" i="11"/>
  <c r="M275" i="11"/>
  <c r="N275" i="11"/>
  <c r="O275" i="11"/>
  <c r="P275" i="11"/>
  <c r="Q275" i="11"/>
  <c r="H195" i="11"/>
  <c r="I195" i="11"/>
  <c r="J195" i="11"/>
  <c r="K195" i="11"/>
  <c r="L195" i="11"/>
  <c r="M195" i="11"/>
  <c r="N195" i="11"/>
  <c r="O195" i="11"/>
  <c r="P195" i="11"/>
  <c r="Q195" i="11"/>
  <c r="H22" i="11"/>
  <c r="I22" i="11"/>
  <c r="J22" i="11"/>
  <c r="K22" i="11"/>
  <c r="L22" i="11"/>
  <c r="M22" i="11"/>
  <c r="N22" i="11"/>
  <c r="O22" i="11"/>
  <c r="P22" i="11"/>
  <c r="Q22" i="11"/>
  <c r="H42" i="11"/>
  <c r="I42" i="11"/>
  <c r="J42" i="11"/>
  <c r="K42" i="11"/>
  <c r="L42" i="11"/>
  <c r="M42" i="11"/>
  <c r="N42" i="11"/>
  <c r="O42" i="11"/>
  <c r="P42" i="11"/>
  <c r="Q42" i="11"/>
  <c r="H276" i="11"/>
  <c r="I276" i="11"/>
  <c r="J276" i="11"/>
  <c r="K276" i="11"/>
  <c r="L276" i="11"/>
  <c r="M276" i="11"/>
  <c r="N276" i="11"/>
  <c r="O276" i="11"/>
  <c r="P276" i="11"/>
  <c r="Q276" i="11"/>
  <c r="H277" i="11"/>
  <c r="I277" i="11"/>
  <c r="J277" i="11"/>
  <c r="K277" i="11"/>
  <c r="L277" i="11"/>
  <c r="M277" i="11"/>
  <c r="N277" i="11"/>
  <c r="O277" i="11"/>
  <c r="P277" i="11"/>
  <c r="Q277" i="11"/>
  <c r="H278" i="11"/>
  <c r="I278" i="11"/>
  <c r="J278" i="11"/>
  <c r="K278" i="11"/>
  <c r="L278" i="11"/>
  <c r="M278" i="11"/>
  <c r="N278" i="11"/>
  <c r="O278" i="11"/>
  <c r="P278" i="11"/>
  <c r="Q278" i="11"/>
  <c r="H43" i="11"/>
  <c r="I43" i="11"/>
  <c r="J43" i="11"/>
  <c r="K43" i="11"/>
  <c r="L43" i="11"/>
  <c r="M43" i="11"/>
  <c r="N43" i="11"/>
  <c r="O43" i="11"/>
  <c r="P43" i="11"/>
  <c r="Q43" i="11"/>
  <c r="H23" i="11"/>
  <c r="I23" i="11"/>
  <c r="J23" i="11"/>
  <c r="K23" i="11"/>
  <c r="L23" i="11"/>
  <c r="M23" i="11"/>
  <c r="N23" i="11"/>
  <c r="O23" i="11"/>
  <c r="P23" i="11"/>
  <c r="Q23" i="11"/>
  <c r="H279" i="11"/>
  <c r="I279" i="11"/>
  <c r="J279" i="11"/>
  <c r="K279" i="11"/>
  <c r="L279" i="11"/>
  <c r="M279" i="11"/>
  <c r="N279" i="11"/>
  <c r="O279" i="11"/>
  <c r="P279" i="11"/>
  <c r="Q279" i="11"/>
  <c r="H99" i="11"/>
  <c r="I99" i="11"/>
  <c r="J99" i="11"/>
  <c r="K99" i="11"/>
  <c r="L99" i="11"/>
  <c r="M99" i="11"/>
  <c r="N99" i="11"/>
  <c r="O99" i="11"/>
  <c r="P99" i="11"/>
  <c r="Q99" i="11"/>
  <c r="H44" i="11"/>
  <c r="I44" i="11"/>
  <c r="J44" i="11"/>
  <c r="K44" i="11"/>
  <c r="L44" i="11"/>
  <c r="M44" i="11"/>
  <c r="N44" i="11"/>
  <c r="O44" i="11"/>
  <c r="P44" i="11"/>
  <c r="Q44" i="11"/>
  <c r="H45" i="11"/>
  <c r="I45" i="11"/>
  <c r="J45" i="11"/>
  <c r="K45" i="11"/>
  <c r="L45" i="11"/>
  <c r="M45" i="11"/>
  <c r="N45" i="11"/>
  <c r="O45" i="11"/>
  <c r="P45" i="11"/>
  <c r="Q45" i="11"/>
  <c r="H100" i="11"/>
  <c r="I100" i="11"/>
  <c r="J100" i="11"/>
  <c r="K100" i="11"/>
  <c r="L100" i="11"/>
  <c r="M100" i="11"/>
  <c r="N100" i="11"/>
  <c r="O100" i="11"/>
  <c r="P100" i="11"/>
  <c r="Q100" i="11"/>
  <c r="H280" i="11"/>
  <c r="I280" i="11"/>
  <c r="J280" i="11"/>
  <c r="K280" i="11"/>
  <c r="L280" i="11"/>
  <c r="M280" i="11"/>
  <c r="N280" i="11"/>
  <c r="O280" i="11"/>
  <c r="P280" i="11"/>
  <c r="Q280" i="11"/>
  <c r="H281" i="11"/>
  <c r="I281" i="11"/>
  <c r="J281" i="11"/>
  <c r="K281" i="11"/>
  <c r="L281" i="11"/>
  <c r="M281" i="11"/>
  <c r="N281" i="11"/>
  <c r="O281" i="11"/>
  <c r="P281" i="11"/>
  <c r="Q281" i="11"/>
  <c r="H196" i="11"/>
  <c r="I196" i="11"/>
  <c r="J196" i="11"/>
  <c r="K196" i="11"/>
  <c r="L196" i="11"/>
  <c r="M196" i="11"/>
  <c r="N196" i="11"/>
  <c r="O196" i="11"/>
  <c r="P196" i="11"/>
  <c r="Q196" i="11"/>
  <c r="H197" i="11"/>
  <c r="I197" i="11"/>
  <c r="J197" i="11"/>
  <c r="K197" i="11"/>
  <c r="L197" i="11"/>
  <c r="M197" i="11"/>
  <c r="N197" i="11"/>
  <c r="O197" i="11"/>
  <c r="P197" i="11"/>
  <c r="Q197" i="11"/>
  <c r="H282" i="11"/>
  <c r="I282" i="11"/>
  <c r="J282" i="11"/>
  <c r="K282" i="11"/>
  <c r="L282" i="11"/>
  <c r="M282" i="11"/>
  <c r="N282" i="11"/>
  <c r="O282" i="11"/>
  <c r="P282" i="11"/>
  <c r="Q282" i="11"/>
  <c r="H198" i="11"/>
  <c r="I198" i="11"/>
  <c r="J198" i="11"/>
  <c r="K198" i="11"/>
  <c r="L198" i="11"/>
  <c r="M198" i="11"/>
  <c r="N198" i="11"/>
  <c r="O198" i="11"/>
  <c r="P198" i="11"/>
  <c r="Q198" i="11"/>
  <c r="H46" i="11"/>
  <c r="I46" i="11"/>
  <c r="J46" i="11"/>
  <c r="K46" i="11"/>
  <c r="L46" i="11"/>
  <c r="M46" i="11"/>
  <c r="N46" i="11"/>
  <c r="O46" i="11"/>
  <c r="P46" i="11"/>
  <c r="Q46" i="11"/>
  <c r="H47" i="11"/>
  <c r="I47" i="11"/>
  <c r="J47" i="11"/>
  <c r="K47" i="11"/>
  <c r="L47" i="11"/>
  <c r="M47" i="11"/>
  <c r="N47" i="11"/>
  <c r="O47" i="11"/>
  <c r="P47" i="11"/>
  <c r="Q47" i="11"/>
  <c r="H283" i="11"/>
  <c r="I283" i="11"/>
  <c r="J283" i="11"/>
  <c r="K283" i="11"/>
  <c r="L283" i="11"/>
  <c r="M283" i="11"/>
  <c r="N283" i="11"/>
  <c r="O283" i="11"/>
  <c r="P283" i="11"/>
  <c r="Q283" i="11"/>
  <c r="H284" i="11"/>
  <c r="I284" i="11"/>
  <c r="J284" i="11"/>
  <c r="K284" i="11"/>
  <c r="L284" i="11"/>
  <c r="M284" i="11"/>
  <c r="N284" i="11"/>
  <c r="O284" i="11"/>
  <c r="P284" i="11"/>
  <c r="Q284" i="11"/>
  <c r="H199" i="11"/>
  <c r="I199" i="11"/>
  <c r="J199" i="11"/>
  <c r="K199" i="11"/>
  <c r="L199" i="11"/>
  <c r="M199" i="11"/>
  <c r="N199" i="11"/>
  <c r="O199" i="11"/>
  <c r="P199" i="11"/>
  <c r="Q199" i="11"/>
  <c r="H101" i="11"/>
  <c r="I101" i="11"/>
  <c r="J101" i="11"/>
  <c r="K101" i="11"/>
  <c r="L101" i="11"/>
  <c r="M101" i="11"/>
  <c r="N101" i="11"/>
  <c r="O101" i="11"/>
  <c r="P101" i="11"/>
  <c r="Q101" i="11"/>
  <c r="H102" i="11"/>
  <c r="I102" i="11"/>
  <c r="J102" i="11"/>
  <c r="K102" i="11"/>
  <c r="L102" i="11"/>
  <c r="M102" i="11"/>
  <c r="N102" i="11"/>
  <c r="O102" i="11"/>
  <c r="P102" i="11"/>
  <c r="Q102" i="11"/>
  <c r="H285" i="11"/>
  <c r="I285" i="11"/>
  <c r="J285" i="11"/>
  <c r="K285" i="11"/>
  <c r="L285" i="11"/>
  <c r="M285" i="11"/>
  <c r="N285" i="11"/>
  <c r="O285" i="11"/>
  <c r="P285" i="11"/>
  <c r="Q285" i="11"/>
  <c r="H200" i="11"/>
  <c r="I200" i="11"/>
  <c r="J200" i="11"/>
  <c r="K200" i="11"/>
  <c r="L200" i="11"/>
  <c r="M200" i="11"/>
  <c r="N200" i="11"/>
  <c r="O200" i="11"/>
  <c r="P200" i="11"/>
  <c r="Q200" i="11"/>
  <c r="H286" i="11"/>
  <c r="I286" i="11"/>
  <c r="J286" i="11"/>
  <c r="K286" i="11"/>
  <c r="L286" i="11"/>
  <c r="M286" i="11"/>
  <c r="N286" i="11"/>
  <c r="O286" i="11"/>
  <c r="P286" i="11"/>
  <c r="Q286" i="11"/>
  <c r="H344" i="11"/>
  <c r="I344" i="11"/>
  <c r="J344" i="11"/>
  <c r="K344" i="11"/>
  <c r="L344" i="11"/>
  <c r="M344" i="11"/>
  <c r="N344" i="11"/>
  <c r="O344" i="11"/>
  <c r="P344" i="11"/>
  <c r="Q344" i="11"/>
  <c r="H287" i="11"/>
  <c r="I287" i="11"/>
  <c r="J287" i="11"/>
  <c r="K287" i="11"/>
  <c r="L287" i="11"/>
  <c r="M287" i="11"/>
  <c r="N287" i="11"/>
  <c r="O287" i="11"/>
  <c r="P287" i="11"/>
  <c r="Q287" i="11"/>
  <c r="H201" i="11"/>
  <c r="I201" i="11"/>
  <c r="J201" i="11"/>
  <c r="K201" i="11"/>
  <c r="L201" i="11"/>
  <c r="M201" i="11"/>
  <c r="N201" i="11"/>
  <c r="O201" i="11"/>
  <c r="P201" i="11"/>
  <c r="Q201" i="11"/>
  <c r="H103" i="11"/>
  <c r="I103" i="11"/>
  <c r="J103" i="11"/>
  <c r="K103" i="11"/>
  <c r="L103" i="11"/>
  <c r="M103" i="11"/>
  <c r="N103" i="11"/>
  <c r="O103" i="11"/>
  <c r="P103" i="11"/>
  <c r="Q103" i="11"/>
  <c r="H202" i="11"/>
  <c r="I202" i="11"/>
  <c r="J202" i="11"/>
  <c r="K202" i="11"/>
  <c r="L202" i="11"/>
  <c r="M202" i="11"/>
  <c r="N202" i="11"/>
  <c r="O202" i="11"/>
  <c r="P202" i="11"/>
  <c r="Q202" i="11"/>
  <c r="H203" i="11"/>
  <c r="I203" i="11"/>
  <c r="J203" i="11"/>
  <c r="K203" i="11"/>
  <c r="L203" i="11"/>
  <c r="M203" i="11"/>
  <c r="N203" i="11"/>
  <c r="O203" i="11"/>
  <c r="P203" i="11"/>
  <c r="Q203" i="11"/>
  <c r="H104" i="11"/>
  <c r="I104" i="11"/>
  <c r="J104" i="11"/>
  <c r="K104" i="11"/>
  <c r="L104" i="11"/>
  <c r="M104" i="11"/>
  <c r="N104" i="11"/>
  <c r="O104" i="11"/>
  <c r="P104" i="11"/>
  <c r="Q104" i="11"/>
  <c r="H105" i="11"/>
  <c r="I105" i="11"/>
  <c r="J105" i="11"/>
  <c r="K105" i="11"/>
  <c r="L105" i="11"/>
  <c r="M105" i="11"/>
  <c r="N105" i="11"/>
  <c r="O105" i="11"/>
  <c r="P105" i="11"/>
  <c r="Q105" i="11"/>
  <c r="H336" i="11"/>
  <c r="I336" i="11"/>
  <c r="J336" i="11"/>
  <c r="K336" i="11"/>
  <c r="L336" i="11"/>
  <c r="M336" i="11"/>
  <c r="N336" i="11"/>
  <c r="O336" i="11"/>
  <c r="P336" i="11"/>
  <c r="Q336" i="11"/>
  <c r="H106" i="11"/>
  <c r="I106" i="11"/>
  <c r="J106" i="11"/>
  <c r="K106" i="11"/>
  <c r="L106" i="11"/>
  <c r="M106" i="11"/>
  <c r="N106" i="11"/>
  <c r="O106" i="11"/>
  <c r="P106" i="11"/>
  <c r="Q106" i="11"/>
  <c r="H204" i="11"/>
  <c r="I204" i="11"/>
  <c r="J204" i="11"/>
  <c r="K204" i="11"/>
  <c r="L204" i="11"/>
  <c r="M204" i="11"/>
  <c r="N204" i="11"/>
  <c r="O204" i="11"/>
  <c r="P204" i="11"/>
  <c r="Q204" i="11"/>
  <c r="H205" i="11"/>
  <c r="I205" i="11"/>
  <c r="J205" i="11"/>
  <c r="K205" i="11"/>
  <c r="L205" i="11"/>
  <c r="M205" i="11"/>
  <c r="N205" i="11"/>
  <c r="O205" i="11"/>
  <c r="P205" i="11"/>
  <c r="Q205" i="11"/>
  <c r="H7" i="11"/>
  <c r="I7" i="11"/>
  <c r="J7" i="11"/>
  <c r="K7" i="11"/>
  <c r="L7" i="11"/>
  <c r="M7" i="11"/>
  <c r="N7" i="11"/>
  <c r="O7" i="11"/>
  <c r="P7" i="11"/>
  <c r="Q7" i="11"/>
  <c r="H288" i="11"/>
  <c r="I288" i="11"/>
  <c r="J288" i="11"/>
  <c r="K288" i="11"/>
  <c r="L288" i="11"/>
  <c r="M288" i="11"/>
  <c r="N288" i="11"/>
  <c r="O288" i="11"/>
  <c r="P288" i="11"/>
  <c r="Q288" i="11"/>
  <c r="H206" i="11"/>
  <c r="I206" i="11"/>
  <c r="J206" i="11"/>
  <c r="K206" i="11"/>
  <c r="L206" i="11"/>
  <c r="M206" i="11"/>
  <c r="N206" i="11"/>
  <c r="O206" i="11"/>
  <c r="P206" i="11"/>
  <c r="Q206" i="11"/>
  <c r="H48" i="11"/>
  <c r="I48" i="11"/>
  <c r="J48" i="11"/>
  <c r="K48" i="11"/>
  <c r="L48" i="11"/>
  <c r="M48" i="11"/>
  <c r="N48" i="11"/>
  <c r="O48" i="11"/>
  <c r="P48" i="11"/>
  <c r="Q48" i="11"/>
  <c r="H107" i="11"/>
  <c r="I107" i="11"/>
  <c r="J107" i="11"/>
  <c r="K107" i="11"/>
  <c r="L107" i="11"/>
  <c r="M107" i="11"/>
  <c r="N107" i="11"/>
  <c r="O107" i="11"/>
  <c r="P107" i="11"/>
  <c r="Q107" i="11"/>
  <c r="H207" i="11"/>
  <c r="I207" i="11"/>
  <c r="J207" i="11"/>
  <c r="K207" i="11"/>
  <c r="L207" i="11"/>
  <c r="M207" i="11"/>
  <c r="N207" i="11"/>
  <c r="O207" i="11"/>
  <c r="P207" i="11"/>
  <c r="Q207" i="11"/>
  <c r="H108" i="11"/>
  <c r="I108" i="11"/>
  <c r="J108" i="11"/>
  <c r="K108" i="11"/>
  <c r="L108" i="11"/>
  <c r="M108" i="11"/>
  <c r="N108" i="11"/>
  <c r="O108" i="11"/>
  <c r="P108" i="11"/>
  <c r="Q108" i="11"/>
  <c r="H289" i="11"/>
  <c r="I289" i="11"/>
  <c r="J289" i="11"/>
  <c r="K289" i="11"/>
  <c r="L289" i="11"/>
  <c r="M289" i="11"/>
  <c r="N289" i="11"/>
  <c r="O289" i="11"/>
  <c r="P289" i="11"/>
  <c r="Q289" i="11"/>
  <c r="H109" i="11"/>
  <c r="I109" i="11"/>
  <c r="J109" i="11"/>
  <c r="K109" i="11"/>
  <c r="L109" i="11"/>
  <c r="M109" i="11"/>
  <c r="N109" i="11"/>
  <c r="O109" i="11"/>
  <c r="P109" i="11"/>
  <c r="Q109" i="11"/>
  <c r="H110" i="11"/>
  <c r="I110" i="11"/>
  <c r="J110" i="11"/>
  <c r="K110" i="11"/>
  <c r="L110" i="11"/>
  <c r="M110" i="11"/>
  <c r="N110" i="11"/>
  <c r="O110" i="11"/>
  <c r="P110" i="11"/>
  <c r="Q110" i="11"/>
  <c r="H290" i="11"/>
  <c r="I290" i="11"/>
  <c r="J290" i="11"/>
  <c r="K290" i="11"/>
  <c r="L290" i="11"/>
  <c r="M290" i="11"/>
  <c r="N290" i="11"/>
  <c r="O290" i="11"/>
  <c r="P290" i="11"/>
  <c r="Q290" i="11"/>
  <c r="H111" i="11"/>
  <c r="I111" i="11"/>
  <c r="J111" i="11"/>
  <c r="K111" i="11"/>
  <c r="L111" i="11"/>
  <c r="M111" i="11"/>
  <c r="N111" i="11"/>
  <c r="O111" i="11"/>
  <c r="P111" i="11"/>
  <c r="Q111" i="11"/>
  <c r="H345" i="11"/>
  <c r="I345" i="11"/>
  <c r="J345" i="11"/>
  <c r="K345" i="11"/>
  <c r="L345" i="11"/>
  <c r="M345" i="11"/>
  <c r="N345" i="11"/>
  <c r="O345" i="11"/>
  <c r="P345" i="11"/>
  <c r="Q345" i="11"/>
  <c r="H291" i="11"/>
  <c r="I291" i="11"/>
  <c r="J291" i="11"/>
  <c r="K291" i="11"/>
  <c r="L291" i="11"/>
  <c r="M291" i="11"/>
  <c r="N291" i="11"/>
  <c r="O291" i="11"/>
  <c r="P291" i="11"/>
  <c r="Q291" i="11"/>
  <c r="H49" i="11"/>
  <c r="I49" i="11"/>
  <c r="J49" i="11"/>
  <c r="K49" i="11"/>
  <c r="L49" i="11"/>
  <c r="M49" i="11"/>
  <c r="N49" i="11"/>
  <c r="O49" i="11"/>
  <c r="P49" i="11"/>
  <c r="Q49" i="11"/>
  <c r="H337" i="11"/>
  <c r="I337" i="11"/>
  <c r="J337" i="11"/>
  <c r="K337" i="11"/>
  <c r="L337" i="11"/>
  <c r="M337" i="11"/>
  <c r="N337" i="11"/>
  <c r="O337" i="11"/>
  <c r="P337" i="11"/>
  <c r="Q337" i="11"/>
  <c r="H112" i="11"/>
  <c r="I112" i="11"/>
  <c r="J112" i="11"/>
  <c r="K112" i="11"/>
  <c r="L112" i="11"/>
  <c r="M112" i="11"/>
  <c r="N112" i="11"/>
  <c r="O112" i="11"/>
  <c r="P112" i="11"/>
  <c r="Q112" i="11"/>
  <c r="H113" i="11"/>
  <c r="I113" i="11"/>
  <c r="J113" i="11"/>
  <c r="K113" i="11"/>
  <c r="L113" i="11"/>
  <c r="M113" i="11"/>
  <c r="N113" i="11"/>
  <c r="O113" i="11"/>
  <c r="P113" i="11"/>
  <c r="Q113" i="11"/>
  <c r="H292" i="11"/>
  <c r="I292" i="11"/>
  <c r="J292" i="11"/>
  <c r="K292" i="11"/>
  <c r="L292" i="11"/>
  <c r="M292" i="11"/>
  <c r="N292" i="11"/>
  <c r="O292" i="11"/>
  <c r="P292" i="11"/>
  <c r="Q292" i="11"/>
  <c r="H208" i="11"/>
  <c r="I208" i="11"/>
  <c r="J208" i="11"/>
  <c r="K208" i="11"/>
  <c r="L208" i="11"/>
  <c r="M208" i="11"/>
  <c r="N208" i="11"/>
  <c r="O208" i="11"/>
  <c r="P208" i="11"/>
  <c r="Q208" i="11"/>
  <c r="H209" i="11"/>
  <c r="I209" i="11"/>
  <c r="J209" i="11"/>
  <c r="K209" i="11"/>
  <c r="L209" i="11"/>
  <c r="M209" i="11"/>
  <c r="N209" i="11"/>
  <c r="O209" i="11"/>
  <c r="P209" i="11"/>
  <c r="Q209" i="11"/>
  <c r="H346" i="11"/>
  <c r="I346" i="11"/>
  <c r="J346" i="11"/>
  <c r="K346" i="11"/>
  <c r="L346" i="11"/>
  <c r="M346" i="11"/>
  <c r="N346" i="11"/>
  <c r="O346" i="11"/>
  <c r="P346" i="11"/>
  <c r="Q346" i="11"/>
  <c r="H210" i="11"/>
  <c r="I210" i="11"/>
  <c r="J210" i="11"/>
  <c r="K210" i="11"/>
  <c r="L210" i="11"/>
  <c r="M210" i="11"/>
  <c r="N210" i="11"/>
  <c r="O210" i="11"/>
  <c r="P210" i="11"/>
  <c r="Q210" i="11"/>
  <c r="H211" i="11"/>
  <c r="I211" i="11"/>
  <c r="J211" i="11"/>
  <c r="K211" i="11"/>
  <c r="L211" i="11"/>
  <c r="M211" i="11"/>
  <c r="N211" i="11"/>
  <c r="O211" i="11"/>
  <c r="P211" i="11"/>
  <c r="Q211" i="11"/>
  <c r="H114" i="11"/>
  <c r="I114" i="11"/>
  <c r="J114" i="11"/>
  <c r="K114" i="11"/>
  <c r="L114" i="11"/>
  <c r="M114" i="11"/>
  <c r="N114" i="11"/>
  <c r="O114" i="11"/>
  <c r="P114" i="11"/>
  <c r="Q114" i="11"/>
  <c r="H50" i="11"/>
  <c r="I50" i="11"/>
  <c r="J50" i="11"/>
  <c r="K50" i="11"/>
  <c r="L50" i="11"/>
  <c r="M50" i="11"/>
  <c r="N50" i="11"/>
  <c r="O50" i="11"/>
  <c r="P50" i="11"/>
  <c r="Q50" i="11"/>
  <c r="H8" i="11"/>
  <c r="I8" i="11"/>
  <c r="J8" i="11"/>
  <c r="K8" i="11"/>
  <c r="L8" i="11"/>
  <c r="M8" i="11"/>
  <c r="N8" i="11"/>
  <c r="O8" i="11"/>
  <c r="P8" i="11"/>
  <c r="Q8" i="11"/>
  <c r="H293" i="11"/>
  <c r="I293" i="11"/>
  <c r="J293" i="11"/>
  <c r="K293" i="11"/>
  <c r="L293" i="11"/>
  <c r="M293" i="11"/>
  <c r="N293" i="11"/>
  <c r="O293" i="11"/>
  <c r="P293" i="11"/>
  <c r="Q293" i="11"/>
  <c r="H115" i="11"/>
  <c r="I115" i="11"/>
  <c r="J115" i="11"/>
  <c r="K115" i="11"/>
  <c r="L115" i="11"/>
  <c r="M115" i="11"/>
  <c r="N115" i="11"/>
  <c r="O115" i="11"/>
  <c r="P115" i="11"/>
  <c r="Q115" i="11"/>
  <c r="H51" i="11"/>
  <c r="I51" i="11"/>
  <c r="J51" i="11"/>
  <c r="K51" i="11"/>
  <c r="L51" i="11"/>
  <c r="M51" i="11"/>
  <c r="N51" i="11"/>
  <c r="O51" i="11"/>
  <c r="P51" i="11"/>
  <c r="Q51" i="11"/>
  <c r="H52" i="11"/>
  <c r="I52" i="11"/>
  <c r="J52" i="11"/>
  <c r="K52" i="11"/>
  <c r="L52" i="11"/>
  <c r="M52" i="11"/>
  <c r="N52" i="11"/>
  <c r="O52" i="11"/>
  <c r="P52" i="11"/>
  <c r="Q52" i="11"/>
  <c r="H347" i="11"/>
  <c r="I347" i="11"/>
  <c r="J347" i="11"/>
  <c r="K347" i="11"/>
  <c r="L347" i="11"/>
  <c r="M347" i="11"/>
  <c r="N347" i="11"/>
  <c r="O347" i="11"/>
  <c r="P347" i="11"/>
  <c r="Q347" i="11"/>
  <c r="H116" i="11"/>
  <c r="I116" i="11"/>
  <c r="J116" i="11"/>
  <c r="K116" i="11"/>
  <c r="L116" i="11"/>
  <c r="M116" i="11"/>
  <c r="N116" i="11"/>
  <c r="O116" i="11"/>
  <c r="P116" i="11"/>
  <c r="Q116" i="11"/>
  <c r="H294" i="11"/>
  <c r="I294" i="11"/>
  <c r="J294" i="11"/>
  <c r="K294" i="11"/>
  <c r="L294" i="11"/>
  <c r="M294" i="11"/>
  <c r="N294" i="11"/>
  <c r="O294" i="11"/>
  <c r="P294" i="11"/>
  <c r="Q294" i="11"/>
  <c r="H212" i="11"/>
  <c r="I212" i="11"/>
  <c r="J212" i="11"/>
  <c r="K212" i="11"/>
  <c r="L212" i="11"/>
  <c r="M212" i="11"/>
  <c r="N212" i="11"/>
  <c r="O212" i="11"/>
  <c r="P212" i="11"/>
  <c r="Q212" i="11"/>
  <c r="H295" i="11"/>
  <c r="I295" i="11"/>
  <c r="J295" i="11"/>
  <c r="K295" i="11"/>
  <c r="L295" i="11"/>
  <c r="M295" i="11"/>
  <c r="N295" i="11"/>
  <c r="O295" i="11"/>
  <c r="P295" i="11"/>
  <c r="Q295" i="11"/>
  <c r="H9" i="11"/>
  <c r="I9" i="11"/>
  <c r="J9" i="11"/>
  <c r="K9" i="11"/>
  <c r="L9" i="11"/>
  <c r="M9" i="11"/>
  <c r="N9" i="11"/>
  <c r="O9" i="11"/>
  <c r="P9" i="11"/>
  <c r="Q9" i="11"/>
  <c r="H117" i="11"/>
  <c r="I117" i="11"/>
  <c r="J117" i="11"/>
  <c r="K117" i="11"/>
  <c r="L117" i="11"/>
  <c r="M117" i="11"/>
  <c r="N117" i="11"/>
  <c r="O117" i="11"/>
  <c r="P117" i="11"/>
  <c r="Q117" i="11"/>
  <c r="H296" i="11"/>
  <c r="I296" i="11"/>
  <c r="J296" i="11"/>
  <c r="K296" i="11"/>
  <c r="L296" i="11"/>
  <c r="M296" i="11"/>
  <c r="N296" i="11"/>
  <c r="O296" i="11"/>
  <c r="P296" i="11"/>
  <c r="Q296" i="11"/>
  <c r="H53" i="11"/>
  <c r="I53" i="11"/>
  <c r="J53" i="11"/>
  <c r="K53" i="11"/>
  <c r="L53" i="11"/>
  <c r="M53" i="11"/>
  <c r="N53" i="11"/>
  <c r="O53" i="11"/>
  <c r="P53" i="11"/>
  <c r="Q53" i="11"/>
  <c r="H24" i="11"/>
  <c r="I24" i="11"/>
  <c r="J24" i="11"/>
  <c r="K24" i="11"/>
  <c r="L24" i="11"/>
  <c r="M24" i="11"/>
  <c r="N24" i="11"/>
  <c r="O24" i="11"/>
  <c r="P24" i="11"/>
  <c r="Q24" i="11"/>
  <c r="H297" i="11"/>
  <c r="I297" i="11"/>
  <c r="J297" i="11"/>
  <c r="K297" i="11"/>
  <c r="L297" i="11"/>
  <c r="M297" i="11"/>
  <c r="N297" i="11"/>
  <c r="O297" i="11"/>
  <c r="P297" i="11"/>
  <c r="Q297" i="11"/>
  <c r="H118" i="11"/>
  <c r="I118" i="11"/>
  <c r="J118" i="11"/>
  <c r="K118" i="11"/>
  <c r="L118" i="11"/>
  <c r="M118" i="11"/>
  <c r="N118" i="11"/>
  <c r="O118" i="11"/>
  <c r="P118" i="11"/>
  <c r="Q118" i="11"/>
  <c r="H213" i="11"/>
  <c r="I213" i="11"/>
  <c r="J213" i="11"/>
  <c r="K213" i="11"/>
  <c r="L213" i="11"/>
  <c r="M213" i="11"/>
  <c r="N213" i="11"/>
  <c r="O213" i="11"/>
  <c r="P213" i="11"/>
  <c r="Q213" i="11"/>
  <c r="H214" i="11"/>
  <c r="I214" i="11"/>
  <c r="J214" i="11"/>
  <c r="K214" i="11"/>
  <c r="L214" i="11"/>
  <c r="M214" i="11"/>
  <c r="N214" i="11"/>
  <c r="O214" i="11"/>
  <c r="P214" i="11"/>
  <c r="Q214" i="11"/>
  <c r="H298" i="11"/>
  <c r="I298" i="11"/>
  <c r="J298" i="11"/>
  <c r="K298" i="11"/>
  <c r="L298" i="11"/>
  <c r="M298" i="11"/>
  <c r="N298" i="11"/>
  <c r="O298" i="11"/>
  <c r="P298" i="11"/>
  <c r="Q298" i="11"/>
  <c r="H215" i="11"/>
  <c r="I215" i="11"/>
  <c r="J215" i="11"/>
  <c r="K215" i="11"/>
  <c r="L215" i="11"/>
  <c r="M215" i="11"/>
  <c r="N215" i="11"/>
  <c r="O215" i="11"/>
  <c r="P215" i="11"/>
  <c r="Q215" i="11"/>
  <c r="H216" i="11"/>
  <c r="I216" i="11"/>
  <c r="J216" i="11"/>
  <c r="K216" i="11"/>
  <c r="L216" i="11"/>
  <c r="M216" i="11"/>
  <c r="N216" i="11"/>
  <c r="O216" i="11"/>
  <c r="P216" i="11"/>
  <c r="Q216" i="11"/>
  <c r="H119" i="11"/>
  <c r="I119" i="11"/>
  <c r="J119" i="11"/>
  <c r="K119" i="11"/>
  <c r="L119" i="11"/>
  <c r="M119" i="11"/>
  <c r="N119" i="11"/>
  <c r="O119" i="11"/>
  <c r="P119" i="11"/>
  <c r="Q119" i="11"/>
  <c r="H54" i="11"/>
  <c r="I54" i="11"/>
  <c r="J54" i="11"/>
  <c r="K54" i="11"/>
  <c r="L54" i="11"/>
  <c r="M54" i="11"/>
  <c r="N54" i="11"/>
  <c r="O54" i="11"/>
  <c r="P54" i="11"/>
  <c r="Q54" i="11"/>
  <c r="H217" i="11"/>
  <c r="I217" i="11"/>
  <c r="J217" i="11"/>
  <c r="K217" i="11"/>
  <c r="L217" i="11"/>
  <c r="M217" i="11"/>
  <c r="N217" i="11"/>
  <c r="O217" i="11"/>
  <c r="P217" i="11"/>
  <c r="Q217" i="11"/>
  <c r="H299" i="11"/>
  <c r="I299" i="11"/>
  <c r="J299" i="11"/>
  <c r="K299" i="11"/>
  <c r="L299" i="11"/>
  <c r="M299" i="11"/>
  <c r="N299" i="11"/>
  <c r="O299" i="11"/>
  <c r="P299" i="11"/>
  <c r="Q299" i="11"/>
  <c r="H120" i="11"/>
  <c r="I120" i="11"/>
  <c r="J120" i="11"/>
  <c r="K120" i="11"/>
  <c r="L120" i="11"/>
  <c r="M120" i="11"/>
  <c r="N120" i="11"/>
  <c r="O120" i="11"/>
  <c r="P120" i="11"/>
  <c r="Q120" i="11"/>
  <c r="H55" i="11"/>
  <c r="I55" i="11"/>
  <c r="J55" i="11"/>
  <c r="K55" i="11"/>
  <c r="L55" i="11"/>
  <c r="M55" i="11"/>
  <c r="N55" i="11"/>
  <c r="O55" i="11"/>
  <c r="P55" i="11"/>
  <c r="Q55" i="11"/>
  <c r="H56" i="11"/>
  <c r="I56" i="11"/>
  <c r="J56" i="11"/>
  <c r="K56" i="11"/>
  <c r="L56" i="11"/>
  <c r="M56" i="11"/>
  <c r="N56" i="11"/>
  <c r="O56" i="11"/>
  <c r="P56" i="11"/>
  <c r="Q56" i="11"/>
  <c r="H300" i="11"/>
  <c r="I300" i="11"/>
  <c r="J300" i="11"/>
  <c r="K300" i="11"/>
  <c r="L300" i="11"/>
  <c r="M300" i="11"/>
  <c r="N300" i="11"/>
  <c r="O300" i="11"/>
  <c r="P300" i="11"/>
  <c r="Q300" i="11"/>
  <c r="H25" i="11"/>
  <c r="I25" i="11"/>
  <c r="J25" i="11"/>
  <c r="K25" i="11"/>
  <c r="L25" i="11"/>
  <c r="M25" i="11"/>
  <c r="N25" i="11"/>
  <c r="O25" i="11"/>
  <c r="P25" i="11"/>
  <c r="Q25" i="11"/>
  <c r="H121" i="11"/>
  <c r="I121" i="11"/>
  <c r="J121" i="11"/>
  <c r="K121" i="11"/>
  <c r="L121" i="11"/>
  <c r="M121" i="11"/>
  <c r="N121" i="11"/>
  <c r="O121" i="11"/>
  <c r="P121" i="11"/>
  <c r="Q121" i="11"/>
  <c r="H122" i="11"/>
  <c r="I122" i="11"/>
  <c r="J122" i="11"/>
  <c r="K122" i="11"/>
  <c r="L122" i="11"/>
  <c r="M122" i="11"/>
  <c r="N122" i="11"/>
  <c r="O122" i="11"/>
  <c r="P122" i="11"/>
  <c r="Q122" i="11"/>
  <c r="H123" i="11"/>
  <c r="I123" i="11"/>
  <c r="J123" i="11"/>
  <c r="K123" i="11"/>
  <c r="L123" i="11"/>
  <c r="M123" i="11"/>
  <c r="N123" i="11"/>
  <c r="O123" i="11"/>
  <c r="P123" i="11"/>
  <c r="Q123" i="11"/>
  <c r="H57" i="11"/>
  <c r="I57" i="11"/>
  <c r="J57" i="11"/>
  <c r="K57" i="11"/>
  <c r="L57" i="11"/>
  <c r="M57" i="11"/>
  <c r="N57" i="11"/>
  <c r="O57" i="11"/>
  <c r="P57" i="11"/>
  <c r="Q57" i="11"/>
  <c r="H124" i="11"/>
  <c r="I124" i="11"/>
  <c r="J124" i="11"/>
  <c r="K124" i="11"/>
  <c r="L124" i="11"/>
  <c r="M124" i="11"/>
  <c r="N124" i="11"/>
  <c r="O124" i="11"/>
  <c r="P124" i="11"/>
  <c r="Q124" i="11"/>
  <c r="H301" i="11"/>
  <c r="I301" i="11"/>
  <c r="J301" i="11"/>
  <c r="K301" i="11"/>
  <c r="L301" i="11"/>
  <c r="M301" i="11"/>
  <c r="N301" i="11"/>
  <c r="O301" i="11"/>
  <c r="P301" i="11"/>
  <c r="Q301" i="11"/>
  <c r="H218" i="11"/>
  <c r="I218" i="11"/>
  <c r="J218" i="11"/>
  <c r="K218" i="11"/>
  <c r="L218" i="11"/>
  <c r="M218" i="11"/>
  <c r="N218" i="11"/>
  <c r="O218" i="11"/>
  <c r="P218" i="11"/>
  <c r="Q218" i="11"/>
  <c r="H348" i="11"/>
  <c r="I348" i="11"/>
  <c r="J348" i="11"/>
  <c r="K348" i="11"/>
  <c r="L348" i="11"/>
  <c r="M348" i="11"/>
  <c r="N348" i="11"/>
  <c r="O348" i="11"/>
  <c r="P348" i="11"/>
  <c r="Q348" i="11"/>
  <c r="H58" i="11"/>
  <c r="I58" i="11"/>
  <c r="J58" i="11"/>
  <c r="K58" i="11"/>
  <c r="L58" i="11"/>
  <c r="M58" i="11"/>
  <c r="N58" i="11"/>
  <c r="O58" i="11"/>
  <c r="P58" i="11"/>
  <c r="Q58" i="11"/>
  <c r="H26" i="11"/>
  <c r="I26" i="11"/>
  <c r="J26" i="11"/>
  <c r="K26" i="11"/>
  <c r="L26" i="11"/>
  <c r="M26" i="11"/>
  <c r="N26" i="11"/>
  <c r="O26" i="11"/>
  <c r="P26" i="11"/>
  <c r="Q26" i="11"/>
  <c r="H59" i="11"/>
  <c r="I59" i="11"/>
  <c r="J59" i="11"/>
  <c r="K59" i="11"/>
  <c r="L59" i="11"/>
  <c r="M59" i="11"/>
  <c r="N59" i="11"/>
  <c r="O59" i="11"/>
  <c r="P59" i="11"/>
  <c r="Q59" i="11"/>
  <c r="H219" i="11"/>
  <c r="I219" i="11"/>
  <c r="J219" i="11"/>
  <c r="K219" i="11"/>
  <c r="L219" i="11"/>
  <c r="M219" i="11"/>
  <c r="N219" i="11"/>
  <c r="O219" i="11"/>
  <c r="P219" i="11"/>
  <c r="Q219" i="11"/>
  <c r="H220" i="11"/>
  <c r="I220" i="11"/>
  <c r="J220" i="11"/>
  <c r="K220" i="11"/>
  <c r="L220" i="11"/>
  <c r="M220" i="11"/>
  <c r="N220" i="11"/>
  <c r="O220" i="11"/>
  <c r="P220" i="11"/>
  <c r="Q220" i="11"/>
  <c r="H221" i="11"/>
  <c r="I221" i="11"/>
  <c r="J221" i="11"/>
  <c r="K221" i="11"/>
  <c r="L221" i="11"/>
  <c r="M221" i="11"/>
  <c r="N221" i="11"/>
  <c r="O221" i="11"/>
  <c r="P221" i="11"/>
  <c r="Q221" i="11"/>
  <c r="H60" i="11"/>
  <c r="I60" i="11"/>
  <c r="J60" i="11"/>
  <c r="K60" i="11"/>
  <c r="L60" i="11"/>
  <c r="M60" i="11"/>
  <c r="N60" i="11"/>
  <c r="O60" i="11"/>
  <c r="P60" i="11"/>
  <c r="Q60" i="11"/>
  <c r="H125" i="11"/>
  <c r="I125" i="11"/>
  <c r="J125" i="11"/>
  <c r="K125" i="11"/>
  <c r="L125" i="11"/>
  <c r="M125" i="11"/>
  <c r="N125" i="11"/>
  <c r="O125" i="11"/>
  <c r="P125" i="11"/>
  <c r="Q125" i="11"/>
  <c r="H302" i="11"/>
  <c r="I302" i="11"/>
  <c r="J302" i="11"/>
  <c r="K302" i="11"/>
  <c r="L302" i="11"/>
  <c r="M302" i="11"/>
  <c r="N302" i="11"/>
  <c r="O302" i="11"/>
  <c r="P302" i="11"/>
  <c r="Q302" i="11"/>
  <c r="H10" i="11"/>
  <c r="I10" i="11"/>
  <c r="J10" i="11"/>
  <c r="K10" i="11"/>
  <c r="L10" i="11"/>
  <c r="M10" i="11"/>
  <c r="N10" i="11"/>
  <c r="O10" i="11"/>
  <c r="P10" i="11"/>
  <c r="Q10" i="11"/>
  <c r="H222" i="11"/>
  <c r="I222" i="11"/>
  <c r="J222" i="11"/>
  <c r="K222" i="11"/>
  <c r="L222" i="11"/>
  <c r="M222" i="11"/>
  <c r="N222" i="11"/>
  <c r="O222" i="11"/>
  <c r="P222" i="11"/>
  <c r="Q222" i="11"/>
  <c r="H126" i="11"/>
  <c r="I126" i="11"/>
  <c r="J126" i="11"/>
  <c r="K126" i="11"/>
  <c r="L126" i="11"/>
  <c r="M126" i="11"/>
  <c r="N126" i="11"/>
  <c r="O126" i="11"/>
  <c r="P126" i="11"/>
  <c r="Q126" i="11"/>
  <c r="H127" i="11"/>
  <c r="I127" i="11"/>
  <c r="J127" i="11"/>
  <c r="K127" i="11"/>
  <c r="L127" i="11"/>
  <c r="M127" i="11"/>
  <c r="N127" i="11"/>
  <c r="O127" i="11"/>
  <c r="P127" i="11"/>
  <c r="Q127" i="11"/>
  <c r="H223" i="11"/>
  <c r="I223" i="11"/>
  <c r="J223" i="11"/>
  <c r="K223" i="11"/>
  <c r="L223" i="11"/>
  <c r="M223" i="11"/>
  <c r="N223" i="11"/>
  <c r="O223" i="11"/>
  <c r="P223" i="11"/>
  <c r="Q223" i="11"/>
  <c r="H128" i="11"/>
  <c r="I128" i="11"/>
  <c r="J128" i="11"/>
  <c r="K128" i="11"/>
  <c r="L128" i="11"/>
  <c r="M128" i="11"/>
  <c r="N128" i="11"/>
  <c r="O128" i="11"/>
  <c r="P128" i="11"/>
  <c r="Q128" i="11"/>
  <c r="H303" i="11"/>
  <c r="I303" i="11"/>
  <c r="J303" i="11"/>
  <c r="K303" i="11"/>
  <c r="L303" i="11"/>
  <c r="M303" i="11"/>
  <c r="N303" i="11"/>
  <c r="O303" i="11"/>
  <c r="P303" i="11"/>
  <c r="Q303" i="11"/>
  <c r="H224" i="11"/>
  <c r="I224" i="11"/>
  <c r="J224" i="11"/>
  <c r="K224" i="11"/>
  <c r="L224" i="11"/>
  <c r="M224" i="11"/>
  <c r="N224" i="11"/>
  <c r="O224" i="11"/>
  <c r="P224" i="11"/>
  <c r="Q224" i="11"/>
  <c r="H61" i="11"/>
  <c r="I61" i="11"/>
  <c r="J61" i="11"/>
  <c r="K61" i="11"/>
  <c r="L61" i="11"/>
  <c r="M61" i="11"/>
  <c r="N61" i="11"/>
  <c r="O61" i="11"/>
  <c r="P61" i="11"/>
  <c r="Q61" i="11"/>
  <c r="H225" i="11"/>
  <c r="I225" i="11"/>
  <c r="J225" i="11"/>
  <c r="K225" i="11"/>
  <c r="L225" i="11"/>
  <c r="M225" i="11"/>
  <c r="N225" i="11"/>
  <c r="O225" i="11"/>
  <c r="P225" i="11"/>
  <c r="Q225" i="11"/>
  <c r="H304" i="11"/>
  <c r="I304" i="11"/>
  <c r="J304" i="11"/>
  <c r="K304" i="11"/>
  <c r="L304" i="11"/>
  <c r="M304" i="11"/>
  <c r="N304" i="11"/>
  <c r="O304" i="11"/>
  <c r="P304" i="11"/>
  <c r="Q304" i="11"/>
  <c r="H226" i="11"/>
  <c r="I226" i="11"/>
  <c r="J226" i="11"/>
  <c r="K226" i="11"/>
  <c r="L226" i="11"/>
  <c r="M226" i="11"/>
  <c r="N226" i="11"/>
  <c r="O226" i="11"/>
  <c r="P226" i="11"/>
  <c r="Q226" i="11"/>
  <c r="H305" i="11"/>
  <c r="I305" i="11"/>
  <c r="J305" i="11"/>
  <c r="K305" i="11"/>
  <c r="L305" i="11"/>
  <c r="M305" i="11"/>
  <c r="N305" i="11"/>
  <c r="O305" i="11"/>
  <c r="P305" i="11"/>
  <c r="Q305" i="11"/>
  <c r="H129" i="11"/>
  <c r="I129" i="11"/>
  <c r="J129" i="11"/>
  <c r="K129" i="11"/>
  <c r="L129" i="11"/>
  <c r="M129" i="11"/>
  <c r="N129" i="11"/>
  <c r="O129" i="11"/>
  <c r="P129" i="11"/>
  <c r="Q129" i="11"/>
  <c r="H227" i="11"/>
  <c r="I227" i="11"/>
  <c r="J227" i="11"/>
  <c r="K227" i="11"/>
  <c r="L227" i="11"/>
  <c r="M227" i="11"/>
  <c r="N227" i="11"/>
  <c r="O227" i="11"/>
  <c r="P227" i="11"/>
  <c r="Q227" i="11"/>
  <c r="H11" i="11"/>
  <c r="I11" i="11"/>
  <c r="J11" i="11"/>
  <c r="K11" i="11"/>
  <c r="L11" i="11"/>
  <c r="M11" i="11"/>
  <c r="N11" i="11"/>
  <c r="O11" i="11"/>
  <c r="P11" i="11"/>
  <c r="Q11" i="11"/>
  <c r="H228" i="11"/>
  <c r="I228" i="11"/>
  <c r="J228" i="11"/>
  <c r="K228" i="11"/>
  <c r="L228" i="11"/>
  <c r="M228" i="11"/>
  <c r="N228" i="11"/>
  <c r="O228" i="11"/>
  <c r="P228" i="11"/>
  <c r="Q228" i="11"/>
  <c r="H306" i="11"/>
  <c r="I306" i="11"/>
  <c r="J306" i="11"/>
  <c r="K306" i="11"/>
  <c r="L306" i="11"/>
  <c r="M306" i="11"/>
  <c r="N306" i="11"/>
  <c r="O306" i="11"/>
  <c r="P306" i="11"/>
  <c r="Q306" i="11"/>
  <c r="H12" i="11"/>
  <c r="I12" i="11"/>
  <c r="J12" i="11"/>
  <c r="K12" i="11"/>
  <c r="L12" i="11"/>
  <c r="M12" i="11"/>
  <c r="N12" i="11"/>
  <c r="O12" i="11"/>
  <c r="P12" i="11"/>
  <c r="Q12" i="11"/>
  <c r="H307" i="11"/>
  <c r="I307" i="11"/>
  <c r="J307" i="11"/>
  <c r="K307" i="11"/>
  <c r="L307" i="11"/>
  <c r="M307" i="11"/>
  <c r="N307" i="11"/>
  <c r="O307" i="11"/>
  <c r="P307" i="11"/>
  <c r="Q307" i="11"/>
  <c r="H130" i="11"/>
  <c r="I130" i="11"/>
  <c r="J130" i="11"/>
  <c r="K130" i="11"/>
  <c r="L130" i="11"/>
  <c r="M130" i="11"/>
  <c r="N130" i="11"/>
  <c r="O130" i="11"/>
  <c r="P130" i="11"/>
  <c r="Q130" i="11"/>
  <c r="H62" i="11"/>
  <c r="I62" i="11"/>
  <c r="J62" i="11"/>
  <c r="K62" i="11"/>
  <c r="L62" i="11"/>
  <c r="M62" i="11"/>
  <c r="N62" i="11"/>
  <c r="O62" i="11"/>
  <c r="P62" i="11"/>
  <c r="Q62" i="11"/>
  <c r="H131" i="11"/>
  <c r="I131" i="11"/>
  <c r="J131" i="11"/>
  <c r="K131" i="11"/>
  <c r="L131" i="11"/>
  <c r="M131" i="11"/>
  <c r="N131" i="11"/>
  <c r="O131" i="11"/>
  <c r="P131" i="11"/>
  <c r="Q131" i="11"/>
  <c r="H63" i="11"/>
  <c r="I63" i="11"/>
  <c r="J63" i="11"/>
  <c r="K63" i="11"/>
  <c r="L63" i="11"/>
  <c r="M63" i="11"/>
  <c r="N63" i="11"/>
  <c r="O63" i="11"/>
  <c r="P63" i="11"/>
  <c r="Q63" i="11"/>
  <c r="H229" i="11"/>
  <c r="I229" i="11"/>
  <c r="J229" i="11"/>
  <c r="K229" i="11"/>
  <c r="L229" i="11"/>
  <c r="M229" i="11"/>
  <c r="N229" i="11"/>
  <c r="O229" i="11"/>
  <c r="P229" i="11"/>
  <c r="Q229" i="11"/>
  <c r="H230" i="11"/>
  <c r="I230" i="11"/>
  <c r="J230" i="11"/>
  <c r="K230" i="11"/>
  <c r="L230" i="11"/>
  <c r="M230" i="11"/>
  <c r="N230" i="11"/>
  <c r="O230" i="11"/>
  <c r="P230" i="11"/>
  <c r="Q230" i="11"/>
  <c r="H132" i="11"/>
  <c r="I132" i="11"/>
  <c r="J132" i="11"/>
  <c r="K132" i="11"/>
  <c r="L132" i="11"/>
  <c r="M132" i="11"/>
  <c r="N132" i="11"/>
  <c r="O132" i="11"/>
  <c r="P132" i="11"/>
  <c r="Q132" i="11"/>
  <c r="H133" i="11"/>
  <c r="I133" i="11"/>
  <c r="J133" i="11"/>
  <c r="K133" i="11"/>
  <c r="L133" i="11"/>
  <c r="M133" i="11"/>
  <c r="N133" i="11"/>
  <c r="O133" i="11"/>
  <c r="P133" i="11"/>
  <c r="Q133" i="11"/>
  <c r="H231" i="11"/>
  <c r="I231" i="11"/>
  <c r="J231" i="11"/>
  <c r="K231" i="11"/>
  <c r="L231" i="11"/>
  <c r="M231" i="11"/>
  <c r="N231" i="11"/>
  <c r="O231" i="11"/>
  <c r="P231" i="11"/>
  <c r="Q231" i="11"/>
  <c r="H64" i="11"/>
  <c r="I64" i="11"/>
  <c r="J64" i="11"/>
  <c r="K64" i="11"/>
  <c r="L64" i="11"/>
  <c r="M64" i="11"/>
  <c r="N64" i="11"/>
  <c r="O64" i="11"/>
  <c r="P64" i="11"/>
  <c r="Q64" i="11"/>
  <c r="H232" i="11"/>
  <c r="I232" i="11"/>
  <c r="J232" i="11"/>
  <c r="K232" i="11"/>
  <c r="L232" i="11"/>
  <c r="M232" i="11"/>
  <c r="N232" i="11"/>
  <c r="O232" i="11"/>
  <c r="P232" i="11"/>
  <c r="Q232" i="11"/>
  <c r="H134" i="11"/>
  <c r="I134" i="11"/>
  <c r="J134" i="11"/>
  <c r="K134" i="11"/>
  <c r="L134" i="11"/>
  <c r="M134" i="11"/>
  <c r="N134" i="11"/>
  <c r="O134" i="11"/>
  <c r="P134" i="11"/>
  <c r="Q134" i="11"/>
  <c r="H65" i="11"/>
  <c r="I65" i="11"/>
  <c r="J65" i="11"/>
  <c r="K65" i="11"/>
  <c r="L65" i="11"/>
  <c r="M65" i="11"/>
  <c r="N65" i="11"/>
  <c r="O65" i="11"/>
  <c r="P65" i="11"/>
  <c r="Q65" i="11"/>
  <c r="H233" i="11"/>
  <c r="I233" i="11"/>
  <c r="J233" i="11"/>
  <c r="K233" i="11"/>
  <c r="L233" i="11"/>
  <c r="M233" i="11"/>
  <c r="N233" i="11"/>
  <c r="O233" i="11"/>
  <c r="P233" i="11"/>
  <c r="Q233" i="11"/>
  <c r="H66" i="11"/>
  <c r="I66" i="11"/>
  <c r="J66" i="11"/>
  <c r="K66" i="11"/>
  <c r="L66" i="11"/>
  <c r="M66" i="11"/>
  <c r="N66" i="11"/>
  <c r="O66" i="11"/>
  <c r="P66" i="11"/>
  <c r="Q66" i="11"/>
  <c r="H308" i="11"/>
  <c r="I308" i="11"/>
  <c r="J308" i="11"/>
  <c r="K308" i="11"/>
  <c r="L308" i="11"/>
  <c r="M308" i="11"/>
  <c r="N308" i="11"/>
  <c r="O308" i="11"/>
  <c r="P308" i="11"/>
  <c r="Q308" i="11"/>
  <c r="H67" i="11"/>
  <c r="I67" i="11"/>
  <c r="J67" i="11"/>
  <c r="K67" i="11"/>
  <c r="L67" i="11"/>
  <c r="M67" i="11"/>
  <c r="N67" i="11"/>
  <c r="O67" i="11"/>
  <c r="P67" i="11"/>
  <c r="Q67" i="11"/>
  <c r="H338" i="11"/>
  <c r="I338" i="11"/>
  <c r="J338" i="11"/>
  <c r="K338" i="11"/>
  <c r="L338" i="11"/>
  <c r="M338" i="11"/>
  <c r="N338" i="11"/>
  <c r="O338" i="11"/>
  <c r="P338" i="11"/>
  <c r="Q338" i="11"/>
  <c r="H135" i="11"/>
  <c r="I135" i="11"/>
  <c r="J135" i="11"/>
  <c r="K135" i="11"/>
  <c r="L135" i="11"/>
  <c r="M135" i="11"/>
  <c r="N135" i="11"/>
  <c r="O135" i="11"/>
  <c r="P135" i="11"/>
  <c r="Q135" i="11"/>
  <c r="H309" i="11"/>
  <c r="I309" i="11"/>
  <c r="J309" i="11"/>
  <c r="K309" i="11"/>
  <c r="L309" i="11"/>
  <c r="M309" i="11"/>
  <c r="N309" i="11"/>
  <c r="O309" i="11"/>
  <c r="P309" i="11"/>
  <c r="Q309" i="11"/>
  <c r="H136" i="11"/>
  <c r="I136" i="11"/>
  <c r="J136" i="11"/>
  <c r="K136" i="11"/>
  <c r="L136" i="11"/>
  <c r="M136" i="11"/>
  <c r="N136" i="11"/>
  <c r="O136" i="11"/>
  <c r="P136" i="11"/>
  <c r="Q136" i="11"/>
  <c r="H68" i="11"/>
  <c r="I68" i="11"/>
  <c r="J68" i="11"/>
  <c r="K68" i="11"/>
  <c r="L68" i="11"/>
  <c r="M68" i="11"/>
  <c r="N68" i="11"/>
  <c r="O68" i="11"/>
  <c r="P68" i="11"/>
  <c r="Q68" i="11"/>
  <c r="H137" i="11"/>
  <c r="I137" i="11"/>
  <c r="J137" i="11"/>
  <c r="K137" i="11"/>
  <c r="L137" i="11"/>
  <c r="M137" i="11"/>
  <c r="N137" i="11"/>
  <c r="O137" i="11"/>
  <c r="P137" i="11"/>
  <c r="Q137" i="11"/>
  <c r="H234" i="11"/>
  <c r="I234" i="11"/>
  <c r="J234" i="11"/>
  <c r="K234" i="11"/>
  <c r="L234" i="11"/>
  <c r="M234" i="11"/>
  <c r="N234" i="11"/>
  <c r="O234" i="11"/>
  <c r="P234" i="11"/>
  <c r="Q234" i="11"/>
  <c r="H138" i="11"/>
  <c r="I138" i="11"/>
  <c r="J138" i="11"/>
  <c r="K138" i="11"/>
  <c r="L138" i="11"/>
  <c r="M138" i="11"/>
  <c r="N138" i="11"/>
  <c r="O138" i="11"/>
  <c r="P138" i="11"/>
  <c r="Q138" i="11"/>
  <c r="H139" i="11"/>
  <c r="I139" i="11"/>
  <c r="J139" i="11"/>
  <c r="K139" i="11"/>
  <c r="L139" i="11"/>
  <c r="M139" i="11"/>
  <c r="N139" i="11"/>
  <c r="O139" i="11"/>
  <c r="P139" i="11"/>
  <c r="Q139" i="11"/>
  <c r="H13" i="11"/>
  <c r="I13" i="11"/>
  <c r="J13" i="11"/>
  <c r="K13" i="11"/>
  <c r="L13" i="11"/>
  <c r="M13" i="11"/>
  <c r="N13" i="11"/>
  <c r="O13" i="11"/>
  <c r="P13" i="11"/>
  <c r="Q13" i="11"/>
  <c r="H235" i="11"/>
  <c r="I235" i="11"/>
  <c r="J235" i="11"/>
  <c r="K235" i="11"/>
  <c r="L235" i="11"/>
  <c r="M235" i="11"/>
  <c r="N235" i="11"/>
  <c r="O235" i="11"/>
  <c r="P235" i="11"/>
  <c r="Q235" i="11"/>
  <c r="H236" i="11"/>
  <c r="I236" i="11"/>
  <c r="J236" i="11"/>
  <c r="K236" i="11"/>
  <c r="L236" i="11"/>
  <c r="M236" i="11"/>
  <c r="N236" i="11"/>
  <c r="O236" i="11"/>
  <c r="P236" i="11"/>
  <c r="Q236" i="11"/>
  <c r="H27" i="11"/>
  <c r="I27" i="11"/>
  <c r="J27" i="11"/>
  <c r="K27" i="11"/>
  <c r="L27" i="11"/>
  <c r="M27" i="11"/>
  <c r="N27" i="11"/>
  <c r="O27" i="11"/>
  <c r="P27" i="11"/>
  <c r="Q27" i="11"/>
  <c r="H237" i="11"/>
  <c r="I237" i="11"/>
  <c r="J237" i="11"/>
  <c r="K237" i="11"/>
  <c r="L237" i="11"/>
  <c r="M237" i="11"/>
  <c r="N237" i="11"/>
  <c r="O237" i="11"/>
  <c r="P237" i="11"/>
  <c r="Q237" i="11"/>
  <c r="H238" i="11"/>
  <c r="I238" i="11"/>
  <c r="J238" i="11"/>
  <c r="K238" i="11"/>
  <c r="L238" i="11"/>
  <c r="M238" i="11"/>
  <c r="N238" i="11"/>
  <c r="O238" i="11"/>
  <c r="P238" i="11"/>
  <c r="Q238" i="11"/>
  <c r="H239" i="11"/>
  <c r="I239" i="11"/>
  <c r="J239" i="11"/>
  <c r="K239" i="11"/>
  <c r="L239" i="11"/>
  <c r="M239" i="11"/>
  <c r="N239" i="11"/>
  <c r="O239" i="11"/>
  <c r="P239" i="11"/>
  <c r="Q239" i="11"/>
  <c r="H240" i="11"/>
  <c r="I240" i="11"/>
  <c r="J240" i="11"/>
  <c r="K240" i="11"/>
  <c r="L240" i="11"/>
  <c r="M240" i="11"/>
  <c r="N240" i="11"/>
  <c r="O240" i="11"/>
  <c r="P240" i="11"/>
  <c r="Q240" i="11"/>
  <c r="H241" i="11"/>
  <c r="I241" i="11"/>
  <c r="J241" i="11"/>
  <c r="K241" i="11"/>
  <c r="L241" i="11"/>
  <c r="M241" i="11"/>
  <c r="N241" i="11"/>
  <c r="O241" i="11"/>
  <c r="P241" i="11"/>
  <c r="Q241" i="11"/>
  <c r="H339" i="11"/>
  <c r="I339" i="11"/>
  <c r="J339" i="11"/>
  <c r="K339" i="11"/>
  <c r="L339" i="11"/>
  <c r="M339" i="11"/>
  <c r="N339" i="11"/>
  <c r="O339" i="11"/>
  <c r="P339" i="11"/>
  <c r="Q339" i="11"/>
  <c r="H140" i="11"/>
  <c r="I140" i="11"/>
  <c r="J140" i="11"/>
  <c r="K140" i="11"/>
  <c r="L140" i="11"/>
  <c r="M140" i="11"/>
  <c r="N140" i="11"/>
  <c r="O140" i="11"/>
  <c r="P140" i="11"/>
  <c r="Q140" i="11"/>
  <c r="H310" i="11"/>
  <c r="I310" i="11"/>
  <c r="J310" i="11"/>
  <c r="K310" i="11"/>
  <c r="L310" i="11"/>
  <c r="M310" i="11"/>
  <c r="N310" i="11"/>
  <c r="O310" i="11"/>
  <c r="P310" i="11"/>
  <c r="Q310" i="11"/>
  <c r="H141" i="11"/>
  <c r="I141" i="11"/>
  <c r="J141" i="11"/>
  <c r="K141" i="11"/>
  <c r="L141" i="11"/>
  <c r="M141" i="11"/>
  <c r="N141" i="11"/>
  <c r="O141" i="11"/>
  <c r="P141" i="11"/>
  <c r="Q141" i="11"/>
  <c r="H311" i="11"/>
  <c r="I311" i="11"/>
  <c r="J311" i="11"/>
  <c r="K311" i="11"/>
  <c r="L311" i="11"/>
  <c r="M311" i="11"/>
  <c r="N311" i="11"/>
  <c r="O311" i="11"/>
  <c r="P311" i="11"/>
  <c r="Q311" i="11"/>
  <c r="H69" i="11"/>
  <c r="I69" i="11"/>
  <c r="J69" i="11"/>
  <c r="K69" i="11"/>
  <c r="L69" i="11"/>
  <c r="M69" i="11"/>
  <c r="N69" i="11"/>
  <c r="O69" i="11"/>
  <c r="P69" i="11"/>
  <c r="Q69" i="11"/>
  <c r="H142" i="11"/>
  <c r="I142" i="11"/>
  <c r="J142" i="11"/>
  <c r="K142" i="11"/>
  <c r="L142" i="11"/>
  <c r="M142" i="11"/>
  <c r="N142" i="11"/>
  <c r="O142" i="11"/>
  <c r="P142" i="11"/>
  <c r="Q142" i="11"/>
  <c r="H70" i="11"/>
  <c r="I70" i="11"/>
  <c r="J70" i="11"/>
  <c r="K70" i="11"/>
  <c r="L70" i="11"/>
  <c r="M70" i="11"/>
  <c r="N70" i="11"/>
  <c r="O70" i="11"/>
  <c r="P70" i="11"/>
  <c r="Q70" i="11"/>
  <c r="H143" i="11"/>
  <c r="I143" i="11"/>
  <c r="J143" i="11"/>
  <c r="K143" i="11"/>
  <c r="L143" i="11"/>
  <c r="M143" i="11"/>
  <c r="N143" i="11"/>
  <c r="O143" i="11"/>
  <c r="P143" i="11"/>
  <c r="Q143" i="11"/>
  <c r="H312" i="11"/>
  <c r="I312" i="11"/>
  <c r="J312" i="11"/>
  <c r="K312" i="11"/>
  <c r="L312" i="11"/>
  <c r="M312" i="11"/>
  <c r="N312" i="11"/>
  <c r="O312" i="11"/>
  <c r="P312" i="11"/>
  <c r="Q312" i="11"/>
  <c r="H71" i="11"/>
  <c r="I71" i="11"/>
  <c r="J71" i="11"/>
  <c r="K71" i="11"/>
  <c r="L71" i="11"/>
  <c r="M71" i="11"/>
  <c r="N71" i="11"/>
  <c r="O71" i="11"/>
  <c r="P71" i="11"/>
  <c r="Q71" i="11"/>
  <c r="H242" i="11"/>
  <c r="I242" i="11"/>
  <c r="J242" i="11"/>
  <c r="K242" i="11"/>
  <c r="L242" i="11"/>
  <c r="M242" i="11"/>
  <c r="N242" i="11"/>
  <c r="O242" i="11"/>
  <c r="P242" i="11"/>
  <c r="Q242" i="11"/>
  <c r="H243" i="11"/>
  <c r="I243" i="11"/>
  <c r="J243" i="11"/>
  <c r="K243" i="11"/>
  <c r="L243" i="11"/>
  <c r="M243" i="11"/>
  <c r="N243" i="11"/>
  <c r="O243" i="11"/>
  <c r="P243" i="11"/>
  <c r="Q243" i="11"/>
  <c r="H144" i="11"/>
  <c r="I144" i="11"/>
  <c r="J144" i="11"/>
  <c r="K144" i="11"/>
  <c r="L144" i="11"/>
  <c r="M144" i="11"/>
  <c r="N144" i="11"/>
  <c r="O144" i="11"/>
  <c r="P144" i="11"/>
  <c r="Q144" i="11"/>
  <c r="H72" i="11"/>
  <c r="I72" i="11"/>
  <c r="J72" i="11"/>
  <c r="K72" i="11"/>
  <c r="L72" i="11"/>
  <c r="M72" i="11"/>
  <c r="N72" i="11"/>
  <c r="O72" i="11"/>
  <c r="P72" i="11"/>
  <c r="Q72" i="11"/>
  <c r="H145" i="11"/>
  <c r="I145" i="11"/>
  <c r="J145" i="11"/>
  <c r="K145" i="11"/>
  <c r="L145" i="11"/>
  <c r="M145" i="11"/>
  <c r="N145" i="11"/>
  <c r="O145" i="11"/>
  <c r="P145" i="11"/>
  <c r="Q145" i="11"/>
  <c r="H14" i="11"/>
  <c r="I14" i="11"/>
  <c r="J14" i="11"/>
  <c r="K14" i="11"/>
  <c r="L14" i="11"/>
  <c r="M14" i="11"/>
  <c r="N14" i="11"/>
  <c r="O14" i="11"/>
  <c r="P14" i="11"/>
  <c r="Q14" i="11"/>
  <c r="H73" i="11"/>
  <c r="I73" i="11"/>
  <c r="J73" i="11"/>
  <c r="K73" i="11"/>
  <c r="L73" i="11"/>
  <c r="M73" i="11"/>
  <c r="N73" i="11"/>
  <c r="O73" i="11"/>
  <c r="P73" i="11"/>
  <c r="Q73" i="11"/>
  <c r="H15" i="11"/>
  <c r="I15" i="11"/>
  <c r="J15" i="11"/>
  <c r="K15" i="11"/>
  <c r="L15" i="11"/>
  <c r="M15" i="11"/>
  <c r="N15" i="11"/>
  <c r="O15" i="11"/>
  <c r="P15" i="11"/>
  <c r="Q15" i="11"/>
  <c r="H313" i="11"/>
  <c r="I313" i="11"/>
  <c r="J313" i="11"/>
  <c r="K313" i="11"/>
  <c r="L313" i="11"/>
  <c r="M313" i="11"/>
  <c r="N313" i="11"/>
  <c r="O313" i="11"/>
  <c r="P313" i="11"/>
  <c r="Q313" i="11"/>
  <c r="H146" i="11"/>
  <c r="I146" i="11"/>
  <c r="J146" i="11"/>
  <c r="K146" i="11"/>
  <c r="L146" i="11"/>
  <c r="M146" i="11"/>
  <c r="N146" i="11"/>
  <c r="O146" i="11"/>
  <c r="P146" i="11"/>
  <c r="Q146" i="11"/>
  <c r="H244" i="11"/>
  <c r="I244" i="11"/>
  <c r="J244" i="11"/>
  <c r="K244" i="11"/>
  <c r="L244" i="11"/>
  <c r="M244" i="11"/>
  <c r="N244" i="11"/>
  <c r="O244" i="11"/>
  <c r="P244" i="11"/>
  <c r="Q244" i="11"/>
  <c r="H245" i="11"/>
  <c r="I245" i="11"/>
  <c r="J245" i="11"/>
  <c r="K245" i="11"/>
  <c r="L245" i="11"/>
  <c r="M245" i="11"/>
  <c r="N245" i="11"/>
  <c r="O245" i="11"/>
  <c r="P245" i="11"/>
  <c r="Q245" i="11"/>
  <c r="H340" i="11"/>
  <c r="I340" i="11"/>
  <c r="J340" i="11"/>
  <c r="K340" i="11"/>
  <c r="L340" i="11"/>
  <c r="M340" i="11"/>
  <c r="N340" i="11"/>
  <c r="O340" i="11"/>
  <c r="P340" i="11"/>
  <c r="Q340" i="11"/>
  <c r="H28" i="11"/>
  <c r="I28" i="11"/>
  <c r="J28" i="11"/>
  <c r="K28" i="11"/>
  <c r="L28" i="11"/>
  <c r="M28" i="11"/>
  <c r="N28" i="11"/>
  <c r="O28" i="11"/>
  <c r="P28" i="11"/>
  <c r="Q28" i="11"/>
  <c r="H147" i="11"/>
  <c r="I147" i="11"/>
  <c r="J147" i="11"/>
  <c r="K147" i="11"/>
  <c r="L147" i="11"/>
  <c r="M147" i="11"/>
  <c r="N147" i="11"/>
  <c r="O147" i="11"/>
  <c r="P147" i="11"/>
  <c r="Q147" i="11"/>
  <c r="H246" i="11"/>
  <c r="I246" i="11"/>
  <c r="J246" i="11"/>
  <c r="K246" i="11"/>
  <c r="L246" i="11"/>
  <c r="M246" i="11"/>
  <c r="N246" i="11"/>
  <c r="O246" i="11"/>
  <c r="P246" i="11"/>
  <c r="Q246" i="11"/>
  <c r="H341" i="11"/>
  <c r="I341" i="11"/>
  <c r="J341" i="11"/>
  <c r="K341" i="11"/>
  <c r="L341" i="11"/>
  <c r="M341" i="11"/>
  <c r="N341" i="11"/>
  <c r="O341" i="11"/>
  <c r="P341" i="11"/>
  <c r="Q341" i="11"/>
  <c r="H314" i="11"/>
  <c r="I314" i="11"/>
  <c r="J314" i="11"/>
  <c r="K314" i="11"/>
  <c r="L314" i="11"/>
  <c r="M314" i="11"/>
  <c r="N314" i="11"/>
  <c r="O314" i="11"/>
  <c r="P314" i="11"/>
  <c r="Q314" i="11"/>
  <c r="H148" i="11"/>
  <c r="I148" i="11"/>
  <c r="J148" i="11"/>
  <c r="K148" i="11"/>
  <c r="L148" i="11"/>
  <c r="M148" i="11"/>
  <c r="N148" i="11"/>
  <c r="O148" i="11"/>
  <c r="P148" i="11"/>
  <c r="Q148" i="11"/>
  <c r="H349" i="11"/>
  <c r="I349" i="11"/>
  <c r="J349" i="11"/>
  <c r="K349" i="11"/>
  <c r="L349" i="11"/>
  <c r="M349" i="11"/>
  <c r="N349" i="11"/>
  <c r="O349" i="11"/>
  <c r="P349" i="11"/>
  <c r="Q349" i="11"/>
  <c r="H315" i="11"/>
  <c r="I315" i="11"/>
  <c r="J315" i="11"/>
  <c r="K315" i="11"/>
  <c r="L315" i="11"/>
  <c r="M315" i="11"/>
  <c r="N315" i="11"/>
  <c r="O315" i="11"/>
  <c r="P315" i="11"/>
  <c r="Q315" i="11"/>
  <c r="H247" i="11"/>
  <c r="I247" i="11"/>
  <c r="J247" i="11"/>
  <c r="K247" i="11"/>
  <c r="L247" i="11"/>
  <c r="M247" i="11"/>
  <c r="N247" i="11"/>
  <c r="O247" i="11"/>
  <c r="P247" i="11"/>
  <c r="Q247" i="11"/>
  <c r="H149" i="11"/>
  <c r="I149" i="11"/>
  <c r="J149" i="11"/>
  <c r="K149" i="11"/>
  <c r="L149" i="11"/>
  <c r="M149" i="11"/>
  <c r="N149" i="11"/>
  <c r="O149" i="11"/>
  <c r="P149" i="11"/>
  <c r="Q149" i="11"/>
  <c r="H248" i="11"/>
  <c r="I248" i="11"/>
  <c r="J248" i="11"/>
  <c r="K248" i="11"/>
  <c r="L248" i="11"/>
  <c r="M248" i="11"/>
  <c r="N248" i="11"/>
  <c r="O248" i="11"/>
  <c r="P248" i="11"/>
  <c r="Q248" i="11"/>
  <c r="H249" i="11"/>
  <c r="I249" i="11"/>
  <c r="J249" i="11"/>
  <c r="K249" i="11"/>
  <c r="L249" i="11"/>
  <c r="M249" i="11"/>
  <c r="N249" i="11"/>
  <c r="O249" i="11"/>
  <c r="P249" i="11"/>
  <c r="Q249" i="11"/>
  <c r="H150" i="11"/>
  <c r="I150" i="11"/>
  <c r="J150" i="11"/>
  <c r="K150" i="11"/>
  <c r="L150" i="11"/>
  <c r="M150" i="11"/>
  <c r="N150" i="11"/>
  <c r="O150" i="11"/>
  <c r="P150" i="11"/>
  <c r="Q150" i="11"/>
  <c r="H250" i="11"/>
  <c r="I250" i="11"/>
  <c r="J250" i="11"/>
  <c r="K250" i="11"/>
  <c r="L250" i="11"/>
  <c r="M250" i="11"/>
  <c r="N250" i="11"/>
  <c r="O250" i="11"/>
  <c r="P250" i="11"/>
  <c r="Q250" i="11"/>
  <c r="H151" i="11"/>
  <c r="I151" i="11"/>
  <c r="J151" i="11"/>
  <c r="K151" i="11"/>
  <c r="L151" i="11"/>
  <c r="M151" i="11"/>
  <c r="N151" i="11"/>
  <c r="O151" i="11"/>
  <c r="P151" i="11"/>
  <c r="Q151" i="11"/>
  <c r="H152" i="11"/>
  <c r="I152" i="11"/>
  <c r="J152" i="11"/>
  <c r="K152" i="11"/>
  <c r="L152" i="11"/>
  <c r="M152" i="11"/>
  <c r="N152" i="11"/>
  <c r="O152" i="11"/>
  <c r="P152" i="11"/>
  <c r="Q152" i="11"/>
  <c r="H342" i="11"/>
  <c r="I342" i="11"/>
  <c r="J342" i="11"/>
  <c r="K342" i="11"/>
  <c r="L342" i="11"/>
  <c r="M342" i="11"/>
  <c r="N342" i="11"/>
  <c r="O342" i="11"/>
  <c r="P342" i="11"/>
  <c r="Q342" i="11"/>
  <c r="H153" i="11"/>
  <c r="I153" i="11"/>
  <c r="J153" i="11"/>
  <c r="K153" i="11"/>
  <c r="L153" i="11"/>
  <c r="M153" i="11"/>
  <c r="N153" i="11"/>
  <c r="O153" i="11"/>
  <c r="P153" i="11"/>
  <c r="Q153" i="11"/>
  <c r="H154" i="11"/>
  <c r="I154" i="11"/>
  <c r="J154" i="11"/>
  <c r="K154" i="11"/>
  <c r="L154" i="11"/>
  <c r="M154" i="11"/>
  <c r="N154" i="11"/>
  <c r="O154" i="11"/>
  <c r="P154" i="11"/>
  <c r="Q154" i="11"/>
  <c r="H16" i="11"/>
  <c r="I16" i="11"/>
  <c r="J16" i="11"/>
  <c r="K16" i="11"/>
  <c r="L16" i="11"/>
  <c r="M16" i="11"/>
  <c r="N16" i="11"/>
  <c r="O16" i="11"/>
  <c r="P16" i="11"/>
  <c r="Q16" i="11"/>
  <c r="H251" i="11"/>
  <c r="I251" i="11"/>
  <c r="J251" i="11"/>
  <c r="K251" i="11"/>
  <c r="L251" i="11"/>
  <c r="M251" i="11"/>
  <c r="N251" i="11"/>
  <c r="O251" i="11"/>
  <c r="P251" i="11"/>
  <c r="Q251" i="11"/>
  <c r="H29" i="11"/>
  <c r="I29" i="11"/>
  <c r="J29" i="11"/>
  <c r="K29" i="11"/>
  <c r="L29" i="11"/>
  <c r="M29" i="11"/>
  <c r="N29" i="11"/>
  <c r="O29" i="11"/>
  <c r="P29" i="11"/>
  <c r="Q29" i="11"/>
  <c r="H74" i="11"/>
  <c r="I74" i="11"/>
  <c r="J74" i="11"/>
  <c r="K74" i="11"/>
  <c r="L74" i="11"/>
  <c r="M74" i="11"/>
  <c r="N74" i="11"/>
  <c r="O74" i="11"/>
  <c r="P74" i="11"/>
  <c r="Q74" i="11"/>
  <c r="H155" i="11"/>
  <c r="I155" i="11"/>
  <c r="J155" i="11"/>
  <c r="K155" i="11"/>
  <c r="L155" i="11"/>
  <c r="M155" i="11"/>
  <c r="N155" i="11"/>
  <c r="O155" i="11"/>
  <c r="P155" i="11"/>
  <c r="Q155" i="11"/>
  <c r="H316" i="11"/>
  <c r="I316" i="11"/>
  <c r="J316" i="11"/>
  <c r="K316" i="11"/>
  <c r="L316" i="11"/>
  <c r="M316" i="11"/>
  <c r="N316" i="11"/>
  <c r="O316" i="11"/>
  <c r="P316" i="11"/>
  <c r="Q316" i="11"/>
  <c r="H75" i="11"/>
  <c r="I75" i="11"/>
  <c r="J75" i="11"/>
  <c r="K75" i="11"/>
  <c r="L75" i="11"/>
  <c r="M75" i="11"/>
  <c r="N75" i="11"/>
  <c r="O75" i="11"/>
  <c r="P75" i="11"/>
  <c r="Q75" i="11"/>
  <c r="H317" i="11"/>
  <c r="I317" i="11"/>
  <c r="J317" i="11"/>
  <c r="K317" i="11"/>
  <c r="L317" i="11"/>
  <c r="M317" i="11"/>
  <c r="N317" i="11"/>
  <c r="O317" i="11"/>
  <c r="P317" i="11"/>
  <c r="Q317" i="11"/>
  <c r="H318" i="11"/>
  <c r="I318" i="11"/>
  <c r="J318" i="11"/>
  <c r="K318" i="11"/>
  <c r="L318" i="11"/>
  <c r="M318" i="11"/>
  <c r="N318" i="11"/>
  <c r="O318" i="11"/>
  <c r="P318" i="11"/>
  <c r="Q318" i="11"/>
  <c r="H319" i="11"/>
  <c r="I319" i="11"/>
  <c r="J319" i="11"/>
  <c r="K319" i="11"/>
  <c r="L319" i="11"/>
  <c r="M319" i="11"/>
  <c r="N319" i="11"/>
  <c r="O319" i="11"/>
  <c r="P319" i="11"/>
  <c r="Q319" i="11"/>
  <c r="H156" i="11"/>
  <c r="I156" i="11"/>
  <c r="J156" i="11"/>
  <c r="K156" i="11"/>
  <c r="L156" i="11"/>
  <c r="M156" i="11"/>
  <c r="N156" i="11"/>
  <c r="O156" i="11"/>
  <c r="P156" i="11"/>
  <c r="Q156" i="11"/>
  <c r="H17" i="11"/>
  <c r="I17" i="11"/>
  <c r="J17" i="11"/>
  <c r="K17" i="11"/>
  <c r="L17" i="11"/>
  <c r="M17" i="11"/>
  <c r="N17" i="11"/>
  <c r="O17" i="11"/>
  <c r="P17" i="11"/>
  <c r="Q17" i="11"/>
  <c r="H157" i="11"/>
  <c r="I157" i="11"/>
  <c r="J157" i="11"/>
  <c r="K157" i="11"/>
  <c r="L157" i="11"/>
  <c r="M157" i="11"/>
  <c r="N157" i="11"/>
  <c r="O157" i="11"/>
  <c r="P157" i="11"/>
  <c r="Q157" i="11"/>
  <c r="H158" i="11"/>
  <c r="I158" i="11"/>
  <c r="J158" i="11"/>
  <c r="K158" i="11"/>
  <c r="L158" i="11"/>
  <c r="M158" i="11"/>
  <c r="N158" i="11"/>
  <c r="O158" i="11"/>
  <c r="P158" i="11"/>
  <c r="Q158" i="11"/>
  <c r="H18" i="11"/>
  <c r="I18" i="11"/>
  <c r="J18" i="11"/>
  <c r="K18" i="11"/>
  <c r="L18" i="11"/>
  <c r="M18" i="11"/>
  <c r="N18" i="11"/>
  <c r="O18" i="11"/>
  <c r="P18" i="11"/>
  <c r="Q18" i="11"/>
  <c r="H320" i="11"/>
  <c r="I320" i="11"/>
  <c r="J320" i="11"/>
  <c r="K320" i="11"/>
  <c r="L320" i="11"/>
  <c r="M320" i="11"/>
  <c r="N320" i="11"/>
  <c r="O320" i="11"/>
  <c r="P320" i="11"/>
  <c r="Q320" i="11"/>
  <c r="H252" i="11"/>
  <c r="I252" i="11"/>
  <c r="J252" i="11"/>
  <c r="K252" i="11"/>
  <c r="L252" i="11"/>
  <c r="M252" i="11"/>
  <c r="N252" i="11"/>
  <c r="O252" i="11"/>
  <c r="P252" i="11"/>
  <c r="Q252" i="11"/>
  <c r="H253" i="11"/>
  <c r="I253" i="11"/>
  <c r="J253" i="11"/>
  <c r="K253" i="11"/>
  <c r="L253" i="11"/>
  <c r="M253" i="11"/>
  <c r="N253" i="11"/>
  <c r="O253" i="11"/>
  <c r="P253" i="11"/>
  <c r="Q253" i="11"/>
  <c r="H254" i="11"/>
  <c r="I254" i="11"/>
  <c r="J254" i="11"/>
  <c r="K254" i="11"/>
  <c r="L254" i="11"/>
  <c r="M254" i="11"/>
  <c r="N254" i="11"/>
  <c r="O254" i="11"/>
  <c r="P254" i="11"/>
  <c r="Q254" i="11"/>
  <c r="H321" i="11"/>
  <c r="I321" i="11"/>
  <c r="J321" i="11"/>
  <c r="K321" i="11"/>
  <c r="L321" i="11"/>
  <c r="M321" i="11"/>
  <c r="N321" i="11"/>
  <c r="O321" i="11"/>
  <c r="P321" i="11"/>
  <c r="Q321" i="11"/>
  <c r="H255" i="11"/>
  <c r="I255" i="11"/>
  <c r="J255" i="11"/>
  <c r="K255" i="11"/>
  <c r="L255" i="11"/>
  <c r="M255" i="11"/>
  <c r="N255" i="11"/>
  <c r="O255" i="11"/>
  <c r="P255" i="11"/>
  <c r="Q255" i="11"/>
  <c r="H256" i="11"/>
  <c r="I256" i="11"/>
  <c r="J256" i="11"/>
  <c r="K256" i="11"/>
  <c r="L256" i="11"/>
  <c r="M256" i="11"/>
  <c r="N256" i="11"/>
  <c r="O256" i="11"/>
  <c r="P256" i="11"/>
  <c r="Q256" i="11"/>
  <c r="H76" i="11"/>
  <c r="I76" i="11"/>
  <c r="J76" i="11"/>
  <c r="K76" i="11"/>
  <c r="L76" i="11"/>
  <c r="M76" i="11"/>
  <c r="N76" i="11"/>
  <c r="O76" i="11"/>
  <c r="P76" i="11"/>
  <c r="Q76" i="11"/>
  <c r="H77" i="11"/>
  <c r="I77" i="11"/>
  <c r="J77" i="11"/>
  <c r="K77" i="11"/>
  <c r="L77" i="11"/>
  <c r="M77" i="11"/>
  <c r="N77" i="11"/>
  <c r="O77" i="11"/>
  <c r="P77" i="11"/>
  <c r="Q77" i="11"/>
  <c r="H257" i="11"/>
  <c r="I257" i="11"/>
  <c r="J257" i="11"/>
  <c r="K257" i="11"/>
  <c r="L257" i="11"/>
  <c r="M257" i="11"/>
  <c r="N257" i="11"/>
  <c r="O257" i="11"/>
  <c r="P257" i="11"/>
  <c r="Q257" i="11"/>
  <c r="H19" i="11"/>
  <c r="I19" i="11"/>
  <c r="J19" i="11"/>
  <c r="K19" i="11"/>
  <c r="L19" i="11"/>
  <c r="M19" i="11"/>
  <c r="N19" i="11"/>
  <c r="O19" i="11"/>
  <c r="P19" i="11"/>
  <c r="Q19" i="11"/>
  <c r="H159" i="11"/>
  <c r="I159" i="11"/>
  <c r="J159" i="11"/>
  <c r="K159" i="11"/>
  <c r="L159" i="11"/>
  <c r="M159" i="11"/>
  <c r="N159" i="11"/>
  <c r="O159" i="11"/>
  <c r="P159" i="11"/>
  <c r="Q159" i="11"/>
  <c r="H322" i="11"/>
  <c r="I322" i="11"/>
  <c r="J322" i="11"/>
  <c r="K322" i="11"/>
  <c r="L322" i="11"/>
  <c r="M322" i="11"/>
  <c r="N322" i="11"/>
  <c r="O322" i="11"/>
  <c r="P322" i="11"/>
  <c r="Q322" i="11"/>
  <c r="H78" i="11"/>
  <c r="I78" i="11"/>
  <c r="J78" i="11"/>
  <c r="K78" i="11"/>
  <c r="L78" i="11"/>
  <c r="M78" i="11"/>
  <c r="N78" i="11"/>
  <c r="O78" i="11"/>
  <c r="P78" i="11"/>
  <c r="Q78" i="11"/>
  <c r="H323" i="11"/>
  <c r="I323" i="11"/>
  <c r="J323" i="11"/>
  <c r="K323" i="11"/>
  <c r="L323" i="11"/>
  <c r="M323" i="11"/>
  <c r="N323" i="11"/>
  <c r="O323" i="11"/>
  <c r="P323" i="11"/>
  <c r="Q323" i="11"/>
  <c r="H160" i="11"/>
  <c r="I160" i="11"/>
  <c r="J160" i="11"/>
  <c r="K160" i="11"/>
  <c r="L160" i="11"/>
  <c r="M160" i="11"/>
  <c r="N160" i="11"/>
  <c r="O160" i="11"/>
  <c r="P160" i="11"/>
  <c r="Q160" i="11"/>
  <c r="H258" i="11"/>
  <c r="I258" i="11"/>
  <c r="J258" i="11"/>
  <c r="K258" i="11"/>
  <c r="L258" i="11"/>
  <c r="M258" i="11"/>
  <c r="N258" i="11"/>
  <c r="O258" i="11"/>
  <c r="P258" i="11"/>
  <c r="Q258" i="11"/>
  <c r="H161" i="11"/>
  <c r="I161" i="11"/>
  <c r="J161" i="11"/>
  <c r="K161" i="11"/>
  <c r="L161" i="11"/>
  <c r="M161" i="11"/>
  <c r="N161" i="11"/>
  <c r="O161" i="11"/>
  <c r="P161" i="11"/>
  <c r="Q161" i="11"/>
  <c r="H162" i="11"/>
  <c r="I162" i="11"/>
  <c r="J162" i="11"/>
  <c r="K162" i="11"/>
  <c r="L162" i="11"/>
  <c r="M162" i="11"/>
  <c r="N162" i="11"/>
  <c r="O162" i="11"/>
  <c r="P162" i="11"/>
  <c r="Q162" i="11"/>
  <c r="H163" i="11"/>
  <c r="I163" i="11"/>
  <c r="J163" i="11"/>
  <c r="K163" i="11"/>
  <c r="L163" i="11"/>
  <c r="M163" i="11"/>
  <c r="N163" i="11"/>
  <c r="O163" i="11"/>
  <c r="P163" i="11"/>
  <c r="Q163" i="11"/>
  <c r="H259" i="11"/>
  <c r="I259" i="11"/>
  <c r="J259" i="11"/>
  <c r="K259" i="11"/>
  <c r="L259" i="11"/>
  <c r="M259" i="11"/>
  <c r="N259" i="11"/>
  <c r="O259" i="11"/>
  <c r="P259" i="11"/>
  <c r="Q259" i="11"/>
  <c r="H79" i="11"/>
  <c r="I79" i="11"/>
  <c r="J79" i="11"/>
  <c r="K79" i="11"/>
  <c r="L79" i="11"/>
  <c r="M79" i="11"/>
  <c r="N79" i="11"/>
  <c r="O79" i="11"/>
  <c r="P79" i="11"/>
  <c r="Q79" i="11"/>
  <c r="H80" i="11"/>
  <c r="I80" i="11"/>
  <c r="J80" i="11"/>
  <c r="K80" i="11"/>
  <c r="L80" i="11"/>
  <c r="M80" i="11"/>
  <c r="N80" i="11"/>
  <c r="O80" i="11"/>
  <c r="P80" i="11"/>
  <c r="Q80" i="11"/>
  <c r="H260" i="11"/>
  <c r="I260" i="11"/>
  <c r="J260" i="11"/>
  <c r="K260" i="11"/>
  <c r="L260" i="11"/>
  <c r="M260" i="11"/>
  <c r="N260" i="11"/>
  <c r="O260" i="11"/>
  <c r="P260" i="11"/>
  <c r="Q260" i="11"/>
  <c r="H164" i="11"/>
  <c r="I164" i="11"/>
  <c r="J164" i="11"/>
  <c r="K164" i="11"/>
  <c r="L164" i="11"/>
  <c r="M164" i="11"/>
  <c r="N164" i="11"/>
  <c r="O164" i="11"/>
  <c r="P164" i="11"/>
  <c r="Q164" i="11"/>
  <c r="H261" i="11"/>
  <c r="I261" i="11"/>
  <c r="J261" i="11"/>
  <c r="K261" i="11"/>
  <c r="L261" i="11"/>
  <c r="M261" i="11"/>
  <c r="N261" i="11"/>
  <c r="O261" i="11"/>
  <c r="P261" i="11"/>
  <c r="Q261" i="11"/>
  <c r="H81" i="11"/>
  <c r="I81" i="11"/>
  <c r="J81" i="11"/>
  <c r="K81" i="11"/>
  <c r="L81" i="11"/>
  <c r="M81" i="11"/>
  <c r="N81" i="11"/>
  <c r="O81" i="11"/>
  <c r="P81" i="11"/>
  <c r="Q81" i="11"/>
  <c r="H165" i="11"/>
  <c r="I165" i="11"/>
  <c r="J165" i="11"/>
  <c r="K165" i="11"/>
  <c r="L165" i="11"/>
  <c r="M165" i="11"/>
  <c r="N165" i="11"/>
  <c r="O165" i="11"/>
  <c r="P165" i="11"/>
  <c r="Q165" i="11"/>
  <c r="H324" i="11"/>
  <c r="I324" i="11"/>
  <c r="J324" i="11"/>
  <c r="K324" i="11"/>
  <c r="L324" i="11"/>
  <c r="M324" i="11"/>
  <c r="N324" i="11"/>
  <c r="O324" i="11"/>
  <c r="P324" i="11"/>
  <c r="Q324" i="11"/>
  <c r="H82" i="11"/>
  <c r="I82" i="11"/>
  <c r="J82" i="11"/>
  <c r="K82" i="11"/>
  <c r="L82" i="11"/>
  <c r="M82" i="11"/>
  <c r="N82" i="11"/>
  <c r="O82" i="11"/>
  <c r="P82" i="11"/>
  <c r="Q82" i="11"/>
  <c r="H262" i="11"/>
  <c r="I262" i="11"/>
  <c r="J262" i="11"/>
  <c r="K262" i="11"/>
  <c r="L262" i="11"/>
  <c r="M262" i="11"/>
  <c r="N262" i="11"/>
  <c r="O262" i="11"/>
  <c r="P262" i="11"/>
  <c r="Q262" i="11"/>
  <c r="H325" i="11"/>
  <c r="I325" i="11"/>
  <c r="J325" i="11"/>
  <c r="K325" i="11"/>
  <c r="L325" i="11"/>
  <c r="M325" i="11"/>
  <c r="N325" i="11"/>
  <c r="O325" i="11"/>
  <c r="P325" i="11"/>
  <c r="Q325" i="11"/>
  <c r="H326" i="11"/>
  <c r="I326" i="11"/>
  <c r="J326" i="11"/>
  <c r="K326" i="11"/>
  <c r="L326" i="11"/>
  <c r="M326" i="11"/>
  <c r="N326" i="11"/>
  <c r="O326" i="11"/>
  <c r="P326" i="11"/>
  <c r="Q326" i="11"/>
  <c r="H327" i="11"/>
  <c r="I327" i="11"/>
  <c r="J327" i="11"/>
  <c r="K327" i="11"/>
  <c r="L327" i="11"/>
  <c r="M327" i="11"/>
  <c r="N327" i="11"/>
  <c r="O327" i="11"/>
  <c r="P327" i="11"/>
  <c r="Q327" i="11"/>
  <c r="H263" i="11"/>
  <c r="I263" i="11"/>
  <c r="J263" i="11"/>
  <c r="K263" i="11"/>
  <c r="L263" i="11"/>
  <c r="M263" i="11"/>
  <c r="N263" i="11"/>
  <c r="O263" i="11"/>
  <c r="P263" i="11"/>
  <c r="Q263" i="11"/>
  <c r="H83" i="11"/>
  <c r="I83" i="11"/>
  <c r="J83" i="11"/>
  <c r="K83" i="11"/>
  <c r="L83" i="11"/>
  <c r="M83" i="11"/>
  <c r="N83" i="11"/>
  <c r="O83" i="11"/>
  <c r="P83" i="11"/>
  <c r="Q83" i="11"/>
  <c r="H166" i="11"/>
  <c r="I166" i="11"/>
  <c r="J166" i="11"/>
  <c r="K166" i="11"/>
  <c r="L166" i="11"/>
  <c r="M166" i="11"/>
  <c r="N166" i="11"/>
  <c r="O166" i="11"/>
  <c r="P166" i="11"/>
  <c r="Q166" i="11"/>
  <c r="H264" i="11"/>
  <c r="I264" i="11"/>
  <c r="J264" i="11"/>
  <c r="K264" i="11"/>
  <c r="L264" i="11"/>
  <c r="M264" i="11"/>
  <c r="N264" i="11"/>
  <c r="O264" i="11"/>
  <c r="P264" i="11"/>
  <c r="Q264" i="11"/>
  <c r="H84" i="11"/>
  <c r="I84" i="11"/>
  <c r="J84" i="11"/>
  <c r="K84" i="11"/>
  <c r="L84" i="11"/>
  <c r="M84" i="11"/>
  <c r="N84" i="11"/>
  <c r="O84" i="11"/>
  <c r="P84" i="11"/>
  <c r="Q84" i="11"/>
  <c r="H328" i="11"/>
  <c r="I328" i="11"/>
  <c r="J328" i="11"/>
  <c r="K328" i="11"/>
  <c r="L328" i="11"/>
  <c r="M328" i="11"/>
  <c r="N328" i="11"/>
  <c r="O328" i="11"/>
  <c r="P328" i="11"/>
  <c r="Q328" i="11"/>
  <c r="Q30" i="11"/>
  <c r="P30" i="11"/>
  <c r="O30" i="11"/>
  <c r="N30" i="11"/>
  <c r="M30" i="11"/>
  <c r="L30" i="11"/>
  <c r="K30" i="11"/>
  <c r="J30" i="11"/>
  <c r="I30" i="11"/>
  <c r="H30" i="11"/>
  <c r="H28" i="10"/>
  <c r="I28" i="10"/>
  <c r="J28" i="10"/>
  <c r="K28" i="10"/>
  <c r="L28" i="10"/>
  <c r="M28" i="10"/>
  <c r="N28" i="10"/>
  <c r="O28" i="10"/>
  <c r="P28" i="10"/>
  <c r="Q28" i="10"/>
  <c r="H4" i="10"/>
  <c r="I4" i="10"/>
  <c r="J4" i="10"/>
  <c r="K4" i="10"/>
  <c r="L4" i="10"/>
  <c r="M4" i="10"/>
  <c r="N4" i="10"/>
  <c r="O4" i="10"/>
  <c r="P4" i="10"/>
  <c r="Q4" i="10"/>
  <c r="H328" i="10"/>
  <c r="I328" i="10"/>
  <c r="J328" i="10"/>
  <c r="K328" i="10"/>
  <c r="L328" i="10"/>
  <c r="M328" i="10"/>
  <c r="N328" i="10"/>
  <c r="O328" i="10"/>
  <c r="P328" i="10"/>
  <c r="Q328" i="10"/>
  <c r="H158" i="10"/>
  <c r="I158" i="10"/>
  <c r="J158" i="10"/>
  <c r="K158" i="10"/>
  <c r="L158" i="10"/>
  <c r="M158" i="10"/>
  <c r="N158" i="10"/>
  <c r="O158" i="10"/>
  <c r="P158" i="10"/>
  <c r="Q158" i="10"/>
  <c r="H246" i="10"/>
  <c r="I246" i="10"/>
  <c r="J246" i="10"/>
  <c r="K246" i="10"/>
  <c r="L246" i="10"/>
  <c r="M246" i="10"/>
  <c r="N246" i="10"/>
  <c r="O246" i="10"/>
  <c r="P246" i="10"/>
  <c r="Q246" i="10"/>
  <c r="H159" i="10"/>
  <c r="I159" i="10"/>
  <c r="J159" i="10"/>
  <c r="K159" i="10"/>
  <c r="L159" i="10"/>
  <c r="M159" i="10"/>
  <c r="N159" i="10"/>
  <c r="O159" i="10"/>
  <c r="P159" i="10"/>
  <c r="Q159" i="10"/>
  <c r="H247" i="10"/>
  <c r="I247" i="10"/>
  <c r="J247" i="10"/>
  <c r="K247" i="10"/>
  <c r="L247" i="10"/>
  <c r="M247" i="10"/>
  <c r="N247" i="10"/>
  <c r="O247" i="10"/>
  <c r="P247" i="10"/>
  <c r="Q247" i="10"/>
  <c r="H160" i="10"/>
  <c r="I160" i="10"/>
  <c r="J160" i="10"/>
  <c r="K160" i="10"/>
  <c r="L160" i="10"/>
  <c r="M160" i="10"/>
  <c r="N160" i="10"/>
  <c r="O160" i="10"/>
  <c r="P160" i="10"/>
  <c r="Q160" i="10"/>
  <c r="H5" i="10"/>
  <c r="I5" i="10"/>
  <c r="J5" i="10"/>
  <c r="K5" i="10"/>
  <c r="L5" i="10"/>
  <c r="M5" i="10"/>
  <c r="N5" i="10"/>
  <c r="O5" i="10"/>
  <c r="P5" i="10"/>
  <c r="Q5" i="10"/>
  <c r="H161" i="10"/>
  <c r="I161" i="10"/>
  <c r="J161" i="10"/>
  <c r="K161" i="10"/>
  <c r="L161" i="10"/>
  <c r="M161" i="10"/>
  <c r="N161" i="10"/>
  <c r="O161" i="10"/>
  <c r="P161" i="10"/>
  <c r="Q161" i="10"/>
  <c r="H248" i="10"/>
  <c r="I248" i="10"/>
  <c r="J248" i="10"/>
  <c r="K248" i="10"/>
  <c r="L248" i="10"/>
  <c r="M248" i="10"/>
  <c r="N248" i="10"/>
  <c r="O248" i="10"/>
  <c r="P248" i="10"/>
  <c r="Q248" i="10"/>
  <c r="H83" i="10"/>
  <c r="I83" i="10"/>
  <c r="J83" i="10"/>
  <c r="K83" i="10"/>
  <c r="L83" i="10"/>
  <c r="M83" i="10"/>
  <c r="N83" i="10"/>
  <c r="O83" i="10"/>
  <c r="P83" i="10"/>
  <c r="Q83" i="10"/>
  <c r="H249" i="10"/>
  <c r="I249" i="10"/>
  <c r="J249" i="10"/>
  <c r="K249" i="10"/>
  <c r="L249" i="10"/>
  <c r="M249" i="10"/>
  <c r="N249" i="10"/>
  <c r="O249" i="10"/>
  <c r="P249" i="10"/>
  <c r="Q249" i="10"/>
  <c r="H84" i="10"/>
  <c r="I84" i="10"/>
  <c r="J84" i="10"/>
  <c r="K84" i="10"/>
  <c r="L84" i="10"/>
  <c r="M84" i="10"/>
  <c r="N84" i="10"/>
  <c r="O84" i="10"/>
  <c r="P84" i="10"/>
  <c r="Q84" i="10"/>
  <c r="H29" i="10"/>
  <c r="I29" i="10"/>
  <c r="J29" i="10"/>
  <c r="K29" i="10"/>
  <c r="L29" i="10"/>
  <c r="M29" i="10"/>
  <c r="N29" i="10"/>
  <c r="O29" i="10"/>
  <c r="P29" i="10"/>
  <c r="Q29" i="10"/>
  <c r="H162" i="10"/>
  <c r="I162" i="10"/>
  <c r="J162" i="10"/>
  <c r="K162" i="10"/>
  <c r="L162" i="10"/>
  <c r="M162" i="10"/>
  <c r="N162" i="10"/>
  <c r="O162" i="10"/>
  <c r="P162" i="10"/>
  <c r="Q162" i="10"/>
  <c r="H163" i="10"/>
  <c r="I163" i="10"/>
  <c r="J163" i="10"/>
  <c r="K163" i="10"/>
  <c r="L163" i="10"/>
  <c r="M163" i="10"/>
  <c r="N163" i="10"/>
  <c r="O163" i="10"/>
  <c r="P163" i="10"/>
  <c r="Q163" i="10"/>
  <c r="H329" i="10"/>
  <c r="I329" i="10"/>
  <c r="J329" i="10"/>
  <c r="K329" i="10"/>
  <c r="L329" i="10"/>
  <c r="M329" i="10"/>
  <c r="N329" i="10"/>
  <c r="O329" i="10"/>
  <c r="P329" i="10"/>
  <c r="Q329" i="10"/>
  <c r="H250" i="10"/>
  <c r="I250" i="10"/>
  <c r="J250" i="10"/>
  <c r="K250" i="10"/>
  <c r="L250" i="10"/>
  <c r="M250" i="10"/>
  <c r="N250" i="10"/>
  <c r="O250" i="10"/>
  <c r="P250" i="10"/>
  <c r="Q250" i="10"/>
  <c r="H6" i="10"/>
  <c r="I6" i="10"/>
  <c r="J6" i="10"/>
  <c r="K6" i="10"/>
  <c r="L6" i="10"/>
  <c r="M6" i="10"/>
  <c r="N6" i="10"/>
  <c r="O6" i="10"/>
  <c r="P6" i="10"/>
  <c r="Q6" i="10"/>
  <c r="H30" i="10"/>
  <c r="I30" i="10"/>
  <c r="J30" i="10"/>
  <c r="K30" i="10"/>
  <c r="L30" i="10"/>
  <c r="M30" i="10"/>
  <c r="N30" i="10"/>
  <c r="O30" i="10"/>
  <c r="P30" i="10"/>
  <c r="Q30" i="10"/>
  <c r="H164" i="10"/>
  <c r="I164" i="10"/>
  <c r="J164" i="10"/>
  <c r="K164" i="10"/>
  <c r="L164" i="10"/>
  <c r="M164" i="10"/>
  <c r="N164" i="10"/>
  <c r="O164" i="10"/>
  <c r="P164" i="10"/>
  <c r="Q164" i="10"/>
  <c r="H251" i="10"/>
  <c r="I251" i="10"/>
  <c r="J251" i="10"/>
  <c r="K251" i="10"/>
  <c r="L251" i="10"/>
  <c r="M251" i="10"/>
  <c r="N251" i="10"/>
  <c r="O251" i="10"/>
  <c r="P251" i="10"/>
  <c r="Q251" i="10"/>
  <c r="H165" i="10"/>
  <c r="I165" i="10"/>
  <c r="J165" i="10"/>
  <c r="K165" i="10"/>
  <c r="L165" i="10"/>
  <c r="M165" i="10"/>
  <c r="N165" i="10"/>
  <c r="O165" i="10"/>
  <c r="P165" i="10"/>
  <c r="Q165" i="10"/>
  <c r="H252" i="10"/>
  <c r="I252" i="10"/>
  <c r="J252" i="10"/>
  <c r="K252" i="10"/>
  <c r="L252" i="10"/>
  <c r="M252" i="10"/>
  <c r="N252" i="10"/>
  <c r="O252" i="10"/>
  <c r="P252" i="10"/>
  <c r="Q252" i="10"/>
  <c r="H166" i="10"/>
  <c r="I166" i="10"/>
  <c r="J166" i="10"/>
  <c r="K166" i="10"/>
  <c r="L166" i="10"/>
  <c r="M166" i="10"/>
  <c r="N166" i="10"/>
  <c r="O166" i="10"/>
  <c r="P166" i="10"/>
  <c r="Q166" i="10"/>
  <c r="H253" i="10"/>
  <c r="I253" i="10"/>
  <c r="J253" i="10"/>
  <c r="K253" i="10"/>
  <c r="L253" i="10"/>
  <c r="M253" i="10"/>
  <c r="N253" i="10"/>
  <c r="O253" i="10"/>
  <c r="P253" i="10"/>
  <c r="Q253" i="10"/>
  <c r="H167" i="10"/>
  <c r="I167" i="10"/>
  <c r="J167" i="10"/>
  <c r="K167" i="10"/>
  <c r="L167" i="10"/>
  <c r="M167" i="10"/>
  <c r="N167" i="10"/>
  <c r="O167" i="10"/>
  <c r="P167" i="10"/>
  <c r="Q167" i="10"/>
  <c r="H31" i="10"/>
  <c r="I31" i="10"/>
  <c r="J31" i="10"/>
  <c r="K31" i="10"/>
  <c r="L31" i="10"/>
  <c r="M31" i="10"/>
  <c r="N31" i="10"/>
  <c r="O31" i="10"/>
  <c r="P31" i="10"/>
  <c r="Q31" i="10"/>
  <c r="H168" i="10"/>
  <c r="I168" i="10"/>
  <c r="J168" i="10"/>
  <c r="K168" i="10"/>
  <c r="L168" i="10"/>
  <c r="M168" i="10"/>
  <c r="N168" i="10"/>
  <c r="O168" i="10"/>
  <c r="P168" i="10"/>
  <c r="Q168" i="10"/>
  <c r="H254" i="10"/>
  <c r="I254" i="10"/>
  <c r="J254" i="10"/>
  <c r="K254" i="10"/>
  <c r="L254" i="10"/>
  <c r="M254" i="10"/>
  <c r="N254" i="10"/>
  <c r="O254" i="10"/>
  <c r="P254" i="10"/>
  <c r="Q254" i="10"/>
  <c r="H85" i="10"/>
  <c r="I85" i="10"/>
  <c r="J85" i="10"/>
  <c r="K85" i="10"/>
  <c r="L85" i="10"/>
  <c r="M85" i="10"/>
  <c r="N85" i="10"/>
  <c r="O85" i="10"/>
  <c r="P85" i="10"/>
  <c r="Q85" i="10"/>
  <c r="H169" i="10"/>
  <c r="I169" i="10"/>
  <c r="J169" i="10"/>
  <c r="K169" i="10"/>
  <c r="L169" i="10"/>
  <c r="M169" i="10"/>
  <c r="N169" i="10"/>
  <c r="O169" i="10"/>
  <c r="P169" i="10"/>
  <c r="Q169" i="10"/>
  <c r="H7" i="10"/>
  <c r="I7" i="10"/>
  <c r="J7" i="10"/>
  <c r="K7" i="10"/>
  <c r="L7" i="10"/>
  <c r="M7" i="10"/>
  <c r="N7" i="10"/>
  <c r="O7" i="10"/>
  <c r="P7" i="10"/>
  <c r="Q7" i="10"/>
  <c r="H170" i="10"/>
  <c r="I170" i="10"/>
  <c r="J170" i="10"/>
  <c r="K170" i="10"/>
  <c r="L170" i="10"/>
  <c r="M170" i="10"/>
  <c r="N170" i="10"/>
  <c r="O170" i="10"/>
  <c r="P170" i="10"/>
  <c r="Q170" i="10"/>
  <c r="H32" i="10"/>
  <c r="I32" i="10"/>
  <c r="J32" i="10"/>
  <c r="K32" i="10"/>
  <c r="L32" i="10"/>
  <c r="M32" i="10"/>
  <c r="N32" i="10"/>
  <c r="O32" i="10"/>
  <c r="P32" i="10"/>
  <c r="Q32" i="10"/>
  <c r="H255" i="10"/>
  <c r="I255" i="10"/>
  <c r="J255" i="10"/>
  <c r="K255" i="10"/>
  <c r="L255" i="10"/>
  <c r="M255" i="10"/>
  <c r="N255" i="10"/>
  <c r="O255" i="10"/>
  <c r="P255" i="10"/>
  <c r="Q255" i="10"/>
  <c r="H33" i="10"/>
  <c r="I33" i="10"/>
  <c r="J33" i="10"/>
  <c r="K33" i="10"/>
  <c r="L33" i="10"/>
  <c r="M33" i="10"/>
  <c r="N33" i="10"/>
  <c r="O33" i="10"/>
  <c r="P33" i="10"/>
  <c r="Q33" i="10"/>
  <c r="H34" i="10"/>
  <c r="I34" i="10"/>
  <c r="J34" i="10"/>
  <c r="K34" i="10"/>
  <c r="L34" i="10"/>
  <c r="M34" i="10"/>
  <c r="N34" i="10"/>
  <c r="O34" i="10"/>
  <c r="P34" i="10"/>
  <c r="Q34" i="10"/>
  <c r="H256" i="10"/>
  <c r="I256" i="10"/>
  <c r="J256" i="10"/>
  <c r="K256" i="10"/>
  <c r="L256" i="10"/>
  <c r="M256" i="10"/>
  <c r="N256" i="10"/>
  <c r="O256" i="10"/>
  <c r="P256" i="10"/>
  <c r="Q256" i="10"/>
  <c r="H330" i="10"/>
  <c r="I330" i="10"/>
  <c r="J330" i="10"/>
  <c r="K330" i="10"/>
  <c r="L330" i="10"/>
  <c r="M330" i="10"/>
  <c r="N330" i="10"/>
  <c r="O330" i="10"/>
  <c r="P330" i="10"/>
  <c r="Q330" i="10"/>
  <c r="H331" i="10"/>
  <c r="I331" i="10"/>
  <c r="J331" i="10"/>
  <c r="K331" i="10"/>
  <c r="L331" i="10"/>
  <c r="M331" i="10"/>
  <c r="N331" i="10"/>
  <c r="O331" i="10"/>
  <c r="P331" i="10"/>
  <c r="Q331" i="10"/>
  <c r="H171" i="10"/>
  <c r="I171" i="10"/>
  <c r="J171" i="10"/>
  <c r="K171" i="10"/>
  <c r="L171" i="10"/>
  <c r="M171" i="10"/>
  <c r="N171" i="10"/>
  <c r="O171" i="10"/>
  <c r="P171" i="10"/>
  <c r="Q171" i="10"/>
  <c r="H8" i="10"/>
  <c r="I8" i="10"/>
  <c r="J8" i="10"/>
  <c r="K8" i="10"/>
  <c r="L8" i="10"/>
  <c r="M8" i="10"/>
  <c r="N8" i="10"/>
  <c r="O8" i="10"/>
  <c r="P8" i="10"/>
  <c r="Q8" i="10"/>
  <c r="H86" i="10"/>
  <c r="I86" i="10"/>
  <c r="J86" i="10"/>
  <c r="K86" i="10"/>
  <c r="L86" i="10"/>
  <c r="M86" i="10"/>
  <c r="N86" i="10"/>
  <c r="O86" i="10"/>
  <c r="P86" i="10"/>
  <c r="Q86" i="10"/>
  <c r="H35" i="10"/>
  <c r="I35" i="10"/>
  <c r="J35" i="10"/>
  <c r="K35" i="10"/>
  <c r="L35" i="10"/>
  <c r="M35" i="10"/>
  <c r="N35" i="10"/>
  <c r="O35" i="10"/>
  <c r="P35" i="10"/>
  <c r="Q35" i="10"/>
  <c r="H172" i="10"/>
  <c r="I172" i="10"/>
  <c r="J172" i="10"/>
  <c r="K172" i="10"/>
  <c r="L172" i="10"/>
  <c r="M172" i="10"/>
  <c r="N172" i="10"/>
  <c r="O172" i="10"/>
  <c r="P172" i="10"/>
  <c r="Q172" i="10"/>
  <c r="H36" i="10"/>
  <c r="I36" i="10"/>
  <c r="J36" i="10"/>
  <c r="K36" i="10"/>
  <c r="L36" i="10"/>
  <c r="M36" i="10"/>
  <c r="N36" i="10"/>
  <c r="O36" i="10"/>
  <c r="P36" i="10"/>
  <c r="Q36" i="10"/>
  <c r="H332" i="10"/>
  <c r="I332" i="10"/>
  <c r="J332" i="10"/>
  <c r="K332" i="10"/>
  <c r="L332" i="10"/>
  <c r="M332" i="10"/>
  <c r="N332" i="10"/>
  <c r="O332" i="10"/>
  <c r="P332" i="10"/>
  <c r="Q332" i="10"/>
  <c r="H173" i="10"/>
  <c r="I173" i="10"/>
  <c r="J173" i="10"/>
  <c r="K173" i="10"/>
  <c r="L173" i="10"/>
  <c r="M173" i="10"/>
  <c r="N173" i="10"/>
  <c r="O173" i="10"/>
  <c r="P173" i="10"/>
  <c r="Q173" i="10"/>
  <c r="H333" i="10"/>
  <c r="I333" i="10"/>
  <c r="J333" i="10"/>
  <c r="K333" i="10"/>
  <c r="L333" i="10"/>
  <c r="M333" i="10"/>
  <c r="N333" i="10"/>
  <c r="O333" i="10"/>
  <c r="P333" i="10"/>
  <c r="Q333" i="10"/>
  <c r="H174" i="10"/>
  <c r="I174" i="10"/>
  <c r="J174" i="10"/>
  <c r="K174" i="10"/>
  <c r="L174" i="10"/>
  <c r="M174" i="10"/>
  <c r="N174" i="10"/>
  <c r="O174" i="10"/>
  <c r="P174" i="10"/>
  <c r="Q174" i="10"/>
  <c r="H175" i="10"/>
  <c r="I175" i="10"/>
  <c r="J175" i="10"/>
  <c r="K175" i="10"/>
  <c r="L175" i="10"/>
  <c r="M175" i="10"/>
  <c r="N175" i="10"/>
  <c r="O175" i="10"/>
  <c r="P175" i="10"/>
  <c r="Q175" i="10"/>
  <c r="H176" i="10"/>
  <c r="I176" i="10"/>
  <c r="J176" i="10"/>
  <c r="K176" i="10"/>
  <c r="L176" i="10"/>
  <c r="M176" i="10"/>
  <c r="N176" i="10"/>
  <c r="O176" i="10"/>
  <c r="P176" i="10"/>
  <c r="Q176" i="10"/>
  <c r="H257" i="10"/>
  <c r="I257" i="10"/>
  <c r="J257" i="10"/>
  <c r="K257" i="10"/>
  <c r="L257" i="10"/>
  <c r="M257" i="10"/>
  <c r="N257" i="10"/>
  <c r="O257" i="10"/>
  <c r="P257" i="10"/>
  <c r="Q257" i="10"/>
  <c r="H177" i="10"/>
  <c r="I177" i="10"/>
  <c r="J177" i="10"/>
  <c r="K177" i="10"/>
  <c r="L177" i="10"/>
  <c r="M177" i="10"/>
  <c r="N177" i="10"/>
  <c r="O177" i="10"/>
  <c r="P177" i="10"/>
  <c r="Q177" i="10"/>
  <c r="H9" i="10"/>
  <c r="I9" i="10"/>
  <c r="J9" i="10"/>
  <c r="K9" i="10"/>
  <c r="L9" i="10"/>
  <c r="M9" i="10"/>
  <c r="N9" i="10"/>
  <c r="O9" i="10"/>
  <c r="P9" i="10"/>
  <c r="Q9" i="10"/>
  <c r="H87" i="10"/>
  <c r="I87" i="10"/>
  <c r="J87" i="10"/>
  <c r="K87" i="10"/>
  <c r="L87" i="10"/>
  <c r="M87" i="10"/>
  <c r="N87" i="10"/>
  <c r="O87" i="10"/>
  <c r="P87" i="10"/>
  <c r="Q87" i="10"/>
  <c r="H346" i="10"/>
  <c r="I346" i="10"/>
  <c r="J346" i="10"/>
  <c r="K346" i="10"/>
  <c r="L346" i="10"/>
  <c r="M346" i="10"/>
  <c r="N346" i="10"/>
  <c r="O346" i="10"/>
  <c r="P346" i="10"/>
  <c r="Q346" i="10"/>
  <c r="H258" i="10"/>
  <c r="I258" i="10"/>
  <c r="J258" i="10"/>
  <c r="K258" i="10"/>
  <c r="L258" i="10"/>
  <c r="M258" i="10"/>
  <c r="N258" i="10"/>
  <c r="O258" i="10"/>
  <c r="P258" i="10"/>
  <c r="Q258" i="10"/>
  <c r="H22" i="10"/>
  <c r="I22" i="10"/>
  <c r="J22" i="10"/>
  <c r="K22" i="10"/>
  <c r="L22" i="10"/>
  <c r="M22" i="10"/>
  <c r="N22" i="10"/>
  <c r="O22" i="10"/>
  <c r="P22" i="10"/>
  <c r="Q22" i="10"/>
  <c r="H178" i="10"/>
  <c r="I178" i="10"/>
  <c r="J178" i="10"/>
  <c r="K178" i="10"/>
  <c r="L178" i="10"/>
  <c r="M178" i="10"/>
  <c r="N178" i="10"/>
  <c r="O178" i="10"/>
  <c r="P178" i="10"/>
  <c r="Q178" i="10"/>
  <c r="H259" i="10"/>
  <c r="I259" i="10"/>
  <c r="J259" i="10"/>
  <c r="K259" i="10"/>
  <c r="L259" i="10"/>
  <c r="M259" i="10"/>
  <c r="N259" i="10"/>
  <c r="O259" i="10"/>
  <c r="P259" i="10"/>
  <c r="Q259" i="10"/>
  <c r="H260" i="10"/>
  <c r="I260" i="10"/>
  <c r="J260" i="10"/>
  <c r="K260" i="10"/>
  <c r="L260" i="10"/>
  <c r="M260" i="10"/>
  <c r="N260" i="10"/>
  <c r="O260" i="10"/>
  <c r="P260" i="10"/>
  <c r="Q260" i="10"/>
  <c r="H88" i="10"/>
  <c r="I88" i="10"/>
  <c r="J88" i="10"/>
  <c r="K88" i="10"/>
  <c r="L88" i="10"/>
  <c r="M88" i="10"/>
  <c r="N88" i="10"/>
  <c r="O88" i="10"/>
  <c r="P88" i="10"/>
  <c r="Q88" i="10"/>
  <c r="H179" i="10"/>
  <c r="I179" i="10"/>
  <c r="J179" i="10"/>
  <c r="K179" i="10"/>
  <c r="L179" i="10"/>
  <c r="M179" i="10"/>
  <c r="N179" i="10"/>
  <c r="O179" i="10"/>
  <c r="P179" i="10"/>
  <c r="Q179" i="10"/>
  <c r="H37" i="10"/>
  <c r="I37" i="10"/>
  <c r="J37" i="10"/>
  <c r="K37" i="10"/>
  <c r="L37" i="10"/>
  <c r="M37" i="10"/>
  <c r="N37" i="10"/>
  <c r="O37" i="10"/>
  <c r="P37" i="10"/>
  <c r="Q37" i="10"/>
  <c r="H89" i="10"/>
  <c r="I89" i="10"/>
  <c r="J89" i="10"/>
  <c r="K89" i="10"/>
  <c r="L89" i="10"/>
  <c r="M89" i="10"/>
  <c r="N89" i="10"/>
  <c r="O89" i="10"/>
  <c r="P89" i="10"/>
  <c r="Q89" i="10"/>
  <c r="H90" i="10"/>
  <c r="I90" i="10"/>
  <c r="J90" i="10"/>
  <c r="K90" i="10"/>
  <c r="L90" i="10"/>
  <c r="M90" i="10"/>
  <c r="N90" i="10"/>
  <c r="O90" i="10"/>
  <c r="P90" i="10"/>
  <c r="Q90" i="10"/>
  <c r="H91" i="10"/>
  <c r="I91" i="10"/>
  <c r="J91" i="10"/>
  <c r="K91" i="10"/>
  <c r="L91" i="10"/>
  <c r="M91" i="10"/>
  <c r="N91" i="10"/>
  <c r="O91" i="10"/>
  <c r="P91" i="10"/>
  <c r="Q91" i="10"/>
  <c r="H92" i="10"/>
  <c r="I92" i="10"/>
  <c r="J92" i="10"/>
  <c r="K92" i="10"/>
  <c r="L92" i="10"/>
  <c r="M92" i="10"/>
  <c r="N92" i="10"/>
  <c r="O92" i="10"/>
  <c r="P92" i="10"/>
  <c r="Q92" i="10"/>
  <c r="H180" i="10"/>
  <c r="I180" i="10"/>
  <c r="J180" i="10"/>
  <c r="K180" i="10"/>
  <c r="L180" i="10"/>
  <c r="M180" i="10"/>
  <c r="N180" i="10"/>
  <c r="O180" i="10"/>
  <c r="P180" i="10"/>
  <c r="Q180" i="10"/>
  <c r="H38" i="10"/>
  <c r="I38" i="10"/>
  <c r="J38" i="10"/>
  <c r="K38" i="10"/>
  <c r="L38" i="10"/>
  <c r="M38" i="10"/>
  <c r="N38" i="10"/>
  <c r="O38" i="10"/>
  <c r="P38" i="10"/>
  <c r="Q38" i="10"/>
  <c r="H181" i="10"/>
  <c r="I181" i="10"/>
  <c r="J181" i="10"/>
  <c r="K181" i="10"/>
  <c r="L181" i="10"/>
  <c r="M181" i="10"/>
  <c r="N181" i="10"/>
  <c r="O181" i="10"/>
  <c r="P181" i="10"/>
  <c r="Q181" i="10"/>
  <c r="H182" i="10"/>
  <c r="I182" i="10"/>
  <c r="J182" i="10"/>
  <c r="K182" i="10"/>
  <c r="L182" i="10"/>
  <c r="M182" i="10"/>
  <c r="N182" i="10"/>
  <c r="O182" i="10"/>
  <c r="P182" i="10"/>
  <c r="Q182" i="10"/>
  <c r="H347" i="10"/>
  <c r="I347" i="10"/>
  <c r="J347" i="10"/>
  <c r="K347" i="10"/>
  <c r="L347" i="10"/>
  <c r="M347" i="10"/>
  <c r="N347" i="10"/>
  <c r="O347" i="10"/>
  <c r="P347" i="10"/>
  <c r="Q347" i="10"/>
  <c r="H261" i="10"/>
  <c r="I261" i="10"/>
  <c r="J261" i="10"/>
  <c r="K261" i="10"/>
  <c r="L261" i="10"/>
  <c r="M261" i="10"/>
  <c r="N261" i="10"/>
  <c r="O261" i="10"/>
  <c r="P261" i="10"/>
  <c r="Q261" i="10"/>
  <c r="H183" i="10"/>
  <c r="I183" i="10"/>
  <c r="J183" i="10"/>
  <c r="K183" i="10"/>
  <c r="L183" i="10"/>
  <c r="M183" i="10"/>
  <c r="N183" i="10"/>
  <c r="O183" i="10"/>
  <c r="P183" i="10"/>
  <c r="Q183" i="10"/>
  <c r="H39" i="10"/>
  <c r="I39" i="10"/>
  <c r="J39" i="10"/>
  <c r="K39" i="10"/>
  <c r="L39" i="10"/>
  <c r="M39" i="10"/>
  <c r="N39" i="10"/>
  <c r="O39" i="10"/>
  <c r="P39" i="10"/>
  <c r="Q39" i="10"/>
  <c r="H40" i="10"/>
  <c r="I40" i="10"/>
  <c r="J40" i="10"/>
  <c r="K40" i="10"/>
  <c r="L40" i="10"/>
  <c r="M40" i="10"/>
  <c r="N40" i="10"/>
  <c r="O40" i="10"/>
  <c r="P40" i="10"/>
  <c r="Q40" i="10"/>
  <c r="H262" i="10"/>
  <c r="I262" i="10"/>
  <c r="J262" i="10"/>
  <c r="K262" i="10"/>
  <c r="L262" i="10"/>
  <c r="M262" i="10"/>
  <c r="N262" i="10"/>
  <c r="O262" i="10"/>
  <c r="P262" i="10"/>
  <c r="Q262" i="10"/>
  <c r="H263" i="10"/>
  <c r="I263" i="10"/>
  <c r="J263" i="10"/>
  <c r="K263" i="10"/>
  <c r="L263" i="10"/>
  <c r="M263" i="10"/>
  <c r="N263" i="10"/>
  <c r="O263" i="10"/>
  <c r="P263" i="10"/>
  <c r="Q263" i="10"/>
  <c r="H264" i="10"/>
  <c r="I264" i="10"/>
  <c r="J264" i="10"/>
  <c r="K264" i="10"/>
  <c r="L264" i="10"/>
  <c r="M264" i="10"/>
  <c r="N264" i="10"/>
  <c r="O264" i="10"/>
  <c r="P264" i="10"/>
  <c r="Q264" i="10"/>
  <c r="H41" i="10"/>
  <c r="I41" i="10"/>
  <c r="J41" i="10"/>
  <c r="K41" i="10"/>
  <c r="L41" i="10"/>
  <c r="M41" i="10"/>
  <c r="N41" i="10"/>
  <c r="O41" i="10"/>
  <c r="P41" i="10"/>
  <c r="Q41" i="10"/>
  <c r="H42" i="10"/>
  <c r="I42" i="10"/>
  <c r="J42" i="10"/>
  <c r="K42" i="10"/>
  <c r="L42" i="10"/>
  <c r="M42" i="10"/>
  <c r="N42" i="10"/>
  <c r="O42" i="10"/>
  <c r="P42" i="10"/>
  <c r="Q42" i="10"/>
  <c r="H184" i="10"/>
  <c r="I184" i="10"/>
  <c r="J184" i="10"/>
  <c r="K184" i="10"/>
  <c r="L184" i="10"/>
  <c r="M184" i="10"/>
  <c r="N184" i="10"/>
  <c r="O184" i="10"/>
  <c r="P184" i="10"/>
  <c r="Q184" i="10"/>
  <c r="H93" i="10"/>
  <c r="I93" i="10"/>
  <c r="J93" i="10"/>
  <c r="K93" i="10"/>
  <c r="L93" i="10"/>
  <c r="M93" i="10"/>
  <c r="N93" i="10"/>
  <c r="O93" i="10"/>
  <c r="P93" i="10"/>
  <c r="Q93" i="10"/>
  <c r="H43" i="10"/>
  <c r="I43" i="10"/>
  <c r="J43" i="10"/>
  <c r="K43" i="10"/>
  <c r="L43" i="10"/>
  <c r="M43" i="10"/>
  <c r="N43" i="10"/>
  <c r="O43" i="10"/>
  <c r="P43" i="10"/>
  <c r="Q43" i="10"/>
  <c r="H44" i="10"/>
  <c r="I44" i="10"/>
  <c r="J44" i="10"/>
  <c r="K44" i="10"/>
  <c r="L44" i="10"/>
  <c r="M44" i="10"/>
  <c r="N44" i="10"/>
  <c r="O44" i="10"/>
  <c r="P44" i="10"/>
  <c r="Q44" i="10"/>
  <c r="H10" i="10"/>
  <c r="I10" i="10"/>
  <c r="J10" i="10"/>
  <c r="K10" i="10"/>
  <c r="L10" i="10"/>
  <c r="M10" i="10"/>
  <c r="N10" i="10"/>
  <c r="O10" i="10"/>
  <c r="P10" i="10"/>
  <c r="Q10" i="10"/>
  <c r="H334" i="10"/>
  <c r="I334" i="10"/>
  <c r="J334" i="10"/>
  <c r="K334" i="10"/>
  <c r="L334" i="10"/>
  <c r="M334" i="10"/>
  <c r="N334" i="10"/>
  <c r="O334" i="10"/>
  <c r="P334" i="10"/>
  <c r="Q334" i="10"/>
  <c r="H265" i="10"/>
  <c r="I265" i="10"/>
  <c r="J265" i="10"/>
  <c r="K265" i="10"/>
  <c r="L265" i="10"/>
  <c r="M265" i="10"/>
  <c r="N265" i="10"/>
  <c r="O265" i="10"/>
  <c r="P265" i="10"/>
  <c r="Q265" i="10"/>
  <c r="H94" i="10"/>
  <c r="I94" i="10"/>
  <c r="J94" i="10"/>
  <c r="K94" i="10"/>
  <c r="L94" i="10"/>
  <c r="M94" i="10"/>
  <c r="N94" i="10"/>
  <c r="O94" i="10"/>
  <c r="P94" i="10"/>
  <c r="Q94" i="10"/>
  <c r="H185" i="10"/>
  <c r="I185" i="10"/>
  <c r="J185" i="10"/>
  <c r="K185" i="10"/>
  <c r="L185" i="10"/>
  <c r="M185" i="10"/>
  <c r="N185" i="10"/>
  <c r="O185" i="10"/>
  <c r="P185" i="10"/>
  <c r="Q185" i="10"/>
  <c r="H266" i="10"/>
  <c r="I266" i="10"/>
  <c r="J266" i="10"/>
  <c r="K266" i="10"/>
  <c r="L266" i="10"/>
  <c r="M266" i="10"/>
  <c r="N266" i="10"/>
  <c r="O266" i="10"/>
  <c r="P266" i="10"/>
  <c r="Q266" i="10"/>
  <c r="H186" i="10"/>
  <c r="I186" i="10"/>
  <c r="J186" i="10"/>
  <c r="K186" i="10"/>
  <c r="L186" i="10"/>
  <c r="M186" i="10"/>
  <c r="N186" i="10"/>
  <c r="O186" i="10"/>
  <c r="P186" i="10"/>
  <c r="Q186" i="10"/>
  <c r="H45" i="10"/>
  <c r="I45" i="10"/>
  <c r="J45" i="10"/>
  <c r="K45" i="10"/>
  <c r="L45" i="10"/>
  <c r="M45" i="10"/>
  <c r="N45" i="10"/>
  <c r="O45" i="10"/>
  <c r="P45" i="10"/>
  <c r="Q45" i="10"/>
  <c r="H46" i="10"/>
  <c r="I46" i="10"/>
  <c r="J46" i="10"/>
  <c r="K46" i="10"/>
  <c r="L46" i="10"/>
  <c r="M46" i="10"/>
  <c r="N46" i="10"/>
  <c r="O46" i="10"/>
  <c r="P46" i="10"/>
  <c r="Q46" i="10"/>
  <c r="H267" i="10"/>
  <c r="I267" i="10"/>
  <c r="J267" i="10"/>
  <c r="K267" i="10"/>
  <c r="L267" i="10"/>
  <c r="M267" i="10"/>
  <c r="N267" i="10"/>
  <c r="O267" i="10"/>
  <c r="P267" i="10"/>
  <c r="Q267" i="10"/>
  <c r="H268" i="10"/>
  <c r="I268" i="10"/>
  <c r="J268" i="10"/>
  <c r="K268" i="10"/>
  <c r="L268" i="10"/>
  <c r="M268" i="10"/>
  <c r="N268" i="10"/>
  <c r="O268" i="10"/>
  <c r="P268" i="10"/>
  <c r="Q268" i="10"/>
  <c r="H95" i="10"/>
  <c r="I95" i="10"/>
  <c r="J95" i="10"/>
  <c r="K95" i="10"/>
  <c r="L95" i="10"/>
  <c r="M95" i="10"/>
  <c r="N95" i="10"/>
  <c r="O95" i="10"/>
  <c r="P95" i="10"/>
  <c r="Q95" i="10"/>
  <c r="H96" i="10"/>
  <c r="I96" i="10"/>
  <c r="J96" i="10"/>
  <c r="K96" i="10"/>
  <c r="L96" i="10"/>
  <c r="M96" i="10"/>
  <c r="N96" i="10"/>
  <c r="O96" i="10"/>
  <c r="P96" i="10"/>
  <c r="Q96" i="10"/>
  <c r="H97" i="10"/>
  <c r="I97" i="10"/>
  <c r="J97" i="10"/>
  <c r="K97" i="10"/>
  <c r="L97" i="10"/>
  <c r="M97" i="10"/>
  <c r="N97" i="10"/>
  <c r="O97" i="10"/>
  <c r="P97" i="10"/>
  <c r="Q97" i="10"/>
  <c r="H269" i="10"/>
  <c r="I269" i="10"/>
  <c r="J269" i="10"/>
  <c r="K269" i="10"/>
  <c r="L269" i="10"/>
  <c r="M269" i="10"/>
  <c r="N269" i="10"/>
  <c r="O269" i="10"/>
  <c r="P269" i="10"/>
  <c r="Q269" i="10"/>
  <c r="H270" i="10"/>
  <c r="I270" i="10"/>
  <c r="J270" i="10"/>
  <c r="K270" i="10"/>
  <c r="L270" i="10"/>
  <c r="M270" i="10"/>
  <c r="N270" i="10"/>
  <c r="O270" i="10"/>
  <c r="P270" i="10"/>
  <c r="Q270" i="10"/>
  <c r="H271" i="10"/>
  <c r="I271" i="10"/>
  <c r="J271" i="10"/>
  <c r="K271" i="10"/>
  <c r="L271" i="10"/>
  <c r="M271" i="10"/>
  <c r="N271" i="10"/>
  <c r="O271" i="10"/>
  <c r="P271" i="10"/>
  <c r="Q271" i="10"/>
  <c r="H348" i="10"/>
  <c r="I348" i="10"/>
  <c r="J348" i="10"/>
  <c r="K348" i="10"/>
  <c r="L348" i="10"/>
  <c r="M348" i="10"/>
  <c r="N348" i="10"/>
  <c r="O348" i="10"/>
  <c r="P348" i="10"/>
  <c r="Q348" i="10"/>
  <c r="H335" i="10"/>
  <c r="I335" i="10"/>
  <c r="J335" i="10"/>
  <c r="K335" i="10"/>
  <c r="L335" i="10"/>
  <c r="M335" i="10"/>
  <c r="N335" i="10"/>
  <c r="O335" i="10"/>
  <c r="P335" i="10"/>
  <c r="Q335" i="10"/>
  <c r="H98" i="10"/>
  <c r="I98" i="10"/>
  <c r="J98" i="10"/>
  <c r="K98" i="10"/>
  <c r="L98" i="10"/>
  <c r="M98" i="10"/>
  <c r="N98" i="10"/>
  <c r="O98" i="10"/>
  <c r="P98" i="10"/>
  <c r="Q98" i="10"/>
  <c r="H272" i="10"/>
  <c r="I272" i="10"/>
  <c r="J272" i="10"/>
  <c r="K272" i="10"/>
  <c r="L272" i="10"/>
  <c r="M272" i="10"/>
  <c r="N272" i="10"/>
  <c r="O272" i="10"/>
  <c r="P272" i="10"/>
  <c r="Q272" i="10"/>
  <c r="H187" i="10"/>
  <c r="I187" i="10"/>
  <c r="J187" i="10"/>
  <c r="K187" i="10"/>
  <c r="L187" i="10"/>
  <c r="M187" i="10"/>
  <c r="N187" i="10"/>
  <c r="O187" i="10"/>
  <c r="P187" i="10"/>
  <c r="Q187" i="10"/>
  <c r="H188" i="10"/>
  <c r="I188" i="10"/>
  <c r="J188" i="10"/>
  <c r="K188" i="10"/>
  <c r="L188" i="10"/>
  <c r="M188" i="10"/>
  <c r="N188" i="10"/>
  <c r="O188" i="10"/>
  <c r="P188" i="10"/>
  <c r="Q188" i="10"/>
  <c r="H99" i="10"/>
  <c r="I99" i="10"/>
  <c r="J99" i="10"/>
  <c r="K99" i="10"/>
  <c r="L99" i="10"/>
  <c r="M99" i="10"/>
  <c r="N99" i="10"/>
  <c r="O99" i="10"/>
  <c r="P99" i="10"/>
  <c r="Q99" i="10"/>
  <c r="H273" i="10"/>
  <c r="I273" i="10"/>
  <c r="J273" i="10"/>
  <c r="K273" i="10"/>
  <c r="L273" i="10"/>
  <c r="M273" i="10"/>
  <c r="N273" i="10"/>
  <c r="O273" i="10"/>
  <c r="P273" i="10"/>
  <c r="Q273" i="10"/>
  <c r="H336" i="10"/>
  <c r="I336" i="10"/>
  <c r="J336" i="10"/>
  <c r="K336" i="10"/>
  <c r="L336" i="10"/>
  <c r="M336" i="10"/>
  <c r="N336" i="10"/>
  <c r="O336" i="10"/>
  <c r="P336" i="10"/>
  <c r="Q336" i="10"/>
  <c r="H274" i="10"/>
  <c r="I274" i="10"/>
  <c r="J274" i="10"/>
  <c r="K274" i="10"/>
  <c r="L274" i="10"/>
  <c r="M274" i="10"/>
  <c r="N274" i="10"/>
  <c r="O274" i="10"/>
  <c r="P274" i="10"/>
  <c r="Q274" i="10"/>
  <c r="H189" i="10"/>
  <c r="I189" i="10"/>
  <c r="J189" i="10"/>
  <c r="K189" i="10"/>
  <c r="L189" i="10"/>
  <c r="M189" i="10"/>
  <c r="N189" i="10"/>
  <c r="O189" i="10"/>
  <c r="P189" i="10"/>
  <c r="Q189" i="10"/>
  <c r="H190" i="10"/>
  <c r="I190" i="10"/>
  <c r="J190" i="10"/>
  <c r="K190" i="10"/>
  <c r="L190" i="10"/>
  <c r="M190" i="10"/>
  <c r="N190" i="10"/>
  <c r="O190" i="10"/>
  <c r="P190" i="10"/>
  <c r="Q190" i="10"/>
  <c r="H47" i="10"/>
  <c r="I47" i="10"/>
  <c r="J47" i="10"/>
  <c r="K47" i="10"/>
  <c r="L47" i="10"/>
  <c r="M47" i="10"/>
  <c r="N47" i="10"/>
  <c r="O47" i="10"/>
  <c r="P47" i="10"/>
  <c r="Q47" i="10"/>
  <c r="H275" i="10"/>
  <c r="I275" i="10"/>
  <c r="J275" i="10"/>
  <c r="K275" i="10"/>
  <c r="L275" i="10"/>
  <c r="M275" i="10"/>
  <c r="N275" i="10"/>
  <c r="O275" i="10"/>
  <c r="P275" i="10"/>
  <c r="Q275" i="10"/>
  <c r="H191" i="10"/>
  <c r="I191" i="10"/>
  <c r="J191" i="10"/>
  <c r="K191" i="10"/>
  <c r="L191" i="10"/>
  <c r="M191" i="10"/>
  <c r="N191" i="10"/>
  <c r="O191" i="10"/>
  <c r="P191" i="10"/>
  <c r="Q191" i="10"/>
  <c r="H48" i="10"/>
  <c r="I48" i="10"/>
  <c r="J48" i="10"/>
  <c r="K48" i="10"/>
  <c r="L48" i="10"/>
  <c r="M48" i="10"/>
  <c r="N48" i="10"/>
  <c r="O48" i="10"/>
  <c r="P48" i="10"/>
  <c r="Q48" i="10"/>
  <c r="H100" i="10"/>
  <c r="I100" i="10"/>
  <c r="J100" i="10"/>
  <c r="K100" i="10"/>
  <c r="L100" i="10"/>
  <c r="M100" i="10"/>
  <c r="N100" i="10"/>
  <c r="O100" i="10"/>
  <c r="P100" i="10"/>
  <c r="Q100" i="10"/>
  <c r="H192" i="10"/>
  <c r="I192" i="10"/>
  <c r="J192" i="10"/>
  <c r="K192" i="10"/>
  <c r="L192" i="10"/>
  <c r="M192" i="10"/>
  <c r="N192" i="10"/>
  <c r="O192" i="10"/>
  <c r="P192" i="10"/>
  <c r="Q192" i="10"/>
  <c r="H101" i="10"/>
  <c r="I101" i="10"/>
  <c r="J101" i="10"/>
  <c r="K101" i="10"/>
  <c r="L101" i="10"/>
  <c r="M101" i="10"/>
  <c r="N101" i="10"/>
  <c r="O101" i="10"/>
  <c r="P101" i="10"/>
  <c r="Q101" i="10"/>
  <c r="H276" i="10"/>
  <c r="I276" i="10"/>
  <c r="J276" i="10"/>
  <c r="K276" i="10"/>
  <c r="L276" i="10"/>
  <c r="M276" i="10"/>
  <c r="N276" i="10"/>
  <c r="O276" i="10"/>
  <c r="P276" i="10"/>
  <c r="Q276" i="10"/>
  <c r="H277" i="10"/>
  <c r="I277" i="10"/>
  <c r="J277" i="10"/>
  <c r="K277" i="10"/>
  <c r="L277" i="10"/>
  <c r="M277" i="10"/>
  <c r="N277" i="10"/>
  <c r="O277" i="10"/>
  <c r="P277" i="10"/>
  <c r="Q277" i="10"/>
  <c r="H102" i="10"/>
  <c r="I102" i="10"/>
  <c r="J102" i="10"/>
  <c r="K102" i="10"/>
  <c r="L102" i="10"/>
  <c r="M102" i="10"/>
  <c r="N102" i="10"/>
  <c r="O102" i="10"/>
  <c r="P102" i="10"/>
  <c r="Q102" i="10"/>
  <c r="H278" i="10"/>
  <c r="I278" i="10"/>
  <c r="J278" i="10"/>
  <c r="K278" i="10"/>
  <c r="L278" i="10"/>
  <c r="M278" i="10"/>
  <c r="N278" i="10"/>
  <c r="O278" i="10"/>
  <c r="P278" i="10"/>
  <c r="Q278" i="10"/>
  <c r="H103" i="10"/>
  <c r="I103" i="10"/>
  <c r="J103" i="10"/>
  <c r="K103" i="10"/>
  <c r="L103" i="10"/>
  <c r="M103" i="10"/>
  <c r="N103" i="10"/>
  <c r="O103" i="10"/>
  <c r="P103" i="10"/>
  <c r="Q103" i="10"/>
  <c r="H349" i="10"/>
  <c r="I349" i="10"/>
  <c r="J349" i="10"/>
  <c r="K349" i="10"/>
  <c r="L349" i="10"/>
  <c r="M349" i="10"/>
  <c r="N349" i="10"/>
  <c r="O349" i="10"/>
  <c r="P349" i="10"/>
  <c r="Q349" i="10"/>
  <c r="H279" i="10"/>
  <c r="I279" i="10"/>
  <c r="J279" i="10"/>
  <c r="K279" i="10"/>
  <c r="L279" i="10"/>
  <c r="M279" i="10"/>
  <c r="N279" i="10"/>
  <c r="O279" i="10"/>
  <c r="P279" i="10"/>
  <c r="Q279" i="10"/>
  <c r="H49" i="10"/>
  <c r="I49" i="10"/>
  <c r="J49" i="10"/>
  <c r="K49" i="10"/>
  <c r="L49" i="10"/>
  <c r="M49" i="10"/>
  <c r="N49" i="10"/>
  <c r="O49" i="10"/>
  <c r="P49" i="10"/>
  <c r="Q49" i="10"/>
  <c r="H337" i="10"/>
  <c r="I337" i="10"/>
  <c r="J337" i="10"/>
  <c r="K337" i="10"/>
  <c r="L337" i="10"/>
  <c r="M337" i="10"/>
  <c r="N337" i="10"/>
  <c r="O337" i="10"/>
  <c r="P337" i="10"/>
  <c r="Q337" i="10"/>
  <c r="H104" i="10"/>
  <c r="I104" i="10"/>
  <c r="J104" i="10"/>
  <c r="K104" i="10"/>
  <c r="L104" i="10"/>
  <c r="M104" i="10"/>
  <c r="N104" i="10"/>
  <c r="O104" i="10"/>
  <c r="P104" i="10"/>
  <c r="Q104" i="10"/>
  <c r="H105" i="10"/>
  <c r="I105" i="10"/>
  <c r="J105" i="10"/>
  <c r="K105" i="10"/>
  <c r="L105" i="10"/>
  <c r="M105" i="10"/>
  <c r="N105" i="10"/>
  <c r="O105" i="10"/>
  <c r="P105" i="10"/>
  <c r="Q105" i="10"/>
  <c r="H280" i="10"/>
  <c r="I280" i="10"/>
  <c r="J280" i="10"/>
  <c r="K280" i="10"/>
  <c r="L280" i="10"/>
  <c r="M280" i="10"/>
  <c r="N280" i="10"/>
  <c r="O280" i="10"/>
  <c r="P280" i="10"/>
  <c r="Q280" i="10"/>
  <c r="H193" i="10"/>
  <c r="I193" i="10"/>
  <c r="J193" i="10"/>
  <c r="K193" i="10"/>
  <c r="L193" i="10"/>
  <c r="M193" i="10"/>
  <c r="N193" i="10"/>
  <c r="O193" i="10"/>
  <c r="P193" i="10"/>
  <c r="Q193" i="10"/>
  <c r="H106" i="10"/>
  <c r="I106" i="10"/>
  <c r="J106" i="10"/>
  <c r="K106" i="10"/>
  <c r="L106" i="10"/>
  <c r="M106" i="10"/>
  <c r="N106" i="10"/>
  <c r="O106" i="10"/>
  <c r="P106" i="10"/>
  <c r="Q106" i="10"/>
  <c r="H281" i="10"/>
  <c r="I281" i="10"/>
  <c r="J281" i="10"/>
  <c r="K281" i="10"/>
  <c r="L281" i="10"/>
  <c r="M281" i="10"/>
  <c r="N281" i="10"/>
  <c r="O281" i="10"/>
  <c r="P281" i="10"/>
  <c r="Q281" i="10"/>
  <c r="H282" i="10"/>
  <c r="I282" i="10"/>
  <c r="J282" i="10"/>
  <c r="K282" i="10"/>
  <c r="L282" i="10"/>
  <c r="M282" i="10"/>
  <c r="N282" i="10"/>
  <c r="O282" i="10"/>
  <c r="P282" i="10"/>
  <c r="Q282" i="10"/>
  <c r="H194" i="10"/>
  <c r="I194" i="10"/>
  <c r="J194" i="10"/>
  <c r="K194" i="10"/>
  <c r="L194" i="10"/>
  <c r="M194" i="10"/>
  <c r="N194" i="10"/>
  <c r="O194" i="10"/>
  <c r="P194" i="10"/>
  <c r="Q194" i="10"/>
  <c r="H107" i="10"/>
  <c r="I107" i="10"/>
  <c r="J107" i="10"/>
  <c r="K107" i="10"/>
  <c r="L107" i="10"/>
  <c r="M107" i="10"/>
  <c r="N107" i="10"/>
  <c r="O107" i="10"/>
  <c r="P107" i="10"/>
  <c r="Q107" i="10"/>
  <c r="H11" i="10"/>
  <c r="I11" i="10"/>
  <c r="J11" i="10"/>
  <c r="K11" i="10"/>
  <c r="L11" i="10"/>
  <c r="M11" i="10"/>
  <c r="N11" i="10"/>
  <c r="O11" i="10"/>
  <c r="P11" i="10"/>
  <c r="Q11" i="10"/>
  <c r="H12" i="10"/>
  <c r="I12" i="10"/>
  <c r="J12" i="10"/>
  <c r="K12" i="10"/>
  <c r="L12" i="10"/>
  <c r="M12" i="10"/>
  <c r="N12" i="10"/>
  <c r="O12" i="10"/>
  <c r="P12" i="10"/>
  <c r="Q12" i="10"/>
  <c r="H283" i="10"/>
  <c r="I283" i="10"/>
  <c r="J283" i="10"/>
  <c r="K283" i="10"/>
  <c r="L283" i="10"/>
  <c r="M283" i="10"/>
  <c r="N283" i="10"/>
  <c r="O283" i="10"/>
  <c r="P283" i="10"/>
  <c r="Q283" i="10"/>
  <c r="H195" i="10"/>
  <c r="I195" i="10"/>
  <c r="J195" i="10"/>
  <c r="K195" i="10"/>
  <c r="L195" i="10"/>
  <c r="M195" i="10"/>
  <c r="N195" i="10"/>
  <c r="O195" i="10"/>
  <c r="P195" i="10"/>
  <c r="Q195" i="10"/>
  <c r="H50" i="10"/>
  <c r="I50" i="10"/>
  <c r="J50" i="10"/>
  <c r="K50" i="10"/>
  <c r="L50" i="10"/>
  <c r="M50" i="10"/>
  <c r="N50" i="10"/>
  <c r="O50" i="10"/>
  <c r="P50" i="10"/>
  <c r="Q50" i="10"/>
  <c r="H23" i="10"/>
  <c r="I23" i="10"/>
  <c r="J23" i="10"/>
  <c r="K23" i="10"/>
  <c r="L23" i="10"/>
  <c r="M23" i="10"/>
  <c r="N23" i="10"/>
  <c r="O23" i="10"/>
  <c r="P23" i="10"/>
  <c r="Q23" i="10"/>
  <c r="H284" i="10"/>
  <c r="I284" i="10"/>
  <c r="J284" i="10"/>
  <c r="K284" i="10"/>
  <c r="L284" i="10"/>
  <c r="M284" i="10"/>
  <c r="N284" i="10"/>
  <c r="O284" i="10"/>
  <c r="P284" i="10"/>
  <c r="Q284" i="10"/>
  <c r="H285" i="10"/>
  <c r="I285" i="10"/>
  <c r="J285" i="10"/>
  <c r="K285" i="10"/>
  <c r="L285" i="10"/>
  <c r="M285" i="10"/>
  <c r="N285" i="10"/>
  <c r="O285" i="10"/>
  <c r="P285" i="10"/>
  <c r="Q285" i="10"/>
  <c r="H286" i="10"/>
  <c r="I286" i="10"/>
  <c r="J286" i="10"/>
  <c r="K286" i="10"/>
  <c r="L286" i="10"/>
  <c r="M286" i="10"/>
  <c r="N286" i="10"/>
  <c r="O286" i="10"/>
  <c r="P286" i="10"/>
  <c r="Q286" i="10"/>
  <c r="H196" i="10"/>
  <c r="I196" i="10"/>
  <c r="J196" i="10"/>
  <c r="K196" i="10"/>
  <c r="L196" i="10"/>
  <c r="M196" i="10"/>
  <c r="N196" i="10"/>
  <c r="O196" i="10"/>
  <c r="P196" i="10"/>
  <c r="Q196" i="10"/>
  <c r="H287" i="10"/>
  <c r="I287" i="10"/>
  <c r="J287" i="10"/>
  <c r="K287" i="10"/>
  <c r="L287" i="10"/>
  <c r="M287" i="10"/>
  <c r="N287" i="10"/>
  <c r="O287" i="10"/>
  <c r="P287" i="10"/>
  <c r="Q287" i="10"/>
  <c r="H51" i="10"/>
  <c r="I51" i="10"/>
  <c r="J51" i="10"/>
  <c r="K51" i="10"/>
  <c r="L51" i="10"/>
  <c r="M51" i="10"/>
  <c r="N51" i="10"/>
  <c r="O51" i="10"/>
  <c r="P51" i="10"/>
  <c r="Q51" i="10"/>
  <c r="H108" i="10"/>
  <c r="I108" i="10"/>
  <c r="J108" i="10"/>
  <c r="K108" i="10"/>
  <c r="L108" i="10"/>
  <c r="M108" i="10"/>
  <c r="N108" i="10"/>
  <c r="O108" i="10"/>
  <c r="P108" i="10"/>
  <c r="Q108" i="10"/>
  <c r="H288" i="10"/>
  <c r="I288" i="10"/>
  <c r="J288" i="10"/>
  <c r="K288" i="10"/>
  <c r="L288" i="10"/>
  <c r="M288" i="10"/>
  <c r="N288" i="10"/>
  <c r="O288" i="10"/>
  <c r="P288" i="10"/>
  <c r="Q288" i="10"/>
  <c r="H52" i="10"/>
  <c r="I52" i="10"/>
  <c r="J52" i="10"/>
  <c r="K52" i="10"/>
  <c r="L52" i="10"/>
  <c r="M52" i="10"/>
  <c r="N52" i="10"/>
  <c r="O52" i="10"/>
  <c r="P52" i="10"/>
  <c r="Q52" i="10"/>
  <c r="H109" i="10"/>
  <c r="I109" i="10"/>
  <c r="J109" i="10"/>
  <c r="K109" i="10"/>
  <c r="L109" i="10"/>
  <c r="M109" i="10"/>
  <c r="N109" i="10"/>
  <c r="O109" i="10"/>
  <c r="P109" i="10"/>
  <c r="Q109" i="10"/>
  <c r="H338" i="10"/>
  <c r="I338" i="10"/>
  <c r="J338" i="10"/>
  <c r="K338" i="10"/>
  <c r="L338" i="10"/>
  <c r="M338" i="10"/>
  <c r="N338" i="10"/>
  <c r="O338" i="10"/>
  <c r="P338" i="10"/>
  <c r="Q338" i="10"/>
  <c r="H110" i="10"/>
  <c r="I110" i="10"/>
  <c r="J110" i="10"/>
  <c r="K110" i="10"/>
  <c r="L110" i="10"/>
  <c r="M110" i="10"/>
  <c r="N110" i="10"/>
  <c r="O110" i="10"/>
  <c r="P110" i="10"/>
  <c r="Q110" i="10"/>
  <c r="H197" i="10"/>
  <c r="I197" i="10"/>
  <c r="J197" i="10"/>
  <c r="K197" i="10"/>
  <c r="L197" i="10"/>
  <c r="M197" i="10"/>
  <c r="N197" i="10"/>
  <c r="O197" i="10"/>
  <c r="P197" i="10"/>
  <c r="Q197" i="10"/>
  <c r="H53" i="10"/>
  <c r="I53" i="10"/>
  <c r="J53" i="10"/>
  <c r="K53" i="10"/>
  <c r="L53" i="10"/>
  <c r="M53" i="10"/>
  <c r="N53" i="10"/>
  <c r="O53" i="10"/>
  <c r="P53" i="10"/>
  <c r="Q53" i="10"/>
  <c r="H289" i="10"/>
  <c r="I289" i="10"/>
  <c r="J289" i="10"/>
  <c r="K289" i="10"/>
  <c r="L289" i="10"/>
  <c r="M289" i="10"/>
  <c r="N289" i="10"/>
  <c r="O289" i="10"/>
  <c r="P289" i="10"/>
  <c r="Q289" i="10"/>
  <c r="H54" i="10"/>
  <c r="I54" i="10"/>
  <c r="J54" i="10"/>
  <c r="K54" i="10"/>
  <c r="L54" i="10"/>
  <c r="M54" i="10"/>
  <c r="N54" i="10"/>
  <c r="O54" i="10"/>
  <c r="P54" i="10"/>
  <c r="Q54" i="10"/>
  <c r="H198" i="10"/>
  <c r="I198" i="10"/>
  <c r="J198" i="10"/>
  <c r="K198" i="10"/>
  <c r="L198" i="10"/>
  <c r="M198" i="10"/>
  <c r="N198" i="10"/>
  <c r="O198" i="10"/>
  <c r="P198" i="10"/>
  <c r="Q198" i="10"/>
  <c r="H111" i="10"/>
  <c r="I111" i="10"/>
  <c r="J111" i="10"/>
  <c r="K111" i="10"/>
  <c r="L111" i="10"/>
  <c r="M111" i="10"/>
  <c r="N111" i="10"/>
  <c r="O111" i="10"/>
  <c r="P111" i="10"/>
  <c r="Q111" i="10"/>
  <c r="H55" i="10"/>
  <c r="I55" i="10"/>
  <c r="J55" i="10"/>
  <c r="K55" i="10"/>
  <c r="L55" i="10"/>
  <c r="M55" i="10"/>
  <c r="N55" i="10"/>
  <c r="O55" i="10"/>
  <c r="P55" i="10"/>
  <c r="Q55" i="10"/>
  <c r="H112" i="10"/>
  <c r="I112" i="10"/>
  <c r="J112" i="10"/>
  <c r="K112" i="10"/>
  <c r="L112" i="10"/>
  <c r="M112" i="10"/>
  <c r="N112" i="10"/>
  <c r="O112" i="10"/>
  <c r="P112" i="10"/>
  <c r="Q112" i="10"/>
  <c r="H290" i="10"/>
  <c r="I290" i="10"/>
  <c r="J290" i="10"/>
  <c r="K290" i="10"/>
  <c r="L290" i="10"/>
  <c r="M290" i="10"/>
  <c r="N290" i="10"/>
  <c r="O290" i="10"/>
  <c r="P290" i="10"/>
  <c r="Q290" i="10"/>
  <c r="H113" i="10"/>
  <c r="I113" i="10"/>
  <c r="J113" i="10"/>
  <c r="K113" i="10"/>
  <c r="L113" i="10"/>
  <c r="M113" i="10"/>
  <c r="N113" i="10"/>
  <c r="O113" i="10"/>
  <c r="P113" i="10"/>
  <c r="Q113" i="10"/>
  <c r="H13" i="10"/>
  <c r="I13" i="10"/>
  <c r="J13" i="10"/>
  <c r="K13" i="10"/>
  <c r="L13" i="10"/>
  <c r="M13" i="10"/>
  <c r="N13" i="10"/>
  <c r="O13" i="10"/>
  <c r="P13" i="10"/>
  <c r="Q13" i="10"/>
  <c r="H56" i="10"/>
  <c r="I56" i="10"/>
  <c r="J56" i="10"/>
  <c r="K56" i="10"/>
  <c r="L56" i="10"/>
  <c r="M56" i="10"/>
  <c r="N56" i="10"/>
  <c r="O56" i="10"/>
  <c r="P56" i="10"/>
  <c r="Q56" i="10"/>
  <c r="H291" i="10"/>
  <c r="I291" i="10"/>
  <c r="J291" i="10"/>
  <c r="K291" i="10"/>
  <c r="L291" i="10"/>
  <c r="M291" i="10"/>
  <c r="N291" i="10"/>
  <c r="O291" i="10"/>
  <c r="P291" i="10"/>
  <c r="Q291" i="10"/>
  <c r="H57" i="10"/>
  <c r="I57" i="10"/>
  <c r="J57" i="10"/>
  <c r="K57" i="10"/>
  <c r="L57" i="10"/>
  <c r="M57" i="10"/>
  <c r="N57" i="10"/>
  <c r="O57" i="10"/>
  <c r="P57" i="10"/>
  <c r="Q57" i="10"/>
  <c r="H292" i="10"/>
  <c r="I292" i="10"/>
  <c r="J292" i="10"/>
  <c r="K292" i="10"/>
  <c r="L292" i="10"/>
  <c r="M292" i="10"/>
  <c r="N292" i="10"/>
  <c r="O292" i="10"/>
  <c r="P292" i="10"/>
  <c r="Q292" i="10"/>
  <c r="H199" i="10"/>
  <c r="I199" i="10"/>
  <c r="J199" i="10"/>
  <c r="K199" i="10"/>
  <c r="L199" i="10"/>
  <c r="M199" i="10"/>
  <c r="N199" i="10"/>
  <c r="O199" i="10"/>
  <c r="P199" i="10"/>
  <c r="Q199" i="10"/>
  <c r="H114" i="10"/>
  <c r="I114" i="10"/>
  <c r="J114" i="10"/>
  <c r="K114" i="10"/>
  <c r="L114" i="10"/>
  <c r="M114" i="10"/>
  <c r="N114" i="10"/>
  <c r="O114" i="10"/>
  <c r="P114" i="10"/>
  <c r="Q114" i="10"/>
  <c r="H115" i="10"/>
  <c r="I115" i="10"/>
  <c r="J115" i="10"/>
  <c r="K115" i="10"/>
  <c r="L115" i="10"/>
  <c r="M115" i="10"/>
  <c r="N115" i="10"/>
  <c r="O115" i="10"/>
  <c r="P115" i="10"/>
  <c r="Q115" i="10"/>
  <c r="H200" i="10"/>
  <c r="I200" i="10"/>
  <c r="J200" i="10"/>
  <c r="K200" i="10"/>
  <c r="L200" i="10"/>
  <c r="M200" i="10"/>
  <c r="N200" i="10"/>
  <c r="O200" i="10"/>
  <c r="P200" i="10"/>
  <c r="Q200" i="10"/>
  <c r="H293" i="10"/>
  <c r="I293" i="10"/>
  <c r="J293" i="10"/>
  <c r="K293" i="10"/>
  <c r="L293" i="10"/>
  <c r="M293" i="10"/>
  <c r="N293" i="10"/>
  <c r="O293" i="10"/>
  <c r="P293" i="10"/>
  <c r="Q293" i="10"/>
  <c r="H116" i="10"/>
  <c r="I116" i="10"/>
  <c r="J116" i="10"/>
  <c r="K116" i="10"/>
  <c r="L116" i="10"/>
  <c r="M116" i="10"/>
  <c r="N116" i="10"/>
  <c r="O116" i="10"/>
  <c r="P116" i="10"/>
  <c r="Q116" i="10"/>
  <c r="H294" i="10"/>
  <c r="I294" i="10"/>
  <c r="J294" i="10"/>
  <c r="K294" i="10"/>
  <c r="L294" i="10"/>
  <c r="M294" i="10"/>
  <c r="N294" i="10"/>
  <c r="O294" i="10"/>
  <c r="P294" i="10"/>
  <c r="Q294" i="10"/>
  <c r="H58" i="10"/>
  <c r="I58" i="10"/>
  <c r="J58" i="10"/>
  <c r="K58" i="10"/>
  <c r="L58" i="10"/>
  <c r="M58" i="10"/>
  <c r="N58" i="10"/>
  <c r="O58" i="10"/>
  <c r="P58" i="10"/>
  <c r="Q58" i="10"/>
  <c r="H59" i="10"/>
  <c r="I59" i="10"/>
  <c r="J59" i="10"/>
  <c r="K59" i="10"/>
  <c r="L59" i="10"/>
  <c r="M59" i="10"/>
  <c r="N59" i="10"/>
  <c r="O59" i="10"/>
  <c r="P59" i="10"/>
  <c r="Q59" i="10"/>
  <c r="H201" i="10"/>
  <c r="I201" i="10"/>
  <c r="J201" i="10"/>
  <c r="K201" i="10"/>
  <c r="L201" i="10"/>
  <c r="M201" i="10"/>
  <c r="N201" i="10"/>
  <c r="O201" i="10"/>
  <c r="P201" i="10"/>
  <c r="Q201" i="10"/>
  <c r="H117" i="10"/>
  <c r="I117" i="10"/>
  <c r="J117" i="10"/>
  <c r="K117" i="10"/>
  <c r="L117" i="10"/>
  <c r="M117" i="10"/>
  <c r="N117" i="10"/>
  <c r="O117" i="10"/>
  <c r="P117" i="10"/>
  <c r="Q117" i="10"/>
  <c r="H202" i="10"/>
  <c r="I202" i="10"/>
  <c r="J202" i="10"/>
  <c r="K202" i="10"/>
  <c r="L202" i="10"/>
  <c r="M202" i="10"/>
  <c r="N202" i="10"/>
  <c r="O202" i="10"/>
  <c r="P202" i="10"/>
  <c r="Q202" i="10"/>
  <c r="H203" i="10"/>
  <c r="I203" i="10"/>
  <c r="J203" i="10"/>
  <c r="K203" i="10"/>
  <c r="L203" i="10"/>
  <c r="M203" i="10"/>
  <c r="N203" i="10"/>
  <c r="O203" i="10"/>
  <c r="P203" i="10"/>
  <c r="Q203" i="10"/>
  <c r="H60" i="10"/>
  <c r="I60" i="10"/>
  <c r="J60" i="10"/>
  <c r="K60" i="10"/>
  <c r="L60" i="10"/>
  <c r="M60" i="10"/>
  <c r="N60" i="10"/>
  <c r="O60" i="10"/>
  <c r="P60" i="10"/>
  <c r="Q60" i="10"/>
  <c r="H118" i="10"/>
  <c r="I118" i="10"/>
  <c r="J118" i="10"/>
  <c r="K118" i="10"/>
  <c r="L118" i="10"/>
  <c r="M118" i="10"/>
  <c r="N118" i="10"/>
  <c r="O118" i="10"/>
  <c r="P118" i="10"/>
  <c r="Q118" i="10"/>
  <c r="H119" i="10"/>
  <c r="I119" i="10"/>
  <c r="J119" i="10"/>
  <c r="K119" i="10"/>
  <c r="L119" i="10"/>
  <c r="M119" i="10"/>
  <c r="N119" i="10"/>
  <c r="O119" i="10"/>
  <c r="P119" i="10"/>
  <c r="Q119" i="10"/>
  <c r="H204" i="10"/>
  <c r="I204" i="10"/>
  <c r="J204" i="10"/>
  <c r="K204" i="10"/>
  <c r="L204" i="10"/>
  <c r="M204" i="10"/>
  <c r="N204" i="10"/>
  <c r="O204" i="10"/>
  <c r="P204" i="10"/>
  <c r="Q204" i="10"/>
  <c r="H205" i="10"/>
  <c r="I205" i="10"/>
  <c r="J205" i="10"/>
  <c r="K205" i="10"/>
  <c r="L205" i="10"/>
  <c r="M205" i="10"/>
  <c r="N205" i="10"/>
  <c r="O205" i="10"/>
  <c r="P205" i="10"/>
  <c r="Q205" i="10"/>
  <c r="H120" i="10"/>
  <c r="I120" i="10"/>
  <c r="J120" i="10"/>
  <c r="K120" i="10"/>
  <c r="L120" i="10"/>
  <c r="M120" i="10"/>
  <c r="N120" i="10"/>
  <c r="O120" i="10"/>
  <c r="P120" i="10"/>
  <c r="Q120" i="10"/>
  <c r="H121" i="10"/>
  <c r="I121" i="10"/>
  <c r="J121" i="10"/>
  <c r="K121" i="10"/>
  <c r="L121" i="10"/>
  <c r="M121" i="10"/>
  <c r="N121" i="10"/>
  <c r="O121" i="10"/>
  <c r="P121" i="10"/>
  <c r="Q121" i="10"/>
  <c r="H206" i="10"/>
  <c r="I206" i="10"/>
  <c r="J206" i="10"/>
  <c r="K206" i="10"/>
  <c r="L206" i="10"/>
  <c r="M206" i="10"/>
  <c r="N206" i="10"/>
  <c r="O206" i="10"/>
  <c r="P206" i="10"/>
  <c r="Q206" i="10"/>
  <c r="H295" i="10"/>
  <c r="I295" i="10"/>
  <c r="J295" i="10"/>
  <c r="K295" i="10"/>
  <c r="L295" i="10"/>
  <c r="M295" i="10"/>
  <c r="N295" i="10"/>
  <c r="O295" i="10"/>
  <c r="P295" i="10"/>
  <c r="Q295" i="10"/>
  <c r="H339" i="10"/>
  <c r="I339" i="10"/>
  <c r="J339" i="10"/>
  <c r="K339" i="10"/>
  <c r="L339" i="10"/>
  <c r="M339" i="10"/>
  <c r="N339" i="10"/>
  <c r="O339" i="10"/>
  <c r="P339" i="10"/>
  <c r="Q339" i="10"/>
  <c r="H207" i="10"/>
  <c r="I207" i="10"/>
  <c r="J207" i="10"/>
  <c r="K207" i="10"/>
  <c r="L207" i="10"/>
  <c r="M207" i="10"/>
  <c r="N207" i="10"/>
  <c r="O207" i="10"/>
  <c r="P207" i="10"/>
  <c r="Q207" i="10"/>
  <c r="H61" i="10"/>
  <c r="I61" i="10"/>
  <c r="J61" i="10"/>
  <c r="K61" i="10"/>
  <c r="L61" i="10"/>
  <c r="M61" i="10"/>
  <c r="N61" i="10"/>
  <c r="O61" i="10"/>
  <c r="P61" i="10"/>
  <c r="Q61" i="10"/>
  <c r="H208" i="10"/>
  <c r="I208" i="10"/>
  <c r="J208" i="10"/>
  <c r="K208" i="10"/>
  <c r="L208" i="10"/>
  <c r="M208" i="10"/>
  <c r="N208" i="10"/>
  <c r="O208" i="10"/>
  <c r="P208" i="10"/>
  <c r="Q208" i="10"/>
  <c r="H296" i="10"/>
  <c r="I296" i="10"/>
  <c r="J296" i="10"/>
  <c r="K296" i="10"/>
  <c r="L296" i="10"/>
  <c r="M296" i="10"/>
  <c r="N296" i="10"/>
  <c r="O296" i="10"/>
  <c r="P296" i="10"/>
  <c r="Q296" i="10"/>
  <c r="H209" i="10"/>
  <c r="I209" i="10"/>
  <c r="J209" i="10"/>
  <c r="K209" i="10"/>
  <c r="L209" i="10"/>
  <c r="M209" i="10"/>
  <c r="N209" i="10"/>
  <c r="O209" i="10"/>
  <c r="P209" i="10"/>
  <c r="Q209" i="10"/>
  <c r="H340" i="10"/>
  <c r="I340" i="10"/>
  <c r="J340" i="10"/>
  <c r="K340" i="10"/>
  <c r="L340" i="10"/>
  <c r="M340" i="10"/>
  <c r="N340" i="10"/>
  <c r="O340" i="10"/>
  <c r="P340" i="10"/>
  <c r="Q340" i="10"/>
  <c r="H122" i="10"/>
  <c r="I122" i="10"/>
  <c r="J122" i="10"/>
  <c r="K122" i="10"/>
  <c r="L122" i="10"/>
  <c r="M122" i="10"/>
  <c r="N122" i="10"/>
  <c r="O122" i="10"/>
  <c r="P122" i="10"/>
  <c r="Q122" i="10"/>
  <c r="H210" i="10"/>
  <c r="I210" i="10"/>
  <c r="J210" i="10"/>
  <c r="K210" i="10"/>
  <c r="L210" i="10"/>
  <c r="M210" i="10"/>
  <c r="N210" i="10"/>
  <c r="O210" i="10"/>
  <c r="P210" i="10"/>
  <c r="Q210" i="10"/>
  <c r="H62" i="10"/>
  <c r="I62" i="10"/>
  <c r="J62" i="10"/>
  <c r="K62" i="10"/>
  <c r="L62" i="10"/>
  <c r="M62" i="10"/>
  <c r="N62" i="10"/>
  <c r="O62" i="10"/>
  <c r="P62" i="10"/>
  <c r="Q62" i="10"/>
  <c r="H211" i="10"/>
  <c r="I211" i="10"/>
  <c r="J211" i="10"/>
  <c r="K211" i="10"/>
  <c r="L211" i="10"/>
  <c r="M211" i="10"/>
  <c r="N211" i="10"/>
  <c r="O211" i="10"/>
  <c r="P211" i="10"/>
  <c r="Q211" i="10"/>
  <c r="H297" i="10"/>
  <c r="I297" i="10"/>
  <c r="J297" i="10"/>
  <c r="K297" i="10"/>
  <c r="L297" i="10"/>
  <c r="M297" i="10"/>
  <c r="N297" i="10"/>
  <c r="O297" i="10"/>
  <c r="P297" i="10"/>
  <c r="Q297" i="10"/>
  <c r="H14" i="10"/>
  <c r="I14" i="10"/>
  <c r="J14" i="10"/>
  <c r="K14" i="10"/>
  <c r="L14" i="10"/>
  <c r="M14" i="10"/>
  <c r="N14" i="10"/>
  <c r="O14" i="10"/>
  <c r="P14" i="10"/>
  <c r="Q14" i="10"/>
  <c r="H298" i="10"/>
  <c r="I298" i="10"/>
  <c r="J298" i="10"/>
  <c r="K298" i="10"/>
  <c r="L298" i="10"/>
  <c r="M298" i="10"/>
  <c r="N298" i="10"/>
  <c r="O298" i="10"/>
  <c r="P298" i="10"/>
  <c r="Q298" i="10"/>
  <c r="H123" i="10"/>
  <c r="I123" i="10"/>
  <c r="J123" i="10"/>
  <c r="K123" i="10"/>
  <c r="L123" i="10"/>
  <c r="M123" i="10"/>
  <c r="N123" i="10"/>
  <c r="O123" i="10"/>
  <c r="P123" i="10"/>
  <c r="Q123" i="10"/>
  <c r="H63" i="10"/>
  <c r="I63" i="10"/>
  <c r="J63" i="10"/>
  <c r="K63" i="10"/>
  <c r="L63" i="10"/>
  <c r="M63" i="10"/>
  <c r="N63" i="10"/>
  <c r="O63" i="10"/>
  <c r="P63" i="10"/>
  <c r="Q63" i="10"/>
  <c r="H124" i="10"/>
  <c r="I124" i="10"/>
  <c r="J124" i="10"/>
  <c r="K124" i="10"/>
  <c r="L124" i="10"/>
  <c r="M124" i="10"/>
  <c r="N124" i="10"/>
  <c r="O124" i="10"/>
  <c r="P124" i="10"/>
  <c r="Q124" i="10"/>
  <c r="H64" i="10"/>
  <c r="I64" i="10"/>
  <c r="J64" i="10"/>
  <c r="K64" i="10"/>
  <c r="L64" i="10"/>
  <c r="M64" i="10"/>
  <c r="N64" i="10"/>
  <c r="O64" i="10"/>
  <c r="P64" i="10"/>
  <c r="Q64" i="10"/>
  <c r="H65" i="10"/>
  <c r="I65" i="10"/>
  <c r="J65" i="10"/>
  <c r="K65" i="10"/>
  <c r="L65" i="10"/>
  <c r="M65" i="10"/>
  <c r="N65" i="10"/>
  <c r="O65" i="10"/>
  <c r="P65" i="10"/>
  <c r="Q65" i="10"/>
  <c r="H212" i="10"/>
  <c r="I212" i="10"/>
  <c r="J212" i="10"/>
  <c r="K212" i="10"/>
  <c r="L212" i="10"/>
  <c r="M212" i="10"/>
  <c r="N212" i="10"/>
  <c r="O212" i="10"/>
  <c r="P212" i="10"/>
  <c r="Q212" i="10"/>
  <c r="H299" i="10"/>
  <c r="I299" i="10"/>
  <c r="J299" i="10"/>
  <c r="K299" i="10"/>
  <c r="L299" i="10"/>
  <c r="M299" i="10"/>
  <c r="N299" i="10"/>
  <c r="O299" i="10"/>
  <c r="P299" i="10"/>
  <c r="Q299" i="10"/>
  <c r="H300" i="10"/>
  <c r="I300" i="10"/>
  <c r="J300" i="10"/>
  <c r="K300" i="10"/>
  <c r="L300" i="10"/>
  <c r="M300" i="10"/>
  <c r="N300" i="10"/>
  <c r="O300" i="10"/>
  <c r="P300" i="10"/>
  <c r="Q300" i="10"/>
  <c r="H125" i="10"/>
  <c r="I125" i="10"/>
  <c r="J125" i="10"/>
  <c r="K125" i="10"/>
  <c r="L125" i="10"/>
  <c r="M125" i="10"/>
  <c r="N125" i="10"/>
  <c r="O125" i="10"/>
  <c r="P125" i="10"/>
  <c r="Q125" i="10"/>
  <c r="H66" i="10"/>
  <c r="I66" i="10"/>
  <c r="J66" i="10"/>
  <c r="K66" i="10"/>
  <c r="L66" i="10"/>
  <c r="M66" i="10"/>
  <c r="N66" i="10"/>
  <c r="O66" i="10"/>
  <c r="P66" i="10"/>
  <c r="Q66" i="10"/>
  <c r="H126" i="10"/>
  <c r="I126" i="10"/>
  <c r="J126" i="10"/>
  <c r="K126" i="10"/>
  <c r="L126" i="10"/>
  <c r="M126" i="10"/>
  <c r="N126" i="10"/>
  <c r="O126" i="10"/>
  <c r="P126" i="10"/>
  <c r="Q126" i="10"/>
  <c r="H127" i="10"/>
  <c r="I127" i="10"/>
  <c r="J127" i="10"/>
  <c r="K127" i="10"/>
  <c r="L127" i="10"/>
  <c r="M127" i="10"/>
  <c r="N127" i="10"/>
  <c r="O127" i="10"/>
  <c r="P127" i="10"/>
  <c r="Q127" i="10"/>
  <c r="H67" i="10"/>
  <c r="I67" i="10"/>
  <c r="J67" i="10"/>
  <c r="K67" i="10"/>
  <c r="L67" i="10"/>
  <c r="M67" i="10"/>
  <c r="N67" i="10"/>
  <c r="O67" i="10"/>
  <c r="P67" i="10"/>
  <c r="Q67" i="10"/>
  <c r="H213" i="10"/>
  <c r="I213" i="10"/>
  <c r="J213" i="10"/>
  <c r="K213" i="10"/>
  <c r="L213" i="10"/>
  <c r="M213" i="10"/>
  <c r="N213" i="10"/>
  <c r="O213" i="10"/>
  <c r="P213" i="10"/>
  <c r="Q213" i="10"/>
  <c r="H68" i="10"/>
  <c r="I68" i="10"/>
  <c r="J68" i="10"/>
  <c r="K68" i="10"/>
  <c r="L68" i="10"/>
  <c r="M68" i="10"/>
  <c r="N68" i="10"/>
  <c r="O68" i="10"/>
  <c r="P68" i="10"/>
  <c r="Q68" i="10"/>
  <c r="H128" i="10"/>
  <c r="I128" i="10"/>
  <c r="J128" i="10"/>
  <c r="K128" i="10"/>
  <c r="L128" i="10"/>
  <c r="M128" i="10"/>
  <c r="N128" i="10"/>
  <c r="O128" i="10"/>
  <c r="P128" i="10"/>
  <c r="Q128" i="10"/>
  <c r="H69" i="10"/>
  <c r="I69" i="10"/>
  <c r="J69" i="10"/>
  <c r="K69" i="10"/>
  <c r="L69" i="10"/>
  <c r="M69" i="10"/>
  <c r="N69" i="10"/>
  <c r="O69" i="10"/>
  <c r="P69" i="10"/>
  <c r="Q69" i="10"/>
  <c r="H301" i="10"/>
  <c r="I301" i="10"/>
  <c r="J301" i="10"/>
  <c r="K301" i="10"/>
  <c r="L301" i="10"/>
  <c r="M301" i="10"/>
  <c r="N301" i="10"/>
  <c r="O301" i="10"/>
  <c r="P301" i="10"/>
  <c r="Q301" i="10"/>
  <c r="H214" i="10"/>
  <c r="I214" i="10"/>
  <c r="J214" i="10"/>
  <c r="K214" i="10"/>
  <c r="L214" i="10"/>
  <c r="M214" i="10"/>
  <c r="N214" i="10"/>
  <c r="O214" i="10"/>
  <c r="P214" i="10"/>
  <c r="Q214" i="10"/>
  <c r="H302" i="10"/>
  <c r="I302" i="10"/>
  <c r="J302" i="10"/>
  <c r="K302" i="10"/>
  <c r="L302" i="10"/>
  <c r="M302" i="10"/>
  <c r="N302" i="10"/>
  <c r="O302" i="10"/>
  <c r="P302" i="10"/>
  <c r="Q302" i="10"/>
  <c r="H129" i="10"/>
  <c r="I129" i="10"/>
  <c r="J129" i="10"/>
  <c r="K129" i="10"/>
  <c r="L129" i="10"/>
  <c r="M129" i="10"/>
  <c r="N129" i="10"/>
  <c r="O129" i="10"/>
  <c r="P129" i="10"/>
  <c r="Q129" i="10"/>
  <c r="H70" i="10"/>
  <c r="I70" i="10"/>
  <c r="J70" i="10"/>
  <c r="K70" i="10"/>
  <c r="L70" i="10"/>
  <c r="M70" i="10"/>
  <c r="N70" i="10"/>
  <c r="O70" i="10"/>
  <c r="P70" i="10"/>
  <c r="Q70" i="10"/>
  <c r="H215" i="10"/>
  <c r="I215" i="10"/>
  <c r="J215" i="10"/>
  <c r="K215" i="10"/>
  <c r="L215" i="10"/>
  <c r="M215" i="10"/>
  <c r="N215" i="10"/>
  <c r="O215" i="10"/>
  <c r="P215" i="10"/>
  <c r="Q215" i="10"/>
  <c r="H216" i="10"/>
  <c r="I216" i="10"/>
  <c r="J216" i="10"/>
  <c r="K216" i="10"/>
  <c r="L216" i="10"/>
  <c r="M216" i="10"/>
  <c r="N216" i="10"/>
  <c r="O216" i="10"/>
  <c r="P216" i="10"/>
  <c r="Q216" i="10"/>
  <c r="H130" i="10"/>
  <c r="I130" i="10"/>
  <c r="J130" i="10"/>
  <c r="K130" i="10"/>
  <c r="L130" i="10"/>
  <c r="M130" i="10"/>
  <c r="N130" i="10"/>
  <c r="O130" i="10"/>
  <c r="P130" i="10"/>
  <c r="Q130" i="10"/>
  <c r="H131" i="10"/>
  <c r="I131" i="10"/>
  <c r="J131" i="10"/>
  <c r="K131" i="10"/>
  <c r="L131" i="10"/>
  <c r="M131" i="10"/>
  <c r="N131" i="10"/>
  <c r="O131" i="10"/>
  <c r="P131" i="10"/>
  <c r="Q131" i="10"/>
  <c r="H15" i="10"/>
  <c r="I15" i="10"/>
  <c r="J15" i="10"/>
  <c r="K15" i="10"/>
  <c r="L15" i="10"/>
  <c r="M15" i="10"/>
  <c r="N15" i="10"/>
  <c r="O15" i="10"/>
  <c r="P15" i="10"/>
  <c r="Q15" i="10"/>
  <c r="H217" i="10"/>
  <c r="I217" i="10"/>
  <c r="J217" i="10"/>
  <c r="K217" i="10"/>
  <c r="L217" i="10"/>
  <c r="M217" i="10"/>
  <c r="N217" i="10"/>
  <c r="O217" i="10"/>
  <c r="P217" i="10"/>
  <c r="Q217" i="10"/>
  <c r="H218" i="10"/>
  <c r="I218" i="10"/>
  <c r="J218" i="10"/>
  <c r="K218" i="10"/>
  <c r="L218" i="10"/>
  <c r="M218" i="10"/>
  <c r="N218" i="10"/>
  <c r="O218" i="10"/>
  <c r="P218" i="10"/>
  <c r="Q218" i="10"/>
  <c r="H219" i="10"/>
  <c r="I219" i="10"/>
  <c r="J219" i="10"/>
  <c r="K219" i="10"/>
  <c r="L219" i="10"/>
  <c r="M219" i="10"/>
  <c r="N219" i="10"/>
  <c r="O219" i="10"/>
  <c r="P219" i="10"/>
  <c r="Q219" i="10"/>
  <c r="H220" i="10"/>
  <c r="I220" i="10"/>
  <c r="J220" i="10"/>
  <c r="K220" i="10"/>
  <c r="L220" i="10"/>
  <c r="M220" i="10"/>
  <c r="N220" i="10"/>
  <c r="O220" i="10"/>
  <c r="P220" i="10"/>
  <c r="Q220" i="10"/>
  <c r="H221" i="10"/>
  <c r="I221" i="10"/>
  <c r="J221" i="10"/>
  <c r="K221" i="10"/>
  <c r="L221" i="10"/>
  <c r="M221" i="10"/>
  <c r="N221" i="10"/>
  <c r="O221" i="10"/>
  <c r="P221" i="10"/>
  <c r="Q221" i="10"/>
  <c r="H132" i="10"/>
  <c r="I132" i="10"/>
  <c r="J132" i="10"/>
  <c r="K132" i="10"/>
  <c r="L132" i="10"/>
  <c r="M132" i="10"/>
  <c r="N132" i="10"/>
  <c r="O132" i="10"/>
  <c r="P132" i="10"/>
  <c r="Q132" i="10"/>
  <c r="H133" i="10"/>
  <c r="I133" i="10"/>
  <c r="J133" i="10"/>
  <c r="K133" i="10"/>
  <c r="L133" i="10"/>
  <c r="M133" i="10"/>
  <c r="N133" i="10"/>
  <c r="O133" i="10"/>
  <c r="P133" i="10"/>
  <c r="Q133" i="10"/>
  <c r="H222" i="10"/>
  <c r="I222" i="10"/>
  <c r="J222" i="10"/>
  <c r="K222" i="10"/>
  <c r="L222" i="10"/>
  <c r="M222" i="10"/>
  <c r="N222" i="10"/>
  <c r="O222" i="10"/>
  <c r="P222" i="10"/>
  <c r="Q222" i="10"/>
  <c r="H341" i="10"/>
  <c r="I341" i="10"/>
  <c r="J341" i="10"/>
  <c r="K341" i="10"/>
  <c r="L341" i="10"/>
  <c r="M341" i="10"/>
  <c r="N341" i="10"/>
  <c r="O341" i="10"/>
  <c r="P341" i="10"/>
  <c r="Q341" i="10"/>
  <c r="H134" i="10"/>
  <c r="I134" i="10"/>
  <c r="J134" i="10"/>
  <c r="K134" i="10"/>
  <c r="L134" i="10"/>
  <c r="M134" i="10"/>
  <c r="N134" i="10"/>
  <c r="O134" i="10"/>
  <c r="P134" i="10"/>
  <c r="Q134" i="10"/>
  <c r="H303" i="10"/>
  <c r="I303" i="10"/>
  <c r="J303" i="10"/>
  <c r="K303" i="10"/>
  <c r="L303" i="10"/>
  <c r="M303" i="10"/>
  <c r="N303" i="10"/>
  <c r="O303" i="10"/>
  <c r="P303" i="10"/>
  <c r="Q303" i="10"/>
  <c r="H135" i="10"/>
  <c r="I135" i="10"/>
  <c r="J135" i="10"/>
  <c r="K135" i="10"/>
  <c r="L135" i="10"/>
  <c r="M135" i="10"/>
  <c r="N135" i="10"/>
  <c r="O135" i="10"/>
  <c r="P135" i="10"/>
  <c r="Q135" i="10"/>
  <c r="H304" i="10"/>
  <c r="I304" i="10"/>
  <c r="J304" i="10"/>
  <c r="K304" i="10"/>
  <c r="L304" i="10"/>
  <c r="M304" i="10"/>
  <c r="N304" i="10"/>
  <c r="O304" i="10"/>
  <c r="P304" i="10"/>
  <c r="Q304" i="10"/>
  <c r="H71" i="10"/>
  <c r="I71" i="10"/>
  <c r="J71" i="10"/>
  <c r="K71" i="10"/>
  <c r="L71" i="10"/>
  <c r="M71" i="10"/>
  <c r="N71" i="10"/>
  <c r="O71" i="10"/>
  <c r="P71" i="10"/>
  <c r="Q71" i="10"/>
  <c r="H136" i="10"/>
  <c r="I136" i="10"/>
  <c r="J136" i="10"/>
  <c r="K136" i="10"/>
  <c r="L136" i="10"/>
  <c r="M136" i="10"/>
  <c r="N136" i="10"/>
  <c r="O136" i="10"/>
  <c r="P136" i="10"/>
  <c r="Q136" i="10"/>
  <c r="H72" i="10"/>
  <c r="I72" i="10"/>
  <c r="J72" i="10"/>
  <c r="K72" i="10"/>
  <c r="L72" i="10"/>
  <c r="M72" i="10"/>
  <c r="N72" i="10"/>
  <c r="O72" i="10"/>
  <c r="P72" i="10"/>
  <c r="Q72" i="10"/>
  <c r="H16" i="10"/>
  <c r="I16" i="10"/>
  <c r="J16" i="10"/>
  <c r="K16" i="10"/>
  <c r="L16" i="10"/>
  <c r="M16" i="10"/>
  <c r="N16" i="10"/>
  <c r="O16" i="10"/>
  <c r="P16" i="10"/>
  <c r="Q16" i="10"/>
  <c r="H305" i="10"/>
  <c r="I305" i="10"/>
  <c r="J305" i="10"/>
  <c r="K305" i="10"/>
  <c r="L305" i="10"/>
  <c r="M305" i="10"/>
  <c r="N305" i="10"/>
  <c r="O305" i="10"/>
  <c r="P305" i="10"/>
  <c r="Q305" i="10"/>
  <c r="H73" i="10"/>
  <c r="I73" i="10"/>
  <c r="J73" i="10"/>
  <c r="K73" i="10"/>
  <c r="L73" i="10"/>
  <c r="M73" i="10"/>
  <c r="N73" i="10"/>
  <c r="O73" i="10"/>
  <c r="P73" i="10"/>
  <c r="Q73" i="10"/>
  <c r="H223" i="10"/>
  <c r="I223" i="10"/>
  <c r="J223" i="10"/>
  <c r="K223" i="10"/>
  <c r="L223" i="10"/>
  <c r="M223" i="10"/>
  <c r="N223" i="10"/>
  <c r="O223" i="10"/>
  <c r="P223" i="10"/>
  <c r="Q223" i="10"/>
  <c r="H224" i="10"/>
  <c r="I224" i="10"/>
  <c r="J224" i="10"/>
  <c r="K224" i="10"/>
  <c r="L224" i="10"/>
  <c r="M224" i="10"/>
  <c r="N224" i="10"/>
  <c r="O224" i="10"/>
  <c r="P224" i="10"/>
  <c r="Q224" i="10"/>
  <c r="H137" i="10"/>
  <c r="I137" i="10"/>
  <c r="J137" i="10"/>
  <c r="K137" i="10"/>
  <c r="L137" i="10"/>
  <c r="M137" i="10"/>
  <c r="N137" i="10"/>
  <c r="O137" i="10"/>
  <c r="P137" i="10"/>
  <c r="Q137" i="10"/>
  <c r="H225" i="10"/>
  <c r="I225" i="10"/>
  <c r="J225" i="10"/>
  <c r="K225" i="10"/>
  <c r="L225" i="10"/>
  <c r="M225" i="10"/>
  <c r="N225" i="10"/>
  <c r="O225" i="10"/>
  <c r="P225" i="10"/>
  <c r="Q225" i="10"/>
  <c r="H138" i="10"/>
  <c r="I138" i="10"/>
  <c r="J138" i="10"/>
  <c r="K138" i="10"/>
  <c r="L138" i="10"/>
  <c r="M138" i="10"/>
  <c r="N138" i="10"/>
  <c r="O138" i="10"/>
  <c r="P138" i="10"/>
  <c r="Q138" i="10"/>
  <c r="H17" i="10"/>
  <c r="I17" i="10"/>
  <c r="J17" i="10"/>
  <c r="K17" i="10"/>
  <c r="L17" i="10"/>
  <c r="M17" i="10"/>
  <c r="N17" i="10"/>
  <c r="O17" i="10"/>
  <c r="P17" i="10"/>
  <c r="Q17" i="10"/>
  <c r="H74" i="10"/>
  <c r="I74" i="10"/>
  <c r="J74" i="10"/>
  <c r="K74" i="10"/>
  <c r="L74" i="10"/>
  <c r="M74" i="10"/>
  <c r="N74" i="10"/>
  <c r="O74" i="10"/>
  <c r="P74" i="10"/>
  <c r="Q74" i="10"/>
  <c r="H18" i="10"/>
  <c r="I18" i="10"/>
  <c r="J18" i="10"/>
  <c r="K18" i="10"/>
  <c r="L18" i="10"/>
  <c r="M18" i="10"/>
  <c r="N18" i="10"/>
  <c r="O18" i="10"/>
  <c r="P18" i="10"/>
  <c r="Q18" i="10"/>
  <c r="H306" i="10"/>
  <c r="I306" i="10"/>
  <c r="J306" i="10"/>
  <c r="K306" i="10"/>
  <c r="L306" i="10"/>
  <c r="M306" i="10"/>
  <c r="N306" i="10"/>
  <c r="O306" i="10"/>
  <c r="P306" i="10"/>
  <c r="Q306" i="10"/>
  <c r="H307" i="10"/>
  <c r="I307" i="10"/>
  <c r="J307" i="10"/>
  <c r="K307" i="10"/>
  <c r="L307" i="10"/>
  <c r="M307" i="10"/>
  <c r="N307" i="10"/>
  <c r="O307" i="10"/>
  <c r="P307" i="10"/>
  <c r="Q307" i="10"/>
  <c r="H226" i="10"/>
  <c r="I226" i="10"/>
  <c r="J226" i="10"/>
  <c r="K226" i="10"/>
  <c r="L226" i="10"/>
  <c r="M226" i="10"/>
  <c r="N226" i="10"/>
  <c r="O226" i="10"/>
  <c r="P226" i="10"/>
  <c r="Q226" i="10"/>
  <c r="H227" i="10"/>
  <c r="I227" i="10"/>
  <c r="J227" i="10"/>
  <c r="K227" i="10"/>
  <c r="L227" i="10"/>
  <c r="M227" i="10"/>
  <c r="N227" i="10"/>
  <c r="O227" i="10"/>
  <c r="P227" i="10"/>
  <c r="Q227" i="10"/>
  <c r="H308" i="10"/>
  <c r="I308" i="10"/>
  <c r="J308" i="10"/>
  <c r="K308" i="10"/>
  <c r="L308" i="10"/>
  <c r="M308" i="10"/>
  <c r="N308" i="10"/>
  <c r="O308" i="10"/>
  <c r="P308" i="10"/>
  <c r="Q308" i="10"/>
  <c r="H228" i="10"/>
  <c r="I228" i="10"/>
  <c r="J228" i="10"/>
  <c r="K228" i="10"/>
  <c r="L228" i="10"/>
  <c r="M228" i="10"/>
  <c r="N228" i="10"/>
  <c r="O228" i="10"/>
  <c r="P228" i="10"/>
  <c r="Q228" i="10"/>
  <c r="H139" i="10"/>
  <c r="I139" i="10"/>
  <c r="J139" i="10"/>
  <c r="K139" i="10"/>
  <c r="L139" i="10"/>
  <c r="M139" i="10"/>
  <c r="N139" i="10"/>
  <c r="O139" i="10"/>
  <c r="P139" i="10"/>
  <c r="Q139" i="10"/>
  <c r="H342" i="10"/>
  <c r="I342" i="10"/>
  <c r="J342" i="10"/>
  <c r="K342" i="10"/>
  <c r="L342" i="10"/>
  <c r="M342" i="10"/>
  <c r="N342" i="10"/>
  <c r="O342" i="10"/>
  <c r="P342" i="10"/>
  <c r="Q342" i="10"/>
  <c r="H309" i="10"/>
  <c r="I309" i="10"/>
  <c r="J309" i="10"/>
  <c r="K309" i="10"/>
  <c r="L309" i="10"/>
  <c r="M309" i="10"/>
  <c r="N309" i="10"/>
  <c r="O309" i="10"/>
  <c r="P309" i="10"/>
  <c r="Q309" i="10"/>
  <c r="H310" i="10"/>
  <c r="I310" i="10"/>
  <c r="J310" i="10"/>
  <c r="K310" i="10"/>
  <c r="L310" i="10"/>
  <c r="M310" i="10"/>
  <c r="N310" i="10"/>
  <c r="O310" i="10"/>
  <c r="P310" i="10"/>
  <c r="Q310" i="10"/>
  <c r="H140" i="10"/>
  <c r="I140" i="10"/>
  <c r="J140" i="10"/>
  <c r="K140" i="10"/>
  <c r="L140" i="10"/>
  <c r="M140" i="10"/>
  <c r="N140" i="10"/>
  <c r="O140" i="10"/>
  <c r="P140" i="10"/>
  <c r="Q140" i="10"/>
  <c r="H311" i="10"/>
  <c r="I311" i="10"/>
  <c r="J311" i="10"/>
  <c r="K311" i="10"/>
  <c r="L311" i="10"/>
  <c r="M311" i="10"/>
  <c r="N311" i="10"/>
  <c r="O311" i="10"/>
  <c r="P311" i="10"/>
  <c r="Q311" i="10"/>
  <c r="H312" i="10"/>
  <c r="I312" i="10"/>
  <c r="J312" i="10"/>
  <c r="K312" i="10"/>
  <c r="L312" i="10"/>
  <c r="M312" i="10"/>
  <c r="N312" i="10"/>
  <c r="O312" i="10"/>
  <c r="P312" i="10"/>
  <c r="Q312" i="10"/>
  <c r="H141" i="10"/>
  <c r="I141" i="10"/>
  <c r="J141" i="10"/>
  <c r="K141" i="10"/>
  <c r="L141" i="10"/>
  <c r="M141" i="10"/>
  <c r="N141" i="10"/>
  <c r="O141" i="10"/>
  <c r="P141" i="10"/>
  <c r="Q141" i="10"/>
  <c r="H142" i="10"/>
  <c r="I142" i="10"/>
  <c r="J142" i="10"/>
  <c r="K142" i="10"/>
  <c r="L142" i="10"/>
  <c r="M142" i="10"/>
  <c r="N142" i="10"/>
  <c r="O142" i="10"/>
  <c r="P142" i="10"/>
  <c r="Q142" i="10"/>
  <c r="H143" i="10"/>
  <c r="I143" i="10"/>
  <c r="J143" i="10"/>
  <c r="K143" i="10"/>
  <c r="L143" i="10"/>
  <c r="M143" i="10"/>
  <c r="N143" i="10"/>
  <c r="O143" i="10"/>
  <c r="P143" i="10"/>
  <c r="Q143" i="10"/>
  <c r="H229" i="10"/>
  <c r="I229" i="10"/>
  <c r="J229" i="10"/>
  <c r="K229" i="10"/>
  <c r="L229" i="10"/>
  <c r="M229" i="10"/>
  <c r="N229" i="10"/>
  <c r="O229" i="10"/>
  <c r="P229" i="10"/>
  <c r="Q229" i="10"/>
  <c r="H313" i="10"/>
  <c r="I313" i="10"/>
  <c r="J313" i="10"/>
  <c r="K313" i="10"/>
  <c r="L313" i="10"/>
  <c r="M313" i="10"/>
  <c r="N313" i="10"/>
  <c r="O313" i="10"/>
  <c r="P313" i="10"/>
  <c r="Q313" i="10"/>
  <c r="H230" i="10"/>
  <c r="I230" i="10"/>
  <c r="J230" i="10"/>
  <c r="K230" i="10"/>
  <c r="L230" i="10"/>
  <c r="M230" i="10"/>
  <c r="N230" i="10"/>
  <c r="O230" i="10"/>
  <c r="P230" i="10"/>
  <c r="Q230" i="10"/>
  <c r="H314" i="10"/>
  <c r="I314" i="10"/>
  <c r="J314" i="10"/>
  <c r="K314" i="10"/>
  <c r="L314" i="10"/>
  <c r="M314" i="10"/>
  <c r="N314" i="10"/>
  <c r="O314" i="10"/>
  <c r="P314" i="10"/>
  <c r="Q314" i="10"/>
  <c r="H315" i="10"/>
  <c r="I315" i="10"/>
  <c r="J315" i="10"/>
  <c r="K315" i="10"/>
  <c r="L315" i="10"/>
  <c r="M315" i="10"/>
  <c r="N315" i="10"/>
  <c r="O315" i="10"/>
  <c r="P315" i="10"/>
  <c r="Q315" i="10"/>
  <c r="H343" i="10"/>
  <c r="I343" i="10"/>
  <c r="J343" i="10"/>
  <c r="K343" i="10"/>
  <c r="L343" i="10"/>
  <c r="M343" i="10"/>
  <c r="N343" i="10"/>
  <c r="O343" i="10"/>
  <c r="P343" i="10"/>
  <c r="Q343" i="10"/>
  <c r="H144" i="10"/>
  <c r="I144" i="10"/>
  <c r="J144" i="10"/>
  <c r="K144" i="10"/>
  <c r="L144" i="10"/>
  <c r="M144" i="10"/>
  <c r="N144" i="10"/>
  <c r="O144" i="10"/>
  <c r="P144" i="10"/>
  <c r="Q144" i="10"/>
  <c r="H145" i="10"/>
  <c r="I145" i="10"/>
  <c r="J145" i="10"/>
  <c r="K145" i="10"/>
  <c r="L145" i="10"/>
  <c r="M145" i="10"/>
  <c r="N145" i="10"/>
  <c r="O145" i="10"/>
  <c r="P145" i="10"/>
  <c r="Q145" i="10"/>
  <c r="H231" i="10"/>
  <c r="I231" i="10"/>
  <c r="J231" i="10"/>
  <c r="K231" i="10"/>
  <c r="L231" i="10"/>
  <c r="M231" i="10"/>
  <c r="N231" i="10"/>
  <c r="O231" i="10"/>
  <c r="P231" i="10"/>
  <c r="Q231" i="10"/>
  <c r="H232" i="10"/>
  <c r="I232" i="10"/>
  <c r="J232" i="10"/>
  <c r="K232" i="10"/>
  <c r="L232" i="10"/>
  <c r="M232" i="10"/>
  <c r="N232" i="10"/>
  <c r="O232" i="10"/>
  <c r="P232" i="10"/>
  <c r="Q232" i="10"/>
  <c r="H24" i="10"/>
  <c r="I24" i="10"/>
  <c r="J24" i="10"/>
  <c r="K24" i="10"/>
  <c r="L24" i="10"/>
  <c r="M24" i="10"/>
  <c r="N24" i="10"/>
  <c r="O24" i="10"/>
  <c r="P24" i="10"/>
  <c r="Q24" i="10"/>
  <c r="H19" i="10"/>
  <c r="I19" i="10"/>
  <c r="J19" i="10"/>
  <c r="K19" i="10"/>
  <c r="L19" i="10"/>
  <c r="M19" i="10"/>
  <c r="N19" i="10"/>
  <c r="O19" i="10"/>
  <c r="P19" i="10"/>
  <c r="Q19" i="10"/>
  <c r="H233" i="10"/>
  <c r="I233" i="10"/>
  <c r="J233" i="10"/>
  <c r="K233" i="10"/>
  <c r="L233" i="10"/>
  <c r="M233" i="10"/>
  <c r="N233" i="10"/>
  <c r="O233" i="10"/>
  <c r="P233" i="10"/>
  <c r="Q233" i="10"/>
  <c r="H316" i="10"/>
  <c r="I316" i="10"/>
  <c r="J316" i="10"/>
  <c r="K316" i="10"/>
  <c r="L316" i="10"/>
  <c r="M316" i="10"/>
  <c r="N316" i="10"/>
  <c r="O316" i="10"/>
  <c r="P316" i="10"/>
  <c r="Q316" i="10"/>
  <c r="H25" i="10"/>
  <c r="I25" i="10"/>
  <c r="J25" i="10"/>
  <c r="K25" i="10"/>
  <c r="L25" i="10"/>
  <c r="M25" i="10"/>
  <c r="N25" i="10"/>
  <c r="O25" i="10"/>
  <c r="P25" i="10"/>
  <c r="Q25" i="10"/>
  <c r="H317" i="10"/>
  <c r="I317" i="10"/>
  <c r="J317" i="10"/>
  <c r="K317" i="10"/>
  <c r="L317" i="10"/>
  <c r="M317" i="10"/>
  <c r="N317" i="10"/>
  <c r="O317" i="10"/>
  <c r="P317" i="10"/>
  <c r="Q317" i="10"/>
  <c r="H318" i="10"/>
  <c r="I318" i="10"/>
  <c r="J318" i="10"/>
  <c r="K318" i="10"/>
  <c r="L318" i="10"/>
  <c r="M318" i="10"/>
  <c r="N318" i="10"/>
  <c r="O318" i="10"/>
  <c r="P318" i="10"/>
  <c r="Q318" i="10"/>
  <c r="H319" i="10"/>
  <c r="I319" i="10"/>
  <c r="J319" i="10"/>
  <c r="K319" i="10"/>
  <c r="L319" i="10"/>
  <c r="M319" i="10"/>
  <c r="N319" i="10"/>
  <c r="O319" i="10"/>
  <c r="P319" i="10"/>
  <c r="Q319" i="10"/>
  <c r="H146" i="10"/>
  <c r="I146" i="10"/>
  <c r="J146" i="10"/>
  <c r="K146" i="10"/>
  <c r="L146" i="10"/>
  <c r="M146" i="10"/>
  <c r="N146" i="10"/>
  <c r="O146" i="10"/>
  <c r="P146" i="10"/>
  <c r="Q146" i="10"/>
  <c r="H26" i="10"/>
  <c r="I26" i="10"/>
  <c r="J26" i="10"/>
  <c r="K26" i="10"/>
  <c r="L26" i="10"/>
  <c r="M26" i="10"/>
  <c r="N26" i="10"/>
  <c r="O26" i="10"/>
  <c r="P26" i="10"/>
  <c r="Q26" i="10"/>
  <c r="H147" i="10"/>
  <c r="I147" i="10"/>
  <c r="J147" i="10"/>
  <c r="K147" i="10"/>
  <c r="L147" i="10"/>
  <c r="M147" i="10"/>
  <c r="N147" i="10"/>
  <c r="O147" i="10"/>
  <c r="P147" i="10"/>
  <c r="Q147" i="10"/>
  <c r="H148" i="10"/>
  <c r="I148" i="10"/>
  <c r="J148" i="10"/>
  <c r="K148" i="10"/>
  <c r="L148" i="10"/>
  <c r="M148" i="10"/>
  <c r="N148" i="10"/>
  <c r="O148" i="10"/>
  <c r="P148" i="10"/>
  <c r="Q148" i="10"/>
  <c r="H149" i="10"/>
  <c r="I149" i="10"/>
  <c r="J149" i="10"/>
  <c r="K149" i="10"/>
  <c r="L149" i="10"/>
  <c r="M149" i="10"/>
  <c r="N149" i="10"/>
  <c r="O149" i="10"/>
  <c r="P149" i="10"/>
  <c r="Q149" i="10"/>
  <c r="H320" i="10"/>
  <c r="I320" i="10"/>
  <c r="J320" i="10"/>
  <c r="K320" i="10"/>
  <c r="L320" i="10"/>
  <c r="M320" i="10"/>
  <c r="N320" i="10"/>
  <c r="O320" i="10"/>
  <c r="P320" i="10"/>
  <c r="Q320" i="10"/>
  <c r="H234" i="10"/>
  <c r="I234" i="10"/>
  <c r="J234" i="10"/>
  <c r="K234" i="10"/>
  <c r="L234" i="10"/>
  <c r="M234" i="10"/>
  <c r="N234" i="10"/>
  <c r="O234" i="10"/>
  <c r="P234" i="10"/>
  <c r="Q234" i="10"/>
  <c r="H235" i="10"/>
  <c r="I235" i="10"/>
  <c r="J235" i="10"/>
  <c r="K235" i="10"/>
  <c r="L235" i="10"/>
  <c r="M235" i="10"/>
  <c r="N235" i="10"/>
  <c r="O235" i="10"/>
  <c r="P235" i="10"/>
  <c r="Q235" i="10"/>
  <c r="H236" i="10"/>
  <c r="I236" i="10"/>
  <c r="J236" i="10"/>
  <c r="K236" i="10"/>
  <c r="L236" i="10"/>
  <c r="M236" i="10"/>
  <c r="N236" i="10"/>
  <c r="O236" i="10"/>
  <c r="P236" i="10"/>
  <c r="Q236" i="10"/>
  <c r="H321" i="10"/>
  <c r="I321" i="10"/>
  <c r="J321" i="10"/>
  <c r="K321" i="10"/>
  <c r="L321" i="10"/>
  <c r="M321" i="10"/>
  <c r="N321" i="10"/>
  <c r="O321" i="10"/>
  <c r="P321" i="10"/>
  <c r="Q321" i="10"/>
  <c r="H237" i="10"/>
  <c r="I237" i="10"/>
  <c r="J237" i="10"/>
  <c r="K237" i="10"/>
  <c r="L237" i="10"/>
  <c r="M237" i="10"/>
  <c r="N237" i="10"/>
  <c r="O237" i="10"/>
  <c r="P237" i="10"/>
  <c r="Q237" i="10"/>
  <c r="H75" i="10"/>
  <c r="I75" i="10"/>
  <c r="J75" i="10"/>
  <c r="K75" i="10"/>
  <c r="L75" i="10"/>
  <c r="M75" i="10"/>
  <c r="N75" i="10"/>
  <c r="O75" i="10"/>
  <c r="P75" i="10"/>
  <c r="Q75" i="10"/>
  <c r="H150" i="10"/>
  <c r="I150" i="10"/>
  <c r="J150" i="10"/>
  <c r="K150" i="10"/>
  <c r="L150" i="10"/>
  <c r="M150" i="10"/>
  <c r="N150" i="10"/>
  <c r="O150" i="10"/>
  <c r="P150" i="10"/>
  <c r="Q150" i="10"/>
  <c r="H76" i="10"/>
  <c r="I76" i="10"/>
  <c r="J76" i="10"/>
  <c r="K76" i="10"/>
  <c r="L76" i="10"/>
  <c r="M76" i="10"/>
  <c r="N76" i="10"/>
  <c r="O76" i="10"/>
  <c r="P76" i="10"/>
  <c r="Q76" i="10"/>
  <c r="H238" i="10"/>
  <c r="I238" i="10"/>
  <c r="J238" i="10"/>
  <c r="K238" i="10"/>
  <c r="L238" i="10"/>
  <c r="M238" i="10"/>
  <c r="N238" i="10"/>
  <c r="O238" i="10"/>
  <c r="P238" i="10"/>
  <c r="Q238" i="10"/>
  <c r="H239" i="10"/>
  <c r="I239" i="10"/>
  <c r="J239" i="10"/>
  <c r="K239" i="10"/>
  <c r="L239" i="10"/>
  <c r="M239" i="10"/>
  <c r="N239" i="10"/>
  <c r="O239" i="10"/>
  <c r="P239" i="10"/>
  <c r="Q239" i="10"/>
  <c r="H151" i="10"/>
  <c r="I151" i="10"/>
  <c r="J151" i="10"/>
  <c r="K151" i="10"/>
  <c r="L151" i="10"/>
  <c r="M151" i="10"/>
  <c r="N151" i="10"/>
  <c r="O151" i="10"/>
  <c r="P151" i="10"/>
  <c r="Q151" i="10"/>
  <c r="H322" i="10"/>
  <c r="I322" i="10"/>
  <c r="J322" i="10"/>
  <c r="K322" i="10"/>
  <c r="L322" i="10"/>
  <c r="M322" i="10"/>
  <c r="N322" i="10"/>
  <c r="O322" i="10"/>
  <c r="P322" i="10"/>
  <c r="Q322" i="10"/>
  <c r="H77" i="10"/>
  <c r="I77" i="10"/>
  <c r="J77" i="10"/>
  <c r="K77" i="10"/>
  <c r="L77" i="10"/>
  <c r="M77" i="10"/>
  <c r="N77" i="10"/>
  <c r="O77" i="10"/>
  <c r="P77" i="10"/>
  <c r="Q77" i="10"/>
  <c r="H323" i="10"/>
  <c r="I323" i="10"/>
  <c r="J323" i="10"/>
  <c r="K323" i="10"/>
  <c r="L323" i="10"/>
  <c r="M323" i="10"/>
  <c r="N323" i="10"/>
  <c r="O323" i="10"/>
  <c r="P323" i="10"/>
  <c r="Q323" i="10"/>
  <c r="H324" i="10"/>
  <c r="I324" i="10"/>
  <c r="J324" i="10"/>
  <c r="K324" i="10"/>
  <c r="L324" i="10"/>
  <c r="M324" i="10"/>
  <c r="N324" i="10"/>
  <c r="O324" i="10"/>
  <c r="P324" i="10"/>
  <c r="Q324" i="10"/>
  <c r="H152" i="10"/>
  <c r="I152" i="10"/>
  <c r="J152" i="10"/>
  <c r="K152" i="10"/>
  <c r="L152" i="10"/>
  <c r="M152" i="10"/>
  <c r="N152" i="10"/>
  <c r="O152" i="10"/>
  <c r="P152" i="10"/>
  <c r="Q152" i="10"/>
  <c r="H325" i="10"/>
  <c r="I325" i="10"/>
  <c r="J325" i="10"/>
  <c r="K325" i="10"/>
  <c r="L325" i="10"/>
  <c r="M325" i="10"/>
  <c r="N325" i="10"/>
  <c r="O325" i="10"/>
  <c r="P325" i="10"/>
  <c r="Q325" i="10"/>
  <c r="H240" i="10"/>
  <c r="I240" i="10"/>
  <c r="J240" i="10"/>
  <c r="K240" i="10"/>
  <c r="L240" i="10"/>
  <c r="M240" i="10"/>
  <c r="N240" i="10"/>
  <c r="O240" i="10"/>
  <c r="P240" i="10"/>
  <c r="Q240" i="10"/>
  <c r="H153" i="10"/>
  <c r="I153" i="10"/>
  <c r="J153" i="10"/>
  <c r="K153" i="10"/>
  <c r="L153" i="10"/>
  <c r="M153" i="10"/>
  <c r="N153" i="10"/>
  <c r="O153" i="10"/>
  <c r="P153" i="10"/>
  <c r="Q153" i="10"/>
  <c r="H326" i="10"/>
  <c r="I326" i="10"/>
  <c r="J326" i="10"/>
  <c r="K326" i="10"/>
  <c r="L326" i="10"/>
  <c r="M326" i="10"/>
  <c r="N326" i="10"/>
  <c r="O326" i="10"/>
  <c r="P326" i="10"/>
  <c r="Q326" i="10"/>
  <c r="H78" i="10"/>
  <c r="I78" i="10"/>
  <c r="J78" i="10"/>
  <c r="K78" i="10"/>
  <c r="L78" i="10"/>
  <c r="M78" i="10"/>
  <c r="N78" i="10"/>
  <c r="O78" i="10"/>
  <c r="P78" i="10"/>
  <c r="Q78" i="10"/>
  <c r="H79" i="10"/>
  <c r="I79" i="10"/>
  <c r="J79" i="10"/>
  <c r="K79" i="10"/>
  <c r="L79" i="10"/>
  <c r="M79" i="10"/>
  <c r="N79" i="10"/>
  <c r="O79" i="10"/>
  <c r="P79" i="10"/>
  <c r="Q79" i="10"/>
  <c r="H20" i="10"/>
  <c r="I20" i="10"/>
  <c r="J20" i="10"/>
  <c r="K20" i="10"/>
  <c r="L20" i="10"/>
  <c r="M20" i="10"/>
  <c r="N20" i="10"/>
  <c r="O20" i="10"/>
  <c r="P20" i="10"/>
  <c r="Q20" i="10"/>
  <c r="H154" i="10"/>
  <c r="I154" i="10"/>
  <c r="J154" i="10"/>
  <c r="K154" i="10"/>
  <c r="L154" i="10"/>
  <c r="M154" i="10"/>
  <c r="N154" i="10"/>
  <c r="O154" i="10"/>
  <c r="P154" i="10"/>
  <c r="Q154" i="10"/>
  <c r="H155" i="10"/>
  <c r="I155" i="10"/>
  <c r="J155" i="10"/>
  <c r="K155" i="10"/>
  <c r="L155" i="10"/>
  <c r="M155" i="10"/>
  <c r="N155" i="10"/>
  <c r="O155" i="10"/>
  <c r="P155" i="10"/>
  <c r="Q155" i="10"/>
  <c r="H80" i="10"/>
  <c r="I80" i="10"/>
  <c r="J80" i="10"/>
  <c r="K80" i="10"/>
  <c r="L80" i="10"/>
  <c r="M80" i="10"/>
  <c r="N80" i="10"/>
  <c r="O80" i="10"/>
  <c r="P80" i="10"/>
  <c r="Q80" i="10"/>
  <c r="H241" i="10"/>
  <c r="I241" i="10"/>
  <c r="J241" i="10"/>
  <c r="K241" i="10"/>
  <c r="L241" i="10"/>
  <c r="M241" i="10"/>
  <c r="N241" i="10"/>
  <c r="O241" i="10"/>
  <c r="P241" i="10"/>
  <c r="Q241" i="10"/>
  <c r="H156" i="10"/>
  <c r="I156" i="10"/>
  <c r="J156" i="10"/>
  <c r="K156" i="10"/>
  <c r="L156" i="10"/>
  <c r="M156" i="10"/>
  <c r="N156" i="10"/>
  <c r="O156" i="10"/>
  <c r="P156" i="10"/>
  <c r="Q156" i="10"/>
  <c r="H81" i="10"/>
  <c r="I81" i="10"/>
  <c r="J81" i="10"/>
  <c r="K81" i="10"/>
  <c r="L81" i="10"/>
  <c r="M81" i="10"/>
  <c r="N81" i="10"/>
  <c r="O81" i="10"/>
  <c r="P81" i="10"/>
  <c r="Q81" i="10"/>
  <c r="H242" i="10"/>
  <c r="I242" i="10"/>
  <c r="J242" i="10"/>
  <c r="K242" i="10"/>
  <c r="L242" i="10"/>
  <c r="M242" i="10"/>
  <c r="N242" i="10"/>
  <c r="O242" i="10"/>
  <c r="P242" i="10"/>
  <c r="Q242" i="10"/>
  <c r="H157" i="10"/>
  <c r="I157" i="10"/>
  <c r="J157" i="10"/>
  <c r="K157" i="10"/>
  <c r="L157" i="10"/>
  <c r="M157" i="10"/>
  <c r="N157" i="10"/>
  <c r="O157" i="10"/>
  <c r="P157" i="10"/>
  <c r="Q157" i="10"/>
  <c r="H327" i="10"/>
  <c r="I327" i="10"/>
  <c r="J327" i="10"/>
  <c r="K327" i="10"/>
  <c r="L327" i="10"/>
  <c r="M327" i="10"/>
  <c r="N327" i="10"/>
  <c r="O327" i="10"/>
  <c r="P327" i="10"/>
  <c r="Q327" i="10"/>
  <c r="H344" i="10"/>
  <c r="I344" i="10"/>
  <c r="J344" i="10"/>
  <c r="K344" i="10"/>
  <c r="L344" i="10"/>
  <c r="M344" i="10"/>
  <c r="N344" i="10"/>
  <c r="O344" i="10"/>
  <c r="P344" i="10"/>
  <c r="Q344" i="10"/>
  <c r="H243" i="10"/>
  <c r="I243" i="10"/>
  <c r="J243" i="10"/>
  <c r="K243" i="10"/>
  <c r="L243" i="10"/>
  <c r="M243" i="10"/>
  <c r="N243" i="10"/>
  <c r="O243" i="10"/>
  <c r="P243" i="10"/>
  <c r="Q243" i="10"/>
  <c r="H27" i="10"/>
  <c r="I27" i="10"/>
  <c r="J27" i="10"/>
  <c r="K27" i="10"/>
  <c r="L27" i="10"/>
  <c r="M27" i="10"/>
  <c r="N27" i="10"/>
  <c r="O27" i="10"/>
  <c r="P27" i="10"/>
  <c r="Q27" i="10"/>
  <c r="H244" i="10"/>
  <c r="I244" i="10"/>
  <c r="J244" i="10"/>
  <c r="K244" i="10"/>
  <c r="L244" i="10"/>
  <c r="M244" i="10"/>
  <c r="N244" i="10"/>
  <c r="O244" i="10"/>
  <c r="P244" i="10"/>
  <c r="Q244" i="10"/>
  <c r="H245" i="10"/>
  <c r="I245" i="10"/>
  <c r="J245" i="10"/>
  <c r="K245" i="10"/>
  <c r="L245" i="10"/>
  <c r="M245" i="10"/>
  <c r="N245" i="10"/>
  <c r="O245" i="10"/>
  <c r="P245" i="10"/>
  <c r="Q245" i="10"/>
  <c r="H82" i="10"/>
  <c r="I82" i="10"/>
  <c r="J82" i="10"/>
  <c r="K82" i="10"/>
  <c r="L82" i="10"/>
  <c r="M82" i="10"/>
  <c r="N82" i="10"/>
  <c r="O82" i="10"/>
  <c r="P82" i="10"/>
  <c r="Q82" i="10"/>
  <c r="H345" i="10"/>
  <c r="I345" i="10"/>
  <c r="J345" i="10"/>
  <c r="K345" i="10"/>
  <c r="L345" i="10"/>
  <c r="M345" i="10"/>
  <c r="N345" i="10"/>
  <c r="O345" i="10"/>
  <c r="P345" i="10"/>
  <c r="Q345" i="10"/>
  <c r="Q21" i="10"/>
  <c r="P21" i="10"/>
  <c r="O21" i="10"/>
  <c r="N21" i="10"/>
  <c r="M21" i="10"/>
  <c r="L21" i="10"/>
  <c r="K21" i="10"/>
  <c r="J21" i="10"/>
  <c r="I21" i="10"/>
  <c r="H21" i="10"/>
  <c r="H32" i="9"/>
  <c r="I32" i="9"/>
  <c r="J32" i="9"/>
  <c r="K32" i="9"/>
  <c r="L32" i="9"/>
  <c r="M32" i="9"/>
  <c r="N32" i="9"/>
  <c r="O32" i="9"/>
  <c r="P32" i="9"/>
  <c r="Q32" i="9"/>
  <c r="H4" i="9"/>
  <c r="I4" i="9"/>
  <c r="J4" i="9"/>
  <c r="K4" i="9"/>
  <c r="L4" i="9"/>
  <c r="M4" i="9"/>
  <c r="N4" i="9"/>
  <c r="O4" i="9"/>
  <c r="P4" i="9"/>
  <c r="Q4" i="9"/>
  <c r="H229" i="9"/>
  <c r="I229" i="9"/>
  <c r="J229" i="9"/>
  <c r="K229" i="9"/>
  <c r="L229" i="9"/>
  <c r="M229" i="9"/>
  <c r="N229" i="9"/>
  <c r="O229" i="9"/>
  <c r="P229" i="9"/>
  <c r="Q229" i="9"/>
  <c r="H154" i="9"/>
  <c r="I154" i="9"/>
  <c r="J154" i="9"/>
  <c r="K154" i="9"/>
  <c r="L154" i="9"/>
  <c r="M154" i="9"/>
  <c r="N154" i="9"/>
  <c r="O154" i="9"/>
  <c r="P154" i="9"/>
  <c r="Q154" i="9"/>
  <c r="H230" i="9"/>
  <c r="I230" i="9"/>
  <c r="J230" i="9"/>
  <c r="K230" i="9"/>
  <c r="L230" i="9"/>
  <c r="M230" i="9"/>
  <c r="N230" i="9"/>
  <c r="O230" i="9"/>
  <c r="P230" i="9"/>
  <c r="Q230" i="9"/>
  <c r="H155" i="9"/>
  <c r="I155" i="9"/>
  <c r="J155" i="9"/>
  <c r="K155" i="9"/>
  <c r="L155" i="9"/>
  <c r="M155" i="9"/>
  <c r="N155" i="9"/>
  <c r="O155" i="9"/>
  <c r="P155" i="9"/>
  <c r="Q155" i="9"/>
  <c r="H156" i="9"/>
  <c r="I156" i="9"/>
  <c r="J156" i="9"/>
  <c r="K156" i="9"/>
  <c r="L156" i="9"/>
  <c r="M156" i="9"/>
  <c r="N156" i="9"/>
  <c r="O156" i="9"/>
  <c r="P156" i="9"/>
  <c r="Q156" i="9"/>
  <c r="H81" i="9"/>
  <c r="I81" i="9"/>
  <c r="J81" i="9"/>
  <c r="K81" i="9"/>
  <c r="L81" i="9"/>
  <c r="M81" i="9"/>
  <c r="N81" i="9"/>
  <c r="O81" i="9"/>
  <c r="P81" i="9"/>
  <c r="Q81" i="9"/>
  <c r="H33" i="9"/>
  <c r="I33" i="9"/>
  <c r="J33" i="9"/>
  <c r="K33" i="9"/>
  <c r="L33" i="9"/>
  <c r="M33" i="9"/>
  <c r="N33" i="9"/>
  <c r="O33" i="9"/>
  <c r="P33" i="9"/>
  <c r="Q33" i="9"/>
  <c r="H5" i="9"/>
  <c r="I5" i="9"/>
  <c r="J5" i="9"/>
  <c r="K5" i="9"/>
  <c r="L5" i="9"/>
  <c r="M5" i="9"/>
  <c r="N5" i="9"/>
  <c r="O5" i="9"/>
  <c r="P5" i="9"/>
  <c r="Q5" i="9"/>
  <c r="H231" i="9"/>
  <c r="I231" i="9"/>
  <c r="J231" i="9"/>
  <c r="K231" i="9"/>
  <c r="L231" i="9"/>
  <c r="M231" i="9"/>
  <c r="N231" i="9"/>
  <c r="O231" i="9"/>
  <c r="P231" i="9"/>
  <c r="Q231" i="9"/>
  <c r="H82" i="9"/>
  <c r="I82" i="9"/>
  <c r="J82" i="9"/>
  <c r="K82" i="9"/>
  <c r="L82" i="9"/>
  <c r="M82" i="9"/>
  <c r="N82" i="9"/>
  <c r="O82" i="9"/>
  <c r="P82" i="9"/>
  <c r="Q82" i="9"/>
  <c r="H232" i="9"/>
  <c r="I232" i="9"/>
  <c r="J232" i="9"/>
  <c r="K232" i="9"/>
  <c r="L232" i="9"/>
  <c r="M232" i="9"/>
  <c r="N232" i="9"/>
  <c r="O232" i="9"/>
  <c r="P232" i="9"/>
  <c r="Q232" i="9"/>
  <c r="H83" i="9"/>
  <c r="I83" i="9"/>
  <c r="J83" i="9"/>
  <c r="K83" i="9"/>
  <c r="L83" i="9"/>
  <c r="M83" i="9"/>
  <c r="N83" i="9"/>
  <c r="O83" i="9"/>
  <c r="P83" i="9"/>
  <c r="Q83" i="9"/>
  <c r="H34" i="9"/>
  <c r="I34" i="9"/>
  <c r="J34" i="9"/>
  <c r="K34" i="9"/>
  <c r="L34" i="9"/>
  <c r="M34" i="9"/>
  <c r="N34" i="9"/>
  <c r="O34" i="9"/>
  <c r="P34" i="9"/>
  <c r="Q34" i="9"/>
  <c r="H157" i="9"/>
  <c r="I157" i="9"/>
  <c r="J157" i="9"/>
  <c r="K157" i="9"/>
  <c r="L157" i="9"/>
  <c r="M157" i="9"/>
  <c r="N157" i="9"/>
  <c r="O157" i="9"/>
  <c r="P157" i="9"/>
  <c r="Q157" i="9"/>
  <c r="H158" i="9"/>
  <c r="I158" i="9"/>
  <c r="J158" i="9"/>
  <c r="K158" i="9"/>
  <c r="L158" i="9"/>
  <c r="M158" i="9"/>
  <c r="N158" i="9"/>
  <c r="O158" i="9"/>
  <c r="P158" i="9"/>
  <c r="Q158" i="9"/>
  <c r="H233" i="9"/>
  <c r="I233" i="9"/>
  <c r="J233" i="9"/>
  <c r="K233" i="9"/>
  <c r="L233" i="9"/>
  <c r="M233" i="9"/>
  <c r="N233" i="9"/>
  <c r="O233" i="9"/>
  <c r="P233" i="9"/>
  <c r="Q233" i="9"/>
  <c r="H234" i="9"/>
  <c r="I234" i="9"/>
  <c r="J234" i="9"/>
  <c r="K234" i="9"/>
  <c r="L234" i="9"/>
  <c r="M234" i="9"/>
  <c r="N234" i="9"/>
  <c r="O234" i="9"/>
  <c r="P234" i="9"/>
  <c r="Q234" i="9"/>
  <c r="H6" i="9"/>
  <c r="I6" i="9"/>
  <c r="J6" i="9"/>
  <c r="K6" i="9"/>
  <c r="L6" i="9"/>
  <c r="M6" i="9"/>
  <c r="N6" i="9"/>
  <c r="O6" i="9"/>
  <c r="P6" i="9"/>
  <c r="Q6" i="9"/>
  <c r="H35" i="9"/>
  <c r="I35" i="9"/>
  <c r="J35" i="9"/>
  <c r="K35" i="9"/>
  <c r="L35" i="9"/>
  <c r="M35" i="9"/>
  <c r="N35" i="9"/>
  <c r="O35" i="9"/>
  <c r="P35" i="9"/>
  <c r="Q35" i="9"/>
  <c r="H159" i="9"/>
  <c r="I159" i="9"/>
  <c r="J159" i="9"/>
  <c r="K159" i="9"/>
  <c r="L159" i="9"/>
  <c r="M159" i="9"/>
  <c r="N159" i="9"/>
  <c r="O159" i="9"/>
  <c r="P159" i="9"/>
  <c r="Q159" i="9"/>
  <c r="H84" i="9"/>
  <c r="I84" i="9"/>
  <c r="J84" i="9"/>
  <c r="K84" i="9"/>
  <c r="L84" i="9"/>
  <c r="M84" i="9"/>
  <c r="N84" i="9"/>
  <c r="O84" i="9"/>
  <c r="P84" i="9"/>
  <c r="Q84" i="9"/>
  <c r="H160" i="9"/>
  <c r="I160" i="9"/>
  <c r="J160" i="9"/>
  <c r="K160" i="9"/>
  <c r="L160" i="9"/>
  <c r="M160" i="9"/>
  <c r="N160" i="9"/>
  <c r="O160" i="9"/>
  <c r="P160" i="9"/>
  <c r="Q160" i="9"/>
  <c r="H235" i="9"/>
  <c r="I235" i="9"/>
  <c r="J235" i="9"/>
  <c r="K235" i="9"/>
  <c r="L235" i="9"/>
  <c r="M235" i="9"/>
  <c r="N235" i="9"/>
  <c r="O235" i="9"/>
  <c r="P235" i="9"/>
  <c r="Q235" i="9"/>
  <c r="H161" i="9"/>
  <c r="I161" i="9"/>
  <c r="J161" i="9"/>
  <c r="K161" i="9"/>
  <c r="L161" i="9"/>
  <c r="M161" i="9"/>
  <c r="N161" i="9"/>
  <c r="O161" i="9"/>
  <c r="P161" i="9"/>
  <c r="Q161" i="9"/>
  <c r="H236" i="9"/>
  <c r="I236" i="9"/>
  <c r="J236" i="9"/>
  <c r="K236" i="9"/>
  <c r="L236" i="9"/>
  <c r="M236" i="9"/>
  <c r="N236" i="9"/>
  <c r="O236" i="9"/>
  <c r="P236" i="9"/>
  <c r="Q236" i="9"/>
  <c r="H36" i="9"/>
  <c r="I36" i="9"/>
  <c r="J36" i="9"/>
  <c r="K36" i="9"/>
  <c r="L36" i="9"/>
  <c r="M36" i="9"/>
  <c r="N36" i="9"/>
  <c r="O36" i="9"/>
  <c r="P36" i="9"/>
  <c r="Q36" i="9"/>
  <c r="H37" i="9"/>
  <c r="I37" i="9"/>
  <c r="J37" i="9"/>
  <c r="K37" i="9"/>
  <c r="L37" i="9"/>
  <c r="M37" i="9"/>
  <c r="N37" i="9"/>
  <c r="O37" i="9"/>
  <c r="P37" i="9"/>
  <c r="Q37" i="9"/>
  <c r="H162" i="9"/>
  <c r="I162" i="9"/>
  <c r="J162" i="9"/>
  <c r="K162" i="9"/>
  <c r="L162" i="9"/>
  <c r="M162" i="9"/>
  <c r="N162" i="9"/>
  <c r="O162" i="9"/>
  <c r="P162" i="9"/>
  <c r="Q162" i="9"/>
  <c r="H237" i="9"/>
  <c r="I237" i="9"/>
  <c r="J237" i="9"/>
  <c r="K237" i="9"/>
  <c r="L237" i="9"/>
  <c r="M237" i="9"/>
  <c r="N237" i="9"/>
  <c r="O237" i="9"/>
  <c r="P237" i="9"/>
  <c r="Q237" i="9"/>
  <c r="H85" i="9"/>
  <c r="I85" i="9"/>
  <c r="J85" i="9"/>
  <c r="K85" i="9"/>
  <c r="L85" i="9"/>
  <c r="M85" i="9"/>
  <c r="N85" i="9"/>
  <c r="O85" i="9"/>
  <c r="P85" i="9"/>
  <c r="Q85" i="9"/>
  <c r="H163" i="9"/>
  <c r="I163" i="9"/>
  <c r="J163" i="9"/>
  <c r="K163" i="9"/>
  <c r="L163" i="9"/>
  <c r="M163" i="9"/>
  <c r="N163" i="9"/>
  <c r="O163" i="9"/>
  <c r="P163" i="9"/>
  <c r="Q163" i="9"/>
  <c r="H7" i="9"/>
  <c r="I7" i="9"/>
  <c r="J7" i="9"/>
  <c r="K7" i="9"/>
  <c r="L7" i="9"/>
  <c r="M7" i="9"/>
  <c r="N7" i="9"/>
  <c r="O7" i="9"/>
  <c r="P7" i="9"/>
  <c r="Q7" i="9"/>
  <c r="H164" i="9"/>
  <c r="I164" i="9"/>
  <c r="J164" i="9"/>
  <c r="K164" i="9"/>
  <c r="L164" i="9"/>
  <c r="M164" i="9"/>
  <c r="N164" i="9"/>
  <c r="O164" i="9"/>
  <c r="P164" i="9"/>
  <c r="Q164" i="9"/>
  <c r="H38" i="9"/>
  <c r="I38" i="9"/>
  <c r="J38" i="9"/>
  <c r="K38" i="9"/>
  <c r="L38" i="9"/>
  <c r="M38" i="9"/>
  <c r="N38" i="9"/>
  <c r="O38" i="9"/>
  <c r="P38" i="9"/>
  <c r="Q38" i="9"/>
  <c r="H238" i="9"/>
  <c r="I238" i="9"/>
  <c r="J238" i="9"/>
  <c r="K238" i="9"/>
  <c r="L238" i="9"/>
  <c r="M238" i="9"/>
  <c r="N238" i="9"/>
  <c r="O238" i="9"/>
  <c r="P238" i="9"/>
  <c r="Q238" i="9"/>
  <c r="H39" i="9"/>
  <c r="I39" i="9"/>
  <c r="J39" i="9"/>
  <c r="K39" i="9"/>
  <c r="L39" i="9"/>
  <c r="M39" i="9"/>
  <c r="N39" i="9"/>
  <c r="O39" i="9"/>
  <c r="P39" i="9"/>
  <c r="Q39" i="9"/>
  <c r="H40" i="9"/>
  <c r="I40" i="9"/>
  <c r="J40" i="9"/>
  <c r="K40" i="9"/>
  <c r="L40" i="9"/>
  <c r="M40" i="9"/>
  <c r="N40" i="9"/>
  <c r="O40" i="9"/>
  <c r="P40" i="9"/>
  <c r="Q40" i="9"/>
  <c r="H239" i="9"/>
  <c r="I239" i="9"/>
  <c r="J239" i="9"/>
  <c r="K239" i="9"/>
  <c r="L239" i="9"/>
  <c r="M239" i="9"/>
  <c r="N239" i="9"/>
  <c r="O239" i="9"/>
  <c r="P239" i="9"/>
  <c r="Q239" i="9"/>
  <c r="H240" i="9"/>
  <c r="I240" i="9"/>
  <c r="J240" i="9"/>
  <c r="K240" i="9"/>
  <c r="L240" i="9"/>
  <c r="M240" i="9"/>
  <c r="N240" i="9"/>
  <c r="O240" i="9"/>
  <c r="P240" i="9"/>
  <c r="Q240" i="9"/>
  <c r="H241" i="9"/>
  <c r="I241" i="9"/>
  <c r="J241" i="9"/>
  <c r="K241" i="9"/>
  <c r="L241" i="9"/>
  <c r="M241" i="9"/>
  <c r="N241" i="9"/>
  <c r="O241" i="9"/>
  <c r="P241" i="9"/>
  <c r="Q241" i="9"/>
  <c r="H165" i="9"/>
  <c r="I165" i="9"/>
  <c r="J165" i="9"/>
  <c r="K165" i="9"/>
  <c r="L165" i="9"/>
  <c r="M165" i="9"/>
  <c r="N165" i="9"/>
  <c r="O165" i="9"/>
  <c r="P165" i="9"/>
  <c r="Q165" i="9"/>
  <c r="H8" i="9"/>
  <c r="I8" i="9"/>
  <c r="J8" i="9"/>
  <c r="K8" i="9"/>
  <c r="L8" i="9"/>
  <c r="M8" i="9"/>
  <c r="N8" i="9"/>
  <c r="O8" i="9"/>
  <c r="P8" i="9"/>
  <c r="Q8" i="9"/>
  <c r="H86" i="9"/>
  <c r="I86" i="9"/>
  <c r="J86" i="9"/>
  <c r="K86" i="9"/>
  <c r="L86" i="9"/>
  <c r="M86" i="9"/>
  <c r="N86" i="9"/>
  <c r="O86" i="9"/>
  <c r="P86" i="9"/>
  <c r="Q86" i="9"/>
  <c r="H41" i="9"/>
  <c r="I41" i="9"/>
  <c r="J41" i="9"/>
  <c r="K41" i="9"/>
  <c r="L41" i="9"/>
  <c r="M41" i="9"/>
  <c r="N41" i="9"/>
  <c r="O41" i="9"/>
  <c r="P41" i="9"/>
  <c r="Q41" i="9"/>
  <c r="H166" i="9"/>
  <c r="I166" i="9"/>
  <c r="J166" i="9"/>
  <c r="K166" i="9"/>
  <c r="L166" i="9"/>
  <c r="M166" i="9"/>
  <c r="N166" i="9"/>
  <c r="O166" i="9"/>
  <c r="P166" i="9"/>
  <c r="Q166" i="9"/>
  <c r="H42" i="9"/>
  <c r="I42" i="9"/>
  <c r="J42" i="9"/>
  <c r="K42" i="9"/>
  <c r="L42" i="9"/>
  <c r="M42" i="9"/>
  <c r="N42" i="9"/>
  <c r="O42" i="9"/>
  <c r="P42" i="9"/>
  <c r="Q42" i="9"/>
  <c r="H335" i="9"/>
  <c r="I335" i="9"/>
  <c r="J335" i="9"/>
  <c r="K335" i="9"/>
  <c r="L335" i="9"/>
  <c r="M335" i="9"/>
  <c r="N335" i="9"/>
  <c r="O335" i="9"/>
  <c r="P335" i="9"/>
  <c r="Q335" i="9"/>
  <c r="H9" i="9"/>
  <c r="I9" i="9"/>
  <c r="J9" i="9"/>
  <c r="K9" i="9"/>
  <c r="L9" i="9"/>
  <c r="M9" i="9"/>
  <c r="N9" i="9"/>
  <c r="O9" i="9"/>
  <c r="P9" i="9"/>
  <c r="Q9" i="9"/>
  <c r="H343" i="9"/>
  <c r="I343" i="9"/>
  <c r="J343" i="9"/>
  <c r="K343" i="9"/>
  <c r="L343" i="9"/>
  <c r="M343" i="9"/>
  <c r="N343" i="9"/>
  <c r="O343" i="9"/>
  <c r="P343" i="9"/>
  <c r="Q343" i="9"/>
  <c r="H87" i="9"/>
  <c r="I87" i="9"/>
  <c r="J87" i="9"/>
  <c r="K87" i="9"/>
  <c r="L87" i="9"/>
  <c r="M87" i="9"/>
  <c r="N87" i="9"/>
  <c r="O87" i="9"/>
  <c r="P87" i="9"/>
  <c r="Q87" i="9"/>
  <c r="H167" i="9"/>
  <c r="I167" i="9"/>
  <c r="J167" i="9"/>
  <c r="K167" i="9"/>
  <c r="L167" i="9"/>
  <c r="M167" i="9"/>
  <c r="N167" i="9"/>
  <c r="O167" i="9"/>
  <c r="P167" i="9"/>
  <c r="Q167" i="9"/>
  <c r="H43" i="9"/>
  <c r="I43" i="9"/>
  <c r="J43" i="9"/>
  <c r="K43" i="9"/>
  <c r="L43" i="9"/>
  <c r="M43" i="9"/>
  <c r="N43" i="9"/>
  <c r="O43" i="9"/>
  <c r="P43" i="9"/>
  <c r="Q43" i="9"/>
  <c r="H242" i="9"/>
  <c r="I242" i="9"/>
  <c r="J242" i="9"/>
  <c r="K242" i="9"/>
  <c r="L242" i="9"/>
  <c r="M242" i="9"/>
  <c r="N242" i="9"/>
  <c r="O242" i="9"/>
  <c r="P242" i="9"/>
  <c r="Q242" i="9"/>
  <c r="H88" i="9"/>
  <c r="I88" i="9"/>
  <c r="J88" i="9"/>
  <c r="K88" i="9"/>
  <c r="L88" i="9"/>
  <c r="M88" i="9"/>
  <c r="N88" i="9"/>
  <c r="O88" i="9"/>
  <c r="P88" i="9"/>
  <c r="Q88" i="9"/>
  <c r="H10" i="9"/>
  <c r="I10" i="9"/>
  <c r="J10" i="9"/>
  <c r="K10" i="9"/>
  <c r="L10" i="9"/>
  <c r="M10" i="9"/>
  <c r="N10" i="9"/>
  <c r="O10" i="9"/>
  <c r="P10" i="9"/>
  <c r="Q10" i="9"/>
  <c r="H243" i="9"/>
  <c r="I243" i="9"/>
  <c r="J243" i="9"/>
  <c r="K243" i="9"/>
  <c r="L243" i="9"/>
  <c r="M243" i="9"/>
  <c r="N243" i="9"/>
  <c r="O243" i="9"/>
  <c r="P243" i="9"/>
  <c r="Q243" i="9"/>
  <c r="H344" i="9"/>
  <c r="I344" i="9"/>
  <c r="J344" i="9"/>
  <c r="K344" i="9"/>
  <c r="L344" i="9"/>
  <c r="M344" i="9"/>
  <c r="N344" i="9"/>
  <c r="O344" i="9"/>
  <c r="P344" i="9"/>
  <c r="Q344" i="9"/>
  <c r="H244" i="9"/>
  <c r="I244" i="9"/>
  <c r="J244" i="9"/>
  <c r="K244" i="9"/>
  <c r="L244" i="9"/>
  <c r="M244" i="9"/>
  <c r="N244" i="9"/>
  <c r="O244" i="9"/>
  <c r="P244" i="9"/>
  <c r="Q244" i="9"/>
  <c r="H21" i="9"/>
  <c r="I21" i="9"/>
  <c r="J21" i="9"/>
  <c r="K21" i="9"/>
  <c r="L21" i="9"/>
  <c r="M21" i="9"/>
  <c r="N21" i="9"/>
  <c r="O21" i="9"/>
  <c r="P21" i="9"/>
  <c r="Q21" i="9"/>
  <c r="H168" i="9"/>
  <c r="I168" i="9"/>
  <c r="J168" i="9"/>
  <c r="K168" i="9"/>
  <c r="L168" i="9"/>
  <c r="M168" i="9"/>
  <c r="N168" i="9"/>
  <c r="O168" i="9"/>
  <c r="P168" i="9"/>
  <c r="Q168" i="9"/>
  <c r="H336" i="9"/>
  <c r="I336" i="9"/>
  <c r="J336" i="9"/>
  <c r="K336" i="9"/>
  <c r="L336" i="9"/>
  <c r="M336" i="9"/>
  <c r="N336" i="9"/>
  <c r="O336" i="9"/>
  <c r="P336" i="9"/>
  <c r="Q336" i="9"/>
  <c r="H245" i="9"/>
  <c r="I245" i="9"/>
  <c r="J245" i="9"/>
  <c r="K245" i="9"/>
  <c r="L245" i="9"/>
  <c r="M245" i="9"/>
  <c r="N245" i="9"/>
  <c r="O245" i="9"/>
  <c r="P245" i="9"/>
  <c r="Q245" i="9"/>
  <c r="H169" i="9"/>
  <c r="I169" i="9"/>
  <c r="J169" i="9"/>
  <c r="K169" i="9"/>
  <c r="L169" i="9"/>
  <c r="M169" i="9"/>
  <c r="N169" i="9"/>
  <c r="O169" i="9"/>
  <c r="P169" i="9"/>
  <c r="Q169" i="9"/>
  <c r="H170" i="9"/>
  <c r="I170" i="9"/>
  <c r="J170" i="9"/>
  <c r="K170" i="9"/>
  <c r="L170" i="9"/>
  <c r="M170" i="9"/>
  <c r="N170" i="9"/>
  <c r="O170" i="9"/>
  <c r="P170" i="9"/>
  <c r="Q170" i="9"/>
  <c r="H11" i="9"/>
  <c r="I11" i="9"/>
  <c r="J11" i="9"/>
  <c r="K11" i="9"/>
  <c r="L11" i="9"/>
  <c r="M11" i="9"/>
  <c r="N11" i="9"/>
  <c r="O11" i="9"/>
  <c r="P11" i="9"/>
  <c r="Q11" i="9"/>
  <c r="H171" i="9"/>
  <c r="I171" i="9"/>
  <c r="J171" i="9"/>
  <c r="K171" i="9"/>
  <c r="L171" i="9"/>
  <c r="M171" i="9"/>
  <c r="N171" i="9"/>
  <c r="O171" i="9"/>
  <c r="P171" i="9"/>
  <c r="Q171" i="9"/>
  <c r="H89" i="9"/>
  <c r="I89" i="9"/>
  <c r="J89" i="9"/>
  <c r="K89" i="9"/>
  <c r="L89" i="9"/>
  <c r="M89" i="9"/>
  <c r="N89" i="9"/>
  <c r="O89" i="9"/>
  <c r="P89" i="9"/>
  <c r="Q89" i="9"/>
  <c r="H246" i="9"/>
  <c r="I246" i="9"/>
  <c r="J246" i="9"/>
  <c r="K246" i="9"/>
  <c r="L246" i="9"/>
  <c r="M246" i="9"/>
  <c r="N246" i="9"/>
  <c r="O246" i="9"/>
  <c r="P246" i="9"/>
  <c r="Q246" i="9"/>
  <c r="H90" i="9"/>
  <c r="I90" i="9"/>
  <c r="J90" i="9"/>
  <c r="K90" i="9"/>
  <c r="L90" i="9"/>
  <c r="M90" i="9"/>
  <c r="N90" i="9"/>
  <c r="O90" i="9"/>
  <c r="P90" i="9"/>
  <c r="Q90" i="9"/>
  <c r="H172" i="9"/>
  <c r="I172" i="9"/>
  <c r="J172" i="9"/>
  <c r="K172" i="9"/>
  <c r="L172" i="9"/>
  <c r="M172" i="9"/>
  <c r="N172" i="9"/>
  <c r="O172" i="9"/>
  <c r="P172" i="9"/>
  <c r="Q172" i="9"/>
  <c r="H44" i="9"/>
  <c r="I44" i="9"/>
  <c r="J44" i="9"/>
  <c r="K44" i="9"/>
  <c r="L44" i="9"/>
  <c r="M44" i="9"/>
  <c r="N44" i="9"/>
  <c r="O44" i="9"/>
  <c r="P44" i="9"/>
  <c r="Q44" i="9"/>
  <c r="H173" i="9"/>
  <c r="I173" i="9"/>
  <c r="J173" i="9"/>
  <c r="K173" i="9"/>
  <c r="L173" i="9"/>
  <c r="M173" i="9"/>
  <c r="N173" i="9"/>
  <c r="O173" i="9"/>
  <c r="P173" i="9"/>
  <c r="Q173" i="9"/>
  <c r="H337" i="9"/>
  <c r="I337" i="9"/>
  <c r="J337" i="9"/>
  <c r="K337" i="9"/>
  <c r="L337" i="9"/>
  <c r="M337" i="9"/>
  <c r="N337" i="9"/>
  <c r="O337" i="9"/>
  <c r="P337" i="9"/>
  <c r="Q337" i="9"/>
  <c r="H345" i="9"/>
  <c r="I345" i="9"/>
  <c r="J345" i="9"/>
  <c r="K345" i="9"/>
  <c r="L345" i="9"/>
  <c r="M345" i="9"/>
  <c r="N345" i="9"/>
  <c r="O345" i="9"/>
  <c r="P345" i="9"/>
  <c r="Q345" i="9"/>
  <c r="H247" i="9"/>
  <c r="I247" i="9"/>
  <c r="J247" i="9"/>
  <c r="K247" i="9"/>
  <c r="L247" i="9"/>
  <c r="M247" i="9"/>
  <c r="N247" i="9"/>
  <c r="O247" i="9"/>
  <c r="P247" i="9"/>
  <c r="Q247" i="9"/>
  <c r="H174" i="9"/>
  <c r="I174" i="9"/>
  <c r="J174" i="9"/>
  <c r="K174" i="9"/>
  <c r="L174" i="9"/>
  <c r="M174" i="9"/>
  <c r="N174" i="9"/>
  <c r="O174" i="9"/>
  <c r="P174" i="9"/>
  <c r="Q174" i="9"/>
  <c r="H45" i="9"/>
  <c r="I45" i="9"/>
  <c r="J45" i="9"/>
  <c r="K45" i="9"/>
  <c r="L45" i="9"/>
  <c r="M45" i="9"/>
  <c r="N45" i="9"/>
  <c r="O45" i="9"/>
  <c r="P45" i="9"/>
  <c r="Q45" i="9"/>
  <c r="H46" i="9"/>
  <c r="I46" i="9"/>
  <c r="J46" i="9"/>
  <c r="K46" i="9"/>
  <c r="L46" i="9"/>
  <c r="M46" i="9"/>
  <c r="N46" i="9"/>
  <c r="O46" i="9"/>
  <c r="P46" i="9"/>
  <c r="Q46" i="9"/>
  <c r="H248" i="9"/>
  <c r="I248" i="9"/>
  <c r="J248" i="9"/>
  <c r="K248" i="9"/>
  <c r="L248" i="9"/>
  <c r="M248" i="9"/>
  <c r="N248" i="9"/>
  <c r="O248" i="9"/>
  <c r="P248" i="9"/>
  <c r="Q248" i="9"/>
  <c r="H91" i="9"/>
  <c r="I91" i="9"/>
  <c r="J91" i="9"/>
  <c r="K91" i="9"/>
  <c r="L91" i="9"/>
  <c r="M91" i="9"/>
  <c r="N91" i="9"/>
  <c r="O91" i="9"/>
  <c r="P91" i="9"/>
  <c r="Q91" i="9"/>
  <c r="H249" i="9"/>
  <c r="I249" i="9"/>
  <c r="J249" i="9"/>
  <c r="K249" i="9"/>
  <c r="L249" i="9"/>
  <c r="M249" i="9"/>
  <c r="N249" i="9"/>
  <c r="O249" i="9"/>
  <c r="P249" i="9"/>
  <c r="Q249" i="9"/>
  <c r="H92" i="9"/>
  <c r="I92" i="9"/>
  <c r="J92" i="9"/>
  <c r="K92" i="9"/>
  <c r="L92" i="9"/>
  <c r="M92" i="9"/>
  <c r="N92" i="9"/>
  <c r="O92" i="9"/>
  <c r="P92" i="9"/>
  <c r="Q92" i="9"/>
  <c r="H47" i="9"/>
  <c r="I47" i="9"/>
  <c r="J47" i="9"/>
  <c r="K47" i="9"/>
  <c r="L47" i="9"/>
  <c r="M47" i="9"/>
  <c r="N47" i="9"/>
  <c r="O47" i="9"/>
  <c r="P47" i="9"/>
  <c r="Q47" i="9"/>
  <c r="H12" i="9"/>
  <c r="I12" i="9"/>
  <c r="J12" i="9"/>
  <c r="K12" i="9"/>
  <c r="L12" i="9"/>
  <c r="M12" i="9"/>
  <c r="N12" i="9"/>
  <c r="O12" i="9"/>
  <c r="P12" i="9"/>
  <c r="Q12" i="9"/>
  <c r="H175" i="9"/>
  <c r="I175" i="9"/>
  <c r="J175" i="9"/>
  <c r="K175" i="9"/>
  <c r="L175" i="9"/>
  <c r="M175" i="9"/>
  <c r="N175" i="9"/>
  <c r="O175" i="9"/>
  <c r="P175" i="9"/>
  <c r="Q175" i="9"/>
  <c r="H176" i="9"/>
  <c r="I176" i="9"/>
  <c r="J176" i="9"/>
  <c r="K176" i="9"/>
  <c r="L176" i="9"/>
  <c r="M176" i="9"/>
  <c r="N176" i="9"/>
  <c r="O176" i="9"/>
  <c r="P176" i="9"/>
  <c r="Q176" i="9"/>
  <c r="H48" i="9"/>
  <c r="I48" i="9"/>
  <c r="J48" i="9"/>
  <c r="K48" i="9"/>
  <c r="L48" i="9"/>
  <c r="M48" i="9"/>
  <c r="N48" i="9"/>
  <c r="O48" i="9"/>
  <c r="P48" i="9"/>
  <c r="Q48" i="9"/>
  <c r="H49" i="9"/>
  <c r="I49" i="9"/>
  <c r="J49" i="9"/>
  <c r="K49" i="9"/>
  <c r="L49" i="9"/>
  <c r="M49" i="9"/>
  <c r="N49" i="9"/>
  <c r="O49" i="9"/>
  <c r="P49" i="9"/>
  <c r="Q49" i="9"/>
  <c r="H177" i="9"/>
  <c r="I177" i="9"/>
  <c r="J177" i="9"/>
  <c r="K177" i="9"/>
  <c r="L177" i="9"/>
  <c r="M177" i="9"/>
  <c r="N177" i="9"/>
  <c r="O177" i="9"/>
  <c r="P177" i="9"/>
  <c r="Q177" i="9"/>
  <c r="H250" i="9"/>
  <c r="I250" i="9"/>
  <c r="J250" i="9"/>
  <c r="K250" i="9"/>
  <c r="L250" i="9"/>
  <c r="M250" i="9"/>
  <c r="N250" i="9"/>
  <c r="O250" i="9"/>
  <c r="P250" i="9"/>
  <c r="Q250" i="9"/>
  <c r="H251" i="9"/>
  <c r="I251" i="9"/>
  <c r="J251" i="9"/>
  <c r="K251" i="9"/>
  <c r="L251" i="9"/>
  <c r="M251" i="9"/>
  <c r="N251" i="9"/>
  <c r="O251" i="9"/>
  <c r="P251" i="9"/>
  <c r="Q251" i="9"/>
  <c r="H93" i="9"/>
  <c r="I93" i="9"/>
  <c r="J93" i="9"/>
  <c r="K93" i="9"/>
  <c r="L93" i="9"/>
  <c r="M93" i="9"/>
  <c r="N93" i="9"/>
  <c r="O93" i="9"/>
  <c r="P93" i="9"/>
  <c r="Q93" i="9"/>
  <c r="H178" i="9"/>
  <c r="I178" i="9"/>
  <c r="J178" i="9"/>
  <c r="K178" i="9"/>
  <c r="L178" i="9"/>
  <c r="M178" i="9"/>
  <c r="N178" i="9"/>
  <c r="O178" i="9"/>
  <c r="P178" i="9"/>
  <c r="Q178" i="9"/>
  <c r="H252" i="9"/>
  <c r="I252" i="9"/>
  <c r="J252" i="9"/>
  <c r="K252" i="9"/>
  <c r="L252" i="9"/>
  <c r="M252" i="9"/>
  <c r="N252" i="9"/>
  <c r="O252" i="9"/>
  <c r="P252" i="9"/>
  <c r="Q252" i="9"/>
  <c r="H179" i="9"/>
  <c r="I179" i="9"/>
  <c r="J179" i="9"/>
  <c r="K179" i="9"/>
  <c r="L179" i="9"/>
  <c r="M179" i="9"/>
  <c r="N179" i="9"/>
  <c r="O179" i="9"/>
  <c r="P179" i="9"/>
  <c r="Q179" i="9"/>
  <c r="H50" i="9"/>
  <c r="I50" i="9"/>
  <c r="J50" i="9"/>
  <c r="K50" i="9"/>
  <c r="L50" i="9"/>
  <c r="M50" i="9"/>
  <c r="N50" i="9"/>
  <c r="O50" i="9"/>
  <c r="P50" i="9"/>
  <c r="Q50" i="9"/>
  <c r="H51" i="9"/>
  <c r="I51" i="9"/>
  <c r="J51" i="9"/>
  <c r="K51" i="9"/>
  <c r="L51" i="9"/>
  <c r="M51" i="9"/>
  <c r="N51" i="9"/>
  <c r="O51" i="9"/>
  <c r="P51" i="9"/>
  <c r="Q51" i="9"/>
  <c r="H253" i="9"/>
  <c r="I253" i="9"/>
  <c r="J253" i="9"/>
  <c r="K253" i="9"/>
  <c r="L253" i="9"/>
  <c r="M253" i="9"/>
  <c r="N253" i="9"/>
  <c r="O253" i="9"/>
  <c r="P253" i="9"/>
  <c r="Q253" i="9"/>
  <c r="H254" i="9"/>
  <c r="I254" i="9"/>
  <c r="J254" i="9"/>
  <c r="K254" i="9"/>
  <c r="L254" i="9"/>
  <c r="M254" i="9"/>
  <c r="N254" i="9"/>
  <c r="O254" i="9"/>
  <c r="P254" i="9"/>
  <c r="Q254" i="9"/>
  <c r="H255" i="9"/>
  <c r="I255" i="9"/>
  <c r="J255" i="9"/>
  <c r="K255" i="9"/>
  <c r="L255" i="9"/>
  <c r="M255" i="9"/>
  <c r="N255" i="9"/>
  <c r="O255" i="9"/>
  <c r="P255" i="9"/>
  <c r="Q255" i="9"/>
  <c r="H94" i="9"/>
  <c r="I94" i="9"/>
  <c r="J94" i="9"/>
  <c r="K94" i="9"/>
  <c r="L94" i="9"/>
  <c r="M94" i="9"/>
  <c r="N94" i="9"/>
  <c r="O94" i="9"/>
  <c r="P94" i="9"/>
  <c r="Q94" i="9"/>
  <c r="H52" i="9"/>
  <c r="I52" i="9"/>
  <c r="J52" i="9"/>
  <c r="K52" i="9"/>
  <c r="L52" i="9"/>
  <c r="M52" i="9"/>
  <c r="N52" i="9"/>
  <c r="O52" i="9"/>
  <c r="P52" i="9"/>
  <c r="H256" i="9"/>
  <c r="I256" i="9"/>
  <c r="J256" i="9"/>
  <c r="K256" i="9"/>
  <c r="L256" i="9"/>
  <c r="M256" i="9"/>
  <c r="N256" i="9"/>
  <c r="O256" i="9"/>
  <c r="P256" i="9"/>
  <c r="Q256" i="9"/>
  <c r="H95" i="9"/>
  <c r="I95" i="9"/>
  <c r="J95" i="9"/>
  <c r="K95" i="9"/>
  <c r="L95" i="9"/>
  <c r="M95" i="9"/>
  <c r="N95" i="9"/>
  <c r="O95" i="9"/>
  <c r="P95" i="9"/>
  <c r="Q95" i="9"/>
  <c r="H257" i="9"/>
  <c r="I257" i="9"/>
  <c r="J257" i="9"/>
  <c r="K257" i="9"/>
  <c r="L257" i="9"/>
  <c r="M257" i="9"/>
  <c r="N257" i="9"/>
  <c r="O257" i="9"/>
  <c r="P257" i="9"/>
  <c r="Q257" i="9"/>
  <c r="H346" i="9"/>
  <c r="I346" i="9"/>
  <c r="J346" i="9"/>
  <c r="K346" i="9"/>
  <c r="L346" i="9"/>
  <c r="M346" i="9"/>
  <c r="N346" i="9"/>
  <c r="O346" i="9"/>
  <c r="P346" i="9"/>
  <c r="Q346" i="9"/>
  <c r="H258" i="9"/>
  <c r="I258" i="9"/>
  <c r="J258" i="9"/>
  <c r="K258" i="9"/>
  <c r="L258" i="9"/>
  <c r="M258" i="9"/>
  <c r="N258" i="9"/>
  <c r="O258" i="9"/>
  <c r="P258" i="9"/>
  <c r="Q258" i="9"/>
  <c r="H96" i="9"/>
  <c r="I96" i="9"/>
  <c r="J96" i="9"/>
  <c r="K96" i="9"/>
  <c r="L96" i="9"/>
  <c r="M96" i="9"/>
  <c r="N96" i="9"/>
  <c r="O96" i="9"/>
  <c r="P96" i="9"/>
  <c r="Q96" i="9"/>
  <c r="H259" i="9"/>
  <c r="I259" i="9"/>
  <c r="J259" i="9"/>
  <c r="K259" i="9"/>
  <c r="L259" i="9"/>
  <c r="M259" i="9"/>
  <c r="N259" i="9"/>
  <c r="O259" i="9"/>
  <c r="P259" i="9"/>
  <c r="Q259" i="9"/>
  <c r="H97" i="9"/>
  <c r="I97" i="9"/>
  <c r="J97" i="9"/>
  <c r="K97" i="9"/>
  <c r="L97" i="9"/>
  <c r="M97" i="9"/>
  <c r="N97" i="9"/>
  <c r="O97" i="9"/>
  <c r="P97" i="9"/>
  <c r="Q97" i="9"/>
  <c r="H98" i="9"/>
  <c r="I98" i="9"/>
  <c r="J98" i="9"/>
  <c r="K98" i="9"/>
  <c r="L98" i="9"/>
  <c r="M98" i="9"/>
  <c r="N98" i="9"/>
  <c r="O98" i="9"/>
  <c r="P98" i="9"/>
  <c r="Q98" i="9"/>
  <c r="H99" i="9"/>
  <c r="I99" i="9"/>
  <c r="J99" i="9"/>
  <c r="K99" i="9"/>
  <c r="L99" i="9"/>
  <c r="M99" i="9"/>
  <c r="N99" i="9"/>
  <c r="O99" i="9"/>
  <c r="P99" i="9"/>
  <c r="Q99" i="9"/>
  <c r="H260" i="9"/>
  <c r="I260" i="9"/>
  <c r="J260" i="9"/>
  <c r="K260" i="9"/>
  <c r="L260" i="9"/>
  <c r="M260" i="9"/>
  <c r="N260" i="9"/>
  <c r="O260" i="9"/>
  <c r="P260" i="9"/>
  <c r="Q260" i="9"/>
  <c r="H338" i="9"/>
  <c r="I338" i="9"/>
  <c r="J338" i="9"/>
  <c r="K338" i="9"/>
  <c r="L338" i="9"/>
  <c r="M338" i="9"/>
  <c r="N338" i="9"/>
  <c r="O338" i="9"/>
  <c r="P338" i="9"/>
  <c r="Q338" i="9"/>
  <c r="H261" i="9"/>
  <c r="I261" i="9"/>
  <c r="J261" i="9"/>
  <c r="K261" i="9"/>
  <c r="L261" i="9"/>
  <c r="M261" i="9"/>
  <c r="N261" i="9"/>
  <c r="O261" i="9"/>
  <c r="P261" i="9"/>
  <c r="Q261" i="9"/>
  <c r="H180" i="9"/>
  <c r="I180" i="9"/>
  <c r="J180" i="9"/>
  <c r="K180" i="9"/>
  <c r="L180" i="9"/>
  <c r="M180" i="9"/>
  <c r="N180" i="9"/>
  <c r="O180" i="9"/>
  <c r="P180" i="9"/>
  <c r="Q180" i="9"/>
  <c r="H181" i="9"/>
  <c r="I181" i="9"/>
  <c r="J181" i="9"/>
  <c r="K181" i="9"/>
  <c r="L181" i="9"/>
  <c r="M181" i="9"/>
  <c r="N181" i="9"/>
  <c r="O181" i="9"/>
  <c r="P181" i="9"/>
  <c r="Q181" i="9"/>
  <c r="H182" i="9"/>
  <c r="I182" i="9"/>
  <c r="J182" i="9"/>
  <c r="K182" i="9"/>
  <c r="L182" i="9"/>
  <c r="M182" i="9"/>
  <c r="N182" i="9"/>
  <c r="O182" i="9"/>
  <c r="P182" i="9"/>
  <c r="Q182" i="9"/>
  <c r="H262" i="9"/>
  <c r="I262" i="9"/>
  <c r="J262" i="9"/>
  <c r="K262" i="9"/>
  <c r="L262" i="9"/>
  <c r="M262" i="9"/>
  <c r="N262" i="9"/>
  <c r="O262" i="9"/>
  <c r="P262" i="9"/>
  <c r="Q262" i="9"/>
  <c r="H263" i="9"/>
  <c r="I263" i="9"/>
  <c r="J263" i="9"/>
  <c r="K263" i="9"/>
  <c r="L263" i="9"/>
  <c r="M263" i="9"/>
  <c r="N263" i="9"/>
  <c r="O263" i="9"/>
  <c r="P263" i="9"/>
  <c r="Q263" i="9"/>
  <c r="H53" i="9"/>
  <c r="I53" i="9"/>
  <c r="J53" i="9"/>
  <c r="K53" i="9"/>
  <c r="L53" i="9"/>
  <c r="M53" i="9"/>
  <c r="N53" i="9"/>
  <c r="O53" i="9"/>
  <c r="P53" i="9"/>
  <c r="Q53" i="9"/>
  <c r="H100" i="9"/>
  <c r="I100" i="9"/>
  <c r="J100" i="9"/>
  <c r="K100" i="9"/>
  <c r="L100" i="9"/>
  <c r="M100" i="9"/>
  <c r="N100" i="9"/>
  <c r="O100" i="9"/>
  <c r="P100" i="9"/>
  <c r="Q100" i="9"/>
  <c r="H183" i="9"/>
  <c r="I183" i="9"/>
  <c r="J183" i="9"/>
  <c r="K183" i="9"/>
  <c r="L183" i="9"/>
  <c r="M183" i="9"/>
  <c r="N183" i="9"/>
  <c r="O183" i="9"/>
  <c r="P183" i="9"/>
  <c r="Q183" i="9"/>
  <c r="H101" i="9"/>
  <c r="I101" i="9"/>
  <c r="J101" i="9"/>
  <c r="K101" i="9"/>
  <c r="L101" i="9"/>
  <c r="M101" i="9"/>
  <c r="N101" i="9"/>
  <c r="O101" i="9"/>
  <c r="P101" i="9"/>
  <c r="Q101" i="9"/>
  <c r="H264" i="9"/>
  <c r="I264" i="9"/>
  <c r="J264" i="9"/>
  <c r="K264" i="9"/>
  <c r="L264" i="9"/>
  <c r="M264" i="9"/>
  <c r="N264" i="9"/>
  <c r="O264" i="9"/>
  <c r="P264" i="9"/>
  <c r="Q264" i="9"/>
  <c r="H265" i="9"/>
  <c r="I265" i="9"/>
  <c r="J265" i="9"/>
  <c r="K265" i="9"/>
  <c r="L265" i="9"/>
  <c r="M265" i="9"/>
  <c r="N265" i="9"/>
  <c r="O265" i="9"/>
  <c r="P265" i="9"/>
  <c r="Q265" i="9"/>
  <c r="H102" i="9"/>
  <c r="I102" i="9"/>
  <c r="J102" i="9"/>
  <c r="K102" i="9"/>
  <c r="L102" i="9"/>
  <c r="M102" i="9"/>
  <c r="N102" i="9"/>
  <c r="O102" i="9"/>
  <c r="P102" i="9"/>
  <c r="Q102" i="9"/>
  <c r="H266" i="9"/>
  <c r="I266" i="9"/>
  <c r="J266" i="9"/>
  <c r="K266" i="9"/>
  <c r="L266" i="9"/>
  <c r="M266" i="9"/>
  <c r="N266" i="9"/>
  <c r="O266" i="9"/>
  <c r="P266" i="9"/>
  <c r="Q266" i="9"/>
  <c r="H103" i="9"/>
  <c r="I103" i="9"/>
  <c r="J103" i="9"/>
  <c r="K103" i="9"/>
  <c r="L103" i="9"/>
  <c r="M103" i="9"/>
  <c r="N103" i="9"/>
  <c r="O103" i="9"/>
  <c r="P103" i="9"/>
  <c r="Q103" i="9"/>
  <c r="H267" i="9"/>
  <c r="I267" i="9"/>
  <c r="J267" i="9"/>
  <c r="K267" i="9"/>
  <c r="L267" i="9"/>
  <c r="M267" i="9"/>
  <c r="N267" i="9"/>
  <c r="O267" i="9"/>
  <c r="P267" i="9"/>
  <c r="Q267" i="9"/>
  <c r="H268" i="9"/>
  <c r="I268" i="9"/>
  <c r="J268" i="9"/>
  <c r="K268" i="9"/>
  <c r="L268" i="9"/>
  <c r="M268" i="9"/>
  <c r="N268" i="9"/>
  <c r="O268" i="9"/>
  <c r="P268" i="9"/>
  <c r="Q268" i="9"/>
  <c r="H54" i="9"/>
  <c r="I54" i="9"/>
  <c r="J54" i="9"/>
  <c r="K54" i="9"/>
  <c r="L54" i="9"/>
  <c r="M54" i="9"/>
  <c r="N54" i="9"/>
  <c r="O54" i="9"/>
  <c r="P54" i="9"/>
  <c r="Q54" i="9"/>
  <c r="H269" i="9"/>
  <c r="I269" i="9"/>
  <c r="J269" i="9"/>
  <c r="K269" i="9"/>
  <c r="L269" i="9"/>
  <c r="M269" i="9"/>
  <c r="N269" i="9"/>
  <c r="O269" i="9"/>
  <c r="P269" i="9"/>
  <c r="Q269" i="9"/>
  <c r="H104" i="9"/>
  <c r="I104" i="9"/>
  <c r="J104" i="9"/>
  <c r="K104" i="9"/>
  <c r="L104" i="9"/>
  <c r="M104" i="9"/>
  <c r="N104" i="9"/>
  <c r="O104" i="9"/>
  <c r="P104" i="9"/>
  <c r="Q104" i="9"/>
  <c r="H184" i="9"/>
  <c r="I184" i="9"/>
  <c r="J184" i="9"/>
  <c r="K184" i="9"/>
  <c r="L184" i="9"/>
  <c r="M184" i="9"/>
  <c r="N184" i="9"/>
  <c r="O184" i="9"/>
  <c r="P184" i="9"/>
  <c r="Q184" i="9"/>
  <c r="H270" i="9"/>
  <c r="I270" i="9"/>
  <c r="J270" i="9"/>
  <c r="K270" i="9"/>
  <c r="L270" i="9"/>
  <c r="M270" i="9"/>
  <c r="N270" i="9"/>
  <c r="O270" i="9"/>
  <c r="P270" i="9"/>
  <c r="Q270" i="9"/>
  <c r="H271" i="9"/>
  <c r="I271" i="9"/>
  <c r="J271" i="9"/>
  <c r="K271" i="9"/>
  <c r="L271" i="9"/>
  <c r="M271" i="9"/>
  <c r="N271" i="9"/>
  <c r="O271" i="9"/>
  <c r="P271" i="9"/>
  <c r="Q271" i="9"/>
  <c r="H105" i="9"/>
  <c r="I105" i="9"/>
  <c r="J105" i="9"/>
  <c r="K105" i="9"/>
  <c r="L105" i="9"/>
  <c r="M105" i="9"/>
  <c r="N105" i="9"/>
  <c r="O105" i="9"/>
  <c r="P105" i="9"/>
  <c r="Q105" i="9"/>
  <c r="H347" i="9"/>
  <c r="I347" i="9"/>
  <c r="J347" i="9"/>
  <c r="K347" i="9"/>
  <c r="L347" i="9"/>
  <c r="M347" i="9"/>
  <c r="N347" i="9"/>
  <c r="O347" i="9"/>
  <c r="P347" i="9"/>
  <c r="Q347" i="9"/>
  <c r="H272" i="9"/>
  <c r="I272" i="9"/>
  <c r="J272" i="9"/>
  <c r="K272" i="9"/>
  <c r="L272" i="9"/>
  <c r="M272" i="9"/>
  <c r="N272" i="9"/>
  <c r="O272" i="9"/>
  <c r="P272" i="9"/>
  <c r="Q272" i="9"/>
  <c r="H185" i="9"/>
  <c r="I185" i="9"/>
  <c r="J185" i="9"/>
  <c r="K185" i="9"/>
  <c r="L185" i="9"/>
  <c r="M185" i="9"/>
  <c r="N185" i="9"/>
  <c r="O185" i="9"/>
  <c r="P185" i="9"/>
  <c r="Q185" i="9"/>
  <c r="H273" i="9"/>
  <c r="I273" i="9"/>
  <c r="J273" i="9"/>
  <c r="K273" i="9"/>
  <c r="L273" i="9"/>
  <c r="M273" i="9"/>
  <c r="N273" i="9"/>
  <c r="O273" i="9"/>
  <c r="P273" i="9"/>
  <c r="Q273" i="9"/>
  <c r="H55" i="9"/>
  <c r="I55" i="9"/>
  <c r="J55" i="9"/>
  <c r="K55" i="9"/>
  <c r="L55" i="9"/>
  <c r="M55" i="9"/>
  <c r="N55" i="9"/>
  <c r="O55" i="9"/>
  <c r="P55" i="9"/>
  <c r="Q55" i="9"/>
  <c r="H13" i="9"/>
  <c r="I13" i="9"/>
  <c r="J13" i="9"/>
  <c r="K13" i="9"/>
  <c r="L13" i="9"/>
  <c r="M13" i="9"/>
  <c r="N13" i="9"/>
  <c r="O13" i="9"/>
  <c r="P13" i="9"/>
  <c r="Q13" i="9"/>
  <c r="H274" i="9"/>
  <c r="I274" i="9"/>
  <c r="J274" i="9"/>
  <c r="K274" i="9"/>
  <c r="L274" i="9"/>
  <c r="M274" i="9"/>
  <c r="N274" i="9"/>
  <c r="O274" i="9"/>
  <c r="P274" i="9"/>
  <c r="Q274" i="9"/>
  <c r="H275" i="9"/>
  <c r="I275" i="9"/>
  <c r="J275" i="9"/>
  <c r="K275" i="9"/>
  <c r="L275" i="9"/>
  <c r="M275" i="9"/>
  <c r="N275" i="9"/>
  <c r="O275" i="9"/>
  <c r="P275" i="9"/>
  <c r="Q275" i="9"/>
  <c r="H56" i="9"/>
  <c r="I56" i="9"/>
  <c r="J56" i="9"/>
  <c r="K56" i="9"/>
  <c r="L56" i="9"/>
  <c r="M56" i="9"/>
  <c r="N56" i="9"/>
  <c r="O56" i="9"/>
  <c r="P56" i="9"/>
  <c r="Q56" i="9"/>
  <c r="H22" i="9"/>
  <c r="I22" i="9"/>
  <c r="J22" i="9"/>
  <c r="K22" i="9"/>
  <c r="L22" i="9"/>
  <c r="M22" i="9"/>
  <c r="N22" i="9"/>
  <c r="O22" i="9"/>
  <c r="P22" i="9"/>
  <c r="Q22" i="9"/>
  <c r="H348" i="9"/>
  <c r="I348" i="9"/>
  <c r="J348" i="9"/>
  <c r="K348" i="9"/>
  <c r="L348" i="9"/>
  <c r="M348" i="9"/>
  <c r="N348" i="9"/>
  <c r="O348" i="9"/>
  <c r="P348" i="9"/>
  <c r="Q348" i="9"/>
  <c r="H276" i="9"/>
  <c r="I276" i="9"/>
  <c r="J276" i="9"/>
  <c r="K276" i="9"/>
  <c r="L276" i="9"/>
  <c r="M276" i="9"/>
  <c r="N276" i="9"/>
  <c r="O276" i="9"/>
  <c r="P276" i="9"/>
  <c r="Q276" i="9"/>
  <c r="H277" i="9"/>
  <c r="I277" i="9"/>
  <c r="J277" i="9"/>
  <c r="K277" i="9"/>
  <c r="L277" i="9"/>
  <c r="M277" i="9"/>
  <c r="N277" i="9"/>
  <c r="O277" i="9"/>
  <c r="P277" i="9"/>
  <c r="Q277" i="9"/>
  <c r="H186" i="9"/>
  <c r="I186" i="9"/>
  <c r="J186" i="9"/>
  <c r="K186" i="9"/>
  <c r="L186" i="9"/>
  <c r="M186" i="9"/>
  <c r="N186" i="9"/>
  <c r="O186" i="9"/>
  <c r="P186" i="9"/>
  <c r="Q186" i="9"/>
  <c r="H278" i="9"/>
  <c r="I278" i="9"/>
  <c r="J278" i="9"/>
  <c r="K278" i="9"/>
  <c r="L278" i="9"/>
  <c r="M278" i="9"/>
  <c r="N278" i="9"/>
  <c r="O278" i="9"/>
  <c r="P278" i="9"/>
  <c r="Q278" i="9"/>
  <c r="H57" i="9"/>
  <c r="I57" i="9"/>
  <c r="J57" i="9"/>
  <c r="K57" i="9"/>
  <c r="L57" i="9"/>
  <c r="M57" i="9"/>
  <c r="N57" i="9"/>
  <c r="O57" i="9"/>
  <c r="P57" i="9"/>
  <c r="Q57" i="9"/>
  <c r="H106" i="9"/>
  <c r="I106" i="9"/>
  <c r="J106" i="9"/>
  <c r="K106" i="9"/>
  <c r="L106" i="9"/>
  <c r="M106" i="9"/>
  <c r="N106" i="9"/>
  <c r="O106" i="9"/>
  <c r="P106" i="9"/>
  <c r="Q106" i="9"/>
  <c r="H279" i="9"/>
  <c r="I279" i="9"/>
  <c r="J279" i="9"/>
  <c r="K279" i="9"/>
  <c r="L279" i="9"/>
  <c r="M279" i="9"/>
  <c r="N279" i="9"/>
  <c r="O279" i="9"/>
  <c r="P279" i="9"/>
  <c r="Q279" i="9"/>
  <c r="H187" i="9"/>
  <c r="I187" i="9"/>
  <c r="J187" i="9"/>
  <c r="K187" i="9"/>
  <c r="L187" i="9"/>
  <c r="M187" i="9"/>
  <c r="N187" i="9"/>
  <c r="O187" i="9"/>
  <c r="P187" i="9"/>
  <c r="Q187" i="9"/>
  <c r="H107" i="9"/>
  <c r="I107" i="9"/>
  <c r="J107" i="9"/>
  <c r="K107" i="9"/>
  <c r="L107" i="9"/>
  <c r="M107" i="9"/>
  <c r="N107" i="9"/>
  <c r="O107" i="9"/>
  <c r="P107" i="9"/>
  <c r="Q107" i="9"/>
  <c r="H339" i="9"/>
  <c r="I339" i="9"/>
  <c r="J339" i="9"/>
  <c r="K339" i="9"/>
  <c r="L339" i="9"/>
  <c r="M339" i="9"/>
  <c r="N339" i="9"/>
  <c r="O339" i="9"/>
  <c r="P339" i="9"/>
  <c r="Q339" i="9"/>
  <c r="H280" i="9"/>
  <c r="I280" i="9"/>
  <c r="J280" i="9"/>
  <c r="K280" i="9"/>
  <c r="L280" i="9"/>
  <c r="M280" i="9"/>
  <c r="N280" i="9"/>
  <c r="O280" i="9"/>
  <c r="P280" i="9"/>
  <c r="Q280" i="9"/>
  <c r="H188" i="9"/>
  <c r="I188" i="9"/>
  <c r="J188" i="9"/>
  <c r="K188" i="9"/>
  <c r="L188" i="9"/>
  <c r="M188" i="9"/>
  <c r="N188" i="9"/>
  <c r="O188" i="9"/>
  <c r="P188" i="9"/>
  <c r="Q188" i="9"/>
  <c r="H189" i="9"/>
  <c r="I189" i="9"/>
  <c r="J189" i="9"/>
  <c r="K189" i="9"/>
  <c r="L189" i="9"/>
  <c r="M189" i="9"/>
  <c r="N189" i="9"/>
  <c r="O189" i="9"/>
  <c r="P189" i="9"/>
  <c r="Q189" i="9"/>
  <c r="H281" i="9"/>
  <c r="I281" i="9"/>
  <c r="J281" i="9"/>
  <c r="K281" i="9"/>
  <c r="L281" i="9"/>
  <c r="M281" i="9"/>
  <c r="N281" i="9"/>
  <c r="O281" i="9"/>
  <c r="P281" i="9"/>
  <c r="Q281" i="9"/>
  <c r="H190" i="9"/>
  <c r="I190" i="9"/>
  <c r="J190" i="9"/>
  <c r="K190" i="9"/>
  <c r="L190" i="9"/>
  <c r="M190" i="9"/>
  <c r="N190" i="9"/>
  <c r="O190" i="9"/>
  <c r="P190" i="9"/>
  <c r="Q190" i="9"/>
  <c r="H191" i="9"/>
  <c r="I191" i="9"/>
  <c r="J191" i="9"/>
  <c r="K191" i="9"/>
  <c r="L191" i="9"/>
  <c r="M191" i="9"/>
  <c r="N191" i="9"/>
  <c r="O191" i="9"/>
  <c r="P191" i="9"/>
  <c r="Q191" i="9"/>
  <c r="H282" i="9"/>
  <c r="I282" i="9"/>
  <c r="J282" i="9"/>
  <c r="K282" i="9"/>
  <c r="L282" i="9"/>
  <c r="M282" i="9"/>
  <c r="N282" i="9"/>
  <c r="O282" i="9"/>
  <c r="P282" i="9"/>
  <c r="Q282" i="9"/>
  <c r="H58" i="9"/>
  <c r="I58" i="9"/>
  <c r="J58" i="9"/>
  <c r="K58" i="9"/>
  <c r="L58" i="9"/>
  <c r="M58" i="9"/>
  <c r="N58" i="9"/>
  <c r="O58" i="9"/>
  <c r="P58" i="9"/>
  <c r="Q58" i="9"/>
  <c r="H192" i="9"/>
  <c r="I192" i="9"/>
  <c r="J192" i="9"/>
  <c r="K192" i="9"/>
  <c r="L192" i="9"/>
  <c r="M192" i="9"/>
  <c r="N192" i="9"/>
  <c r="O192" i="9"/>
  <c r="P192" i="9"/>
  <c r="Q192" i="9"/>
  <c r="H283" i="9"/>
  <c r="I283" i="9"/>
  <c r="J283" i="9"/>
  <c r="K283" i="9"/>
  <c r="L283" i="9"/>
  <c r="M283" i="9"/>
  <c r="N283" i="9"/>
  <c r="O283" i="9"/>
  <c r="P283" i="9"/>
  <c r="Q283" i="9"/>
  <c r="H193" i="9"/>
  <c r="I193" i="9"/>
  <c r="J193" i="9"/>
  <c r="K193" i="9"/>
  <c r="L193" i="9"/>
  <c r="M193" i="9"/>
  <c r="N193" i="9"/>
  <c r="O193" i="9"/>
  <c r="P193" i="9"/>
  <c r="Q193" i="9"/>
  <c r="H14" i="9"/>
  <c r="I14" i="9"/>
  <c r="J14" i="9"/>
  <c r="K14" i="9"/>
  <c r="L14" i="9"/>
  <c r="M14" i="9"/>
  <c r="N14" i="9"/>
  <c r="O14" i="9"/>
  <c r="P14" i="9"/>
  <c r="Q14" i="9"/>
  <c r="H59" i="9"/>
  <c r="I59" i="9"/>
  <c r="J59" i="9"/>
  <c r="K59" i="9"/>
  <c r="L59" i="9"/>
  <c r="M59" i="9"/>
  <c r="N59" i="9"/>
  <c r="O59" i="9"/>
  <c r="P59" i="9"/>
  <c r="Q59" i="9"/>
  <c r="H284" i="9"/>
  <c r="I284" i="9"/>
  <c r="J284" i="9"/>
  <c r="K284" i="9"/>
  <c r="L284" i="9"/>
  <c r="M284" i="9"/>
  <c r="N284" i="9"/>
  <c r="O284" i="9"/>
  <c r="P284" i="9"/>
  <c r="Q284" i="9"/>
  <c r="H60" i="9"/>
  <c r="I60" i="9"/>
  <c r="J60" i="9"/>
  <c r="K60" i="9"/>
  <c r="L60" i="9"/>
  <c r="M60" i="9"/>
  <c r="N60" i="9"/>
  <c r="O60" i="9"/>
  <c r="P60" i="9"/>
  <c r="Q60" i="9"/>
  <c r="H285" i="9"/>
  <c r="I285" i="9"/>
  <c r="J285" i="9"/>
  <c r="K285" i="9"/>
  <c r="L285" i="9"/>
  <c r="M285" i="9"/>
  <c r="N285" i="9"/>
  <c r="O285" i="9"/>
  <c r="P285" i="9"/>
  <c r="Q285" i="9"/>
  <c r="H194" i="9"/>
  <c r="I194" i="9"/>
  <c r="J194" i="9"/>
  <c r="K194" i="9"/>
  <c r="L194" i="9"/>
  <c r="M194" i="9"/>
  <c r="N194" i="9"/>
  <c r="O194" i="9"/>
  <c r="P194" i="9"/>
  <c r="Q194" i="9"/>
  <c r="H108" i="9"/>
  <c r="I108" i="9"/>
  <c r="J108" i="9"/>
  <c r="K108" i="9"/>
  <c r="L108" i="9"/>
  <c r="M108" i="9"/>
  <c r="N108" i="9"/>
  <c r="O108" i="9"/>
  <c r="P108" i="9"/>
  <c r="Q108" i="9"/>
  <c r="H109" i="9"/>
  <c r="I109" i="9"/>
  <c r="J109" i="9"/>
  <c r="K109" i="9"/>
  <c r="L109" i="9"/>
  <c r="M109" i="9"/>
  <c r="N109" i="9"/>
  <c r="O109" i="9"/>
  <c r="P109" i="9"/>
  <c r="Q109" i="9"/>
  <c r="H110" i="9"/>
  <c r="I110" i="9"/>
  <c r="J110" i="9"/>
  <c r="K110" i="9"/>
  <c r="L110" i="9"/>
  <c r="M110" i="9"/>
  <c r="N110" i="9"/>
  <c r="O110" i="9"/>
  <c r="P110" i="9"/>
  <c r="Q110" i="9"/>
  <c r="H286" i="9"/>
  <c r="I286" i="9"/>
  <c r="J286" i="9"/>
  <c r="K286" i="9"/>
  <c r="L286" i="9"/>
  <c r="M286" i="9"/>
  <c r="N286" i="9"/>
  <c r="O286" i="9"/>
  <c r="P286" i="9"/>
  <c r="Q286" i="9"/>
  <c r="H111" i="9"/>
  <c r="I111" i="9"/>
  <c r="J111" i="9"/>
  <c r="K111" i="9"/>
  <c r="L111" i="9"/>
  <c r="M111" i="9"/>
  <c r="N111" i="9"/>
  <c r="O111" i="9"/>
  <c r="P111" i="9"/>
  <c r="Q111" i="9"/>
  <c r="H287" i="9"/>
  <c r="I287" i="9"/>
  <c r="J287" i="9"/>
  <c r="K287" i="9"/>
  <c r="L287" i="9"/>
  <c r="M287" i="9"/>
  <c r="N287" i="9"/>
  <c r="O287" i="9"/>
  <c r="P287" i="9"/>
  <c r="Q287" i="9"/>
  <c r="H23" i="9"/>
  <c r="I23" i="9"/>
  <c r="J23" i="9"/>
  <c r="K23" i="9"/>
  <c r="L23" i="9"/>
  <c r="M23" i="9"/>
  <c r="N23" i="9"/>
  <c r="O23" i="9"/>
  <c r="P23" i="9"/>
  <c r="Q23" i="9"/>
  <c r="H15" i="9"/>
  <c r="I15" i="9"/>
  <c r="J15" i="9"/>
  <c r="K15" i="9"/>
  <c r="L15" i="9"/>
  <c r="M15" i="9"/>
  <c r="N15" i="9"/>
  <c r="O15" i="9"/>
  <c r="P15" i="9"/>
  <c r="Q15" i="9"/>
  <c r="H61" i="9"/>
  <c r="I61" i="9"/>
  <c r="J61" i="9"/>
  <c r="K61" i="9"/>
  <c r="L61" i="9"/>
  <c r="M61" i="9"/>
  <c r="N61" i="9"/>
  <c r="O61" i="9"/>
  <c r="P61" i="9"/>
  <c r="Q61" i="9"/>
  <c r="H195" i="9"/>
  <c r="I195" i="9"/>
  <c r="J195" i="9"/>
  <c r="K195" i="9"/>
  <c r="L195" i="9"/>
  <c r="M195" i="9"/>
  <c r="N195" i="9"/>
  <c r="O195" i="9"/>
  <c r="P195" i="9"/>
  <c r="Q195" i="9"/>
  <c r="H196" i="9"/>
  <c r="I196" i="9"/>
  <c r="J196" i="9"/>
  <c r="K196" i="9"/>
  <c r="L196" i="9"/>
  <c r="M196" i="9"/>
  <c r="N196" i="9"/>
  <c r="O196" i="9"/>
  <c r="P196" i="9"/>
  <c r="Q196" i="9"/>
  <c r="H112" i="9"/>
  <c r="I112" i="9"/>
  <c r="J112" i="9"/>
  <c r="K112" i="9"/>
  <c r="L112" i="9"/>
  <c r="M112" i="9"/>
  <c r="N112" i="9"/>
  <c r="O112" i="9"/>
  <c r="P112" i="9"/>
  <c r="Q112" i="9"/>
  <c r="H62" i="9"/>
  <c r="I62" i="9"/>
  <c r="J62" i="9"/>
  <c r="K62" i="9"/>
  <c r="L62" i="9"/>
  <c r="M62" i="9"/>
  <c r="N62" i="9"/>
  <c r="O62" i="9"/>
  <c r="P62" i="9"/>
  <c r="Q62" i="9"/>
  <c r="H288" i="9"/>
  <c r="I288" i="9"/>
  <c r="J288" i="9"/>
  <c r="K288" i="9"/>
  <c r="L288" i="9"/>
  <c r="M288" i="9"/>
  <c r="N288" i="9"/>
  <c r="O288" i="9"/>
  <c r="P288" i="9"/>
  <c r="Q288" i="9"/>
  <c r="H113" i="9"/>
  <c r="I113" i="9"/>
  <c r="J113" i="9"/>
  <c r="K113" i="9"/>
  <c r="L113" i="9"/>
  <c r="M113" i="9"/>
  <c r="N113" i="9"/>
  <c r="O113" i="9"/>
  <c r="P113" i="9"/>
  <c r="Q113" i="9"/>
  <c r="H114" i="9"/>
  <c r="I114" i="9"/>
  <c r="J114" i="9"/>
  <c r="K114" i="9"/>
  <c r="L114" i="9"/>
  <c r="M114" i="9"/>
  <c r="N114" i="9"/>
  <c r="O114" i="9"/>
  <c r="P114" i="9"/>
  <c r="Q114" i="9"/>
  <c r="H115" i="9"/>
  <c r="I115" i="9"/>
  <c r="J115" i="9"/>
  <c r="K115" i="9"/>
  <c r="L115" i="9"/>
  <c r="M115" i="9"/>
  <c r="N115" i="9"/>
  <c r="O115" i="9"/>
  <c r="P115" i="9"/>
  <c r="Q115" i="9"/>
  <c r="H63" i="9"/>
  <c r="I63" i="9"/>
  <c r="J63" i="9"/>
  <c r="K63" i="9"/>
  <c r="L63" i="9"/>
  <c r="M63" i="9"/>
  <c r="N63" i="9"/>
  <c r="O63" i="9"/>
  <c r="P63" i="9"/>
  <c r="Q63" i="9"/>
  <c r="H116" i="9"/>
  <c r="I116" i="9"/>
  <c r="J116" i="9"/>
  <c r="K116" i="9"/>
  <c r="L116" i="9"/>
  <c r="M116" i="9"/>
  <c r="N116" i="9"/>
  <c r="O116" i="9"/>
  <c r="P116" i="9"/>
  <c r="Q116" i="9"/>
  <c r="H197" i="9"/>
  <c r="I197" i="9"/>
  <c r="J197" i="9"/>
  <c r="K197" i="9"/>
  <c r="L197" i="9"/>
  <c r="M197" i="9"/>
  <c r="N197" i="9"/>
  <c r="O197" i="9"/>
  <c r="P197" i="9"/>
  <c r="Q197" i="9"/>
  <c r="H289" i="9"/>
  <c r="I289" i="9"/>
  <c r="J289" i="9"/>
  <c r="K289" i="9"/>
  <c r="L289" i="9"/>
  <c r="M289" i="9"/>
  <c r="N289" i="9"/>
  <c r="O289" i="9"/>
  <c r="P289" i="9"/>
  <c r="Q289" i="9"/>
  <c r="H290" i="9"/>
  <c r="I290" i="9"/>
  <c r="J290" i="9"/>
  <c r="K290" i="9"/>
  <c r="L290" i="9"/>
  <c r="M290" i="9"/>
  <c r="N290" i="9"/>
  <c r="O290" i="9"/>
  <c r="P290" i="9"/>
  <c r="Q290" i="9"/>
  <c r="H117" i="9"/>
  <c r="I117" i="9"/>
  <c r="J117" i="9"/>
  <c r="K117" i="9"/>
  <c r="L117" i="9"/>
  <c r="M117" i="9"/>
  <c r="N117" i="9"/>
  <c r="O117" i="9"/>
  <c r="P117" i="9"/>
  <c r="Q117" i="9"/>
  <c r="H16" i="9"/>
  <c r="I16" i="9"/>
  <c r="J16" i="9"/>
  <c r="K16" i="9"/>
  <c r="L16" i="9"/>
  <c r="M16" i="9"/>
  <c r="N16" i="9"/>
  <c r="O16" i="9"/>
  <c r="P16" i="9"/>
  <c r="Q16" i="9"/>
  <c r="H24" i="9"/>
  <c r="I24" i="9"/>
  <c r="J24" i="9"/>
  <c r="K24" i="9"/>
  <c r="L24" i="9"/>
  <c r="M24" i="9"/>
  <c r="N24" i="9"/>
  <c r="O24" i="9"/>
  <c r="P24" i="9"/>
  <c r="Q24" i="9"/>
  <c r="H291" i="9"/>
  <c r="I291" i="9"/>
  <c r="J291" i="9"/>
  <c r="K291" i="9"/>
  <c r="L291" i="9"/>
  <c r="M291" i="9"/>
  <c r="N291" i="9"/>
  <c r="O291" i="9"/>
  <c r="P291" i="9"/>
  <c r="Q291" i="9"/>
  <c r="H198" i="9"/>
  <c r="I198" i="9"/>
  <c r="J198" i="9"/>
  <c r="K198" i="9"/>
  <c r="L198" i="9"/>
  <c r="M198" i="9"/>
  <c r="N198" i="9"/>
  <c r="O198" i="9"/>
  <c r="P198" i="9"/>
  <c r="Q198" i="9"/>
  <c r="H292" i="9"/>
  <c r="I292" i="9"/>
  <c r="J292" i="9"/>
  <c r="K292" i="9"/>
  <c r="L292" i="9"/>
  <c r="M292" i="9"/>
  <c r="N292" i="9"/>
  <c r="O292" i="9"/>
  <c r="P292" i="9"/>
  <c r="Q292" i="9"/>
  <c r="H118" i="9"/>
  <c r="I118" i="9"/>
  <c r="J118" i="9"/>
  <c r="K118" i="9"/>
  <c r="L118" i="9"/>
  <c r="M118" i="9"/>
  <c r="N118" i="9"/>
  <c r="O118" i="9"/>
  <c r="P118" i="9"/>
  <c r="Q118" i="9"/>
  <c r="H119" i="9"/>
  <c r="I119" i="9"/>
  <c r="J119" i="9"/>
  <c r="K119" i="9"/>
  <c r="L119" i="9"/>
  <c r="M119" i="9"/>
  <c r="N119" i="9"/>
  <c r="O119" i="9"/>
  <c r="P119" i="9"/>
  <c r="Q119" i="9"/>
  <c r="H25" i="9"/>
  <c r="I25" i="9"/>
  <c r="J25" i="9"/>
  <c r="K25" i="9"/>
  <c r="L25" i="9"/>
  <c r="M25" i="9"/>
  <c r="N25" i="9"/>
  <c r="O25" i="9"/>
  <c r="P25" i="9"/>
  <c r="Q25" i="9"/>
  <c r="H293" i="9"/>
  <c r="I293" i="9"/>
  <c r="J293" i="9"/>
  <c r="K293" i="9"/>
  <c r="L293" i="9"/>
  <c r="M293" i="9"/>
  <c r="N293" i="9"/>
  <c r="O293" i="9"/>
  <c r="P293" i="9"/>
  <c r="Q293" i="9"/>
  <c r="H294" i="9"/>
  <c r="I294" i="9"/>
  <c r="J294" i="9"/>
  <c r="K294" i="9"/>
  <c r="L294" i="9"/>
  <c r="M294" i="9"/>
  <c r="N294" i="9"/>
  <c r="O294" i="9"/>
  <c r="P294" i="9"/>
  <c r="Q294" i="9"/>
  <c r="H120" i="9"/>
  <c r="I120" i="9"/>
  <c r="J120" i="9"/>
  <c r="K120" i="9"/>
  <c r="L120" i="9"/>
  <c r="M120" i="9"/>
  <c r="N120" i="9"/>
  <c r="O120" i="9"/>
  <c r="P120" i="9"/>
  <c r="Q120" i="9"/>
  <c r="H295" i="9"/>
  <c r="I295" i="9"/>
  <c r="J295" i="9"/>
  <c r="K295" i="9"/>
  <c r="L295" i="9"/>
  <c r="M295" i="9"/>
  <c r="N295" i="9"/>
  <c r="O295" i="9"/>
  <c r="P295" i="9"/>
  <c r="Q295" i="9"/>
  <c r="H121" i="9"/>
  <c r="I121" i="9"/>
  <c r="J121" i="9"/>
  <c r="K121" i="9"/>
  <c r="L121" i="9"/>
  <c r="M121" i="9"/>
  <c r="N121" i="9"/>
  <c r="O121" i="9"/>
  <c r="P121" i="9"/>
  <c r="Q121" i="9"/>
  <c r="H64" i="9"/>
  <c r="I64" i="9"/>
  <c r="J64" i="9"/>
  <c r="K64" i="9"/>
  <c r="L64" i="9"/>
  <c r="M64" i="9"/>
  <c r="N64" i="9"/>
  <c r="O64" i="9"/>
  <c r="P64" i="9"/>
  <c r="Q64" i="9"/>
  <c r="H122" i="9"/>
  <c r="I122" i="9"/>
  <c r="J122" i="9"/>
  <c r="K122" i="9"/>
  <c r="L122" i="9"/>
  <c r="M122" i="9"/>
  <c r="N122" i="9"/>
  <c r="O122" i="9"/>
  <c r="P122" i="9"/>
  <c r="Q122" i="9"/>
  <c r="H199" i="9"/>
  <c r="I199" i="9"/>
  <c r="J199" i="9"/>
  <c r="K199" i="9"/>
  <c r="L199" i="9"/>
  <c r="M199" i="9"/>
  <c r="N199" i="9"/>
  <c r="O199" i="9"/>
  <c r="P199" i="9"/>
  <c r="Q199" i="9"/>
  <c r="H65" i="9"/>
  <c r="I65" i="9"/>
  <c r="J65" i="9"/>
  <c r="K65" i="9"/>
  <c r="L65" i="9"/>
  <c r="M65" i="9"/>
  <c r="N65" i="9"/>
  <c r="O65" i="9"/>
  <c r="P65" i="9"/>
  <c r="Q65" i="9"/>
  <c r="H200" i="9"/>
  <c r="I200" i="9"/>
  <c r="J200" i="9"/>
  <c r="K200" i="9"/>
  <c r="L200" i="9"/>
  <c r="M200" i="9"/>
  <c r="N200" i="9"/>
  <c r="O200" i="9"/>
  <c r="P200" i="9"/>
  <c r="Q200" i="9"/>
  <c r="H296" i="9"/>
  <c r="I296" i="9"/>
  <c r="J296" i="9"/>
  <c r="K296" i="9"/>
  <c r="L296" i="9"/>
  <c r="M296" i="9"/>
  <c r="N296" i="9"/>
  <c r="O296" i="9"/>
  <c r="P296" i="9"/>
  <c r="Q296" i="9"/>
  <c r="H297" i="9"/>
  <c r="I297" i="9"/>
  <c r="J297" i="9"/>
  <c r="K297" i="9"/>
  <c r="L297" i="9"/>
  <c r="M297" i="9"/>
  <c r="N297" i="9"/>
  <c r="O297" i="9"/>
  <c r="P297" i="9"/>
  <c r="Q297" i="9"/>
  <c r="H123" i="9"/>
  <c r="I123" i="9"/>
  <c r="J123" i="9"/>
  <c r="K123" i="9"/>
  <c r="L123" i="9"/>
  <c r="M123" i="9"/>
  <c r="N123" i="9"/>
  <c r="O123" i="9"/>
  <c r="P123" i="9"/>
  <c r="Q123" i="9"/>
  <c r="H66" i="9"/>
  <c r="I66" i="9"/>
  <c r="J66" i="9"/>
  <c r="K66" i="9"/>
  <c r="L66" i="9"/>
  <c r="M66" i="9"/>
  <c r="N66" i="9"/>
  <c r="O66" i="9"/>
  <c r="P66" i="9"/>
  <c r="Q66" i="9"/>
  <c r="H124" i="9"/>
  <c r="I124" i="9"/>
  <c r="J124" i="9"/>
  <c r="K124" i="9"/>
  <c r="L124" i="9"/>
  <c r="M124" i="9"/>
  <c r="N124" i="9"/>
  <c r="O124" i="9"/>
  <c r="P124" i="9"/>
  <c r="Q124" i="9"/>
  <c r="H125" i="9"/>
  <c r="I125" i="9"/>
  <c r="J125" i="9"/>
  <c r="K125" i="9"/>
  <c r="L125" i="9"/>
  <c r="M125" i="9"/>
  <c r="N125" i="9"/>
  <c r="O125" i="9"/>
  <c r="P125" i="9"/>
  <c r="Q125" i="9"/>
  <c r="H26" i="9"/>
  <c r="I26" i="9"/>
  <c r="J26" i="9"/>
  <c r="K26" i="9"/>
  <c r="L26" i="9"/>
  <c r="M26" i="9"/>
  <c r="N26" i="9"/>
  <c r="O26" i="9"/>
  <c r="P26" i="9"/>
  <c r="Q26" i="9"/>
  <c r="H298" i="9"/>
  <c r="I298" i="9"/>
  <c r="J298" i="9"/>
  <c r="K298" i="9"/>
  <c r="L298" i="9"/>
  <c r="M298" i="9"/>
  <c r="N298" i="9"/>
  <c r="O298" i="9"/>
  <c r="P298" i="9"/>
  <c r="Q298" i="9"/>
  <c r="H67" i="9"/>
  <c r="I67" i="9"/>
  <c r="J67" i="9"/>
  <c r="K67" i="9"/>
  <c r="L67" i="9"/>
  <c r="M67" i="9"/>
  <c r="N67" i="9"/>
  <c r="O67" i="9"/>
  <c r="P67" i="9"/>
  <c r="Q67" i="9"/>
  <c r="H299" i="9"/>
  <c r="I299" i="9"/>
  <c r="J299" i="9"/>
  <c r="K299" i="9"/>
  <c r="L299" i="9"/>
  <c r="M299" i="9"/>
  <c r="N299" i="9"/>
  <c r="O299" i="9"/>
  <c r="P299" i="9"/>
  <c r="Q299" i="9"/>
  <c r="H68" i="9"/>
  <c r="I68" i="9"/>
  <c r="J68" i="9"/>
  <c r="K68" i="9"/>
  <c r="L68" i="9"/>
  <c r="M68" i="9"/>
  <c r="N68" i="9"/>
  <c r="O68" i="9"/>
  <c r="P68" i="9"/>
  <c r="Q68" i="9"/>
  <c r="H300" i="9"/>
  <c r="I300" i="9"/>
  <c r="J300" i="9"/>
  <c r="K300" i="9"/>
  <c r="L300" i="9"/>
  <c r="M300" i="9"/>
  <c r="N300" i="9"/>
  <c r="O300" i="9"/>
  <c r="P300" i="9"/>
  <c r="Q300" i="9"/>
  <c r="H301" i="9"/>
  <c r="I301" i="9"/>
  <c r="J301" i="9"/>
  <c r="K301" i="9"/>
  <c r="L301" i="9"/>
  <c r="M301" i="9"/>
  <c r="N301" i="9"/>
  <c r="O301" i="9"/>
  <c r="P301" i="9"/>
  <c r="Q301" i="9"/>
  <c r="H302" i="9"/>
  <c r="I302" i="9"/>
  <c r="J302" i="9"/>
  <c r="K302" i="9"/>
  <c r="L302" i="9"/>
  <c r="M302" i="9"/>
  <c r="N302" i="9"/>
  <c r="O302" i="9"/>
  <c r="P302" i="9"/>
  <c r="Q302" i="9"/>
  <c r="H126" i="9"/>
  <c r="I126" i="9"/>
  <c r="J126" i="9"/>
  <c r="K126" i="9"/>
  <c r="L126" i="9"/>
  <c r="M126" i="9"/>
  <c r="N126" i="9"/>
  <c r="O126" i="9"/>
  <c r="P126" i="9"/>
  <c r="Q126" i="9"/>
  <c r="H69" i="9"/>
  <c r="I69" i="9"/>
  <c r="J69" i="9"/>
  <c r="K69" i="9"/>
  <c r="L69" i="9"/>
  <c r="M69" i="9"/>
  <c r="N69" i="9"/>
  <c r="O69" i="9"/>
  <c r="P69" i="9"/>
  <c r="Q69" i="9"/>
  <c r="H201" i="9"/>
  <c r="I201" i="9"/>
  <c r="J201" i="9"/>
  <c r="K201" i="9"/>
  <c r="L201" i="9"/>
  <c r="M201" i="9"/>
  <c r="N201" i="9"/>
  <c r="O201" i="9"/>
  <c r="P201" i="9"/>
  <c r="Q201" i="9"/>
  <c r="H202" i="9"/>
  <c r="I202" i="9"/>
  <c r="J202" i="9"/>
  <c r="K202" i="9"/>
  <c r="L202" i="9"/>
  <c r="M202" i="9"/>
  <c r="N202" i="9"/>
  <c r="O202" i="9"/>
  <c r="P202" i="9"/>
  <c r="Q202" i="9"/>
  <c r="H127" i="9"/>
  <c r="I127" i="9"/>
  <c r="J127" i="9"/>
  <c r="K127" i="9"/>
  <c r="L127" i="9"/>
  <c r="M127" i="9"/>
  <c r="N127" i="9"/>
  <c r="O127" i="9"/>
  <c r="P127" i="9"/>
  <c r="Q127" i="9"/>
  <c r="H303" i="9"/>
  <c r="I303" i="9"/>
  <c r="J303" i="9"/>
  <c r="K303" i="9"/>
  <c r="L303" i="9"/>
  <c r="M303" i="9"/>
  <c r="N303" i="9"/>
  <c r="O303" i="9"/>
  <c r="P303" i="9"/>
  <c r="Q303" i="9"/>
  <c r="H17" i="9"/>
  <c r="I17" i="9"/>
  <c r="J17" i="9"/>
  <c r="K17" i="9"/>
  <c r="L17" i="9"/>
  <c r="M17" i="9"/>
  <c r="N17" i="9"/>
  <c r="O17" i="9"/>
  <c r="P17" i="9"/>
  <c r="Q17" i="9"/>
  <c r="H128" i="9"/>
  <c r="I128" i="9"/>
  <c r="J128" i="9"/>
  <c r="K128" i="9"/>
  <c r="L128" i="9"/>
  <c r="M128" i="9"/>
  <c r="N128" i="9"/>
  <c r="O128" i="9"/>
  <c r="P128" i="9"/>
  <c r="Q128" i="9"/>
  <c r="H27" i="9"/>
  <c r="I27" i="9"/>
  <c r="J27" i="9"/>
  <c r="K27" i="9"/>
  <c r="L27" i="9"/>
  <c r="M27" i="9"/>
  <c r="N27" i="9"/>
  <c r="O27" i="9"/>
  <c r="P27" i="9"/>
  <c r="Q27" i="9"/>
  <c r="H203" i="9"/>
  <c r="I203" i="9"/>
  <c r="J203" i="9"/>
  <c r="K203" i="9"/>
  <c r="L203" i="9"/>
  <c r="M203" i="9"/>
  <c r="N203" i="9"/>
  <c r="O203" i="9"/>
  <c r="P203" i="9"/>
  <c r="Q203" i="9"/>
  <c r="H204" i="9"/>
  <c r="I204" i="9"/>
  <c r="J204" i="9"/>
  <c r="K204" i="9"/>
  <c r="L204" i="9"/>
  <c r="M204" i="9"/>
  <c r="N204" i="9"/>
  <c r="O204" i="9"/>
  <c r="P204" i="9"/>
  <c r="Q204" i="9"/>
  <c r="H205" i="9"/>
  <c r="I205" i="9"/>
  <c r="J205" i="9"/>
  <c r="K205" i="9"/>
  <c r="L205" i="9"/>
  <c r="M205" i="9"/>
  <c r="N205" i="9"/>
  <c r="O205" i="9"/>
  <c r="P205" i="9"/>
  <c r="Q205" i="9"/>
  <c r="H206" i="9"/>
  <c r="I206" i="9"/>
  <c r="J206" i="9"/>
  <c r="K206" i="9"/>
  <c r="L206" i="9"/>
  <c r="M206" i="9"/>
  <c r="N206" i="9"/>
  <c r="O206" i="9"/>
  <c r="P206" i="9"/>
  <c r="Q206" i="9"/>
  <c r="H129" i="9"/>
  <c r="I129" i="9"/>
  <c r="J129" i="9"/>
  <c r="K129" i="9"/>
  <c r="L129" i="9"/>
  <c r="M129" i="9"/>
  <c r="N129" i="9"/>
  <c r="O129" i="9"/>
  <c r="P129" i="9"/>
  <c r="Q129" i="9"/>
  <c r="H130" i="9"/>
  <c r="I130" i="9"/>
  <c r="J130" i="9"/>
  <c r="K130" i="9"/>
  <c r="L130" i="9"/>
  <c r="M130" i="9"/>
  <c r="N130" i="9"/>
  <c r="O130" i="9"/>
  <c r="P130" i="9"/>
  <c r="Q130" i="9"/>
  <c r="H304" i="9"/>
  <c r="I304" i="9"/>
  <c r="J304" i="9"/>
  <c r="K304" i="9"/>
  <c r="L304" i="9"/>
  <c r="M304" i="9"/>
  <c r="N304" i="9"/>
  <c r="O304" i="9"/>
  <c r="P304" i="9"/>
  <c r="Q304" i="9"/>
  <c r="H305" i="9"/>
  <c r="I305" i="9"/>
  <c r="J305" i="9"/>
  <c r="K305" i="9"/>
  <c r="L305" i="9"/>
  <c r="M305" i="9"/>
  <c r="N305" i="9"/>
  <c r="O305" i="9"/>
  <c r="P305" i="9"/>
  <c r="Q305" i="9"/>
  <c r="H306" i="9"/>
  <c r="I306" i="9"/>
  <c r="J306" i="9"/>
  <c r="K306" i="9"/>
  <c r="L306" i="9"/>
  <c r="M306" i="9"/>
  <c r="N306" i="9"/>
  <c r="O306" i="9"/>
  <c r="P306" i="9"/>
  <c r="Q306" i="9"/>
  <c r="H131" i="9"/>
  <c r="I131" i="9"/>
  <c r="J131" i="9"/>
  <c r="K131" i="9"/>
  <c r="L131" i="9"/>
  <c r="M131" i="9"/>
  <c r="N131" i="9"/>
  <c r="O131" i="9"/>
  <c r="P131" i="9"/>
  <c r="Q131" i="9"/>
  <c r="H307" i="9"/>
  <c r="I307" i="9"/>
  <c r="J307" i="9"/>
  <c r="K307" i="9"/>
  <c r="L307" i="9"/>
  <c r="M307" i="9"/>
  <c r="N307" i="9"/>
  <c r="O307" i="9"/>
  <c r="P307" i="9"/>
  <c r="Q307" i="9"/>
  <c r="H70" i="9"/>
  <c r="I70" i="9"/>
  <c r="J70" i="9"/>
  <c r="K70" i="9"/>
  <c r="L70" i="9"/>
  <c r="M70" i="9"/>
  <c r="N70" i="9"/>
  <c r="O70" i="9"/>
  <c r="P70" i="9"/>
  <c r="Q70" i="9"/>
  <c r="H132" i="9"/>
  <c r="I132" i="9"/>
  <c r="J132" i="9"/>
  <c r="K132" i="9"/>
  <c r="L132" i="9"/>
  <c r="M132" i="9"/>
  <c r="N132" i="9"/>
  <c r="O132" i="9"/>
  <c r="P132" i="9"/>
  <c r="Q132" i="9"/>
  <c r="H71" i="9"/>
  <c r="I71" i="9"/>
  <c r="J71" i="9"/>
  <c r="K71" i="9"/>
  <c r="L71" i="9"/>
  <c r="M71" i="9"/>
  <c r="N71" i="9"/>
  <c r="O71" i="9"/>
  <c r="P71" i="9"/>
  <c r="Q71" i="9"/>
  <c r="H18" i="9"/>
  <c r="I18" i="9"/>
  <c r="J18" i="9"/>
  <c r="K18" i="9"/>
  <c r="L18" i="9"/>
  <c r="M18" i="9"/>
  <c r="N18" i="9"/>
  <c r="O18" i="9"/>
  <c r="P18" i="9"/>
  <c r="Q18" i="9"/>
  <c r="H308" i="9"/>
  <c r="I308" i="9"/>
  <c r="J308" i="9"/>
  <c r="K308" i="9"/>
  <c r="L308" i="9"/>
  <c r="M308" i="9"/>
  <c r="N308" i="9"/>
  <c r="O308" i="9"/>
  <c r="P308" i="9"/>
  <c r="Q308" i="9"/>
  <c r="H207" i="9"/>
  <c r="I207" i="9"/>
  <c r="J207" i="9"/>
  <c r="K207" i="9"/>
  <c r="L207" i="9"/>
  <c r="M207" i="9"/>
  <c r="N207" i="9"/>
  <c r="O207" i="9"/>
  <c r="P207" i="9"/>
  <c r="Q207" i="9"/>
  <c r="H133" i="9"/>
  <c r="I133" i="9"/>
  <c r="J133" i="9"/>
  <c r="K133" i="9"/>
  <c r="L133" i="9"/>
  <c r="M133" i="9"/>
  <c r="N133" i="9"/>
  <c r="O133" i="9"/>
  <c r="P133" i="9"/>
  <c r="Q133" i="9"/>
  <c r="H134" i="9"/>
  <c r="I134" i="9"/>
  <c r="J134" i="9"/>
  <c r="K134" i="9"/>
  <c r="L134" i="9"/>
  <c r="M134" i="9"/>
  <c r="N134" i="9"/>
  <c r="O134" i="9"/>
  <c r="P134" i="9"/>
  <c r="Q134" i="9"/>
  <c r="H135" i="9"/>
  <c r="I135" i="9"/>
  <c r="J135" i="9"/>
  <c r="K135" i="9"/>
  <c r="L135" i="9"/>
  <c r="M135" i="9"/>
  <c r="N135" i="9"/>
  <c r="O135" i="9"/>
  <c r="P135" i="9"/>
  <c r="Q135" i="9"/>
  <c r="H208" i="9"/>
  <c r="I208" i="9"/>
  <c r="J208" i="9"/>
  <c r="K208" i="9"/>
  <c r="L208" i="9"/>
  <c r="M208" i="9"/>
  <c r="N208" i="9"/>
  <c r="O208" i="9"/>
  <c r="P208" i="9"/>
  <c r="Q208" i="9"/>
  <c r="H136" i="9"/>
  <c r="I136" i="9"/>
  <c r="J136" i="9"/>
  <c r="K136" i="9"/>
  <c r="L136" i="9"/>
  <c r="M136" i="9"/>
  <c r="N136" i="9"/>
  <c r="O136" i="9"/>
  <c r="P136" i="9"/>
  <c r="Q136" i="9"/>
  <c r="H137" i="9"/>
  <c r="I137" i="9"/>
  <c r="J137" i="9"/>
  <c r="K137" i="9"/>
  <c r="L137" i="9"/>
  <c r="M137" i="9"/>
  <c r="N137" i="9"/>
  <c r="O137" i="9"/>
  <c r="P137" i="9"/>
  <c r="Q137" i="9"/>
  <c r="H19" i="9"/>
  <c r="I19" i="9"/>
  <c r="J19" i="9"/>
  <c r="K19" i="9"/>
  <c r="L19" i="9"/>
  <c r="M19" i="9"/>
  <c r="N19" i="9"/>
  <c r="O19" i="9"/>
  <c r="P19" i="9"/>
  <c r="Q19" i="9"/>
  <c r="H209" i="9"/>
  <c r="I209" i="9"/>
  <c r="J209" i="9"/>
  <c r="K209" i="9"/>
  <c r="L209" i="9"/>
  <c r="M209" i="9"/>
  <c r="N209" i="9"/>
  <c r="O209" i="9"/>
  <c r="P209" i="9"/>
  <c r="Q209" i="9"/>
  <c r="H309" i="9"/>
  <c r="I309" i="9"/>
  <c r="J309" i="9"/>
  <c r="K309" i="9"/>
  <c r="L309" i="9"/>
  <c r="M309" i="9"/>
  <c r="N309" i="9"/>
  <c r="O309" i="9"/>
  <c r="P309" i="9"/>
  <c r="Q309" i="9"/>
  <c r="H340" i="9"/>
  <c r="I340" i="9"/>
  <c r="J340" i="9"/>
  <c r="K340" i="9"/>
  <c r="L340" i="9"/>
  <c r="M340" i="9"/>
  <c r="N340" i="9"/>
  <c r="O340" i="9"/>
  <c r="P340" i="9"/>
  <c r="Q340" i="9"/>
  <c r="H210" i="9"/>
  <c r="I210" i="9"/>
  <c r="J210" i="9"/>
  <c r="K210" i="9"/>
  <c r="L210" i="9"/>
  <c r="M210" i="9"/>
  <c r="N210" i="9"/>
  <c r="O210" i="9"/>
  <c r="P210" i="9"/>
  <c r="Q210" i="9"/>
  <c r="H211" i="9"/>
  <c r="I211" i="9"/>
  <c r="J211" i="9"/>
  <c r="K211" i="9"/>
  <c r="L211" i="9"/>
  <c r="M211" i="9"/>
  <c r="N211" i="9"/>
  <c r="O211" i="9"/>
  <c r="P211" i="9"/>
  <c r="Q211" i="9"/>
  <c r="H349" i="9"/>
  <c r="I349" i="9"/>
  <c r="J349" i="9"/>
  <c r="K349" i="9"/>
  <c r="L349" i="9"/>
  <c r="M349" i="9"/>
  <c r="N349" i="9"/>
  <c r="O349" i="9"/>
  <c r="P349" i="9"/>
  <c r="Q349" i="9"/>
  <c r="H138" i="9"/>
  <c r="I138" i="9"/>
  <c r="J138" i="9"/>
  <c r="K138" i="9"/>
  <c r="L138" i="9"/>
  <c r="M138" i="9"/>
  <c r="N138" i="9"/>
  <c r="O138" i="9"/>
  <c r="P138" i="9"/>
  <c r="Q138" i="9"/>
  <c r="H139" i="9"/>
  <c r="I139" i="9"/>
  <c r="J139" i="9"/>
  <c r="K139" i="9"/>
  <c r="L139" i="9"/>
  <c r="M139" i="9"/>
  <c r="N139" i="9"/>
  <c r="O139" i="9"/>
  <c r="P139" i="9"/>
  <c r="Q139" i="9"/>
  <c r="H341" i="9"/>
  <c r="I341" i="9"/>
  <c r="J341" i="9"/>
  <c r="K341" i="9"/>
  <c r="L341" i="9"/>
  <c r="M341" i="9"/>
  <c r="N341" i="9"/>
  <c r="O341" i="9"/>
  <c r="P341" i="9"/>
  <c r="Q341" i="9"/>
  <c r="H310" i="9"/>
  <c r="I310" i="9"/>
  <c r="J310" i="9"/>
  <c r="K310" i="9"/>
  <c r="L310" i="9"/>
  <c r="M310" i="9"/>
  <c r="N310" i="9"/>
  <c r="O310" i="9"/>
  <c r="P310" i="9"/>
  <c r="Q310" i="9"/>
  <c r="H311" i="9"/>
  <c r="I311" i="9"/>
  <c r="J311" i="9"/>
  <c r="K311" i="9"/>
  <c r="L311" i="9"/>
  <c r="M311" i="9"/>
  <c r="N311" i="9"/>
  <c r="O311" i="9"/>
  <c r="P311" i="9"/>
  <c r="Q311" i="9"/>
  <c r="H140" i="9"/>
  <c r="I140" i="9"/>
  <c r="J140" i="9"/>
  <c r="K140" i="9"/>
  <c r="L140" i="9"/>
  <c r="M140" i="9"/>
  <c r="N140" i="9"/>
  <c r="O140" i="9"/>
  <c r="P140" i="9"/>
  <c r="Q140" i="9"/>
  <c r="H350" i="9"/>
  <c r="I350" i="9"/>
  <c r="J350" i="9"/>
  <c r="K350" i="9"/>
  <c r="L350" i="9"/>
  <c r="M350" i="9"/>
  <c r="N350" i="9"/>
  <c r="O350" i="9"/>
  <c r="P350" i="9"/>
  <c r="Q350" i="9"/>
  <c r="H312" i="9"/>
  <c r="I312" i="9"/>
  <c r="J312" i="9"/>
  <c r="K312" i="9"/>
  <c r="L312" i="9"/>
  <c r="M312" i="9"/>
  <c r="N312" i="9"/>
  <c r="O312" i="9"/>
  <c r="P312" i="9"/>
  <c r="Q312" i="9"/>
  <c r="H141" i="9"/>
  <c r="I141" i="9"/>
  <c r="J141" i="9"/>
  <c r="K141" i="9"/>
  <c r="L141" i="9"/>
  <c r="M141" i="9"/>
  <c r="N141" i="9"/>
  <c r="O141" i="9"/>
  <c r="P141" i="9"/>
  <c r="Q141" i="9"/>
  <c r="H212" i="9"/>
  <c r="I212" i="9"/>
  <c r="J212" i="9"/>
  <c r="K212" i="9"/>
  <c r="L212" i="9"/>
  <c r="M212" i="9"/>
  <c r="N212" i="9"/>
  <c r="O212" i="9"/>
  <c r="P212" i="9"/>
  <c r="Q212" i="9"/>
  <c r="H213" i="9"/>
  <c r="I213" i="9"/>
  <c r="J213" i="9"/>
  <c r="K213" i="9"/>
  <c r="L213" i="9"/>
  <c r="M213" i="9"/>
  <c r="N213" i="9"/>
  <c r="O213" i="9"/>
  <c r="P213" i="9"/>
  <c r="Q213" i="9"/>
  <c r="H142" i="9"/>
  <c r="I142" i="9"/>
  <c r="J142" i="9"/>
  <c r="K142" i="9"/>
  <c r="L142" i="9"/>
  <c r="M142" i="9"/>
  <c r="N142" i="9"/>
  <c r="O142" i="9"/>
  <c r="P142" i="9"/>
  <c r="Q142" i="9"/>
  <c r="H313" i="9"/>
  <c r="I313" i="9"/>
  <c r="J313" i="9"/>
  <c r="K313" i="9"/>
  <c r="L313" i="9"/>
  <c r="M313" i="9"/>
  <c r="N313" i="9"/>
  <c r="O313" i="9"/>
  <c r="P313" i="9"/>
  <c r="Q313" i="9"/>
  <c r="H314" i="9"/>
  <c r="I314" i="9"/>
  <c r="J314" i="9"/>
  <c r="K314" i="9"/>
  <c r="L314" i="9"/>
  <c r="M314" i="9"/>
  <c r="N314" i="9"/>
  <c r="O314" i="9"/>
  <c r="P314" i="9"/>
  <c r="Q314" i="9"/>
  <c r="H315" i="9"/>
  <c r="I315" i="9"/>
  <c r="J315" i="9"/>
  <c r="K315" i="9"/>
  <c r="L315" i="9"/>
  <c r="M315" i="9"/>
  <c r="N315" i="9"/>
  <c r="O315" i="9"/>
  <c r="P315" i="9"/>
  <c r="Q315" i="9"/>
  <c r="H316" i="9"/>
  <c r="I316" i="9"/>
  <c r="J316" i="9"/>
  <c r="K316" i="9"/>
  <c r="L316" i="9"/>
  <c r="M316" i="9"/>
  <c r="N316" i="9"/>
  <c r="O316" i="9"/>
  <c r="P316" i="9"/>
  <c r="Q316" i="9"/>
  <c r="H317" i="9"/>
  <c r="I317" i="9"/>
  <c r="J317" i="9"/>
  <c r="K317" i="9"/>
  <c r="L317" i="9"/>
  <c r="M317" i="9"/>
  <c r="N317" i="9"/>
  <c r="O317" i="9"/>
  <c r="P317" i="9"/>
  <c r="Q317" i="9"/>
  <c r="H143" i="9"/>
  <c r="I143" i="9"/>
  <c r="J143" i="9"/>
  <c r="K143" i="9"/>
  <c r="L143" i="9"/>
  <c r="M143" i="9"/>
  <c r="N143" i="9"/>
  <c r="O143" i="9"/>
  <c r="P143" i="9"/>
  <c r="Q143" i="9"/>
  <c r="H144" i="9"/>
  <c r="I144" i="9"/>
  <c r="J144" i="9"/>
  <c r="K144" i="9"/>
  <c r="L144" i="9"/>
  <c r="M144" i="9"/>
  <c r="N144" i="9"/>
  <c r="O144" i="9"/>
  <c r="P144" i="9"/>
  <c r="Q144" i="9"/>
  <c r="H214" i="9"/>
  <c r="I214" i="9"/>
  <c r="J214" i="9"/>
  <c r="K214" i="9"/>
  <c r="L214" i="9"/>
  <c r="M214" i="9"/>
  <c r="N214" i="9"/>
  <c r="O214" i="9"/>
  <c r="P214" i="9"/>
  <c r="Q214" i="9"/>
  <c r="H318" i="9"/>
  <c r="I318" i="9"/>
  <c r="J318" i="9"/>
  <c r="K318" i="9"/>
  <c r="L318" i="9"/>
  <c r="M318" i="9"/>
  <c r="N318" i="9"/>
  <c r="O318" i="9"/>
  <c r="P318" i="9"/>
  <c r="Q318" i="9"/>
  <c r="H72" i="9"/>
  <c r="I72" i="9"/>
  <c r="J72" i="9"/>
  <c r="K72" i="9"/>
  <c r="L72" i="9"/>
  <c r="M72" i="9"/>
  <c r="N72" i="9"/>
  <c r="O72" i="9"/>
  <c r="P72" i="9"/>
  <c r="Q72" i="9"/>
  <c r="H73" i="9"/>
  <c r="I73" i="9"/>
  <c r="J73" i="9"/>
  <c r="K73" i="9"/>
  <c r="L73" i="9"/>
  <c r="M73" i="9"/>
  <c r="N73" i="9"/>
  <c r="O73" i="9"/>
  <c r="P73" i="9"/>
  <c r="Q73" i="9"/>
  <c r="H215" i="9"/>
  <c r="I215" i="9"/>
  <c r="J215" i="9"/>
  <c r="K215" i="9"/>
  <c r="L215" i="9"/>
  <c r="M215" i="9"/>
  <c r="N215" i="9"/>
  <c r="O215" i="9"/>
  <c r="P215" i="9"/>
  <c r="Q215" i="9"/>
  <c r="H319" i="9"/>
  <c r="I319" i="9"/>
  <c r="J319" i="9"/>
  <c r="K319" i="9"/>
  <c r="L319" i="9"/>
  <c r="M319" i="9"/>
  <c r="N319" i="9"/>
  <c r="O319" i="9"/>
  <c r="P319" i="9"/>
  <c r="Q319" i="9"/>
  <c r="H74" i="9"/>
  <c r="I74" i="9"/>
  <c r="J74" i="9"/>
  <c r="K74" i="9"/>
  <c r="L74" i="9"/>
  <c r="M74" i="9"/>
  <c r="N74" i="9"/>
  <c r="O74" i="9"/>
  <c r="P74" i="9"/>
  <c r="Q74" i="9"/>
  <c r="H320" i="9"/>
  <c r="I320" i="9"/>
  <c r="J320" i="9"/>
  <c r="K320" i="9"/>
  <c r="L320" i="9"/>
  <c r="M320" i="9"/>
  <c r="N320" i="9"/>
  <c r="O320" i="9"/>
  <c r="P320" i="9"/>
  <c r="Q320" i="9"/>
  <c r="H321" i="9"/>
  <c r="I321" i="9"/>
  <c r="J321" i="9"/>
  <c r="K321" i="9"/>
  <c r="L321" i="9"/>
  <c r="M321" i="9"/>
  <c r="N321" i="9"/>
  <c r="O321" i="9"/>
  <c r="P321" i="9"/>
  <c r="Q321" i="9"/>
  <c r="H322" i="9"/>
  <c r="I322" i="9"/>
  <c r="J322" i="9"/>
  <c r="K322" i="9"/>
  <c r="L322" i="9"/>
  <c r="M322" i="9"/>
  <c r="N322" i="9"/>
  <c r="O322" i="9"/>
  <c r="P322" i="9"/>
  <c r="Q322" i="9"/>
  <c r="H323" i="9"/>
  <c r="I323" i="9"/>
  <c r="J323" i="9"/>
  <c r="K323" i="9"/>
  <c r="L323" i="9"/>
  <c r="M323" i="9"/>
  <c r="N323" i="9"/>
  <c r="O323" i="9"/>
  <c r="P323" i="9"/>
  <c r="Q323" i="9"/>
  <c r="H28" i="9"/>
  <c r="I28" i="9"/>
  <c r="J28" i="9"/>
  <c r="K28" i="9"/>
  <c r="L28" i="9"/>
  <c r="M28" i="9"/>
  <c r="N28" i="9"/>
  <c r="O28" i="9"/>
  <c r="P28" i="9"/>
  <c r="Q28" i="9"/>
  <c r="H216" i="9"/>
  <c r="I216" i="9"/>
  <c r="J216" i="9"/>
  <c r="K216" i="9"/>
  <c r="L216" i="9"/>
  <c r="M216" i="9"/>
  <c r="N216" i="9"/>
  <c r="O216" i="9"/>
  <c r="P216" i="9"/>
  <c r="Q216" i="9"/>
  <c r="H145" i="9"/>
  <c r="I145" i="9"/>
  <c r="J145" i="9"/>
  <c r="K145" i="9"/>
  <c r="L145" i="9"/>
  <c r="M145" i="9"/>
  <c r="N145" i="9"/>
  <c r="O145" i="9"/>
  <c r="P145" i="9"/>
  <c r="Q145" i="9"/>
  <c r="H146" i="9"/>
  <c r="I146" i="9"/>
  <c r="J146" i="9"/>
  <c r="K146" i="9"/>
  <c r="L146" i="9"/>
  <c r="M146" i="9"/>
  <c r="N146" i="9"/>
  <c r="O146" i="9"/>
  <c r="P146" i="9"/>
  <c r="Q146" i="9"/>
  <c r="H324" i="9"/>
  <c r="I324" i="9"/>
  <c r="J324" i="9"/>
  <c r="K324" i="9"/>
  <c r="L324" i="9"/>
  <c r="M324" i="9"/>
  <c r="N324" i="9"/>
  <c r="O324" i="9"/>
  <c r="P324" i="9"/>
  <c r="Q324" i="9"/>
  <c r="H147" i="9"/>
  <c r="I147" i="9"/>
  <c r="J147" i="9"/>
  <c r="K147" i="9"/>
  <c r="L147" i="9"/>
  <c r="M147" i="9"/>
  <c r="N147" i="9"/>
  <c r="O147" i="9"/>
  <c r="P147" i="9"/>
  <c r="Q147" i="9"/>
  <c r="H217" i="9"/>
  <c r="I217" i="9"/>
  <c r="J217" i="9"/>
  <c r="K217" i="9"/>
  <c r="L217" i="9"/>
  <c r="M217" i="9"/>
  <c r="N217" i="9"/>
  <c r="O217" i="9"/>
  <c r="P217" i="9"/>
  <c r="Q217" i="9"/>
  <c r="H148" i="9"/>
  <c r="I148" i="9"/>
  <c r="J148" i="9"/>
  <c r="K148" i="9"/>
  <c r="L148" i="9"/>
  <c r="M148" i="9"/>
  <c r="N148" i="9"/>
  <c r="O148" i="9"/>
  <c r="P148" i="9"/>
  <c r="Q148" i="9"/>
  <c r="H149" i="9"/>
  <c r="I149" i="9"/>
  <c r="J149" i="9"/>
  <c r="K149" i="9"/>
  <c r="L149" i="9"/>
  <c r="M149" i="9"/>
  <c r="N149" i="9"/>
  <c r="O149" i="9"/>
  <c r="P149" i="9"/>
  <c r="Q149" i="9"/>
  <c r="H218" i="9"/>
  <c r="I218" i="9"/>
  <c r="J218" i="9"/>
  <c r="K218" i="9"/>
  <c r="L218" i="9"/>
  <c r="M218" i="9"/>
  <c r="N218" i="9"/>
  <c r="O218" i="9"/>
  <c r="P218" i="9"/>
  <c r="Q218" i="9"/>
  <c r="H75" i="9"/>
  <c r="I75" i="9"/>
  <c r="J75" i="9"/>
  <c r="K75" i="9"/>
  <c r="L75" i="9"/>
  <c r="M75" i="9"/>
  <c r="N75" i="9"/>
  <c r="O75" i="9"/>
  <c r="P75" i="9"/>
  <c r="Q75" i="9"/>
  <c r="H219" i="9"/>
  <c r="I219" i="9"/>
  <c r="J219" i="9"/>
  <c r="K219" i="9"/>
  <c r="L219" i="9"/>
  <c r="M219" i="9"/>
  <c r="N219" i="9"/>
  <c r="O219" i="9"/>
  <c r="P219" i="9"/>
  <c r="Q219" i="9"/>
  <c r="H76" i="9"/>
  <c r="I76" i="9"/>
  <c r="J76" i="9"/>
  <c r="K76" i="9"/>
  <c r="L76" i="9"/>
  <c r="M76" i="9"/>
  <c r="N76" i="9"/>
  <c r="O76" i="9"/>
  <c r="P76" i="9"/>
  <c r="Q76" i="9"/>
  <c r="H220" i="9"/>
  <c r="I220" i="9"/>
  <c r="J220" i="9"/>
  <c r="K220" i="9"/>
  <c r="L220" i="9"/>
  <c r="M220" i="9"/>
  <c r="N220" i="9"/>
  <c r="O220" i="9"/>
  <c r="P220" i="9"/>
  <c r="Q220" i="9"/>
  <c r="H221" i="9"/>
  <c r="I221" i="9"/>
  <c r="J221" i="9"/>
  <c r="K221" i="9"/>
  <c r="L221" i="9"/>
  <c r="M221" i="9"/>
  <c r="N221" i="9"/>
  <c r="O221" i="9"/>
  <c r="P221" i="9"/>
  <c r="Q221" i="9"/>
  <c r="H325" i="9"/>
  <c r="I325" i="9"/>
  <c r="J325" i="9"/>
  <c r="K325" i="9"/>
  <c r="L325" i="9"/>
  <c r="M325" i="9"/>
  <c r="N325" i="9"/>
  <c r="O325" i="9"/>
  <c r="P325" i="9"/>
  <c r="Q325" i="9"/>
  <c r="H326" i="9"/>
  <c r="I326" i="9"/>
  <c r="J326" i="9"/>
  <c r="K326" i="9"/>
  <c r="L326" i="9"/>
  <c r="M326" i="9"/>
  <c r="N326" i="9"/>
  <c r="O326" i="9"/>
  <c r="P326" i="9"/>
  <c r="Q326" i="9"/>
  <c r="H77" i="9"/>
  <c r="I77" i="9"/>
  <c r="J77" i="9"/>
  <c r="K77" i="9"/>
  <c r="L77" i="9"/>
  <c r="M77" i="9"/>
  <c r="N77" i="9"/>
  <c r="O77" i="9"/>
  <c r="P77" i="9"/>
  <c r="Q77" i="9"/>
  <c r="H327" i="9"/>
  <c r="I327" i="9"/>
  <c r="J327" i="9"/>
  <c r="K327" i="9"/>
  <c r="L327" i="9"/>
  <c r="M327" i="9"/>
  <c r="N327" i="9"/>
  <c r="O327" i="9"/>
  <c r="P327" i="9"/>
  <c r="Q327" i="9"/>
  <c r="H328" i="9"/>
  <c r="I328" i="9"/>
  <c r="J328" i="9"/>
  <c r="K328" i="9"/>
  <c r="L328" i="9"/>
  <c r="M328" i="9"/>
  <c r="N328" i="9"/>
  <c r="O328" i="9"/>
  <c r="P328" i="9"/>
  <c r="Q328" i="9"/>
  <c r="H150" i="9"/>
  <c r="I150" i="9"/>
  <c r="J150" i="9"/>
  <c r="K150" i="9"/>
  <c r="L150" i="9"/>
  <c r="M150" i="9"/>
  <c r="N150" i="9"/>
  <c r="O150" i="9"/>
  <c r="P150" i="9"/>
  <c r="Q150" i="9"/>
  <c r="H329" i="9"/>
  <c r="I329" i="9"/>
  <c r="J329" i="9"/>
  <c r="K329" i="9"/>
  <c r="L329" i="9"/>
  <c r="M329" i="9"/>
  <c r="N329" i="9"/>
  <c r="O329" i="9"/>
  <c r="P329" i="9"/>
  <c r="Q329" i="9"/>
  <c r="H330" i="9"/>
  <c r="I330" i="9"/>
  <c r="J330" i="9"/>
  <c r="K330" i="9"/>
  <c r="L330" i="9"/>
  <c r="M330" i="9"/>
  <c r="N330" i="9"/>
  <c r="O330" i="9"/>
  <c r="P330" i="9"/>
  <c r="Q330" i="9"/>
  <c r="H222" i="9"/>
  <c r="I222" i="9"/>
  <c r="J222" i="9"/>
  <c r="K222" i="9"/>
  <c r="L222" i="9"/>
  <c r="M222" i="9"/>
  <c r="N222" i="9"/>
  <c r="O222" i="9"/>
  <c r="P222" i="9"/>
  <c r="Q222" i="9"/>
  <c r="H331" i="9"/>
  <c r="I331" i="9"/>
  <c r="J331" i="9"/>
  <c r="K331" i="9"/>
  <c r="L331" i="9"/>
  <c r="M331" i="9"/>
  <c r="N331" i="9"/>
  <c r="O331" i="9"/>
  <c r="P331" i="9"/>
  <c r="Q331" i="9"/>
  <c r="H78" i="9"/>
  <c r="I78" i="9"/>
  <c r="J78" i="9"/>
  <c r="K78" i="9"/>
  <c r="L78" i="9"/>
  <c r="M78" i="9"/>
  <c r="N78" i="9"/>
  <c r="O78" i="9"/>
  <c r="P78" i="9"/>
  <c r="Q78" i="9"/>
  <c r="H223" i="9"/>
  <c r="I223" i="9"/>
  <c r="J223" i="9"/>
  <c r="K223" i="9"/>
  <c r="L223" i="9"/>
  <c r="M223" i="9"/>
  <c r="N223" i="9"/>
  <c r="O223" i="9"/>
  <c r="P223" i="9"/>
  <c r="Q223" i="9"/>
  <c r="H151" i="9"/>
  <c r="I151" i="9"/>
  <c r="J151" i="9"/>
  <c r="K151" i="9"/>
  <c r="L151" i="9"/>
  <c r="M151" i="9"/>
  <c r="N151" i="9"/>
  <c r="O151" i="9"/>
  <c r="P151" i="9"/>
  <c r="Q151" i="9"/>
  <c r="H152" i="9"/>
  <c r="I152" i="9"/>
  <c r="J152" i="9"/>
  <c r="K152" i="9"/>
  <c r="L152" i="9"/>
  <c r="M152" i="9"/>
  <c r="N152" i="9"/>
  <c r="O152" i="9"/>
  <c r="P152" i="9"/>
  <c r="Q152" i="9"/>
  <c r="H20" i="9"/>
  <c r="I20" i="9"/>
  <c r="J20" i="9"/>
  <c r="K20" i="9"/>
  <c r="L20" i="9"/>
  <c r="M20" i="9"/>
  <c r="N20" i="9"/>
  <c r="O20" i="9"/>
  <c r="P20" i="9"/>
  <c r="Q20" i="9"/>
  <c r="H79" i="9"/>
  <c r="I79" i="9"/>
  <c r="J79" i="9"/>
  <c r="K79" i="9"/>
  <c r="L79" i="9"/>
  <c r="M79" i="9"/>
  <c r="N79" i="9"/>
  <c r="O79" i="9"/>
  <c r="P79" i="9"/>
  <c r="Q79" i="9"/>
  <c r="H332" i="9"/>
  <c r="I332" i="9"/>
  <c r="J332" i="9"/>
  <c r="K332" i="9"/>
  <c r="L332" i="9"/>
  <c r="M332" i="9"/>
  <c r="N332" i="9"/>
  <c r="O332" i="9"/>
  <c r="P332" i="9"/>
  <c r="Q332" i="9"/>
  <c r="H333" i="9"/>
  <c r="I333" i="9"/>
  <c r="J333" i="9"/>
  <c r="K333" i="9"/>
  <c r="L333" i="9"/>
  <c r="M333" i="9"/>
  <c r="N333" i="9"/>
  <c r="O333" i="9"/>
  <c r="P333" i="9"/>
  <c r="Q333" i="9"/>
  <c r="H29" i="9"/>
  <c r="I29" i="9"/>
  <c r="J29" i="9"/>
  <c r="K29" i="9"/>
  <c r="L29" i="9"/>
  <c r="M29" i="9"/>
  <c r="N29" i="9"/>
  <c r="O29" i="9"/>
  <c r="P29" i="9"/>
  <c r="Q29" i="9"/>
  <c r="H224" i="9"/>
  <c r="I224" i="9"/>
  <c r="J224" i="9"/>
  <c r="K224" i="9"/>
  <c r="L224" i="9"/>
  <c r="M224" i="9"/>
  <c r="N224" i="9"/>
  <c r="O224" i="9"/>
  <c r="P224" i="9"/>
  <c r="Q224" i="9"/>
  <c r="H153" i="9"/>
  <c r="I153" i="9"/>
  <c r="J153" i="9"/>
  <c r="K153" i="9"/>
  <c r="L153" i="9"/>
  <c r="M153" i="9"/>
  <c r="N153" i="9"/>
  <c r="O153" i="9"/>
  <c r="P153" i="9"/>
  <c r="Q153" i="9"/>
  <c r="H225" i="9"/>
  <c r="I225" i="9"/>
  <c r="J225" i="9"/>
  <c r="K225" i="9"/>
  <c r="L225" i="9"/>
  <c r="M225" i="9"/>
  <c r="N225" i="9"/>
  <c r="O225" i="9"/>
  <c r="P225" i="9"/>
  <c r="Q225" i="9"/>
  <c r="H342" i="9"/>
  <c r="I342" i="9"/>
  <c r="J342" i="9"/>
  <c r="K342" i="9"/>
  <c r="L342" i="9"/>
  <c r="M342" i="9"/>
  <c r="N342" i="9"/>
  <c r="O342" i="9"/>
  <c r="P342" i="9"/>
  <c r="Q342" i="9"/>
  <c r="H80" i="9"/>
  <c r="I80" i="9"/>
  <c r="J80" i="9"/>
  <c r="K80" i="9"/>
  <c r="L80" i="9"/>
  <c r="M80" i="9"/>
  <c r="N80" i="9"/>
  <c r="O80" i="9"/>
  <c r="P80" i="9"/>
  <c r="Q80" i="9"/>
  <c r="H30" i="9"/>
  <c r="I30" i="9"/>
  <c r="J30" i="9"/>
  <c r="K30" i="9"/>
  <c r="L30" i="9"/>
  <c r="M30" i="9"/>
  <c r="N30" i="9"/>
  <c r="O30" i="9"/>
  <c r="P30" i="9"/>
  <c r="Q30" i="9"/>
  <c r="H226" i="9"/>
  <c r="I226" i="9"/>
  <c r="J226" i="9"/>
  <c r="K226" i="9"/>
  <c r="L226" i="9"/>
  <c r="M226" i="9"/>
  <c r="N226" i="9"/>
  <c r="O226" i="9"/>
  <c r="P226" i="9"/>
  <c r="Q226" i="9"/>
  <c r="H227" i="9"/>
  <c r="I227" i="9"/>
  <c r="J227" i="9"/>
  <c r="K227" i="9"/>
  <c r="L227" i="9"/>
  <c r="M227" i="9"/>
  <c r="N227" i="9"/>
  <c r="O227" i="9"/>
  <c r="P227" i="9"/>
  <c r="Q227" i="9"/>
  <c r="H228" i="9"/>
  <c r="I228" i="9"/>
  <c r="J228" i="9"/>
  <c r="K228" i="9"/>
  <c r="L228" i="9"/>
  <c r="M228" i="9"/>
  <c r="N228" i="9"/>
  <c r="O228" i="9"/>
  <c r="P228" i="9"/>
  <c r="Q228" i="9"/>
  <c r="H334" i="9"/>
  <c r="I334" i="9"/>
  <c r="J334" i="9"/>
  <c r="K334" i="9"/>
  <c r="L334" i="9"/>
  <c r="M334" i="9"/>
  <c r="N334" i="9"/>
  <c r="O334" i="9"/>
  <c r="P334" i="9"/>
  <c r="Q334" i="9"/>
  <c r="Q31" i="9"/>
  <c r="P31" i="9"/>
  <c r="O31" i="9"/>
  <c r="N31" i="9"/>
  <c r="M31" i="9"/>
  <c r="L31" i="9"/>
  <c r="K31" i="9"/>
  <c r="J31" i="9"/>
  <c r="I31" i="9"/>
  <c r="H31" i="9"/>
  <c r="H5" i="8"/>
  <c r="I5" i="8"/>
  <c r="J5" i="8"/>
  <c r="K5" i="8"/>
  <c r="L5" i="8"/>
  <c r="M5" i="8"/>
  <c r="N5" i="8"/>
  <c r="O5" i="8"/>
  <c r="P5" i="8"/>
  <c r="Q5" i="8"/>
  <c r="H6" i="8"/>
  <c r="I6" i="8"/>
  <c r="J6" i="8"/>
  <c r="K6" i="8"/>
  <c r="L6" i="8"/>
  <c r="M6" i="8"/>
  <c r="N6" i="8"/>
  <c r="O6" i="8"/>
  <c r="P6" i="8"/>
  <c r="Q6" i="8"/>
  <c r="H7" i="8"/>
  <c r="I7" i="8"/>
  <c r="J7" i="8"/>
  <c r="K7" i="8"/>
  <c r="L7" i="8"/>
  <c r="M7" i="8"/>
  <c r="N7" i="8"/>
  <c r="O7" i="8"/>
  <c r="P7" i="8"/>
  <c r="Q7" i="8"/>
  <c r="H8" i="8"/>
  <c r="I8" i="8"/>
  <c r="J8" i="8"/>
  <c r="K8" i="8"/>
  <c r="L8" i="8"/>
  <c r="M8" i="8"/>
  <c r="N8" i="8"/>
  <c r="O8" i="8"/>
  <c r="P8" i="8"/>
  <c r="Q8" i="8"/>
  <c r="H9" i="8"/>
  <c r="I9" i="8"/>
  <c r="J9" i="8"/>
  <c r="K9" i="8"/>
  <c r="L9" i="8"/>
  <c r="M9" i="8"/>
  <c r="N9" i="8"/>
  <c r="O9" i="8"/>
  <c r="P9" i="8"/>
  <c r="Q9" i="8"/>
  <c r="H10" i="8"/>
  <c r="I10" i="8"/>
  <c r="J10" i="8"/>
  <c r="K10" i="8"/>
  <c r="L10" i="8"/>
  <c r="M10" i="8"/>
  <c r="N10" i="8"/>
  <c r="O10" i="8"/>
  <c r="P10" i="8"/>
  <c r="Q10" i="8"/>
  <c r="H11" i="8"/>
  <c r="I11" i="8"/>
  <c r="J11" i="8"/>
  <c r="K11" i="8"/>
  <c r="L11" i="8"/>
  <c r="M11" i="8"/>
  <c r="N11" i="8"/>
  <c r="O11" i="8"/>
  <c r="P11" i="8"/>
  <c r="Q11" i="8"/>
  <c r="H12" i="8"/>
  <c r="I12" i="8"/>
  <c r="J12" i="8"/>
  <c r="K12" i="8"/>
  <c r="L12" i="8"/>
  <c r="M12" i="8"/>
  <c r="N12" i="8"/>
  <c r="O12" i="8"/>
  <c r="P12" i="8"/>
  <c r="Q12" i="8"/>
  <c r="H13" i="8"/>
  <c r="I13" i="8"/>
  <c r="J13" i="8"/>
  <c r="K13" i="8"/>
  <c r="L13" i="8"/>
  <c r="M13" i="8"/>
  <c r="N13" i="8"/>
  <c r="O13" i="8"/>
  <c r="P13" i="8"/>
  <c r="Q13" i="8"/>
  <c r="H14" i="8"/>
  <c r="I14" i="8"/>
  <c r="J14" i="8"/>
  <c r="K14" i="8"/>
  <c r="L14" i="8"/>
  <c r="M14" i="8"/>
  <c r="N14" i="8"/>
  <c r="O14" i="8"/>
  <c r="P14" i="8"/>
  <c r="Q14" i="8"/>
  <c r="H15" i="8"/>
  <c r="I15" i="8"/>
  <c r="J15" i="8"/>
  <c r="K15" i="8"/>
  <c r="L15" i="8"/>
  <c r="M15" i="8"/>
  <c r="N15" i="8"/>
  <c r="O15" i="8"/>
  <c r="P15" i="8"/>
  <c r="Q15" i="8"/>
  <c r="H16" i="8"/>
  <c r="I16" i="8"/>
  <c r="J16" i="8"/>
  <c r="K16" i="8"/>
  <c r="L16" i="8"/>
  <c r="M16" i="8"/>
  <c r="N16" i="8"/>
  <c r="O16" i="8"/>
  <c r="P16" i="8"/>
  <c r="Q16" i="8"/>
  <c r="H17" i="8"/>
  <c r="I17" i="8"/>
  <c r="J17" i="8"/>
  <c r="K17" i="8"/>
  <c r="L17" i="8"/>
  <c r="M17" i="8"/>
  <c r="N17" i="8"/>
  <c r="O17" i="8"/>
  <c r="P17" i="8"/>
  <c r="Q17" i="8"/>
  <c r="H18" i="8"/>
  <c r="I18" i="8"/>
  <c r="J18" i="8"/>
  <c r="K18" i="8"/>
  <c r="L18" i="8"/>
  <c r="M18" i="8"/>
  <c r="N18" i="8"/>
  <c r="O18" i="8"/>
  <c r="P18" i="8"/>
  <c r="Q18" i="8"/>
  <c r="H19" i="8"/>
  <c r="I19" i="8"/>
  <c r="J19" i="8"/>
  <c r="K19" i="8"/>
  <c r="L19" i="8"/>
  <c r="M19" i="8"/>
  <c r="N19" i="8"/>
  <c r="O19" i="8"/>
  <c r="P19" i="8"/>
  <c r="Q19" i="8"/>
  <c r="H20" i="8"/>
  <c r="I20" i="8"/>
  <c r="J20" i="8"/>
  <c r="K20" i="8"/>
  <c r="L20" i="8"/>
  <c r="M20" i="8"/>
  <c r="N20" i="8"/>
  <c r="O20" i="8"/>
  <c r="P20" i="8"/>
  <c r="Q20" i="8"/>
  <c r="H21" i="8"/>
  <c r="I21" i="8"/>
  <c r="J21" i="8"/>
  <c r="K21" i="8"/>
  <c r="L21" i="8"/>
  <c r="M21" i="8"/>
  <c r="N21" i="8"/>
  <c r="O21" i="8"/>
  <c r="P21" i="8"/>
  <c r="Q21" i="8"/>
  <c r="H22" i="8"/>
  <c r="I22" i="8"/>
  <c r="J22" i="8"/>
  <c r="K22" i="8"/>
  <c r="L22" i="8"/>
  <c r="M22" i="8"/>
  <c r="N22" i="8"/>
  <c r="O22" i="8"/>
  <c r="P22" i="8"/>
  <c r="Q22" i="8"/>
  <c r="H23" i="8"/>
  <c r="I23" i="8"/>
  <c r="J23" i="8"/>
  <c r="K23" i="8"/>
  <c r="L23" i="8"/>
  <c r="M23" i="8"/>
  <c r="N23" i="8"/>
  <c r="O23" i="8"/>
  <c r="P23" i="8"/>
  <c r="Q23" i="8"/>
  <c r="H24" i="8"/>
  <c r="I24" i="8"/>
  <c r="J24" i="8"/>
  <c r="K24" i="8"/>
  <c r="L24" i="8"/>
  <c r="M24" i="8"/>
  <c r="N24" i="8"/>
  <c r="O24" i="8"/>
  <c r="P24" i="8"/>
  <c r="Q24" i="8"/>
  <c r="H25" i="8"/>
  <c r="I25" i="8"/>
  <c r="J25" i="8"/>
  <c r="K25" i="8"/>
  <c r="L25" i="8"/>
  <c r="M25" i="8"/>
  <c r="N25" i="8"/>
  <c r="O25" i="8"/>
  <c r="P25" i="8"/>
  <c r="Q25" i="8"/>
  <c r="H26" i="8"/>
  <c r="I26" i="8"/>
  <c r="J26" i="8"/>
  <c r="K26" i="8"/>
  <c r="L26" i="8"/>
  <c r="M26" i="8"/>
  <c r="N26" i="8"/>
  <c r="O26" i="8"/>
  <c r="P26" i="8"/>
  <c r="Q26" i="8"/>
  <c r="H27" i="8"/>
  <c r="I27" i="8"/>
  <c r="J27" i="8"/>
  <c r="K27" i="8"/>
  <c r="L27" i="8"/>
  <c r="M27" i="8"/>
  <c r="N27" i="8"/>
  <c r="O27" i="8"/>
  <c r="P27" i="8"/>
  <c r="Q27" i="8"/>
  <c r="H28" i="8"/>
  <c r="I28" i="8"/>
  <c r="J28" i="8"/>
  <c r="K28" i="8"/>
  <c r="L28" i="8"/>
  <c r="M28" i="8"/>
  <c r="N28" i="8"/>
  <c r="O28" i="8"/>
  <c r="P28" i="8"/>
  <c r="Q28" i="8"/>
  <c r="H29" i="8"/>
  <c r="I29" i="8"/>
  <c r="J29" i="8"/>
  <c r="K29" i="8"/>
  <c r="L29" i="8"/>
  <c r="M29" i="8"/>
  <c r="N29" i="8"/>
  <c r="O29" i="8"/>
  <c r="P29" i="8"/>
  <c r="Q29" i="8"/>
  <c r="H30" i="8"/>
  <c r="I30" i="8"/>
  <c r="J30" i="8"/>
  <c r="K30" i="8"/>
  <c r="L30" i="8"/>
  <c r="M30" i="8"/>
  <c r="N30" i="8"/>
  <c r="O30" i="8"/>
  <c r="P30" i="8"/>
  <c r="Q30" i="8"/>
  <c r="H31" i="8"/>
  <c r="I31" i="8"/>
  <c r="J31" i="8"/>
  <c r="K31" i="8"/>
  <c r="L31" i="8"/>
  <c r="M31" i="8"/>
  <c r="N31" i="8"/>
  <c r="O31" i="8"/>
  <c r="P31" i="8"/>
  <c r="Q31" i="8"/>
  <c r="H32" i="8"/>
  <c r="I32" i="8"/>
  <c r="J32" i="8"/>
  <c r="K32" i="8"/>
  <c r="L32" i="8"/>
  <c r="M32" i="8"/>
  <c r="N32" i="8"/>
  <c r="O32" i="8"/>
  <c r="P32" i="8"/>
  <c r="Q32" i="8"/>
  <c r="H33" i="8"/>
  <c r="I33" i="8"/>
  <c r="J33" i="8"/>
  <c r="K33" i="8"/>
  <c r="L33" i="8"/>
  <c r="M33" i="8"/>
  <c r="N33" i="8"/>
  <c r="O33" i="8"/>
  <c r="P33" i="8"/>
  <c r="Q33" i="8"/>
  <c r="H34" i="8"/>
  <c r="I34" i="8"/>
  <c r="J34" i="8"/>
  <c r="K34" i="8"/>
  <c r="L34" i="8"/>
  <c r="M34" i="8"/>
  <c r="N34" i="8"/>
  <c r="O34" i="8"/>
  <c r="P34" i="8"/>
  <c r="Q34" i="8"/>
  <c r="H35" i="8"/>
  <c r="I35" i="8"/>
  <c r="J35" i="8"/>
  <c r="K35" i="8"/>
  <c r="L35" i="8"/>
  <c r="M35" i="8"/>
  <c r="N35" i="8"/>
  <c r="O35" i="8"/>
  <c r="P35" i="8"/>
  <c r="Q35" i="8"/>
  <c r="H36" i="8"/>
  <c r="I36" i="8"/>
  <c r="J36" i="8"/>
  <c r="K36" i="8"/>
  <c r="L36" i="8"/>
  <c r="M36" i="8"/>
  <c r="N36" i="8"/>
  <c r="O36" i="8"/>
  <c r="P36" i="8"/>
  <c r="Q36" i="8"/>
  <c r="H37" i="8"/>
  <c r="I37" i="8"/>
  <c r="J37" i="8"/>
  <c r="K37" i="8"/>
  <c r="L37" i="8"/>
  <c r="M37" i="8"/>
  <c r="N37" i="8"/>
  <c r="O37" i="8"/>
  <c r="P37" i="8"/>
  <c r="Q37" i="8"/>
  <c r="H38" i="8"/>
  <c r="I38" i="8"/>
  <c r="J38" i="8"/>
  <c r="K38" i="8"/>
  <c r="L38" i="8"/>
  <c r="M38" i="8"/>
  <c r="N38" i="8"/>
  <c r="O38" i="8"/>
  <c r="P38" i="8"/>
  <c r="Q38" i="8"/>
  <c r="H39" i="8"/>
  <c r="I39" i="8"/>
  <c r="J39" i="8"/>
  <c r="K39" i="8"/>
  <c r="L39" i="8"/>
  <c r="M39" i="8"/>
  <c r="N39" i="8"/>
  <c r="O39" i="8"/>
  <c r="P39" i="8"/>
  <c r="Q39" i="8"/>
  <c r="H40" i="8"/>
  <c r="I40" i="8"/>
  <c r="J40" i="8"/>
  <c r="K40" i="8"/>
  <c r="L40" i="8"/>
  <c r="M40" i="8"/>
  <c r="N40" i="8"/>
  <c r="O40" i="8"/>
  <c r="P40" i="8"/>
  <c r="Q40" i="8"/>
  <c r="H41" i="8"/>
  <c r="I41" i="8"/>
  <c r="J41" i="8"/>
  <c r="K41" i="8"/>
  <c r="L41" i="8"/>
  <c r="M41" i="8"/>
  <c r="N41" i="8"/>
  <c r="O41" i="8"/>
  <c r="P41" i="8"/>
  <c r="Q41" i="8"/>
  <c r="H42" i="8"/>
  <c r="I42" i="8"/>
  <c r="J42" i="8"/>
  <c r="K42" i="8"/>
  <c r="L42" i="8"/>
  <c r="M42" i="8"/>
  <c r="N42" i="8"/>
  <c r="O42" i="8"/>
  <c r="P42" i="8"/>
  <c r="Q42" i="8"/>
  <c r="H43" i="8"/>
  <c r="I43" i="8"/>
  <c r="J43" i="8"/>
  <c r="K43" i="8"/>
  <c r="L43" i="8"/>
  <c r="M43" i="8"/>
  <c r="N43" i="8"/>
  <c r="O43" i="8"/>
  <c r="P43" i="8"/>
  <c r="Q43" i="8"/>
  <c r="H44" i="8"/>
  <c r="I44" i="8"/>
  <c r="J44" i="8"/>
  <c r="K44" i="8"/>
  <c r="L44" i="8"/>
  <c r="M44" i="8"/>
  <c r="N44" i="8"/>
  <c r="O44" i="8"/>
  <c r="P44" i="8"/>
  <c r="Q44" i="8"/>
  <c r="H45" i="8"/>
  <c r="I45" i="8"/>
  <c r="J45" i="8"/>
  <c r="K45" i="8"/>
  <c r="L45" i="8"/>
  <c r="M45" i="8"/>
  <c r="N45" i="8"/>
  <c r="O45" i="8"/>
  <c r="P45" i="8"/>
  <c r="Q45" i="8"/>
  <c r="H46" i="8"/>
  <c r="I46" i="8"/>
  <c r="J46" i="8"/>
  <c r="K46" i="8"/>
  <c r="L46" i="8"/>
  <c r="M46" i="8"/>
  <c r="N46" i="8"/>
  <c r="O46" i="8"/>
  <c r="P46" i="8"/>
  <c r="Q46" i="8"/>
  <c r="H47" i="8"/>
  <c r="I47" i="8"/>
  <c r="J47" i="8"/>
  <c r="K47" i="8"/>
  <c r="L47" i="8"/>
  <c r="M47" i="8"/>
  <c r="N47" i="8"/>
  <c r="O47" i="8"/>
  <c r="P47" i="8"/>
  <c r="Q47" i="8"/>
  <c r="H48" i="8"/>
  <c r="I48" i="8"/>
  <c r="J48" i="8"/>
  <c r="K48" i="8"/>
  <c r="L48" i="8"/>
  <c r="M48" i="8"/>
  <c r="N48" i="8"/>
  <c r="O48" i="8"/>
  <c r="P48" i="8"/>
  <c r="Q48" i="8"/>
  <c r="H49" i="8"/>
  <c r="I49" i="8"/>
  <c r="J49" i="8"/>
  <c r="K49" i="8"/>
  <c r="L49" i="8"/>
  <c r="M49" i="8"/>
  <c r="N49" i="8"/>
  <c r="O49" i="8"/>
  <c r="P49" i="8"/>
  <c r="Q49" i="8"/>
  <c r="H50" i="8"/>
  <c r="I50" i="8"/>
  <c r="J50" i="8"/>
  <c r="K50" i="8"/>
  <c r="L50" i="8"/>
  <c r="M50" i="8"/>
  <c r="N50" i="8"/>
  <c r="O50" i="8"/>
  <c r="P50" i="8"/>
  <c r="Q50" i="8"/>
  <c r="H51" i="8"/>
  <c r="I51" i="8"/>
  <c r="J51" i="8"/>
  <c r="K51" i="8"/>
  <c r="L51" i="8"/>
  <c r="M51" i="8"/>
  <c r="N51" i="8"/>
  <c r="O51" i="8"/>
  <c r="P51" i="8"/>
  <c r="Q51" i="8"/>
  <c r="H52" i="8"/>
  <c r="I52" i="8"/>
  <c r="J52" i="8"/>
  <c r="K52" i="8"/>
  <c r="L52" i="8"/>
  <c r="M52" i="8"/>
  <c r="N52" i="8"/>
  <c r="O52" i="8"/>
  <c r="P52" i="8"/>
  <c r="Q52" i="8"/>
  <c r="H53" i="8"/>
  <c r="I53" i="8"/>
  <c r="J53" i="8"/>
  <c r="K53" i="8"/>
  <c r="L53" i="8"/>
  <c r="M53" i="8"/>
  <c r="N53" i="8"/>
  <c r="O53" i="8"/>
  <c r="P53" i="8"/>
  <c r="Q53" i="8"/>
  <c r="H54" i="8"/>
  <c r="I54" i="8"/>
  <c r="J54" i="8"/>
  <c r="K54" i="8"/>
  <c r="L54" i="8"/>
  <c r="M54" i="8"/>
  <c r="N54" i="8"/>
  <c r="O54" i="8"/>
  <c r="P54" i="8"/>
  <c r="Q54" i="8"/>
  <c r="H55" i="8"/>
  <c r="I55" i="8"/>
  <c r="J55" i="8"/>
  <c r="K55" i="8"/>
  <c r="L55" i="8"/>
  <c r="M55" i="8"/>
  <c r="N55" i="8"/>
  <c r="O55" i="8"/>
  <c r="P55" i="8"/>
  <c r="Q55" i="8"/>
  <c r="H56" i="8"/>
  <c r="I56" i="8"/>
  <c r="J56" i="8"/>
  <c r="K56" i="8"/>
  <c r="L56" i="8"/>
  <c r="M56" i="8"/>
  <c r="N56" i="8"/>
  <c r="O56" i="8"/>
  <c r="P56" i="8"/>
  <c r="Q56" i="8"/>
  <c r="H57" i="8"/>
  <c r="I57" i="8"/>
  <c r="J57" i="8"/>
  <c r="K57" i="8"/>
  <c r="L57" i="8"/>
  <c r="M57" i="8"/>
  <c r="N57" i="8"/>
  <c r="O57" i="8"/>
  <c r="P57" i="8"/>
  <c r="Q57" i="8"/>
  <c r="H58" i="8"/>
  <c r="I58" i="8"/>
  <c r="J58" i="8"/>
  <c r="K58" i="8"/>
  <c r="L58" i="8"/>
  <c r="M58" i="8"/>
  <c r="N58" i="8"/>
  <c r="O58" i="8"/>
  <c r="P58" i="8"/>
  <c r="Q58" i="8"/>
  <c r="H59" i="8"/>
  <c r="I59" i="8"/>
  <c r="J59" i="8"/>
  <c r="K59" i="8"/>
  <c r="L59" i="8"/>
  <c r="M59" i="8"/>
  <c r="N59" i="8"/>
  <c r="O59" i="8"/>
  <c r="P59" i="8"/>
  <c r="Q59" i="8"/>
  <c r="H60" i="8"/>
  <c r="I60" i="8"/>
  <c r="J60" i="8"/>
  <c r="K60" i="8"/>
  <c r="L60" i="8"/>
  <c r="M60" i="8"/>
  <c r="N60" i="8"/>
  <c r="O60" i="8"/>
  <c r="P60" i="8"/>
  <c r="Q60" i="8"/>
  <c r="H61" i="8"/>
  <c r="I61" i="8"/>
  <c r="J61" i="8"/>
  <c r="K61" i="8"/>
  <c r="L61" i="8"/>
  <c r="M61" i="8"/>
  <c r="N61" i="8"/>
  <c r="O61" i="8"/>
  <c r="P61" i="8"/>
  <c r="Q61" i="8"/>
  <c r="H62" i="8"/>
  <c r="I62" i="8"/>
  <c r="J62" i="8"/>
  <c r="K62" i="8"/>
  <c r="L62" i="8"/>
  <c r="M62" i="8"/>
  <c r="N62" i="8"/>
  <c r="O62" i="8"/>
  <c r="P62" i="8"/>
  <c r="Q62" i="8"/>
  <c r="H63" i="8"/>
  <c r="I63" i="8"/>
  <c r="J63" i="8"/>
  <c r="K63" i="8"/>
  <c r="L63" i="8"/>
  <c r="M63" i="8"/>
  <c r="N63" i="8"/>
  <c r="O63" i="8"/>
  <c r="P63" i="8"/>
  <c r="Q63" i="8"/>
  <c r="H64" i="8"/>
  <c r="I64" i="8"/>
  <c r="J64" i="8"/>
  <c r="K64" i="8"/>
  <c r="L64" i="8"/>
  <c r="M64" i="8"/>
  <c r="N64" i="8"/>
  <c r="O64" i="8"/>
  <c r="P64" i="8"/>
  <c r="Q64" i="8"/>
  <c r="H65" i="8"/>
  <c r="I65" i="8"/>
  <c r="J65" i="8"/>
  <c r="K65" i="8"/>
  <c r="L65" i="8"/>
  <c r="M65" i="8"/>
  <c r="N65" i="8"/>
  <c r="O65" i="8"/>
  <c r="P65" i="8"/>
  <c r="Q65" i="8"/>
  <c r="H66" i="8"/>
  <c r="I66" i="8"/>
  <c r="J66" i="8"/>
  <c r="K66" i="8"/>
  <c r="L66" i="8"/>
  <c r="M66" i="8"/>
  <c r="N66" i="8"/>
  <c r="O66" i="8"/>
  <c r="P66" i="8"/>
  <c r="Q66" i="8"/>
  <c r="H67" i="8"/>
  <c r="I67" i="8"/>
  <c r="J67" i="8"/>
  <c r="K67" i="8"/>
  <c r="L67" i="8"/>
  <c r="M67" i="8"/>
  <c r="N67" i="8"/>
  <c r="O67" i="8"/>
  <c r="P67" i="8"/>
  <c r="Q67" i="8"/>
  <c r="H68" i="8"/>
  <c r="I68" i="8"/>
  <c r="J68" i="8"/>
  <c r="K68" i="8"/>
  <c r="L68" i="8"/>
  <c r="M68" i="8"/>
  <c r="N68" i="8"/>
  <c r="O68" i="8"/>
  <c r="P68" i="8"/>
  <c r="Q68" i="8"/>
  <c r="H69" i="8"/>
  <c r="I69" i="8"/>
  <c r="J69" i="8"/>
  <c r="K69" i="8"/>
  <c r="L69" i="8"/>
  <c r="M69" i="8"/>
  <c r="N69" i="8"/>
  <c r="O69" i="8"/>
  <c r="P69" i="8"/>
  <c r="Q69" i="8"/>
  <c r="H70" i="8"/>
  <c r="I70" i="8"/>
  <c r="J70" i="8"/>
  <c r="K70" i="8"/>
  <c r="L70" i="8"/>
  <c r="M70" i="8"/>
  <c r="N70" i="8"/>
  <c r="O70" i="8"/>
  <c r="P70" i="8"/>
  <c r="Q70" i="8"/>
  <c r="H71" i="8"/>
  <c r="I71" i="8"/>
  <c r="J71" i="8"/>
  <c r="K71" i="8"/>
  <c r="L71" i="8"/>
  <c r="M71" i="8"/>
  <c r="N71" i="8"/>
  <c r="O71" i="8"/>
  <c r="P71" i="8"/>
  <c r="Q71" i="8"/>
  <c r="H72" i="8"/>
  <c r="I72" i="8"/>
  <c r="J72" i="8"/>
  <c r="K72" i="8"/>
  <c r="L72" i="8"/>
  <c r="M72" i="8"/>
  <c r="N72" i="8"/>
  <c r="O72" i="8"/>
  <c r="P72" i="8"/>
  <c r="Q72" i="8"/>
  <c r="H73" i="8"/>
  <c r="I73" i="8"/>
  <c r="J73" i="8"/>
  <c r="K73" i="8"/>
  <c r="L73" i="8"/>
  <c r="M73" i="8"/>
  <c r="N73" i="8"/>
  <c r="O73" i="8"/>
  <c r="P73" i="8"/>
  <c r="Q73" i="8"/>
  <c r="H74" i="8"/>
  <c r="I74" i="8"/>
  <c r="J74" i="8"/>
  <c r="K74" i="8"/>
  <c r="L74" i="8"/>
  <c r="M74" i="8"/>
  <c r="N74" i="8"/>
  <c r="O74" i="8"/>
  <c r="P74" i="8"/>
  <c r="Q74" i="8"/>
  <c r="H75" i="8"/>
  <c r="I75" i="8"/>
  <c r="J75" i="8"/>
  <c r="K75" i="8"/>
  <c r="L75" i="8"/>
  <c r="M75" i="8"/>
  <c r="N75" i="8"/>
  <c r="O75" i="8"/>
  <c r="P75" i="8"/>
  <c r="Q75" i="8"/>
  <c r="H76" i="8"/>
  <c r="I76" i="8"/>
  <c r="J76" i="8"/>
  <c r="K76" i="8"/>
  <c r="L76" i="8"/>
  <c r="M76" i="8"/>
  <c r="N76" i="8"/>
  <c r="O76" i="8"/>
  <c r="P76" i="8"/>
  <c r="Q76" i="8"/>
  <c r="H77" i="8"/>
  <c r="I77" i="8"/>
  <c r="J77" i="8"/>
  <c r="K77" i="8"/>
  <c r="L77" i="8"/>
  <c r="M77" i="8"/>
  <c r="N77" i="8"/>
  <c r="O77" i="8"/>
  <c r="P77" i="8"/>
  <c r="Q77" i="8"/>
  <c r="H78" i="8"/>
  <c r="I78" i="8"/>
  <c r="J78" i="8"/>
  <c r="K78" i="8"/>
  <c r="L78" i="8"/>
  <c r="M78" i="8"/>
  <c r="N78" i="8"/>
  <c r="O78" i="8"/>
  <c r="P78" i="8"/>
  <c r="Q78" i="8"/>
  <c r="H79" i="8"/>
  <c r="I79" i="8"/>
  <c r="J79" i="8"/>
  <c r="K79" i="8"/>
  <c r="L79" i="8"/>
  <c r="M79" i="8"/>
  <c r="N79" i="8"/>
  <c r="O79" i="8"/>
  <c r="P79" i="8"/>
  <c r="Q79" i="8"/>
  <c r="H80" i="8"/>
  <c r="I80" i="8"/>
  <c r="J80" i="8"/>
  <c r="K80" i="8"/>
  <c r="L80" i="8"/>
  <c r="M80" i="8"/>
  <c r="N80" i="8"/>
  <c r="O80" i="8"/>
  <c r="P80" i="8"/>
  <c r="Q80" i="8"/>
  <c r="H81" i="8"/>
  <c r="I81" i="8"/>
  <c r="J81" i="8"/>
  <c r="K81" i="8"/>
  <c r="L81" i="8"/>
  <c r="M81" i="8"/>
  <c r="N81" i="8"/>
  <c r="O81" i="8"/>
  <c r="P81" i="8"/>
  <c r="Q81" i="8"/>
  <c r="H82" i="8"/>
  <c r="I82" i="8"/>
  <c r="J82" i="8"/>
  <c r="K82" i="8"/>
  <c r="L82" i="8"/>
  <c r="M82" i="8"/>
  <c r="N82" i="8"/>
  <c r="O82" i="8"/>
  <c r="P82" i="8"/>
  <c r="Q82" i="8"/>
  <c r="H83" i="8"/>
  <c r="I83" i="8"/>
  <c r="J83" i="8"/>
  <c r="K83" i="8"/>
  <c r="L83" i="8"/>
  <c r="M83" i="8"/>
  <c r="N83" i="8"/>
  <c r="O83" i="8"/>
  <c r="P83" i="8"/>
  <c r="Q83" i="8"/>
  <c r="H84" i="8"/>
  <c r="I84" i="8"/>
  <c r="J84" i="8"/>
  <c r="K84" i="8"/>
  <c r="L84" i="8"/>
  <c r="M84" i="8"/>
  <c r="N84" i="8"/>
  <c r="O84" i="8"/>
  <c r="P84" i="8"/>
  <c r="Q84" i="8"/>
  <c r="H85" i="8"/>
  <c r="I85" i="8"/>
  <c r="J85" i="8"/>
  <c r="K85" i="8"/>
  <c r="L85" i="8"/>
  <c r="M85" i="8"/>
  <c r="N85" i="8"/>
  <c r="O85" i="8"/>
  <c r="P85" i="8"/>
  <c r="Q85" i="8"/>
  <c r="H86" i="8"/>
  <c r="I86" i="8"/>
  <c r="J86" i="8"/>
  <c r="K86" i="8"/>
  <c r="L86" i="8"/>
  <c r="M86" i="8"/>
  <c r="N86" i="8"/>
  <c r="O86" i="8"/>
  <c r="P86" i="8"/>
  <c r="Q86" i="8"/>
  <c r="H87" i="8"/>
  <c r="I87" i="8"/>
  <c r="J87" i="8"/>
  <c r="K87" i="8"/>
  <c r="L87" i="8"/>
  <c r="M87" i="8"/>
  <c r="N87" i="8"/>
  <c r="O87" i="8"/>
  <c r="P87" i="8"/>
  <c r="Q87" i="8"/>
  <c r="H88" i="8"/>
  <c r="I88" i="8"/>
  <c r="J88" i="8"/>
  <c r="K88" i="8"/>
  <c r="L88" i="8"/>
  <c r="M88" i="8"/>
  <c r="N88" i="8"/>
  <c r="O88" i="8"/>
  <c r="P88" i="8"/>
  <c r="Q88" i="8"/>
  <c r="H89" i="8"/>
  <c r="I89" i="8"/>
  <c r="J89" i="8"/>
  <c r="K89" i="8"/>
  <c r="L89" i="8"/>
  <c r="M89" i="8"/>
  <c r="N89" i="8"/>
  <c r="O89" i="8"/>
  <c r="P89" i="8"/>
  <c r="Q89" i="8"/>
  <c r="H90" i="8"/>
  <c r="I90" i="8"/>
  <c r="J90" i="8"/>
  <c r="K90" i="8"/>
  <c r="L90" i="8"/>
  <c r="M90" i="8"/>
  <c r="N90" i="8"/>
  <c r="O90" i="8"/>
  <c r="P90" i="8"/>
  <c r="Q90" i="8"/>
  <c r="H91" i="8"/>
  <c r="I91" i="8"/>
  <c r="J91" i="8"/>
  <c r="K91" i="8"/>
  <c r="L91" i="8"/>
  <c r="M91" i="8"/>
  <c r="N91" i="8"/>
  <c r="O91" i="8"/>
  <c r="P91" i="8"/>
  <c r="Q91" i="8"/>
  <c r="H92" i="8"/>
  <c r="I92" i="8"/>
  <c r="J92" i="8"/>
  <c r="K92" i="8"/>
  <c r="L92" i="8"/>
  <c r="M92" i="8"/>
  <c r="N92" i="8"/>
  <c r="O92" i="8"/>
  <c r="P92" i="8"/>
  <c r="Q92" i="8"/>
  <c r="H93" i="8"/>
  <c r="I93" i="8"/>
  <c r="J93" i="8"/>
  <c r="K93" i="8"/>
  <c r="L93" i="8"/>
  <c r="M93" i="8"/>
  <c r="N93" i="8"/>
  <c r="O93" i="8"/>
  <c r="P93" i="8"/>
  <c r="Q93" i="8"/>
  <c r="H94" i="8"/>
  <c r="I94" i="8"/>
  <c r="J94" i="8"/>
  <c r="K94" i="8"/>
  <c r="L94" i="8"/>
  <c r="M94" i="8"/>
  <c r="N94" i="8"/>
  <c r="O94" i="8"/>
  <c r="P94" i="8"/>
  <c r="Q94" i="8"/>
  <c r="H95" i="8"/>
  <c r="I95" i="8"/>
  <c r="J95" i="8"/>
  <c r="K95" i="8"/>
  <c r="L95" i="8"/>
  <c r="M95" i="8"/>
  <c r="N95" i="8"/>
  <c r="O95" i="8"/>
  <c r="P95" i="8"/>
  <c r="Q95" i="8"/>
  <c r="H96" i="8"/>
  <c r="I96" i="8"/>
  <c r="J96" i="8"/>
  <c r="K96" i="8"/>
  <c r="L96" i="8"/>
  <c r="M96" i="8"/>
  <c r="N96" i="8"/>
  <c r="O96" i="8"/>
  <c r="P96" i="8"/>
  <c r="Q96" i="8"/>
  <c r="H97" i="8"/>
  <c r="I97" i="8"/>
  <c r="J97" i="8"/>
  <c r="K97" i="8"/>
  <c r="L97" i="8"/>
  <c r="M97" i="8"/>
  <c r="N97" i="8"/>
  <c r="O97" i="8"/>
  <c r="P97" i="8"/>
  <c r="Q97" i="8"/>
  <c r="H98" i="8"/>
  <c r="I98" i="8"/>
  <c r="J98" i="8"/>
  <c r="K98" i="8"/>
  <c r="L98" i="8"/>
  <c r="M98" i="8"/>
  <c r="N98" i="8"/>
  <c r="O98" i="8"/>
  <c r="P98" i="8"/>
  <c r="Q98" i="8"/>
  <c r="H99" i="8"/>
  <c r="I99" i="8"/>
  <c r="J99" i="8"/>
  <c r="K99" i="8"/>
  <c r="L99" i="8"/>
  <c r="M99" i="8"/>
  <c r="N99" i="8"/>
  <c r="O99" i="8"/>
  <c r="P99" i="8"/>
  <c r="Q99" i="8"/>
  <c r="H100" i="8"/>
  <c r="I100" i="8"/>
  <c r="J100" i="8"/>
  <c r="K100" i="8"/>
  <c r="L100" i="8"/>
  <c r="M100" i="8"/>
  <c r="N100" i="8"/>
  <c r="O100" i="8"/>
  <c r="P100" i="8"/>
  <c r="Q100" i="8"/>
  <c r="H101" i="8"/>
  <c r="I101" i="8"/>
  <c r="J101" i="8"/>
  <c r="K101" i="8"/>
  <c r="L101" i="8"/>
  <c r="M101" i="8"/>
  <c r="N101" i="8"/>
  <c r="O101" i="8"/>
  <c r="P101" i="8"/>
  <c r="Q101" i="8"/>
  <c r="H102" i="8"/>
  <c r="I102" i="8"/>
  <c r="J102" i="8"/>
  <c r="K102" i="8"/>
  <c r="L102" i="8"/>
  <c r="M102" i="8"/>
  <c r="N102" i="8"/>
  <c r="O102" i="8"/>
  <c r="P102" i="8"/>
  <c r="Q102" i="8"/>
  <c r="H103" i="8"/>
  <c r="I103" i="8"/>
  <c r="J103" i="8"/>
  <c r="K103" i="8"/>
  <c r="L103" i="8"/>
  <c r="M103" i="8"/>
  <c r="N103" i="8"/>
  <c r="O103" i="8"/>
  <c r="P103" i="8"/>
  <c r="Q103" i="8"/>
  <c r="H104" i="8"/>
  <c r="I104" i="8"/>
  <c r="J104" i="8"/>
  <c r="K104" i="8"/>
  <c r="L104" i="8"/>
  <c r="M104" i="8"/>
  <c r="N104" i="8"/>
  <c r="O104" i="8"/>
  <c r="P104" i="8"/>
  <c r="Q104" i="8"/>
  <c r="H105" i="8"/>
  <c r="I105" i="8"/>
  <c r="J105" i="8"/>
  <c r="K105" i="8"/>
  <c r="L105" i="8"/>
  <c r="M105" i="8"/>
  <c r="N105" i="8"/>
  <c r="O105" i="8"/>
  <c r="P105" i="8"/>
  <c r="Q105" i="8"/>
  <c r="H106" i="8"/>
  <c r="I106" i="8"/>
  <c r="J106" i="8"/>
  <c r="K106" i="8"/>
  <c r="L106" i="8"/>
  <c r="M106" i="8"/>
  <c r="N106" i="8"/>
  <c r="O106" i="8"/>
  <c r="P106" i="8"/>
  <c r="Q106" i="8"/>
  <c r="H107" i="8"/>
  <c r="I107" i="8"/>
  <c r="J107" i="8"/>
  <c r="K107" i="8"/>
  <c r="L107" i="8"/>
  <c r="M107" i="8"/>
  <c r="N107" i="8"/>
  <c r="O107" i="8"/>
  <c r="P107" i="8"/>
  <c r="Q107" i="8"/>
  <c r="H108" i="8"/>
  <c r="I108" i="8"/>
  <c r="J108" i="8"/>
  <c r="K108" i="8"/>
  <c r="L108" i="8"/>
  <c r="M108" i="8"/>
  <c r="N108" i="8"/>
  <c r="O108" i="8"/>
  <c r="P108" i="8"/>
  <c r="Q108" i="8"/>
  <c r="H109" i="8"/>
  <c r="I109" i="8"/>
  <c r="J109" i="8"/>
  <c r="K109" i="8"/>
  <c r="L109" i="8"/>
  <c r="M109" i="8"/>
  <c r="N109" i="8"/>
  <c r="O109" i="8"/>
  <c r="P109" i="8"/>
  <c r="Q109" i="8"/>
  <c r="H110" i="8"/>
  <c r="I110" i="8"/>
  <c r="J110" i="8"/>
  <c r="K110" i="8"/>
  <c r="L110" i="8"/>
  <c r="M110" i="8"/>
  <c r="N110" i="8"/>
  <c r="O110" i="8"/>
  <c r="P110" i="8"/>
  <c r="Q110" i="8"/>
  <c r="H111" i="8"/>
  <c r="I111" i="8"/>
  <c r="J111" i="8"/>
  <c r="K111" i="8"/>
  <c r="L111" i="8"/>
  <c r="M111" i="8"/>
  <c r="N111" i="8"/>
  <c r="O111" i="8"/>
  <c r="P111" i="8"/>
  <c r="Q111" i="8"/>
  <c r="H112" i="8"/>
  <c r="I112" i="8"/>
  <c r="J112" i="8"/>
  <c r="K112" i="8"/>
  <c r="L112" i="8"/>
  <c r="M112" i="8"/>
  <c r="N112" i="8"/>
  <c r="O112" i="8"/>
  <c r="P112" i="8"/>
  <c r="Q112" i="8"/>
  <c r="H113" i="8"/>
  <c r="I113" i="8"/>
  <c r="J113" i="8"/>
  <c r="K113" i="8"/>
  <c r="L113" i="8"/>
  <c r="M113" i="8"/>
  <c r="N113" i="8"/>
  <c r="O113" i="8"/>
  <c r="P113" i="8"/>
  <c r="Q113" i="8"/>
  <c r="H114" i="8"/>
  <c r="I114" i="8"/>
  <c r="J114" i="8"/>
  <c r="K114" i="8"/>
  <c r="L114" i="8"/>
  <c r="M114" i="8"/>
  <c r="N114" i="8"/>
  <c r="O114" i="8"/>
  <c r="P114" i="8"/>
  <c r="Q114" i="8"/>
  <c r="H115" i="8"/>
  <c r="I115" i="8"/>
  <c r="J115" i="8"/>
  <c r="K115" i="8"/>
  <c r="L115" i="8"/>
  <c r="M115" i="8"/>
  <c r="N115" i="8"/>
  <c r="O115" i="8"/>
  <c r="P115" i="8"/>
  <c r="Q115" i="8"/>
  <c r="H116" i="8"/>
  <c r="I116" i="8"/>
  <c r="J116" i="8"/>
  <c r="K116" i="8"/>
  <c r="L116" i="8"/>
  <c r="M116" i="8"/>
  <c r="N116" i="8"/>
  <c r="O116" i="8"/>
  <c r="P116" i="8"/>
  <c r="Q116" i="8"/>
  <c r="H117" i="8"/>
  <c r="I117" i="8"/>
  <c r="J117" i="8"/>
  <c r="K117" i="8"/>
  <c r="L117" i="8"/>
  <c r="M117" i="8"/>
  <c r="N117" i="8"/>
  <c r="O117" i="8"/>
  <c r="P117" i="8"/>
  <c r="Q117" i="8"/>
  <c r="H118" i="8"/>
  <c r="I118" i="8"/>
  <c r="J118" i="8"/>
  <c r="K118" i="8"/>
  <c r="L118" i="8"/>
  <c r="M118" i="8"/>
  <c r="N118" i="8"/>
  <c r="O118" i="8"/>
  <c r="P118" i="8"/>
  <c r="Q118" i="8"/>
  <c r="H119" i="8"/>
  <c r="I119" i="8"/>
  <c r="J119" i="8"/>
  <c r="K119" i="8"/>
  <c r="L119" i="8"/>
  <c r="M119" i="8"/>
  <c r="N119" i="8"/>
  <c r="O119" i="8"/>
  <c r="P119" i="8"/>
  <c r="Q119" i="8"/>
  <c r="H120" i="8"/>
  <c r="I120" i="8"/>
  <c r="J120" i="8"/>
  <c r="K120" i="8"/>
  <c r="L120" i="8"/>
  <c r="M120" i="8"/>
  <c r="N120" i="8"/>
  <c r="O120" i="8"/>
  <c r="P120" i="8"/>
  <c r="Q120" i="8"/>
  <c r="H121" i="8"/>
  <c r="I121" i="8"/>
  <c r="J121" i="8"/>
  <c r="K121" i="8"/>
  <c r="L121" i="8"/>
  <c r="M121" i="8"/>
  <c r="N121" i="8"/>
  <c r="O121" i="8"/>
  <c r="P121" i="8"/>
  <c r="Q121" i="8"/>
  <c r="H122" i="8"/>
  <c r="I122" i="8"/>
  <c r="J122" i="8"/>
  <c r="K122" i="8"/>
  <c r="L122" i="8"/>
  <c r="M122" i="8"/>
  <c r="N122" i="8"/>
  <c r="O122" i="8"/>
  <c r="P122" i="8"/>
  <c r="Q122" i="8"/>
  <c r="H123" i="8"/>
  <c r="I123" i="8"/>
  <c r="J123" i="8"/>
  <c r="K123" i="8"/>
  <c r="L123" i="8"/>
  <c r="M123" i="8"/>
  <c r="N123" i="8"/>
  <c r="O123" i="8"/>
  <c r="P123" i="8"/>
  <c r="Q123" i="8"/>
  <c r="H124" i="8"/>
  <c r="I124" i="8"/>
  <c r="J124" i="8"/>
  <c r="K124" i="8"/>
  <c r="L124" i="8"/>
  <c r="M124" i="8"/>
  <c r="N124" i="8"/>
  <c r="O124" i="8"/>
  <c r="P124" i="8"/>
  <c r="Q124" i="8"/>
  <c r="H125" i="8"/>
  <c r="I125" i="8"/>
  <c r="J125" i="8"/>
  <c r="K125" i="8"/>
  <c r="L125" i="8"/>
  <c r="M125" i="8"/>
  <c r="N125" i="8"/>
  <c r="O125" i="8"/>
  <c r="P125" i="8"/>
  <c r="Q125" i="8"/>
  <c r="H126" i="8"/>
  <c r="I126" i="8"/>
  <c r="J126" i="8"/>
  <c r="K126" i="8"/>
  <c r="L126" i="8"/>
  <c r="M126" i="8"/>
  <c r="N126" i="8"/>
  <c r="O126" i="8"/>
  <c r="P126" i="8"/>
  <c r="Q126" i="8"/>
  <c r="H127" i="8"/>
  <c r="I127" i="8"/>
  <c r="J127" i="8"/>
  <c r="K127" i="8"/>
  <c r="L127" i="8"/>
  <c r="M127" i="8"/>
  <c r="N127" i="8"/>
  <c r="O127" i="8"/>
  <c r="P127" i="8"/>
  <c r="Q127" i="8"/>
  <c r="H128" i="8"/>
  <c r="I128" i="8"/>
  <c r="J128" i="8"/>
  <c r="K128" i="8"/>
  <c r="L128" i="8"/>
  <c r="M128" i="8"/>
  <c r="N128" i="8"/>
  <c r="O128" i="8"/>
  <c r="P128" i="8"/>
  <c r="Q128" i="8"/>
  <c r="H129" i="8"/>
  <c r="I129" i="8"/>
  <c r="J129" i="8"/>
  <c r="K129" i="8"/>
  <c r="L129" i="8"/>
  <c r="M129" i="8"/>
  <c r="N129" i="8"/>
  <c r="O129" i="8"/>
  <c r="P129" i="8"/>
  <c r="Q129" i="8"/>
  <c r="H130" i="8"/>
  <c r="I130" i="8"/>
  <c r="J130" i="8"/>
  <c r="K130" i="8"/>
  <c r="L130" i="8"/>
  <c r="M130" i="8"/>
  <c r="N130" i="8"/>
  <c r="O130" i="8"/>
  <c r="P130" i="8"/>
  <c r="Q130" i="8"/>
  <c r="H131" i="8"/>
  <c r="I131" i="8"/>
  <c r="J131" i="8"/>
  <c r="K131" i="8"/>
  <c r="L131" i="8"/>
  <c r="M131" i="8"/>
  <c r="N131" i="8"/>
  <c r="O131" i="8"/>
  <c r="P131" i="8"/>
  <c r="Q131" i="8"/>
  <c r="H132" i="8"/>
  <c r="I132" i="8"/>
  <c r="J132" i="8"/>
  <c r="K132" i="8"/>
  <c r="L132" i="8"/>
  <c r="M132" i="8"/>
  <c r="N132" i="8"/>
  <c r="O132" i="8"/>
  <c r="P132" i="8"/>
  <c r="Q132" i="8"/>
  <c r="H133" i="8"/>
  <c r="I133" i="8"/>
  <c r="J133" i="8"/>
  <c r="K133" i="8"/>
  <c r="L133" i="8"/>
  <c r="M133" i="8"/>
  <c r="N133" i="8"/>
  <c r="O133" i="8"/>
  <c r="P133" i="8"/>
  <c r="Q133" i="8"/>
  <c r="H134" i="8"/>
  <c r="I134" i="8"/>
  <c r="J134" i="8"/>
  <c r="K134" i="8"/>
  <c r="L134" i="8"/>
  <c r="M134" i="8"/>
  <c r="N134" i="8"/>
  <c r="O134" i="8"/>
  <c r="P134" i="8"/>
  <c r="Q134" i="8"/>
  <c r="H135" i="8"/>
  <c r="I135" i="8"/>
  <c r="J135" i="8"/>
  <c r="K135" i="8"/>
  <c r="L135" i="8"/>
  <c r="M135" i="8"/>
  <c r="N135" i="8"/>
  <c r="O135" i="8"/>
  <c r="P135" i="8"/>
  <c r="Q135" i="8"/>
  <c r="H136" i="8"/>
  <c r="I136" i="8"/>
  <c r="J136" i="8"/>
  <c r="K136" i="8"/>
  <c r="L136" i="8"/>
  <c r="M136" i="8"/>
  <c r="N136" i="8"/>
  <c r="O136" i="8"/>
  <c r="P136" i="8"/>
  <c r="Q136" i="8"/>
  <c r="H137" i="8"/>
  <c r="I137" i="8"/>
  <c r="J137" i="8"/>
  <c r="K137" i="8"/>
  <c r="L137" i="8"/>
  <c r="M137" i="8"/>
  <c r="N137" i="8"/>
  <c r="O137" i="8"/>
  <c r="P137" i="8"/>
  <c r="Q137" i="8"/>
  <c r="H138" i="8"/>
  <c r="I138" i="8"/>
  <c r="J138" i="8"/>
  <c r="K138" i="8"/>
  <c r="L138" i="8"/>
  <c r="M138" i="8"/>
  <c r="N138" i="8"/>
  <c r="O138" i="8"/>
  <c r="P138" i="8"/>
  <c r="Q138" i="8"/>
  <c r="H139" i="8"/>
  <c r="I139" i="8"/>
  <c r="J139" i="8"/>
  <c r="K139" i="8"/>
  <c r="L139" i="8"/>
  <c r="M139" i="8"/>
  <c r="N139" i="8"/>
  <c r="O139" i="8"/>
  <c r="P139" i="8"/>
  <c r="Q139" i="8"/>
  <c r="H140" i="8"/>
  <c r="I140" i="8"/>
  <c r="J140" i="8"/>
  <c r="K140" i="8"/>
  <c r="L140" i="8"/>
  <c r="M140" i="8"/>
  <c r="N140" i="8"/>
  <c r="O140" i="8"/>
  <c r="P140" i="8"/>
  <c r="Q140" i="8"/>
  <c r="H141" i="8"/>
  <c r="I141" i="8"/>
  <c r="J141" i="8"/>
  <c r="K141" i="8"/>
  <c r="L141" i="8"/>
  <c r="M141" i="8"/>
  <c r="N141" i="8"/>
  <c r="O141" i="8"/>
  <c r="P141" i="8"/>
  <c r="Q141" i="8"/>
  <c r="H142" i="8"/>
  <c r="I142" i="8"/>
  <c r="J142" i="8"/>
  <c r="K142" i="8"/>
  <c r="L142" i="8"/>
  <c r="M142" i="8"/>
  <c r="N142" i="8"/>
  <c r="O142" i="8"/>
  <c r="P142" i="8"/>
  <c r="Q142" i="8"/>
  <c r="H143" i="8"/>
  <c r="I143" i="8"/>
  <c r="J143" i="8"/>
  <c r="K143" i="8"/>
  <c r="L143" i="8"/>
  <c r="M143" i="8"/>
  <c r="N143" i="8"/>
  <c r="O143" i="8"/>
  <c r="P143" i="8"/>
  <c r="Q143" i="8"/>
  <c r="H144" i="8"/>
  <c r="I144" i="8"/>
  <c r="J144" i="8"/>
  <c r="K144" i="8"/>
  <c r="L144" i="8"/>
  <c r="M144" i="8"/>
  <c r="N144" i="8"/>
  <c r="O144" i="8"/>
  <c r="P144" i="8"/>
  <c r="Q144" i="8"/>
  <c r="H145" i="8"/>
  <c r="I145" i="8"/>
  <c r="J145" i="8"/>
  <c r="K145" i="8"/>
  <c r="L145" i="8"/>
  <c r="M145" i="8"/>
  <c r="N145" i="8"/>
  <c r="O145" i="8"/>
  <c r="P145" i="8"/>
  <c r="Q145" i="8"/>
  <c r="H146" i="8"/>
  <c r="I146" i="8"/>
  <c r="J146" i="8"/>
  <c r="K146" i="8"/>
  <c r="L146" i="8"/>
  <c r="M146" i="8"/>
  <c r="N146" i="8"/>
  <c r="O146" i="8"/>
  <c r="P146" i="8"/>
  <c r="Q146" i="8"/>
  <c r="H147" i="8"/>
  <c r="I147" i="8"/>
  <c r="J147" i="8"/>
  <c r="K147" i="8"/>
  <c r="L147" i="8"/>
  <c r="M147" i="8"/>
  <c r="N147" i="8"/>
  <c r="O147" i="8"/>
  <c r="P147" i="8"/>
  <c r="Q147" i="8"/>
  <c r="H148" i="8"/>
  <c r="I148" i="8"/>
  <c r="J148" i="8"/>
  <c r="K148" i="8"/>
  <c r="L148" i="8"/>
  <c r="M148" i="8"/>
  <c r="N148" i="8"/>
  <c r="O148" i="8"/>
  <c r="P148" i="8"/>
  <c r="Q148" i="8"/>
  <c r="H149" i="8"/>
  <c r="I149" i="8"/>
  <c r="J149" i="8"/>
  <c r="K149" i="8"/>
  <c r="L149" i="8"/>
  <c r="M149" i="8"/>
  <c r="N149" i="8"/>
  <c r="O149" i="8"/>
  <c r="P149" i="8"/>
  <c r="Q149" i="8"/>
  <c r="H150" i="8"/>
  <c r="I150" i="8"/>
  <c r="J150" i="8"/>
  <c r="K150" i="8"/>
  <c r="L150" i="8"/>
  <c r="M150" i="8"/>
  <c r="N150" i="8"/>
  <c r="O150" i="8"/>
  <c r="P150" i="8"/>
  <c r="Q150" i="8"/>
  <c r="H151" i="8"/>
  <c r="I151" i="8"/>
  <c r="J151" i="8"/>
  <c r="K151" i="8"/>
  <c r="L151" i="8"/>
  <c r="M151" i="8"/>
  <c r="N151" i="8"/>
  <c r="O151" i="8"/>
  <c r="P151" i="8"/>
  <c r="Q151" i="8"/>
  <c r="H152" i="8"/>
  <c r="I152" i="8"/>
  <c r="J152" i="8"/>
  <c r="K152" i="8"/>
  <c r="L152" i="8"/>
  <c r="M152" i="8"/>
  <c r="N152" i="8"/>
  <c r="O152" i="8"/>
  <c r="P152" i="8"/>
  <c r="Q152" i="8"/>
  <c r="H153" i="8"/>
  <c r="I153" i="8"/>
  <c r="J153" i="8"/>
  <c r="K153" i="8"/>
  <c r="L153" i="8"/>
  <c r="M153" i="8"/>
  <c r="N153" i="8"/>
  <c r="O153" i="8"/>
  <c r="P153" i="8"/>
  <c r="Q153" i="8"/>
  <c r="H154" i="8"/>
  <c r="I154" i="8"/>
  <c r="J154" i="8"/>
  <c r="K154" i="8"/>
  <c r="L154" i="8"/>
  <c r="M154" i="8"/>
  <c r="N154" i="8"/>
  <c r="O154" i="8"/>
  <c r="P154" i="8"/>
  <c r="Q154" i="8"/>
  <c r="H155" i="8"/>
  <c r="I155" i="8"/>
  <c r="J155" i="8"/>
  <c r="K155" i="8"/>
  <c r="L155" i="8"/>
  <c r="M155" i="8"/>
  <c r="N155" i="8"/>
  <c r="O155" i="8"/>
  <c r="P155" i="8"/>
  <c r="Q155" i="8"/>
  <c r="H156" i="8"/>
  <c r="I156" i="8"/>
  <c r="J156" i="8"/>
  <c r="K156" i="8"/>
  <c r="L156" i="8"/>
  <c r="M156" i="8"/>
  <c r="N156" i="8"/>
  <c r="O156" i="8"/>
  <c r="P156" i="8"/>
  <c r="Q156" i="8"/>
  <c r="H157" i="8"/>
  <c r="I157" i="8"/>
  <c r="J157" i="8"/>
  <c r="K157" i="8"/>
  <c r="L157" i="8"/>
  <c r="M157" i="8"/>
  <c r="N157" i="8"/>
  <c r="O157" i="8"/>
  <c r="P157" i="8"/>
  <c r="Q157" i="8"/>
  <c r="H158" i="8"/>
  <c r="I158" i="8"/>
  <c r="J158" i="8"/>
  <c r="K158" i="8"/>
  <c r="L158" i="8"/>
  <c r="M158" i="8"/>
  <c r="N158" i="8"/>
  <c r="O158" i="8"/>
  <c r="P158" i="8"/>
  <c r="Q158" i="8"/>
  <c r="H159" i="8"/>
  <c r="I159" i="8"/>
  <c r="J159" i="8"/>
  <c r="K159" i="8"/>
  <c r="L159" i="8"/>
  <c r="M159" i="8"/>
  <c r="N159" i="8"/>
  <c r="O159" i="8"/>
  <c r="P159" i="8"/>
  <c r="Q159" i="8"/>
  <c r="H160" i="8"/>
  <c r="I160" i="8"/>
  <c r="J160" i="8"/>
  <c r="K160" i="8"/>
  <c r="L160" i="8"/>
  <c r="M160" i="8"/>
  <c r="N160" i="8"/>
  <c r="O160" i="8"/>
  <c r="P160" i="8"/>
  <c r="Q160" i="8"/>
  <c r="H161" i="8"/>
  <c r="I161" i="8"/>
  <c r="J161" i="8"/>
  <c r="K161" i="8"/>
  <c r="L161" i="8"/>
  <c r="M161" i="8"/>
  <c r="N161" i="8"/>
  <c r="O161" i="8"/>
  <c r="P161" i="8"/>
  <c r="Q161" i="8"/>
  <c r="H162" i="8"/>
  <c r="I162" i="8"/>
  <c r="J162" i="8"/>
  <c r="K162" i="8"/>
  <c r="L162" i="8"/>
  <c r="M162" i="8"/>
  <c r="N162" i="8"/>
  <c r="O162" i="8"/>
  <c r="P162" i="8"/>
  <c r="Q162" i="8"/>
  <c r="H163" i="8"/>
  <c r="I163" i="8"/>
  <c r="J163" i="8"/>
  <c r="K163" i="8"/>
  <c r="L163" i="8"/>
  <c r="M163" i="8"/>
  <c r="N163" i="8"/>
  <c r="O163" i="8"/>
  <c r="P163" i="8"/>
  <c r="Q163" i="8"/>
  <c r="H164" i="8"/>
  <c r="I164" i="8"/>
  <c r="J164" i="8"/>
  <c r="K164" i="8"/>
  <c r="L164" i="8"/>
  <c r="M164" i="8"/>
  <c r="N164" i="8"/>
  <c r="O164" i="8"/>
  <c r="P164" i="8"/>
  <c r="Q164" i="8"/>
  <c r="H165" i="8"/>
  <c r="I165" i="8"/>
  <c r="J165" i="8"/>
  <c r="K165" i="8"/>
  <c r="L165" i="8"/>
  <c r="M165" i="8"/>
  <c r="N165" i="8"/>
  <c r="O165" i="8"/>
  <c r="P165" i="8"/>
  <c r="Q165" i="8"/>
  <c r="H166" i="8"/>
  <c r="I166" i="8"/>
  <c r="J166" i="8"/>
  <c r="K166" i="8"/>
  <c r="L166" i="8"/>
  <c r="M166" i="8"/>
  <c r="N166" i="8"/>
  <c r="O166" i="8"/>
  <c r="P166" i="8"/>
  <c r="Q166" i="8"/>
  <c r="H167" i="8"/>
  <c r="I167" i="8"/>
  <c r="J167" i="8"/>
  <c r="K167" i="8"/>
  <c r="L167" i="8"/>
  <c r="M167" i="8"/>
  <c r="N167" i="8"/>
  <c r="O167" i="8"/>
  <c r="P167" i="8"/>
  <c r="Q167" i="8"/>
  <c r="H168" i="8"/>
  <c r="I168" i="8"/>
  <c r="J168" i="8"/>
  <c r="K168" i="8"/>
  <c r="L168" i="8"/>
  <c r="M168" i="8"/>
  <c r="N168" i="8"/>
  <c r="O168" i="8"/>
  <c r="P168" i="8"/>
  <c r="Q168" i="8"/>
  <c r="H169" i="8"/>
  <c r="I169" i="8"/>
  <c r="J169" i="8"/>
  <c r="K169" i="8"/>
  <c r="L169" i="8"/>
  <c r="M169" i="8"/>
  <c r="N169" i="8"/>
  <c r="O169" i="8"/>
  <c r="P169" i="8"/>
  <c r="Q169" i="8"/>
  <c r="H170" i="8"/>
  <c r="I170" i="8"/>
  <c r="J170" i="8"/>
  <c r="K170" i="8"/>
  <c r="L170" i="8"/>
  <c r="M170" i="8"/>
  <c r="N170" i="8"/>
  <c r="O170" i="8"/>
  <c r="P170" i="8"/>
  <c r="Q170" i="8"/>
  <c r="H171" i="8"/>
  <c r="I171" i="8"/>
  <c r="J171" i="8"/>
  <c r="K171" i="8"/>
  <c r="L171" i="8"/>
  <c r="M171" i="8"/>
  <c r="N171" i="8"/>
  <c r="O171" i="8"/>
  <c r="P171" i="8"/>
  <c r="Q171" i="8"/>
  <c r="H172" i="8"/>
  <c r="I172" i="8"/>
  <c r="J172" i="8"/>
  <c r="K172" i="8"/>
  <c r="L172" i="8"/>
  <c r="M172" i="8"/>
  <c r="N172" i="8"/>
  <c r="O172" i="8"/>
  <c r="P172" i="8"/>
  <c r="Q172" i="8"/>
  <c r="H173" i="8"/>
  <c r="I173" i="8"/>
  <c r="J173" i="8"/>
  <c r="K173" i="8"/>
  <c r="L173" i="8"/>
  <c r="M173" i="8"/>
  <c r="N173" i="8"/>
  <c r="O173" i="8"/>
  <c r="P173" i="8"/>
  <c r="Q173" i="8"/>
  <c r="H174" i="8"/>
  <c r="I174" i="8"/>
  <c r="J174" i="8"/>
  <c r="K174" i="8"/>
  <c r="L174" i="8"/>
  <c r="M174" i="8"/>
  <c r="N174" i="8"/>
  <c r="O174" i="8"/>
  <c r="P174" i="8"/>
  <c r="Q174" i="8"/>
  <c r="H175" i="8"/>
  <c r="I175" i="8"/>
  <c r="J175" i="8"/>
  <c r="K175" i="8"/>
  <c r="L175" i="8"/>
  <c r="M175" i="8"/>
  <c r="N175" i="8"/>
  <c r="O175" i="8"/>
  <c r="P175" i="8"/>
  <c r="Q175" i="8"/>
  <c r="H176" i="8"/>
  <c r="I176" i="8"/>
  <c r="J176" i="8"/>
  <c r="K176" i="8"/>
  <c r="L176" i="8"/>
  <c r="M176" i="8"/>
  <c r="N176" i="8"/>
  <c r="O176" i="8"/>
  <c r="P176" i="8"/>
  <c r="Q176" i="8"/>
  <c r="H177" i="8"/>
  <c r="I177" i="8"/>
  <c r="J177" i="8"/>
  <c r="K177" i="8"/>
  <c r="L177" i="8"/>
  <c r="M177" i="8"/>
  <c r="N177" i="8"/>
  <c r="O177" i="8"/>
  <c r="P177" i="8"/>
  <c r="Q177" i="8"/>
  <c r="H178" i="8"/>
  <c r="I178" i="8"/>
  <c r="J178" i="8"/>
  <c r="K178" i="8"/>
  <c r="L178" i="8"/>
  <c r="M178" i="8"/>
  <c r="N178" i="8"/>
  <c r="O178" i="8"/>
  <c r="P178" i="8"/>
  <c r="Q178" i="8"/>
  <c r="H179" i="8"/>
  <c r="I179" i="8"/>
  <c r="J179" i="8"/>
  <c r="K179" i="8"/>
  <c r="L179" i="8"/>
  <c r="M179" i="8"/>
  <c r="N179" i="8"/>
  <c r="O179" i="8"/>
  <c r="P179" i="8"/>
  <c r="Q179" i="8"/>
  <c r="H180" i="8"/>
  <c r="I180" i="8"/>
  <c r="J180" i="8"/>
  <c r="K180" i="8"/>
  <c r="L180" i="8"/>
  <c r="M180" i="8"/>
  <c r="N180" i="8"/>
  <c r="O180" i="8"/>
  <c r="P180" i="8"/>
  <c r="Q180" i="8"/>
  <c r="H181" i="8"/>
  <c r="I181" i="8"/>
  <c r="J181" i="8"/>
  <c r="K181" i="8"/>
  <c r="L181" i="8"/>
  <c r="M181" i="8"/>
  <c r="N181" i="8"/>
  <c r="O181" i="8"/>
  <c r="P181" i="8"/>
  <c r="Q181" i="8"/>
  <c r="H182" i="8"/>
  <c r="I182" i="8"/>
  <c r="J182" i="8"/>
  <c r="K182" i="8"/>
  <c r="L182" i="8"/>
  <c r="M182" i="8"/>
  <c r="N182" i="8"/>
  <c r="O182" i="8"/>
  <c r="P182" i="8"/>
  <c r="Q182" i="8"/>
  <c r="H183" i="8"/>
  <c r="I183" i="8"/>
  <c r="J183" i="8"/>
  <c r="K183" i="8"/>
  <c r="L183" i="8"/>
  <c r="M183" i="8"/>
  <c r="N183" i="8"/>
  <c r="O183" i="8"/>
  <c r="P183" i="8"/>
  <c r="Q183" i="8"/>
  <c r="H184" i="8"/>
  <c r="I184" i="8"/>
  <c r="J184" i="8"/>
  <c r="K184" i="8"/>
  <c r="L184" i="8"/>
  <c r="M184" i="8"/>
  <c r="N184" i="8"/>
  <c r="O184" i="8"/>
  <c r="P184" i="8"/>
  <c r="Q184" i="8"/>
  <c r="H185" i="8"/>
  <c r="I185" i="8"/>
  <c r="J185" i="8"/>
  <c r="K185" i="8"/>
  <c r="L185" i="8"/>
  <c r="M185" i="8"/>
  <c r="N185" i="8"/>
  <c r="O185" i="8"/>
  <c r="P185" i="8"/>
  <c r="Q185" i="8"/>
  <c r="H186" i="8"/>
  <c r="I186" i="8"/>
  <c r="J186" i="8"/>
  <c r="K186" i="8"/>
  <c r="L186" i="8"/>
  <c r="M186" i="8"/>
  <c r="N186" i="8"/>
  <c r="O186" i="8"/>
  <c r="P186" i="8"/>
  <c r="Q186" i="8"/>
  <c r="H187" i="8"/>
  <c r="I187" i="8"/>
  <c r="J187" i="8"/>
  <c r="K187" i="8"/>
  <c r="L187" i="8"/>
  <c r="M187" i="8"/>
  <c r="N187" i="8"/>
  <c r="O187" i="8"/>
  <c r="P187" i="8"/>
  <c r="Q187" i="8"/>
  <c r="H188" i="8"/>
  <c r="I188" i="8"/>
  <c r="J188" i="8"/>
  <c r="K188" i="8"/>
  <c r="L188" i="8"/>
  <c r="M188" i="8"/>
  <c r="N188" i="8"/>
  <c r="O188" i="8"/>
  <c r="P188" i="8"/>
  <c r="Q188" i="8"/>
  <c r="H189" i="8"/>
  <c r="I189" i="8"/>
  <c r="J189" i="8"/>
  <c r="K189" i="8"/>
  <c r="L189" i="8"/>
  <c r="M189" i="8"/>
  <c r="N189" i="8"/>
  <c r="O189" i="8"/>
  <c r="P189" i="8"/>
  <c r="Q189" i="8"/>
  <c r="H190" i="8"/>
  <c r="I190" i="8"/>
  <c r="J190" i="8"/>
  <c r="K190" i="8"/>
  <c r="L190" i="8"/>
  <c r="M190" i="8"/>
  <c r="N190" i="8"/>
  <c r="O190" i="8"/>
  <c r="P190" i="8"/>
  <c r="Q190" i="8"/>
  <c r="H191" i="8"/>
  <c r="I191" i="8"/>
  <c r="J191" i="8"/>
  <c r="K191" i="8"/>
  <c r="L191" i="8"/>
  <c r="M191" i="8"/>
  <c r="N191" i="8"/>
  <c r="O191" i="8"/>
  <c r="P191" i="8"/>
  <c r="Q191" i="8"/>
  <c r="H192" i="8"/>
  <c r="I192" i="8"/>
  <c r="J192" i="8"/>
  <c r="K192" i="8"/>
  <c r="L192" i="8"/>
  <c r="M192" i="8"/>
  <c r="N192" i="8"/>
  <c r="O192" i="8"/>
  <c r="P192" i="8"/>
  <c r="Q192" i="8"/>
  <c r="H193" i="8"/>
  <c r="I193" i="8"/>
  <c r="J193" i="8"/>
  <c r="K193" i="8"/>
  <c r="L193" i="8"/>
  <c r="M193" i="8"/>
  <c r="N193" i="8"/>
  <c r="O193" i="8"/>
  <c r="P193" i="8"/>
  <c r="Q193" i="8"/>
  <c r="H194" i="8"/>
  <c r="I194" i="8"/>
  <c r="J194" i="8"/>
  <c r="K194" i="8"/>
  <c r="L194" i="8"/>
  <c r="M194" i="8"/>
  <c r="N194" i="8"/>
  <c r="O194" i="8"/>
  <c r="P194" i="8"/>
  <c r="Q194" i="8"/>
  <c r="H195" i="8"/>
  <c r="I195" i="8"/>
  <c r="J195" i="8"/>
  <c r="K195" i="8"/>
  <c r="L195" i="8"/>
  <c r="M195" i="8"/>
  <c r="N195" i="8"/>
  <c r="O195" i="8"/>
  <c r="P195" i="8"/>
  <c r="Q195" i="8"/>
  <c r="H196" i="8"/>
  <c r="I196" i="8"/>
  <c r="J196" i="8"/>
  <c r="K196" i="8"/>
  <c r="L196" i="8"/>
  <c r="M196" i="8"/>
  <c r="N196" i="8"/>
  <c r="O196" i="8"/>
  <c r="P196" i="8"/>
  <c r="Q196" i="8"/>
  <c r="H197" i="8"/>
  <c r="I197" i="8"/>
  <c r="J197" i="8"/>
  <c r="K197" i="8"/>
  <c r="L197" i="8"/>
  <c r="M197" i="8"/>
  <c r="N197" i="8"/>
  <c r="O197" i="8"/>
  <c r="P197" i="8"/>
  <c r="Q197" i="8"/>
  <c r="H198" i="8"/>
  <c r="I198" i="8"/>
  <c r="J198" i="8"/>
  <c r="K198" i="8"/>
  <c r="L198" i="8"/>
  <c r="M198" i="8"/>
  <c r="N198" i="8"/>
  <c r="O198" i="8"/>
  <c r="P198" i="8"/>
  <c r="Q198" i="8"/>
  <c r="H199" i="8"/>
  <c r="I199" i="8"/>
  <c r="J199" i="8"/>
  <c r="K199" i="8"/>
  <c r="L199" i="8"/>
  <c r="M199" i="8"/>
  <c r="N199" i="8"/>
  <c r="O199" i="8"/>
  <c r="P199" i="8"/>
  <c r="Q199" i="8"/>
  <c r="H200" i="8"/>
  <c r="I200" i="8"/>
  <c r="J200" i="8"/>
  <c r="K200" i="8"/>
  <c r="L200" i="8"/>
  <c r="M200" i="8"/>
  <c r="N200" i="8"/>
  <c r="O200" i="8"/>
  <c r="P200" i="8"/>
  <c r="Q200" i="8"/>
  <c r="H201" i="8"/>
  <c r="I201" i="8"/>
  <c r="J201" i="8"/>
  <c r="K201" i="8"/>
  <c r="L201" i="8"/>
  <c r="M201" i="8"/>
  <c r="N201" i="8"/>
  <c r="O201" i="8"/>
  <c r="P201" i="8"/>
  <c r="Q201" i="8"/>
  <c r="H202" i="8"/>
  <c r="I202" i="8"/>
  <c r="J202" i="8"/>
  <c r="K202" i="8"/>
  <c r="L202" i="8"/>
  <c r="M202" i="8"/>
  <c r="N202" i="8"/>
  <c r="O202" i="8"/>
  <c r="P202" i="8"/>
  <c r="Q202" i="8"/>
  <c r="H203" i="8"/>
  <c r="I203" i="8"/>
  <c r="J203" i="8"/>
  <c r="K203" i="8"/>
  <c r="L203" i="8"/>
  <c r="M203" i="8"/>
  <c r="N203" i="8"/>
  <c r="O203" i="8"/>
  <c r="P203" i="8"/>
  <c r="Q203" i="8"/>
  <c r="H204" i="8"/>
  <c r="I204" i="8"/>
  <c r="J204" i="8"/>
  <c r="K204" i="8"/>
  <c r="L204" i="8"/>
  <c r="M204" i="8"/>
  <c r="N204" i="8"/>
  <c r="O204" i="8"/>
  <c r="P204" i="8"/>
  <c r="Q204" i="8"/>
  <c r="H205" i="8"/>
  <c r="I205" i="8"/>
  <c r="J205" i="8"/>
  <c r="K205" i="8"/>
  <c r="L205" i="8"/>
  <c r="M205" i="8"/>
  <c r="N205" i="8"/>
  <c r="O205" i="8"/>
  <c r="P205" i="8"/>
  <c r="Q205" i="8"/>
  <c r="H206" i="8"/>
  <c r="I206" i="8"/>
  <c r="J206" i="8"/>
  <c r="K206" i="8"/>
  <c r="L206" i="8"/>
  <c r="M206" i="8"/>
  <c r="N206" i="8"/>
  <c r="O206" i="8"/>
  <c r="P206" i="8"/>
  <c r="Q206" i="8"/>
  <c r="H207" i="8"/>
  <c r="I207" i="8"/>
  <c r="J207" i="8"/>
  <c r="K207" i="8"/>
  <c r="L207" i="8"/>
  <c r="M207" i="8"/>
  <c r="N207" i="8"/>
  <c r="O207" i="8"/>
  <c r="P207" i="8"/>
  <c r="Q207" i="8"/>
  <c r="H208" i="8"/>
  <c r="I208" i="8"/>
  <c r="J208" i="8"/>
  <c r="K208" i="8"/>
  <c r="L208" i="8"/>
  <c r="M208" i="8"/>
  <c r="N208" i="8"/>
  <c r="O208" i="8"/>
  <c r="P208" i="8"/>
  <c r="Q208" i="8"/>
  <c r="H209" i="8"/>
  <c r="I209" i="8"/>
  <c r="J209" i="8"/>
  <c r="K209" i="8"/>
  <c r="L209" i="8"/>
  <c r="M209" i="8"/>
  <c r="N209" i="8"/>
  <c r="O209" i="8"/>
  <c r="P209" i="8"/>
  <c r="Q209" i="8"/>
  <c r="H210" i="8"/>
  <c r="I210" i="8"/>
  <c r="J210" i="8"/>
  <c r="K210" i="8"/>
  <c r="L210" i="8"/>
  <c r="M210" i="8"/>
  <c r="N210" i="8"/>
  <c r="O210" i="8"/>
  <c r="P210" i="8"/>
  <c r="Q210" i="8"/>
  <c r="H211" i="8"/>
  <c r="I211" i="8"/>
  <c r="J211" i="8"/>
  <c r="K211" i="8"/>
  <c r="L211" i="8"/>
  <c r="M211" i="8"/>
  <c r="N211" i="8"/>
  <c r="O211" i="8"/>
  <c r="P211" i="8"/>
  <c r="Q211" i="8"/>
  <c r="H212" i="8"/>
  <c r="I212" i="8"/>
  <c r="J212" i="8"/>
  <c r="K212" i="8"/>
  <c r="L212" i="8"/>
  <c r="M212" i="8"/>
  <c r="N212" i="8"/>
  <c r="O212" i="8"/>
  <c r="P212" i="8"/>
  <c r="Q212" i="8"/>
  <c r="H213" i="8"/>
  <c r="I213" i="8"/>
  <c r="J213" i="8"/>
  <c r="K213" i="8"/>
  <c r="L213" i="8"/>
  <c r="M213" i="8"/>
  <c r="N213" i="8"/>
  <c r="O213" i="8"/>
  <c r="P213" i="8"/>
  <c r="Q213" i="8"/>
  <c r="H214" i="8"/>
  <c r="I214" i="8"/>
  <c r="J214" i="8"/>
  <c r="K214" i="8"/>
  <c r="L214" i="8"/>
  <c r="M214" i="8"/>
  <c r="N214" i="8"/>
  <c r="O214" i="8"/>
  <c r="P214" i="8"/>
  <c r="Q214" i="8"/>
  <c r="H215" i="8"/>
  <c r="I215" i="8"/>
  <c r="J215" i="8"/>
  <c r="K215" i="8"/>
  <c r="L215" i="8"/>
  <c r="M215" i="8"/>
  <c r="N215" i="8"/>
  <c r="O215" i="8"/>
  <c r="P215" i="8"/>
  <c r="Q215" i="8"/>
  <c r="H216" i="8"/>
  <c r="I216" i="8"/>
  <c r="J216" i="8"/>
  <c r="K216" i="8"/>
  <c r="L216" i="8"/>
  <c r="M216" i="8"/>
  <c r="N216" i="8"/>
  <c r="O216" i="8"/>
  <c r="P216" i="8"/>
  <c r="Q216" i="8"/>
  <c r="H217" i="8"/>
  <c r="I217" i="8"/>
  <c r="J217" i="8"/>
  <c r="K217" i="8"/>
  <c r="L217" i="8"/>
  <c r="M217" i="8"/>
  <c r="N217" i="8"/>
  <c r="O217" i="8"/>
  <c r="P217" i="8"/>
  <c r="Q217" i="8"/>
  <c r="H218" i="8"/>
  <c r="I218" i="8"/>
  <c r="J218" i="8"/>
  <c r="K218" i="8"/>
  <c r="L218" i="8"/>
  <c r="M218" i="8"/>
  <c r="N218" i="8"/>
  <c r="O218" i="8"/>
  <c r="P218" i="8"/>
  <c r="Q218" i="8"/>
  <c r="H219" i="8"/>
  <c r="I219" i="8"/>
  <c r="J219" i="8"/>
  <c r="K219" i="8"/>
  <c r="L219" i="8"/>
  <c r="M219" i="8"/>
  <c r="N219" i="8"/>
  <c r="O219" i="8"/>
  <c r="P219" i="8"/>
  <c r="Q219" i="8"/>
  <c r="H220" i="8"/>
  <c r="I220" i="8"/>
  <c r="J220" i="8"/>
  <c r="K220" i="8"/>
  <c r="L220" i="8"/>
  <c r="M220" i="8"/>
  <c r="N220" i="8"/>
  <c r="O220" i="8"/>
  <c r="P220" i="8"/>
  <c r="Q220" i="8"/>
  <c r="H221" i="8"/>
  <c r="I221" i="8"/>
  <c r="J221" i="8"/>
  <c r="K221" i="8"/>
  <c r="L221" i="8"/>
  <c r="M221" i="8"/>
  <c r="N221" i="8"/>
  <c r="O221" i="8"/>
  <c r="P221" i="8"/>
  <c r="Q221" i="8"/>
  <c r="H222" i="8"/>
  <c r="I222" i="8"/>
  <c r="J222" i="8"/>
  <c r="K222" i="8"/>
  <c r="L222" i="8"/>
  <c r="M222" i="8"/>
  <c r="N222" i="8"/>
  <c r="O222" i="8"/>
  <c r="P222" i="8"/>
  <c r="Q222" i="8"/>
  <c r="H223" i="8"/>
  <c r="I223" i="8"/>
  <c r="J223" i="8"/>
  <c r="K223" i="8"/>
  <c r="L223" i="8"/>
  <c r="M223" i="8"/>
  <c r="N223" i="8"/>
  <c r="O223" i="8"/>
  <c r="P223" i="8"/>
  <c r="Q223" i="8"/>
  <c r="H224" i="8"/>
  <c r="I224" i="8"/>
  <c r="J224" i="8"/>
  <c r="K224" i="8"/>
  <c r="L224" i="8"/>
  <c r="M224" i="8"/>
  <c r="N224" i="8"/>
  <c r="O224" i="8"/>
  <c r="P224" i="8"/>
  <c r="Q224" i="8"/>
  <c r="H225" i="8"/>
  <c r="I225" i="8"/>
  <c r="J225" i="8"/>
  <c r="K225" i="8"/>
  <c r="L225" i="8"/>
  <c r="M225" i="8"/>
  <c r="N225" i="8"/>
  <c r="O225" i="8"/>
  <c r="P225" i="8"/>
  <c r="Q225" i="8"/>
  <c r="H226" i="8"/>
  <c r="I226" i="8"/>
  <c r="J226" i="8"/>
  <c r="K226" i="8"/>
  <c r="L226" i="8"/>
  <c r="M226" i="8"/>
  <c r="N226" i="8"/>
  <c r="O226" i="8"/>
  <c r="P226" i="8"/>
  <c r="Q226" i="8"/>
  <c r="H227" i="8"/>
  <c r="I227" i="8"/>
  <c r="J227" i="8"/>
  <c r="K227" i="8"/>
  <c r="L227" i="8"/>
  <c r="M227" i="8"/>
  <c r="N227" i="8"/>
  <c r="O227" i="8"/>
  <c r="P227" i="8"/>
  <c r="Q227" i="8"/>
  <c r="H228" i="8"/>
  <c r="I228" i="8"/>
  <c r="J228" i="8"/>
  <c r="K228" i="8"/>
  <c r="L228" i="8"/>
  <c r="M228" i="8"/>
  <c r="N228" i="8"/>
  <c r="O228" i="8"/>
  <c r="P228" i="8"/>
  <c r="Q228" i="8"/>
  <c r="H229" i="8"/>
  <c r="I229" i="8"/>
  <c r="J229" i="8"/>
  <c r="K229" i="8"/>
  <c r="L229" i="8"/>
  <c r="M229" i="8"/>
  <c r="N229" i="8"/>
  <c r="O229" i="8"/>
  <c r="P229" i="8"/>
  <c r="Q229" i="8"/>
  <c r="H230" i="8"/>
  <c r="I230" i="8"/>
  <c r="J230" i="8"/>
  <c r="K230" i="8"/>
  <c r="L230" i="8"/>
  <c r="M230" i="8"/>
  <c r="N230" i="8"/>
  <c r="O230" i="8"/>
  <c r="P230" i="8"/>
  <c r="Q230" i="8"/>
  <c r="H231" i="8"/>
  <c r="I231" i="8"/>
  <c r="J231" i="8"/>
  <c r="K231" i="8"/>
  <c r="L231" i="8"/>
  <c r="M231" i="8"/>
  <c r="N231" i="8"/>
  <c r="O231" i="8"/>
  <c r="P231" i="8"/>
  <c r="Q231" i="8"/>
  <c r="H232" i="8"/>
  <c r="I232" i="8"/>
  <c r="J232" i="8"/>
  <c r="K232" i="8"/>
  <c r="L232" i="8"/>
  <c r="M232" i="8"/>
  <c r="N232" i="8"/>
  <c r="O232" i="8"/>
  <c r="P232" i="8"/>
  <c r="Q232" i="8"/>
  <c r="H233" i="8"/>
  <c r="I233" i="8"/>
  <c r="J233" i="8"/>
  <c r="K233" i="8"/>
  <c r="L233" i="8"/>
  <c r="M233" i="8"/>
  <c r="N233" i="8"/>
  <c r="O233" i="8"/>
  <c r="P233" i="8"/>
  <c r="Q233" i="8"/>
  <c r="H234" i="8"/>
  <c r="I234" i="8"/>
  <c r="J234" i="8"/>
  <c r="K234" i="8"/>
  <c r="L234" i="8"/>
  <c r="M234" i="8"/>
  <c r="N234" i="8"/>
  <c r="O234" i="8"/>
  <c r="P234" i="8"/>
  <c r="Q234" i="8"/>
  <c r="H235" i="8"/>
  <c r="I235" i="8"/>
  <c r="J235" i="8"/>
  <c r="K235" i="8"/>
  <c r="L235" i="8"/>
  <c r="M235" i="8"/>
  <c r="N235" i="8"/>
  <c r="O235" i="8"/>
  <c r="P235" i="8"/>
  <c r="Q235" i="8"/>
  <c r="H236" i="8"/>
  <c r="I236" i="8"/>
  <c r="J236" i="8"/>
  <c r="K236" i="8"/>
  <c r="L236" i="8"/>
  <c r="M236" i="8"/>
  <c r="N236" i="8"/>
  <c r="O236" i="8"/>
  <c r="P236" i="8"/>
  <c r="Q236" i="8"/>
  <c r="H237" i="8"/>
  <c r="I237" i="8"/>
  <c r="J237" i="8"/>
  <c r="K237" i="8"/>
  <c r="L237" i="8"/>
  <c r="M237" i="8"/>
  <c r="N237" i="8"/>
  <c r="O237" i="8"/>
  <c r="P237" i="8"/>
  <c r="Q237" i="8"/>
  <c r="H238" i="8"/>
  <c r="I238" i="8"/>
  <c r="J238" i="8"/>
  <c r="K238" i="8"/>
  <c r="L238" i="8"/>
  <c r="M238" i="8"/>
  <c r="N238" i="8"/>
  <c r="O238" i="8"/>
  <c r="P238" i="8"/>
  <c r="Q238" i="8"/>
  <c r="H239" i="8"/>
  <c r="I239" i="8"/>
  <c r="J239" i="8"/>
  <c r="K239" i="8"/>
  <c r="L239" i="8"/>
  <c r="M239" i="8"/>
  <c r="N239" i="8"/>
  <c r="O239" i="8"/>
  <c r="P239" i="8"/>
  <c r="Q239" i="8"/>
  <c r="H240" i="8"/>
  <c r="I240" i="8"/>
  <c r="J240" i="8"/>
  <c r="K240" i="8"/>
  <c r="L240" i="8"/>
  <c r="M240" i="8"/>
  <c r="N240" i="8"/>
  <c r="O240" i="8"/>
  <c r="P240" i="8"/>
  <c r="Q240" i="8"/>
  <c r="H241" i="8"/>
  <c r="I241" i="8"/>
  <c r="J241" i="8"/>
  <c r="K241" i="8"/>
  <c r="L241" i="8"/>
  <c r="M241" i="8"/>
  <c r="N241" i="8"/>
  <c r="O241" i="8"/>
  <c r="P241" i="8"/>
  <c r="Q241" i="8"/>
  <c r="H242" i="8"/>
  <c r="I242" i="8"/>
  <c r="J242" i="8"/>
  <c r="K242" i="8"/>
  <c r="L242" i="8"/>
  <c r="M242" i="8"/>
  <c r="N242" i="8"/>
  <c r="O242" i="8"/>
  <c r="P242" i="8"/>
  <c r="Q242" i="8"/>
  <c r="H243" i="8"/>
  <c r="I243" i="8"/>
  <c r="J243" i="8"/>
  <c r="K243" i="8"/>
  <c r="L243" i="8"/>
  <c r="M243" i="8"/>
  <c r="N243" i="8"/>
  <c r="O243" i="8"/>
  <c r="P243" i="8"/>
  <c r="Q243" i="8"/>
  <c r="H244" i="8"/>
  <c r="I244" i="8"/>
  <c r="J244" i="8"/>
  <c r="K244" i="8"/>
  <c r="L244" i="8"/>
  <c r="M244" i="8"/>
  <c r="N244" i="8"/>
  <c r="O244" i="8"/>
  <c r="P244" i="8"/>
  <c r="Q244" i="8"/>
  <c r="H245" i="8"/>
  <c r="I245" i="8"/>
  <c r="J245" i="8"/>
  <c r="K245" i="8"/>
  <c r="L245" i="8"/>
  <c r="M245" i="8"/>
  <c r="N245" i="8"/>
  <c r="O245" i="8"/>
  <c r="P245" i="8"/>
  <c r="Q245" i="8"/>
  <c r="H246" i="8"/>
  <c r="I246" i="8"/>
  <c r="J246" i="8"/>
  <c r="K246" i="8"/>
  <c r="L246" i="8"/>
  <c r="M246" i="8"/>
  <c r="N246" i="8"/>
  <c r="O246" i="8"/>
  <c r="P246" i="8"/>
  <c r="Q246" i="8"/>
  <c r="H247" i="8"/>
  <c r="I247" i="8"/>
  <c r="J247" i="8"/>
  <c r="K247" i="8"/>
  <c r="L247" i="8"/>
  <c r="M247" i="8"/>
  <c r="N247" i="8"/>
  <c r="O247" i="8"/>
  <c r="P247" i="8"/>
  <c r="Q247" i="8"/>
  <c r="H248" i="8"/>
  <c r="I248" i="8"/>
  <c r="J248" i="8"/>
  <c r="K248" i="8"/>
  <c r="L248" i="8"/>
  <c r="M248" i="8"/>
  <c r="N248" i="8"/>
  <c r="O248" i="8"/>
  <c r="P248" i="8"/>
  <c r="Q248" i="8"/>
  <c r="H249" i="8"/>
  <c r="I249" i="8"/>
  <c r="J249" i="8"/>
  <c r="K249" i="8"/>
  <c r="L249" i="8"/>
  <c r="M249" i="8"/>
  <c r="N249" i="8"/>
  <c r="O249" i="8"/>
  <c r="P249" i="8"/>
  <c r="Q249" i="8"/>
  <c r="H250" i="8"/>
  <c r="I250" i="8"/>
  <c r="J250" i="8"/>
  <c r="K250" i="8"/>
  <c r="L250" i="8"/>
  <c r="M250" i="8"/>
  <c r="N250" i="8"/>
  <c r="O250" i="8"/>
  <c r="P250" i="8"/>
  <c r="Q250" i="8"/>
  <c r="H251" i="8"/>
  <c r="I251" i="8"/>
  <c r="J251" i="8"/>
  <c r="K251" i="8"/>
  <c r="L251" i="8"/>
  <c r="M251" i="8"/>
  <c r="N251" i="8"/>
  <c r="O251" i="8"/>
  <c r="P251" i="8"/>
  <c r="Q251" i="8"/>
  <c r="H252" i="8"/>
  <c r="I252" i="8"/>
  <c r="J252" i="8"/>
  <c r="K252" i="8"/>
  <c r="L252" i="8"/>
  <c r="M252" i="8"/>
  <c r="N252" i="8"/>
  <c r="O252" i="8"/>
  <c r="P252" i="8"/>
  <c r="Q252" i="8"/>
  <c r="H253" i="8"/>
  <c r="I253" i="8"/>
  <c r="J253" i="8"/>
  <c r="K253" i="8"/>
  <c r="L253" i="8"/>
  <c r="M253" i="8"/>
  <c r="N253" i="8"/>
  <c r="O253" i="8"/>
  <c r="P253" i="8"/>
  <c r="Q253" i="8"/>
  <c r="H254" i="8"/>
  <c r="I254" i="8"/>
  <c r="J254" i="8"/>
  <c r="K254" i="8"/>
  <c r="L254" i="8"/>
  <c r="M254" i="8"/>
  <c r="N254" i="8"/>
  <c r="O254" i="8"/>
  <c r="P254" i="8"/>
  <c r="Q254" i="8"/>
  <c r="H255" i="8"/>
  <c r="I255" i="8"/>
  <c r="J255" i="8"/>
  <c r="K255" i="8"/>
  <c r="L255" i="8"/>
  <c r="M255" i="8"/>
  <c r="N255" i="8"/>
  <c r="O255" i="8"/>
  <c r="P255" i="8"/>
  <c r="Q255" i="8"/>
  <c r="H256" i="8"/>
  <c r="I256" i="8"/>
  <c r="J256" i="8"/>
  <c r="K256" i="8"/>
  <c r="L256" i="8"/>
  <c r="M256" i="8"/>
  <c r="N256" i="8"/>
  <c r="O256" i="8"/>
  <c r="P256" i="8"/>
  <c r="Q256" i="8"/>
  <c r="H257" i="8"/>
  <c r="I257" i="8"/>
  <c r="J257" i="8"/>
  <c r="K257" i="8"/>
  <c r="L257" i="8"/>
  <c r="M257" i="8"/>
  <c r="N257" i="8"/>
  <c r="O257" i="8"/>
  <c r="P257" i="8"/>
  <c r="Q257" i="8"/>
  <c r="H258" i="8"/>
  <c r="I258" i="8"/>
  <c r="J258" i="8"/>
  <c r="K258" i="8"/>
  <c r="L258" i="8"/>
  <c r="M258" i="8"/>
  <c r="N258" i="8"/>
  <c r="O258" i="8"/>
  <c r="P258" i="8"/>
  <c r="Q258" i="8"/>
  <c r="H259" i="8"/>
  <c r="I259" i="8"/>
  <c r="J259" i="8"/>
  <c r="K259" i="8"/>
  <c r="L259" i="8"/>
  <c r="M259" i="8"/>
  <c r="N259" i="8"/>
  <c r="O259" i="8"/>
  <c r="P259" i="8"/>
  <c r="Q259" i="8"/>
  <c r="H260" i="8"/>
  <c r="I260" i="8"/>
  <c r="J260" i="8"/>
  <c r="K260" i="8"/>
  <c r="L260" i="8"/>
  <c r="M260" i="8"/>
  <c r="N260" i="8"/>
  <c r="O260" i="8"/>
  <c r="P260" i="8"/>
  <c r="Q260" i="8"/>
  <c r="H261" i="8"/>
  <c r="I261" i="8"/>
  <c r="J261" i="8"/>
  <c r="K261" i="8"/>
  <c r="L261" i="8"/>
  <c r="M261" i="8"/>
  <c r="N261" i="8"/>
  <c r="O261" i="8"/>
  <c r="P261" i="8"/>
  <c r="Q261" i="8"/>
  <c r="H262" i="8"/>
  <c r="I262" i="8"/>
  <c r="J262" i="8"/>
  <c r="K262" i="8"/>
  <c r="L262" i="8"/>
  <c r="M262" i="8"/>
  <c r="N262" i="8"/>
  <c r="O262" i="8"/>
  <c r="P262" i="8"/>
  <c r="Q262" i="8"/>
  <c r="H263" i="8"/>
  <c r="I263" i="8"/>
  <c r="J263" i="8"/>
  <c r="K263" i="8"/>
  <c r="L263" i="8"/>
  <c r="M263" i="8"/>
  <c r="N263" i="8"/>
  <c r="O263" i="8"/>
  <c r="P263" i="8"/>
  <c r="Q263" i="8"/>
  <c r="H264" i="8"/>
  <c r="I264" i="8"/>
  <c r="J264" i="8"/>
  <c r="K264" i="8"/>
  <c r="L264" i="8"/>
  <c r="M264" i="8"/>
  <c r="N264" i="8"/>
  <c r="O264" i="8"/>
  <c r="P264" i="8"/>
  <c r="Q264" i="8"/>
  <c r="H265" i="8"/>
  <c r="I265" i="8"/>
  <c r="J265" i="8"/>
  <c r="K265" i="8"/>
  <c r="L265" i="8"/>
  <c r="M265" i="8"/>
  <c r="N265" i="8"/>
  <c r="O265" i="8"/>
  <c r="P265" i="8"/>
  <c r="Q265" i="8"/>
  <c r="H266" i="8"/>
  <c r="I266" i="8"/>
  <c r="J266" i="8"/>
  <c r="K266" i="8"/>
  <c r="L266" i="8"/>
  <c r="M266" i="8"/>
  <c r="N266" i="8"/>
  <c r="O266" i="8"/>
  <c r="P266" i="8"/>
  <c r="Q266" i="8"/>
  <c r="H267" i="8"/>
  <c r="I267" i="8"/>
  <c r="J267" i="8"/>
  <c r="K267" i="8"/>
  <c r="L267" i="8"/>
  <c r="M267" i="8"/>
  <c r="N267" i="8"/>
  <c r="O267" i="8"/>
  <c r="P267" i="8"/>
  <c r="Q267" i="8"/>
  <c r="H268" i="8"/>
  <c r="I268" i="8"/>
  <c r="J268" i="8"/>
  <c r="K268" i="8"/>
  <c r="L268" i="8"/>
  <c r="M268" i="8"/>
  <c r="N268" i="8"/>
  <c r="O268" i="8"/>
  <c r="P268" i="8"/>
  <c r="Q268" i="8"/>
  <c r="H269" i="8"/>
  <c r="I269" i="8"/>
  <c r="J269" i="8"/>
  <c r="K269" i="8"/>
  <c r="L269" i="8"/>
  <c r="M269" i="8"/>
  <c r="N269" i="8"/>
  <c r="O269" i="8"/>
  <c r="P269" i="8"/>
  <c r="Q269" i="8"/>
  <c r="H270" i="8"/>
  <c r="I270" i="8"/>
  <c r="J270" i="8"/>
  <c r="K270" i="8"/>
  <c r="L270" i="8"/>
  <c r="M270" i="8"/>
  <c r="N270" i="8"/>
  <c r="O270" i="8"/>
  <c r="P270" i="8"/>
  <c r="Q270" i="8"/>
  <c r="H271" i="8"/>
  <c r="I271" i="8"/>
  <c r="J271" i="8"/>
  <c r="K271" i="8"/>
  <c r="L271" i="8"/>
  <c r="M271" i="8"/>
  <c r="N271" i="8"/>
  <c r="O271" i="8"/>
  <c r="P271" i="8"/>
  <c r="Q271" i="8"/>
  <c r="H272" i="8"/>
  <c r="I272" i="8"/>
  <c r="J272" i="8"/>
  <c r="K272" i="8"/>
  <c r="L272" i="8"/>
  <c r="M272" i="8"/>
  <c r="N272" i="8"/>
  <c r="O272" i="8"/>
  <c r="P272" i="8"/>
  <c r="Q272" i="8"/>
  <c r="H273" i="8"/>
  <c r="I273" i="8"/>
  <c r="J273" i="8"/>
  <c r="K273" i="8"/>
  <c r="L273" i="8"/>
  <c r="M273" i="8"/>
  <c r="N273" i="8"/>
  <c r="O273" i="8"/>
  <c r="P273" i="8"/>
  <c r="Q273" i="8"/>
  <c r="H274" i="8"/>
  <c r="I274" i="8"/>
  <c r="J274" i="8"/>
  <c r="K274" i="8"/>
  <c r="L274" i="8"/>
  <c r="M274" i="8"/>
  <c r="N274" i="8"/>
  <c r="O274" i="8"/>
  <c r="P274" i="8"/>
  <c r="Q274" i="8"/>
  <c r="H275" i="8"/>
  <c r="I275" i="8"/>
  <c r="J275" i="8"/>
  <c r="K275" i="8"/>
  <c r="L275" i="8"/>
  <c r="M275" i="8"/>
  <c r="N275" i="8"/>
  <c r="O275" i="8"/>
  <c r="P275" i="8"/>
  <c r="Q275" i="8"/>
  <c r="H276" i="8"/>
  <c r="I276" i="8"/>
  <c r="J276" i="8"/>
  <c r="K276" i="8"/>
  <c r="L276" i="8"/>
  <c r="M276" i="8"/>
  <c r="N276" i="8"/>
  <c r="O276" i="8"/>
  <c r="P276" i="8"/>
  <c r="Q276" i="8"/>
  <c r="H277" i="8"/>
  <c r="I277" i="8"/>
  <c r="J277" i="8"/>
  <c r="K277" i="8"/>
  <c r="L277" i="8"/>
  <c r="M277" i="8"/>
  <c r="N277" i="8"/>
  <c r="O277" i="8"/>
  <c r="P277" i="8"/>
  <c r="Q277" i="8"/>
  <c r="H278" i="8"/>
  <c r="I278" i="8"/>
  <c r="J278" i="8"/>
  <c r="K278" i="8"/>
  <c r="L278" i="8"/>
  <c r="M278" i="8"/>
  <c r="N278" i="8"/>
  <c r="O278" i="8"/>
  <c r="P278" i="8"/>
  <c r="Q278" i="8"/>
  <c r="H279" i="8"/>
  <c r="I279" i="8"/>
  <c r="J279" i="8"/>
  <c r="K279" i="8"/>
  <c r="L279" i="8"/>
  <c r="M279" i="8"/>
  <c r="N279" i="8"/>
  <c r="O279" i="8"/>
  <c r="P279" i="8"/>
  <c r="Q279" i="8"/>
  <c r="H280" i="8"/>
  <c r="I280" i="8"/>
  <c r="J280" i="8"/>
  <c r="K280" i="8"/>
  <c r="L280" i="8"/>
  <c r="M280" i="8"/>
  <c r="N280" i="8"/>
  <c r="O280" i="8"/>
  <c r="P280" i="8"/>
  <c r="Q280" i="8"/>
  <c r="H281" i="8"/>
  <c r="I281" i="8"/>
  <c r="J281" i="8"/>
  <c r="K281" i="8"/>
  <c r="L281" i="8"/>
  <c r="M281" i="8"/>
  <c r="N281" i="8"/>
  <c r="O281" i="8"/>
  <c r="P281" i="8"/>
  <c r="Q281" i="8"/>
  <c r="H282" i="8"/>
  <c r="I282" i="8"/>
  <c r="J282" i="8"/>
  <c r="K282" i="8"/>
  <c r="L282" i="8"/>
  <c r="M282" i="8"/>
  <c r="N282" i="8"/>
  <c r="O282" i="8"/>
  <c r="P282" i="8"/>
  <c r="Q282" i="8"/>
  <c r="H283" i="8"/>
  <c r="I283" i="8"/>
  <c r="J283" i="8"/>
  <c r="K283" i="8"/>
  <c r="L283" i="8"/>
  <c r="M283" i="8"/>
  <c r="N283" i="8"/>
  <c r="O283" i="8"/>
  <c r="P283" i="8"/>
  <c r="Q283" i="8"/>
  <c r="H284" i="8"/>
  <c r="I284" i="8"/>
  <c r="J284" i="8"/>
  <c r="K284" i="8"/>
  <c r="L284" i="8"/>
  <c r="M284" i="8"/>
  <c r="N284" i="8"/>
  <c r="O284" i="8"/>
  <c r="P284" i="8"/>
  <c r="Q284" i="8"/>
  <c r="H285" i="8"/>
  <c r="I285" i="8"/>
  <c r="J285" i="8"/>
  <c r="K285" i="8"/>
  <c r="L285" i="8"/>
  <c r="M285" i="8"/>
  <c r="N285" i="8"/>
  <c r="O285" i="8"/>
  <c r="P285" i="8"/>
  <c r="Q285" i="8"/>
  <c r="H286" i="8"/>
  <c r="I286" i="8"/>
  <c r="J286" i="8"/>
  <c r="K286" i="8"/>
  <c r="L286" i="8"/>
  <c r="M286" i="8"/>
  <c r="N286" i="8"/>
  <c r="O286" i="8"/>
  <c r="P286" i="8"/>
  <c r="Q286" i="8"/>
  <c r="H287" i="8"/>
  <c r="I287" i="8"/>
  <c r="J287" i="8"/>
  <c r="K287" i="8"/>
  <c r="L287" i="8"/>
  <c r="M287" i="8"/>
  <c r="N287" i="8"/>
  <c r="O287" i="8"/>
  <c r="P287" i="8"/>
  <c r="Q287" i="8"/>
  <c r="H288" i="8"/>
  <c r="I288" i="8"/>
  <c r="J288" i="8"/>
  <c r="K288" i="8"/>
  <c r="L288" i="8"/>
  <c r="M288" i="8"/>
  <c r="N288" i="8"/>
  <c r="O288" i="8"/>
  <c r="P288" i="8"/>
  <c r="Q288" i="8"/>
  <c r="H289" i="8"/>
  <c r="I289" i="8"/>
  <c r="J289" i="8"/>
  <c r="K289" i="8"/>
  <c r="L289" i="8"/>
  <c r="M289" i="8"/>
  <c r="N289" i="8"/>
  <c r="O289" i="8"/>
  <c r="P289" i="8"/>
  <c r="Q289" i="8"/>
  <c r="H290" i="8"/>
  <c r="I290" i="8"/>
  <c r="J290" i="8"/>
  <c r="K290" i="8"/>
  <c r="L290" i="8"/>
  <c r="M290" i="8"/>
  <c r="N290" i="8"/>
  <c r="O290" i="8"/>
  <c r="P290" i="8"/>
  <c r="Q290" i="8"/>
  <c r="H291" i="8"/>
  <c r="I291" i="8"/>
  <c r="J291" i="8"/>
  <c r="K291" i="8"/>
  <c r="L291" i="8"/>
  <c r="M291" i="8"/>
  <c r="N291" i="8"/>
  <c r="O291" i="8"/>
  <c r="P291" i="8"/>
  <c r="Q291" i="8"/>
  <c r="H292" i="8"/>
  <c r="I292" i="8"/>
  <c r="J292" i="8"/>
  <c r="K292" i="8"/>
  <c r="L292" i="8"/>
  <c r="M292" i="8"/>
  <c r="N292" i="8"/>
  <c r="O292" i="8"/>
  <c r="P292" i="8"/>
  <c r="Q292" i="8"/>
  <c r="H293" i="8"/>
  <c r="I293" i="8"/>
  <c r="J293" i="8"/>
  <c r="K293" i="8"/>
  <c r="L293" i="8"/>
  <c r="M293" i="8"/>
  <c r="N293" i="8"/>
  <c r="O293" i="8"/>
  <c r="P293" i="8"/>
  <c r="Q293" i="8"/>
  <c r="H294" i="8"/>
  <c r="I294" i="8"/>
  <c r="J294" i="8"/>
  <c r="K294" i="8"/>
  <c r="L294" i="8"/>
  <c r="M294" i="8"/>
  <c r="N294" i="8"/>
  <c r="O294" i="8"/>
  <c r="P294" i="8"/>
  <c r="Q294" i="8"/>
  <c r="H295" i="8"/>
  <c r="I295" i="8"/>
  <c r="J295" i="8"/>
  <c r="K295" i="8"/>
  <c r="L295" i="8"/>
  <c r="M295" i="8"/>
  <c r="N295" i="8"/>
  <c r="O295" i="8"/>
  <c r="P295" i="8"/>
  <c r="Q295" i="8"/>
  <c r="H296" i="8"/>
  <c r="I296" i="8"/>
  <c r="J296" i="8"/>
  <c r="K296" i="8"/>
  <c r="L296" i="8"/>
  <c r="M296" i="8"/>
  <c r="N296" i="8"/>
  <c r="O296" i="8"/>
  <c r="P296" i="8"/>
  <c r="Q296" i="8"/>
  <c r="H297" i="8"/>
  <c r="I297" i="8"/>
  <c r="J297" i="8"/>
  <c r="K297" i="8"/>
  <c r="L297" i="8"/>
  <c r="M297" i="8"/>
  <c r="N297" i="8"/>
  <c r="O297" i="8"/>
  <c r="P297" i="8"/>
  <c r="Q297" i="8"/>
  <c r="H298" i="8"/>
  <c r="I298" i="8"/>
  <c r="J298" i="8"/>
  <c r="K298" i="8"/>
  <c r="L298" i="8"/>
  <c r="M298" i="8"/>
  <c r="N298" i="8"/>
  <c r="O298" i="8"/>
  <c r="P298" i="8"/>
  <c r="Q298" i="8"/>
  <c r="H299" i="8"/>
  <c r="I299" i="8"/>
  <c r="J299" i="8"/>
  <c r="K299" i="8"/>
  <c r="L299" i="8"/>
  <c r="M299" i="8"/>
  <c r="N299" i="8"/>
  <c r="O299" i="8"/>
  <c r="P299" i="8"/>
  <c r="Q299" i="8"/>
  <c r="H300" i="8"/>
  <c r="I300" i="8"/>
  <c r="J300" i="8"/>
  <c r="K300" i="8"/>
  <c r="L300" i="8"/>
  <c r="M300" i="8"/>
  <c r="N300" i="8"/>
  <c r="O300" i="8"/>
  <c r="P300" i="8"/>
  <c r="Q300" i="8"/>
  <c r="H301" i="8"/>
  <c r="I301" i="8"/>
  <c r="J301" i="8"/>
  <c r="K301" i="8"/>
  <c r="L301" i="8"/>
  <c r="M301" i="8"/>
  <c r="N301" i="8"/>
  <c r="O301" i="8"/>
  <c r="P301" i="8"/>
  <c r="Q301" i="8"/>
  <c r="H302" i="8"/>
  <c r="I302" i="8"/>
  <c r="J302" i="8"/>
  <c r="K302" i="8"/>
  <c r="L302" i="8"/>
  <c r="M302" i="8"/>
  <c r="N302" i="8"/>
  <c r="O302" i="8"/>
  <c r="P302" i="8"/>
  <c r="Q302" i="8"/>
  <c r="H303" i="8"/>
  <c r="I303" i="8"/>
  <c r="J303" i="8"/>
  <c r="K303" i="8"/>
  <c r="L303" i="8"/>
  <c r="M303" i="8"/>
  <c r="N303" i="8"/>
  <c r="O303" i="8"/>
  <c r="P303" i="8"/>
  <c r="Q303" i="8"/>
  <c r="H304" i="8"/>
  <c r="I304" i="8"/>
  <c r="J304" i="8"/>
  <c r="K304" i="8"/>
  <c r="L304" i="8"/>
  <c r="M304" i="8"/>
  <c r="N304" i="8"/>
  <c r="O304" i="8"/>
  <c r="P304" i="8"/>
  <c r="Q304" i="8"/>
  <c r="H305" i="8"/>
  <c r="I305" i="8"/>
  <c r="J305" i="8"/>
  <c r="K305" i="8"/>
  <c r="L305" i="8"/>
  <c r="M305" i="8"/>
  <c r="N305" i="8"/>
  <c r="O305" i="8"/>
  <c r="P305" i="8"/>
  <c r="Q305" i="8"/>
  <c r="H306" i="8"/>
  <c r="I306" i="8"/>
  <c r="J306" i="8"/>
  <c r="K306" i="8"/>
  <c r="L306" i="8"/>
  <c r="M306" i="8"/>
  <c r="N306" i="8"/>
  <c r="O306" i="8"/>
  <c r="P306" i="8"/>
  <c r="Q306" i="8"/>
  <c r="H307" i="8"/>
  <c r="I307" i="8"/>
  <c r="J307" i="8"/>
  <c r="K307" i="8"/>
  <c r="L307" i="8"/>
  <c r="M307" i="8"/>
  <c r="N307" i="8"/>
  <c r="O307" i="8"/>
  <c r="P307" i="8"/>
  <c r="Q307" i="8"/>
  <c r="H308" i="8"/>
  <c r="I308" i="8"/>
  <c r="J308" i="8"/>
  <c r="K308" i="8"/>
  <c r="L308" i="8"/>
  <c r="M308" i="8"/>
  <c r="N308" i="8"/>
  <c r="O308" i="8"/>
  <c r="P308" i="8"/>
  <c r="Q308" i="8"/>
  <c r="H309" i="8"/>
  <c r="I309" i="8"/>
  <c r="J309" i="8"/>
  <c r="K309" i="8"/>
  <c r="L309" i="8"/>
  <c r="M309" i="8"/>
  <c r="N309" i="8"/>
  <c r="O309" i="8"/>
  <c r="P309" i="8"/>
  <c r="Q309" i="8"/>
  <c r="H310" i="8"/>
  <c r="I310" i="8"/>
  <c r="J310" i="8"/>
  <c r="K310" i="8"/>
  <c r="L310" i="8"/>
  <c r="M310" i="8"/>
  <c r="N310" i="8"/>
  <c r="O310" i="8"/>
  <c r="P310" i="8"/>
  <c r="Q310" i="8"/>
  <c r="H311" i="8"/>
  <c r="I311" i="8"/>
  <c r="J311" i="8"/>
  <c r="K311" i="8"/>
  <c r="L311" i="8"/>
  <c r="M311" i="8"/>
  <c r="N311" i="8"/>
  <c r="O311" i="8"/>
  <c r="P311" i="8"/>
  <c r="Q311" i="8"/>
  <c r="H312" i="8"/>
  <c r="I312" i="8"/>
  <c r="J312" i="8"/>
  <c r="K312" i="8"/>
  <c r="L312" i="8"/>
  <c r="M312" i="8"/>
  <c r="N312" i="8"/>
  <c r="O312" i="8"/>
  <c r="P312" i="8"/>
  <c r="Q312" i="8"/>
  <c r="H313" i="8"/>
  <c r="I313" i="8"/>
  <c r="J313" i="8"/>
  <c r="K313" i="8"/>
  <c r="L313" i="8"/>
  <c r="M313" i="8"/>
  <c r="N313" i="8"/>
  <c r="O313" i="8"/>
  <c r="P313" i="8"/>
  <c r="Q313" i="8"/>
  <c r="H314" i="8"/>
  <c r="I314" i="8"/>
  <c r="J314" i="8"/>
  <c r="K314" i="8"/>
  <c r="L314" i="8"/>
  <c r="M314" i="8"/>
  <c r="N314" i="8"/>
  <c r="O314" i="8"/>
  <c r="P314" i="8"/>
  <c r="Q314" i="8"/>
  <c r="H315" i="8"/>
  <c r="I315" i="8"/>
  <c r="J315" i="8"/>
  <c r="K315" i="8"/>
  <c r="L315" i="8"/>
  <c r="M315" i="8"/>
  <c r="N315" i="8"/>
  <c r="O315" i="8"/>
  <c r="P315" i="8"/>
  <c r="Q315" i="8"/>
  <c r="H316" i="8"/>
  <c r="I316" i="8"/>
  <c r="J316" i="8"/>
  <c r="K316" i="8"/>
  <c r="L316" i="8"/>
  <c r="M316" i="8"/>
  <c r="N316" i="8"/>
  <c r="O316" i="8"/>
  <c r="P316" i="8"/>
  <c r="Q316" i="8"/>
  <c r="H317" i="8"/>
  <c r="I317" i="8"/>
  <c r="J317" i="8"/>
  <c r="K317" i="8"/>
  <c r="L317" i="8"/>
  <c r="M317" i="8"/>
  <c r="N317" i="8"/>
  <c r="O317" i="8"/>
  <c r="P317" i="8"/>
  <c r="Q317" i="8"/>
  <c r="H318" i="8"/>
  <c r="I318" i="8"/>
  <c r="J318" i="8"/>
  <c r="K318" i="8"/>
  <c r="L318" i="8"/>
  <c r="M318" i="8"/>
  <c r="N318" i="8"/>
  <c r="O318" i="8"/>
  <c r="P318" i="8"/>
  <c r="Q318" i="8"/>
  <c r="H319" i="8"/>
  <c r="I319" i="8"/>
  <c r="J319" i="8"/>
  <c r="K319" i="8"/>
  <c r="L319" i="8"/>
  <c r="M319" i="8"/>
  <c r="N319" i="8"/>
  <c r="O319" i="8"/>
  <c r="P319" i="8"/>
  <c r="Q319" i="8"/>
  <c r="H320" i="8"/>
  <c r="I320" i="8"/>
  <c r="J320" i="8"/>
  <c r="K320" i="8"/>
  <c r="L320" i="8"/>
  <c r="M320" i="8"/>
  <c r="N320" i="8"/>
  <c r="O320" i="8"/>
  <c r="P320" i="8"/>
  <c r="Q320" i="8"/>
  <c r="H321" i="8"/>
  <c r="I321" i="8"/>
  <c r="J321" i="8"/>
  <c r="K321" i="8"/>
  <c r="L321" i="8"/>
  <c r="M321" i="8"/>
  <c r="N321" i="8"/>
  <c r="O321" i="8"/>
  <c r="P321" i="8"/>
  <c r="Q321" i="8"/>
  <c r="H322" i="8"/>
  <c r="I322" i="8"/>
  <c r="J322" i="8"/>
  <c r="K322" i="8"/>
  <c r="L322" i="8"/>
  <c r="M322" i="8"/>
  <c r="N322" i="8"/>
  <c r="O322" i="8"/>
  <c r="P322" i="8"/>
  <c r="Q322" i="8"/>
  <c r="H323" i="8"/>
  <c r="I323" i="8"/>
  <c r="J323" i="8"/>
  <c r="K323" i="8"/>
  <c r="L323" i="8"/>
  <c r="M323" i="8"/>
  <c r="N323" i="8"/>
  <c r="O323" i="8"/>
  <c r="P323" i="8"/>
  <c r="Q323" i="8"/>
  <c r="H324" i="8"/>
  <c r="I324" i="8"/>
  <c r="J324" i="8"/>
  <c r="K324" i="8"/>
  <c r="L324" i="8"/>
  <c r="M324" i="8"/>
  <c r="N324" i="8"/>
  <c r="O324" i="8"/>
  <c r="P324" i="8"/>
  <c r="Q324" i="8"/>
  <c r="H325" i="8"/>
  <c r="I325" i="8"/>
  <c r="J325" i="8"/>
  <c r="K325" i="8"/>
  <c r="L325" i="8"/>
  <c r="M325" i="8"/>
  <c r="N325" i="8"/>
  <c r="O325" i="8"/>
  <c r="P325" i="8"/>
  <c r="Q325" i="8"/>
  <c r="H326" i="8"/>
  <c r="I326" i="8"/>
  <c r="J326" i="8"/>
  <c r="K326" i="8"/>
  <c r="L326" i="8"/>
  <c r="M326" i="8"/>
  <c r="N326" i="8"/>
  <c r="O326" i="8"/>
  <c r="P326" i="8"/>
  <c r="Q326" i="8"/>
  <c r="H327" i="8"/>
  <c r="I327" i="8"/>
  <c r="J327" i="8"/>
  <c r="K327" i="8"/>
  <c r="L327" i="8"/>
  <c r="M327" i="8"/>
  <c r="N327" i="8"/>
  <c r="O327" i="8"/>
  <c r="P327" i="8"/>
  <c r="Q327" i="8"/>
  <c r="H328" i="8"/>
  <c r="I328" i="8"/>
  <c r="J328" i="8"/>
  <c r="K328" i="8"/>
  <c r="L328" i="8"/>
  <c r="M328" i="8"/>
  <c r="N328" i="8"/>
  <c r="O328" i="8"/>
  <c r="P328" i="8"/>
  <c r="Q328" i="8"/>
  <c r="H329" i="8"/>
  <c r="I329" i="8"/>
  <c r="J329" i="8"/>
  <c r="K329" i="8"/>
  <c r="L329" i="8"/>
  <c r="M329" i="8"/>
  <c r="N329" i="8"/>
  <c r="O329" i="8"/>
  <c r="P329" i="8"/>
  <c r="Q329" i="8"/>
  <c r="H330" i="8"/>
  <c r="I330" i="8"/>
  <c r="J330" i="8"/>
  <c r="K330" i="8"/>
  <c r="L330" i="8"/>
  <c r="M330" i="8"/>
  <c r="N330" i="8"/>
  <c r="O330" i="8"/>
  <c r="P330" i="8"/>
  <c r="Q330" i="8"/>
  <c r="H331" i="8"/>
  <c r="I331" i="8"/>
  <c r="J331" i="8"/>
  <c r="K331" i="8"/>
  <c r="L331" i="8"/>
  <c r="M331" i="8"/>
  <c r="N331" i="8"/>
  <c r="O331" i="8"/>
  <c r="P331" i="8"/>
  <c r="Q331" i="8"/>
  <c r="H332" i="8"/>
  <c r="I332" i="8"/>
  <c r="J332" i="8"/>
  <c r="K332" i="8"/>
  <c r="L332" i="8"/>
  <c r="M332" i="8"/>
  <c r="N332" i="8"/>
  <c r="O332" i="8"/>
  <c r="P332" i="8"/>
  <c r="Q332" i="8"/>
  <c r="H333" i="8"/>
  <c r="I333" i="8"/>
  <c r="J333" i="8"/>
  <c r="K333" i="8"/>
  <c r="L333" i="8"/>
  <c r="M333" i="8"/>
  <c r="N333" i="8"/>
  <c r="O333" i="8"/>
  <c r="P333" i="8"/>
  <c r="Q333" i="8"/>
  <c r="H334" i="8"/>
  <c r="I334" i="8"/>
  <c r="J334" i="8"/>
  <c r="K334" i="8"/>
  <c r="L334" i="8"/>
  <c r="M334" i="8"/>
  <c r="N334" i="8"/>
  <c r="O334" i="8"/>
  <c r="P334" i="8"/>
  <c r="Q334" i="8"/>
  <c r="H335" i="8"/>
  <c r="I335" i="8"/>
  <c r="J335" i="8"/>
  <c r="K335" i="8"/>
  <c r="L335" i="8"/>
  <c r="M335" i="8"/>
  <c r="N335" i="8"/>
  <c r="O335" i="8"/>
  <c r="P335" i="8"/>
  <c r="Q335" i="8"/>
  <c r="H336" i="8"/>
  <c r="I336" i="8"/>
  <c r="J336" i="8"/>
  <c r="K336" i="8"/>
  <c r="L336" i="8"/>
  <c r="M336" i="8"/>
  <c r="N336" i="8"/>
  <c r="O336" i="8"/>
  <c r="P336" i="8"/>
  <c r="Q336" i="8"/>
  <c r="H337" i="8"/>
  <c r="I337" i="8"/>
  <c r="J337" i="8"/>
  <c r="K337" i="8"/>
  <c r="L337" i="8"/>
  <c r="M337" i="8"/>
  <c r="N337" i="8"/>
  <c r="O337" i="8"/>
  <c r="P337" i="8"/>
  <c r="Q337" i="8"/>
  <c r="H338" i="8"/>
  <c r="I338" i="8"/>
  <c r="J338" i="8"/>
  <c r="K338" i="8"/>
  <c r="L338" i="8"/>
  <c r="M338" i="8"/>
  <c r="N338" i="8"/>
  <c r="O338" i="8"/>
  <c r="P338" i="8"/>
  <c r="Q338" i="8"/>
  <c r="H339" i="8"/>
  <c r="I339" i="8"/>
  <c r="J339" i="8"/>
  <c r="K339" i="8"/>
  <c r="L339" i="8"/>
  <c r="M339" i="8"/>
  <c r="N339" i="8"/>
  <c r="O339" i="8"/>
  <c r="P339" i="8"/>
  <c r="Q339" i="8"/>
  <c r="H340" i="8"/>
  <c r="I340" i="8"/>
  <c r="J340" i="8"/>
  <c r="K340" i="8"/>
  <c r="L340" i="8"/>
  <c r="M340" i="8"/>
  <c r="N340" i="8"/>
  <c r="O340" i="8"/>
  <c r="P340" i="8"/>
  <c r="Q340" i="8"/>
  <c r="H341" i="8"/>
  <c r="I341" i="8"/>
  <c r="J341" i="8"/>
  <c r="K341" i="8"/>
  <c r="L341" i="8"/>
  <c r="M341" i="8"/>
  <c r="N341" i="8"/>
  <c r="O341" i="8"/>
  <c r="P341" i="8"/>
  <c r="Q341" i="8"/>
  <c r="H342" i="8"/>
  <c r="I342" i="8"/>
  <c r="J342" i="8"/>
  <c r="K342" i="8"/>
  <c r="L342" i="8"/>
  <c r="M342" i="8"/>
  <c r="N342" i="8"/>
  <c r="O342" i="8"/>
  <c r="P342" i="8"/>
  <c r="Q342" i="8"/>
  <c r="H343" i="8"/>
  <c r="I343" i="8"/>
  <c r="J343" i="8"/>
  <c r="K343" i="8"/>
  <c r="L343" i="8"/>
  <c r="M343" i="8"/>
  <c r="N343" i="8"/>
  <c r="O343" i="8"/>
  <c r="P343" i="8"/>
  <c r="Q343" i="8"/>
  <c r="H344" i="8"/>
  <c r="I344" i="8"/>
  <c r="J344" i="8"/>
  <c r="K344" i="8"/>
  <c r="L344" i="8"/>
  <c r="M344" i="8"/>
  <c r="N344" i="8"/>
  <c r="O344" i="8"/>
  <c r="P344" i="8"/>
  <c r="Q344" i="8"/>
  <c r="H345" i="8"/>
  <c r="I345" i="8"/>
  <c r="J345" i="8"/>
  <c r="K345" i="8"/>
  <c r="L345" i="8"/>
  <c r="M345" i="8"/>
  <c r="N345" i="8"/>
  <c r="O345" i="8"/>
  <c r="P345" i="8"/>
  <c r="Q345" i="8"/>
  <c r="H346" i="8"/>
  <c r="I346" i="8"/>
  <c r="J346" i="8"/>
  <c r="K346" i="8"/>
  <c r="L346" i="8"/>
  <c r="M346" i="8"/>
  <c r="N346" i="8"/>
  <c r="O346" i="8"/>
  <c r="P346" i="8"/>
  <c r="Q346" i="8"/>
  <c r="H347" i="8"/>
  <c r="I347" i="8"/>
  <c r="J347" i="8"/>
  <c r="K347" i="8"/>
  <c r="L347" i="8"/>
  <c r="M347" i="8"/>
  <c r="N347" i="8"/>
  <c r="O347" i="8"/>
  <c r="P347" i="8"/>
  <c r="Q347" i="8"/>
  <c r="H348" i="8"/>
  <c r="I348" i="8"/>
  <c r="J348" i="8"/>
  <c r="K348" i="8"/>
  <c r="L348" i="8"/>
  <c r="M348" i="8"/>
  <c r="N348" i="8"/>
  <c r="O348" i="8"/>
  <c r="P348" i="8"/>
  <c r="Q348" i="8"/>
  <c r="H349" i="8"/>
  <c r="I349" i="8"/>
  <c r="J349" i="8"/>
  <c r="K349" i="8"/>
  <c r="L349" i="8"/>
  <c r="M349" i="8"/>
  <c r="N349" i="8"/>
  <c r="O349" i="8"/>
  <c r="P349" i="8"/>
  <c r="Q349" i="8"/>
  <c r="H350" i="8"/>
  <c r="I350" i="8"/>
  <c r="J350" i="8"/>
  <c r="K350" i="8"/>
  <c r="L350" i="8"/>
  <c r="M350" i="8"/>
  <c r="N350" i="8"/>
  <c r="O350" i="8"/>
  <c r="P350" i="8"/>
  <c r="Q350" i="8"/>
  <c r="H351" i="8"/>
  <c r="I351" i="8"/>
  <c r="J351" i="8"/>
  <c r="K351" i="8"/>
  <c r="L351" i="8"/>
  <c r="M351" i="8"/>
  <c r="N351" i="8"/>
  <c r="O351" i="8"/>
  <c r="P351" i="8"/>
  <c r="Q351" i="8"/>
  <c r="Q4" i="8"/>
  <c r="P4" i="8"/>
  <c r="O4" i="8"/>
  <c r="N4" i="8"/>
  <c r="M4" i="8"/>
  <c r="L4" i="8"/>
  <c r="K4" i="8"/>
  <c r="J4" i="8"/>
  <c r="I4" i="8"/>
  <c r="H4" i="8"/>
  <c r="H23" i="7"/>
  <c r="I23" i="7"/>
  <c r="J23" i="7"/>
  <c r="K23" i="7"/>
  <c r="L23" i="7"/>
  <c r="M23" i="7"/>
  <c r="N23" i="7"/>
  <c r="O23" i="7"/>
  <c r="P23" i="7"/>
  <c r="Q23" i="7"/>
  <c r="H4" i="7"/>
  <c r="I4" i="7"/>
  <c r="J4" i="7"/>
  <c r="K4" i="7"/>
  <c r="L4" i="7"/>
  <c r="M4" i="7"/>
  <c r="N4" i="7"/>
  <c r="O4" i="7"/>
  <c r="P4" i="7"/>
  <c r="Q4" i="7"/>
  <c r="H24" i="7"/>
  <c r="I24" i="7"/>
  <c r="J24" i="7"/>
  <c r="K24" i="7"/>
  <c r="L24" i="7"/>
  <c r="M24" i="7"/>
  <c r="N24" i="7"/>
  <c r="O24" i="7"/>
  <c r="P24" i="7"/>
  <c r="Q24" i="7"/>
  <c r="H5" i="7"/>
  <c r="I5" i="7"/>
  <c r="J5" i="7"/>
  <c r="K5" i="7"/>
  <c r="L5" i="7"/>
  <c r="M5" i="7"/>
  <c r="N5" i="7"/>
  <c r="O5" i="7"/>
  <c r="P5" i="7"/>
  <c r="Q5" i="7"/>
  <c r="H6" i="7"/>
  <c r="I6" i="7"/>
  <c r="J6" i="7"/>
  <c r="K6" i="7"/>
  <c r="L6" i="7"/>
  <c r="M6" i="7"/>
  <c r="N6" i="7"/>
  <c r="O6" i="7"/>
  <c r="P6" i="7"/>
  <c r="Q6" i="7"/>
  <c r="H25" i="7"/>
  <c r="I25" i="7"/>
  <c r="J25" i="7"/>
  <c r="K25" i="7"/>
  <c r="L25" i="7"/>
  <c r="M25" i="7"/>
  <c r="N25" i="7"/>
  <c r="O25" i="7"/>
  <c r="P25" i="7"/>
  <c r="Q25" i="7"/>
  <c r="H26" i="7"/>
  <c r="I26" i="7"/>
  <c r="J26" i="7"/>
  <c r="K26" i="7"/>
  <c r="L26" i="7"/>
  <c r="M26" i="7"/>
  <c r="N26" i="7"/>
  <c r="O26" i="7"/>
  <c r="P26" i="7"/>
  <c r="Q26" i="7"/>
  <c r="H16" i="7"/>
  <c r="I16" i="7"/>
  <c r="J16" i="7"/>
  <c r="K16" i="7"/>
  <c r="L16" i="7"/>
  <c r="M16" i="7"/>
  <c r="N16" i="7"/>
  <c r="O16" i="7"/>
  <c r="P16" i="7"/>
  <c r="Q16" i="7"/>
  <c r="H27" i="7"/>
  <c r="I27" i="7"/>
  <c r="J27" i="7"/>
  <c r="K27" i="7"/>
  <c r="L27" i="7"/>
  <c r="M27" i="7"/>
  <c r="N27" i="7"/>
  <c r="O27" i="7"/>
  <c r="P27" i="7"/>
  <c r="Q27" i="7"/>
  <c r="H7" i="7"/>
  <c r="I7" i="7"/>
  <c r="J7" i="7"/>
  <c r="K7" i="7"/>
  <c r="L7" i="7"/>
  <c r="M7" i="7"/>
  <c r="N7" i="7"/>
  <c r="O7" i="7"/>
  <c r="P7" i="7"/>
  <c r="Q7" i="7"/>
  <c r="H8" i="7"/>
  <c r="I8" i="7"/>
  <c r="J8" i="7"/>
  <c r="K8" i="7"/>
  <c r="L8" i="7"/>
  <c r="M8" i="7"/>
  <c r="N8" i="7"/>
  <c r="O8" i="7"/>
  <c r="P8" i="7"/>
  <c r="Q8" i="7"/>
  <c r="H28" i="7"/>
  <c r="I28" i="7"/>
  <c r="J28" i="7"/>
  <c r="K28" i="7"/>
  <c r="L28" i="7"/>
  <c r="M28" i="7"/>
  <c r="N28" i="7"/>
  <c r="O28" i="7"/>
  <c r="P28" i="7"/>
  <c r="Q28" i="7"/>
  <c r="H29" i="7"/>
  <c r="I29" i="7"/>
  <c r="J29" i="7"/>
  <c r="K29" i="7"/>
  <c r="L29" i="7"/>
  <c r="M29" i="7"/>
  <c r="N29" i="7"/>
  <c r="O29" i="7"/>
  <c r="P29" i="7"/>
  <c r="Q29" i="7"/>
  <c r="H30" i="7"/>
  <c r="I30" i="7"/>
  <c r="J30" i="7"/>
  <c r="K30" i="7"/>
  <c r="L30" i="7"/>
  <c r="M30" i="7"/>
  <c r="N30" i="7"/>
  <c r="O30" i="7"/>
  <c r="P30" i="7"/>
  <c r="Q30" i="7"/>
  <c r="H31" i="7"/>
  <c r="I31" i="7"/>
  <c r="J31" i="7"/>
  <c r="K31" i="7"/>
  <c r="L31" i="7"/>
  <c r="M31" i="7"/>
  <c r="N31" i="7"/>
  <c r="O31" i="7"/>
  <c r="P31" i="7"/>
  <c r="Q31" i="7"/>
  <c r="H17" i="7"/>
  <c r="I17" i="7"/>
  <c r="J17" i="7"/>
  <c r="K17" i="7"/>
  <c r="L17" i="7"/>
  <c r="M17" i="7"/>
  <c r="N17" i="7"/>
  <c r="O17" i="7"/>
  <c r="P17" i="7"/>
  <c r="Q17" i="7"/>
  <c r="H18" i="7"/>
  <c r="I18" i="7"/>
  <c r="J18" i="7"/>
  <c r="K18" i="7"/>
  <c r="L18" i="7"/>
  <c r="M18" i="7"/>
  <c r="N18" i="7"/>
  <c r="O18" i="7"/>
  <c r="P18" i="7"/>
  <c r="Q18" i="7"/>
  <c r="H32" i="7"/>
  <c r="I32" i="7"/>
  <c r="J32" i="7"/>
  <c r="K32" i="7"/>
  <c r="L32" i="7"/>
  <c r="M32" i="7"/>
  <c r="N32" i="7"/>
  <c r="O32" i="7"/>
  <c r="P32" i="7"/>
  <c r="Q32" i="7"/>
  <c r="H19" i="7"/>
  <c r="I19" i="7"/>
  <c r="J19" i="7"/>
  <c r="K19" i="7"/>
  <c r="L19" i="7"/>
  <c r="M19" i="7"/>
  <c r="N19" i="7"/>
  <c r="O19" i="7"/>
  <c r="P19" i="7"/>
  <c r="Q19" i="7"/>
  <c r="H33" i="7"/>
  <c r="I33" i="7"/>
  <c r="J33" i="7"/>
  <c r="K33" i="7"/>
  <c r="L33" i="7"/>
  <c r="M33" i="7"/>
  <c r="N33" i="7"/>
  <c r="O33" i="7"/>
  <c r="P33" i="7"/>
  <c r="Q33" i="7"/>
  <c r="H34" i="7"/>
  <c r="I34" i="7"/>
  <c r="J34" i="7"/>
  <c r="K34" i="7"/>
  <c r="L34" i="7"/>
  <c r="M34" i="7"/>
  <c r="N34" i="7"/>
  <c r="O34" i="7"/>
  <c r="P34" i="7"/>
  <c r="Q34" i="7"/>
  <c r="H35" i="7"/>
  <c r="I35" i="7"/>
  <c r="J35" i="7"/>
  <c r="K35" i="7"/>
  <c r="L35" i="7"/>
  <c r="M35" i="7"/>
  <c r="N35" i="7"/>
  <c r="O35" i="7"/>
  <c r="P35" i="7"/>
  <c r="Q35" i="7"/>
  <c r="H36" i="7"/>
  <c r="I36" i="7"/>
  <c r="J36" i="7"/>
  <c r="K36" i="7"/>
  <c r="L36" i="7"/>
  <c r="M36" i="7"/>
  <c r="N36" i="7"/>
  <c r="O36" i="7"/>
  <c r="P36" i="7"/>
  <c r="Q36" i="7"/>
  <c r="H20" i="7"/>
  <c r="I20" i="7"/>
  <c r="J20" i="7"/>
  <c r="K20" i="7"/>
  <c r="L20" i="7"/>
  <c r="M20" i="7"/>
  <c r="N20" i="7"/>
  <c r="O20" i="7"/>
  <c r="P20" i="7"/>
  <c r="Q20" i="7"/>
  <c r="H37" i="7"/>
  <c r="I37" i="7"/>
  <c r="J37" i="7"/>
  <c r="K37" i="7"/>
  <c r="L37" i="7"/>
  <c r="M37" i="7"/>
  <c r="N37" i="7"/>
  <c r="O37" i="7"/>
  <c r="P37" i="7"/>
  <c r="Q37" i="7"/>
  <c r="H9" i="7"/>
  <c r="I9" i="7"/>
  <c r="J9" i="7"/>
  <c r="K9" i="7"/>
  <c r="L9" i="7"/>
  <c r="M9" i="7"/>
  <c r="N9" i="7"/>
  <c r="O9" i="7"/>
  <c r="P9" i="7"/>
  <c r="Q9" i="7"/>
  <c r="H38" i="7"/>
  <c r="I38" i="7"/>
  <c r="J38" i="7"/>
  <c r="K38" i="7"/>
  <c r="L38" i="7"/>
  <c r="M38" i="7"/>
  <c r="N38" i="7"/>
  <c r="O38" i="7"/>
  <c r="P38" i="7"/>
  <c r="Q38" i="7"/>
  <c r="H39" i="7"/>
  <c r="I39" i="7"/>
  <c r="J39" i="7"/>
  <c r="K39" i="7"/>
  <c r="L39" i="7"/>
  <c r="M39" i="7"/>
  <c r="N39" i="7"/>
  <c r="O39" i="7"/>
  <c r="P39" i="7"/>
  <c r="Q39" i="7"/>
  <c r="H40" i="7"/>
  <c r="I40" i="7"/>
  <c r="J40" i="7"/>
  <c r="K40" i="7"/>
  <c r="L40" i="7"/>
  <c r="M40" i="7"/>
  <c r="N40" i="7"/>
  <c r="O40" i="7"/>
  <c r="P40" i="7"/>
  <c r="Q40" i="7"/>
  <c r="H41" i="7"/>
  <c r="I41" i="7"/>
  <c r="J41" i="7"/>
  <c r="K41" i="7"/>
  <c r="L41" i="7"/>
  <c r="M41" i="7"/>
  <c r="N41" i="7"/>
  <c r="O41" i="7"/>
  <c r="P41" i="7"/>
  <c r="Q41" i="7"/>
  <c r="H10" i="7"/>
  <c r="I10" i="7"/>
  <c r="J10" i="7"/>
  <c r="K10" i="7"/>
  <c r="L10" i="7"/>
  <c r="M10" i="7"/>
  <c r="N10" i="7"/>
  <c r="O10" i="7"/>
  <c r="P10" i="7"/>
  <c r="Q10" i="7"/>
  <c r="H21" i="7"/>
  <c r="I21" i="7"/>
  <c r="J21" i="7"/>
  <c r="K21" i="7"/>
  <c r="L21" i="7"/>
  <c r="M21" i="7"/>
  <c r="N21" i="7"/>
  <c r="O21" i="7"/>
  <c r="P21" i="7"/>
  <c r="Q21" i="7"/>
  <c r="H11" i="7"/>
  <c r="I11" i="7"/>
  <c r="J11" i="7"/>
  <c r="K11" i="7"/>
  <c r="L11" i="7"/>
  <c r="M11" i="7"/>
  <c r="N11" i="7"/>
  <c r="O11" i="7"/>
  <c r="P11" i="7"/>
  <c r="Q11" i="7"/>
  <c r="H12" i="7"/>
  <c r="I12" i="7"/>
  <c r="J12" i="7"/>
  <c r="K12" i="7"/>
  <c r="L12" i="7"/>
  <c r="M12" i="7"/>
  <c r="N12" i="7"/>
  <c r="O12" i="7"/>
  <c r="P12" i="7"/>
  <c r="Q12" i="7"/>
  <c r="H22" i="7"/>
  <c r="I22" i="7"/>
  <c r="J22" i="7"/>
  <c r="K22" i="7"/>
  <c r="L22" i="7"/>
  <c r="M22" i="7"/>
  <c r="N22" i="7"/>
  <c r="O22" i="7"/>
  <c r="P22" i="7"/>
  <c r="Q22" i="7"/>
  <c r="H42" i="7"/>
  <c r="I42" i="7"/>
  <c r="J42" i="7"/>
  <c r="K42" i="7"/>
  <c r="L42" i="7"/>
  <c r="M42" i="7"/>
  <c r="N42" i="7"/>
  <c r="O42" i="7"/>
  <c r="P42" i="7"/>
  <c r="Q42" i="7"/>
  <c r="H43" i="7"/>
  <c r="I43" i="7"/>
  <c r="J43" i="7"/>
  <c r="K43" i="7"/>
  <c r="L43" i="7"/>
  <c r="M43" i="7"/>
  <c r="N43" i="7"/>
  <c r="O43" i="7"/>
  <c r="P43" i="7"/>
  <c r="Q43" i="7"/>
  <c r="H13" i="7"/>
  <c r="I13" i="7"/>
  <c r="J13" i="7"/>
  <c r="K13" i="7"/>
  <c r="L13" i="7"/>
  <c r="M13" i="7"/>
  <c r="N13" i="7"/>
  <c r="O13" i="7"/>
  <c r="P13" i="7"/>
  <c r="Q13" i="7"/>
  <c r="H14" i="7"/>
  <c r="I14" i="7"/>
  <c r="J14" i="7"/>
  <c r="K14" i="7"/>
  <c r="L14" i="7"/>
  <c r="M14" i="7"/>
  <c r="N14" i="7"/>
  <c r="O14" i="7"/>
  <c r="P14" i="7"/>
  <c r="Q14" i="7"/>
  <c r="H44" i="7"/>
  <c r="I44" i="7"/>
  <c r="J44" i="7"/>
  <c r="K44" i="7"/>
  <c r="L44" i="7"/>
  <c r="M44" i="7"/>
  <c r="N44" i="7"/>
  <c r="O44" i="7"/>
  <c r="P44" i="7"/>
  <c r="Q44" i="7"/>
  <c r="H45" i="7"/>
  <c r="I45" i="7"/>
  <c r="J45" i="7"/>
  <c r="K45" i="7"/>
  <c r="L45" i="7"/>
  <c r="M45" i="7"/>
  <c r="N45" i="7"/>
  <c r="O45" i="7"/>
  <c r="P45" i="7"/>
  <c r="Q45" i="7"/>
  <c r="H46" i="7"/>
  <c r="I46" i="7"/>
  <c r="J46" i="7"/>
  <c r="K46" i="7"/>
  <c r="L46" i="7"/>
  <c r="M46" i="7"/>
  <c r="N46" i="7"/>
  <c r="O46" i="7"/>
  <c r="P46" i="7"/>
  <c r="Q46" i="7"/>
  <c r="H47" i="7"/>
  <c r="I47" i="7"/>
  <c r="J47" i="7"/>
  <c r="K47" i="7"/>
  <c r="L47" i="7"/>
  <c r="M47" i="7"/>
  <c r="N47" i="7"/>
  <c r="O47" i="7"/>
  <c r="P47" i="7"/>
  <c r="Q47" i="7"/>
  <c r="H121" i="7"/>
  <c r="I121" i="7"/>
  <c r="J121" i="7"/>
  <c r="K121" i="7"/>
  <c r="L121" i="7"/>
  <c r="M121" i="7"/>
  <c r="N121" i="7"/>
  <c r="O121" i="7"/>
  <c r="P121" i="7"/>
  <c r="Q121" i="7"/>
  <c r="H48" i="7"/>
  <c r="I48" i="7"/>
  <c r="J48" i="7"/>
  <c r="K48" i="7"/>
  <c r="L48" i="7"/>
  <c r="M48" i="7"/>
  <c r="N48" i="7"/>
  <c r="O48" i="7"/>
  <c r="P48" i="7"/>
  <c r="Q48" i="7"/>
  <c r="H122" i="7"/>
  <c r="I122" i="7"/>
  <c r="J122" i="7"/>
  <c r="K122" i="7"/>
  <c r="L122" i="7"/>
  <c r="M122" i="7"/>
  <c r="N122" i="7"/>
  <c r="O122" i="7"/>
  <c r="P122" i="7"/>
  <c r="Q122" i="7"/>
  <c r="H123" i="7"/>
  <c r="I123" i="7"/>
  <c r="J123" i="7"/>
  <c r="K123" i="7"/>
  <c r="L123" i="7"/>
  <c r="M123" i="7"/>
  <c r="N123" i="7"/>
  <c r="O123" i="7"/>
  <c r="P123" i="7"/>
  <c r="Q123" i="7"/>
  <c r="H124" i="7"/>
  <c r="I124" i="7"/>
  <c r="J124" i="7"/>
  <c r="K124" i="7"/>
  <c r="L124" i="7"/>
  <c r="M124" i="7"/>
  <c r="N124" i="7"/>
  <c r="O124" i="7"/>
  <c r="P124" i="7"/>
  <c r="Q124" i="7"/>
  <c r="H125" i="7"/>
  <c r="I125" i="7"/>
  <c r="J125" i="7"/>
  <c r="K125" i="7"/>
  <c r="L125" i="7"/>
  <c r="M125" i="7"/>
  <c r="N125" i="7"/>
  <c r="O125" i="7"/>
  <c r="P125" i="7"/>
  <c r="Q125" i="7"/>
  <c r="H49" i="7"/>
  <c r="I49" i="7"/>
  <c r="J49" i="7"/>
  <c r="K49" i="7"/>
  <c r="L49" i="7"/>
  <c r="M49" i="7"/>
  <c r="N49" i="7"/>
  <c r="O49" i="7"/>
  <c r="P49" i="7"/>
  <c r="Q49" i="7"/>
  <c r="H126" i="7"/>
  <c r="I126" i="7"/>
  <c r="J126" i="7"/>
  <c r="K126" i="7"/>
  <c r="L126" i="7"/>
  <c r="M126" i="7"/>
  <c r="N126" i="7"/>
  <c r="O126" i="7"/>
  <c r="P126" i="7"/>
  <c r="Q126" i="7"/>
  <c r="H127" i="7"/>
  <c r="I127" i="7"/>
  <c r="J127" i="7"/>
  <c r="K127" i="7"/>
  <c r="L127" i="7"/>
  <c r="M127" i="7"/>
  <c r="N127" i="7"/>
  <c r="O127" i="7"/>
  <c r="P127" i="7"/>
  <c r="Q127" i="7"/>
  <c r="H128" i="7"/>
  <c r="I128" i="7"/>
  <c r="J128" i="7"/>
  <c r="K128" i="7"/>
  <c r="L128" i="7"/>
  <c r="M128" i="7"/>
  <c r="N128" i="7"/>
  <c r="O128" i="7"/>
  <c r="P128" i="7"/>
  <c r="Q128" i="7"/>
  <c r="H129" i="7"/>
  <c r="I129" i="7"/>
  <c r="J129" i="7"/>
  <c r="K129" i="7"/>
  <c r="L129" i="7"/>
  <c r="M129" i="7"/>
  <c r="N129" i="7"/>
  <c r="O129" i="7"/>
  <c r="P129" i="7"/>
  <c r="Q129" i="7"/>
  <c r="H50" i="7"/>
  <c r="I50" i="7"/>
  <c r="J50" i="7"/>
  <c r="K50" i="7"/>
  <c r="L50" i="7"/>
  <c r="M50" i="7"/>
  <c r="N50" i="7"/>
  <c r="O50" i="7"/>
  <c r="P50" i="7"/>
  <c r="Q50" i="7"/>
  <c r="H130" i="7"/>
  <c r="I130" i="7"/>
  <c r="J130" i="7"/>
  <c r="K130" i="7"/>
  <c r="L130" i="7"/>
  <c r="M130" i="7"/>
  <c r="N130" i="7"/>
  <c r="O130" i="7"/>
  <c r="P130" i="7"/>
  <c r="Q130" i="7"/>
  <c r="H51" i="7"/>
  <c r="I51" i="7"/>
  <c r="J51" i="7"/>
  <c r="K51" i="7"/>
  <c r="L51" i="7"/>
  <c r="M51" i="7"/>
  <c r="N51" i="7"/>
  <c r="O51" i="7"/>
  <c r="P51" i="7"/>
  <c r="Q51" i="7"/>
  <c r="H131" i="7"/>
  <c r="I131" i="7"/>
  <c r="J131" i="7"/>
  <c r="K131" i="7"/>
  <c r="L131" i="7"/>
  <c r="M131" i="7"/>
  <c r="N131" i="7"/>
  <c r="O131" i="7"/>
  <c r="P131" i="7"/>
  <c r="Q131" i="7"/>
  <c r="H52" i="7"/>
  <c r="I52" i="7"/>
  <c r="J52" i="7"/>
  <c r="K52" i="7"/>
  <c r="L52" i="7"/>
  <c r="M52" i="7"/>
  <c r="N52" i="7"/>
  <c r="O52" i="7"/>
  <c r="P52" i="7"/>
  <c r="Q52" i="7"/>
  <c r="H132" i="7"/>
  <c r="I132" i="7"/>
  <c r="J132" i="7"/>
  <c r="K132" i="7"/>
  <c r="L132" i="7"/>
  <c r="M132" i="7"/>
  <c r="N132" i="7"/>
  <c r="O132" i="7"/>
  <c r="P132" i="7"/>
  <c r="Q132" i="7"/>
  <c r="H133" i="7"/>
  <c r="I133" i="7"/>
  <c r="J133" i="7"/>
  <c r="K133" i="7"/>
  <c r="L133" i="7"/>
  <c r="M133" i="7"/>
  <c r="N133" i="7"/>
  <c r="O133" i="7"/>
  <c r="P133" i="7"/>
  <c r="Q133" i="7"/>
  <c r="H53" i="7"/>
  <c r="I53" i="7"/>
  <c r="J53" i="7"/>
  <c r="K53" i="7"/>
  <c r="L53" i="7"/>
  <c r="M53" i="7"/>
  <c r="N53" i="7"/>
  <c r="O53" i="7"/>
  <c r="P53" i="7"/>
  <c r="Q53" i="7"/>
  <c r="H134" i="7"/>
  <c r="I134" i="7"/>
  <c r="J134" i="7"/>
  <c r="K134" i="7"/>
  <c r="L134" i="7"/>
  <c r="M134" i="7"/>
  <c r="N134" i="7"/>
  <c r="O134" i="7"/>
  <c r="P134" i="7"/>
  <c r="Q134" i="7"/>
  <c r="H54" i="7"/>
  <c r="I54" i="7"/>
  <c r="J54" i="7"/>
  <c r="K54" i="7"/>
  <c r="L54" i="7"/>
  <c r="M54" i="7"/>
  <c r="N54" i="7"/>
  <c r="O54" i="7"/>
  <c r="P54" i="7"/>
  <c r="Q54" i="7"/>
  <c r="H55" i="7"/>
  <c r="I55" i="7"/>
  <c r="J55" i="7"/>
  <c r="K55" i="7"/>
  <c r="L55" i="7"/>
  <c r="M55" i="7"/>
  <c r="N55" i="7"/>
  <c r="O55" i="7"/>
  <c r="P55" i="7"/>
  <c r="Q55" i="7"/>
  <c r="H135" i="7"/>
  <c r="I135" i="7"/>
  <c r="J135" i="7"/>
  <c r="K135" i="7"/>
  <c r="L135" i="7"/>
  <c r="M135" i="7"/>
  <c r="N135" i="7"/>
  <c r="O135" i="7"/>
  <c r="P135" i="7"/>
  <c r="Q135" i="7"/>
  <c r="H56" i="7"/>
  <c r="I56" i="7"/>
  <c r="J56" i="7"/>
  <c r="K56" i="7"/>
  <c r="L56" i="7"/>
  <c r="M56" i="7"/>
  <c r="N56" i="7"/>
  <c r="O56" i="7"/>
  <c r="P56" i="7"/>
  <c r="Q56" i="7"/>
  <c r="H57" i="7"/>
  <c r="I57" i="7"/>
  <c r="J57" i="7"/>
  <c r="K57" i="7"/>
  <c r="L57" i="7"/>
  <c r="M57" i="7"/>
  <c r="N57" i="7"/>
  <c r="O57" i="7"/>
  <c r="P57" i="7"/>
  <c r="Q57" i="7"/>
  <c r="H136" i="7"/>
  <c r="I136" i="7"/>
  <c r="J136" i="7"/>
  <c r="K136" i="7"/>
  <c r="L136" i="7"/>
  <c r="M136" i="7"/>
  <c r="N136" i="7"/>
  <c r="O136" i="7"/>
  <c r="P136" i="7"/>
  <c r="Q136" i="7"/>
  <c r="H137" i="7"/>
  <c r="I137" i="7"/>
  <c r="J137" i="7"/>
  <c r="K137" i="7"/>
  <c r="L137" i="7"/>
  <c r="M137" i="7"/>
  <c r="N137" i="7"/>
  <c r="O137" i="7"/>
  <c r="P137" i="7"/>
  <c r="Q137" i="7"/>
  <c r="H138" i="7"/>
  <c r="I138" i="7"/>
  <c r="J138" i="7"/>
  <c r="K138" i="7"/>
  <c r="L138" i="7"/>
  <c r="M138" i="7"/>
  <c r="N138" i="7"/>
  <c r="O138" i="7"/>
  <c r="P138" i="7"/>
  <c r="Q138" i="7"/>
  <c r="H58" i="7"/>
  <c r="I58" i="7"/>
  <c r="J58" i="7"/>
  <c r="K58" i="7"/>
  <c r="L58" i="7"/>
  <c r="M58" i="7"/>
  <c r="N58" i="7"/>
  <c r="O58" i="7"/>
  <c r="P58" i="7"/>
  <c r="Q58" i="7"/>
  <c r="H59" i="7"/>
  <c r="I59" i="7"/>
  <c r="J59" i="7"/>
  <c r="K59" i="7"/>
  <c r="L59" i="7"/>
  <c r="M59" i="7"/>
  <c r="N59" i="7"/>
  <c r="O59" i="7"/>
  <c r="P59" i="7"/>
  <c r="Q59" i="7"/>
  <c r="H139" i="7"/>
  <c r="I139" i="7"/>
  <c r="J139" i="7"/>
  <c r="K139" i="7"/>
  <c r="L139" i="7"/>
  <c r="M139" i="7"/>
  <c r="N139" i="7"/>
  <c r="O139" i="7"/>
  <c r="P139" i="7"/>
  <c r="Q139" i="7"/>
  <c r="H140" i="7"/>
  <c r="I140" i="7"/>
  <c r="J140" i="7"/>
  <c r="K140" i="7"/>
  <c r="L140" i="7"/>
  <c r="M140" i="7"/>
  <c r="N140" i="7"/>
  <c r="O140" i="7"/>
  <c r="P140" i="7"/>
  <c r="Q140" i="7"/>
  <c r="H60" i="7"/>
  <c r="I60" i="7"/>
  <c r="J60" i="7"/>
  <c r="K60" i="7"/>
  <c r="L60" i="7"/>
  <c r="M60" i="7"/>
  <c r="N60" i="7"/>
  <c r="O60" i="7"/>
  <c r="P60" i="7"/>
  <c r="Q60" i="7"/>
  <c r="H141" i="7"/>
  <c r="I141" i="7"/>
  <c r="J141" i="7"/>
  <c r="K141" i="7"/>
  <c r="L141" i="7"/>
  <c r="M141" i="7"/>
  <c r="N141" i="7"/>
  <c r="O141" i="7"/>
  <c r="P141" i="7"/>
  <c r="Q141" i="7"/>
  <c r="H61" i="7"/>
  <c r="I61" i="7"/>
  <c r="J61" i="7"/>
  <c r="K61" i="7"/>
  <c r="L61" i="7"/>
  <c r="M61" i="7"/>
  <c r="N61" i="7"/>
  <c r="O61" i="7"/>
  <c r="P61" i="7"/>
  <c r="Q61" i="7"/>
  <c r="H62" i="7"/>
  <c r="I62" i="7"/>
  <c r="J62" i="7"/>
  <c r="K62" i="7"/>
  <c r="L62" i="7"/>
  <c r="M62" i="7"/>
  <c r="N62" i="7"/>
  <c r="O62" i="7"/>
  <c r="P62" i="7"/>
  <c r="Q62" i="7"/>
  <c r="H142" i="7"/>
  <c r="I142" i="7"/>
  <c r="J142" i="7"/>
  <c r="K142" i="7"/>
  <c r="L142" i="7"/>
  <c r="M142" i="7"/>
  <c r="N142" i="7"/>
  <c r="O142" i="7"/>
  <c r="P142" i="7"/>
  <c r="Q142" i="7"/>
  <c r="H63" i="7"/>
  <c r="I63" i="7"/>
  <c r="J63" i="7"/>
  <c r="K63" i="7"/>
  <c r="L63" i="7"/>
  <c r="M63" i="7"/>
  <c r="N63" i="7"/>
  <c r="O63" i="7"/>
  <c r="P63" i="7"/>
  <c r="Q63" i="7"/>
  <c r="H143" i="7"/>
  <c r="I143" i="7"/>
  <c r="J143" i="7"/>
  <c r="K143" i="7"/>
  <c r="L143" i="7"/>
  <c r="M143" i="7"/>
  <c r="N143" i="7"/>
  <c r="O143" i="7"/>
  <c r="P143" i="7"/>
  <c r="Q143" i="7"/>
  <c r="H64" i="7"/>
  <c r="I64" i="7"/>
  <c r="J64" i="7"/>
  <c r="K64" i="7"/>
  <c r="L64" i="7"/>
  <c r="M64" i="7"/>
  <c r="N64" i="7"/>
  <c r="O64" i="7"/>
  <c r="P64" i="7"/>
  <c r="Q64" i="7"/>
  <c r="H144" i="7"/>
  <c r="I144" i="7"/>
  <c r="J144" i="7"/>
  <c r="K144" i="7"/>
  <c r="L144" i="7"/>
  <c r="M144" i="7"/>
  <c r="N144" i="7"/>
  <c r="O144" i="7"/>
  <c r="P144" i="7"/>
  <c r="Q144" i="7"/>
  <c r="H145" i="7"/>
  <c r="I145" i="7"/>
  <c r="J145" i="7"/>
  <c r="K145" i="7"/>
  <c r="L145" i="7"/>
  <c r="M145" i="7"/>
  <c r="N145" i="7"/>
  <c r="O145" i="7"/>
  <c r="P145" i="7"/>
  <c r="Q145" i="7"/>
  <c r="H65" i="7"/>
  <c r="I65" i="7"/>
  <c r="J65" i="7"/>
  <c r="K65" i="7"/>
  <c r="L65" i="7"/>
  <c r="M65" i="7"/>
  <c r="N65" i="7"/>
  <c r="O65" i="7"/>
  <c r="P65" i="7"/>
  <c r="Q65" i="7"/>
  <c r="H146" i="7"/>
  <c r="I146" i="7"/>
  <c r="J146" i="7"/>
  <c r="K146" i="7"/>
  <c r="L146" i="7"/>
  <c r="M146" i="7"/>
  <c r="N146" i="7"/>
  <c r="O146" i="7"/>
  <c r="P146" i="7"/>
  <c r="Q146" i="7"/>
  <c r="H147" i="7"/>
  <c r="I147" i="7"/>
  <c r="J147" i="7"/>
  <c r="K147" i="7"/>
  <c r="L147" i="7"/>
  <c r="M147" i="7"/>
  <c r="N147" i="7"/>
  <c r="O147" i="7"/>
  <c r="P147" i="7"/>
  <c r="Q147" i="7"/>
  <c r="H66" i="7"/>
  <c r="I66" i="7"/>
  <c r="J66" i="7"/>
  <c r="K66" i="7"/>
  <c r="L66" i="7"/>
  <c r="M66" i="7"/>
  <c r="N66" i="7"/>
  <c r="O66" i="7"/>
  <c r="P66" i="7"/>
  <c r="Q66" i="7"/>
  <c r="H67" i="7"/>
  <c r="I67" i="7"/>
  <c r="J67" i="7"/>
  <c r="K67" i="7"/>
  <c r="L67" i="7"/>
  <c r="M67" i="7"/>
  <c r="N67" i="7"/>
  <c r="O67" i="7"/>
  <c r="P67" i="7"/>
  <c r="Q67" i="7"/>
  <c r="H148" i="7"/>
  <c r="I148" i="7"/>
  <c r="J148" i="7"/>
  <c r="K148" i="7"/>
  <c r="L148" i="7"/>
  <c r="M148" i="7"/>
  <c r="N148" i="7"/>
  <c r="O148" i="7"/>
  <c r="P148" i="7"/>
  <c r="Q148" i="7"/>
  <c r="H68" i="7"/>
  <c r="I68" i="7"/>
  <c r="J68" i="7"/>
  <c r="K68" i="7"/>
  <c r="L68" i="7"/>
  <c r="M68" i="7"/>
  <c r="N68" i="7"/>
  <c r="O68" i="7"/>
  <c r="P68" i="7"/>
  <c r="Q68" i="7"/>
  <c r="H69" i="7"/>
  <c r="I69" i="7"/>
  <c r="J69" i="7"/>
  <c r="K69" i="7"/>
  <c r="L69" i="7"/>
  <c r="M69" i="7"/>
  <c r="N69" i="7"/>
  <c r="O69" i="7"/>
  <c r="P69" i="7"/>
  <c r="Q69" i="7"/>
  <c r="H70" i="7"/>
  <c r="I70" i="7"/>
  <c r="J70" i="7"/>
  <c r="K70" i="7"/>
  <c r="L70" i="7"/>
  <c r="M70" i="7"/>
  <c r="N70" i="7"/>
  <c r="O70" i="7"/>
  <c r="P70" i="7"/>
  <c r="Q70" i="7"/>
  <c r="H149" i="7"/>
  <c r="I149" i="7"/>
  <c r="J149" i="7"/>
  <c r="K149" i="7"/>
  <c r="L149" i="7"/>
  <c r="M149" i="7"/>
  <c r="N149" i="7"/>
  <c r="O149" i="7"/>
  <c r="P149" i="7"/>
  <c r="Q149" i="7"/>
  <c r="H150" i="7"/>
  <c r="I150" i="7"/>
  <c r="J150" i="7"/>
  <c r="K150" i="7"/>
  <c r="L150" i="7"/>
  <c r="M150" i="7"/>
  <c r="N150" i="7"/>
  <c r="O150" i="7"/>
  <c r="P150" i="7"/>
  <c r="Q150" i="7"/>
  <c r="H71" i="7"/>
  <c r="I71" i="7"/>
  <c r="J71" i="7"/>
  <c r="K71" i="7"/>
  <c r="L71" i="7"/>
  <c r="M71" i="7"/>
  <c r="N71" i="7"/>
  <c r="O71" i="7"/>
  <c r="P71" i="7"/>
  <c r="Q71" i="7"/>
  <c r="H151" i="7"/>
  <c r="I151" i="7"/>
  <c r="J151" i="7"/>
  <c r="K151" i="7"/>
  <c r="L151" i="7"/>
  <c r="M151" i="7"/>
  <c r="N151" i="7"/>
  <c r="O151" i="7"/>
  <c r="P151" i="7"/>
  <c r="Q151" i="7"/>
  <c r="H72" i="7"/>
  <c r="I72" i="7"/>
  <c r="J72" i="7"/>
  <c r="K72" i="7"/>
  <c r="L72" i="7"/>
  <c r="M72" i="7"/>
  <c r="N72" i="7"/>
  <c r="O72" i="7"/>
  <c r="P72" i="7"/>
  <c r="Q72" i="7"/>
  <c r="H152" i="7"/>
  <c r="I152" i="7"/>
  <c r="J152" i="7"/>
  <c r="K152" i="7"/>
  <c r="L152" i="7"/>
  <c r="M152" i="7"/>
  <c r="N152" i="7"/>
  <c r="O152" i="7"/>
  <c r="P152" i="7"/>
  <c r="Q152" i="7"/>
  <c r="H73" i="7"/>
  <c r="I73" i="7"/>
  <c r="J73" i="7"/>
  <c r="K73" i="7"/>
  <c r="L73" i="7"/>
  <c r="M73" i="7"/>
  <c r="N73" i="7"/>
  <c r="O73" i="7"/>
  <c r="P73" i="7"/>
  <c r="Q73" i="7"/>
  <c r="H153" i="7"/>
  <c r="I153" i="7"/>
  <c r="J153" i="7"/>
  <c r="K153" i="7"/>
  <c r="L153" i="7"/>
  <c r="M153" i="7"/>
  <c r="N153" i="7"/>
  <c r="O153" i="7"/>
  <c r="P153" i="7"/>
  <c r="Q153" i="7"/>
  <c r="H74" i="7"/>
  <c r="I74" i="7"/>
  <c r="J74" i="7"/>
  <c r="K74" i="7"/>
  <c r="L74" i="7"/>
  <c r="M74" i="7"/>
  <c r="N74" i="7"/>
  <c r="O74" i="7"/>
  <c r="P74" i="7"/>
  <c r="Q74" i="7"/>
  <c r="H75" i="7"/>
  <c r="I75" i="7"/>
  <c r="J75" i="7"/>
  <c r="K75" i="7"/>
  <c r="L75" i="7"/>
  <c r="M75" i="7"/>
  <c r="N75" i="7"/>
  <c r="O75" i="7"/>
  <c r="P75" i="7"/>
  <c r="Q75" i="7"/>
  <c r="H154" i="7"/>
  <c r="I154" i="7"/>
  <c r="J154" i="7"/>
  <c r="K154" i="7"/>
  <c r="L154" i="7"/>
  <c r="M154" i="7"/>
  <c r="N154" i="7"/>
  <c r="O154" i="7"/>
  <c r="P154" i="7"/>
  <c r="Q154" i="7"/>
  <c r="H76" i="7"/>
  <c r="I76" i="7"/>
  <c r="J76" i="7"/>
  <c r="K76" i="7"/>
  <c r="L76" i="7"/>
  <c r="M76" i="7"/>
  <c r="N76" i="7"/>
  <c r="O76" i="7"/>
  <c r="P76" i="7"/>
  <c r="Q76" i="7"/>
  <c r="H155" i="7"/>
  <c r="I155" i="7"/>
  <c r="J155" i="7"/>
  <c r="K155" i="7"/>
  <c r="L155" i="7"/>
  <c r="M155" i="7"/>
  <c r="N155" i="7"/>
  <c r="O155" i="7"/>
  <c r="P155" i="7"/>
  <c r="Q155" i="7"/>
  <c r="H77" i="7"/>
  <c r="I77" i="7"/>
  <c r="J77" i="7"/>
  <c r="K77" i="7"/>
  <c r="L77" i="7"/>
  <c r="M77" i="7"/>
  <c r="N77" i="7"/>
  <c r="O77" i="7"/>
  <c r="P77" i="7"/>
  <c r="Q77" i="7"/>
  <c r="H78" i="7"/>
  <c r="I78" i="7"/>
  <c r="J78" i="7"/>
  <c r="K78" i="7"/>
  <c r="L78" i="7"/>
  <c r="M78" i="7"/>
  <c r="N78" i="7"/>
  <c r="O78" i="7"/>
  <c r="P78" i="7"/>
  <c r="Q78" i="7"/>
  <c r="H79" i="7"/>
  <c r="I79" i="7"/>
  <c r="J79" i="7"/>
  <c r="K79" i="7"/>
  <c r="L79" i="7"/>
  <c r="M79" i="7"/>
  <c r="N79" i="7"/>
  <c r="O79" i="7"/>
  <c r="P79" i="7"/>
  <c r="Q79" i="7"/>
  <c r="H80" i="7"/>
  <c r="I80" i="7"/>
  <c r="J80" i="7"/>
  <c r="K80" i="7"/>
  <c r="L80" i="7"/>
  <c r="M80" i="7"/>
  <c r="N80" i="7"/>
  <c r="O80" i="7"/>
  <c r="P80" i="7"/>
  <c r="Q80" i="7"/>
  <c r="H156" i="7"/>
  <c r="I156" i="7"/>
  <c r="J156" i="7"/>
  <c r="K156" i="7"/>
  <c r="L156" i="7"/>
  <c r="M156" i="7"/>
  <c r="N156" i="7"/>
  <c r="O156" i="7"/>
  <c r="P156" i="7"/>
  <c r="Q156" i="7"/>
  <c r="H157" i="7"/>
  <c r="I157" i="7"/>
  <c r="J157" i="7"/>
  <c r="K157" i="7"/>
  <c r="L157" i="7"/>
  <c r="M157" i="7"/>
  <c r="N157" i="7"/>
  <c r="O157" i="7"/>
  <c r="P157" i="7"/>
  <c r="Q157" i="7"/>
  <c r="H158" i="7"/>
  <c r="I158" i="7"/>
  <c r="J158" i="7"/>
  <c r="K158" i="7"/>
  <c r="L158" i="7"/>
  <c r="M158" i="7"/>
  <c r="N158" i="7"/>
  <c r="O158" i="7"/>
  <c r="P158" i="7"/>
  <c r="Q158" i="7"/>
  <c r="H159" i="7"/>
  <c r="I159" i="7"/>
  <c r="J159" i="7"/>
  <c r="K159" i="7"/>
  <c r="L159" i="7"/>
  <c r="M159" i="7"/>
  <c r="N159" i="7"/>
  <c r="O159" i="7"/>
  <c r="P159" i="7"/>
  <c r="Q159" i="7"/>
  <c r="H81" i="7"/>
  <c r="I81" i="7"/>
  <c r="J81" i="7"/>
  <c r="K81" i="7"/>
  <c r="L81" i="7"/>
  <c r="M81" i="7"/>
  <c r="N81" i="7"/>
  <c r="O81" i="7"/>
  <c r="P81" i="7"/>
  <c r="Q81" i="7"/>
  <c r="H82" i="7"/>
  <c r="I82" i="7"/>
  <c r="J82" i="7"/>
  <c r="K82" i="7"/>
  <c r="L82" i="7"/>
  <c r="M82" i="7"/>
  <c r="N82" i="7"/>
  <c r="O82" i="7"/>
  <c r="P82" i="7"/>
  <c r="Q82" i="7"/>
  <c r="H160" i="7"/>
  <c r="I160" i="7"/>
  <c r="J160" i="7"/>
  <c r="K160" i="7"/>
  <c r="L160" i="7"/>
  <c r="M160" i="7"/>
  <c r="N160" i="7"/>
  <c r="O160" i="7"/>
  <c r="P160" i="7"/>
  <c r="Q160" i="7"/>
  <c r="H161" i="7"/>
  <c r="I161" i="7"/>
  <c r="J161" i="7"/>
  <c r="K161" i="7"/>
  <c r="L161" i="7"/>
  <c r="M161" i="7"/>
  <c r="N161" i="7"/>
  <c r="O161" i="7"/>
  <c r="P161" i="7"/>
  <c r="Q161" i="7"/>
  <c r="H83" i="7"/>
  <c r="I83" i="7"/>
  <c r="J83" i="7"/>
  <c r="K83" i="7"/>
  <c r="L83" i="7"/>
  <c r="M83" i="7"/>
  <c r="N83" i="7"/>
  <c r="O83" i="7"/>
  <c r="P83" i="7"/>
  <c r="Q83" i="7"/>
  <c r="H84" i="7"/>
  <c r="I84" i="7"/>
  <c r="J84" i="7"/>
  <c r="K84" i="7"/>
  <c r="L84" i="7"/>
  <c r="M84" i="7"/>
  <c r="N84" i="7"/>
  <c r="O84" i="7"/>
  <c r="P84" i="7"/>
  <c r="Q84" i="7"/>
  <c r="H162" i="7"/>
  <c r="I162" i="7"/>
  <c r="J162" i="7"/>
  <c r="K162" i="7"/>
  <c r="L162" i="7"/>
  <c r="M162" i="7"/>
  <c r="N162" i="7"/>
  <c r="O162" i="7"/>
  <c r="P162" i="7"/>
  <c r="Q162" i="7"/>
  <c r="H163" i="7"/>
  <c r="I163" i="7"/>
  <c r="J163" i="7"/>
  <c r="K163" i="7"/>
  <c r="L163" i="7"/>
  <c r="M163" i="7"/>
  <c r="N163" i="7"/>
  <c r="O163" i="7"/>
  <c r="P163" i="7"/>
  <c r="Q163" i="7"/>
  <c r="H85" i="7"/>
  <c r="I85" i="7"/>
  <c r="J85" i="7"/>
  <c r="K85" i="7"/>
  <c r="L85" i="7"/>
  <c r="M85" i="7"/>
  <c r="N85" i="7"/>
  <c r="O85" i="7"/>
  <c r="P85" i="7"/>
  <c r="Q85" i="7"/>
  <c r="H86" i="7"/>
  <c r="I86" i="7"/>
  <c r="J86" i="7"/>
  <c r="K86" i="7"/>
  <c r="L86" i="7"/>
  <c r="M86" i="7"/>
  <c r="N86" i="7"/>
  <c r="O86" i="7"/>
  <c r="P86" i="7"/>
  <c r="Q86" i="7"/>
  <c r="H164" i="7"/>
  <c r="I164" i="7"/>
  <c r="J164" i="7"/>
  <c r="K164" i="7"/>
  <c r="L164" i="7"/>
  <c r="M164" i="7"/>
  <c r="N164" i="7"/>
  <c r="O164" i="7"/>
  <c r="P164" i="7"/>
  <c r="Q164" i="7"/>
  <c r="H165" i="7"/>
  <c r="I165" i="7"/>
  <c r="J165" i="7"/>
  <c r="K165" i="7"/>
  <c r="L165" i="7"/>
  <c r="M165" i="7"/>
  <c r="N165" i="7"/>
  <c r="O165" i="7"/>
  <c r="P165" i="7"/>
  <c r="Q165" i="7"/>
  <c r="H87" i="7"/>
  <c r="I87" i="7"/>
  <c r="J87" i="7"/>
  <c r="K87" i="7"/>
  <c r="L87" i="7"/>
  <c r="M87" i="7"/>
  <c r="N87" i="7"/>
  <c r="O87" i="7"/>
  <c r="P87" i="7"/>
  <c r="Q87" i="7"/>
  <c r="H166" i="7"/>
  <c r="I166" i="7"/>
  <c r="J166" i="7"/>
  <c r="K166" i="7"/>
  <c r="L166" i="7"/>
  <c r="M166" i="7"/>
  <c r="N166" i="7"/>
  <c r="O166" i="7"/>
  <c r="P166" i="7"/>
  <c r="Q166" i="7"/>
  <c r="H167" i="7"/>
  <c r="I167" i="7"/>
  <c r="J167" i="7"/>
  <c r="K167" i="7"/>
  <c r="L167" i="7"/>
  <c r="M167" i="7"/>
  <c r="N167" i="7"/>
  <c r="O167" i="7"/>
  <c r="P167" i="7"/>
  <c r="Q167" i="7"/>
  <c r="H88" i="7"/>
  <c r="I88" i="7"/>
  <c r="J88" i="7"/>
  <c r="K88" i="7"/>
  <c r="L88" i="7"/>
  <c r="M88" i="7"/>
  <c r="N88" i="7"/>
  <c r="O88" i="7"/>
  <c r="P88" i="7"/>
  <c r="Q88" i="7"/>
  <c r="H89" i="7"/>
  <c r="I89" i="7"/>
  <c r="J89" i="7"/>
  <c r="K89" i="7"/>
  <c r="L89" i="7"/>
  <c r="M89" i="7"/>
  <c r="N89" i="7"/>
  <c r="O89" i="7"/>
  <c r="P89" i="7"/>
  <c r="Q89" i="7"/>
  <c r="H90" i="7"/>
  <c r="I90" i="7"/>
  <c r="J90" i="7"/>
  <c r="K90" i="7"/>
  <c r="L90" i="7"/>
  <c r="M90" i="7"/>
  <c r="N90" i="7"/>
  <c r="O90" i="7"/>
  <c r="P90" i="7"/>
  <c r="Q90" i="7"/>
  <c r="H168" i="7"/>
  <c r="I168" i="7"/>
  <c r="J168" i="7"/>
  <c r="K168" i="7"/>
  <c r="L168" i="7"/>
  <c r="M168" i="7"/>
  <c r="N168" i="7"/>
  <c r="O168" i="7"/>
  <c r="P168" i="7"/>
  <c r="Q168" i="7"/>
  <c r="H169" i="7"/>
  <c r="I169" i="7"/>
  <c r="J169" i="7"/>
  <c r="K169" i="7"/>
  <c r="L169" i="7"/>
  <c r="M169" i="7"/>
  <c r="N169" i="7"/>
  <c r="O169" i="7"/>
  <c r="P169" i="7"/>
  <c r="Q169" i="7"/>
  <c r="H91" i="7"/>
  <c r="I91" i="7"/>
  <c r="J91" i="7"/>
  <c r="K91" i="7"/>
  <c r="L91" i="7"/>
  <c r="M91" i="7"/>
  <c r="N91" i="7"/>
  <c r="O91" i="7"/>
  <c r="P91" i="7"/>
  <c r="Q91" i="7"/>
  <c r="H92" i="7"/>
  <c r="I92" i="7"/>
  <c r="J92" i="7"/>
  <c r="K92" i="7"/>
  <c r="L92" i="7"/>
  <c r="M92" i="7"/>
  <c r="N92" i="7"/>
  <c r="O92" i="7"/>
  <c r="P92" i="7"/>
  <c r="Q92" i="7"/>
  <c r="H93" i="7"/>
  <c r="I93" i="7"/>
  <c r="J93" i="7"/>
  <c r="K93" i="7"/>
  <c r="L93" i="7"/>
  <c r="M93" i="7"/>
  <c r="N93" i="7"/>
  <c r="O93" i="7"/>
  <c r="P93" i="7"/>
  <c r="Q93" i="7"/>
  <c r="H170" i="7"/>
  <c r="I170" i="7"/>
  <c r="J170" i="7"/>
  <c r="K170" i="7"/>
  <c r="L170" i="7"/>
  <c r="M170" i="7"/>
  <c r="N170" i="7"/>
  <c r="O170" i="7"/>
  <c r="P170" i="7"/>
  <c r="Q170" i="7"/>
  <c r="H171" i="7"/>
  <c r="I171" i="7"/>
  <c r="J171" i="7"/>
  <c r="K171" i="7"/>
  <c r="L171" i="7"/>
  <c r="M171" i="7"/>
  <c r="N171" i="7"/>
  <c r="O171" i="7"/>
  <c r="P171" i="7"/>
  <c r="Q171" i="7"/>
  <c r="H172" i="7"/>
  <c r="I172" i="7"/>
  <c r="J172" i="7"/>
  <c r="K172" i="7"/>
  <c r="L172" i="7"/>
  <c r="M172" i="7"/>
  <c r="N172" i="7"/>
  <c r="O172" i="7"/>
  <c r="P172" i="7"/>
  <c r="Q172" i="7"/>
  <c r="H173" i="7"/>
  <c r="I173" i="7"/>
  <c r="J173" i="7"/>
  <c r="K173" i="7"/>
  <c r="L173" i="7"/>
  <c r="M173" i="7"/>
  <c r="N173" i="7"/>
  <c r="O173" i="7"/>
  <c r="P173" i="7"/>
  <c r="Q173" i="7"/>
  <c r="H94" i="7"/>
  <c r="I94" i="7"/>
  <c r="J94" i="7"/>
  <c r="K94" i="7"/>
  <c r="L94" i="7"/>
  <c r="M94" i="7"/>
  <c r="N94" i="7"/>
  <c r="O94" i="7"/>
  <c r="P94" i="7"/>
  <c r="Q94" i="7"/>
  <c r="H95" i="7"/>
  <c r="I95" i="7"/>
  <c r="J95" i="7"/>
  <c r="K95" i="7"/>
  <c r="L95" i="7"/>
  <c r="M95" i="7"/>
  <c r="N95" i="7"/>
  <c r="O95" i="7"/>
  <c r="P95" i="7"/>
  <c r="Q95" i="7"/>
  <c r="H96" i="7"/>
  <c r="I96" i="7"/>
  <c r="J96" i="7"/>
  <c r="K96" i="7"/>
  <c r="L96" i="7"/>
  <c r="M96" i="7"/>
  <c r="N96" i="7"/>
  <c r="O96" i="7"/>
  <c r="P96" i="7"/>
  <c r="Q96" i="7"/>
  <c r="H97" i="7"/>
  <c r="I97" i="7"/>
  <c r="J97" i="7"/>
  <c r="K97" i="7"/>
  <c r="L97" i="7"/>
  <c r="M97" i="7"/>
  <c r="N97" i="7"/>
  <c r="O97" i="7"/>
  <c r="P97" i="7"/>
  <c r="Q97" i="7"/>
  <c r="H174" i="7"/>
  <c r="I174" i="7"/>
  <c r="J174" i="7"/>
  <c r="K174" i="7"/>
  <c r="L174" i="7"/>
  <c r="M174" i="7"/>
  <c r="N174" i="7"/>
  <c r="O174" i="7"/>
  <c r="P174" i="7"/>
  <c r="Q174" i="7"/>
  <c r="H98" i="7"/>
  <c r="I98" i="7"/>
  <c r="J98" i="7"/>
  <c r="K98" i="7"/>
  <c r="L98" i="7"/>
  <c r="M98" i="7"/>
  <c r="N98" i="7"/>
  <c r="O98" i="7"/>
  <c r="P98" i="7"/>
  <c r="Q98" i="7"/>
  <c r="H99" i="7"/>
  <c r="I99" i="7"/>
  <c r="J99" i="7"/>
  <c r="K99" i="7"/>
  <c r="L99" i="7"/>
  <c r="M99" i="7"/>
  <c r="N99" i="7"/>
  <c r="O99" i="7"/>
  <c r="P99" i="7"/>
  <c r="Q99" i="7"/>
  <c r="H100" i="7"/>
  <c r="I100" i="7"/>
  <c r="J100" i="7"/>
  <c r="K100" i="7"/>
  <c r="L100" i="7"/>
  <c r="M100" i="7"/>
  <c r="N100" i="7"/>
  <c r="O100" i="7"/>
  <c r="P100" i="7"/>
  <c r="Q100" i="7"/>
  <c r="H101" i="7"/>
  <c r="I101" i="7"/>
  <c r="J101" i="7"/>
  <c r="K101" i="7"/>
  <c r="L101" i="7"/>
  <c r="M101" i="7"/>
  <c r="N101" i="7"/>
  <c r="O101" i="7"/>
  <c r="P101" i="7"/>
  <c r="Q101" i="7"/>
  <c r="H102" i="7"/>
  <c r="I102" i="7"/>
  <c r="J102" i="7"/>
  <c r="K102" i="7"/>
  <c r="L102" i="7"/>
  <c r="M102" i="7"/>
  <c r="N102" i="7"/>
  <c r="O102" i="7"/>
  <c r="P102" i="7"/>
  <c r="Q102" i="7"/>
  <c r="H175" i="7"/>
  <c r="I175" i="7"/>
  <c r="J175" i="7"/>
  <c r="K175" i="7"/>
  <c r="L175" i="7"/>
  <c r="M175" i="7"/>
  <c r="N175" i="7"/>
  <c r="O175" i="7"/>
  <c r="P175" i="7"/>
  <c r="Q175" i="7"/>
  <c r="H103" i="7"/>
  <c r="I103" i="7"/>
  <c r="J103" i="7"/>
  <c r="K103" i="7"/>
  <c r="L103" i="7"/>
  <c r="M103" i="7"/>
  <c r="N103" i="7"/>
  <c r="O103" i="7"/>
  <c r="P103" i="7"/>
  <c r="Q103" i="7"/>
  <c r="H176" i="7"/>
  <c r="I176" i="7"/>
  <c r="J176" i="7"/>
  <c r="K176" i="7"/>
  <c r="L176" i="7"/>
  <c r="M176" i="7"/>
  <c r="N176" i="7"/>
  <c r="O176" i="7"/>
  <c r="P176" i="7"/>
  <c r="Q176" i="7"/>
  <c r="H104" i="7"/>
  <c r="I104" i="7"/>
  <c r="J104" i="7"/>
  <c r="K104" i="7"/>
  <c r="L104" i="7"/>
  <c r="M104" i="7"/>
  <c r="N104" i="7"/>
  <c r="O104" i="7"/>
  <c r="P104" i="7"/>
  <c r="Q104" i="7"/>
  <c r="H105" i="7"/>
  <c r="I105" i="7"/>
  <c r="J105" i="7"/>
  <c r="K105" i="7"/>
  <c r="L105" i="7"/>
  <c r="M105" i="7"/>
  <c r="N105" i="7"/>
  <c r="O105" i="7"/>
  <c r="P105" i="7"/>
  <c r="Q105" i="7"/>
  <c r="H106" i="7"/>
  <c r="I106" i="7"/>
  <c r="J106" i="7"/>
  <c r="K106" i="7"/>
  <c r="L106" i="7"/>
  <c r="M106" i="7"/>
  <c r="N106" i="7"/>
  <c r="O106" i="7"/>
  <c r="P106" i="7"/>
  <c r="Q106" i="7"/>
  <c r="H107" i="7"/>
  <c r="I107" i="7"/>
  <c r="J107" i="7"/>
  <c r="K107" i="7"/>
  <c r="L107" i="7"/>
  <c r="M107" i="7"/>
  <c r="N107" i="7"/>
  <c r="O107" i="7"/>
  <c r="P107" i="7"/>
  <c r="Q107" i="7"/>
  <c r="H108" i="7"/>
  <c r="I108" i="7"/>
  <c r="J108" i="7"/>
  <c r="K108" i="7"/>
  <c r="L108" i="7"/>
  <c r="M108" i="7"/>
  <c r="N108" i="7"/>
  <c r="O108" i="7"/>
  <c r="P108" i="7"/>
  <c r="Q108" i="7"/>
  <c r="H177" i="7"/>
  <c r="I177" i="7"/>
  <c r="J177" i="7"/>
  <c r="K177" i="7"/>
  <c r="L177" i="7"/>
  <c r="M177" i="7"/>
  <c r="N177" i="7"/>
  <c r="O177" i="7"/>
  <c r="P177" i="7"/>
  <c r="Q177" i="7"/>
  <c r="H178" i="7"/>
  <c r="I178" i="7"/>
  <c r="J178" i="7"/>
  <c r="K178" i="7"/>
  <c r="L178" i="7"/>
  <c r="M178" i="7"/>
  <c r="N178" i="7"/>
  <c r="O178" i="7"/>
  <c r="P178" i="7"/>
  <c r="Q178" i="7"/>
  <c r="H179" i="7"/>
  <c r="I179" i="7"/>
  <c r="J179" i="7"/>
  <c r="K179" i="7"/>
  <c r="L179" i="7"/>
  <c r="M179" i="7"/>
  <c r="N179" i="7"/>
  <c r="O179" i="7"/>
  <c r="P179" i="7"/>
  <c r="Q179" i="7"/>
  <c r="H109" i="7"/>
  <c r="I109" i="7"/>
  <c r="J109" i="7"/>
  <c r="K109" i="7"/>
  <c r="L109" i="7"/>
  <c r="M109" i="7"/>
  <c r="N109" i="7"/>
  <c r="O109" i="7"/>
  <c r="P109" i="7"/>
  <c r="Q109" i="7"/>
  <c r="H110" i="7"/>
  <c r="I110" i="7"/>
  <c r="J110" i="7"/>
  <c r="K110" i="7"/>
  <c r="L110" i="7"/>
  <c r="M110" i="7"/>
  <c r="N110" i="7"/>
  <c r="O110" i="7"/>
  <c r="P110" i="7"/>
  <c r="Q110" i="7"/>
  <c r="H111" i="7"/>
  <c r="I111" i="7"/>
  <c r="J111" i="7"/>
  <c r="K111" i="7"/>
  <c r="L111" i="7"/>
  <c r="M111" i="7"/>
  <c r="N111" i="7"/>
  <c r="O111" i="7"/>
  <c r="P111" i="7"/>
  <c r="Q111" i="7"/>
  <c r="H112" i="7"/>
  <c r="I112" i="7"/>
  <c r="J112" i="7"/>
  <c r="K112" i="7"/>
  <c r="L112" i="7"/>
  <c r="M112" i="7"/>
  <c r="N112" i="7"/>
  <c r="O112" i="7"/>
  <c r="P112" i="7"/>
  <c r="Q112" i="7"/>
  <c r="H113" i="7"/>
  <c r="I113" i="7"/>
  <c r="J113" i="7"/>
  <c r="K113" i="7"/>
  <c r="L113" i="7"/>
  <c r="M113" i="7"/>
  <c r="N113" i="7"/>
  <c r="O113" i="7"/>
  <c r="P113" i="7"/>
  <c r="Q113" i="7"/>
  <c r="H114" i="7"/>
  <c r="I114" i="7"/>
  <c r="J114" i="7"/>
  <c r="K114" i="7"/>
  <c r="L114" i="7"/>
  <c r="M114" i="7"/>
  <c r="N114" i="7"/>
  <c r="O114" i="7"/>
  <c r="P114" i="7"/>
  <c r="Q114" i="7"/>
  <c r="H180" i="7"/>
  <c r="I180" i="7"/>
  <c r="J180" i="7"/>
  <c r="K180" i="7"/>
  <c r="L180" i="7"/>
  <c r="M180" i="7"/>
  <c r="N180" i="7"/>
  <c r="O180" i="7"/>
  <c r="P180" i="7"/>
  <c r="Q180" i="7"/>
  <c r="H181" i="7"/>
  <c r="I181" i="7"/>
  <c r="J181" i="7"/>
  <c r="K181" i="7"/>
  <c r="L181" i="7"/>
  <c r="M181" i="7"/>
  <c r="N181" i="7"/>
  <c r="O181" i="7"/>
  <c r="P181" i="7"/>
  <c r="Q181" i="7"/>
  <c r="H182" i="7"/>
  <c r="I182" i="7"/>
  <c r="J182" i="7"/>
  <c r="K182" i="7"/>
  <c r="L182" i="7"/>
  <c r="M182" i="7"/>
  <c r="N182" i="7"/>
  <c r="O182" i="7"/>
  <c r="P182" i="7"/>
  <c r="Q182" i="7"/>
  <c r="H183" i="7"/>
  <c r="I183" i="7"/>
  <c r="J183" i="7"/>
  <c r="K183" i="7"/>
  <c r="L183" i="7"/>
  <c r="M183" i="7"/>
  <c r="N183" i="7"/>
  <c r="O183" i="7"/>
  <c r="P183" i="7"/>
  <c r="Q183" i="7"/>
  <c r="H184" i="7"/>
  <c r="I184" i="7"/>
  <c r="J184" i="7"/>
  <c r="K184" i="7"/>
  <c r="L184" i="7"/>
  <c r="M184" i="7"/>
  <c r="N184" i="7"/>
  <c r="O184" i="7"/>
  <c r="P184" i="7"/>
  <c r="Q184" i="7"/>
  <c r="H185" i="7"/>
  <c r="I185" i="7"/>
  <c r="J185" i="7"/>
  <c r="K185" i="7"/>
  <c r="L185" i="7"/>
  <c r="M185" i="7"/>
  <c r="N185" i="7"/>
  <c r="O185" i="7"/>
  <c r="P185" i="7"/>
  <c r="Q185" i="7"/>
  <c r="H186" i="7"/>
  <c r="I186" i="7"/>
  <c r="J186" i="7"/>
  <c r="K186" i="7"/>
  <c r="L186" i="7"/>
  <c r="M186" i="7"/>
  <c r="N186" i="7"/>
  <c r="O186" i="7"/>
  <c r="P186" i="7"/>
  <c r="Q186" i="7"/>
  <c r="H187" i="7"/>
  <c r="I187" i="7"/>
  <c r="J187" i="7"/>
  <c r="K187" i="7"/>
  <c r="L187" i="7"/>
  <c r="M187" i="7"/>
  <c r="N187" i="7"/>
  <c r="O187" i="7"/>
  <c r="P187" i="7"/>
  <c r="Q187" i="7"/>
  <c r="H188" i="7"/>
  <c r="I188" i="7"/>
  <c r="J188" i="7"/>
  <c r="K188" i="7"/>
  <c r="L188" i="7"/>
  <c r="M188" i="7"/>
  <c r="N188" i="7"/>
  <c r="O188" i="7"/>
  <c r="P188" i="7"/>
  <c r="Q188" i="7"/>
  <c r="H115" i="7"/>
  <c r="I115" i="7"/>
  <c r="J115" i="7"/>
  <c r="K115" i="7"/>
  <c r="L115" i="7"/>
  <c r="M115" i="7"/>
  <c r="N115" i="7"/>
  <c r="O115" i="7"/>
  <c r="P115" i="7"/>
  <c r="Q115" i="7"/>
  <c r="H116" i="7"/>
  <c r="I116" i="7"/>
  <c r="J116" i="7"/>
  <c r="K116" i="7"/>
  <c r="L116" i="7"/>
  <c r="M116" i="7"/>
  <c r="N116" i="7"/>
  <c r="O116" i="7"/>
  <c r="P116" i="7"/>
  <c r="Q116" i="7"/>
  <c r="H189" i="7"/>
  <c r="I189" i="7"/>
  <c r="J189" i="7"/>
  <c r="K189" i="7"/>
  <c r="L189" i="7"/>
  <c r="M189" i="7"/>
  <c r="N189" i="7"/>
  <c r="O189" i="7"/>
  <c r="P189" i="7"/>
  <c r="Q189" i="7"/>
  <c r="H117" i="7"/>
  <c r="I117" i="7"/>
  <c r="J117" i="7"/>
  <c r="K117" i="7"/>
  <c r="L117" i="7"/>
  <c r="M117" i="7"/>
  <c r="N117" i="7"/>
  <c r="O117" i="7"/>
  <c r="P117" i="7"/>
  <c r="Q117" i="7"/>
  <c r="H190" i="7"/>
  <c r="I190" i="7"/>
  <c r="J190" i="7"/>
  <c r="K190" i="7"/>
  <c r="L190" i="7"/>
  <c r="M190" i="7"/>
  <c r="N190" i="7"/>
  <c r="O190" i="7"/>
  <c r="P190" i="7"/>
  <c r="Q190" i="7"/>
  <c r="H191" i="7"/>
  <c r="I191" i="7"/>
  <c r="J191" i="7"/>
  <c r="K191" i="7"/>
  <c r="L191" i="7"/>
  <c r="M191" i="7"/>
  <c r="N191" i="7"/>
  <c r="O191" i="7"/>
  <c r="P191" i="7"/>
  <c r="Q191" i="7"/>
  <c r="H118" i="7"/>
  <c r="I118" i="7"/>
  <c r="J118" i="7"/>
  <c r="K118" i="7"/>
  <c r="L118" i="7"/>
  <c r="M118" i="7"/>
  <c r="N118" i="7"/>
  <c r="O118" i="7"/>
  <c r="P118" i="7"/>
  <c r="Q118" i="7"/>
  <c r="H119" i="7"/>
  <c r="I119" i="7"/>
  <c r="J119" i="7"/>
  <c r="K119" i="7"/>
  <c r="L119" i="7"/>
  <c r="M119" i="7"/>
  <c r="N119" i="7"/>
  <c r="O119" i="7"/>
  <c r="P119" i="7"/>
  <c r="Q119" i="7"/>
  <c r="H120" i="7"/>
  <c r="I120" i="7"/>
  <c r="J120" i="7"/>
  <c r="K120" i="7"/>
  <c r="L120" i="7"/>
  <c r="M120" i="7"/>
  <c r="N120" i="7"/>
  <c r="O120" i="7"/>
  <c r="P120" i="7"/>
  <c r="Q120" i="7"/>
  <c r="H192" i="7"/>
  <c r="I192" i="7"/>
  <c r="J192" i="7"/>
  <c r="K192" i="7"/>
  <c r="L192" i="7"/>
  <c r="M192" i="7"/>
  <c r="N192" i="7"/>
  <c r="O192" i="7"/>
  <c r="P192" i="7"/>
  <c r="Q192" i="7"/>
  <c r="H193" i="7"/>
  <c r="I193" i="7"/>
  <c r="J193" i="7"/>
  <c r="K193" i="7"/>
  <c r="L193" i="7"/>
  <c r="M193" i="7"/>
  <c r="N193" i="7"/>
  <c r="O193" i="7"/>
  <c r="P193" i="7"/>
  <c r="Q193" i="7"/>
  <c r="H194" i="7"/>
  <c r="I194" i="7"/>
  <c r="J194" i="7"/>
  <c r="K194" i="7"/>
  <c r="L194" i="7"/>
  <c r="M194" i="7"/>
  <c r="N194" i="7"/>
  <c r="O194" i="7"/>
  <c r="P194" i="7"/>
  <c r="Q194" i="7"/>
  <c r="H195" i="7"/>
  <c r="I195" i="7"/>
  <c r="J195" i="7"/>
  <c r="K195" i="7"/>
  <c r="L195" i="7"/>
  <c r="M195" i="7"/>
  <c r="N195" i="7"/>
  <c r="O195" i="7"/>
  <c r="P195" i="7"/>
  <c r="Q195" i="7"/>
  <c r="H196" i="7"/>
  <c r="I196" i="7"/>
  <c r="J196" i="7"/>
  <c r="K196" i="7"/>
  <c r="L196" i="7"/>
  <c r="M196" i="7"/>
  <c r="N196" i="7"/>
  <c r="O196" i="7"/>
  <c r="P196" i="7"/>
  <c r="Q196" i="7"/>
  <c r="H197" i="7"/>
  <c r="I197" i="7"/>
  <c r="J197" i="7"/>
  <c r="K197" i="7"/>
  <c r="L197" i="7"/>
  <c r="M197" i="7"/>
  <c r="N197" i="7"/>
  <c r="O197" i="7"/>
  <c r="P197" i="7"/>
  <c r="Q197" i="7"/>
  <c r="H198" i="7"/>
  <c r="I198" i="7"/>
  <c r="J198" i="7"/>
  <c r="K198" i="7"/>
  <c r="L198" i="7"/>
  <c r="M198" i="7"/>
  <c r="N198" i="7"/>
  <c r="O198" i="7"/>
  <c r="P198" i="7"/>
  <c r="Q198" i="7"/>
  <c r="H199" i="7"/>
  <c r="I199" i="7"/>
  <c r="J199" i="7"/>
  <c r="K199" i="7"/>
  <c r="L199" i="7"/>
  <c r="M199" i="7"/>
  <c r="N199" i="7"/>
  <c r="O199" i="7"/>
  <c r="P199" i="7"/>
  <c r="Q199" i="7"/>
  <c r="H200" i="7"/>
  <c r="I200" i="7"/>
  <c r="J200" i="7"/>
  <c r="K200" i="7"/>
  <c r="L200" i="7"/>
  <c r="M200" i="7"/>
  <c r="N200" i="7"/>
  <c r="O200" i="7"/>
  <c r="P200" i="7"/>
  <c r="Q200" i="7"/>
  <c r="H201" i="7"/>
  <c r="I201" i="7"/>
  <c r="J201" i="7"/>
  <c r="K201" i="7"/>
  <c r="L201" i="7"/>
  <c r="M201" i="7"/>
  <c r="N201" i="7"/>
  <c r="O201" i="7"/>
  <c r="P201" i="7"/>
  <c r="Q201" i="7"/>
  <c r="H202" i="7"/>
  <c r="I202" i="7"/>
  <c r="J202" i="7"/>
  <c r="K202" i="7"/>
  <c r="L202" i="7"/>
  <c r="M202" i="7"/>
  <c r="N202" i="7"/>
  <c r="O202" i="7"/>
  <c r="P202" i="7"/>
  <c r="Q202" i="7"/>
  <c r="H203" i="7"/>
  <c r="I203" i="7"/>
  <c r="J203" i="7"/>
  <c r="K203" i="7"/>
  <c r="L203" i="7"/>
  <c r="M203" i="7"/>
  <c r="N203" i="7"/>
  <c r="O203" i="7"/>
  <c r="P203" i="7"/>
  <c r="Q203" i="7"/>
  <c r="H204" i="7"/>
  <c r="I204" i="7"/>
  <c r="J204" i="7"/>
  <c r="K204" i="7"/>
  <c r="L204" i="7"/>
  <c r="M204" i="7"/>
  <c r="N204" i="7"/>
  <c r="O204" i="7"/>
  <c r="P204" i="7"/>
  <c r="Q204" i="7"/>
  <c r="H205" i="7"/>
  <c r="I205" i="7"/>
  <c r="J205" i="7"/>
  <c r="K205" i="7"/>
  <c r="L205" i="7"/>
  <c r="M205" i="7"/>
  <c r="N205" i="7"/>
  <c r="O205" i="7"/>
  <c r="P205" i="7"/>
  <c r="Q205" i="7"/>
  <c r="H206" i="7"/>
  <c r="I206" i="7"/>
  <c r="J206" i="7"/>
  <c r="K206" i="7"/>
  <c r="L206" i="7"/>
  <c r="M206" i="7"/>
  <c r="N206" i="7"/>
  <c r="O206" i="7"/>
  <c r="P206" i="7"/>
  <c r="Q206" i="7"/>
  <c r="H207" i="7"/>
  <c r="I207" i="7"/>
  <c r="J207" i="7"/>
  <c r="K207" i="7"/>
  <c r="L207" i="7"/>
  <c r="M207" i="7"/>
  <c r="N207" i="7"/>
  <c r="O207" i="7"/>
  <c r="P207" i="7"/>
  <c r="Q207" i="7"/>
  <c r="H208" i="7"/>
  <c r="I208" i="7"/>
  <c r="J208" i="7"/>
  <c r="K208" i="7"/>
  <c r="L208" i="7"/>
  <c r="M208" i="7"/>
  <c r="N208" i="7"/>
  <c r="O208" i="7"/>
  <c r="P208" i="7"/>
  <c r="Q208" i="7"/>
  <c r="H209" i="7"/>
  <c r="I209" i="7"/>
  <c r="J209" i="7"/>
  <c r="K209" i="7"/>
  <c r="L209" i="7"/>
  <c r="M209" i="7"/>
  <c r="N209" i="7"/>
  <c r="O209" i="7"/>
  <c r="P209" i="7"/>
  <c r="Q209" i="7"/>
  <c r="H327" i="7"/>
  <c r="I327" i="7"/>
  <c r="J327" i="7"/>
  <c r="K327" i="7"/>
  <c r="L327" i="7"/>
  <c r="M327" i="7"/>
  <c r="N327" i="7"/>
  <c r="O327" i="7"/>
  <c r="P327" i="7"/>
  <c r="Q327" i="7"/>
  <c r="H210" i="7"/>
  <c r="I210" i="7"/>
  <c r="J210" i="7"/>
  <c r="K210" i="7"/>
  <c r="L210" i="7"/>
  <c r="M210" i="7"/>
  <c r="N210" i="7"/>
  <c r="O210" i="7"/>
  <c r="P210" i="7"/>
  <c r="Q210" i="7"/>
  <c r="H211" i="7"/>
  <c r="I211" i="7"/>
  <c r="J211" i="7"/>
  <c r="K211" i="7"/>
  <c r="L211" i="7"/>
  <c r="M211" i="7"/>
  <c r="N211" i="7"/>
  <c r="O211" i="7"/>
  <c r="P211" i="7"/>
  <c r="Q211" i="7"/>
  <c r="H212" i="7"/>
  <c r="I212" i="7"/>
  <c r="J212" i="7"/>
  <c r="K212" i="7"/>
  <c r="L212" i="7"/>
  <c r="M212" i="7"/>
  <c r="N212" i="7"/>
  <c r="O212" i="7"/>
  <c r="P212" i="7"/>
  <c r="Q212" i="7"/>
  <c r="H213" i="7"/>
  <c r="I213" i="7"/>
  <c r="J213" i="7"/>
  <c r="K213" i="7"/>
  <c r="L213" i="7"/>
  <c r="M213" i="7"/>
  <c r="N213" i="7"/>
  <c r="O213" i="7"/>
  <c r="P213" i="7"/>
  <c r="Q213" i="7"/>
  <c r="H214" i="7"/>
  <c r="I214" i="7"/>
  <c r="J214" i="7"/>
  <c r="K214" i="7"/>
  <c r="L214" i="7"/>
  <c r="M214" i="7"/>
  <c r="N214" i="7"/>
  <c r="O214" i="7"/>
  <c r="P214" i="7"/>
  <c r="Q214" i="7"/>
  <c r="H328" i="7"/>
  <c r="I328" i="7"/>
  <c r="J328" i="7"/>
  <c r="K328" i="7"/>
  <c r="L328" i="7"/>
  <c r="M328" i="7"/>
  <c r="N328" i="7"/>
  <c r="O328" i="7"/>
  <c r="P328" i="7"/>
  <c r="Q328" i="7"/>
  <c r="H215" i="7"/>
  <c r="I215" i="7"/>
  <c r="J215" i="7"/>
  <c r="K215" i="7"/>
  <c r="L215" i="7"/>
  <c r="M215" i="7"/>
  <c r="N215" i="7"/>
  <c r="O215" i="7"/>
  <c r="P215" i="7"/>
  <c r="Q215" i="7"/>
  <c r="H216" i="7"/>
  <c r="I216" i="7"/>
  <c r="J216" i="7"/>
  <c r="K216" i="7"/>
  <c r="L216" i="7"/>
  <c r="M216" i="7"/>
  <c r="N216" i="7"/>
  <c r="O216" i="7"/>
  <c r="P216" i="7"/>
  <c r="Q216" i="7"/>
  <c r="H217" i="7"/>
  <c r="I217" i="7"/>
  <c r="J217" i="7"/>
  <c r="K217" i="7"/>
  <c r="L217" i="7"/>
  <c r="M217" i="7"/>
  <c r="N217" i="7"/>
  <c r="O217" i="7"/>
  <c r="P217" i="7"/>
  <c r="Q217" i="7"/>
  <c r="H329" i="7"/>
  <c r="I329" i="7"/>
  <c r="J329" i="7"/>
  <c r="K329" i="7"/>
  <c r="L329" i="7"/>
  <c r="M329" i="7"/>
  <c r="N329" i="7"/>
  <c r="O329" i="7"/>
  <c r="P329" i="7"/>
  <c r="Q329" i="7"/>
  <c r="H218" i="7"/>
  <c r="I218" i="7"/>
  <c r="J218" i="7"/>
  <c r="K218" i="7"/>
  <c r="L218" i="7"/>
  <c r="M218" i="7"/>
  <c r="N218" i="7"/>
  <c r="O218" i="7"/>
  <c r="P218" i="7"/>
  <c r="Q218" i="7"/>
  <c r="H219" i="7"/>
  <c r="I219" i="7"/>
  <c r="J219" i="7"/>
  <c r="K219" i="7"/>
  <c r="L219" i="7"/>
  <c r="M219" i="7"/>
  <c r="N219" i="7"/>
  <c r="O219" i="7"/>
  <c r="P219" i="7"/>
  <c r="Q219" i="7"/>
  <c r="H220" i="7"/>
  <c r="I220" i="7"/>
  <c r="J220" i="7"/>
  <c r="K220" i="7"/>
  <c r="L220" i="7"/>
  <c r="M220" i="7"/>
  <c r="N220" i="7"/>
  <c r="O220" i="7"/>
  <c r="P220" i="7"/>
  <c r="Q220" i="7"/>
  <c r="H221" i="7"/>
  <c r="I221" i="7"/>
  <c r="J221" i="7"/>
  <c r="K221" i="7"/>
  <c r="L221" i="7"/>
  <c r="M221" i="7"/>
  <c r="N221" i="7"/>
  <c r="O221" i="7"/>
  <c r="P221" i="7"/>
  <c r="Q221" i="7"/>
  <c r="H330" i="7"/>
  <c r="I330" i="7"/>
  <c r="J330" i="7"/>
  <c r="K330" i="7"/>
  <c r="L330" i="7"/>
  <c r="M330" i="7"/>
  <c r="N330" i="7"/>
  <c r="O330" i="7"/>
  <c r="P330" i="7"/>
  <c r="Q330" i="7"/>
  <c r="H222" i="7"/>
  <c r="I222" i="7"/>
  <c r="J222" i="7"/>
  <c r="K222" i="7"/>
  <c r="L222" i="7"/>
  <c r="M222" i="7"/>
  <c r="N222" i="7"/>
  <c r="O222" i="7"/>
  <c r="P222" i="7"/>
  <c r="Q222" i="7"/>
  <c r="H223" i="7"/>
  <c r="I223" i="7"/>
  <c r="J223" i="7"/>
  <c r="K223" i="7"/>
  <c r="L223" i="7"/>
  <c r="M223" i="7"/>
  <c r="N223" i="7"/>
  <c r="O223" i="7"/>
  <c r="P223" i="7"/>
  <c r="Q223" i="7"/>
  <c r="H224" i="7"/>
  <c r="I224" i="7"/>
  <c r="J224" i="7"/>
  <c r="K224" i="7"/>
  <c r="L224" i="7"/>
  <c r="M224" i="7"/>
  <c r="N224" i="7"/>
  <c r="O224" i="7"/>
  <c r="P224" i="7"/>
  <c r="Q224" i="7"/>
  <c r="H225" i="7"/>
  <c r="I225" i="7"/>
  <c r="J225" i="7"/>
  <c r="K225" i="7"/>
  <c r="L225" i="7"/>
  <c r="M225" i="7"/>
  <c r="N225" i="7"/>
  <c r="O225" i="7"/>
  <c r="P225" i="7"/>
  <c r="Q225" i="7"/>
  <c r="H226" i="7"/>
  <c r="I226" i="7"/>
  <c r="J226" i="7"/>
  <c r="K226" i="7"/>
  <c r="L226" i="7"/>
  <c r="M226" i="7"/>
  <c r="N226" i="7"/>
  <c r="O226" i="7"/>
  <c r="P226" i="7"/>
  <c r="Q226" i="7"/>
  <c r="H227" i="7"/>
  <c r="I227" i="7"/>
  <c r="J227" i="7"/>
  <c r="K227" i="7"/>
  <c r="L227" i="7"/>
  <c r="M227" i="7"/>
  <c r="N227" i="7"/>
  <c r="O227" i="7"/>
  <c r="P227" i="7"/>
  <c r="Q227" i="7"/>
  <c r="H228" i="7"/>
  <c r="I228" i="7"/>
  <c r="J228" i="7"/>
  <c r="K228" i="7"/>
  <c r="L228" i="7"/>
  <c r="M228" i="7"/>
  <c r="N228" i="7"/>
  <c r="O228" i="7"/>
  <c r="P228" i="7"/>
  <c r="Q228" i="7"/>
  <c r="H229" i="7"/>
  <c r="I229" i="7"/>
  <c r="J229" i="7"/>
  <c r="K229" i="7"/>
  <c r="L229" i="7"/>
  <c r="M229" i="7"/>
  <c r="N229" i="7"/>
  <c r="O229" i="7"/>
  <c r="P229" i="7"/>
  <c r="Q229" i="7"/>
  <c r="H230" i="7"/>
  <c r="I230" i="7"/>
  <c r="J230" i="7"/>
  <c r="K230" i="7"/>
  <c r="L230" i="7"/>
  <c r="M230" i="7"/>
  <c r="N230" i="7"/>
  <c r="O230" i="7"/>
  <c r="P230" i="7"/>
  <c r="Q230" i="7"/>
  <c r="H231" i="7"/>
  <c r="I231" i="7"/>
  <c r="J231" i="7"/>
  <c r="K231" i="7"/>
  <c r="L231" i="7"/>
  <c r="M231" i="7"/>
  <c r="N231" i="7"/>
  <c r="O231" i="7"/>
  <c r="P231" i="7"/>
  <c r="Q231" i="7"/>
  <c r="H232" i="7"/>
  <c r="I232" i="7"/>
  <c r="J232" i="7"/>
  <c r="K232" i="7"/>
  <c r="L232" i="7"/>
  <c r="M232" i="7"/>
  <c r="N232" i="7"/>
  <c r="O232" i="7"/>
  <c r="P232" i="7"/>
  <c r="Q232" i="7"/>
  <c r="H233" i="7"/>
  <c r="I233" i="7"/>
  <c r="J233" i="7"/>
  <c r="K233" i="7"/>
  <c r="L233" i="7"/>
  <c r="M233" i="7"/>
  <c r="N233" i="7"/>
  <c r="O233" i="7"/>
  <c r="P233" i="7"/>
  <c r="Q233" i="7"/>
  <c r="H234" i="7"/>
  <c r="I234" i="7"/>
  <c r="J234" i="7"/>
  <c r="K234" i="7"/>
  <c r="L234" i="7"/>
  <c r="M234" i="7"/>
  <c r="N234" i="7"/>
  <c r="O234" i="7"/>
  <c r="P234" i="7"/>
  <c r="Q234" i="7"/>
  <c r="H235" i="7"/>
  <c r="I235" i="7"/>
  <c r="J235" i="7"/>
  <c r="K235" i="7"/>
  <c r="L235" i="7"/>
  <c r="M235" i="7"/>
  <c r="N235" i="7"/>
  <c r="O235" i="7"/>
  <c r="P235" i="7"/>
  <c r="Q235" i="7"/>
  <c r="H236" i="7"/>
  <c r="I236" i="7"/>
  <c r="J236" i="7"/>
  <c r="K236" i="7"/>
  <c r="L236" i="7"/>
  <c r="M236" i="7"/>
  <c r="N236" i="7"/>
  <c r="O236" i="7"/>
  <c r="P236" i="7"/>
  <c r="Q236" i="7"/>
  <c r="H331" i="7"/>
  <c r="I331" i="7"/>
  <c r="J331" i="7"/>
  <c r="K331" i="7"/>
  <c r="L331" i="7"/>
  <c r="M331" i="7"/>
  <c r="N331" i="7"/>
  <c r="O331" i="7"/>
  <c r="P331" i="7"/>
  <c r="Q331" i="7"/>
  <c r="H237" i="7"/>
  <c r="I237" i="7"/>
  <c r="J237" i="7"/>
  <c r="K237" i="7"/>
  <c r="L237" i="7"/>
  <c r="M237" i="7"/>
  <c r="N237" i="7"/>
  <c r="O237" i="7"/>
  <c r="P237" i="7"/>
  <c r="Q237" i="7"/>
  <c r="H238" i="7"/>
  <c r="I238" i="7"/>
  <c r="J238" i="7"/>
  <c r="K238" i="7"/>
  <c r="L238" i="7"/>
  <c r="M238" i="7"/>
  <c r="N238" i="7"/>
  <c r="O238" i="7"/>
  <c r="P238" i="7"/>
  <c r="Q238" i="7"/>
  <c r="H239" i="7"/>
  <c r="I239" i="7"/>
  <c r="J239" i="7"/>
  <c r="K239" i="7"/>
  <c r="L239" i="7"/>
  <c r="M239" i="7"/>
  <c r="N239" i="7"/>
  <c r="O239" i="7"/>
  <c r="P239" i="7"/>
  <c r="Q239" i="7"/>
  <c r="H240" i="7"/>
  <c r="I240" i="7"/>
  <c r="J240" i="7"/>
  <c r="K240" i="7"/>
  <c r="L240" i="7"/>
  <c r="M240" i="7"/>
  <c r="N240" i="7"/>
  <c r="O240" i="7"/>
  <c r="P240" i="7"/>
  <c r="Q240" i="7"/>
  <c r="H241" i="7"/>
  <c r="I241" i="7"/>
  <c r="J241" i="7"/>
  <c r="K241" i="7"/>
  <c r="L241" i="7"/>
  <c r="M241" i="7"/>
  <c r="N241" i="7"/>
  <c r="O241" i="7"/>
  <c r="P241" i="7"/>
  <c r="Q241" i="7"/>
  <c r="H242" i="7"/>
  <c r="I242" i="7"/>
  <c r="J242" i="7"/>
  <c r="K242" i="7"/>
  <c r="L242" i="7"/>
  <c r="M242" i="7"/>
  <c r="N242" i="7"/>
  <c r="O242" i="7"/>
  <c r="P242" i="7"/>
  <c r="Q242" i="7"/>
  <c r="H243" i="7"/>
  <c r="I243" i="7"/>
  <c r="J243" i="7"/>
  <c r="K243" i="7"/>
  <c r="L243" i="7"/>
  <c r="M243" i="7"/>
  <c r="N243" i="7"/>
  <c r="O243" i="7"/>
  <c r="P243" i="7"/>
  <c r="Q243" i="7"/>
  <c r="H244" i="7"/>
  <c r="I244" i="7"/>
  <c r="J244" i="7"/>
  <c r="K244" i="7"/>
  <c r="L244" i="7"/>
  <c r="M244" i="7"/>
  <c r="N244" i="7"/>
  <c r="O244" i="7"/>
  <c r="P244" i="7"/>
  <c r="Q244" i="7"/>
  <c r="H245" i="7"/>
  <c r="I245" i="7"/>
  <c r="J245" i="7"/>
  <c r="K245" i="7"/>
  <c r="L245" i="7"/>
  <c r="M245" i="7"/>
  <c r="N245" i="7"/>
  <c r="O245" i="7"/>
  <c r="P245" i="7"/>
  <c r="Q245" i="7"/>
  <c r="H246" i="7"/>
  <c r="I246" i="7"/>
  <c r="J246" i="7"/>
  <c r="K246" i="7"/>
  <c r="L246" i="7"/>
  <c r="M246" i="7"/>
  <c r="N246" i="7"/>
  <c r="O246" i="7"/>
  <c r="P246" i="7"/>
  <c r="Q246" i="7"/>
  <c r="H247" i="7"/>
  <c r="I247" i="7"/>
  <c r="J247" i="7"/>
  <c r="K247" i="7"/>
  <c r="L247" i="7"/>
  <c r="M247" i="7"/>
  <c r="N247" i="7"/>
  <c r="O247" i="7"/>
  <c r="P247" i="7"/>
  <c r="Q247" i="7"/>
  <c r="H248" i="7"/>
  <c r="I248" i="7"/>
  <c r="J248" i="7"/>
  <c r="K248" i="7"/>
  <c r="L248" i="7"/>
  <c r="M248" i="7"/>
  <c r="N248" i="7"/>
  <c r="O248" i="7"/>
  <c r="P248" i="7"/>
  <c r="Q248" i="7"/>
  <c r="H249" i="7"/>
  <c r="I249" i="7"/>
  <c r="J249" i="7"/>
  <c r="K249" i="7"/>
  <c r="L249" i="7"/>
  <c r="M249" i="7"/>
  <c r="N249" i="7"/>
  <c r="O249" i="7"/>
  <c r="P249" i="7"/>
  <c r="Q249" i="7"/>
  <c r="H250" i="7"/>
  <c r="I250" i="7"/>
  <c r="J250" i="7"/>
  <c r="K250" i="7"/>
  <c r="L250" i="7"/>
  <c r="M250" i="7"/>
  <c r="N250" i="7"/>
  <c r="O250" i="7"/>
  <c r="P250" i="7"/>
  <c r="Q250" i="7"/>
  <c r="H251" i="7"/>
  <c r="I251" i="7"/>
  <c r="J251" i="7"/>
  <c r="K251" i="7"/>
  <c r="L251" i="7"/>
  <c r="M251" i="7"/>
  <c r="N251" i="7"/>
  <c r="O251" i="7"/>
  <c r="P251" i="7"/>
  <c r="Q251" i="7"/>
  <c r="H332" i="7"/>
  <c r="I332" i="7"/>
  <c r="J332" i="7"/>
  <c r="K332" i="7"/>
  <c r="L332" i="7"/>
  <c r="M332" i="7"/>
  <c r="N332" i="7"/>
  <c r="O332" i="7"/>
  <c r="P332" i="7"/>
  <c r="Q332" i="7"/>
  <c r="H252" i="7"/>
  <c r="I252" i="7"/>
  <c r="J252" i="7"/>
  <c r="K252" i="7"/>
  <c r="L252" i="7"/>
  <c r="M252" i="7"/>
  <c r="N252" i="7"/>
  <c r="O252" i="7"/>
  <c r="P252" i="7"/>
  <c r="Q252" i="7"/>
  <c r="H253" i="7"/>
  <c r="I253" i="7"/>
  <c r="J253" i="7"/>
  <c r="K253" i="7"/>
  <c r="L253" i="7"/>
  <c r="M253" i="7"/>
  <c r="N253" i="7"/>
  <c r="O253" i="7"/>
  <c r="P253" i="7"/>
  <c r="Q253" i="7"/>
  <c r="H254" i="7"/>
  <c r="I254" i="7"/>
  <c r="J254" i="7"/>
  <c r="K254" i="7"/>
  <c r="L254" i="7"/>
  <c r="M254" i="7"/>
  <c r="N254" i="7"/>
  <c r="O254" i="7"/>
  <c r="P254" i="7"/>
  <c r="Q254" i="7"/>
  <c r="H255" i="7"/>
  <c r="I255" i="7"/>
  <c r="J255" i="7"/>
  <c r="K255" i="7"/>
  <c r="L255" i="7"/>
  <c r="M255" i="7"/>
  <c r="N255" i="7"/>
  <c r="O255" i="7"/>
  <c r="P255" i="7"/>
  <c r="Q255" i="7"/>
  <c r="H256" i="7"/>
  <c r="I256" i="7"/>
  <c r="J256" i="7"/>
  <c r="K256" i="7"/>
  <c r="L256" i="7"/>
  <c r="M256" i="7"/>
  <c r="N256" i="7"/>
  <c r="O256" i="7"/>
  <c r="P256" i="7"/>
  <c r="Q256" i="7"/>
  <c r="H257" i="7"/>
  <c r="I257" i="7"/>
  <c r="J257" i="7"/>
  <c r="K257" i="7"/>
  <c r="L257" i="7"/>
  <c r="M257" i="7"/>
  <c r="N257" i="7"/>
  <c r="O257" i="7"/>
  <c r="P257" i="7"/>
  <c r="Q257" i="7"/>
  <c r="H258" i="7"/>
  <c r="I258" i="7"/>
  <c r="J258" i="7"/>
  <c r="K258" i="7"/>
  <c r="L258" i="7"/>
  <c r="M258" i="7"/>
  <c r="N258" i="7"/>
  <c r="O258" i="7"/>
  <c r="P258" i="7"/>
  <c r="Q258" i="7"/>
  <c r="H259" i="7"/>
  <c r="I259" i="7"/>
  <c r="J259" i="7"/>
  <c r="K259" i="7"/>
  <c r="L259" i="7"/>
  <c r="M259" i="7"/>
  <c r="N259" i="7"/>
  <c r="O259" i="7"/>
  <c r="P259" i="7"/>
  <c r="Q259" i="7"/>
  <c r="H333" i="7"/>
  <c r="I333" i="7"/>
  <c r="J333" i="7"/>
  <c r="K333" i="7"/>
  <c r="L333" i="7"/>
  <c r="M333" i="7"/>
  <c r="N333" i="7"/>
  <c r="O333" i="7"/>
  <c r="P333" i="7"/>
  <c r="Q333" i="7"/>
  <c r="H260" i="7"/>
  <c r="I260" i="7"/>
  <c r="J260" i="7"/>
  <c r="K260" i="7"/>
  <c r="L260" i="7"/>
  <c r="M260" i="7"/>
  <c r="N260" i="7"/>
  <c r="O260" i="7"/>
  <c r="P260" i="7"/>
  <c r="Q260" i="7"/>
  <c r="H261" i="7"/>
  <c r="I261" i="7"/>
  <c r="J261" i="7"/>
  <c r="K261" i="7"/>
  <c r="L261" i="7"/>
  <c r="M261" i="7"/>
  <c r="N261" i="7"/>
  <c r="O261" i="7"/>
  <c r="P261" i="7"/>
  <c r="Q261" i="7"/>
  <c r="H262" i="7"/>
  <c r="I262" i="7"/>
  <c r="J262" i="7"/>
  <c r="K262" i="7"/>
  <c r="L262" i="7"/>
  <c r="M262" i="7"/>
  <c r="N262" i="7"/>
  <c r="O262" i="7"/>
  <c r="P262" i="7"/>
  <c r="Q262" i="7"/>
  <c r="H263" i="7"/>
  <c r="I263" i="7"/>
  <c r="J263" i="7"/>
  <c r="K263" i="7"/>
  <c r="L263" i="7"/>
  <c r="M263" i="7"/>
  <c r="N263" i="7"/>
  <c r="O263" i="7"/>
  <c r="P263" i="7"/>
  <c r="Q263" i="7"/>
  <c r="H264" i="7"/>
  <c r="I264" i="7"/>
  <c r="J264" i="7"/>
  <c r="K264" i="7"/>
  <c r="L264" i="7"/>
  <c r="M264" i="7"/>
  <c r="N264" i="7"/>
  <c r="O264" i="7"/>
  <c r="P264" i="7"/>
  <c r="Q264" i="7"/>
  <c r="H265" i="7"/>
  <c r="I265" i="7"/>
  <c r="J265" i="7"/>
  <c r="K265" i="7"/>
  <c r="L265" i="7"/>
  <c r="M265" i="7"/>
  <c r="N265" i="7"/>
  <c r="O265" i="7"/>
  <c r="P265" i="7"/>
  <c r="Q265" i="7"/>
  <c r="H266" i="7"/>
  <c r="I266" i="7"/>
  <c r="J266" i="7"/>
  <c r="K266" i="7"/>
  <c r="L266" i="7"/>
  <c r="M266" i="7"/>
  <c r="N266" i="7"/>
  <c r="O266" i="7"/>
  <c r="P266" i="7"/>
  <c r="Q266" i="7"/>
  <c r="H267" i="7"/>
  <c r="I267" i="7"/>
  <c r="J267" i="7"/>
  <c r="K267" i="7"/>
  <c r="L267" i="7"/>
  <c r="M267" i="7"/>
  <c r="N267" i="7"/>
  <c r="O267" i="7"/>
  <c r="P267" i="7"/>
  <c r="Q267" i="7"/>
  <c r="H268" i="7"/>
  <c r="I268" i="7"/>
  <c r="J268" i="7"/>
  <c r="K268" i="7"/>
  <c r="L268" i="7"/>
  <c r="M268" i="7"/>
  <c r="N268" i="7"/>
  <c r="O268" i="7"/>
  <c r="P268" i="7"/>
  <c r="Q268" i="7"/>
  <c r="H269" i="7"/>
  <c r="I269" i="7"/>
  <c r="J269" i="7"/>
  <c r="K269" i="7"/>
  <c r="L269" i="7"/>
  <c r="M269" i="7"/>
  <c r="N269" i="7"/>
  <c r="O269" i="7"/>
  <c r="P269" i="7"/>
  <c r="Q269" i="7"/>
  <c r="H270" i="7"/>
  <c r="I270" i="7"/>
  <c r="J270" i="7"/>
  <c r="K270" i="7"/>
  <c r="L270" i="7"/>
  <c r="M270" i="7"/>
  <c r="N270" i="7"/>
  <c r="O270" i="7"/>
  <c r="P270" i="7"/>
  <c r="Q270" i="7"/>
  <c r="H271" i="7"/>
  <c r="I271" i="7"/>
  <c r="J271" i="7"/>
  <c r="K271" i="7"/>
  <c r="L271" i="7"/>
  <c r="M271" i="7"/>
  <c r="N271" i="7"/>
  <c r="O271" i="7"/>
  <c r="P271" i="7"/>
  <c r="Q271" i="7"/>
  <c r="H272" i="7"/>
  <c r="I272" i="7"/>
  <c r="J272" i="7"/>
  <c r="K272" i="7"/>
  <c r="L272" i="7"/>
  <c r="M272" i="7"/>
  <c r="N272" i="7"/>
  <c r="O272" i="7"/>
  <c r="P272" i="7"/>
  <c r="Q272" i="7"/>
  <c r="H334" i="7"/>
  <c r="I334" i="7"/>
  <c r="J334" i="7"/>
  <c r="K334" i="7"/>
  <c r="L334" i="7"/>
  <c r="M334" i="7"/>
  <c r="N334" i="7"/>
  <c r="O334" i="7"/>
  <c r="P334" i="7"/>
  <c r="Q334" i="7"/>
  <c r="H273" i="7"/>
  <c r="I273" i="7"/>
  <c r="J273" i="7"/>
  <c r="K273" i="7"/>
  <c r="L273" i="7"/>
  <c r="M273" i="7"/>
  <c r="N273" i="7"/>
  <c r="O273" i="7"/>
  <c r="P273" i="7"/>
  <c r="Q273" i="7"/>
  <c r="H274" i="7"/>
  <c r="I274" i="7"/>
  <c r="J274" i="7"/>
  <c r="K274" i="7"/>
  <c r="L274" i="7"/>
  <c r="M274" i="7"/>
  <c r="N274" i="7"/>
  <c r="O274" i="7"/>
  <c r="P274" i="7"/>
  <c r="Q274" i="7"/>
  <c r="H275" i="7"/>
  <c r="I275" i="7"/>
  <c r="J275" i="7"/>
  <c r="K275" i="7"/>
  <c r="L275" i="7"/>
  <c r="M275" i="7"/>
  <c r="N275" i="7"/>
  <c r="O275" i="7"/>
  <c r="P275" i="7"/>
  <c r="Q275" i="7"/>
  <c r="H276" i="7"/>
  <c r="I276" i="7"/>
  <c r="J276" i="7"/>
  <c r="K276" i="7"/>
  <c r="L276" i="7"/>
  <c r="M276" i="7"/>
  <c r="N276" i="7"/>
  <c r="O276" i="7"/>
  <c r="P276" i="7"/>
  <c r="Q276" i="7"/>
  <c r="H277" i="7"/>
  <c r="I277" i="7"/>
  <c r="J277" i="7"/>
  <c r="K277" i="7"/>
  <c r="L277" i="7"/>
  <c r="M277" i="7"/>
  <c r="N277" i="7"/>
  <c r="O277" i="7"/>
  <c r="P277" i="7"/>
  <c r="Q277" i="7"/>
  <c r="H278" i="7"/>
  <c r="I278" i="7"/>
  <c r="J278" i="7"/>
  <c r="K278" i="7"/>
  <c r="L278" i="7"/>
  <c r="M278" i="7"/>
  <c r="N278" i="7"/>
  <c r="O278" i="7"/>
  <c r="P278" i="7"/>
  <c r="Q278" i="7"/>
  <c r="H279" i="7"/>
  <c r="I279" i="7"/>
  <c r="J279" i="7"/>
  <c r="K279" i="7"/>
  <c r="L279" i="7"/>
  <c r="M279" i="7"/>
  <c r="N279" i="7"/>
  <c r="O279" i="7"/>
  <c r="P279" i="7"/>
  <c r="Q279" i="7"/>
  <c r="H280" i="7"/>
  <c r="I280" i="7"/>
  <c r="J280" i="7"/>
  <c r="K280" i="7"/>
  <c r="L280" i="7"/>
  <c r="M280" i="7"/>
  <c r="N280" i="7"/>
  <c r="O280" i="7"/>
  <c r="P280" i="7"/>
  <c r="Q280" i="7"/>
  <c r="H335" i="7"/>
  <c r="I335" i="7"/>
  <c r="J335" i="7"/>
  <c r="K335" i="7"/>
  <c r="L335" i="7"/>
  <c r="M335" i="7"/>
  <c r="N335" i="7"/>
  <c r="O335" i="7"/>
  <c r="P335" i="7"/>
  <c r="Q335" i="7"/>
  <c r="H281" i="7"/>
  <c r="I281" i="7"/>
  <c r="J281" i="7"/>
  <c r="K281" i="7"/>
  <c r="L281" i="7"/>
  <c r="M281" i="7"/>
  <c r="N281" i="7"/>
  <c r="O281" i="7"/>
  <c r="P281" i="7"/>
  <c r="Q281" i="7"/>
  <c r="H282" i="7"/>
  <c r="I282" i="7"/>
  <c r="J282" i="7"/>
  <c r="K282" i="7"/>
  <c r="L282" i="7"/>
  <c r="M282" i="7"/>
  <c r="N282" i="7"/>
  <c r="O282" i="7"/>
  <c r="P282" i="7"/>
  <c r="Q282" i="7"/>
  <c r="H283" i="7"/>
  <c r="I283" i="7"/>
  <c r="J283" i="7"/>
  <c r="K283" i="7"/>
  <c r="L283" i="7"/>
  <c r="M283" i="7"/>
  <c r="N283" i="7"/>
  <c r="O283" i="7"/>
  <c r="P283" i="7"/>
  <c r="Q283" i="7"/>
  <c r="H284" i="7"/>
  <c r="I284" i="7"/>
  <c r="J284" i="7"/>
  <c r="K284" i="7"/>
  <c r="L284" i="7"/>
  <c r="M284" i="7"/>
  <c r="N284" i="7"/>
  <c r="O284" i="7"/>
  <c r="P284" i="7"/>
  <c r="Q284" i="7"/>
  <c r="H285" i="7"/>
  <c r="I285" i="7"/>
  <c r="J285" i="7"/>
  <c r="K285" i="7"/>
  <c r="L285" i="7"/>
  <c r="M285" i="7"/>
  <c r="N285" i="7"/>
  <c r="O285" i="7"/>
  <c r="P285" i="7"/>
  <c r="Q285" i="7"/>
  <c r="H286" i="7"/>
  <c r="I286" i="7"/>
  <c r="J286" i="7"/>
  <c r="K286" i="7"/>
  <c r="L286" i="7"/>
  <c r="M286" i="7"/>
  <c r="N286" i="7"/>
  <c r="O286" i="7"/>
  <c r="P286" i="7"/>
  <c r="Q286" i="7"/>
  <c r="H287" i="7"/>
  <c r="I287" i="7"/>
  <c r="J287" i="7"/>
  <c r="K287" i="7"/>
  <c r="L287" i="7"/>
  <c r="M287" i="7"/>
  <c r="N287" i="7"/>
  <c r="O287" i="7"/>
  <c r="P287" i="7"/>
  <c r="Q287" i="7"/>
  <c r="H288" i="7"/>
  <c r="I288" i="7"/>
  <c r="J288" i="7"/>
  <c r="K288" i="7"/>
  <c r="L288" i="7"/>
  <c r="M288" i="7"/>
  <c r="N288" i="7"/>
  <c r="O288" i="7"/>
  <c r="P288" i="7"/>
  <c r="Q288" i="7"/>
  <c r="H289" i="7"/>
  <c r="I289" i="7"/>
  <c r="J289" i="7"/>
  <c r="K289" i="7"/>
  <c r="L289" i="7"/>
  <c r="M289" i="7"/>
  <c r="N289" i="7"/>
  <c r="O289" i="7"/>
  <c r="P289" i="7"/>
  <c r="Q289" i="7"/>
  <c r="H290" i="7"/>
  <c r="I290" i="7"/>
  <c r="J290" i="7"/>
  <c r="K290" i="7"/>
  <c r="L290" i="7"/>
  <c r="M290" i="7"/>
  <c r="N290" i="7"/>
  <c r="O290" i="7"/>
  <c r="P290" i="7"/>
  <c r="Q290" i="7"/>
  <c r="H291" i="7"/>
  <c r="I291" i="7"/>
  <c r="J291" i="7"/>
  <c r="K291" i="7"/>
  <c r="L291" i="7"/>
  <c r="M291" i="7"/>
  <c r="N291" i="7"/>
  <c r="O291" i="7"/>
  <c r="P291" i="7"/>
  <c r="Q291" i="7"/>
  <c r="H292" i="7"/>
  <c r="I292" i="7"/>
  <c r="J292" i="7"/>
  <c r="K292" i="7"/>
  <c r="L292" i="7"/>
  <c r="M292" i="7"/>
  <c r="N292" i="7"/>
  <c r="O292" i="7"/>
  <c r="P292" i="7"/>
  <c r="Q292" i="7"/>
  <c r="H293" i="7"/>
  <c r="I293" i="7"/>
  <c r="J293" i="7"/>
  <c r="K293" i="7"/>
  <c r="L293" i="7"/>
  <c r="M293" i="7"/>
  <c r="N293" i="7"/>
  <c r="O293" i="7"/>
  <c r="P293" i="7"/>
  <c r="Q293" i="7"/>
  <c r="H294" i="7"/>
  <c r="I294" i="7"/>
  <c r="J294" i="7"/>
  <c r="K294" i="7"/>
  <c r="L294" i="7"/>
  <c r="M294" i="7"/>
  <c r="N294" i="7"/>
  <c r="O294" i="7"/>
  <c r="P294" i="7"/>
  <c r="Q294" i="7"/>
  <c r="H295" i="7"/>
  <c r="I295" i="7"/>
  <c r="J295" i="7"/>
  <c r="K295" i="7"/>
  <c r="L295" i="7"/>
  <c r="M295" i="7"/>
  <c r="N295" i="7"/>
  <c r="O295" i="7"/>
  <c r="P295" i="7"/>
  <c r="Q295" i="7"/>
  <c r="H296" i="7"/>
  <c r="I296" i="7"/>
  <c r="J296" i="7"/>
  <c r="K296" i="7"/>
  <c r="L296" i="7"/>
  <c r="M296" i="7"/>
  <c r="N296" i="7"/>
  <c r="O296" i="7"/>
  <c r="P296" i="7"/>
  <c r="Q296" i="7"/>
  <c r="H336" i="7"/>
  <c r="I336" i="7"/>
  <c r="J336" i="7"/>
  <c r="K336" i="7"/>
  <c r="L336" i="7"/>
  <c r="M336" i="7"/>
  <c r="N336" i="7"/>
  <c r="O336" i="7"/>
  <c r="P336" i="7"/>
  <c r="Q336" i="7"/>
  <c r="H337" i="7"/>
  <c r="I337" i="7"/>
  <c r="J337" i="7"/>
  <c r="K337" i="7"/>
  <c r="L337" i="7"/>
  <c r="M337" i="7"/>
  <c r="N337" i="7"/>
  <c r="O337" i="7"/>
  <c r="P337" i="7"/>
  <c r="Q337" i="7"/>
  <c r="H297" i="7"/>
  <c r="I297" i="7"/>
  <c r="J297" i="7"/>
  <c r="K297" i="7"/>
  <c r="L297" i="7"/>
  <c r="M297" i="7"/>
  <c r="N297" i="7"/>
  <c r="O297" i="7"/>
  <c r="P297" i="7"/>
  <c r="Q297" i="7"/>
  <c r="H298" i="7"/>
  <c r="I298" i="7"/>
  <c r="J298" i="7"/>
  <c r="K298" i="7"/>
  <c r="L298" i="7"/>
  <c r="M298" i="7"/>
  <c r="N298" i="7"/>
  <c r="O298" i="7"/>
  <c r="P298" i="7"/>
  <c r="Q298" i="7"/>
  <c r="H299" i="7"/>
  <c r="I299" i="7"/>
  <c r="J299" i="7"/>
  <c r="K299" i="7"/>
  <c r="L299" i="7"/>
  <c r="M299" i="7"/>
  <c r="N299" i="7"/>
  <c r="O299" i="7"/>
  <c r="P299" i="7"/>
  <c r="Q299" i="7"/>
  <c r="H300" i="7"/>
  <c r="I300" i="7"/>
  <c r="J300" i="7"/>
  <c r="K300" i="7"/>
  <c r="L300" i="7"/>
  <c r="M300" i="7"/>
  <c r="N300" i="7"/>
  <c r="O300" i="7"/>
  <c r="P300" i="7"/>
  <c r="Q300" i="7"/>
  <c r="H301" i="7"/>
  <c r="I301" i="7"/>
  <c r="J301" i="7"/>
  <c r="K301" i="7"/>
  <c r="L301" i="7"/>
  <c r="M301" i="7"/>
  <c r="N301" i="7"/>
  <c r="O301" i="7"/>
  <c r="P301" i="7"/>
  <c r="Q301" i="7"/>
  <c r="H302" i="7"/>
  <c r="I302" i="7"/>
  <c r="J302" i="7"/>
  <c r="K302" i="7"/>
  <c r="L302" i="7"/>
  <c r="M302" i="7"/>
  <c r="N302" i="7"/>
  <c r="O302" i="7"/>
  <c r="P302" i="7"/>
  <c r="Q302" i="7"/>
  <c r="H303" i="7"/>
  <c r="I303" i="7"/>
  <c r="J303" i="7"/>
  <c r="K303" i="7"/>
  <c r="L303" i="7"/>
  <c r="M303" i="7"/>
  <c r="N303" i="7"/>
  <c r="O303" i="7"/>
  <c r="P303" i="7"/>
  <c r="Q303" i="7"/>
  <c r="H304" i="7"/>
  <c r="I304" i="7"/>
  <c r="J304" i="7"/>
  <c r="K304" i="7"/>
  <c r="L304" i="7"/>
  <c r="M304" i="7"/>
  <c r="N304" i="7"/>
  <c r="O304" i="7"/>
  <c r="P304" i="7"/>
  <c r="Q304" i="7"/>
  <c r="H305" i="7"/>
  <c r="I305" i="7"/>
  <c r="J305" i="7"/>
  <c r="K305" i="7"/>
  <c r="L305" i="7"/>
  <c r="M305" i="7"/>
  <c r="N305" i="7"/>
  <c r="O305" i="7"/>
  <c r="P305" i="7"/>
  <c r="Q305" i="7"/>
  <c r="H306" i="7"/>
  <c r="I306" i="7"/>
  <c r="J306" i="7"/>
  <c r="K306" i="7"/>
  <c r="L306" i="7"/>
  <c r="M306" i="7"/>
  <c r="N306" i="7"/>
  <c r="O306" i="7"/>
  <c r="P306" i="7"/>
  <c r="Q306" i="7"/>
  <c r="H307" i="7"/>
  <c r="I307" i="7"/>
  <c r="J307" i="7"/>
  <c r="K307" i="7"/>
  <c r="L307" i="7"/>
  <c r="M307" i="7"/>
  <c r="N307" i="7"/>
  <c r="O307" i="7"/>
  <c r="P307" i="7"/>
  <c r="Q307" i="7"/>
  <c r="H308" i="7"/>
  <c r="I308" i="7"/>
  <c r="J308" i="7"/>
  <c r="K308" i="7"/>
  <c r="L308" i="7"/>
  <c r="M308" i="7"/>
  <c r="N308" i="7"/>
  <c r="O308" i="7"/>
  <c r="P308" i="7"/>
  <c r="Q308" i="7"/>
  <c r="H309" i="7"/>
  <c r="I309" i="7"/>
  <c r="J309" i="7"/>
  <c r="K309" i="7"/>
  <c r="L309" i="7"/>
  <c r="M309" i="7"/>
  <c r="N309" i="7"/>
  <c r="O309" i="7"/>
  <c r="P309" i="7"/>
  <c r="Q309" i="7"/>
  <c r="H310" i="7"/>
  <c r="I310" i="7"/>
  <c r="J310" i="7"/>
  <c r="K310" i="7"/>
  <c r="L310" i="7"/>
  <c r="M310" i="7"/>
  <c r="N310" i="7"/>
  <c r="O310" i="7"/>
  <c r="P310" i="7"/>
  <c r="Q310" i="7"/>
  <c r="H311" i="7"/>
  <c r="I311" i="7"/>
  <c r="J311" i="7"/>
  <c r="K311" i="7"/>
  <c r="L311" i="7"/>
  <c r="M311" i="7"/>
  <c r="N311" i="7"/>
  <c r="O311" i="7"/>
  <c r="P311" i="7"/>
  <c r="Q311" i="7"/>
  <c r="H312" i="7"/>
  <c r="I312" i="7"/>
  <c r="J312" i="7"/>
  <c r="K312" i="7"/>
  <c r="L312" i="7"/>
  <c r="M312" i="7"/>
  <c r="N312" i="7"/>
  <c r="O312" i="7"/>
  <c r="P312" i="7"/>
  <c r="Q312" i="7"/>
  <c r="H313" i="7"/>
  <c r="I313" i="7"/>
  <c r="J313" i="7"/>
  <c r="K313" i="7"/>
  <c r="L313" i="7"/>
  <c r="M313" i="7"/>
  <c r="N313" i="7"/>
  <c r="O313" i="7"/>
  <c r="P313" i="7"/>
  <c r="Q313" i="7"/>
  <c r="H314" i="7"/>
  <c r="I314" i="7"/>
  <c r="J314" i="7"/>
  <c r="K314" i="7"/>
  <c r="L314" i="7"/>
  <c r="M314" i="7"/>
  <c r="N314" i="7"/>
  <c r="O314" i="7"/>
  <c r="P314" i="7"/>
  <c r="Q314" i="7"/>
  <c r="H315" i="7"/>
  <c r="I315" i="7"/>
  <c r="J315" i="7"/>
  <c r="K315" i="7"/>
  <c r="L315" i="7"/>
  <c r="M315" i="7"/>
  <c r="N315" i="7"/>
  <c r="O315" i="7"/>
  <c r="P315" i="7"/>
  <c r="Q315" i="7"/>
  <c r="H316" i="7"/>
  <c r="I316" i="7"/>
  <c r="J316" i="7"/>
  <c r="K316" i="7"/>
  <c r="L316" i="7"/>
  <c r="M316" i="7"/>
  <c r="N316" i="7"/>
  <c r="O316" i="7"/>
  <c r="P316" i="7"/>
  <c r="Q316" i="7"/>
  <c r="H317" i="7"/>
  <c r="I317" i="7"/>
  <c r="J317" i="7"/>
  <c r="K317" i="7"/>
  <c r="L317" i="7"/>
  <c r="M317" i="7"/>
  <c r="N317" i="7"/>
  <c r="O317" i="7"/>
  <c r="P317" i="7"/>
  <c r="Q317" i="7"/>
  <c r="H318" i="7"/>
  <c r="I318" i="7"/>
  <c r="J318" i="7"/>
  <c r="K318" i="7"/>
  <c r="L318" i="7"/>
  <c r="M318" i="7"/>
  <c r="N318" i="7"/>
  <c r="O318" i="7"/>
  <c r="P318" i="7"/>
  <c r="Q318" i="7"/>
  <c r="H319" i="7"/>
  <c r="I319" i="7"/>
  <c r="J319" i="7"/>
  <c r="K319" i="7"/>
  <c r="L319" i="7"/>
  <c r="M319" i="7"/>
  <c r="N319" i="7"/>
  <c r="O319" i="7"/>
  <c r="P319" i="7"/>
  <c r="Q319" i="7"/>
  <c r="H320" i="7"/>
  <c r="I320" i="7"/>
  <c r="J320" i="7"/>
  <c r="K320" i="7"/>
  <c r="L320" i="7"/>
  <c r="M320" i="7"/>
  <c r="N320" i="7"/>
  <c r="O320" i="7"/>
  <c r="P320" i="7"/>
  <c r="Q320" i="7"/>
  <c r="H321" i="7"/>
  <c r="I321" i="7"/>
  <c r="J321" i="7"/>
  <c r="K321" i="7"/>
  <c r="L321" i="7"/>
  <c r="M321" i="7"/>
  <c r="N321" i="7"/>
  <c r="O321" i="7"/>
  <c r="P321" i="7"/>
  <c r="Q321" i="7"/>
  <c r="H322" i="7"/>
  <c r="I322" i="7"/>
  <c r="J322" i="7"/>
  <c r="K322" i="7"/>
  <c r="L322" i="7"/>
  <c r="M322" i="7"/>
  <c r="N322" i="7"/>
  <c r="O322" i="7"/>
  <c r="P322" i="7"/>
  <c r="Q322" i="7"/>
  <c r="H323" i="7"/>
  <c r="I323" i="7"/>
  <c r="J323" i="7"/>
  <c r="K323" i="7"/>
  <c r="L323" i="7"/>
  <c r="M323" i="7"/>
  <c r="N323" i="7"/>
  <c r="O323" i="7"/>
  <c r="P323" i="7"/>
  <c r="Q323" i="7"/>
  <c r="H324" i="7"/>
  <c r="I324" i="7"/>
  <c r="J324" i="7"/>
  <c r="K324" i="7"/>
  <c r="L324" i="7"/>
  <c r="M324" i="7"/>
  <c r="N324" i="7"/>
  <c r="O324" i="7"/>
  <c r="P324" i="7"/>
  <c r="Q324" i="7"/>
  <c r="H325" i="7"/>
  <c r="I325" i="7"/>
  <c r="J325" i="7"/>
  <c r="K325" i="7"/>
  <c r="L325" i="7"/>
  <c r="M325" i="7"/>
  <c r="N325" i="7"/>
  <c r="O325" i="7"/>
  <c r="P325" i="7"/>
  <c r="Q325" i="7"/>
  <c r="H326" i="7"/>
  <c r="I326" i="7"/>
  <c r="J326" i="7"/>
  <c r="K326" i="7"/>
  <c r="L326" i="7"/>
  <c r="M326" i="7"/>
  <c r="N326" i="7"/>
  <c r="O326" i="7"/>
  <c r="P326" i="7"/>
  <c r="Q326" i="7"/>
  <c r="H338" i="7"/>
  <c r="I338" i="7"/>
  <c r="J338" i="7"/>
  <c r="K338" i="7"/>
  <c r="L338" i="7"/>
  <c r="M338" i="7"/>
  <c r="N338" i="7"/>
  <c r="O338" i="7"/>
  <c r="P338" i="7"/>
  <c r="Q338" i="7"/>
  <c r="H339" i="7"/>
  <c r="I339" i="7"/>
  <c r="J339" i="7"/>
  <c r="K339" i="7"/>
  <c r="L339" i="7"/>
  <c r="M339" i="7"/>
  <c r="N339" i="7"/>
  <c r="O339" i="7"/>
  <c r="P339" i="7"/>
  <c r="Q339" i="7"/>
  <c r="H340" i="7"/>
  <c r="I340" i="7"/>
  <c r="J340" i="7"/>
  <c r="K340" i="7"/>
  <c r="L340" i="7"/>
  <c r="M340" i="7"/>
  <c r="N340" i="7"/>
  <c r="O340" i="7"/>
  <c r="P340" i="7"/>
  <c r="Q340" i="7"/>
  <c r="H341" i="7"/>
  <c r="I341" i="7"/>
  <c r="J341" i="7"/>
  <c r="K341" i="7"/>
  <c r="L341" i="7"/>
  <c r="M341" i="7"/>
  <c r="N341" i="7"/>
  <c r="O341" i="7"/>
  <c r="P341" i="7"/>
  <c r="Q341" i="7"/>
  <c r="H342" i="7"/>
  <c r="I342" i="7"/>
  <c r="J342" i="7"/>
  <c r="K342" i="7"/>
  <c r="L342" i="7"/>
  <c r="M342" i="7"/>
  <c r="N342" i="7"/>
  <c r="O342" i="7"/>
  <c r="P342" i="7"/>
  <c r="Q342" i="7"/>
  <c r="H343" i="7"/>
  <c r="I343" i="7"/>
  <c r="J343" i="7"/>
  <c r="K343" i="7"/>
  <c r="L343" i="7"/>
  <c r="M343" i="7"/>
  <c r="N343" i="7"/>
  <c r="O343" i="7"/>
  <c r="P343" i="7"/>
  <c r="Q343" i="7"/>
  <c r="H344" i="7"/>
  <c r="I344" i="7"/>
  <c r="J344" i="7"/>
  <c r="K344" i="7"/>
  <c r="L344" i="7"/>
  <c r="M344" i="7"/>
  <c r="N344" i="7"/>
  <c r="O344" i="7"/>
  <c r="P344" i="7"/>
  <c r="Q344" i="7"/>
  <c r="H345" i="7"/>
  <c r="I345" i="7"/>
  <c r="J345" i="7"/>
  <c r="K345" i="7"/>
  <c r="L345" i="7"/>
  <c r="M345" i="7"/>
  <c r="N345" i="7"/>
  <c r="O345" i="7"/>
  <c r="P345" i="7"/>
  <c r="Q345" i="7"/>
  <c r="H346" i="7"/>
  <c r="I346" i="7"/>
  <c r="J346" i="7"/>
  <c r="K346" i="7"/>
  <c r="L346" i="7"/>
  <c r="M346" i="7"/>
  <c r="N346" i="7"/>
  <c r="O346" i="7"/>
  <c r="P346" i="7"/>
  <c r="Q346" i="7"/>
  <c r="H347" i="7"/>
  <c r="I347" i="7"/>
  <c r="J347" i="7"/>
  <c r="K347" i="7"/>
  <c r="L347" i="7"/>
  <c r="M347" i="7"/>
  <c r="N347" i="7"/>
  <c r="O347" i="7"/>
  <c r="P347" i="7"/>
  <c r="Q347" i="7"/>
  <c r="H348" i="7"/>
  <c r="I348" i="7"/>
  <c r="J348" i="7"/>
  <c r="K348" i="7"/>
  <c r="L348" i="7"/>
  <c r="M348" i="7"/>
  <c r="N348" i="7"/>
  <c r="O348" i="7"/>
  <c r="P348" i="7"/>
  <c r="Q348" i="7"/>
  <c r="H349" i="7"/>
  <c r="I349" i="7"/>
  <c r="J349" i="7"/>
  <c r="K349" i="7"/>
  <c r="L349" i="7"/>
  <c r="M349" i="7"/>
  <c r="N349" i="7"/>
  <c r="O349" i="7"/>
  <c r="P349" i="7"/>
  <c r="Q349" i="7"/>
  <c r="H350" i="7"/>
  <c r="I350" i="7"/>
  <c r="J350" i="7"/>
  <c r="K350" i="7"/>
  <c r="L350" i="7"/>
  <c r="M350" i="7"/>
  <c r="N350" i="7"/>
  <c r="O350" i="7"/>
  <c r="P350" i="7"/>
  <c r="Q350" i="7"/>
  <c r="Q15" i="7"/>
  <c r="P15" i="7"/>
  <c r="O15" i="7"/>
  <c r="N15" i="7"/>
  <c r="M15" i="7"/>
  <c r="L15" i="7"/>
  <c r="K15" i="7"/>
  <c r="J15" i="7"/>
  <c r="I15" i="7"/>
  <c r="H15" i="7"/>
  <c r="P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4" i="2"/>
  <c r="A349" i="30" l="1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A3" i="25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352" i="18" l="1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E44" i="16" s="1"/>
  <c r="G44" i="16" s="1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E298" i="15" l="1"/>
  <c r="G298" i="15" s="1"/>
  <c r="C210" i="2"/>
  <c r="D210" i="2" s="1"/>
  <c r="C37" i="8"/>
  <c r="C22" i="2"/>
  <c r="D22" i="2" s="1"/>
  <c r="C333" i="2"/>
  <c r="D333" i="2" s="1"/>
  <c r="C312" i="2"/>
  <c r="D312" i="2" s="1"/>
  <c r="C286" i="2"/>
  <c r="D286" i="2" s="1"/>
  <c r="C272" i="2"/>
  <c r="D272" i="2" s="1"/>
  <c r="C81" i="2"/>
  <c r="D81" i="2" s="1"/>
  <c r="C223" i="2"/>
  <c r="D223" i="2" s="1"/>
  <c r="C202" i="2"/>
  <c r="D202" i="2" s="1"/>
  <c r="C58" i="2"/>
  <c r="D58" i="2" s="1"/>
  <c r="E174" i="16"/>
  <c r="G174" i="16" s="1"/>
  <c r="E133" i="2"/>
  <c r="G133" i="2" s="1"/>
  <c r="C312" i="7"/>
  <c r="C108" i="7"/>
  <c r="D108" i="7" s="1"/>
  <c r="C334" i="8"/>
  <c r="D334" i="8" s="1"/>
  <c r="C39" i="8"/>
  <c r="D39" i="8" s="1"/>
  <c r="E33" i="8"/>
  <c r="G33" i="8" s="1"/>
  <c r="E21" i="10"/>
  <c r="G21" i="10" s="1"/>
  <c r="E178" i="12"/>
  <c r="G178" i="12" s="1"/>
  <c r="C177" i="2"/>
  <c r="C44" i="2"/>
  <c r="D44" i="2" s="1"/>
  <c r="C96" i="2"/>
  <c r="D96" i="2" s="1"/>
  <c r="C266" i="2"/>
  <c r="D266" i="2" s="1"/>
  <c r="C34" i="2"/>
  <c r="D34" i="2" s="1"/>
  <c r="C72" i="2"/>
  <c r="C138" i="2"/>
  <c r="D138" i="2" s="1"/>
  <c r="C125" i="2"/>
  <c r="D125" i="2" s="1"/>
  <c r="E122" i="2"/>
  <c r="G122" i="2" s="1"/>
  <c r="C311" i="7"/>
  <c r="D311" i="7" s="1"/>
  <c r="C105" i="7"/>
  <c r="D105" i="7" s="1"/>
  <c r="C212" i="8"/>
  <c r="C182" i="8"/>
  <c r="D182" i="8" s="1"/>
  <c r="E79" i="8"/>
  <c r="G79" i="8" s="1"/>
  <c r="E180" i="10"/>
  <c r="G180" i="10" s="1"/>
  <c r="E334" i="12"/>
  <c r="G334" i="12" s="1"/>
  <c r="C101" i="2"/>
  <c r="D101" i="2" s="1"/>
  <c r="C77" i="2"/>
  <c r="D77" i="2" s="1"/>
  <c r="C327" i="2"/>
  <c r="D327" i="2" s="1"/>
  <c r="C305" i="2"/>
  <c r="D305" i="2" s="1"/>
  <c r="C284" i="2"/>
  <c r="D284" i="2" s="1"/>
  <c r="C16" i="2"/>
  <c r="D16" i="2" s="1"/>
  <c r="C9" i="2"/>
  <c r="D9" i="2" s="1"/>
  <c r="C219" i="2"/>
  <c r="D219" i="2" s="1"/>
  <c r="C196" i="2"/>
  <c r="D196" i="2" s="1"/>
  <c r="C179" i="2"/>
  <c r="D179" i="2" s="1"/>
  <c r="E218" i="7"/>
  <c r="G218" i="7" s="1"/>
  <c r="C281" i="7"/>
  <c r="C159" i="7"/>
  <c r="C316" i="8"/>
  <c r="D316" i="8" s="1"/>
  <c r="E155" i="8"/>
  <c r="G155" i="8" s="1"/>
  <c r="E176" i="10"/>
  <c r="G176" i="10" s="1"/>
  <c r="E98" i="13"/>
  <c r="G98" i="13" s="1"/>
  <c r="C153" i="8"/>
  <c r="D153" i="8" s="1"/>
  <c r="C326" i="2"/>
  <c r="D326" i="2" s="1"/>
  <c r="C304" i="2"/>
  <c r="D304" i="2" s="1"/>
  <c r="C94" i="2"/>
  <c r="C85" i="2"/>
  <c r="D85" i="2" s="1"/>
  <c r="C242" i="2"/>
  <c r="D242" i="2" s="1"/>
  <c r="C143" i="2"/>
  <c r="D143" i="2" s="1"/>
  <c r="C336" i="2"/>
  <c r="D336" i="2" s="1"/>
  <c r="C178" i="2"/>
  <c r="E142" i="7"/>
  <c r="G142" i="7" s="1"/>
  <c r="C335" i="7"/>
  <c r="D335" i="7" s="1"/>
  <c r="C158" i="7"/>
  <c r="D158" i="7" s="1"/>
  <c r="C124" i="8"/>
  <c r="D124" i="8" s="1"/>
  <c r="C245" i="8"/>
  <c r="E222" i="8"/>
  <c r="G222" i="8" s="1"/>
  <c r="E160" i="10"/>
  <c r="G160" i="10" s="1"/>
  <c r="E343" i="13"/>
  <c r="G343" i="13" s="1"/>
  <c r="C114" i="2"/>
  <c r="D114" i="2" s="1"/>
  <c r="C300" i="2"/>
  <c r="D300" i="2" s="1"/>
  <c r="C40" i="2"/>
  <c r="D40" i="2" s="1"/>
  <c r="C254" i="2"/>
  <c r="D254" i="2" s="1"/>
  <c r="C340" i="2"/>
  <c r="C211" i="2"/>
  <c r="D211" i="2" s="1"/>
  <c r="C135" i="2"/>
  <c r="D135" i="2" s="1"/>
  <c r="C50" i="2"/>
  <c r="D50" i="2" s="1"/>
  <c r="E4" i="2"/>
  <c r="G4" i="2" s="1"/>
  <c r="E207" i="7"/>
  <c r="G207" i="7" s="1"/>
  <c r="C332" i="7"/>
  <c r="D332" i="7" s="1"/>
  <c r="C138" i="7"/>
  <c r="C9" i="8"/>
  <c r="C164" i="8"/>
  <c r="D164" i="8" s="1"/>
  <c r="E31" i="9"/>
  <c r="G31" i="9" s="1"/>
  <c r="E4" i="10"/>
  <c r="G4" i="10" s="1"/>
  <c r="E341" i="14"/>
  <c r="G341" i="14" s="1"/>
  <c r="E203" i="2"/>
  <c r="G203" i="2" s="1"/>
  <c r="E133" i="7"/>
  <c r="G133" i="7" s="1"/>
  <c r="C247" i="7"/>
  <c r="D247" i="7" s="1"/>
  <c r="C57" i="7"/>
  <c r="D57" i="7" s="1"/>
  <c r="C302" i="8"/>
  <c r="C231" i="8"/>
  <c r="D231" i="8" s="1"/>
  <c r="E89" i="9"/>
  <c r="G89" i="9" s="1"/>
  <c r="E179" i="11"/>
  <c r="G179" i="11" s="1"/>
  <c r="E34" i="14"/>
  <c r="G34" i="14" s="1"/>
  <c r="C320" i="2"/>
  <c r="D320" i="2" s="1"/>
  <c r="C158" i="2"/>
  <c r="D158" i="2" s="1"/>
  <c r="C187" i="2"/>
  <c r="D187" i="2" s="1"/>
  <c r="C334" i="2"/>
  <c r="C113" i="2"/>
  <c r="D113" i="2" s="1"/>
  <c r="C164" i="2"/>
  <c r="D164" i="2" s="1"/>
  <c r="C274" i="2"/>
  <c r="D274" i="2" s="1"/>
  <c r="C37" i="2"/>
  <c r="D37" i="2" s="1"/>
  <c r="C145" i="2"/>
  <c r="C140" i="2"/>
  <c r="C134" i="2"/>
  <c r="E67" i="2"/>
  <c r="G67" i="2" s="1"/>
  <c r="E122" i="7"/>
  <c r="G122" i="7" s="1"/>
  <c r="C209" i="7"/>
  <c r="D209" i="7" s="1"/>
  <c r="C9" i="7"/>
  <c r="D9" i="7" s="1"/>
  <c r="C98" i="8"/>
  <c r="D98" i="8" s="1"/>
  <c r="C145" i="8"/>
  <c r="D145" i="8" s="1"/>
  <c r="E234" i="9"/>
  <c r="G234" i="9" s="1"/>
  <c r="E94" i="11"/>
  <c r="G94" i="11" s="1"/>
  <c r="E134" i="15"/>
  <c r="G134" i="15" s="1"/>
  <c r="C120" i="2"/>
  <c r="D120" i="2" s="1"/>
  <c r="C167" i="2"/>
  <c r="D167" i="2" s="1"/>
  <c r="C292" i="2"/>
  <c r="D292" i="2" s="1"/>
  <c r="C273" i="2"/>
  <c r="D273" i="2" s="1"/>
  <c r="C248" i="2"/>
  <c r="D248" i="2" s="1"/>
  <c r="C76" i="2"/>
  <c r="D76" i="2" s="1"/>
  <c r="C139" i="2"/>
  <c r="D139" i="2" s="1"/>
  <c r="C129" i="2"/>
  <c r="D129" i="2" s="1"/>
  <c r="E134" i="2"/>
  <c r="G134" i="2" s="1"/>
  <c r="E121" i="7"/>
  <c r="G121" i="7" s="1"/>
  <c r="C207" i="7"/>
  <c r="D207" i="7" s="1"/>
  <c r="C33" i="7"/>
  <c r="D33" i="7" s="1"/>
  <c r="C284" i="8"/>
  <c r="D284" i="8" s="1"/>
  <c r="C144" i="8"/>
  <c r="D144" i="8" s="1"/>
  <c r="E233" i="9"/>
  <c r="G233" i="9" s="1"/>
  <c r="E28" i="12"/>
  <c r="G28" i="12" s="1"/>
  <c r="E334" i="2"/>
  <c r="G334" i="2" s="1"/>
  <c r="E176" i="2"/>
  <c r="G176" i="2" s="1"/>
  <c r="E110" i="2"/>
  <c r="G110" i="2" s="1"/>
  <c r="E307" i="2"/>
  <c r="G307" i="2" s="1"/>
  <c r="E293" i="2"/>
  <c r="E283" i="2"/>
  <c r="G283" i="2" s="1"/>
  <c r="E23" i="2"/>
  <c r="G23" i="2" s="1"/>
  <c r="E257" i="2"/>
  <c r="G257" i="2" s="1"/>
  <c r="E80" i="2"/>
  <c r="G80" i="2" s="1"/>
  <c r="E230" i="2"/>
  <c r="G230" i="2" s="1"/>
  <c r="E214" i="2"/>
  <c r="G214" i="2" s="1"/>
  <c r="E200" i="2"/>
  <c r="G200" i="2" s="1"/>
  <c r="E130" i="2"/>
  <c r="G130" i="2" s="1"/>
  <c r="E325" i="7"/>
  <c r="G325" i="7" s="1"/>
  <c r="E182" i="7"/>
  <c r="G182" i="7" s="1"/>
  <c r="E296" i="7"/>
  <c r="G296" i="7" s="1"/>
  <c r="E283" i="7"/>
  <c r="G283" i="7" s="1"/>
  <c r="E269" i="7"/>
  <c r="G269" i="7" s="1"/>
  <c r="E33" i="7"/>
  <c r="G33" i="7" s="1"/>
  <c r="E243" i="7"/>
  <c r="G243" i="7" s="1"/>
  <c r="E227" i="7"/>
  <c r="G227" i="7" s="1"/>
  <c r="E215" i="7"/>
  <c r="G215" i="7" s="1"/>
  <c r="E5" i="7"/>
  <c r="G5" i="7" s="1"/>
  <c r="C349" i="7"/>
  <c r="D349" i="7" s="1"/>
  <c r="C304" i="7"/>
  <c r="C273" i="7"/>
  <c r="D273" i="7" s="1"/>
  <c r="C241" i="7"/>
  <c r="D241" i="7" s="1"/>
  <c r="C200" i="7"/>
  <c r="D200" i="7" s="1"/>
  <c r="C98" i="7"/>
  <c r="C75" i="7"/>
  <c r="D75" i="7" s="1"/>
  <c r="C131" i="7"/>
  <c r="C29" i="7"/>
  <c r="C56" i="8"/>
  <c r="C203" i="8"/>
  <c r="D203" i="8" s="1"/>
  <c r="C298" i="8"/>
  <c r="D298" i="8" s="1"/>
  <c r="C280" i="8"/>
  <c r="C38" i="8"/>
  <c r="C170" i="8"/>
  <c r="C229" i="8"/>
  <c r="E216" i="8"/>
  <c r="G216" i="8" s="1"/>
  <c r="E323" i="8"/>
  <c r="G323" i="8" s="1"/>
  <c r="E118" i="8"/>
  <c r="G118" i="8" s="1"/>
  <c r="E102" i="8"/>
  <c r="G102" i="8" s="1"/>
  <c r="E180" i="8"/>
  <c r="G180" i="8" s="1"/>
  <c r="E78" i="8"/>
  <c r="G78" i="8" s="1"/>
  <c r="E221" i="8"/>
  <c r="G221" i="8" s="1"/>
  <c r="E76" i="9"/>
  <c r="E129" i="9"/>
  <c r="G129" i="9" s="1"/>
  <c r="E286" i="9"/>
  <c r="G286" i="9" s="1"/>
  <c r="E268" i="9"/>
  <c r="G268" i="9" s="1"/>
  <c r="E170" i="9"/>
  <c r="G170" i="9" s="1"/>
  <c r="E4" i="9"/>
  <c r="E317" i="10"/>
  <c r="G317" i="10" s="1"/>
  <c r="E70" i="10"/>
  <c r="E111" i="10"/>
  <c r="G111" i="10" s="1"/>
  <c r="E274" i="10"/>
  <c r="G274" i="10" s="1"/>
  <c r="E175" i="10"/>
  <c r="G175" i="10" s="1"/>
  <c r="E81" i="11"/>
  <c r="G81" i="11" s="1"/>
  <c r="E249" i="11"/>
  <c r="G249" i="11" s="1"/>
  <c r="E302" i="11"/>
  <c r="G302" i="11" s="1"/>
  <c r="E285" i="11"/>
  <c r="E93" i="11"/>
  <c r="G93" i="11" s="1"/>
  <c r="E326" i="12"/>
  <c r="E69" i="12"/>
  <c r="G69" i="12" s="1"/>
  <c r="E336" i="12"/>
  <c r="G336" i="12" s="1"/>
  <c r="E26" i="13"/>
  <c r="G26" i="13" s="1"/>
  <c r="E21" i="13"/>
  <c r="G21" i="13" s="1"/>
  <c r="E114" i="13"/>
  <c r="G114" i="13" s="1"/>
  <c r="E7" i="13"/>
  <c r="G7" i="13" s="1"/>
  <c r="E156" i="14"/>
  <c r="E125" i="14"/>
  <c r="E179" i="14"/>
  <c r="E178" i="15"/>
  <c r="G178" i="15" s="1"/>
  <c r="E116" i="15"/>
  <c r="G116" i="15" s="1"/>
  <c r="E324" i="16"/>
  <c r="C119" i="2"/>
  <c r="D119" i="2" s="1"/>
  <c r="C115" i="2"/>
  <c r="D115" i="2" s="1"/>
  <c r="C318" i="2"/>
  <c r="C310" i="2"/>
  <c r="D310" i="2" s="1"/>
  <c r="C299" i="2"/>
  <c r="D299" i="2" s="1"/>
  <c r="C99" i="2"/>
  <c r="D99" i="2" s="1"/>
  <c r="C283" i="2"/>
  <c r="D283" i="2" s="1"/>
  <c r="C277" i="2"/>
  <c r="D277" i="2" s="1"/>
  <c r="C89" i="2"/>
  <c r="C15" i="2"/>
  <c r="C84" i="2"/>
  <c r="C80" i="2"/>
  <c r="C33" i="2"/>
  <c r="D33" i="2" s="1"/>
  <c r="C144" i="2"/>
  <c r="D144" i="2" s="1"/>
  <c r="C218" i="2"/>
  <c r="D218" i="2" s="1"/>
  <c r="C31" i="2"/>
  <c r="D31" i="2" s="1"/>
  <c r="C67" i="2"/>
  <c r="D67" i="2" s="1"/>
  <c r="C61" i="2"/>
  <c r="D61" i="2" s="1"/>
  <c r="C5" i="2"/>
  <c r="C124" i="2"/>
  <c r="D124" i="2" s="1"/>
  <c r="E49" i="2"/>
  <c r="G49" i="2" s="1"/>
  <c r="E324" i="2"/>
  <c r="G324" i="2" s="1"/>
  <c r="E315" i="2"/>
  <c r="G315" i="2" s="1"/>
  <c r="E105" i="2"/>
  <c r="G105" i="2" s="1"/>
  <c r="E100" i="2"/>
  <c r="G100" i="2" s="1"/>
  <c r="E281" i="2"/>
  <c r="E271" i="2"/>
  <c r="G271" i="2" s="1"/>
  <c r="E13" i="2"/>
  <c r="G13" i="2" s="1"/>
  <c r="E243" i="2"/>
  <c r="G243" i="2" s="1"/>
  <c r="E144" i="2"/>
  <c r="G144" i="2" s="1"/>
  <c r="E211" i="2"/>
  <c r="G211" i="2" s="1"/>
  <c r="E196" i="2"/>
  <c r="G196" i="2" s="1"/>
  <c r="E127" i="2"/>
  <c r="E349" i="7"/>
  <c r="G349" i="7" s="1"/>
  <c r="E310" i="7"/>
  <c r="G310" i="7" s="1"/>
  <c r="E293" i="7"/>
  <c r="G293" i="7" s="1"/>
  <c r="E280" i="7"/>
  <c r="G280" i="7" s="1"/>
  <c r="E165" i="7"/>
  <c r="G165" i="7" s="1"/>
  <c r="E253" i="7"/>
  <c r="E241" i="7"/>
  <c r="G241" i="7" s="1"/>
  <c r="E8" i="7"/>
  <c r="G8" i="7" s="1"/>
  <c r="E212" i="7"/>
  <c r="G212" i="7" s="1"/>
  <c r="E129" i="7"/>
  <c r="G129" i="7" s="1"/>
  <c r="C344" i="7"/>
  <c r="C299" i="7"/>
  <c r="C267" i="7"/>
  <c r="C232" i="7"/>
  <c r="D232" i="7" s="1"/>
  <c r="C119" i="7"/>
  <c r="C172" i="7"/>
  <c r="D172" i="7" s="1"/>
  <c r="C150" i="7"/>
  <c r="C49" i="7"/>
  <c r="C5" i="7"/>
  <c r="F5" i="7" s="1"/>
  <c r="C325" i="8"/>
  <c r="C310" i="8"/>
  <c r="D310" i="8" s="1"/>
  <c r="C107" i="8"/>
  <c r="C43" i="8"/>
  <c r="C85" i="8"/>
  <c r="C32" i="8"/>
  <c r="C156" i="8"/>
  <c r="E215" i="8"/>
  <c r="G215" i="8" s="1"/>
  <c r="E320" i="8"/>
  <c r="G320" i="8" s="1"/>
  <c r="E115" i="8"/>
  <c r="G115" i="8" s="1"/>
  <c r="E101" i="8"/>
  <c r="G101" i="8" s="1"/>
  <c r="E179" i="8"/>
  <c r="G179" i="8" s="1"/>
  <c r="E339" i="8"/>
  <c r="G339" i="8" s="1"/>
  <c r="E61" i="8"/>
  <c r="G61" i="8" s="1"/>
  <c r="E73" i="9"/>
  <c r="G73" i="9" s="1"/>
  <c r="E206" i="9"/>
  <c r="E108" i="9"/>
  <c r="G108" i="9" s="1"/>
  <c r="E260" i="9"/>
  <c r="G260" i="9" s="1"/>
  <c r="E168" i="9"/>
  <c r="G168" i="9" s="1"/>
  <c r="E141" i="10"/>
  <c r="G141" i="10" s="1"/>
  <c r="E69" i="10"/>
  <c r="G69" i="10" s="1"/>
  <c r="E54" i="10"/>
  <c r="G54" i="10" s="1"/>
  <c r="E46" i="10"/>
  <c r="G46" i="10" s="1"/>
  <c r="E173" i="10"/>
  <c r="G173" i="10" s="1"/>
  <c r="E80" i="11"/>
  <c r="G80" i="11" s="1"/>
  <c r="E143" i="11"/>
  <c r="G143" i="11" s="1"/>
  <c r="E60" i="11"/>
  <c r="G60" i="11" s="1"/>
  <c r="E101" i="11"/>
  <c r="G101" i="11" s="1"/>
  <c r="E169" i="11"/>
  <c r="E80" i="12"/>
  <c r="G80" i="12" s="1"/>
  <c r="E228" i="12"/>
  <c r="G228" i="12" s="1"/>
  <c r="E283" i="12"/>
  <c r="E269" i="13"/>
  <c r="G269" i="13" s="1"/>
  <c r="E72" i="13"/>
  <c r="G72" i="13" s="1"/>
  <c r="E208" i="13"/>
  <c r="G208" i="13" s="1"/>
  <c r="E282" i="13"/>
  <c r="E144" i="14"/>
  <c r="G144" i="14" s="1"/>
  <c r="E37" i="14"/>
  <c r="G37" i="14" s="1"/>
  <c r="E284" i="14"/>
  <c r="E319" i="15"/>
  <c r="G319" i="15" s="1"/>
  <c r="E296" i="15"/>
  <c r="E175" i="16"/>
  <c r="G175" i="16" s="1"/>
  <c r="C116" i="2"/>
  <c r="D116" i="2" s="1"/>
  <c r="C325" i="2"/>
  <c r="C110" i="2"/>
  <c r="D110" i="2" s="1"/>
  <c r="C166" i="2"/>
  <c r="D166" i="2" s="1"/>
  <c r="C298" i="2"/>
  <c r="C289" i="2"/>
  <c r="D289" i="2" s="1"/>
  <c r="C42" i="2"/>
  <c r="D42" i="2" s="1"/>
  <c r="C92" i="2"/>
  <c r="C17" i="2"/>
  <c r="D17" i="2" s="1"/>
  <c r="C260" i="2"/>
  <c r="D260" i="2" s="1"/>
  <c r="C12" i="2"/>
  <c r="D12" i="2" s="1"/>
  <c r="C348" i="2"/>
  <c r="D348" i="2" s="1"/>
  <c r="C236" i="2"/>
  <c r="C228" i="2"/>
  <c r="D228" i="2" s="1"/>
  <c r="C216" i="2"/>
  <c r="D216" i="2" s="1"/>
  <c r="C30" i="2"/>
  <c r="D30" i="2" s="1"/>
  <c r="C66" i="2"/>
  <c r="D66" i="2" s="1"/>
  <c r="C335" i="2"/>
  <c r="D335" i="2" s="1"/>
  <c r="C185" i="2"/>
  <c r="D185" i="2" s="1"/>
  <c r="C56" i="2"/>
  <c r="E332" i="2"/>
  <c r="G332" i="2" s="1"/>
  <c r="E323" i="2"/>
  <c r="G323" i="2" s="1"/>
  <c r="E168" i="2"/>
  <c r="G168" i="2" s="1"/>
  <c r="E303" i="2"/>
  <c r="G303" i="2" s="1"/>
  <c r="E99" i="2"/>
  <c r="E280" i="2"/>
  <c r="G280" i="2" s="1"/>
  <c r="E270" i="2"/>
  <c r="E22" i="2"/>
  <c r="E147" i="2"/>
  <c r="G147" i="2" s="1"/>
  <c r="E227" i="2"/>
  <c r="G227" i="2" s="1"/>
  <c r="E210" i="2"/>
  <c r="G210" i="2" s="1"/>
  <c r="E137" i="2"/>
  <c r="G137" i="2" s="1"/>
  <c r="E57" i="2"/>
  <c r="G57" i="2" s="1"/>
  <c r="E119" i="7"/>
  <c r="G119" i="7" s="1"/>
  <c r="E308" i="7"/>
  <c r="G308" i="7" s="1"/>
  <c r="E105" i="7"/>
  <c r="G105" i="7" s="1"/>
  <c r="E172" i="7"/>
  <c r="G172" i="7" s="1"/>
  <c r="E164" i="7"/>
  <c r="G164" i="7" s="1"/>
  <c r="E252" i="7"/>
  <c r="G252" i="7" s="1"/>
  <c r="E239" i="7"/>
  <c r="E341" i="7"/>
  <c r="G341" i="7" s="1"/>
  <c r="E58" i="7"/>
  <c r="G58" i="7" s="1"/>
  <c r="E338" i="7"/>
  <c r="G338" i="7" s="1"/>
  <c r="C342" i="7"/>
  <c r="D342" i="7" s="1"/>
  <c r="C336" i="7"/>
  <c r="D336" i="7" s="1"/>
  <c r="C266" i="7"/>
  <c r="C228" i="7"/>
  <c r="D228" i="7" s="1"/>
  <c r="C191" i="7"/>
  <c r="C170" i="7"/>
  <c r="C68" i="7"/>
  <c r="C123" i="7"/>
  <c r="C22" i="8"/>
  <c r="C55" i="8"/>
  <c r="D55" i="8" s="1"/>
  <c r="C199" i="8"/>
  <c r="C105" i="8"/>
  <c r="C91" i="8"/>
  <c r="D91" i="8" s="1"/>
  <c r="C257" i="8"/>
  <c r="C77" i="8"/>
  <c r="D77" i="8" s="1"/>
  <c r="E139" i="8"/>
  <c r="G139" i="8" s="1"/>
  <c r="E318" i="8"/>
  <c r="E20" i="8"/>
  <c r="G20" i="8" s="1"/>
  <c r="E6" i="8"/>
  <c r="G6" i="8" s="1"/>
  <c r="E260" i="8"/>
  <c r="G260" i="8" s="1"/>
  <c r="E236" i="8"/>
  <c r="G236" i="8" s="1"/>
  <c r="E72" i="9"/>
  <c r="E68" i="9"/>
  <c r="G68" i="9" s="1"/>
  <c r="E60" i="9"/>
  <c r="G60" i="9" s="1"/>
  <c r="E259" i="9"/>
  <c r="E166" i="9"/>
  <c r="E245" i="10"/>
  <c r="G245" i="10" s="1"/>
  <c r="E312" i="10"/>
  <c r="G312" i="10" s="1"/>
  <c r="E123" i="10"/>
  <c r="G123" i="10" s="1"/>
  <c r="E197" i="10"/>
  <c r="G197" i="10" s="1"/>
  <c r="E186" i="10"/>
  <c r="G186" i="10" s="1"/>
  <c r="E85" i="10"/>
  <c r="G85" i="10" s="1"/>
  <c r="E79" i="11"/>
  <c r="G79" i="11" s="1"/>
  <c r="E142" i="11"/>
  <c r="E54" i="11"/>
  <c r="E47" i="11"/>
  <c r="G47" i="11" s="1"/>
  <c r="E267" i="11"/>
  <c r="G267" i="11" s="1"/>
  <c r="E159" i="12"/>
  <c r="G159" i="12" s="1"/>
  <c r="E15" i="12"/>
  <c r="E100" i="12"/>
  <c r="E335" i="13"/>
  <c r="E317" i="13"/>
  <c r="G317" i="13" s="1"/>
  <c r="E294" i="13"/>
  <c r="G294" i="13" s="1"/>
  <c r="E41" i="13"/>
  <c r="G41" i="13" s="1"/>
  <c r="E76" i="14"/>
  <c r="G76" i="14" s="1"/>
  <c r="E119" i="14"/>
  <c r="G119" i="14" s="1"/>
  <c r="E281" i="14"/>
  <c r="G281" i="14" s="1"/>
  <c r="E27" i="15"/>
  <c r="G27" i="15" s="1"/>
  <c r="E236" i="16"/>
  <c r="G236" i="16" s="1"/>
  <c r="E177" i="2"/>
  <c r="G177" i="2" s="1"/>
  <c r="E170" i="2"/>
  <c r="G170" i="2" s="1"/>
  <c r="E166" i="2"/>
  <c r="G166" i="2" s="1"/>
  <c r="E165" i="2"/>
  <c r="G165" i="2" s="1"/>
  <c r="E285" i="2"/>
  <c r="G285" i="2" s="1"/>
  <c r="E91" i="2"/>
  <c r="G91" i="2" s="1"/>
  <c r="E261" i="2"/>
  <c r="G261" i="2" s="1"/>
  <c r="E248" i="2"/>
  <c r="F248" i="2" s="1"/>
  <c r="E8" i="2"/>
  <c r="G8" i="2" s="1"/>
  <c r="E220" i="2"/>
  <c r="G220" i="2" s="1"/>
  <c r="E188" i="7"/>
  <c r="G188" i="7" s="1"/>
  <c r="E300" i="7"/>
  <c r="G300" i="7" s="1"/>
  <c r="E100" i="7"/>
  <c r="G100" i="7" s="1"/>
  <c r="E273" i="7"/>
  <c r="E83" i="7"/>
  <c r="G83" i="7" s="1"/>
  <c r="E154" i="7"/>
  <c r="G154" i="7" s="1"/>
  <c r="E67" i="7"/>
  <c r="G67" i="7" s="1"/>
  <c r="D9" i="8"/>
  <c r="E134" i="8"/>
  <c r="G134" i="8" s="1"/>
  <c r="E121" i="8"/>
  <c r="G121" i="8" s="1"/>
  <c r="E106" i="8"/>
  <c r="G106" i="8" s="1"/>
  <c r="E270" i="8"/>
  <c r="G270" i="8" s="1"/>
  <c r="E325" i="9"/>
  <c r="G325" i="9" s="1"/>
  <c r="E209" i="9"/>
  <c r="G209" i="9" s="1"/>
  <c r="E24" i="9"/>
  <c r="G24" i="9" s="1"/>
  <c r="E104" i="9"/>
  <c r="G104" i="9" s="1"/>
  <c r="E175" i="9"/>
  <c r="G175" i="9" s="1"/>
  <c r="E149" i="10"/>
  <c r="G149" i="10" s="1"/>
  <c r="E304" i="10"/>
  <c r="G304" i="10" s="1"/>
  <c r="E201" i="10"/>
  <c r="G201" i="10" s="1"/>
  <c r="E48" i="10"/>
  <c r="G48" i="10" s="1"/>
  <c r="E250" i="11"/>
  <c r="G250" i="11" s="1"/>
  <c r="E132" i="11"/>
  <c r="G132" i="11" s="1"/>
  <c r="E337" i="11"/>
  <c r="G337" i="11" s="1"/>
  <c r="E26" i="12"/>
  <c r="G26" i="12" s="1"/>
  <c r="E72" i="12"/>
  <c r="E216" i="12"/>
  <c r="G216" i="12" s="1"/>
  <c r="E76" i="13"/>
  <c r="G76" i="13" s="1"/>
  <c r="E309" i="13"/>
  <c r="G309" i="13" s="1"/>
  <c r="E160" i="14"/>
  <c r="G160" i="14" s="1"/>
  <c r="E132" i="14"/>
  <c r="G132" i="14" s="1"/>
  <c r="E186" i="15"/>
  <c r="E280" i="16"/>
  <c r="G280" i="16" s="1"/>
  <c r="E47" i="2"/>
  <c r="E319" i="2"/>
  <c r="G319" i="2" s="1"/>
  <c r="E308" i="2"/>
  <c r="G308" i="2" s="1"/>
  <c r="E296" i="2"/>
  <c r="G296" i="2" s="1"/>
  <c r="E162" i="2"/>
  <c r="G162" i="2" s="1"/>
  <c r="E39" i="2"/>
  <c r="G39" i="2" s="1"/>
  <c r="E85" i="2"/>
  <c r="G85" i="2" s="1"/>
  <c r="E247" i="2"/>
  <c r="G247" i="2" s="1"/>
  <c r="E233" i="2"/>
  <c r="G233" i="2" s="1"/>
  <c r="E219" i="2"/>
  <c r="E326" i="7"/>
  <c r="G326" i="7" s="1"/>
  <c r="E187" i="7"/>
  <c r="G187" i="7" s="1"/>
  <c r="E298" i="7"/>
  <c r="G298" i="7" s="1"/>
  <c r="E174" i="7"/>
  <c r="G174" i="7" s="1"/>
  <c r="E334" i="7"/>
  <c r="G334" i="7" s="1"/>
  <c r="E256" i="7"/>
  <c r="G256" i="7" s="1"/>
  <c r="E75" i="7"/>
  <c r="G75" i="7" s="1"/>
  <c r="E342" i="7"/>
  <c r="G342" i="7" s="1"/>
  <c r="D302" i="8"/>
  <c r="E133" i="8"/>
  <c r="G133" i="8" s="1"/>
  <c r="E200" i="8"/>
  <c r="G200" i="8" s="1"/>
  <c r="E286" i="8"/>
  <c r="G286" i="8" s="1"/>
  <c r="E269" i="8"/>
  <c r="G269" i="8" s="1"/>
  <c r="E221" i="9"/>
  <c r="E306" i="9"/>
  <c r="G306" i="9" s="1"/>
  <c r="E290" i="9"/>
  <c r="G290" i="9" s="1"/>
  <c r="E54" i="9"/>
  <c r="G54" i="9" s="1"/>
  <c r="E319" i="10"/>
  <c r="G319" i="10" s="1"/>
  <c r="E216" i="10"/>
  <c r="G216" i="10" s="1"/>
  <c r="E58" i="10"/>
  <c r="G58" i="10" s="1"/>
  <c r="E275" i="10"/>
  <c r="G275" i="10" s="1"/>
  <c r="E150" i="11"/>
  <c r="G150" i="11" s="1"/>
  <c r="E128" i="11"/>
  <c r="G128" i="11" s="1"/>
  <c r="E111" i="11"/>
  <c r="G111" i="11" s="1"/>
  <c r="E168" i="12"/>
  <c r="G168" i="12" s="1"/>
  <c r="E70" i="12"/>
  <c r="G70" i="12" s="1"/>
  <c r="E205" i="12"/>
  <c r="G205" i="12" s="1"/>
  <c r="E320" i="13"/>
  <c r="G320" i="13" s="1"/>
  <c r="E211" i="13"/>
  <c r="G211" i="13" s="1"/>
  <c r="E159" i="14"/>
  <c r="G159" i="14" s="1"/>
  <c r="E222" i="14"/>
  <c r="G222" i="14" s="1"/>
  <c r="E184" i="15"/>
  <c r="G184" i="15" s="1"/>
  <c r="D212" i="8"/>
  <c r="C24" i="8"/>
  <c r="D24" i="8" s="1"/>
  <c r="C60" i="8"/>
  <c r="C222" i="8"/>
  <c r="C150" i="8"/>
  <c r="D150" i="8" s="1"/>
  <c r="C155" i="8"/>
  <c r="C230" i="8"/>
  <c r="C162" i="8"/>
  <c r="C165" i="8"/>
  <c r="C167" i="8"/>
  <c r="C75" i="8"/>
  <c r="D75" i="8" s="1"/>
  <c r="C78" i="8"/>
  <c r="C35" i="8"/>
  <c r="C36" i="8"/>
  <c r="C250" i="8"/>
  <c r="C83" i="8"/>
  <c r="C258" i="8"/>
  <c r="D258" i="8" s="1"/>
  <c r="C261" i="8"/>
  <c r="D261" i="8" s="1"/>
  <c r="C266" i="8"/>
  <c r="D266" i="8" s="1"/>
  <c r="C5" i="8"/>
  <c r="C184" i="8"/>
  <c r="D184" i="8" s="1"/>
  <c r="C274" i="8"/>
  <c r="C92" i="8"/>
  <c r="C93" i="8"/>
  <c r="C7" i="8"/>
  <c r="C100" i="8"/>
  <c r="D100" i="8" s="1"/>
  <c r="C8" i="8"/>
  <c r="C343" i="8"/>
  <c r="C49" i="8"/>
  <c r="D49" i="8" s="1"/>
  <c r="C110" i="8"/>
  <c r="C111" i="8"/>
  <c r="C20" i="8"/>
  <c r="C305" i="8"/>
  <c r="C309" i="8"/>
  <c r="C120" i="8"/>
  <c r="D120" i="8" s="1"/>
  <c r="C123" i="8"/>
  <c r="C317" i="8"/>
  <c r="C320" i="8"/>
  <c r="C13" i="8"/>
  <c r="C132" i="8"/>
  <c r="C209" i="8"/>
  <c r="C331" i="8"/>
  <c r="C213" i="8"/>
  <c r="C215" i="8"/>
  <c r="C142" i="8"/>
  <c r="D142" i="8" s="1"/>
  <c r="C25" i="7"/>
  <c r="C30" i="7"/>
  <c r="C35" i="7"/>
  <c r="D35" i="7" s="1"/>
  <c r="C41" i="7"/>
  <c r="D41" i="7" s="1"/>
  <c r="C13" i="7"/>
  <c r="D13" i="7" s="1"/>
  <c r="C122" i="7"/>
  <c r="C129" i="7"/>
  <c r="C53" i="7"/>
  <c r="C137" i="7"/>
  <c r="D137" i="7" s="1"/>
  <c r="C61" i="7"/>
  <c r="D61" i="7" s="1"/>
  <c r="C65" i="7"/>
  <c r="C70" i="7"/>
  <c r="D70" i="7" s="1"/>
  <c r="C153" i="7"/>
  <c r="C79" i="7"/>
  <c r="C160" i="7"/>
  <c r="D160" i="7" s="1"/>
  <c r="C164" i="7"/>
  <c r="C168" i="7"/>
  <c r="D168" i="7" s="1"/>
  <c r="C173" i="7"/>
  <c r="D173" i="7" s="1"/>
  <c r="C100" i="7"/>
  <c r="C106" i="7"/>
  <c r="C111" i="7"/>
  <c r="C184" i="7"/>
  <c r="C117" i="7"/>
  <c r="C194" i="7"/>
  <c r="D194" i="7" s="1"/>
  <c r="C202" i="7"/>
  <c r="C327" i="7"/>
  <c r="D327" i="7" s="1"/>
  <c r="C216" i="7"/>
  <c r="C222" i="7"/>
  <c r="D222" i="7" s="1"/>
  <c r="C230" i="7"/>
  <c r="C237" i="7"/>
  <c r="C245" i="7"/>
  <c r="C219" i="8"/>
  <c r="C221" i="8"/>
  <c r="C26" i="8"/>
  <c r="C152" i="8"/>
  <c r="C227" i="8"/>
  <c r="C68" i="8"/>
  <c r="C233" i="8"/>
  <c r="C70" i="8"/>
  <c r="C73" i="8"/>
  <c r="C240" i="8"/>
  <c r="C33" i="8"/>
  <c r="C244" i="8"/>
  <c r="C247" i="8"/>
  <c r="C252" i="8"/>
  <c r="C256" i="8"/>
  <c r="C86" i="8"/>
  <c r="C263" i="8"/>
  <c r="C346" i="8"/>
  <c r="C40" i="8"/>
  <c r="C90" i="8"/>
  <c r="C276" i="8"/>
  <c r="C44" i="8"/>
  <c r="C96" i="8"/>
  <c r="C190" i="8"/>
  <c r="C102" i="8"/>
  <c r="C289" i="8"/>
  <c r="C293" i="8"/>
  <c r="C296" i="8"/>
  <c r="C299" i="8"/>
  <c r="C194" i="8"/>
  <c r="C115" i="8"/>
  <c r="C308" i="8"/>
  <c r="C200" i="8"/>
  <c r="C122" i="8"/>
  <c r="C314" i="8"/>
  <c r="C126" i="8"/>
  <c r="C321" i="8"/>
  <c r="C324" i="8"/>
  <c r="C133" i="8"/>
  <c r="C211" i="8"/>
  <c r="C333" i="8"/>
  <c r="C15" i="8"/>
  <c r="C337" i="8"/>
  <c r="C23" i="7"/>
  <c r="D23" i="7" s="1"/>
  <c r="C27" i="7"/>
  <c r="C18" i="7"/>
  <c r="C37" i="7"/>
  <c r="C11" i="7"/>
  <c r="D11" i="7" s="1"/>
  <c r="C45" i="7"/>
  <c r="C125" i="7"/>
  <c r="D125" i="7" s="1"/>
  <c r="C51" i="7"/>
  <c r="D51" i="7" s="1"/>
  <c r="C55" i="7"/>
  <c r="D55" i="7" s="1"/>
  <c r="C59" i="7"/>
  <c r="D59" i="7" s="1"/>
  <c r="C63" i="7"/>
  <c r="C66" i="7"/>
  <c r="C71" i="7"/>
  <c r="C154" i="7"/>
  <c r="D154" i="7" s="1"/>
  <c r="C157" i="7"/>
  <c r="D157" i="7" s="1"/>
  <c r="C84" i="7"/>
  <c r="D84" i="7" s="1"/>
  <c r="C166" i="7"/>
  <c r="C92" i="7"/>
  <c r="C96" i="7"/>
  <c r="D96" i="7" s="1"/>
  <c r="C175" i="7"/>
  <c r="C177" i="7"/>
  <c r="D177" i="7" s="1"/>
  <c r="C114" i="7"/>
  <c r="D114" i="7" s="1"/>
  <c r="C187" i="7"/>
  <c r="D187" i="7" s="1"/>
  <c r="C118" i="7"/>
  <c r="D118" i="7" s="1"/>
  <c r="C197" i="7"/>
  <c r="C205" i="7"/>
  <c r="C212" i="7"/>
  <c r="D212" i="7" s="1"/>
  <c r="C218" i="7"/>
  <c r="D218" i="7" s="1"/>
  <c r="C225" i="7"/>
  <c r="D225" i="7" s="1"/>
  <c r="C233" i="7"/>
  <c r="D233" i="7" s="1"/>
  <c r="C240" i="7"/>
  <c r="D240" i="7" s="1"/>
  <c r="C248" i="7"/>
  <c r="C146" i="8"/>
  <c r="D146" i="8" s="1"/>
  <c r="C64" i="8"/>
  <c r="C66" i="8"/>
  <c r="D66" i="8" s="1"/>
  <c r="C228" i="8"/>
  <c r="D228" i="8" s="1"/>
  <c r="C232" i="8"/>
  <c r="C71" i="8"/>
  <c r="D71" i="8" s="1"/>
  <c r="C168" i="8"/>
  <c r="D168" i="8" s="1"/>
  <c r="C242" i="8"/>
  <c r="D242" i="8" s="1"/>
  <c r="C171" i="8"/>
  <c r="D171" i="8" s="1"/>
  <c r="C174" i="8"/>
  <c r="D174" i="8" s="1"/>
  <c r="C254" i="8"/>
  <c r="C259" i="8"/>
  <c r="C265" i="8"/>
  <c r="C268" i="8"/>
  <c r="D268" i="8" s="1"/>
  <c r="C273" i="8"/>
  <c r="D273" i="8" s="1"/>
  <c r="C277" i="8"/>
  <c r="D277" i="8" s="1"/>
  <c r="C94" i="8"/>
  <c r="C97" i="8"/>
  <c r="C348" i="8"/>
  <c r="D348" i="8" s="1"/>
  <c r="C292" i="8"/>
  <c r="D292" i="8" s="1"/>
  <c r="C297" i="8"/>
  <c r="D297" i="8" s="1"/>
  <c r="C301" i="8"/>
  <c r="D301" i="8" s="1"/>
  <c r="C196" i="8"/>
  <c r="D196" i="8" s="1"/>
  <c r="C52" i="8"/>
  <c r="D52" i="8" s="1"/>
  <c r="C119" i="8"/>
  <c r="D119" i="8" s="1"/>
  <c r="C344" i="8"/>
  <c r="C127" i="8"/>
  <c r="D127" i="8" s="1"/>
  <c r="C130" i="8"/>
  <c r="D130" i="8" s="1"/>
  <c r="C208" i="8"/>
  <c r="C136" i="8"/>
  <c r="D136" i="8" s="1"/>
  <c r="C138" i="8"/>
  <c r="D138" i="8" s="1"/>
  <c r="C140" i="8"/>
  <c r="D140" i="8" s="1"/>
  <c r="C4" i="7"/>
  <c r="D4" i="7" s="1"/>
  <c r="C28" i="7"/>
  <c r="C36" i="7"/>
  <c r="C12" i="7"/>
  <c r="C121" i="7"/>
  <c r="D121" i="7" s="1"/>
  <c r="C50" i="7"/>
  <c r="D50" i="7" s="1"/>
  <c r="C135" i="7"/>
  <c r="C60" i="7"/>
  <c r="D60" i="7" s="1"/>
  <c r="C146" i="7"/>
  <c r="D146" i="7" s="1"/>
  <c r="C151" i="7"/>
  <c r="D151" i="7" s="1"/>
  <c r="C77" i="7"/>
  <c r="C161" i="7"/>
  <c r="C167" i="7"/>
  <c r="D167" i="7" s="1"/>
  <c r="C171" i="7"/>
  <c r="D171" i="7" s="1"/>
  <c r="C101" i="7"/>
  <c r="D101" i="7" s="1"/>
  <c r="C178" i="7"/>
  <c r="D178" i="7" s="1"/>
  <c r="C182" i="7"/>
  <c r="D182" i="7" s="1"/>
  <c r="C190" i="7"/>
  <c r="C198" i="7"/>
  <c r="C208" i="7"/>
  <c r="C217" i="7"/>
  <c r="C226" i="7"/>
  <c r="D226" i="7" s="1"/>
  <c r="C236" i="7"/>
  <c r="D236" i="7" s="1"/>
  <c r="C246" i="7"/>
  <c r="C254" i="7"/>
  <c r="C261" i="7"/>
  <c r="C269" i="7"/>
  <c r="D269" i="7" s="1"/>
  <c r="C276" i="7"/>
  <c r="D276" i="7" s="1"/>
  <c r="C283" i="7"/>
  <c r="C291" i="7"/>
  <c r="C297" i="7"/>
  <c r="C305" i="7"/>
  <c r="D305" i="7" s="1"/>
  <c r="C313" i="7"/>
  <c r="D313" i="7" s="1"/>
  <c r="C321" i="7"/>
  <c r="D321" i="7" s="1"/>
  <c r="C340" i="7"/>
  <c r="D340" i="7" s="1"/>
  <c r="C348" i="7"/>
  <c r="C23" i="8"/>
  <c r="C61" i="8"/>
  <c r="C223" i="8"/>
  <c r="D223" i="8" s="1"/>
  <c r="C154" i="8"/>
  <c r="C159" i="8"/>
  <c r="C69" i="8"/>
  <c r="D69" i="8" s="1"/>
  <c r="C166" i="8"/>
  <c r="C239" i="8"/>
  <c r="C340" i="8"/>
  <c r="C173" i="8"/>
  <c r="C345" i="8"/>
  <c r="C177" i="8"/>
  <c r="D177" i="8" s="1"/>
  <c r="C87" i="8"/>
  <c r="C88" i="8"/>
  <c r="C347" i="8"/>
  <c r="D347" i="8" s="1"/>
  <c r="C342" i="8"/>
  <c r="C189" i="8"/>
  <c r="C282" i="8"/>
  <c r="D282" i="8" s="1"/>
  <c r="C99" i="8"/>
  <c r="C288" i="8"/>
  <c r="C48" i="8"/>
  <c r="D48" i="8" s="1"/>
  <c r="C109" i="8"/>
  <c r="C112" i="8"/>
  <c r="C116" i="8"/>
  <c r="D116" i="8" s="1"/>
  <c r="C11" i="8"/>
  <c r="C311" i="8"/>
  <c r="C350" i="8"/>
  <c r="D350" i="8" s="1"/>
  <c r="C319" i="8"/>
  <c r="C131" i="8"/>
  <c r="C134" i="8"/>
  <c r="C57" i="8"/>
  <c r="C139" i="8"/>
  <c r="C16" i="8"/>
  <c r="C6" i="7"/>
  <c r="D6" i="7" s="1"/>
  <c r="C17" i="7"/>
  <c r="D17" i="7" s="1"/>
  <c r="C38" i="7"/>
  <c r="C43" i="7"/>
  <c r="C124" i="7"/>
  <c r="D124" i="7" s="1"/>
  <c r="C52" i="7"/>
  <c r="D52" i="7" s="1"/>
  <c r="C136" i="7"/>
  <c r="C142" i="7"/>
  <c r="C148" i="7"/>
  <c r="C73" i="7"/>
  <c r="D73" i="7" s="1"/>
  <c r="C156" i="7"/>
  <c r="C163" i="7"/>
  <c r="C90" i="7"/>
  <c r="C95" i="7"/>
  <c r="C176" i="7"/>
  <c r="D176" i="7" s="1"/>
  <c r="C110" i="7"/>
  <c r="C186" i="7"/>
  <c r="D186" i="7" s="1"/>
  <c r="C120" i="7"/>
  <c r="D120" i="7" s="1"/>
  <c r="C201" i="7"/>
  <c r="D201" i="7" s="1"/>
  <c r="C211" i="7"/>
  <c r="D211" i="7" s="1"/>
  <c r="C220" i="7"/>
  <c r="D220" i="7" s="1"/>
  <c r="C229" i="7"/>
  <c r="C239" i="7"/>
  <c r="C250" i="7"/>
  <c r="D250" i="7" s="1"/>
  <c r="C257" i="7"/>
  <c r="D257" i="7" s="1"/>
  <c r="C264" i="7"/>
  <c r="D264" i="7" s="1"/>
  <c r="C272" i="7"/>
  <c r="D272" i="7" s="1"/>
  <c r="C279" i="7"/>
  <c r="C286" i="7"/>
  <c r="C294" i="7"/>
  <c r="D294" i="7" s="1"/>
  <c r="C300" i="7"/>
  <c r="C308" i="7"/>
  <c r="D308" i="7" s="1"/>
  <c r="C316" i="7"/>
  <c r="C324" i="7"/>
  <c r="C343" i="7"/>
  <c r="D343" i="7" s="1"/>
  <c r="C15" i="7"/>
  <c r="C17" i="8"/>
  <c r="C65" i="8"/>
  <c r="D65" i="8" s="1"/>
  <c r="C157" i="8"/>
  <c r="D157" i="8" s="1"/>
  <c r="C163" i="8"/>
  <c r="C30" i="8"/>
  <c r="D30" i="8" s="1"/>
  <c r="C169" i="8"/>
  <c r="C172" i="8"/>
  <c r="D172" i="8" s="1"/>
  <c r="C82" i="8"/>
  <c r="C178" i="8"/>
  <c r="C181" i="8"/>
  <c r="C270" i="8"/>
  <c r="D270" i="8" s="1"/>
  <c r="C188" i="8"/>
  <c r="D188" i="8" s="1"/>
  <c r="C95" i="8"/>
  <c r="C101" i="8"/>
  <c r="D101" i="8" s="1"/>
  <c r="C104" i="8"/>
  <c r="D104" i="8" s="1"/>
  <c r="C50" i="8"/>
  <c r="C303" i="8"/>
  <c r="D303" i="8" s="1"/>
  <c r="C306" i="8"/>
  <c r="D306" i="8" s="1"/>
  <c r="C202" i="8"/>
  <c r="C315" i="8"/>
  <c r="D315" i="8" s="1"/>
  <c r="C12" i="8"/>
  <c r="D12" i="8" s="1"/>
  <c r="C326" i="8"/>
  <c r="C332" i="8"/>
  <c r="D332" i="8" s="1"/>
  <c r="C335" i="8"/>
  <c r="C24" i="7"/>
  <c r="C32" i="7"/>
  <c r="D32" i="7" s="1"/>
  <c r="C10" i="7"/>
  <c r="D10" i="7" s="1"/>
  <c r="C48" i="7"/>
  <c r="C132" i="7"/>
  <c r="D132" i="7" s="1"/>
  <c r="C139" i="7"/>
  <c r="D139" i="7" s="1"/>
  <c r="C147" i="7"/>
  <c r="C74" i="7"/>
  <c r="D74" i="7" s="1"/>
  <c r="C81" i="7"/>
  <c r="D81" i="7" s="1"/>
  <c r="C88" i="7"/>
  <c r="C97" i="7"/>
  <c r="C107" i="7"/>
  <c r="D107" i="7" s="1"/>
  <c r="C183" i="7"/>
  <c r="D183" i="7" s="1"/>
  <c r="C192" i="7"/>
  <c r="D192" i="7" s="1"/>
  <c r="C206" i="7"/>
  <c r="C329" i="7"/>
  <c r="D329" i="7" s="1"/>
  <c r="C231" i="7"/>
  <c r="D231" i="7" s="1"/>
  <c r="C243" i="7"/>
  <c r="D243" i="7" s="1"/>
  <c r="C255" i="7"/>
  <c r="C265" i="7"/>
  <c r="C274" i="7"/>
  <c r="D274" i="7" s="1"/>
  <c r="C284" i="7"/>
  <c r="C295" i="7"/>
  <c r="D295" i="7" s="1"/>
  <c r="C303" i="7"/>
  <c r="C314" i="7"/>
  <c r="D314" i="7" s="1"/>
  <c r="C325" i="7"/>
  <c r="D325" i="7" s="1"/>
  <c r="C346" i="7"/>
  <c r="C122" i="2"/>
  <c r="C27" i="2"/>
  <c r="D27" i="2" s="1"/>
  <c r="C126" i="2"/>
  <c r="D126" i="2" s="1"/>
  <c r="C183" i="2"/>
  <c r="D183" i="2" s="1"/>
  <c r="C133" i="2"/>
  <c r="C190" i="2"/>
  <c r="D190" i="2" s="1"/>
  <c r="C194" i="2"/>
  <c r="D194" i="2" s="1"/>
  <c r="C20" i="2"/>
  <c r="C65" i="2"/>
  <c r="D65" i="2" s="1"/>
  <c r="C29" i="2"/>
  <c r="D29" i="2" s="1"/>
  <c r="C208" i="2"/>
  <c r="C142" i="2"/>
  <c r="D142" i="2" s="1"/>
  <c r="C215" i="2"/>
  <c r="C221" i="2"/>
  <c r="C73" i="2"/>
  <c r="D73" i="2" s="1"/>
  <c r="C229" i="2"/>
  <c r="D229" i="2" s="1"/>
  <c r="C233" i="2"/>
  <c r="C239" i="2"/>
  <c r="D239" i="2" s="1"/>
  <c r="C147" i="2"/>
  <c r="C245" i="2"/>
  <c r="D245" i="2" s="1"/>
  <c r="C249" i="2"/>
  <c r="D249" i="2" s="1"/>
  <c r="C36" i="2"/>
  <c r="C255" i="2"/>
  <c r="D255" i="2" s="1"/>
  <c r="C38" i="2"/>
  <c r="D38" i="2" s="1"/>
  <c r="C265" i="2"/>
  <c r="C270" i="2"/>
  <c r="D270" i="2" s="1"/>
  <c r="C23" i="2"/>
  <c r="D23" i="2" s="1"/>
  <c r="C156" i="2"/>
  <c r="D156" i="2" s="1"/>
  <c r="C342" i="2"/>
  <c r="C349" i="2"/>
  <c r="D349" i="2" s="1"/>
  <c r="C161" i="2"/>
  <c r="C288" i="2"/>
  <c r="D288" i="2" s="1"/>
  <c r="C100" i="2"/>
  <c r="D100" i="2" s="1"/>
  <c r="C296" i="2"/>
  <c r="D296" i="2" s="1"/>
  <c r="C25" i="2"/>
  <c r="D25" i="2" s="1"/>
  <c r="C306" i="2"/>
  <c r="D306" i="2" s="1"/>
  <c r="C309" i="2"/>
  <c r="D309" i="2" s="1"/>
  <c r="C314" i="2"/>
  <c r="C111" i="2"/>
  <c r="D111" i="2" s="1"/>
  <c r="C172" i="2"/>
  <c r="C324" i="2"/>
  <c r="C47" i="2"/>
  <c r="D47" i="2" s="1"/>
  <c r="C117" i="2"/>
  <c r="D117" i="2" s="1"/>
  <c r="C121" i="2"/>
  <c r="D121" i="2" s="1"/>
  <c r="C25" i="8"/>
  <c r="D25" i="8" s="1"/>
  <c r="C151" i="8"/>
  <c r="C67" i="8"/>
  <c r="C29" i="8"/>
  <c r="C238" i="8"/>
  <c r="C34" i="8"/>
  <c r="D34" i="8" s="1"/>
  <c r="C246" i="8"/>
  <c r="C176" i="8"/>
  <c r="C179" i="8"/>
  <c r="C183" i="8"/>
  <c r="D183" i="8" s="1"/>
  <c r="C42" i="8"/>
  <c r="C278" i="8"/>
  <c r="C18" i="8"/>
  <c r="C286" i="8"/>
  <c r="D286" i="8" s="1"/>
  <c r="C294" i="8"/>
  <c r="D294" i="8" s="1"/>
  <c r="C193" i="8"/>
  <c r="C195" i="8"/>
  <c r="C53" i="8"/>
  <c r="D53" i="8" s="1"/>
  <c r="C312" i="8"/>
  <c r="D312" i="8" s="1"/>
  <c r="C125" i="8"/>
  <c r="C323" i="8"/>
  <c r="C135" i="8"/>
  <c r="C137" i="8"/>
  <c r="D137" i="8" s="1"/>
  <c r="C141" i="8"/>
  <c r="D141" i="8" s="1"/>
  <c r="C16" i="7"/>
  <c r="C34" i="7"/>
  <c r="D34" i="7" s="1"/>
  <c r="C42" i="7"/>
  <c r="C126" i="7"/>
  <c r="C54" i="7"/>
  <c r="C62" i="7"/>
  <c r="D62" i="7" s="1"/>
  <c r="C69" i="7"/>
  <c r="D69" i="7" s="1"/>
  <c r="C155" i="7"/>
  <c r="D155" i="7" s="1"/>
  <c r="C162" i="7"/>
  <c r="C91" i="7"/>
  <c r="D91" i="7" s="1"/>
  <c r="C99" i="7"/>
  <c r="D99" i="7" s="1"/>
  <c r="C109" i="7"/>
  <c r="D109" i="7" s="1"/>
  <c r="C115" i="7"/>
  <c r="C196" i="7"/>
  <c r="D196" i="7" s="1"/>
  <c r="C210" i="7"/>
  <c r="D210" i="7" s="1"/>
  <c r="C330" i="7"/>
  <c r="D330" i="7" s="1"/>
  <c r="C235" i="7"/>
  <c r="C249" i="7"/>
  <c r="D249" i="7" s="1"/>
  <c r="C259" i="7"/>
  <c r="D259" i="7" s="1"/>
  <c r="C268" i="7"/>
  <c r="C278" i="7"/>
  <c r="C288" i="7"/>
  <c r="D288" i="7" s="1"/>
  <c r="C337" i="7"/>
  <c r="D337" i="7" s="1"/>
  <c r="C307" i="7"/>
  <c r="D307" i="7" s="1"/>
  <c r="C318" i="7"/>
  <c r="D318" i="7" s="1"/>
  <c r="C339" i="7"/>
  <c r="D339" i="7" s="1"/>
  <c r="C350" i="7"/>
  <c r="D350" i="7" s="1"/>
  <c r="C123" i="2"/>
  <c r="D123" i="2" s="1"/>
  <c r="C55" i="2"/>
  <c r="C127" i="2"/>
  <c r="D127" i="2" s="1"/>
  <c r="C130" i="2"/>
  <c r="D130" i="2" s="1"/>
  <c r="C6" i="2"/>
  <c r="D6" i="2" s="1"/>
  <c r="C192" i="2"/>
  <c r="D192" i="2" s="1"/>
  <c r="C137" i="2"/>
  <c r="D137" i="2" s="1"/>
  <c r="C62" i="2"/>
  <c r="C201" i="2"/>
  <c r="D201" i="2" s="1"/>
  <c r="C205" i="2"/>
  <c r="C338" i="2"/>
  <c r="C212" i="2"/>
  <c r="D212" i="2" s="1"/>
  <c r="C217" i="2"/>
  <c r="D217" i="2" s="1"/>
  <c r="C347" i="2"/>
  <c r="D347" i="2" s="1"/>
  <c r="C227" i="2"/>
  <c r="C230" i="2"/>
  <c r="D230" i="2" s="1"/>
  <c r="C235" i="2"/>
  <c r="C241" i="2"/>
  <c r="C244" i="2"/>
  <c r="C35" i="2"/>
  <c r="C150" i="2"/>
  <c r="D150" i="2" s="1"/>
  <c r="C152" i="2"/>
  <c r="D152" i="2" s="1"/>
  <c r="C257" i="2"/>
  <c r="D257" i="2" s="1"/>
  <c r="C261" i="2"/>
  <c r="D261" i="2" s="1"/>
  <c r="C86" i="2"/>
  <c r="D86" i="2" s="1"/>
  <c r="C271" i="2"/>
  <c r="C90" i="2"/>
  <c r="D90" i="2" s="1"/>
  <c r="C93" i="2"/>
  <c r="D93" i="2" s="1"/>
  <c r="C159" i="2"/>
  <c r="C95" i="2"/>
  <c r="D95" i="2" s="1"/>
  <c r="C285" i="2"/>
  <c r="C290" i="2"/>
  <c r="C293" i="2"/>
  <c r="C104" i="2"/>
  <c r="D104" i="2" s="1"/>
  <c r="C303" i="2"/>
  <c r="C107" i="2"/>
  <c r="D107" i="2" s="1"/>
  <c r="C311" i="2"/>
  <c r="D311" i="2" s="1"/>
  <c r="C316" i="2"/>
  <c r="C170" i="2"/>
  <c r="D170" i="2" s="1"/>
  <c r="C321" i="2"/>
  <c r="D321" i="2" s="1"/>
  <c r="C176" i="2"/>
  <c r="D176" i="2" s="1"/>
  <c r="C18" i="2"/>
  <c r="D18" i="2" s="1"/>
  <c r="C332" i="2"/>
  <c r="D332" i="2" s="1"/>
  <c r="C218" i="8"/>
  <c r="D218" i="8" s="1"/>
  <c r="C147" i="8"/>
  <c r="D147" i="8" s="1"/>
  <c r="C226" i="8"/>
  <c r="D226" i="8" s="1"/>
  <c r="C28" i="8"/>
  <c r="D28" i="8" s="1"/>
  <c r="C235" i="8"/>
  <c r="D235" i="8" s="1"/>
  <c r="C31" i="8"/>
  <c r="C341" i="8"/>
  <c r="C248" i="8"/>
  <c r="D248" i="8" s="1"/>
  <c r="C255" i="8"/>
  <c r="C180" i="8"/>
  <c r="D180" i="8" s="1"/>
  <c r="C89" i="8"/>
  <c r="D89" i="8" s="1"/>
  <c r="C185" i="8"/>
  <c r="C45" i="8"/>
  <c r="D45" i="8" s="1"/>
  <c r="C46" i="8"/>
  <c r="C287" i="8"/>
  <c r="C106" i="8"/>
  <c r="D106" i="8" s="1"/>
  <c r="C51" i="8"/>
  <c r="D51" i="8" s="1"/>
  <c r="C114" i="8"/>
  <c r="C198" i="8"/>
  <c r="C349" i="8"/>
  <c r="D349" i="8" s="1"/>
  <c r="C128" i="8"/>
  <c r="D128" i="8" s="1"/>
  <c r="C206" i="8"/>
  <c r="D206" i="8" s="1"/>
  <c r="C210" i="8"/>
  <c r="C58" i="8"/>
  <c r="C216" i="8"/>
  <c r="D216" i="8" s="1"/>
  <c r="C7" i="7"/>
  <c r="D7" i="7" s="1"/>
  <c r="C20" i="7"/>
  <c r="C14" i="7"/>
  <c r="D14" i="7" s="1"/>
  <c r="C127" i="7"/>
  <c r="C56" i="7"/>
  <c r="C143" i="7"/>
  <c r="C149" i="7"/>
  <c r="D149" i="7" s="1"/>
  <c r="C78" i="7"/>
  <c r="D78" i="7" s="1"/>
  <c r="C85" i="7"/>
  <c r="D85" i="7" s="1"/>
  <c r="C93" i="7"/>
  <c r="C102" i="7"/>
  <c r="D102" i="7" s="1"/>
  <c r="C112" i="7"/>
  <c r="C116" i="7"/>
  <c r="C199" i="7"/>
  <c r="C213" i="7"/>
  <c r="D213" i="7" s="1"/>
  <c r="C223" i="7"/>
  <c r="D223" i="7" s="1"/>
  <c r="C331" i="7"/>
  <c r="D331" i="7" s="1"/>
  <c r="C251" i="7"/>
  <c r="C333" i="7"/>
  <c r="C270" i="7"/>
  <c r="C280" i="7"/>
  <c r="C289" i="7"/>
  <c r="C298" i="7"/>
  <c r="D298" i="7" s="1"/>
  <c r="C309" i="7"/>
  <c r="D309" i="7" s="1"/>
  <c r="C319" i="7"/>
  <c r="D319" i="7" s="1"/>
  <c r="C341" i="7"/>
  <c r="D341" i="7" s="1"/>
  <c r="C62" i="8"/>
  <c r="D62" i="8" s="1"/>
  <c r="C27" i="8"/>
  <c r="C236" i="8"/>
  <c r="C241" i="8"/>
  <c r="C249" i="8"/>
  <c r="C260" i="8"/>
  <c r="D260" i="8" s="1"/>
  <c r="C41" i="8"/>
  <c r="D41" i="8" s="1"/>
  <c r="C279" i="8"/>
  <c r="D279" i="8" s="1"/>
  <c r="C191" i="8"/>
  <c r="C108" i="8"/>
  <c r="D108" i="8" s="1"/>
  <c r="C10" i="8"/>
  <c r="D10" i="8" s="1"/>
  <c r="C201" i="8"/>
  <c r="C318" i="8"/>
  <c r="D318" i="8" s="1"/>
  <c r="C327" i="8"/>
  <c r="C59" i="8"/>
  <c r="D59" i="8" s="1"/>
  <c r="C26" i="7"/>
  <c r="D26" i="7" s="1"/>
  <c r="C40" i="7"/>
  <c r="D40" i="7" s="1"/>
  <c r="C128" i="7"/>
  <c r="C140" i="7"/>
  <c r="C72" i="7"/>
  <c r="C83" i="7"/>
  <c r="D83" i="7" s="1"/>
  <c r="C94" i="7"/>
  <c r="D94" i="7" s="1"/>
  <c r="C113" i="7"/>
  <c r="C193" i="7"/>
  <c r="C328" i="7"/>
  <c r="D328" i="7" s="1"/>
  <c r="C234" i="7"/>
  <c r="D234" i="7" s="1"/>
  <c r="C253" i="7"/>
  <c r="C271" i="7"/>
  <c r="D271" i="7" s="1"/>
  <c r="C285" i="7"/>
  <c r="D285" i="7" s="1"/>
  <c r="C301" i="7"/>
  <c r="D301" i="7" s="1"/>
  <c r="C317" i="7"/>
  <c r="D317" i="7" s="1"/>
  <c r="C345" i="7"/>
  <c r="C52" i="2"/>
  <c r="D52" i="2" s="1"/>
  <c r="C182" i="2"/>
  <c r="D182" i="2" s="1"/>
  <c r="C131" i="2"/>
  <c r="D131" i="2" s="1"/>
  <c r="C188" i="2"/>
  <c r="D188" i="2" s="1"/>
  <c r="C136" i="2"/>
  <c r="D136" i="2" s="1"/>
  <c r="C199" i="2"/>
  <c r="D199" i="2" s="1"/>
  <c r="C203" i="2"/>
  <c r="D203" i="2" s="1"/>
  <c r="C68" i="2"/>
  <c r="D68" i="2" s="1"/>
  <c r="C213" i="2"/>
  <c r="D213" i="2" s="1"/>
  <c r="C220" i="2"/>
  <c r="D220" i="2" s="1"/>
  <c r="C74" i="2"/>
  <c r="D74" i="2" s="1"/>
  <c r="C146" i="2"/>
  <c r="D146" i="2" s="1"/>
  <c r="C237" i="2"/>
  <c r="D237" i="2" s="1"/>
  <c r="C11" i="2"/>
  <c r="C246" i="2"/>
  <c r="D246" i="2" s="1"/>
  <c r="C151" i="2"/>
  <c r="D151" i="2" s="1"/>
  <c r="C14" i="2"/>
  <c r="D14" i="2" s="1"/>
  <c r="C262" i="2"/>
  <c r="D262" i="2" s="1"/>
  <c r="C268" i="2"/>
  <c r="D268" i="2" s="1"/>
  <c r="C341" i="2"/>
  <c r="D341" i="2" s="1"/>
  <c r="C278" i="2"/>
  <c r="D278" i="2" s="1"/>
  <c r="C280" i="2"/>
  <c r="D280" i="2" s="1"/>
  <c r="C97" i="2"/>
  <c r="C291" i="2"/>
  <c r="D291" i="2" s="1"/>
  <c r="C102" i="2"/>
  <c r="D102" i="2" s="1"/>
  <c r="C301" i="2"/>
  <c r="D301" i="2" s="1"/>
  <c r="C108" i="2"/>
  <c r="D108" i="2" s="1"/>
  <c r="C45" i="2"/>
  <c r="D45" i="2" s="1"/>
  <c r="C112" i="2"/>
  <c r="D112" i="2" s="1"/>
  <c r="C174" i="2"/>
  <c r="D174" i="2" s="1"/>
  <c r="C328" i="2"/>
  <c r="D328" i="2" s="1"/>
  <c r="C331" i="2"/>
  <c r="D331" i="2" s="1"/>
  <c r="C63" i="8"/>
  <c r="C158" i="8"/>
  <c r="D158" i="8" s="1"/>
  <c r="C339" i="8"/>
  <c r="C79" i="8"/>
  <c r="C251" i="8"/>
  <c r="C262" i="8"/>
  <c r="C271" i="8"/>
  <c r="C6" i="8"/>
  <c r="D6" i="8" s="1"/>
  <c r="C103" i="8"/>
  <c r="C295" i="8"/>
  <c r="C197" i="8"/>
  <c r="D197" i="8" s="1"/>
  <c r="C121" i="8"/>
  <c r="C129" i="8"/>
  <c r="D129" i="8" s="1"/>
  <c r="C328" i="8"/>
  <c r="D328" i="8" s="1"/>
  <c r="C351" i="8"/>
  <c r="D351" i="8" s="1"/>
  <c r="C8" i="7"/>
  <c r="C21" i="7"/>
  <c r="D21" i="7" s="1"/>
  <c r="C130" i="7"/>
  <c r="D130" i="7" s="1"/>
  <c r="C141" i="7"/>
  <c r="C152" i="7"/>
  <c r="C86" i="7"/>
  <c r="D86" i="7" s="1"/>
  <c r="C174" i="7"/>
  <c r="F174" i="7" s="1"/>
  <c r="C180" i="7"/>
  <c r="D180" i="7" s="1"/>
  <c r="C195" i="7"/>
  <c r="D195" i="7" s="1"/>
  <c r="C215" i="7"/>
  <c r="D215" i="7" s="1"/>
  <c r="C238" i="7"/>
  <c r="D238" i="7" s="1"/>
  <c r="C256" i="7"/>
  <c r="C334" i="7"/>
  <c r="F334" i="7" s="1"/>
  <c r="C287" i="7"/>
  <c r="D287" i="7" s="1"/>
  <c r="C302" i="7"/>
  <c r="C320" i="7"/>
  <c r="C347" i="7"/>
  <c r="D347" i="7" s="1"/>
  <c r="C53" i="2"/>
  <c r="D53" i="2" s="1"/>
  <c r="C57" i="2"/>
  <c r="D57" i="2" s="1"/>
  <c r="C132" i="2"/>
  <c r="D132" i="2" s="1"/>
  <c r="C189" i="2"/>
  <c r="D189" i="2" s="1"/>
  <c r="C195" i="2"/>
  <c r="D195" i="2" s="1"/>
  <c r="C200" i="2"/>
  <c r="D200" i="2" s="1"/>
  <c r="C204" i="2"/>
  <c r="D204" i="2" s="1"/>
  <c r="C141" i="2"/>
  <c r="D141" i="2" s="1"/>
  <c r="C7" i="2"/>
  <c r="D7" i="2" s="1"/>
  <c r="C71" i="2"/>
  <c r="D71" i="2" s="1"/>
  <c r="C226" i="2"/>
  <c r="D226" i="2" s="1"/>
  <c r="C231" i="2"/>
  <c r="D231" i="2" s="1"/>
  <c r="C238" i="2"/>
  <c r="D238" i="2" s="1"/>
  <c r="C243" i="2"/>
  <c r="D243" i="2" s="1"/>
  <c r="C247" i="2"/>
  <c r="D247" i="2" s="1"/>
  <c r="C83" i="2"/>
  <c r="D83" i="2" s="1"/>
  <c r="C256" i="2"/>
  <c r="D256" i="2" s="1"/>
  <c r="C263" i="2"/>
  <c r="D263" i="2" s="1"/>
  <c r="C269" i="2"/>
  <c r="D269" i="2" s="1"/>
  <c r="C275" i="2"/>
  <c r="C157" i="2"/>
  <c r="D157" i="2" s="1"/>
  <c r="C281" i="2"/>
  <c r="D281" i="2" s="1"/>
  <c r="C162" i="2"/>
  <c r="D162" i="2" s="1"/>
  <c r="C24" i="2"/>
  <c r="D24" i="2" s="1"/>
  <c r="C295" i="2"/>
  <c r="D295" i="2" s="1"/>
  <c r="C302" i="2"/>
  <c r="C308" i="2"/>
  <c r="D308" i="2" s="1"/>
  <c r="C313" i="2"/>
  <c r="D313" i="2" s="1"/>
  <c r="C319" i="2"/>
  <c r="D319" i="2" s="1"/>
  <c r="C322" i="2"/>
  <c r="D322" i="2" s="1"/>
  <c r="C46" i="2"/>
  <c r="D46" i="2" s="1"/>
  <c r="C118" i="2"/>
  <c r="D118" i="2" s="1"/>
  <c r="C149" i="8"/>
  <c r="C160" i="8"/>
  <c r="D160" i="8" s="1"/>
  <c r="C72" i="8"/>
  <c r="C80" i="8"/>
  <c r="C175" i="8"/>
  <c r="D175" i="8" s="1"/>
  <c r="C264" i="8"/>
  <c r="D264" i="8" s="1"/>
  <c r="C186" i="8"/>
  <c r="D186" i="8" s="1"/>
  <c r="C281" i="8"/>
  <c r="C290" i="8"/>
  <c r="C192" i="8"/>
  <c r="D192" i="8" s="1"/>
  <c r="C304" i="8"/>
  <c r="C54" i="8"/>
  <c r="C21" i="8"/>
  <c r="D21" i="8" s="1"/>
  <c r="C329" i="8"/>
  <c r="D329" i="8" s="1"/>
  <c r="C336" i="8"/>
  <c r="C31" i="7"/>
  <c r="D31" i="7" s="1"/>
  <c r="C44" i="7"/>
  <c r="D44" i="7" s="1"/>
  <c r="C133" i="7"/>
  <c r="C144" i="7"/>
  <c r="C76" i="7"/>
  <c r="C87" i="7"/>
  <c r="C103" i="7"/>
  <c r="D103" i="7" s="1"/>
  <c r="C185" i="7"/>
  <c r="D185" i="7" s="1"/>
  <c r="C203" i="7"/>
  <c r="D203" i="7" s="1"/>
  <c r="C221" i="7"/>
  <c r="D221" i="7" s="1"/>
  <c r="C242" i="7"/>
  <c r="D242" i="7" s="1"/>
  <c r="C260" i="7"/>
  <c r="D260" i="7" s="1"/>
  <c r="C275" i="7"/>
  <c r="D275" i="7" s="1"/>
  <c r="C292" i="7"/>
  <c r="D292" i="7" s="1"/>
  <c r="C306" i="7"/>
  <c r="D306" i="7" s="1"/>
  <c r="C323" i="7"/>
  <c r="D323" i="7" s="1"/>
  <c r="C4" i="2"/>
  <c r="C180" i="2"/>
  <c r="D180" i="2" s="1"/>
  <c r="C128" i="2"/>
  <c r="D128" i="2" s="1"/>
  <c r="C186" i="2"/>
  <c r="D186" i="2" s="1"/>
  <c r="C346" i="2"/>
  <c r="D346" i="2" s="1"/>
  <c r="C19" i="2"/>
  <c r="D19" i="2" s="1"/>
  <c r="C64" i="2"/>
  <c r="D64" i="2" s="1"/>
  <c r="C337" i="2"/>
  <c r="D337" i="2" s="1"/>
  <c r="C209" i="2"/>
  <c r="D209" i="2" s="1"/>
  <c r="C339" i="2"/>
  <c r="D339" i="2" s="1"/>
  <c r="C222" i="2"/>
  <c r="D222" i="2" s="1"/>
  <c r="C75" i="2"/>
  <c r="D75" i="2" s="1"/>
  <c r="C78" i="2"/>
  <c r="D78" i="2" s="1"/>
  <c r="C240" i="2"/>
  <c r="D240" i="2" s="1"/>
  <c r="C149" i="2"/>
  <c r="D149" i="2" s="1"/>
  <c r="C82" i="2"/>
  <c r="D82" i="2" s="1"/>
  <c r="C253" i="2"/>
  <c r="D253" i="2" s="1"/>
  <c r="C258" i="2"/>
  <c r="D258" i="2" s="1"/>
  <c r="C264" i="2"/>
  <c r="D264" i="2" s="1"/>
  <c r="C88" i="2"/>
  <c r="C276" i="2"/>
  <c r="D276" i="2" s="1"/>
  <c r="C279" i="2"/>
  <c r="D279" i="2" s="1"/>
  <c r="C160" i="2"/>
  <c r="D160" i="2" s="1"/>
  <c r="C43" i="2"/>
  <c r="D43" i="2" s="1"/>
  <c r="C163" i="2"/>
  <c r="D163" i="2" s="1"/>
  <c r="C103" i="2"/>
  <c r="C105" i="2"/>
  <c r="D105" i="2" s="1"/>
  <c r="C109" i="2"/>
  <c r="D109" i="2" s="1"/>
  <c r="C315" i="2"/>
  <c r="C171" i="2"/>
  <c r="D171" i="2" s="1"/>
  <c r="C175" i="2"/>
  <c r="D175" i="2" s="1"/>
  <c r="C329" i="2"/>
  <c r="D329" i="2" s="1"/>
  <c r="C49" i="2"/>
  <c r="D49" i="2" s="1"/>
  <c r="C143" i="8"/>
  <c r="C224" i="8"/>
  <c r="C161" i="8"/>
  <c r="D161" i="8" s="1"/>
  <c r="C74" i="8"/>
  <c r="C243" i="8"/>
  <c r="C4" i="8"/>
  <c r="D4" i="8" s="1"/>
  <c r="C267" i="8"/>
  <c r="D267" i="8" s="1"/>
  <c r="C275" i="8"/>
  <c r="C283" i="8"/>
  <c r="C291" i="8"/>
  <c r="D291" i="8" s="1"/>
  <c r="C300" i="8"/>
  <c r="D300" i="8" s="1"/>
  <c r="C307" i="8"/>
  <c r="C313" i="8"/>
  <c r="C322" i="8"/>
  <c r="C330" i="8"/>
  <c r="D330" i="8" s="1"/>
  <c r="C217" i="8"/>
  <c r="C19" i="7"/>
  <c r="D19" i="7" s="1"/>
  <c r="C46" i="7"/>
  <c r="C134" i="7"/>
  <c r="D134" i="7" s="1"/>
  <c r="C145" i="7"/>
  <c r="C80" i="7"/>
  <c r="D80" i="7" s="1"/>
  <c r="C89" i="7"/>
  <c r="D89" i="7" s="1"/>
  <c r="C104" i="7"/>
  <c r="C188" i="7"/>
  <c r="D188" i="7" s="1"/>
  <c r="C204" i="7"/>
  <c r="D204" i="7" s="1"/>
  <c r="C224" i="7"/>
  <c r="C244" i="7"/>
  <c r="C262" i="7"/>
  <c r="D262" i="7" s="1"/>
  <c r="C277" i="7"/>
  <c r="D277" i="7" s="1"/>
  <c r="C293" i="7"/>
  <c r="F293" i="7" s="1"/>
  <c r="C310" i="7"/>
  <c r="D310" i="7" s="1"/>
  <c r="C326" i="7"/>
  <c r="D326" i="7" s="1"/>
  <c r="C330" i="2"/>
  <c r="C323" i="2"/>
  <c r="D323" i="2" s="1"/>
  <c r="C169" i="2"/>
  <c r="D169" i="2" s="1"/>
  <c r="C106" i="2"/>
  <c r="D106" i="2" s="1"/>
  <c r="C297" i="2"/>
  <c r="D297" i="2" s="1"/>
  <c r="C344" i="2"/>
  <c r="D344" i="2" s="1"/>
  <c r="C282" i="2"/>
  <c r="D282" i="2" s="1"/>
  <c r="C91" i="2"/>
  <c r="D91" i="2" s="1"/>
  <c r="C87" i="2"/>
  <c r="D87" i="2" s="1"/>
  <c r="C259" i="2"/>
  <c r="D259" i="2" s="1"/>
  <c r="C252" i="2"/>
  <c r="D252" i="2" s="1"/>
  <c r="C148" i="2"/>
  <c r="D148" i="2" s="1"/>
  <c r="C8" i="2"/>
  <c r="D8" i="2" s="1"/>
  <c r="C225" i="2"/>
  <c r="D225" i="2" s="1"/>
  <c r="C70" i="2"/>
  <c r="D70" i="2" s="1"/>
  <c r="C21" i="2"/>
  <c r="C63" i="2"/>
  <c r="C28" i="2"/>
  <c r="D28" i="2" s="1"/>
  <c r="C184" i="2"/>
  <c r="C181" i="2"/>
  <c r="E141" i="16"/>
  <c r="E156" i="16"/>
  <c r="G156" i="16" s="1"/>
  <c r="E172" i="16"/>
  <c r="E186" i="16"/>
  <c r="G186" i="16" s="1"/>
  <c r="E203" i="16"/>
  <c r="G203" i="16" s="1"/>
  <c r="E118" i="16"/>
  <c r="G118" i="16" s="1"/>
  <c r="E334" i="16"/>
  <c r="G334" i="16" s="1"/>
  <c r="E6" i="15"/>
  <c r="G6" i="15" s="1"/>
  <c r="E15" i="15"/>
  <c r="G15" i="15" s="1"/>
  <c r="E78" i="15"/>
  <c r="G78" i="15" s="1"/>
  <c r="E262" i="15"/>
  <c r="G262" i="15" s="1"/>
  <c r="E36" i="15"/>
  <c r="G36" i="15" s="1"/>
  <c r="E41" i="15"/>
  <c r="G41" i="15" s="1"/>
  <c r="E203" i="15"/>
  <c r="G203" i="15" s="1"/>
  <c r="E108" i="15"/>
  <c r="G108" i="15" s="1"/>
  <c r="E173" i="14"/>
  <c r="E47" i="14"/>
  <c r="G47" i="14" s="1"/>
  <c r="E53" i="14"/>
  <c r="G53" i="14" s="1"/>
  <c r="E213" i="14"/>
  <c r="G213" i="14" s="1"/>
  <c r="E65" i="14"/>
  <c r="E314" i="14"/>
  <c r="G314" i="14" s="1"/>
  <c r="E74" i="14"/>
  <c r="G74" i="14" s="1"/>
  <c r="E321" i="14"/>
  <c r="G321" i="14" s="1"/>
  <c r="E150" i="14"/>
  <c r="G150" i="14" s="1"/>
  <c r="E334" i="14"/>
  <c r="G334" i="14" s="1"/>
  <c r="E264" i="14"/>
  <c r="G264" i="14" s="1"/>
  <c r="E170" i="14"/>
  <c r="G170" i="14" s="1"/>
  <c r="E90" i="13"/>
  <c r="E96" i="13"/>
  <c r="G96" i="13" s="1"/>
  <c r="E101" i="13"/>
  <c r="G101" i="13" s="1"/>
  <c r="E292" i="13"/>
  <c r="G292" i="13" s="1"/>
  <c r="E112" i="13"/>
  <c r="G112" i="13" s="1"/>
  <c r="E303" i="13"/>
  <c r="G303" i="13" s="1"/>
  <c r="E120" i="13"/>
  <c r="G120" i="13" s="1"/>
  <c r="E226" i="13"/>
  <c r="G226" i="13" s="1"/>
  <c r="E132" i="13"/>
  <c r="G132" i="13" s="1"/>
  <c r="E75" i="13"/>
  <c r="E251" i="13"/>
  <c r="G251" i="13" s="1"/>
  <c r="E150" i="13"/>
  <c r="G150" i="13" s="1"/>
  <c r="E157" i="13"/>
  <c r="G157" i="13" s="1"/>
  <c r="E271" i="13"/>
  <c r="E175" i="12"/>
  <c r="G175" i="12" s="1"/>
  <c r="E186" i="12"/>
  <c r="G186" i="12" s="1"/>
  <c r="E277" i="12"/>
  <c r="E281" i="12"/>
  <c r="G281" i="12" s="1"/>
  <c r="E288" i="12"/>
  <c r="G288" i="12" s="1"/>
  <c r="E344" i="12"/>
  <c r="G344" i="12" s="1"/>
  <c r="E298" i="12"/>
  <c r="G298" i="12" s="1"/>
  <c r="E65" i="12"/>
  <c r="G65" i="12" s="1"/>
  <c r="E19" i="12"/>
  <c r="G19" i="12" s="1"/>
  <c r="E136" i="12"/>
  <c r="G136" i="12" s="1"/>
  <c r="E248" i="12"/>
  <c r="G248" i="12" s="1"/>
  <c r="E323" i="12"/>
  <c r="G323" i="12" s="1"/>
  <c r="E163" i="12"/>
  <c r="G163" i="12" s="1"/>
  <c r="E264" i="12"/>
  <c r="G264" i="12" s="1"/>
  <c r="E268" i="12"/>
  <c r="E35" i="11"/>
  <c r="G35" i="11" s="1"/>
  <c r="E36" i="11"/>
  <c r="G36" i="11" s="1"/>
  <c r="E20" i="11"/>
  <c r="G20" i="11" s="1"/>
  <c r="E191" i="11"/>
  <c r="E280" i="11"/>
  <c r="G280" i="11" s="1"/>
  <c r="E202" i="11"/>
  <c r="G202" i="11" s="1"/>
  <c r="E110" i="11"/>
  <c r="G110" i="11" s="1"/>
  <c r="E115" i="11"/>
  <c r="G115" i="11" s="1"/>
  <c r="E119" i="11"/>
  <c r="G119" i="11" s="1"/>
  <c r="E59" i="11"/>
  <c r="G59" i="11" s="1"/>
  <c r="E305" i="11"/>
  <c r="G305" i="11" s="1"/>
  <c r="E134" i="11"/>
  <c r="G134" i="11" s="1"/>
  <c r="E27" i="11"/>
  <c r="G27" i="11" s="1"/>
  <c r="E72" i="11"/>
  <c r="G72" i="11" s="1"/>
  <c r="E248" i="11"/>
  <c r="G248" i="11" s="1"/>
  <c r="E155" i="11"/>
  <c r="G155" i="11" s="1"/>
  <c r="E254" i="11"/>
  <c r="G254" i="11" s="1"/>
  <c r="E162" i="11"/>
  <c r="E326" i="11"/>
  <c r="E159" i="10"/>
  <c r="E30" i="10"/>
  <c r="E7" i="10"/>
  <c r="G7" i="10" s="1"/>
  <c r="E332" i="10"/>
  <c r="G332" i="10" s="1"/>
  <c r="E260" i="10"/>
  <c r="G260" i="10" s="1"/>
  <c r="E261" i="10"/>
  <c r="G261" i="10" s="1"/>
  <c r="E10" i="10"/>
  <c r="E270" i="10"/>
  <c r="E47" i="10"/>
  <c r="G47" i="10" s="1"/>
  <c r="E49" i="10"/>
  <c r="G49" i="10" s="1"/>
  <c r="E50" i="10"/>
  <c r="G50" i="10" s="1"/>
  <c r="E110" i="10"/>
  <c r="G110" i="10" s="1"/>
  <c r="E292" i="10"/>
  <c r="G292" i="10" s="1"/>
  <c r="E118" i="10"/>
  <c r="G118" i="10" s="1"/>
  <c r="E209" i="10"/>
  <c r="E212" i="10"/>
  <c r="E129" i="10"/>
  <c r="G129" i="10" s="1"/>
  <c r="E222" i="10"/>
  <c r="G222" i="10" s="1"/>
  <c r="E137" i="10"/>
  <c r="G137" i="10" s="1"/>
  <c r="E310" i="10"/>
  <c r="G310" i="10" s="1"/>
  <c r="E144" i="10"/>
  <c r="G144" i="10" s="1"/>
  <c r="E148" i="10"/>
  <c r="G148" i="10" s="1"/>
  <c r="E77" i="10"/>
  <c r="G77" i="10" s="1"/>
  <c r="E80" i="10"/>
  <c r="G80" i="10" s="1"/>
  <c r="E34" i="9"/>
  <c r="G34" i="9" s="1"/>
  <c r="E37" i="9"/>
  <c r="G37" i="9" s="1"/>
  <c r="E165" i="9"/>
  <c r="G165" i="9" s="1"/>
  <c r="E243" i="9"/>
  <c r="G243" i="9" s="1"/>
  <c r="E90" i="9"/>
  <c r="E12" i="9"/>
  <c r="G12" i="9" s="1"/>
  <c r="E254" i="9"/>
  <c r="G254" i="9" s="1"/>
  <c r="E99" i="9"/>
  <c r="G99" i="9" s="1"/>
  <c r="E265" i="9"/>
  <c r="G265" i="9" s="1"/>
  <c r="E185" i="9"/>
  <c r="G185" i="9" s="1"/>
  <c r="E106" i="9"/>
  <c r="G106" i="9" s="1"/>
  <c r="E283" i="9"/>
  <c r="G283" i="9" s="1"/>
  <c r="E15" i="9"/>
  <c r="G15" i="9" s="1"/>
  <c r="E289" i="9"/>
  <c r="G289" i="9" s="1"/>
  <c r="E121" i="9"/>
  <c r="G121" i="9" s="1"/>
  <c r="E299" i="9"/>
  <c r="G299" i="9" s="1"/>
  <c r="E27" i="9"/>
  <c r="G27" i="9" s="1"/>
  <c r="E71" i="9"/>
  <c r="G71" i="9" s="1"/>
  <c r="E211" i="9"/>
  <c r="G211" i="9" s="1"/>
  <c r="E313" i="9"/>
  <c r="G313" i="9" s="1"/>
  <c r="E320" i="9"/>
  <c r="G320" i="9" s="1"/>
  <c r="E219" i="9"/>
  <c r="G219" i="9" s="1"/>
  <c r="E331" i="9"/>
  <c r="G331" i="9" s="1"/>
  <c r="E30" i="9"/>
  <c r="E60" i="8"/>
  <c r="G60" i="8" s="1"/>
  <c r="E223" i="8"/>
  <c r="G223" i="8" s="1"/>
  <c r="E227" i="8"/>
  <c r="G227" i="8" s="1"/>
  <c r="E163" i="8"/>
  <c r="G163" i="8" s="1"/>
  <c r="E167" i="8"/>
  <c r="G167" i="8" s="1"/>
  <c r="E169" i="8"/>
  <c r="G169" i="8" s="1"/>
  <c r="E172" i="8"/>
  <c r="G172" i="8" s="1"/>
  <c r="E345" i="8"/>
  <c r="G345" i="8" s="1"/>
  <c r="E178" i="8"/>
  <c r="G178" i="8" s="1"/>
  <c r="E266" i="8"/>
  <c r="G266" i="8" s="1"/>
  <c r="E347" i="8"/>
  <c r="G347" i="8" s="1"/>
  <c r="E276" i="8"/>
  <c r="G276" i="8" s="1"/>
  <c r="E95" i="8"/>
  <c r="G95" i="8" s="1"/>
  <c r="E100" i="8"/>
  <c r="G100" i="8" s="1"/>
  <c r="E104" i="8"/>
  <c r="G104" i="8" s="1"/>
  <c r="E50" i="8"/>
  <c r="G50" i="8" s="1"/>
  <c r="E112" i="8"/>
  <c r="G112" i="8" s="1"/>
  <c r="E306" i="8"/>
  <c r="G306" i="8" s="1"/>
  <c r="E120" i="8"/>
  <c r="G120" i="8" s="1"/>
  <c r="E350" i="8"/>
  <c r="G350" i="8" s="1"/>
  <c r="E321" i="8"/>
  <c r="G321" i="8" s="1"/>
  <c r="E326" i="8"/>
  <c r="G326" i="8" s="1"/>
  <c r="E331" i="8"/>
  <c r="G331" i="8" s="1"/>
  <c r="E335" i="8"/>
  <c r="G335" i="8" s="1"/>
  <c r="E46" i="7"/>
  <c r="G46" i="7" s="1"/>
  <c r="E197" i="7"/>
  <c r="G197" i="7" s="1"/>
  <c r="E24" i="7"/>
  <c r="G24" i="7" s="1"/>
  <c r="E131" i="7"/>
  <c r="E340" i="7"/>
  <c r="G340" i="7" s="1"/>
  <c r="E136" i="7"/>
  <c r="E139" i="7"/>
  <c r="G139" i="7" s="1"/>
  <c r="E329" i="7"/>
  <c r="G329" i="7" s="1"/>
  <c r="E7" i="7"/>
  <c r="G7" i="7" s="1"/>
  <c r="E146" i="7"/>
  <c r="G146" i="7" s="1"/>
  <c r="E232" i="7"/>
  <c r="G232" i="7" s="1"/>
  <c r="E70" i="7"/>
  <c r="G70" i="7" s="1"/>
  <c r="E73" i="7"/>
  <c r="G73" i="7" s="1"/>
  <c r="E245" i="7"/>
  <c r="G245" i="7" s="1"/>
  <c r="E77" i="7"/>
  <c r="G77" i="7" s="1"/>
  <c r="E332" i="7"/>
  <c r="E255" i="7"/>
  <c r="G255" i="7" s="1"/>
  <c r="E333" i="7"/>
  <c r="G333" i="7" s="1"/>
  <c r="E86" i="7"/>
  <c r="G86" i="7" s="1"/>
  <c r="E167" i="7"/>
  <c r="G167" i="7" s="1"/>
  <c r="E274" i="7"/>
  <c r="E278" i="7"/>
  <c r="G278" i="7" s="1"/>
  <c r="E173" i="7"/>
  <c r="G173" i="7" s="1"/>
  <c r="E40" i="7"/>
  <c r="G40" i="7" s="1"/>
  <c r="E103" i="7"/>
  <c r="G103" i="7" s="1"/>
  <c r="E107" i="7"/>
  <c r="G107" i="7" s="1"/>
  <c r="E179" i="7"/>
  <c r="G179" i="7" s="1"/>
  <c r="E304" i="7"/>
  <c r="G304" i="7" s="1"/>
  <c r="E309" i="7"/>
  <c r="G309" i="7" s="1"/>
  <c r="E185" i="7"/>
  <c r="G185" i="7" s="1"/>
  <c r="E318" i="7"/>
  <c r="G318" i="7" s="1"/>
  <c r="E118" i="7"/>
  <c r="E45" i="7"/>
  <c r="E51" i="2"/>
  <c r="G51" i="2" s="1"/>
  <c r="E125" i="2"/>
  <c r="G125" i="2" s="1"/>
  <c r="E184" i="2"/>
  <c r="G184" i="2" s="1"/>
  <c r="E135" i="2"/>
  <c r="G135" i="2" s="1"/>
  <c r="E61" i="2"/>
  <c r="G61" i="2" s="1"/>
  <c r="E198" i="2"/>
  <c r="G198" i="2" s="1"/>
  <c r="E139" i="2"/>
  <c r="G139" i="2" s="1"/>
  <c r="E30" i="2"/>
  <c r="G30" i="2" s="1"/>
  <c r="E69" i="2"/>
  <c r="G69" i="2" s="1"/>
  <c r="E73" i="16"/>
  <c r="G73" i="16" s="1"/>
  <c r="E341" i="16"/>
  <c r="G341" i="16" s="1"/>
  <c r="E180" i="16"/>
  <c r="E209" i="16"/>
  <c r="G209" i="16" s="1"/>
  <c r="E297" i="16"/>
  <c r="G297" i="16" s="1"/>
  <c r="E120" i="15"/>
  <c r="G120" i="15" s="1"/>
  <c r="E254" i="15"/>
  <c r="E32" i="15"/>
  <c r="G32" i="15" s="1"/>
  <c r="E329" i="15"/>
  <c r="G329" i="15" s="1"/>
  <c r="E109" i="15"/>
  <c r="G109" i="15" s="1"/>
  <c r="E181" i="14"/>
  <c r="E193" i="14"/>
  <c r="G193" i="14" s="1"/>
  <c r="E304" i="14"/>
  <c r="E127" i="14"/>
  <c r="G127" i="14" s="1"/>
  <c r="E139" i="14"/>
  <c r="E78" i="14"/>
  <c r="G78" i="14" s="1"/>
  <c r="E29" i="14"/>
  <c r="G29" i="14" s="1"/>
  <c r="E274" i="14"/>
  <c r="G274" i="14" s="1"/>
  <c r="E177" i="13"/>
  <c r="G177" i="13" s="1"/>
  <c r="E102" i="13"/>
  <c r="E296" i="13"/>
  <c r="G296" i="13" s="1"/>
  <c r="E33" i="13"/>
  <c r="E126" i="13"/>
  <c r="G126" i="13" s="1"/>
  <c r="E236" i="13"/>
  <c r="G236" i="13" s="1"/>
  <c r="E143" i="13"/>
  <c r="G143" i="13" s="1"/>
  <c r="E27" i="13"/>
  <c r="G27" i="13" s="1"/>
  <c r="E272" i="12"/>
  <c r="G272" i="12" s="1"/>
  <c r="E197" i="12"/>
  <c r="E289" i="12"/>
  <c r="G289" i="12" s="1"/>
  <c r="E60" i="12"/>
  <c r="G60" i="12" s="1"/>
  <c r="E230" i="12"/>
  <c r="G230" i="12" s="1"/>
  <c r="E310" i="12"/>
  <c r="G310" i="12" s="1"/>
  <c r="E23" i="12"/>
  <c r="G23" i="12" s="1"/>
  <c r="E25" i="12"/>
  <c r="G25" i="12" s="1"/>
  <c r="E170" i="12"/>
  <c r="E87" i="11"/>
  <c r="G87" i="11" s="1"/>
  <c r="E182" i="11"/>
  <c r="G182" i="11" s="1"/>
  <c r="E22" i="11"/>
  <c r="G22" i="11" s="1"/>
  <c r="E203" i="11"/>
  <c r="G203" i="11" s="1"/>
  <c r="E210" i="11"/>
  <c r="G210" i="11" s="1"/>
  <c r="E120" i="11"/>
  <c r="G120" i="11" s="1"/>
  <c r="E303" i="11"/>
  <c r="G303" i="11" s="1"/>
  <c r="E338" i="11"/>
  <c r="G338" i="11" s="1"/>
  <c r="E145" i="11"/>
  <c r="G145" i="11" s="1"/>
  <c r="E154" i="11"/>
  <c r="G154" i="11" s="1"/>
  <c r="E77" i="11"/>
  <c r="G77" i="11" s="1"/>
  <c r="E82" i="11"/>
  <c r="G82" i="11" s="1"/>
  <c r="E248" i="10"/>
  <c r="G248" i="10" s="1"/>
  <c r="E170" i="10"/>
  <c r="G170" i="10" s="1"/>
  <c r="E9" i="10"/>
  <c r="G9" i="10" s="1"/>
  <c r="E262" i="10"/>
  <c r="G262" i="10" s="1"/>
  <c r="E95" i="10"/>
  <c r="G95" i="10" s="1"/>
  <c r="E192" i="10"/>
  <c r="G192" i="10" s="1"/>
  <c r="E23" i="10"/>
  <c r="G23" i="10" s="1"/>
  <c r="E290" i="10"/>
  <c r="E204" i="10"/>
  <c r="G204" i="10" s="1"/>
  <c r="E124" i="10"/>
  <c r="G124" i="10" s="1"/>
  <c r="E130" i="10"/>
  <c r="G130" i="10" s="1"/>
  <c r="E138" i="10"/>
  <c r="E313" i="10"/>
  <c r="G313" i="10" s="1"/>
  <c r="E235" i="10"/>
  <c r="G235" i="10" s="1"/>
  <c r="E20" i="10"/>
  <c r="G20" i="10" s="1"/>
  <c r="E230" i="9"/>
  <c r="E161" i="9"/>
  <c r="G161" i="9" s="1"/>
  <c r="E42" i="9"/>
  <c r="G42" i="9" s="1"/>
  <c r="E172" i="9"/>
  <c r="G172" i="9" s="1"/>
  <c r="E93" i="9"/>
  <c r="G93" i="9" s="1"/>
  <c r="E180" i="9"/>
  <c r="E271" i="9"/>
  <c r="G271" i="9" s="1"/>
  <c r="E280" i="9"/>
  <c r="G280" i="9" s="1"/>
  <c r="E61" i="9"/>
  <c r="G61" i="9" s="1"/>
  <c r="E119" i="9"/>
  <c r="G119" i="9" s="1"/>
  <c r="E300" i="9"/>
  <c r="G300" i="9" s="1"/>
  <c r="E307" i="9"/>
  <c r="G307" i="9" s="1"/>
  <c r="E341" i="9"/>
  <c r="G341" i="9" s="1"/>
  <c r="E322" i="9"/>
  <c r="G322" i="9" s="1"/>
  <c r="E328" i="9"/>
  <c r="E334" i="9"/>
  <c r="E148" i="8"/>
  <c r="G148" i="8" s="1"/>
  <c r="E67" i="8"/>
  <c r="G67" i="8" s="1"/>
  <c r="E30" i="8"/>
  <c r="G30" i="8" s="1"/>
  <c r="E341" i="8"/>
  <c r="G341" i="8" s="1"/>
  <c r="E175" i="8"/>
  <c r="G175" i="8" s="1"/>
  <c r="E263" i="8"/>
  <c r="G263" i="8" s="1"/>
  <c r="E42" i="8"/>
  <c r="G42" i="8" s="1"/>
  <c r="E96" i="8"/>
  <c r="G96" i="8" s="1"/>
  <c r="E47" i="8"/>
  <c r="G47" i="8" s="1"/>
  <c r="E110" i="8"/>
  <c r="G110" i="8" s="1"/>
  <c r="E116" i="8"/>
  <c r="G116" i="8" s="1"/>
  <c r="E122" i="8"/>
  <c r="G122" i="8" s="1"/>
  <c r="E21" i="8"/>
  <c r="G21" i="8" s="1"/>
  <c r="E56" i="8"/>
  <c r="G56" i="8" s="1"/>
  <c r="E336" i="8"/>
  <c r="G336" i="8" s="1"/>
  <c r="E198" i="7"/>
  <c r="G198" i="7" s="1"/>
  <c r="E50" i="7"/>
  <c r="G50" i="7" s="1"/>
  <c r="E25" i="7"/>
  <c r="G25" i="7" s="1"/>
  <c r="E214" i="7"/>
  <c r="G214" i="7" s="1"/>
  <c r="E16" i="7"/>
  <c r="G16" i="7" s="1"/>
  <c r="E28" i="7"/>
  <c r="G28" i="7" s="1"/>
  <c r="E69" i="7"/>
  <c r="G69" i="7" s="1"/>
  <c r="E30" i="7"/>
  <c r="G30" i="7" s="1"/>
  <c r="E247" i="7"/>
  <c r="E157" i="7"/>
  <c r="E260" i="7"/>
  <c r="G260" i="7" s="1"/>
  <c r="E346" i="7"/>
  <c r="G346" i="7" s="1"/>
  <c r="E92" i="7"/>
  <c r="G92" i="7" s="1"/>
  <c r="E281" i="7"/>
  <c r="G281" i="7" s="1"/>
  <c r="E286" i="7"/>
  <c r="G286" i="7" s="1"/>
  <c r="E294" i="7"/>
  <c r="G294" i="7" s="1"/>
  <c r="E110" i="7"/>
  <c r="G110" i="7" s="1"/>
  <c r="E181" i="7"/>
  <c r="E316" i="7"/>
  <c r="G316" i="7" s="1"/>
  <c r="E322" i="7"/>
  <c r="G322" i="7" s="1"/>
  <c r="E52" i="2"/>
  <c r="G52" i="2" s="1"/>
  <c r="E129" i="2"/>
  <c r="G129" i="2" s="1"/>
  <c r="E189" i="2"/>
  <c r="G189" i="2" s="1"/>
  <c r="E138" i="2"/>
  <c r="G138" i="2" s="1"/>
  <c r="E29" i="2"/>
  <c r="G29" i="2" s="1"/>
  <c r="E212" i="2"/>
  <c r="G212" i="2" s="1"/>
  <c r="E221" i="2"/>
  <c r="G221" i="2" s="1"/>
  <c r="E76" i="2"/>
  <c r="G76" i="2" s="1"/>
  <c r="E237" i="2"/>
  <c r="E244" i="2"/>
  <c r="G244" i="2" s="1"/>
  <c r="E251" i="2"/>
  <c r="G251" i="2" s="1"/>
  <c r="E255" i="2"/>
  <c r="G255" i="2" s="1"/>
  <c r="E16" i="2"/>
  <c r="G16" i="2" s="1"/>
  <c r="E272" i="2"/>
  <c r="G272" i="2" s="1"/>
  <c r="E93" i="2"/>
  <c r="G93" i="2" s="1"/>
  <c r="E349" i="2"/>
  <c r="G349" i="2" s="1"/>
  <c r="E287" i="2"/>
  <c r="G287" i="2" s="1"/>
  <c r="E292" i="2"/>
  <c r="G292" i="2" s="1"/>
  <c r="E104" i="2"/>
  <c r="G104" i="2" s="1"/>
  <c r="E305" i="2"/>
  <c r="G305" i="2" s="1"/>
  <c r="E310" i="2"/>
  <c r="G310" i="2" s="1"/>
  <c r="E316" i="2"/>
  <c r="G316" i="2" s="1"/>
  <c r="E320" i="2"/>
  <c r="G320" i="2" s="1"/>
  <c r="E325" i="2"/>
  <c r="G325" i="2" s="1"/>
  <c r="E18" i="2"/>
  <c r="G18" i="2" s="1"/>
  <c r="E333" i="2"/>
  <c r="E137" i="16"/>
  <c r="E23" i="16"/>
  <c r="G23" i="16" s="1"/>
  <c r="E34" i="16"/>
  <c r="G34" i="16" s="1"/>
  <c r="E52" i="16"/>
  <c r="G52" i="16" s="1"/>
  <c r="E301" i="16"/>
  <c r="G301" i="16" s="1"/>
  <c r="E122" i="15"/>
  <c r="G122" i="15" s="1"/>
  <c r="E256" i="15"/>
  <c r="G256" i="15" s="1"/>
  <c r="E90" i="15"/>
  <c r="E194" i="15"/>
  <c r="G194" i="15" s="1"/>
  <c r="E110" i="15"/>
  <c r="G110" i="15" s="1"/>
  <c r="E182" i="14"/>
  <c r="G182" i="14" s="1"/>
  <c r="E291" i="14"/>
  <c r="G291" i="14" s="1"/>
  <c r="E19" i="14"/>
  <c r="G19" i="14" s="1"/>
  <c r="E21" i="14"/>
  <c r="G21" i="14" s="1"/>
  <c r="E236" i="14"/>
  <c r="G236" i="14" s="1"/>
  <c r="E149" i="14"/>
  <c r="E30" i="14"/>
  <c r="G30" i="14" s="1"/>
  <c r="E276" i="14"/>
  <c r="E179" i="13"/>
  <c r="G179" i="13" s="1"/>
  <c r="E47" i="13"/>
  <c r="G47" i="13" s="1"/>
  <c r="E200" i="13"/>
  <c r="G200" i="13" s="1"/>
  <c r="E216" i="13"/>
  <c r="G216" i="13" s="1"/>
  <c r="E17" i="13"/>
  <c r="G17" i="13" s="1"/>
  <c r="E239" i="13"/>
  <c r="E79" i="13"/>
  <c r="G79" i="13" s="1"/>
  <c r="E261" i="13"/>
  <c r="E275" i="13"/>
  <c r="E187" i="12"/>
  <c r="G187" i="12" s="1"/>
  <c r="E200" i="12"/>
  <c r="G200" i="12" s="1"/>
  <c r="E211" i="12"/>
  <c r="G211" i="12" s="1"/>
  <c r="E223" i="12"/>
  <c r="G223" i="12" s="1"/>
  <c r="E16" i="12"/>
  <c r="G16" i="12" s="1"/>
  <c r="E137" i="12"/>
  <c r="G137" i="12" s="1"/>
  <c r="E249" i="12"/>
  <c r="G249" i="12" s="1"/>
  <c r="E259" i="12"/>
  <c r="E172" i="12"/>
  <c r="E331" i="11"/>
  <c r="E96" i="11"/>
  <c r="G96" i="11" s="1"/>
  <c r="E278" i="11"/>
  <c r="G278" i="11" s="1"/>
  <c r="E105" i="11"/>
  <c r="G105" i="11" s="1"/>
  <c r="E114" i="11"/>
  <c r="G114" i="11" s="1"/>
  <c r="E56" i="11"/>
  <c r="E227" i="11"/>
  <c r="G227" i="11" s="1"/>
  <c r="E137" i="11"/>
  <c r="E313" i="11"/>
  <c r="G313" i="11" s="1"/>
  <c r="E251" i="11"/>
  <c r="G251" i="11" s="1"/>
  <c r="E257" i="11"/>
  <c r="G257" i="11" s="1"/>
  <c r="E327" i="11"/>
  <c r="E84" i="10"/>
  <c r="G84" i="10" s="1"/>
  <c r="E33" i="10"/>
  <c r="E346" i="10"/>
  <c r="G346" i="10" s="1"/>
  <c r="E271" i="10"/>
  <c r="G271" i="10" s="1"/>
  <c r="E102" i="10"/>
  <c r="G102" i="10" s="1"/>
  <c r="E285" i="10"/>
  <c r="G285" i="10" s="1"/>
  <c r="E13" i="10"/>
  <c r="G13" i="10" s="1"/>
  <c r="E205" i="10"/>
  <c r="G205" i="10" s="1"/>
  <c r="E300" i="10"/>
  <c r="G300" i="10" s="1"/>
  <c r="E218" i="10"/>
  <c r="E74" i="10"/>
  <c r="G74" i="10" s="1"/>
  <c r="E315" i="10"/>
  <c r="G315" i="10" s="1"/>
  <c r="E236" i="10"/>
  <c r="G236" i="10" s="1"/>
  <c r="E241" i="10"/>
  <c r="G241" i="10" s="1"/>
  <c r="E155" i="9"/>
  <c r="G155" i="9" s="1"/>
  <c r="E162" i="9"/>
  <c r="G162" i="9" s="1"/>
  <c r="E343" i="9"/>
  <c r="G343" i="9" s="1"/>
  <c r="E337" i="9"/>
  <c r="G337" i="9" s="1"/>
  <c r="E252" i="9"/>
  <c r="G252" i="9" s="1"/>
  <c r="E181" i="9"/>
  <c r="G181" i="9" s="1"/>
  <c r="E273" i="9"/>
  <c r="G273" i="9" s="1"/>
  <c r="E190" i="9"/>
  <c r="G190" i="9" s="1"/>
  <c r="E196" i="9"/>
  <c r="G196" i="9" s="1"/>
  <c r="E293" i="9"/>
  <c r="G293" i="9" s="1"/>
  <c r="E301" i="9"/>
  <c r="G301" i="9" s="1"/>
  <c r="E308" i="9"/>
  <c r="E350" i="9"/>
  <c r="G350" i="9" s="1"/>
  <c r="E28" i="9"/>
  <c r="G28" i="9" s="1"/>
  <c r="E330" i="9"/>
  <c r="G330" i="9" s="1"/>
  <c r="E65" i="8"/>
  <c r="G65" i="8" s="1"/>
  <c r="E68" i="8"/>
  <c r="G68" i="8" s="1"/>
  <c r="E73" i="8"/>
  <c r="G73" i="8" s="1"/>
  <c r="E80" i="8"/>
  <c r="G80" i="8" s="1"/>
  <c r="E83" i="8"/>
  <c r="G83" i="8" s="1"/>
  <c r="E267" i="8"/>
  <c r="G267" i="8" s="1"/>
  <c r="E186" i="8"/>
  <c r="G186" i="8" s="1"/>
  <c r="E282" i="8"/>
  <c r="G282" i="8" s="1"/>
  <c r="E288" i="8"/>
  <c r="G288" i="8" s="1"/>
  <c r="E192" i="8"/>
  <c r="G192" i="8" s="1"/>
  <c r="E307" i="8"/>
  <c r="G307" i="8" s="1"/>
  <c r="E123" i="8"/>
  <c r="G123" i="8" s="1"/>
  <c r="E13" i="8"/>
  <c r="G13" i="8" s="1"/>
  <c r="E329" i="8"/>
  <c r="E337" i="8"/>
  <c r="G337" i="8" s="1"/>
  <c r="E200" i="7"/>
  <c r="G200" i="7" s="1"/>
  <c r="E51" i="7"/>
  <c r="G51" i="7" s="1"/>
  <c r="E55" i="7"/>
  <c r="E140" i="7"/>
  <c r="G140" i="7" s="1"/>
  <c r="E64" i="7"/>
  <c r="G64" i="7" s="1"/>
  <c r="E29" i="7"/>
  <c r="G29" i="7" s="1"/>
  <c r="E235" i="7"/>
  <c r="G235" i="7" s="1"/>
  <c r="E343" i="7"/>
  <c r="G343" i="7" s="1"/>
  <c r="E345" i="7"/>
  <c r="G345" i="7" s="1"/>
  <c r="E159" i="7"/>
  <c r="G159" i="7" s="1"/>
  <c r="E162" i="7"/>
  <c r="G162" i="7" s="1"/>
  <c r="E268" i="7"/>
  <c r="G268" i="7" s="1"/>
  <c r="E93" i="7"/>
  <c r="G93" i="7" s="1"/>
  <c r="E94" i="7"/>
  <c r="E288" i="7"/>
  <c r="E108" i="7"/>
  <c r="G108" i="7" s="1"/>
  <c r="E302" i="7"/>
  <c r="G302" i="7" s="1"/>
  <c r="E12" i="7"/>
  <c r="G12" i="7" s="1"/>
  <c r="E319" i="7"/>
  <c r="G319" i="7" s="1"/>
  <c r="E324" i="7"/>
  <c r="G324" i="7" s="1"/>
  <c r="E53" i="2"/>
  <c r="G53" i="2" s="1"/>
  <c r="E59" i="2"/>
  <c r="G59" i="2" s="1"/>
  <c r="E190" i="2"/>
  <c r="G190" i="2" s="1"/>
  <c r="E62" i="2"/>
  <c r="G62" i="2" s="1"/>
  <c r="E205" i="2"/>
  <c r="G205" i="2" s="1"/>
  <c r="E7" i="2"/>
  <c r="G7" i="2" s="1"/>
  <c r="E347" i="2"/>
  <c r="G347" i="2" s="1"/>
  <c r="E77" i="2"/>
  <c r="G77" i="2" s="1"/>
  <c r="E238" i="2"/>
  <c r="G238" i="2" s="1"/>
  <c r="E348" i="2"/>
  <c r="G348" i="2" s="1"/>
  <c r="E12" i="2"/>
  <c r="G12" i="2" s="1"/>
  <c r="E256" i="2"/>
  <c r="G256" i="2" s="1"/>
  <c r="E265" i="2"/>
  <c r="G265" i="2" s="1"/>
  <c r="E274" i="2"/>
  <c r="G274" i="2" s="1"/>
  <c r="E157" i="2"/>
  <c r="G157" i="2" s="1"/>
  <c r="E95" i="2"/>
  <c r="G95" i="2" s="1"/>
  <c r="E288" i="2"/>
  <c r="G288" i="2" s="1"/>
  <c r="E164" i="2"/>
  <c r="E298" i="2"/>
  <c r="G298" i="2" s="1"/>
  <c r="E306" i="2"/>
  <c r="G306" i="2" s="1"/>
  <c r="E44" i="2"/>
  <c r="G44" i="2" s="1"/>
  <c r="E169" i="2"/>
  <c r="G169" i="2" s="1"/>
  <c r="E172" i="2"/>
  <c r="G172" i="2" s="1"/>
  <c r="E115" i="2"/>
  <c r="G115" i="2" s="1"/>
  <c r="E350" i="2"/>
  <c r="G350" i="2" s="1"/>
  <c r="E121" i="2"/>
  <c r="G121" i="2" s="1"/>
  <c r="E254" i="16"/>
  <c r="G254" i="16" s="1"/>
  <c r="E163" i="16"/>
  <c r="G163" i="16" s="1"/>
  <c r="E188" i="16"/>
  <c r="G188" i="16" s="1"/>
  <c r="E216" i="16"/>
  <c r="G216" i="16" s="1"/>
  <c r="E126" i="16"/>
  <c r="G126" i="16" s="1"/>
  <c r="E124" i="15"/>
  <c r="G124" i="15" s="1"/>
  <c r="E152" i="15"/>
  <c r="G152" i="15" s="1"/>
  <c r="E37" i="15"/>
  <c r="G37" i="15" s="1"/>
  <c r="E196" i="15"/>
  <c r="G196" i="15" s="1"/>
  <c r="E293" i="15"/>
  <c r="G293" i="15" s="1"/>
  <c r="E48" i="14"/>
  <c r="G48" i="14" s="1"/>
  <c r="E197" i="14"/>
  <c r="G197" i="14" s="1"/>
  <c r="E20" i="14"/>
  <c r="G20" i="14" s="1"/>
  <c r="E237" i="14"/>
  <c r="G237" i="14" s="1"/>
  <c r="E151" i="14"/>
  <c r="G151" i="14" s="1"/>
  <c r="E336" i="14"/>
  <c r="G336" i="14" s="1"/>
  <c r="E5" i="13"/>
  <c r="G5" i="13" s="1"/>
  <c r="E285" i="13"/>
  <c r="G285" i="13" s="1"/>
  <c r="E104" i="13"/>
  <c r="G104" i="13" s="1"/>
  <c r="E53" i="13"/>
  <c r="G53" i="13" s="1"/>
  <c r="E218" i="13"/>
  <c r="E228" i="13"/>
  <c r="E34" i="13"/>
  <c r="E325" i="13"/>
  <c r="G325" i="13" s="1"/>
  <c r="E159" i="13"/>
  <c r="G159" i="13" s="1"/>
  <c r="E277" i="13"/>
  <c r="G277" i="13" s="1"/>
  <c r="E96" i="12"/>
  <c r="G96" i="12" s="1"/>
  <c r="E279" i="12"/>
  <c r="G279" i="12" s="1"/>
  <c r="E212" i="12"/>
  <c r="G212" i="12" s="1"/>
  <c r="E118" i="12"/>
  <c r="G118" i="12" s="1"/>
  <c r="E304" i="12"/>
  <c r="G304" i="12" s="1"/>
  <c r="E34" i="12"/>
  <c r="G34" i="12" s="1"/>
  <c r="E321" i="12"/>
  <c r="G321" i="12" s="1"/>
  <c r="E260" i="12"/>
  <c r="G260" i="12" s="1"/>
  <c r="E87" i="12"/>
  <c r="G87" i="12" s="1"/>
  <c r="E269" i="11"/>
  <c r="G269" i="11" s="1"/>
  <c r="E271" i="11"/>
  <c r="E279" i="11"/>
  <c r="G279" i="11" s="1"/>
  <c r="E336" i="11"/>
  <c r="G336" i="11" s="1"/>
  <c r="E347" i="11"/>
  <c r="G347" i="11" s="1"/>
  <c r="E123" i="11"/>
  <c r="G123" i="11" s="1"/>
  <c r="E306" i="11"/>
  <c r="G306" i="11" s="1"/>
  <c r="E13" i="11"/>
  <c r="G13" i="11" s="1"/>
  <c r="E244" i="11"/>
  <c r="G244" i="11" s="1"/>
  <c r="E316" i="11"/>
  <c r="E159" i="11"/>
  <c r="G159" i="11" s="1"/>
  <c r="E83" i="11"/>
  <c r="E163" i="10"/>
  <c r="E256" i="10"/>
  <c r="G256" i="10" s="1"/>
  <c r="E88" i="10"/>
  <c r="E42" i="10"/>
  <c r="G42" i="10" s="1"/>
  <c r="E335" i="10"/>
  <c r="G335" i="10" s="1"/>
  <c r="E278" i="10"/>
  <c r="G278" i="10" s="1"/>
  <c r="E286" i="10"/>
  <c r="G286" i="10" s="1"/>
  <c r="E199" i="10"/>
  <c r="E339" i="10"/>
  <c r="E126" i="10"/>
  <c r="G126" i="10" s="1"/>
  <c r="E221" i="10"/>
  <c r="G221" i="10" s="1"/>
  <c r="E18" i="10"/>
  <c r="G18" i="10" s="1"/>
  <c r="E145" i="10"/>
  <c r="G145" i="10" s="1"/>
  <c r="E75" i="10"/>
  <c r="G75" i="10" s="1"/>
  <c r="E242" i="10"/>
  <c r="E81" i="9"/>
  <c r="G81" i="9" s="1"/>
  <c r="E85" i="9"/>
  <c r="G85" i="9" s="1"/>
  <c r="E43" i="9"/>
  <c r="G43" i="9" s="1"/>
  <c r="E247" i="9"/>
  <c r="G247" i="9" s="1"/>
  <c r="E255" i="9"/>
  <c r="G255" i="9" s="1"/>
  <c r="E53" i="9"/>
  <c r="G53" i="9" s="1"/>
  <c r="E13" i="9"/>
  <c r="E191" i="9"/>
  <c r="E112" i="9"/>
  <c r="G112" i="9" s="1"/>
  <c r="E64" i="9"/>
  <c r="E202" i="9"/>
  <c r="E134" i="9"/>
  <c r="G134" i="9" s="1"/>
  <c r="E212" i="9"/>
  <c r="G212" i="9" s="1"/>
  <c r="E216" i="9"/>
  <c r="G216" i="9" s="1"/>
  <c r="E78" i="9"/>
  <c r="E218" i="8"/>
  <c r="G218" i="8" s="1"/>
  <c r="E225" i="8"/>
  <c r="G225" i="8" s="1"/>
  <c r="E161" i="8"/>
  <c r="G161" i="8" s="1"/>
  <c r="E238" i="8"/>
  <c r="G238" i="8" s="1"/>
  <c r="E245" i="8"/>
  <c r="G245" i="8" s="1"/>
  <c r="E256" i="8"/>
  <c r="G256" i="8" s="1"/>
  <c r="E88" i="8"/>
  <c r="G88" i="8" s="1"/>
  <c r="E274" i="8"/>
  <c r="G274" i="8" s="1"/>
  <c r="E283" i="8"/>
  <c r="G283" i="8" s="1"/>
  <c r="E343" i="8"/>
  <c r="G343" i="8" s="1"/>
  <c r="E300" i="8"/>
  <c r="E78" i="16"/>
  <c r="G78" i="16" s="1"/>
  <c r="E25" i="16"/>
  <c r="E275" i="16"/>
  <c r="G275" i="16" s="1"/>
  <c r="E331" i="16"/>
  <c r="G331" i="16" s="1"/>
  <c r="E66" i="16"/>
  <c r="G66" i="16" s="1"/>
  <c r="E303" i="15"/>
  <c r="G303" i="15" s="1"/>
  <c r="E79" i="15"/>
  <c r="E38" i="15"/>
  <c r="G38" i="15" s="1"/>
  <c r="E285" i="15"/>
  <c r="G285" i="15" s="1"/>
  <c r="E41" i="14"/>
  <c r="G41" i="14" s="1"/>
  <c r="E12" i="14"/>
  <c r="G12" i="14" s="1"/>
  <c r="E198" i="14"/>
  <c r="G198" i="14" s="1"/>
  <c r="E216" i="14"/>
  <c r="G216" i="14" s="1"/>
  <c r="E229" i="14"/>
  <c r="G229" i="14" s="1"/>
  <c r="E240" i="14"/>
  <c r="E331" i="14"/>
  <c r="G331" i="14" s="1"/>
  <c r="E83" i="14"/>
  <c r="G83" i="14" s="1"/>
  <c r="E39" i="13"/>
  <c r="G39" i="13" s="1"/>
  <c r="E184" i="13"/>
  <c r="G184" i="13" s="1"/>
  <c r="E192" i="13"/>
  <c r="G192" i="13" s="1"/>
  <c r="E117" i="13"/>
  <c r="G117" i="13" s="1"/>
  <c r="E229" i="13"/>
  <c r="G229" i="13" s="1"/>
  <c r="E139" i="13"/>
  <c r="G139" i="13" s="1"/>
  <c r="E265" i="13"/>
  <c r="E333" i="12"/>
  <c r="E8" i="12"/>
  <c r="G8" i="12" s="1"/>
  <c r="E52" i="12"/>
  <c r="G52" i="12" s="1"/>
  <c r="E213" i="12"/>
  <c r="G213" i="12" s="1"/>
  <c r="E299" i="12"/>
  <c r="E235" i="12"/>
  <c r="G235" i="12" s="1"/>
  <c r="E74" i="12"/>
  <c r="E157" i="12"/>
  <c r="G157" i="12" s="1"/>
  <c r="E263" i="12"/>
  <c r="E175" i="11"/>
  <c r="G175" i="11" s="1"/>
  <c r="E272" i="11"/>
  <c r="G272" i="11" s="1"/>
  <c r="E196" i="11"/>
  <c r="G196" i="11" s="1"/>
  <c r="E48" i="11"/>
  <c r="E295" i="11"/>
  <c r="G295" i="11" s="1"/>
  <c r="E218" i="11"/>
  <c r="G218" i="11" s="1"/>
  <c r="E12" i="11"/>
  <c r="E237" i="11"/>
  <c r="G237" i="11" s="1"/>
  <c r="E28" i="11"/>
  <c r="G28" i="11" s="1"/>
  <c r="E318" i="11"/>
  <c r="G318" i="11" s="1"/>
  <c r="E323" i="11"/>
  <c r="G323" i="11" s="1"/>
  <c r="E264" i="11"/>
  <c r="E164" i="10"/>
  <c r="G164" i="10" s="1"/>
  <c r="E171" i="10"/>
  <c r="G171" i="10" s="1"/>
  <c r="E179" i="10"/>
  <c r="G179" i="10" s="1"/>
  <c r="E93" i="10"/>
  <c r="E98" i="10"/>
  <c r="G98" i="10" s="1"/>
  <c r="E104" i="10"/>
  <c r="G104" i="10" s="1"/>
  <c r="E108" i="10"/>
  <c r="G108" i="10" s="1"/>
  <c r="E200" i="10"/>
  <c r="G200" i="10" s="1"/>
  <c r="E61" i="10"/>
  <c r="G61" i="10" s="1"/>
  <c r="E127" i="10"/>
  <c r="E341" i="10"/>
  <c r="G341" i="10" s="1"/>
  <c r="E226" i="10"/>
  <c r="E24" i="10"/>
  <c r="G24" i="10" s="1"/>
  <c r="E76" i="10"/>
  <c r="G76" i="10" s="1"/>
  <c r="E157" i="10"/>
  <c r="G157" i="10" s="1"/>
  <c r="E231" i="9"/>
  <c r="G231" i="9" s="1"/>
  <c r="E7" i="9"/>
  <c r="G7" i="9" s="1"/>
  <c r="E344" i="9"/>
  <c r="G344" i="9" s="1"/>
  <c r="E46" i="9"/>
  <c r="G46" i="9" s="1"/>
  <c r="E94" i="9"/>
  <c r="G94" i="9" s="1"/>
  <c r="E183" i="9"/>
  <c r="G183" i="9" s="1"/>
  <c r="E274" i="9"/>
  <c r="G274" i="9" s="1"/>
  <c r="E14" i="9"/>
  <c r="G14" i="9" s="1"/>
  <c r="E114" i="9"/>
  <c r="G114" i="9" s="1"/>
  <c r="E65" i="9"/>
  <c r="G65" i="9" s="1"/>
  <c r="E303" i="9"/>
  <c r="G303" i="9" s="1"/>
  <c r="E135" i="9"/>
  <c r="G135" i="9" s="1"/>
  <c r="E314" i="9"/>
  <c r="G314" i="9" s="1"/>
  <c r="E324" i="9"/>
  <c r="E152" i="9"/>
  <c r="G152" i="9" s="1"/>
  <c r="E219" i="8"/>
  <c r="G219" i="8" s="1"/>
  <c r="E151" i="8"/>
  <c r="G151" i="8" s="1"/>
  <c r="E233" i="8"/>
  <c r="G233" i="8" s="1"/>
  <c r="E76" i="8"/>
  <c r="G76" i="8" s="1"/>
  <c r="E36" i="8"/>
  <c r="G36" i="8" s="1"/>
  <c r="E177" i="8"/>
  <c r="G177" i="8" s="1"/>
  <c r="E346" i="8"/>
  <c r="G346" i="8" s="1"/>
  <c r="E91" i="8"/>
  <c r="G91" i="8" s="1"/>
  <c r="E284" i="8"/>
  <c r="G284" i="8" s="1"/>
  <c r="E105" i="8"/>
  <c r="G105" i="8" s="1"/>
  <c r="E111" i="8"/>
  <c r="G111" i="8" s="1"/>
  <c r="E53" i="8"/>
  <c r="G53" i="8" s="1"/>
  <c r="E315" i="8"/>
  <c r="G315" i="8" s="1"/>
  <c r="E324" i="8"/>
  <c r="G324" i="8" s="1"/>
  <c r="E333" i="8"/>
  <c r="G333" i="8" s="1"/>
  <c r="E338" i="8"/>
  <c r="G338" i="8" s="1"/>
  <c r="E47" i="7"/>
  <c r="G47" i="7" s="1"/>
  <c r="E201" i="7"/>
  <c r="G201" i="7" s="1"/>
  <c r="E52" i="7"/>
  <c r="G52" i="7" s="1"/>
  <c r="E327" i="7"/>
  <c r="G327" i="7" s="1"/>
  <c r="E60" i="7"/>
  <c r="G60" i="7" s="1"/>
  <c r="E222" i="7"/>
  <c r="G222" i="7" s="1"/>
  <c r="E147" i="7"/>
  <c r="G147" i="7" s="1"/>
  <c r="E237" i="7"/>
  <c r="G237" i="7" s="1"/>
  <c r="E153" i="7"/>
  <c r="E79" i="7"/>
  <c r="G79" i="7" s="1"/>
  <c r="E160" i="7"/>
  <c r="G160" i="7" s="1"/>
  <c r="E262" i="7"/>
  <c r="G262" i="7" s="1"/>
  <c r="E270" i="7"/>
  <c r="G270" i="7" s="1"/>
  <c r="E171" i="7"/>
  <c r="E284" i="7"/>
  <c r="G284" i="7" s="1"/>
  <c r="E290" i="7"/>
  <c r="G290" i="7" s="1"/>
  <c r="E178" i="7"/>
  <c r="G178" i="7" s="1"/>
  <c r="E113" i="7"/>
  <c r="G113" i="7" s="1"/>
  <c r="E314" i="7"/>
  <c r="G314" i="7" s="1"/>
  <c r="E320" i="7"/>
  <c r="G320" i="7" s="1"/>
  <c r="E192" i="7"/>
  <c r="E55" i="2"/>
  <c r="G55" i="2" s="1"/>
  <c r="E132" i="2"/>
  <c r="G132" i="2" s="1"/>
  <c r="E28" i="2"/>
  <c r="E63" i="2"/>
  <c r="G63" i="2" s="1"/>
  <c r="E208" i="2"/>
  <c r="G208" i="2" s="1"/>
  <c r="E215" i="2"/>
  <c r="G215" i="2" s="1"/>
  <c r="E225" i="2"/>
  <c r="G225" i="2" s="1"/>
  <c r="E231" i="2"/>
  <c r="G231" i="2" s="1"/>
  <c r="E241" i="2"/>
  <c r="G241" i="2" s="1"/>
  <c r="E81" i="2"/>
  <c r="G81" i="2" s="1"/>
  <c r="E83" i="2"/>
  <c r="G83" i="2" s="1"/>
  <c r="E259" i="2"/>
  <c r="G259" i="2" s="1"/>
  <c r="E87" i="2"/>
  <c r="E275" i="2"/>
  <c r="G275" i="2" s="1"/>
  <c r="E342" i="2"/>
  <c r="G342" i="2" s="1"/>
  <c r="E96" i="2"/>
  <c r="E289" i="2"/>
  <c r="G289" i="2" s="1"/>
  <c r="E294" i="2"/>
  <c r="G294" i="2" s="1"/>
  <c r="E25" i="2"/>
  <c r="G25" i="2" s="1"/>
  <c r="E106" i="2"/>
  <c r="G106" i="2" s="1"/>
  <c r="E167" i="2"/>
  <c r="G167" i="2" s="1"/>
  <c r="E111" i="2"/>
  <c r="G111" i="2" s="1"/>
  <c r="E173" i="2"/>
  <c r="G173" i="2" s="1"/>
  <c r="E327" i="2"/>
  <c r="G327" i="2" s="1"/>
  <c r="E117" i="2"/>
  <c r="E80" i="16"/>
  <c r="G80" i="16" s="1"/>
  <c r="E173" i="16"/>
  <c r="G173" i="16" s="1"/>
  <c r="E195" i="16"/>
  <c r="G195" i="16" s="1"/>
  <c r="E56" i="16"/>
  <c r="G56" i="16" s="1"/>
  <c r="E305" i="16"/>
  <c r="G305" i="16" s="1"/>
  <c r="E18" i="15"/>
  <c r="G18" i="15" s="1"/>
  <c r="E24" i="15"/>
  <c r="G24" i="15" s="1"/>
  <c r="E274" i="15"/>
  <c r="E104" i="15"/>
  <c r="G104" i="15" s="1"/>
  <c r="E90" i="14"/>
  <c r="G90" i="14" s="1"/>
  <c r="E186" i="14"/>
  <c r="G186" i="14" s="1"/>
  <c r="E200" i="14"/>
  <c r="G200" i="14" s="1"/>
  <c r="E217" i="14"/>
  <c r="E315" i="14"/>
  <c r="E154" i="14"/>
  <c r="G154" i="14" s="1"/>
  <c r="E265" i="14"/>
  <c r="G265" i="14" s="1"/>
  <c r="E170" i="13"/>
  <c r="G170" i="13" s="1"/>
  <c r="E286" i="13"/>
  <c r="G286" i="13" s="1"/>
  <c r="E194" i="13"/>
  <c r="G194" i="13" s="1"/>
  <c r="E54" i="13"/>
  <c r="G54" i="13" s="1"/>
  <c r="E61" i="13"/>
  <c r="G61" i="13" s="1"/>
  <c r="E314" i="13"/>
  <c r="G314" i="13" s="1"/>
  <c r="E246" i="13"/>
  <c r="G246" i="13" s="1"/>
  <c r="E329" i="13"/>
  <c r="E266" i="13"/>
  <c r="G266" i="13" s="1"/>
  <c r="E176" i="12"/>
  <c r="G176" i="12" s="1"/>
  <c r="E191" i="12"/>
  <c r="G191" i="12" s="1"/>
  <c r="E53" i="12"/>
  <c r="G53" i="12" s="1"/>
  <c r="E113" i="12"/>
  <c r="G113" i="12" s="1"/>
  <c r="E62" i="12"/>
  <c r="G62" i="12" s="1"/>
  <c r="E131" i="12"/>
  <c r="G131" i="12" s="1"/>
  <c r="E144" i="12"/>
  <c r="G144" i="12" s="1"/>
  <c r="E158" i="12"/>
  <c r="G158" i="12" s="1"/>
  <c r="E82" i="12"/>
  <c r="G82" i="12" s="1"/>
  <c r="E32" i="11"/>
  <c r="G32" i="11" s="1"/>
  <c r="E92" i="11"/>
  <c r="G92" i="11" s="1"/>
  <c r="E274" i="11"/>
  <c r="G274" i="11" s="1"/>
  <c r="E198" i="11"/>
  <c r="G198" i="11" s="1"/>
  <c r="E108" i="11"/>
  <c r="G108" i="11" s="1"/>
  <c r="E9" i="11"/>
  <c r="G9" i="11" s="1"/>
  <c r="E219" i="11"/>
  <c r="G219" i="11" s="1"/>
  <c r="E131" i="11"/>
  <c r="G131" i="11" s="1"/>
  <c r="E241" i="11"/>
  <c r="G241" i="11" s="1"/>
  <c r="E341" i="11"/>
  <c r="G341" i="11" s="1"/>
  <c r="E319" i="11"/>
  <c r="E163" i="11"/>
  <c r="G163" i="11" s="1"/>
  <c r="E28" i="10"/>
  <c r="E165" i="10"/>
  <c r="G165" i="10" s="1"/>
  <c r="E86" i="10"/>
  <c r="G86" i="10" s="1"/>
  <c r="E37" i="10"/>
  <c r="G37" i="10" s="1"/>
  <c r="E265" i="10"/>
  <c r="G265" i="10" s="1"/>
  <c r="E99" i="10"/>
  <c r="E280" i="10"/>
  <c r="E109" i="10"/>
  <c r="G109" i="10" s="1"/>
  <c r="E293" i="10"/>
  <c r="G293" i="10" s="1"/>
  <c r="E340" i="10"/>
  <c r="G340" i="10" s="1"/>
  <c r="E213" i="10"/>
  <c r="G213" i="10" s="1"/>
  <c r="E303" i="10"/>
  <c r="G303" i="10" s="1"/>
  <c r="E228" i="10"/>
  <c r="G228" i="10" s="1"/>
  <c r="E233" i="10"/>
  <c r="G233" i="10" s="1"/>
  <c r="E323" i="10"/>
  <c r="G323" i="10" s="1"/>
  <c r="E27" i="10"/>
  <c r="G27" i="10" s="1"/>
  <c r="E157" i="9"/>
  <c r="G157" i="9" s="1"/>
  <c r="E39" i="9"/>
  <c r="G39" i="9" s="1"/>
  <c r="E21" i="9"/>
  <c r="G21" i="9" s="1"/>
  <c r="E91" i="9"/>
  <c r="G91" i="9" s="1"/>
  <c r="E52" i="9"/>
  <c r="G52" i="9" s="1"/>
  <c r="E266" i="9"/>
  <c r="E348" i="9"/>
  <c r="G348" i="9" s="1"/>
  <c r="E284" i="9"/>
  <c r="G284" i="9" s="1"/>
  <c r="E116" i="9"/>
  <c r="G116" i="9" s="1"/>
  <c r="E200" i="9"/>
  <c r="G200" i="9" s="1"/>
  <c r="E203" i="9"/>
  <c r="G203" i="9" s="1"/>
  <c r="E136" i="9"/>
  <c r="G136" i="9" s="1"/>
  <c r="E316" i="9"/>
  <c r="G316" i="9" s="1"/>
  <c r="E148" i="9"/>
  <c r="G148" i="9" s="1"/>
  <c r="E79" i="9"/>
  <c r="G79" i="9" s="1"/>
  <c r="E220" i="8"/>
  <c r="G220" i="8" s="1"/>
  <c r="E153" i="8"/>
  <c r="E69" i="8"/>
  <c r="G69" i="8" s="1"/>
  <c r="E239" i="8"/>
  <c r="G239" i="8" s="1"/>
  <c r="E37" i="8"/>
  <c r="G37" i="8" s="1"/>
  <c r="E85" i="8"/>
  <c r="G85" i="8" s="1"/>
  <c r="E5" i="8"/>
  <c r="G5" i="8" s="1"/>
  <c r="E92" i="8"/>
  <c r="G92" i="8" s="1"/>
  <c r="E98" i="8"/>
  <c r="E293" i="8"/>
  <c r="G293" i="8" s="1"/>
  <c r="E194" i="8"/>
  <c r="G194" i="8" s="1"/>
  <c r="E198" i="8"/>
  <c r="G198" i="8" s="1"/>
  <c r="E204" i="8"/>
  <c r="G204" i="8" s="1"/>
  <c r="E55" i="8"/>
  <c r="G55" i="8" s="1"/>
  <c r="E137" i="8"/>
  <c r="E195" i="7"/>
  <c r="G195" i="7" s="1"/>
  <c r="E202" i="7"/>
  <c r="G202" i="7" s="1"/>
  <c r="E6" i="7"/>
  <c r="G6" i="7" s="1"/>
  <c r="E137" i="7"/>
  <c r="G137" i="7" s="1"/>
  <c r="E216" i="7"/>
  <c r="G216" i="7" s="1"/>
  <c r="E144" i="7"/>
  <c r="G144" i="7" s="1"/>
  <c r="E230" i="7"/>
  <c r="G230" i="7" s="1"/>
  <c r="E71" i="7"/>
  <c r="G71" i="7" s="1"/>
  <c r="E74" i="7"/>
  <c r="G74" i="7" s="1"/>
  <c r="E32" i="7"/>
  <c r="G32" i="7" s="1"/>
  <c r="E34" i="7"/>
  <c r="E263" i="7"/>
  <c r="G263" i="7" s="1"/>
  <c r="E271" i="7"/>
  <c r="E9" i="7"/>
  <c r="G9" i="7" s="1"/>
  <c r="E97" i="7"/>
  <c r="G97" i="7" s="1"/>
  <c r="E176" i="7"/>
  <c r="G176" i="7" s="1"/>
  <c r="E336" i="7"/>
  <c r="G336" i="7" s="1"/>
  <c r="E114" i="7"/>
  <c r="G114" i="7" s="1"/>
  <c r="E315" i="7"/>
  <c r="G315" i="7" s="1"/>
  <c r="E191" i="7"/>
  <c r="G191" i="7" s="1"/>
  <c r="E194" i="7"/>
  <c r="E56" i="2"/>
  <c r="G56" i="2" s="1"/>
  <c r="E185" i="2"/>
  <c r="E194" i="2"/>
  <c r="G194" i="2" s="1"/>
  <c r="E65" i="2"/>
  <c r="G65" i="2" s="1"/>
  <c r="E141" i="2"/>
  <c r="G141" i="2" s="1"/>
  <c r="E216" i="2"/>
  <c r="G216" i="2" s="1"/>
  <c r="E73" i="2"/>
  <c r="G73" i="2" s="1"/>
  <c r="E232" i="2"/>
  <c r="G232" i="2" s="1"/>
  <c r="E9" i="2"/>
  <c r="G9" i="2" s="1"/>
  <c r="E35" i="2"/>
  <c r="G35" i="2" s="1"/>
  <c r="E36" i="2"/>
  <c r="G36" i="2" s="1"/>
  <c r="E260" i="2"/>
  <c r="G260" i="2" s="1"/>
  <c r="E268" i="2"/>
  <c r="E90" i="2"/>
  <c r="E94" i="2"/>
  <c r="G94" i="2" s="1"/>
  <c r="E161" i="2"/>
  <c r="G161" i="2" s="1"/>
  <c r="E290" i="2"/>
  <c r="G290" i="2" s="1"/>
  <c r="E102" i="2"/>
  <c r="G102" i="2" s="1"/>
  <c r="E301" i="2"/>
  <c r="G301" i="2" s="1"/>
  <c r="E107" i="2"/>
  <c r="G107" i="2" s="1"/>
  <c r="E45" i="2"/>
  <c r="G45" i="2" s="1"/>
  <c r="E112" i="2"/>
  <c r="G112" i="2" s="1"/>
  <c r="E321" i="2"/>
  <c r="E328" i="2"/>
  <c r="G328" i="2" s="1"/>
  <c r="E331" i="2"/>
  <c r="G331" i="2" s="1"/>
  <c r="E118" i="2"/>
  <c r="G118" i="2" s="1"/>
  <c r="E322" i="2"/>
  <c r="E314" i="2"/>
  <c r="G314" i="2" s="1"/>
  <c r="E302" i="2"/>
  <c r="G302" i="2" s="1"/>
  <c r="E24" i="2"/>
  <c r="G24" i="2" s="1"/>
  <c r="E41" i="2"/>
  <c r="G41" i="2" s="1"/>
  <c r="E269" i="2"/>
  <c r="G269" i="2" s="1"/>
  <c r="E152" i="2"/>
  <c r="G152" i="2" s="1"/>
  <c r="E79" i="2"/>
  <c r="G79" i="2" s="1"/>
  <c r="E226" i="2"/>
  <c r="G226" i="2" s="1"/>
  <c r="E338" i="2"/>
  <c r="G338" i="2" s="1"/>
  <c r="E195" i="2"/>
  <c r="G195" i="2" s="1"/>
  <c r="E126" i="2"/>
  <c r="G126" i="2" s="1"/>
  <c r="E43" i="7"/>
  <c r="G43" i="7" s="1"/>
  <c r="E21" i="7"/>
  <c r="G21" i="7" s="1"/>
  <c r="E10" i="7"/>
  <c r="G10" i="7" s="1"/>
  <c r="E279" i="7"/>
  <c r="G279" i="7" s="1"/>
  <c r="E265" i="7"/>
  <c r="G265" i="7" s="1"/>
  <c r="E251" i="7"/>
  <c r="G251" i="7" s="1"/>
  <c r="E238" i="7"/>
  <c r="G238" i="7" s="1"/>
  <c r="E145" i="7"/>
  <c r="G145" i="7" s="1"/>
  <c r="E26" i="7"/>
  <c r="G26" i="7" s="1"/>
  <c r="E203" i="7"/>
  <c r="G203" i="7" s="1"/>
  <c r="C338" i="7"/>
  <c r="D338" i="7" s="1"/>
  <c r="C296" i="7"/>
  <c r="C263" i="7"/>
  <c r="D263" i="7" s="1"/>
  <c r="C227" i="7"/>
  <c r="D227" i="7" s="1"/>
  <c r="C189" i="7"/>
  <c r="D189" i="7" s="1"/>
  <c r="C169" i="7"/>
  <c r="C67" i="7"/>
  <c r="C47" i="7"/>
  <c r="C338" i="8"/>
  <c r="D338" i="8" s="1"/>
  <c r="C207" i="8"/>
  <c r="D207" i="8" s="1"/>
  <c r="C118" i="8"/>
  <c r="C19" i="8"/>
  <c r="C187" i="8"/>
  <c r="C84" i="8"/>
  <c r="D84" i="8" s="1"/>
  <c r="C76" i="8"/>
  <c r="C225" i="8"/>
  <c r="D225" i="8" s="1"/>
  <c r="E14" i="8"/>
  <c r="G14" i="8" s="1"/>
  <c r="E125" i="8"/>
  <c r="G125" i="8" s="1"/>
  <c r="E10" i="8"/>
  <c r="G10" i="8" s="1"/>
  <c r="E44" i="8"/>
  <c r="G44" i="8" s="1"/>
  <c r="E252" i="8"/>
  <c r="G252" i="8" s="1"/>
  <c r="E234" i="8"/>
  <c r="G234" i="8" s="1"/>
  <c r="E226" i="9"/>
  <c r="E143" i="9"/>
  <c r="G143" i="9" s="1"/>
  <c r="E124" i="9"/>
  <c r="G124" i="9" s="1"/>
  <c r="E107" i="9"/>
  <c r="G107" i="9" s="1"/>
  <c r="E258" i="9"/>
  <c r="E86" i="9"/>
  <c r="G86" i="9" s="1"/>
  <c r="E78" i="10"/>
  <c r="E140" i="10"/>
  <c r="E211" i="10"/>
  <c r="E11" i="10"/>
  <c r="G11" i="10" s="1"/>
  <c r="E266" i="10"/>
  <c r="G266" i="10" s="1"/>
  <c r="E31" i="10"/>
  <c r="G31" i="10" s="1"/>
  <c r="E255" i="11"/>
  <c r="G255" i="11" s="1"/>
  <c r="E310" i="11"/>
  <c r="G310" i="11" s="1"/>
  <c r="E213" i="11"/>
  <c r="E275" i="11"/>
  <c r="E266" i="11"/>
  <c r="G266" i="11" s="1"/>
  <c r="E150" i="12"/>
  <c r="G150" i="12" s="1"/>
  <c r="E301" i="12"/>
  <c r="G301" i="12" s="1"/>
  <c r="E47" i="12"/>
  <c r="G47" i="12" s="1"/>
  <c r="E152" i="13"/>
  <c r="G152" i="13" s="1"/>
  <c r="E131" i="13"/>
  <c r="G131" i="13" s="1"/>
  <c r="E52" i="13"/>
  <c r="G52" i="13" s="1"/>
  <c r="E337" i="14"/>
  <c r="G337" i="14" s="1"/>
  <c r="E324" i="14"/>
  <c r="G324" i="14" s="1"/>
  <c r="E300" i="14"/>
  <c r="G300" i="14" s="1"/>
  <c r="E51" i="15"/>
  <c r="G51" i="15" s="1"/>
  <c r="E84" i="15"/>
  <c r="G84" i="15" s="1"/>
  <c r="E233" i="16"/>
  <c r="G233" i="16" s="1"/>
  <c r="E88" i="16"/>
  <c r="C350" i="2"/>
  <c r="D350" i="2" s="1"/>
  <c r="C173" i="2"/>
  <c r="C317" i="2"/>
  <c r="D317" i="2" s="1"/>
  <c r="C307" i="2"/>
  <c r="D307" i="2" s="1"/>
  <c r="C165" i="2"/>
  <c r="D165" i="2" s="1"/>
  <c r="C98" i="2"/>
  <c r="D98" i="2" s="1"/>
  <c r="C41" i="2"/>
  <c r="D41" i="2" s="1"/>
  <c r="C39" i="2"/>
  <c r="D39" i="2" s="1"/>
  <c r="C267" i="2"/>
  <c r="D267" i="2" s="1"/>
  <c r="C153" i="2"/>
  <c r="D153" i="2" s="1"/>
  <c r="C251" i="2"/>
  <c r="D251" i="2" s="1"/>
  <c r="C79" i="2"/>
  <c r="D79" i="2" s="1"/>
  <c r="C234" i="2"/>
  <c r="D234" i="2" s="1"/>
  <c r="C224" i="2"/>
  <c r="D224" i="2" s="1"/>
  <c r="C214" i="2"/>
  <c r="D214" i="2" s="1"/>
  <c r="C207" i="2"/>
  <c r="D207" i="2" s="1"/>
  <c r="C198" i="2"/>
  <c r="D198" i="2" s="1"/>
  <c r="C193" i="2"/>
  <c r="D193" i="2" s="1"/>
  <c r="C60" i="2"/>
  <c r="C54" i="2"/>
  <c r="E330" i="2"/>
  <c r="G330" i="2" s="1"/>
  <c r="E26" i="2"/>
  <c r="G26" i="2" s="1"/>
  <c r="E311" i="2"/>
  <c r="G311" i="2" s="1"/>
  <c r="E299" i="2"/>
  <c r="G299" i="2" s="1"/>
  <c r="E344" i="2"/>
  <c r="G344" i="2" s="1"/>
  <c r="E158" i="2"/>
  <c r="G158" i="2" s="1"/>
  <c r="E154" i="2"/>
  <c r="G154" i="2" s="1"/>
  <c r="E151" i="2"/>
  <c r="G151" i="2" s="1"/>
  <c r="E239" i="2"/>
  <c r="G239" i="2" s="1"/>
  <c r="E32" i="2"/>
  <c r="G32" i="2" s="1"/>
  <c r="E207" i="2"/>
  <c r="E192" i="2"/>
  <c r="G192" i="2" s="1"/>
  <c r="E27" i="2"/>
  <c r="G27" i="2" s="1"/>
  <c r="E117" i="7"/>
  <c r="G117" i="7" s="1"/>
  <c r="E305" i="7"/>
  <c r="G305" i="7" s="1"/>
  <c r="E41" i="7"/>
  <c r="E275" i="7"/>
  <c r="G275" i="7" s="1"/>
  <c r="E36" i="7"/>
  <c r="G36" i="7" s="1"/>
  <c r="E249" i="7"/>
  <c r="E149" i="7"/>
  <c r="G149" i="7" s="1"/>
  <c r="E221" i="7"/>
  <c r="E56" i="7"/>
  <c r="G56" i="7" s="1"/>
  <c r="E124" i="7"/>
  <c r="C322" i="7"/>
  <c r="C290" i="7"/>
  <c r="C258" i="7"/>
  <c r="D258" i="7" s="1"/>
  <c r="C219" i="7"/>
  <c r="D219" i="7" s="1"/>
  <c r="C181" i="7"/>
  <c r="D181" i="7" s="1"/>
  <c r="C165" i="7"/>
  <c r="D165" i="7" s="1"/>
  <c r="C64" i="7"/>
  <c r="F64" i="7" s="1"/>
  <c r="C22" i="7"/>
  <c r="C214" i="8"/>
  <c r="C205" i="8"/>
  <c r="C117" i="8"/>
  <c r="C47" i="8"/>
  <c r="D47" i="8" s="1"/>
  <c r="C272" i="8"/>
  <c r="C253" i="8"/>
  <c r="D253" i="8" s="1"/>
  <c r="C237" i="8"/>
  <c r="C148" i="8"/>
  <c r="E332" i="8"/>
  <c r="E313" i="8"/>
  <c r="G313" i="8" s="1"/>
  <c r="E298" i="8"/>
  <c r="G298" i="8" s="1"/>
  <c r="E278" i="8"/>
  <c r="G278" i="8" s="1"/>
  <c r="E250" i="8"/>
  <c r="G250" i="8" s="1"/>
  <c r="E230" i="8"/>
  <c r="G230" i="8" s="1"/>
  <c r="E153" i="9"/>
  <c r="E139" i="9"/>
  <c r="G139" i="9" s="1"/>
  <c r="E123" i="9"/>
  <c r="G123" i="9" s="1"/>
  <c r="E279" i="9"/>
  <c r="E177" i="9"/>
  <c r="G177" i="9" s="1"/>
  <c r="E40" i="9"/>
  <c r="G40" i="9" s="1"/>
  <c r="E152" i="10"/>
  <c r="G152" i="10" s="1"/>
  <c r="E305" i="10"/>
  <c r="G305" i="10" s="1"/>
  <c r="E62" i="10"/>
  <c r="G62" i="10" s="1"/>
  <c r="E282" i="10"/>
  <c r="G282" i="10" s="1"/>
  <c r="E183" i="10"/>
  <c r="E252" i="10"/>
  <c r="G252" i="10" s="1"/>
  <c r="E320" i="11"/>
  <c r="E67" i="11"/>
  <c r="G67" i="11" s="1"/>
  <c r="E53" i="11"/>
  <c r="G53" i="11" s="1"/>
  <c r="E192" i="11"/>
  <c r="G192" i="11" s="1"/>
  <c r="E35" i="12"/>
  <c r="G35" i="12" s="1"/>
  <c r="E115" i="12"/>
  <c r="G115" i="12" s="1"/>
  <c r="E340" i="12"/>
  <c r="G340" i="12" s="1"/>
  <c r="E255" i="13"/>
  <c r="G255" i="13" s="1"/>
  <c r="E125" i="13"/>
  <c r="G125" i="13" s="1"/>
  <c r="E293" i="13"/>
  <c r="G293" i="13" s="1"/>
  <c r="E168" i="14"/>
  <c r="G168" i="14" s="1"/>
  <c r="E231" i="14"/>
  <c r="G231" i="14" s="1"/>
  <c r="E201" i="14"/>
  <c r="G201" i="14" s="1"/>
  <c r="E215" i="15"/>
  <c r="G215" i="15" s="1"/>
  <c r="E250" i="15"/>
  <c r="G250" i="15" s="1"/>
  <c r="E230" i="16"/>
  <c r="G230" i="16" s="1"/>
  <c r="E311" i="16"/>
  <c r="G311" i="16" s="1"/>
  <c r="C48" i="2"/>
  <c r="D48" i="2" s="1"/>
  <c r="C26" i="2"/>
  <c r="C168" i="2"/>
  <c r="D168" i="2" s="1"/>
  <c r="C345" i="2"/>
  <c r="D345" i="2" s="1"/>
  <c r="C294" i="2"/>
  <c r="D294" i="2" s="1"/>
  <c r="C287" i="2"/>
  <c r="C343" i="2"/>
  <c r="D343" i="2" s="1"/>
  <c r="C155" i="2"/>
  <c r="D155" i="2" s="1"/>
  <c r="C154" i="2"/>
  <c r="D154" i="2" s="1"/>
  <c r="C13" i="2"/>
  <c r="D13" i="2" s="1"/>
  <c r="C250" i="2"/>
  <c r="D250" i="2" s="1"/>
  <c r="C10" i="2"/>
  <c r="D10" i="2" s="1"/>
  <c r="C232" i="2"/>
  <c r="D232" i="2" s="1"/>
  <c r="C32" i="2"/>
  <c r="C69" i="2"/>
  <c r="D69" i="2" s="1"/>
  <c r="C206" i="2"/>
  <c r="C197" i="2"/>
  <c r="D197" i="2" s="1"/>
  <c r="C191" i="2"/>
  <c r="D191" i="2" s="1"/>
  <c r="C59" i="2"/>
  <c r="D59" i="2" s="1"/>
  <c r="C51" i="2"/>
  <c r="D51" i="2" s="1"/>
  <c r="E329" i="2"/>
  <c r="G329" i="2" s="1"/>
  <c r="E171" i="2"/>
  <c r="G171" i="2" s="1"/>
  <c r="E309" i="2"/>
  <c r="G309" i="2" s="1"/>
  <c r="E103" i="2"/>
  <c r="G103" i="2" s="1"/>
  <c r="E43" i="2"/>
  <c r="G43" i="2" s="1"/>
  <c r="E277" i="2"/>
  <c r="G277" i="2" s="1"/>
  <c r="E263" i="2"/>
  <c r="E249" i="2"/>
  <c r="G249" i="2" s="1"/>
  <c r="E33" i="2"/>
  <c r="G33" i="2" s="1"/>
  <c r="E71" i="2"/>
  <c r="G71" i="2" s="1"/>
  <c r="E204" i="2"/>
  <c r="G204" i="2" s="1"/>
  <c r="E188" i="2"/>
  <c r="G188" i="2" s="1"/>
  <c r="E178" i="2"/>
  <c r="G178" i="2" s="1"/>
  <c r="E115" i="7"/>
  <c r="G115" i="7" s="1"/>
  <c r="E301" i="7"/>
  <c r="G301" i="7" s="1"/>
  <c r="E285" i="7"/>
  <c r="E169" i="7"/>
  <c r="G169" i="7" s="1"/>
  <c r="E258" i="7"/>
  <c r="G258" i="7" s="1"/>
  <c r="E17" i="7"/>
  <c r="G17" i="7" s="1"/>
  <c r="E234" i="7"/>
  <c r="G234" i="7" s="1"/>
  <c r="E63" i="7"/>
  <c r="G63" i="7" s="1"/>
  <c r="E134" i="7"/>
  <c r="E23" i="7"/>
  <c r="G23" i="7" s="1"/>
  <c r="C315" i="7"/>
  <c r="D315" i="7" s="1"/>
  <c r="C282" i="7"/>
  <c r="C252" i="7"/>
  <c r="C214" i="7"/>
  <c r="D214" i="7" s="1"/>
  <c r="C179" i="7"/>
  <c r="F179" i="7" s="1"/>
  <c r="C82" i="7"/>
  <c r="C58" i="7"/>
  <c r="D58" i="7" s="1"/>
  <c r="C39" i="7"/>
  <c r="D39" i="7" s="1"/>
  <c r="C14" i="8"/>
  <c r="D14" i="8" s="1"/>
  <c r="C204" i="8"/>
  <c r="C113" i="8"/>
  <c r="D113" i="8" s="1"/>
  <c r="C285" i="8"/>
  <c r="D285" i="8" s="1"/>
  <c r="C269" i="8"/>
  <c r="C81" i="8"/>
  <c r="D81" i="8" s="1"/>
  <c r="C234" i="8"/>
  <c r="C220" i="8"/>
  <c r="F220" i="8" s="1"/>
  <c r="E328" i="8"/>
  <c r="E311" i="8"/>
  <c r="G311" i="8" s="1"/>
  <c r="E108" i="8"/>
  <c r="G108" i="8" s="1"/>
  <c r="E272" i="8"/>
  <c r="G272" i="8" s="1"/>
  <c r="E81" i="8"/>
  <c r="G81" i="8" s="1"/>
  <c r="E158" i="8"/>
  <c r="G158" i="8" s="1"/>
  <c r="E29" i="9"/>
  <c r="G29" i="9" s="1"/>
  <c r="E349" i="9"/>
  <c r="E198" i="9"/>
  <c r="G198" i="9" s="1"/>
  <c r="E186" i="9"/>
  <c r="E49" i="9"/>
  <c r="G49" i="9" s="1"/>
  <c r="E84" i="9"/>
  <c r="G84" i="9" s="1"/>
  <c r="E324" i="10"/>
  <c r="G324" i="10" s="1"/>
  <c r="E16" i="10"/>
  <c r="G16" i="10" s="1"/>
  <c r="E119" i="10"/>
  <c r="G119" i="10" s="1"/>
  <c r="E193" i="10"/>
  <c r="G193" i="10" s="1"/>
  <c r="E181" i="10"/>
  <c r="G181" i="10" s="1"/>
  <c r="E161" i="10"/>
  <c r="G161" i="10" s="1"/>
  <c r="E158" i="11"/>
  <c r="G158" i="11" s="1"/>
  <c r="E233" i="11"/>
  <c r="G233" i="11" s="1"/>
  <c r="E112" i="11"/>
  <c r="G112" i="11" s="1"/>
  <c r="E98" i="11"/>
  <c r="G98" i="11" s="1"/>
  <c r="E169" i="12"/>
  <c r="G169" i="12" s="1"/>
  <c r="E76" i="12"/>
  <c r="G76" i="12" s="1"/>
  <c r="E345" i="12"/>
  <c r="E335" i="12"/>
  <c r="E253" i="13"/>
  <c r="E123" i="13"/>
  <c r="E167" i="14"/>
  <c r="G167" i="14" s="1"/>
  <c r="E135" i="14"/>
  <c r="G135" i="14" s="1"/>
  <c r="E35" i="14"/>
  <c r="G35" i="14" s="1"/>
  <c r="E287" i="15"/>
  <c r="G287" i="15" s="1"/>
  <c r="E21" i="15"/>
  <c r="G21" i="15" s="1"/>
  <c r="E281" i="16"/>
  <c r="E149" i="16"/>
  <c r="G149" i="16" s="1"/>
  <c r="E69" i="16"/>
  <c r="G69" i="16" s="1"/>
  <c r="E131" i="16"/>
  <c r="E72" i="16"/>
  <c r="G72" i="16" s="1"/>
  <c r="E136" i="16"/>
  <c r="G136" i="16" s="1"/>
  <c r="E140" i="16"/>
  <c r="G140" i="16" s="1"/>
  <c r="E144" i="16"/>
  <c r="G144" i="16" s="1"/>
  <c r="E308" i="16"/>
  <c r="G308" i="16" s="1"/>
  <c r="E256" i="16"/>
  <c r="G256" i="16" s="1"/>
  <c r="E19" i="16"/>
  <c r="G19" i="16" s="1"/>
  <c r="E83" i="16"/>
  <c r="E157" i="16"/>
  <c r="G157" i="16" s="1"/>
  <c r="E89" i="16"/>
  <c r="G89" i="16" s="1"/>
  <c r="E90" i="16"/>
  <c r="E164" i="16"/>
  <c r="E167" i="16"/>
  <c r="E169" i="16"/>
  <c r="E318" i="16"/>
  <c r="G318" i="16" s="1"/>
  <c r="E321" i="16"/>
  <c r="G321" i="16" s="1"/>
  <c r="E97" i="16"/>
  <c r="G97" i="16" s="1"/>
  <c r="E271" i="16"/>
  <c r="E181" i="16"/>
  <c r="G181" i="16" s="1"/>
  <c r="E185" i="16"/>
  <c r="G185" i="16" s="1"/>
  <c r="E273" i="16"/>
  <c r="G273" i="16" s="1"/>
  <c r="E106" i="16"/>
  <c r="G106" i="16" s="1"/>
  <c r="E41" i="16"/>
  <c r="G41" i="16" s="1"/>
  <c r="E43" i="16"/>
  <c r="G43" i="16" s="1"/>
  <c r="E199" i="16"/>
  <c r="G199" i="16" s="1"/>
  <c r="E204" i="16"/>
  <c r="G204" i="16" s="1"/>
  <c r="E208" i="16"/>
  <c r="E211" i="16"/>
  <c r="G211" i="16" s="1"/>
  <c r="E283" i="16"/>
  <c r="G283" i="16" s="1"/>
  <c r="E217" i="16"/>
  <c r="G217" i="16" s="1"/>
  <c r="E221" i="16"/>
  <c r="G221" i="16" s="1"/>
  <c r="E226" i="16"/>
  <c r="G226" i="16" s="1"/>
  <c r="E228" i="16"/>
  <c r="G228" i="16" s="1"/>
  <c r="E290" i="16"/>
  <c r="G290" i="16" s="1"/>
  <c r="E291" i="16"/>
  <c r="G291" i="16" s="1"/>
  <c r="E295" i="16"/>
  <c r="G295" i="16" s="1"/>
  <c r="E62" i="16"/>
  <c r="G62" i="16" s="1"/>
  <c r="E64" i="16"/>
  <c r="G64" i="16" s="1"/>
  <c r="E244" i="16"/>
  <c r="G244" i="16" s="1"/>
  <c r="E248" i="16"/>
  <c r="E67" i="16"/>
  <c r="G67" i="16" s="1"/>
  <c r="E60" i="15"/>
  <c r="G60" i="15" s="1"/>
  <c r="E113" i="15"/>
  <c r="G113" i="15" s="1"/>
  <c r="E297" i="15"/>
  <c r="E299" i="15"/>
  <c r="G299" i="15" s="1"/>
  <c r="E121" i="15"/>
  <c r="G121" i="15" s="1"/>
  <c r="E13" i="15"/>
  <c r="G13" i="15" s="1"/>
  <c r="E70" i="15"/>
  <c r="G70" i="15" s="1"/>
  <c r="E302" i="15"/>
  <c r="G302" i="15" s="1"/>
  <c r="E127" i="15"/>
  <c r="G127" i="15" s="1"/>
  <c r="E305" i="15"/>
  <c r="G305" i="15" s="1"/>
  <c r="E135" i="15"/>
  <c r="G135" i="15" s="1"/>
  <c r="E307" i="15"/>
  <c r="G307" i="15" s="1"/>
  <c r="E139" i="15"/>
  <c r="G139" i="15" s="1"/>
  <c r="E253" i="15"/>
  <c r="G253" i="15" s="1"/>
  <c r="E144" i="15"/>
  <c r="G144" i="15" s="1"/>
  <c r="E23" i="15"/>
  <c r="G23" i="15" s="1"/>
  <c r="E312" i="15"/>
  <c r="G312" i="15" s="1"/>
  <c r="E314" i="15"/>
  <c r="G314" i="15" s="1"/>
  <c r="E82" i="15"/>
  <c r="E158" i="15"/>
  <c r="E85" i="15"/>
  <c r="G85" i="15" s="1"/>
  <c r="E86" i="15"/>
  <c r="G86" i="15" s="1"/>
  <c r="E165" i="15"/>
  <c r="G165" i="15" s="1"/>
  <c r="E35" i="15"/>
  <c r="G35" i="15" s="1"/>
  <c r="E168" i="15"/>
  <c r="E324" i="15"/>
  <c r="G324" i="15" s="1"/>
  <c r="E173" i="15"/>
  <c r="G173" i="15" s="1"/>
  <c r="E176" i="15"/>
  <c r="G176" i="15" s="1"/>
  <c r="E179" i="15"/>
  <c r="G179" i="15" s="1"/>
  <c r="E183" i="15"/>
  <c r="G183" i="15" s="1"/>
  <c r="E278" i="15"/>
  <c r="G278" i="15" s="1"/>
  <c r="E188" i="15"/>
  <c r="G188" i="15" s="1"/>
  <c r="E58" i="15"/>
  <c r="G58" i="15" s="1"/>
  <c r="E197" i="15"/>
  <c r="E334" i="15"/>
  <c r="E204" i="15"/>
  <c r="G204" i="15" s="1"/>
  <c r="E209" i="15"/>
  <c r="G209" i="15" s="1"/>
  <c r="E48" i="15"/>
  <c r="E218" i="15"/>
  <c r="E106" i="15"/>
  <c r="G106" i="15" s="1"/>
  <c r="E107" i="15"/>
  <c r="G107" i="15" s="1"/>
  <c r="E229" i="15"/>
  <c r="E70" i="16"/>
  <c r="G70" i="16" s="1"/>
  <c r="E250" i="16"/>
  <c r="E134" i="16"/>
  <c r="G134" i="16" s="1"/>
  <c r="E344" i="16"/>
  <c r="G344" i="16" s="1"/>
  <c r="E142" i="16"/>
  <c r="E14" i="16"/>
  <c r="E16" i="16"/>
  <c r="E310" i="16"/>
  <c r="G310" i="16" s="1"/>
  <c r="E257" i="16"/>
  <c r="E312" i="16"/>
  <c r="G312" i="16" s="1"/>
  <c r="E158" i="16"/>
  <c r="G158" i="16" s="1"/>
  <c r="E314" i="16"/>
  <c r="G314" i="16" s="1"/>
  <c r="E162" i="16"/>
  <c r="E166" i="16"/>
  <c r="G166" i="16" s="1"/>
  <c r="E26" i="16"/>
  <c r="G26" i="16" s="1"/>
  <c r="E94" i="16"/>
  <c r="G94" i="16" s="1"/>
  <c r="E320" i="16"/>
  <c r="E322" i="16"/>
  <c r="G322" i="16" s="1"/>
  <c r="E98" i="16"/>
  <c r="G98" i="16" s="1"/>
  <c r="E179" i="16"/>
  <c r="G179" i="16" s="1"/>
  <c r="E183" i="16"/>
  <c r="G183" i="16" s="1"/>
  <c r="E103" i="16"/>
  <c r="G103" i="16" s="1"/>
  <c r="E274" i="16"/>
  <c r="E108" i="16"/>
  <c r="E193" i="16"/>
  <c r="G193" i="16" s="1"/>
  <c r="E196" i="16"/>
  <c r="G196" i="16" s="1"/>
  <c r="E202" i="16"/>
  <c r="G202" i="16" s="1"/>
  <c r="E206" i="16"/>
  <c r="G206" i="16" s="1"/>
  <c r="E282" i="16"/>
  <c r="G282" i="16" s="1"/>
  <c r="E212" i="16"/>
  <c r="G212" i="16" s="1"/>
  <c r="E214" i="16"/>
  <c r="G214" i="16" s="1"/>
  <c r="E218" i="16"/>
  <c r="G218" i="16" s="1"/>
  <c r="E117" i="16"/>
  <c r="G117" i="16" s="1"/>
  <c r="E119" i="16"/>
  <c r="G119" i="16" s="1"/>
  <c r="E332" i="16"/>
  <c r="G332" i="16" s="1"/>
  <c r="E231" i="16"/>
  <c r="G231" i="16" s="1"/>
  <c r="E123" i="16"/>
  <c r="G123" i="16" s="1"/>
  <c r="E60" i="16"/>
  <c r="G60" i="16" s="1"/>
  <c r="E299" i="16"/>
  <c r="G299" i="16" s="1"/>
  <c r="E335" i="16"/>
  <c r="G335" i="16" s="1"/>
  <c r="E127" i="16"/>
  <c r="G127" i="16" s="1"/>
  <c r="E303" i="16"/>
  <c r="G303" i="16" s="1"/>
  <c r="E306" i="16"/>
  <c r="G306" i="16" s="1"/>
  <c r="E111" i="15"/>
  <c r="G111" i="15" s="1"/>
  <c r="E115" i="15"/>
  <c r="E64" i="15"/>
  <c r="G64" i="15" s="1"/>
  <c r="E119" i="15"/>
  <c r="E242" i="15"/>
  <c r="E67" i="15"/>
  <c r="E123" i="15"/>
  <c r="G123" i="15" s="1"/>
  <c r="E125" i="15"/>
  <c r="G125" i="15" s="1"/>
  <c r="E304" i="15"/>
  <c r="G304" i="15" s="1"/>
  <c r="E19" i="15"/>
  <c r="G19" i="15" s="1"/>
  <c r="E76" i="15"/>
  <c r="G76" i="15" s="1"/>
  <c r="E308" i="15"/>
  <c r="G308" i="15" s="1"/>
  <c r="E140" i="15"/>
  <c r="G140" i="15" s="1"/>
  <c r="E143" i="15"/>
  <c r="G143" i="15" s="1"/>
  <c r="E146" i="15"/>
  <c r="G146" i="15" s="1"/>
  <c r="E151" i="15"/>
  <c r="G151" i="15" s="1"/>
  <c r="E153" i="15"/>
  <c r="G153" i="15" s="1"/>
  <c r="E156" i="15"/>
  <c r="G156" i="15" s="1"/>
  <c r="E25" i="15"/>
  <c r="G25" i="15" s="1"/>
  <c r="E26" i="15"/>
  <c r="G26" i="15" s="1"/>
  <c r="E29" i="15"/>
  <c r="G29" i="15" s="1"/>
  <c r="E30" i="15"/>
  <c r="G30" i="15" s="1"/>
  <c r="E88" i="15"/>
  <c r="E269" i="15"/>
  <c r="G269" i="15" s="1"/>
  <c r="E169" i="15"/>
  <c r="G169" i="15" s="1"/>
  <c r="E92" i="15"/>
  <c r="G92" i="15" s="1"/>
  <c r="E93" i="15"/>
  <c r="G93" i="15" s="1"/>
  <c r="E177" i="15"/>
  <c r="G177" i="15" s="1"/>
  <c r="E180" i="15"/>
  <c r="G180" i="15" s="1"/>
  <c r="E98" i="15"/>
  <c r="G98" i="15" s="1"/>
  <c r="E280" i="15"/>
  <c r="G280" i="15" s="1"/>
  <c r="E331" i="15"/>
  <c r="G331" i="15" s="1"/>
  <c r="E45" i="15"/>
  <c r="G45" i="15" s="1"/>
  <c r="E199" i="15"/>
  <c r="G199" i="15" s="1"/>
  <c r="E102" i="15"/>
  <c r="G102" i="15" s="1"/>
  <c r="E206" i="15"/>
  <c r="G206" i="15" s="1"/>
  <c r="E211" i="15"/>
  <c r="E214" i="15"/>
  <c r="E219" i="15"/>
  <c r="G219" i="15" s="1"/>
  <c r="E291" i="15"/>
  <c r="G291" i="15" s="1"/>
  <c r="E226" i="15"/>
  <c r="G226" i="15" s="1"/>
  <c r="E344" i="15"/>
  <c r="G344" i="15" s="1"/>
  <c r="E4" i="16"/>
  <c r="G4" i="16" s="1"/>
  <c r="E132" i="16"/>
  <c r="G132" i="16" s="1"/>
  <c r="E75" i="16"/>
  <c r="G75" i="16" s="1"/>
  <c r="E76" i="16"/>
  <c r="G76" i="16" s="1"/>
  <c r="E15" i="16"/>
  <c r="G15" i="16" s="1"/>
  <c r="E147" i="16"/>
  <c r="G147" i="16" s="1"/>
  <c r="E82" i="16"/>
  <c r="G82" i="16" s="1"/>
  <c r="E155" i="16"/>
  <c r="E21" i="16"/>
  <c r="G21" i="16" s="1"/>
  <c r="E91" i="16"/>
  <c r="E24" i="16"/>
  <c r="E28" i="16"/>
  <c r="G28" i="16" s="1"/>
  <c r="E267" i="16"/>
  <c r="G267" i="16" s="1"/>
  <c r="E176" i="16"/>
  <c r="G176" i="16" s="1"/>
  <c r="E31" i="16"/>
  <c r="G31" i="16" s="1"/>
  <c r="E182" i="16"/>
  <c r="G182" i="16" s="1"/>
  <c r="E35" i="16"/>
  <c r="G35" i="16" s="1"/>
  <c r="E105" i="16"/>
  <c r="E191" i="16"/>
  <c r="E197" i="16"/>
  <c r="G197" i="16" s="1"/>
  <c r="E279" i="16"/>
  <c r="G279" i="16" s="1"/>
  <c r="E112" i="16"/>
  <c r="G112" i="16" s="1"/>
  <c r="E49" i="16"/>
  <c r="G49" i="16" s="1"/>
  <c r="E285" i="16"/>
  <c r="E222" i="16"/>
  <c r="G222" i="16" s="1"/>
  <c r="E227" i="16"/>
  <c r="G227" i="16" s="1"/>
  <c r="E57" i="16"/>
  <c r="E235" i="16"/>
  <c r="G235" i="16" s="1"/>
  <c r="E61" i="16"/>
  <c r="G61" i="16" s="1"/>
  <c r="E239" i="16"/>
  <c r="G239" i="16" s="1"/>
  <c r="E245" i="16"/>
  <c r="G245" i="16" s="1"/>
  <c r="E304" i="16"/>
  <c r="G304" i="16" s="1"/>
  <c r="E5" i="15"/>
  <c r="G5" i="15" s="1"/>
  <c r="E114" i="15"/>
  <c r="G114" i="15" s="1"/>
  <c r="E117" i="15"/>
  <c r="E65" i="15"/>
  <c r="G65" i="15" s="1"/>
  <c r="E66" i="15"/>
  <c r="E245" i="15"/>
  <c r="G245" i="15" s="1"/>
  <c r="E72" i="15"/>
  <c r="G72" i="15" s="1"/>
  <c r="E131" i="15"/>
  <c r="G131" i="15" s="1"/>
  <c r="E136" i="15"/>
  <c r="G136" i="15" s="1"/>
  <c r="E55" i="15"/>
  <c r="E22" i="15"/>
  <c r="G22" i="15" s="1"/>
  <c r="E147" i="15"/>
  <c r="G147" i="15" s="1"/>
  <c r="E259" i="15"/>
  <c r="G259" i="15" s="1"/>
  <c r="E261" i="15"/>
  <c r="G261" i="15" s="1"/>
  <c r="E316" i="15"/>
  <c r="G316" i="15" s="1"/>
  <c r="E160" i="15"/>
  <c r="G160" i="15" s="1"/>
  <c r="E163" i="15"/>
  <c r="G163" i="15" s="1"/>
  <c r="E33" i="15"/>
  <c r="G33" i="15" s="1"/>
  <c r="E167" i="15"/>
  <c r="G167" i="15" s="1"/>
  <c r="E170" i="15"/>
  <c r="G170" i="15" s="1"/>
  <c r="E275" i="15"/>
  <c r="G275" i="15" s="1"/>
  <c r="E96" i="15"/>
  <c r="G96" i="15" s="1"/>
  <c r="E97" i="15"/>
  <c r="G97" i="15" s="1"/>
  <c r="E328" i="15"/>
  <c r="G328" i="15" s="1"/>
  <c r="E191" i="15"/>
  <c r="G191" i="15" s="1"/>
  <c r="E332" i="15"/>
  <c r="G332" i="15" s="1"/>
  <c r="E284" i="15"/>
  <c r="G284" i="15" s="1"/>
  <c r="E208" i="15"/>
  <c r="E49" i="15"/>
  <c r="G49" i="15" s="1"/>
  <c r="E220" i="15"/>
  <c r="G220" i="15" s="1"/>
  <c r="E225" i="15"/>
  <c r="G225" i="15" s="1"/>
  <c r="E230" i="15"/>
  <c r="G230" i="15" s="1"/>
  <c r="E338" i="15"/>
  <c r="G338" i="15" s="1"/>
  <c r="E279" i="14"/>
  <c r="E43" i="14"/>
  <c r="E282" i="14"/>
  <c r="G282" i="14" s="1"/>
  <c r="E93" i="14"/>
  <c r="E7" i="14"/>
  <c r="G7" i="14" s="1"/>
  <c r="E46" i="14"/>
  <c r="G46" i="14" s="1"/>
  <c r="E100" i="14"/>
  <c r="E102" i="14"/>
  <c r="G102" i="14" s="1"/>
  <c r="E289" i="14"/>
  <c r="E106" i="14"/>
  <c r="G106" i="14" s="1"/>
  <c r="E191" i="14"/>
  <c r="G191" i="14" s="1"/>
  <c r="E292" i="14"/>
  <c r="G292" i="14" s="1"/>
  <c r="E111" i="14"/>
  <c r="G111" i="14" s="1"/>
  <c r="E296" i="14"/>
  <c r="G296" i="14" s="1"/>
  <c r="E199" i="14"/>
  <c r="G199" i="14" s="1"/>
  <c r="E57" i="14"/>
  <c r="G57" i="14" s="1"/>
  <c r="E205" i="14"/>
  <c r="G205" i="14" s="1"/>
  <c r="E207" i="14"/>
  <c r="G207" i="14" s="1"/>
  <c r="E212" i="14"/>
  <c r="G212" i="14" s="1"/>
  <c r="E214" i="14"/>
  <c r="G214" i="14" s="1"/>
  <c r="E71" i="16"/>
  <c r="G71" i="16" s="1"/>
  <c r="E7" i="16"/>
  <c r="G7" i="16" s="1"/>
  <c r="E9" i="16"/>
  <c r="G9" i="16" s="1"/>
  <c r="E143" i="16"/>
  <c r="G143" i="16" s="1"/>
  <c r="E146" i="16"/>
  <c r="G146" i="16" s="1"/>
  <c r="E309" i="16"/>
  <c r="G309" i="16" s="1"/>
  <c r="E152" i="16"/>
  <c r="G152" i="16" s="1"/>
  <c r="E86" i="16"/>
  <c r="G86" i="16" s="1"/>
  <c r="E313" i="16"/>
  <c r="G313" i="16" s="1"/>
  <c r="E262" i="16"/>
  <c r="G262" i="16" s="1"/>
  <c r="E265" i="16"/>
  <c r="G265" i="16" s="1"/>
  <c r="E170" i="16"/>
  <c r="G170" i="16" s="1"/>
  <c r="E342" i="16"/>
  <c r="G342" i="16" s="1"/>
  <c r="E96" i="16"/>
  <c r="G96" i="16" s="1"/>
  <c r="E272" i="16"/>
  <c r="E101" i="16"/>
  <c r="G101" i="16" s="1"/>
  <c r="E37" i="16"/>
  <c r="G37" i="16" s="1"/>
  <c r="E107" i="16"/>
  <c r="G107" i="16" s="1"/>
  <c r="E343" i="16"/>
  <c r="G343" i="16" s="1"/>
  <c r="E198" i="16"/>
  <c r="G198" i="16" s="1"/>
  <c r="E205" i="16"/>
  <c r="G205" i="16" s="1"/>
  <c r="E329" i="16"/>
  <c r="G329" i="16" s="1"/>
  <c r="E51" i="16"/>
  <c r="E114" i="16"/>
  <c r="E54" i="16"/>
  <c r="G54" i="16" s="1"/>
  <c r="E287" i="16"/>
  <c r="E121" i="16"/>
  <c r="E293" i="16"/>
  <c r="G293" i="16" s="1"/>
  <c r="E296" i="16"/>
  <c r="E300" i="16"/>
  <c r="G300" i="16" s="1"/>
  <c r="E246" i="16"/>
  <c r="G246" i="16" s="1"/>
  <c r="E249" i="16"/>
  <c r="G249" i="16" s="1"/>
  <c r="E61" i="15"/>
  <c r="G61" i="15" s="1"/>
  <c r="E63" i="15"/>
  <c r="G63" i="15" s="1"/>
  <c r="E8" i="15"/>
  <c r="E241" i="15"/>
  <c r="G241" i="15" s="1"/>
  <c r="E300" i="15"/>
  <c r="G300" i="15" s="1"/>
  <c r="E301" i="15"/>
  <c r="G301" i="15" s="1"/>
  <c r="E246" i="15"/>
  <c r="G246" i="15" s="1"/>
  <c r="E133" i="15"/>
  <c r="G133" i="15" s="1"/>
  <c r="E306" i="15"/>
  <c r="G306" i="15" s="1"/>
  <c r="E251" i="15"/>
  <c r="G251" i="15" s="1"/>
  <c r="E255" i="15"/>
  <c r="G255" i="15" s="1"/>
  <c r="E149" i="15"/>
  <c r="G149" i="15" s="1"/>
  <c r="E342" i="15"/>
  <c r="G342" i="15" s="1"/>
  <c r="E81" i="15"/>
  <c r="E83" i="15"/>
  <c r="E161" i="15"/>
  <c r="G161" i="15" s="1"/>
  <c r="E266" i="15"/>
  <c r="G266" i="15" s="1"/>
  <c r="E34" i="15"/>
  <c r="E322" i="15"/>
  <c r="G322" i="15" s="1"/>
  <c r="E325" i="15"/>
  <c r="G325" i="15" s="1"/>
  <c r="E175" i="15"/>
  <c r="G175" i="15" s="1"/>
  <c r="E327" i="15"/>
  <c r="G327" i="15" s="1"/>
  <c r="E185" i="15"/>
  <c r="G185" i="15" s="1"/>
  <c r="E99" i="15"/>
  <c r="G99" i="15" s="1"/>
  <c r="E44" i="15"/>
  <c r="G44" i="15" s="1"/>
  <c r="E200" i="15"/>
  <c r="G200" i="15" s="1"/>
  <c r="E103" i="15"/>
  <c r="E46" i="15"/>
  <c r="G46" i="15" s="1"/>
  <c r="E288" i="15"/>
  <c r="G288" i="15" s="1"/>
  <c r="E221" i="15"/>
  <c r="G221" i="15" s="1"/>
  <c r="E52" i="15"/>
  <c r="E232" i="15"/>
  <c r="E40" i="14"/>
  <c r="G40" i="14" s="1"/>
  <c r="E42" i="14"/>
  <c r="G42" i="14" s="1"/>
  <c r="E174" i="14"/>
  <c r="G174" i="14" s="1"/>
  <c r="E177" i="14"/>
  <c r="G177" i="14" s="1"/>
  <c r="E95" i="14"/>
  <c r="G95" i="14" s="1"/>
  <c r="E8" i="14"/>
  <c r="G8" i="14" s="1"/>
  <c r="E10" i="14"/>
  <c r="G10" i="14" s="1"/>
  <c r="E101" i="14"/>
  <c r="G101" i="14" s="1"/>
  <c r="E49" i="14"/>
  <c r="G49" i="14" s="1"/>
  <c r="E104" i="14"/>
  <c r="G104" i="14" s="1"/>
  <c r="E107" i="14"/>
  <c r="G107" i="14" s="1"/>
  <c r="E109" i="14"/>
  <c r="G109" i="14" s="1"/>
  <c r="E293" i="14"/>
  <c r="G293" i="14" s="1"/>
  <c r="E112" i="14"/>
  <c r="E115" i="14"/>
  <c r="E56" i="14"/>
  <c r="E117" i="14"/>
  <c r="G117" i="14" s="1"/>
  <c r="E58" i="14"/>
  <c r="G58" i="14" s="1"/>
  <c r="E209" i="14"/>
  <c r="G209" i="14" s="1"/>
  <c r="E60" i="14"/>
  <c r="G60" i="14" s="1"/>
  <c r="E121" i="14"/>
  <c r="G121" i="14" s="1"/>
  <c r="E129" i="16"/>
  <c r="G129" i="16" s="1"/>
  <c r="E8" i="16"/>
  <c r="G8" i="16" s="1"/>
  <c r="E138" i="16"/>
  <c r="G138" i="16" s="1"/>
  <c r="E77" i="16"/>
  <c r="G77" i="16" s="1"/>
  <c r="E17" i="16"/>
  <c r="E154" i="16"/>
  <c r="E159" i="16"/>
  <c r="G159" i="16" s="1"/>
  <c r="E263" i="16"/>
  <c r="G263" i="16" s="1"/>
  <c r="E27" i="16"/>
  <c r="E319" i="16"/>
  <c r="E178" i="16"/>
  <c r="E32" i="16"/>
  <c r="G32" i="16" s="1"/>
  <c r="E104" i="16"/>
  <c r="G104" i="16" s="1"/>
  <c r="E189" i="16"/>
  <c r="E328" i="16"/>
  <c r="G328" i="16" s="1"/>
  <c r="E109" i="16"/>
  <c r="E210" i="16"/>
  <c r="E284" i="16"/>
  <c r="G284" i="16" s="1"/>
  <c r="E223" i="16"/>
  <c r="G223" i="16" s="1"/>
  <c r="E229" i="16"/>
  <c r="G229" i="16" s="1"/>
  <c r="E234" i="16"/>
  <c r="G234" i="16" s="1"/>
  <c r="E238" i="16"/>
  <c r="G238" i="16" s="1"/>
  <c r="E241" i="16"/>
  <c r="G241" i="16" s="1"/>
  <c r="E302" i="16"/>
  <c r="G302" i="16" s="1"/>
  <c r="E234" i="15"/>
  <c r="G234" i="15" s="1"/>
  <c r="E235" i="15"/>
  <c r="E239" i="15"/>
  <c r="G239" i="15" s="1"/>
  <c r="E244" i="15"/>
  <c r="E16" i="15"/>
  <c r="G16" i="15" s="1"/>
  <c r="E130" i="15"/>
  <c r="G130" i="15" s="1"/>
  <c r="E77" i="15"/>
  <c r="G77" i="15" s="1"/>
  <c r="E309" i="15"/>
  <c r="G309" i="15" s="1"/>
  <c r="E145" i="15"/>
  <c r="E345" i="15"/>
  <c r="G345" i="15" s="1"/>
  <c r="E157" i="15"/>
  <c r="G157" i="15" s="1"/>
  <c r="E265" i="15"/>
  <c r="G265" i="15" s="1"/>
  <c r="E87" i="15"/>
  <c r="G87" i="15" s="1"/>
  <c r="E268" i="15"/>
  <c r="E323" i="15"/>
  <c r="G323" i="15" s="1"/>
  <c r="E94" i="15"/>
  <c r="G94" i="15" s="1"/>
  <c r="E40" i="15"/>
  <c r="G40" i="15" s="1"/>
  <c r="E279" i="15"/>
  <c r="G279" i="15" s="1"/>
  <c r="E192" i="15"/>
  <c r="G192" i="15" s="1"/>
  <c r="E333" i="15"/>
  <c r="G333" i="15" s="1"/>
  <c r="E207" i="15"/>
  <c r="G207" i="15" s="1"/>
  <c r="E105" i="15"/>
  <c r="G105" i="15" s="1"/>
  <c r="E336" i="15"/>
  <c r="G336" i="15" s="1"/>
  <c r="E227" i="15"/>
  <c r="E4" i="15"/>
  <c r="E89" i="14"/>
  <c r="G89" i="14" s="1"/>
  <c r="E175" i="14"/>
  <c r="E94" i="14"/>
  <c r="G94" i="14" s="1"/>
  <c r="E98" i="14"/>
  <c r="G98" i="14" s="1"/>
  <c r="E11" i="14"/>
  <c r="G11" i="14" s="1"/>
  <c r="E103" i="14"/>
  <c r="G103" i="14" s="1"/>
  <c r="E189" i="14"/>
  <c r="G189" i="14" s="1"/>
  <c r="E190" i="14"/>
  <c r="G190" i="14" s="1"/>
  <c r="E110" i="14"/>
  <c r="G110" i="14" s="1"/>
  <c r="E295" i="14"/>
  <c r="G295" i="14" s="1"/>
  <c r="E297" i="14"/>
  <c r="G297" i="14" s="1"/>
  <c r="E202" i="14"/>
  <c r="G202" i="14" s="1"/>
  <c r="E342" i="14"/>
  <c r="G342" i="14" s="1"/>
  <c r="E211" i="14"/>
  <c r="G211" i="14" s="1"/>
  <c r="E306" i="14"/>
  <c r="G306" i="14" s="1"/>
  <c r="E123" i="14"/>
  <c r="E219" i="14"/>
  <c r="E221" i="14"/>
  <c r="G221" i="14" s="1"/>
  <c r="E69" i="14"/>
  <c r="E227" i="14"/>
  <c r="G227" i="14" s="1"/>
  <c r="E22" i="14"/>
  <c r="E133" i="14"/>
  <c r="G133" i="14" s="1"/>
  <c r="E73" i="14"/>
  <c r="G73" i="14" s="1"/>
  <c r="E138" i="14"/>
  <c r="E320" i="14"/>
  <c r="G320" i="14" s="1"/>
  <c r="E241" i="14"/>
  <c r="E245" i="14"/>
  <c r="G245" i="14" s="1"/>
  <c r="E77" i="14"/>
  <c r="G77" i="14" s="1"/>
  <c r="E148" i="14"/>
  <c r="G148" i="14" s="1"/>
  <c r="E328" i="14"/>
  <c r="G328" i="14" s="1"/>
  <c r="E332" i="14"/>
  <c r="G332" i="14" s="1"/>
  <c r="E253" i="14"/>
  <c r="G253" i="14" s="1"/>
  <c r="E81" i="14"/>
  <c r="G81" i="14" s="1"/>
  <c r="E162" i="14"/>
  <c r="G162" i="14" s="1"/>
  <c r="E259" i="14"/>
  <c r="G259" i="14" s="1"/>
  <c r="E266" i="14"/>
  <c r="G266" i="14" s="1"/>
  <c r="E338" i="14"/>
  <c r="G338" i="14" s="1"/>
  <c r="E171" i="14"/>
  <c r="G171" i="14" s="1"/>
  <c r="E168" i="13"/>
  <c r="G168" i="13" s="1"/>
  <c r="E281" i="13"/>
  <c r="G281" i="13" s="1"/>
  <c r="E339" i="13"/>
  <c r="G339" i="13" s="1"/>
  <c r="E178" i="13"/>
  <c r="G178" i="13" s="1"/>
  <c r="E42" i="13"/>
  <c r="G42" i="13" s="1"/>
  <c r="E43" i="13"/>
  <c r="G43" i="13" s="1"/>
  <c r="E186" i="13"/>
  <c r="G186" i="13" s="1"/>
  <c r="E288" i="13"/>
  <c r="G288" i="13" s="1"/>
  <c r="E13" i="13"/>
  <c r="G13" i="13" s="1"/>
  <c r="E190" i="13"/>
  <c r="G190" i="13" s="1"/>
  <c r="E191" i="13"/>
  <c r="G191" i="13" s="1"/>
  <c r="E107" i="13"/>
  <c r="E14" i="13"/>
  <c r="E110" i="13"/>
  <c r="G110" i="13" s="1"/>
  <c r="E202" i="13"/>
  <c r="E206" i="13"/>
  <c r="G206" i="13" s="1"/>
  <c r="E342" i="13"/>
  <c r="G342" i="13" s="1"/>
  <c r="E302" i="13"/>
  <c r="G302" i="13" s="1"/>
  <c r="E115" i="13"/>
  <c r="G115" i="13" s="1"/>
  <c r="E58" i="13"/>
  <c r="G58" i="13" s="1"/>
  <c r="E306" i="13"/>
  <c r="G306" i="13" s="1"/>
  <c r="E15" i="13"/>
  <c r="G15" i="13" s="1"/>
  <c r="E63" i="13"/>
  <c r="E222" i="13"/>
  <c r="G222" i="13" s="1"/>
  <c r="E225" i="13"/>
  <c r="G225" i="13" s="1"/>
  <c r="E311" i="13"/>
  <c r="E69" i="13"/>
  <c r="E316" i="13"/>
  <c r="E235" i="13"/>
  <c r="G235" i="13" s="1"/>
  <c r="E136" i="13"/>
  <c r="G136" i="13" s="1"/>
  <c r="E19" i="13"/>
  <c r="E321" i="13"/>
  <c r="G321" i="13" s="1"/>
  <c r="E142" i="13"/>
  <c r="G142" i="13" s="1"/>
  <c r="E145" i="13"/>
  <c r="G145" i="13" s="1"/>
  <c r="E327" i="13"/>
  <c r="G327" i="13" s="1"/>
  <c r="E149" i="13"/>
  <c r="G149" i="13" s="1"/>
  <c r="E151" i="13"/>
  <c r="G151" i="13" s="1"/>
  <c r="E258" i="13"/>
  <c r="G258" i="13" s="1"/>
  <c r="E333" i="13"/>
  <c r="E158" i="13"/>
  <c r="G158" i="13" s="1"/>
  <c r="E82" i="13"/>
  <c r="G82" i="13" s="1"/>
  <c r="E268" i="13"/>
  <c r="E85" i="13"/>
  <c r="G85" i="13" s="1"/>
  <c r="E276" i="13"/>
  <c r="G276" i="13" s="1"/>
  <c r="E338" i="13"/>
  <c r="G338" i="13" s="1"/>
  <c r="E88" i="12"/>
  <c r="G88" i="12" s="1"/>
  <c r="E41" i="12"/>
  <c r="G41" i="12" s="1"/>
  <c r="E271" i="12"/>
  <c r="G271" i="12" s="1"/>
  <c r="E93" i="12"/>
  <c r="G93" i="12" s="1"/>
  <c r="E7" i="12"/>
  <c r="E43" i="12"/>
  <c r="E194" i="12"/>
  <c r="E196" i="12"/>
  <c r="G196" i="12" s="1"/>
  <c r="E199" i="12"/>
  <c r="G199" i="12" s="1"/>
  <c r="E51" i="12"/>
  <c r="G51" i="12" s="1"/>
  <c r="E105" i="12"/>
  <c r="G105" i="12" s="1"/>
  <c r="E284" i="12"/>
  <c r="G284" i="12" s="1"/>
  <c r="E108" i="12"/>
  <c r="G108" i="12" s="1"/>
  <c r="E208" i="12"/>
  <c r="G208" i="12" s="1"/>
  <c r="E56" i="12"/>
  <c r="G56" i="12" s="1"/>
  <c r="E112" i="12"/>
  <c r="G112" i="12" s="1"/>
  <c r="E114" i="12"/>
  <c r="G114" i="12" s="1"/>
  <c r="E220" i="12"/>
  <c r="E116" i="12"/>
  <c r="G116" i="12" s="1"/>
  <c r="E30" i="12"/>
  <c r="G30" i="12" s="1"/>
  <c r="E120" i="12"/>
  <c r="G120" i="12" s="1"/>
  <c r="E63" i="12"/>
  <c r="G63" i="12" s="1"/>
  <c r="E348" i="12"/>
  <c r="G348" i="12" s="1"/>
  <c r="E302" i="12"/>
  <c r="G302" i="12" s="1"/>
  <c r="E305" i="12"/>
  <c r="G305" i="12" s="1"/>
  <c r="E130" i="12"/>
  <c r="E237" i="12"/>
  <c r="G237" i="12" s="1"/>
  <c r="E239" i="12"/>
  <c r="G239" i="12" s="1"/>
  <c r="E134" i="12"/>
  <c r="G134" i="12" s="1"/>
  <c r="E20" i="12"/>
  <c r="G20" i="12" s="1"/>
  <c r="E75" i="12"/>
  <c r="G75" i="12" s="1"/>
  <c r="E246" i="12"/>
  <c r="E149" i="12"/>
  <c r="G149" i="12" s="1"/>
  <c r="E318" i="12"/>
  <c r="G318" i="12" s="1"/>
  <c r="E322" i="12"/>
  <c r="G322" i="12" s="1"/>
  <c r="E252" i="16"/>
  <c r="G252" i="16" s="1"/>
  <c r="E11" i="16"/>
  <c r="G11" i="16" s="1"/>
  <c r="E340" i="16"/>
  <c r="G340" i="16" s="1"/>
  <c r="E150" i="16"/>
  <c r="G150" i="16" s="1"/>
  <c r="E85" i="16"/>
  <c r="G85" i="16" s="1"/>
  <c r="E160" i="16"/>
  <c r="G160" i="16" s="1"/>
  <c r="E315" i="16"/>
  <c r="G315" i="16" s="1"/>
  <c r="E93" i="16"/>
  <c r="G93" i="16" s="1"/>
  <c r="E268" i="16"/>
  <c r="G268" i="16" s="1"/>
  <c r="E323" i="16"/>
  <c r="G323" i="16" s="1"/>
  <c r="E100" i="16"/>
  <c r="G100" i="16" s="1"/>
  <c r="E187" i="16"/>
  <c r="G187" i="16" s="1"/>
  <c r="E190" i="16"/>
  <c r="G190" i="16" s="1"/>
  <c r="E45" i="16"/>
  <c r="G45" i="16" s="1"/>
  <c r="E207" i="16"/>
  <c r="G207" i="16" s="1"/>
  <c r="E48" i="16"/>
  <c r="G48" i="16" s="1"/>
  <c r="E330" i="16"/>
  <c r="G330" i="16" s="1"/>
  <c r="E225" i="16"/>
  <c r="E120" i="16"/>
  <c r="G120" i="16" s="1"/>
  <c r="E292" i="16"/>
  <c r="G292" i="16" s="1"/>
  <c r="E298" i="16"/>
  <c r="G298" i="16" s="1"/>
  <c r="E243" i="16"/>
  <c r="G243" i="16" s="1"/>
  <c r="E337" i="16"/>
  <c r="G337" i="16" s="1"/>
  <c r="E237" i="15"/>
  <c r="G237" i="15" s="1"/>
  <c r="E10" i="15"/>
  <c r="G10" i="15" s="1"/>
  <c r="E339" i="15"/>
  <c r="E126" i="15"/>
  <c r="E75" i="15"/>
  <c r="G75" i="15" s="1"/>
  <c r="E249" i="15"/>
  <c r="G249" i="15" s="1"/>
  <c r="E340" i="15"/>
  <c r="G340" i="15" s="1"/>
  <c r="E148" i="15"/>
  <c r="G148" i="15" s="1"/>
  <c r="E313" i="15"/>
  <c r="G313" i="15" s="1"/>
  <c r="E315" i="15"/>
  <c r="G315" i="15" s="1"/>
  <c r="E28" i="15"/>
  <c r="G28" i="15" s="1"/>
  <c r="E164" i="15"/>
  <c r="G164" i="15" s="1"/>
  <c r="E270" i="15"/>
  <c r="E171" i="15"/>
  <c r="G171" i="15" s="1"/>
  <c r="E276" i="15"/>
  <c r="G276" i="15" s="1"/>
  <c r="E182" i="15"/>
  <c r="G182" i="15" s="1"/>
  <c r="E330" i="15"/>
  <c r="G330" i="15" s="1"/>
  <c r="E195" i="15"/>
  <c r="G195" i="15" s="1"/>
  <c r="E202" i="15"/>
  <c r="G202" i="15" s="1"/>
  <c r="E210" i="15"/>
  <c r="E217" i="15"/>
  <c r="G217" i="15" s="1"/>
  <c r="E224" i="15"/>
  <c r="G224" i="15" s="1"/>
  <c r="E337" i="15"/>
  <c r="G337" i="15" s="1"/>
  <c r="E277" i="14"/>
  <c r="G277" i="14" s="1"/>
  <c r="E280" i="14"/>
  <c r="G280" i="14" s="1"/>
  <c r="E283" i="14"/>
  <c r="E44" i="14"/>
  <c r="G44" i="14" s="1"/>
  <c r="E183" i="14"/>
  <c r="E33" i="14"/>
  <c r="G33" i="14" s="1"/>
  <c r="E187" i="14"/>
  <c r="G187" i="14" s="1"/>
  <c r="E192" i="14"/>
  <c r="G192" i="14" s="1"/>
  <c r="E54" i="14"/>
  <c r="G54" i="14" s="1"/>
  <c r="E347" i="14"/>
  <c r="G347" i="14" s="1"/>
  <c r="E116" i="14"/>
  <c r="G116" i="14" s="1"/>
  <c r="E118" i="14"/>
  <c r="G118" i="14" s="1"/>
  <c r="E303" i="14"/>
  <c r="G303" i="14" s="1"/>
  <c r="E59" i="14"/>
  <c r="G59" i="14" s="1"/>
  <c r="E61" i="14"/>
  <c r="G61" i="14" s="1"/>
  <c r="E218" i="14"/>
  <c r="G218" i="14" s="1"/>
  <c r="E64" i="14"/>
  <c r="E223" i="14"/>
  <c r="G223" i="14" s="1"/>
  <c r="E226" i="14"/>
  <c r="E312" i="14"/>
  <c r="G312" i="14" s="1"/>
  <c r="E71" i="14"/>
  <c r="G71" i="14" s="1"/>
  <c r="E318" i="14"/>
  <c r="E234" i="14"/>
  <c r="G234" i="14" s="1"/>
  <c r="E235" i="14"/>
  <c r="G235" i="14" s="1"/>
  <c r="E141" i="14"/>
  <c r="E242" i="14"/>
  <c r="G242" i="14" s="1"/>
  <c r="E323" i="14"/>
  <c r="G323" i="14" s="1"/>
  <c r="E246" i="14"/>
  <c r="E27" i="14"/>
  <c r="E329" i="14"/>
  <c r="E251" i="14"/>
  <c r="G251" i="14" s="1"/>
  <c r="E158" i="14"/>
  <c r="G158" i="14" s="1"/>
  <c r="E82" i="14"/>
  <c r="G82" i="14" s="1"/>
  <c r="E163" i="14"/>
  <c r="G163" i="14" s="1"/>
  <c r="E260" i="14"/>
  <c r="G260" i="14" s="1"/>
  <c r="E166" i="14"/>
  <c r="G166" i="14" s="1"/>
  <c r="E267" i="14"/>
  <c r="G267" i="14" s="1"/>
  <c r="E272" i="14"/>
  <c r="G272" i="14" s="1"/>
  <c r="E87" i="14"/>
  <c r="G87" i="14" s="1"/>
  <c r="E38" i="13"/>
  <c r="G38" i="13" s="1"/>
  <c r="E6" i="13"/>
  <c r="E172" i="13"/>
  <c r="G172" i="13" s="1"/>
  <c r="E283" i="13"/>
  <c r="E9" i="13"/>
  <c r="G9" i="13" s="1"/>
  <c r="E185" i="13"/>
  <c r="E97" i="13"/>
  <c r="E99" i="13"/>
  <c r="G99" i="13" s="1"/>
  <c r="E29" i="13"/>
  <c r="G29" i="13" s="1"/>
  <c r="E105" i="13"/>
  <c r="G105" i="13" s="1"/>
  <c r="E31" i="13"/>
  <c r="G31" i="13" s="1"/>
  <c r="E108" i="13"/>
  <c r="G108" i="13" s="1"/>
  <c r="E297" i="13"/>
  <c r="G297" i="13" s="1"/>
  <c r="E204" i="13"/>
  <c r="G204" i="13" s="1"/>
  <c r="E341" i="13"/>
  <c r="E300" i="13"/>
  <c r="E214" i="13"/>
  <c r="E304" i="13"/>
  <c r="G304" i="13" s="1"/>
  <c r="E307" i="13"/>
  <c r="G307" i="13" s="1"/>
  <c r="E62" i="13"/>
  <c r="G62" i="13" s="1"/>
  <c r="E124" i="13"/>
  <c r="E65" i="13"/>
  <c r="G65" i="13" s="1"/>
  <c r="E127" i="13"/>
  <c r="G127" i="13" s="1"/>
  <c r="E313" i="13"/>
  <c r="G313" i="13" s="1"/>
  <c r="E130" i="13"/>
  <c r="G130" i="13" s="1"/>
  <c r="E133" i="13"/>
  <c r="G133" i="13" s="1"/>
  <c r="E135" i="13"/>
  <c r="G135" i="13" s="1"/>
  <c r="E241" i="13"/>
  <c r="G241" i="13" s="1"/>
  <c r="E137" i="13"/>
  <c r="G137" i="13" s="1"/>
  <c r="E20" i="13"/>
  <c r="G20" i="13" s="1"/>
  <c r="E250" i="13"/>
  <c r="G250" i="13" s="1"/>
  <c r="E22" i="13"/>
  <c r="G22" i="13" s="1"/>
  <c r="E148" i="13"/>
  <c r="G148" i="13" s="1"/>
  <c r="E331" i="13"/>
  <c r="E256" i="13"/>
  <c r="E36" i="13"/>
  <c r="G36" i="13" s="1"/>
  <c r="E155" i="13"/>
  <c r="E264" i="13"/>
  <c r="G264" i="13" s="1"/>
  <c r="E161" i="13"/>
  <c r="G161" i="13" s="1"/>
  <c r="E163" i="13"/>
  <c r="G163" i="13" s="1"/>
  <c r="E273" i="13"/>
  <c r="G273" i="13" s="1"/>
  <c r="E166" i="13"/>
  <c r="E39" i="12"/>
  <c r="G39" i="12" s="1"/>
  <c r="E5" i="12"/>
  <c r="G5" i="12" s="1"/>
  <c r="E179" i="12"/>
  <c r="E183" i="12"/>
  <c r="G183" i="12" s="1"/>
  <c r="E6" i="12"/>
  <c r="E190" i="12"/>
  <c r="G190" i="12" s="1"/>
  <c r="E98" i="12"/>
  <c r="G98" i="12" s="1"/>
  <c r="E99" i="12"/>
  <c r="G99" i="12" s="1"/>
  <c r="E48" i="12"/>
  <c r="G48" i="12" s="1"/>
  <c r="E102" i="12"/>
  <c r="G102" i="12" s="1"/>
  <c r="E280" i="12"/>
  <c r="E106" i="12"/>
  <c r="E55" i="12"/>
  <c r="E287" i="12"/>
  <c r="G287" i="12" s="1"/>
  <c r="E210" i="12"/>
  <c r="E29" i="12"/>
  <c r="E215" i="12"/>
  <c r="G215" i="12" s="1"/>
  <c r="E217" i="12"/>
  <c r="G217" i="12" s="1"/>
  <c r="E295" i="12"/>
  <c r="G295" i="12" s="1"/>
  <c r="E338" i="12"/>
  <c r="G338" i="12" s="1"/>
  <c r="E225" i="12"/>
  <c r="G225" i="12" s="1"/>
  <c r="E300" i="12"/>
  <c r="G300" i="12" s="1"/>
  <c r="E124" i="12"/>
  <c r="G124" i="12" s="1"/>
  <c r="E66" i="12"/>
  <c r="G66" i="12" s="1"/>
  <c r="E231" i="12"/>
  <c r="G231" i="12" s="1"/>
  <c r="E234" i="12"/>
  <c r="G234" i="12" s="1"/>
  <c r="E308" i="12"/>
  <c r="E238" i="12"/>
  <c r="G238" i="12" s="1"/>
  <c r="E241" i="12"/>
  <c r="E73" i="12"/>
  <c r="G73" i="12" s="1"/>
  <c r="E140" i="12"/>
  <c r="G140" i="12" s="1"/>
  <c r="E313" i="12"/>
  <c r="G313" i="12" s="1"/>
  <c r="E77" i="12"/>
  <c r="G77" i="12" s="1"/>
  <c r="E22" i="12"/>
  <c r="G22" i="12" s="1"/>
  <c r="E319" i="12"/>
  <c r="E155" i="12"/>
  <c r="E307" i="16"/>
  <c r="G307" i="16" s="1"/>
  <c r="E135" i="16"/>
  <c r="G135" i="16" s="1"/>
  <c r="E145" i="16"/>
  <c r="G145" i="16" s="1"/>
  <c r="E18" i="16"/>
  <c r="G18" i="16" s="1"/>
  <c r="E87" i="16"/>
  <c r="G87" i="16" s="1"/>
  <c r="E161" i="16"/>
  <c r="G161" i="16" s="1"/>
  <c r="E266" i="16"/>
  <c r="G266" i="16" s="1"/>
  <c r="E269" i="16"/>
  <c r="G269" i="16" s="1"/>
  <c r="E326" i="16"/>
  <c r="G326" i="16" s="1"/>
  <c r="E36" i="16"/>
  <c r="G36" i="16" s="1"/>
  <c r="E192" i="16"/>
  <c r="G192" i="16" s="1"/>
  <c r="E278" i="16"/>
  <c r="E113" i="16"/>
  <c r="G113" i="16" s="1"/>
  <c r="E115" i="16"/>
  <c r="G115" i="16" s="1"/>
  <c r="E55" i="16"/>
  <c r="E58" i="16"/>
  <c r="G58" i="16" s="1"/>
  <c r="E124" i="16"/>
  <c r="G124" i="16" s="1"/>
  <c r="E247" i="16"/>
  <c r="G247" i="16" s="1"/>
  <c r="E295" i="15"/>
  <c r="G295" i="15" s="1"/>
  <c r="E118" i="15"/>
  <c r="E243" i="15"/>
  <c r="G243" i="15" s="1"/>
  <c r="E17" i="15"/>
  <c r="E20" i="15"/>
  <c r="E138" i="15"/>
  <c r="G138" i="15" s="1"/>
  <c r="E257" i="15"/>
  <c r="G257" i="15" s="1"/>
  <c r="E154" i="15"/>
  <c r="G154" i="15" s="1"/>
  <c r="E159" i="15"/>
  <c r="G159" i="15" s="1"/>
  <c r="E31" i="15"/>
  <c r="G31" i="15" s="1"/>
  <c r="E321" i="15"/>
  <c r="G321" i="15" s="1"/>
  <c r="E273" i="15"/>
  <c r="G273" i="15" s="1"/>
  <c r="E181" i="15"/>
  <c r="G181" i="15" s="1"/>
  <c r="E100" i="15"/>
  <c r="G100" i="15" s="1"/>
  <c r="E198" i="15"/>
  <c r="G198" i="15" s="1"/>
  <c r="E286" i="15"/>
  <c r="G286" i="15" s="1"/>
  <c r="E289" i="15"/>
  <c r="E53" i="15"/>
  <c r="G53" i="15" s="1"/>
  <c r="E68" i="16"/>
  <c r="G68" i="16" s="1"/>
  <c r="E172" i="14"/>
  <c r="G172" i="14" s="1"/>
  <c r="E178" i="14"/>
  <c r="G178" i="14" s="1"/>
  <c r="E45" i="14"/>
  <c r="E287" i="14"/>
  <c r="G287" i="14" s="1"/>
  <c r="E290" i="14"/>
  <c r="G290" i="14" s="1"/>
  <c r="E108" i="14"/>
  <c r="G108" i="14" s="1"/>
  <c r="E55" i="14"/>
  <c r="G55" i="14" s="1"/>
  <c r="E16" i="14"/>
  <c r="G16" i="14" s="1"/>
  <c r="E203" i="14"/>
  <c r="G203" i="14" s="1"/>
  <c r="E208" i="14"/>
  <c r="G208" i="14" s="1"/>
  <c r="E308" i="14"/>
  <c r="G308" i="14" s="1"/>
  <c r="E343" i="14"/>
  <c r="G343" i="14" s="1"/>
  <c r="E67" i="14"/>
  <c r="G67" i="14" s="1"/>
  <c r="E228" i="14"/>
  <c r="G228" i="14" s="1"/>
  <c r="E316" i="14"/>
  <c r="E230" i="14"/>
  <c r="G230" i="14" s="1"/>
  <c r="E38" i="14"/>
  <c r="G38" i="14" s="1"/>
  <c r="E239" i="14"/>
  <c r="G239" i="14" s="1"/>
  <c r="E143" i="14"/>
  <c r="G143" i="14" s="1"/>
  <c r="E145" i="14"/>
  <c r="G145" i="14" s="1"/>
  <c r="E327" i="14"/>
  <c r="G327" i="14" s="1"/>
  <c r="E153" i="14"/>
  <c r="G153" i="14" s="1"/>
  <c r="E254" i="14"/>
  <c r="G254" i="14" s="1"/>
  <c r="E335" i="14"/>
  <c r="G335" i="14" s="1"/>
  <c r="E257" i="14"/>
  <c r="E31" i="14"/>
  <c r="E85" i="14"/>
  <c r="G85" i="14" s="1"/>
  <c r="E273" i="14"/>
  <c r="E339" i="14"/>
  <c r="G339" i="14" s="1"/>
  <c r="E40" i="13"/>
  <c r="G40" i="13" s="1"/>
  <c r="E91" i="13"/>
  <c r="G91" i="13" s="1"/>
  <c r="E92" i="13"/>
  <c r="G92" i="13" s="1"/>
  <c r="E94" i="13"/>
  <c r="E44" i="13"/>
  <c r="E12" i="13"/>
  <c r="E289" i="13"/>
  <c r="G289" i="13" s="1"/>
  <c r="E106" i="13"/>
  <c r="G106" i="13" s="1"/>
  <c r="E291" i="13"/>
  <c r="G291" i="13" s="1"/>
  <c r="E198" i="13"/>
  <c r="E111" i="13"/>
  <c r="G111" i="13" s="1"/>
  <c r="E298" i="13"/>
  <c r="G298" i="13" s="1"/>
  <c r="E209" i="13"/>
  <c r="G209" i="13" s="1"/>
  <c r="E212" i="13"/>
  <c r="G212" i="13" s="1"/>
  <c r="E348" i="13"/>
  <c r="E119" i="13"/>
  <c r="G119" i="13" s="1"/>
  <c r="E122" i="13"/>
  <c r="G122" i="13" s="1"/>
  <c r="E223" i="13"/>
  <c r="E227" i="13"/>
  <c r="G227" i="13" s="1"/>
  <c r="E231" i="13"/>
  <c r="G231" i="13" s="1"/>
  <c r="E232" i="13"/>
  <c r="G232" i="13" s="1"/>
  <c r="E73" i="13"/>
  <c r="G73" i="13" s="1"/>
  <c r="E242" i="13"/>
  <c r="G242" i="13" s="1"/>
  <c r="E245" i="13"/>
  <c r="G245" i="13" s="1"/>
  <c r="E323" i="13"/>
  <c r="G323" i="13" s="1"/>
  <c r="E78" i="13"/>
  <c r="G78" i="13" s="1"/>
  <c r="E147" i="13"/>
  <c r="G147" i="13" s="1"/>
  <c r="E153" i="13"/>
  <c r="G153" i="13" s="1"/>
  <c r="E262" i="13"/>
  <c r="G262" i="13" s="1"/>
  <c r="E334" i="13"/>
  <c r="E83" i="13"/>
  <c r="G83" i="13" s="1"/>
  <c r="E272" i="13"/>
  <c r="G272" i="13" s="1"/>
  <c r="E86" i="13"/>
  <c r="G86" i="13" s="1"/>
  <c r="E269" i="12"/>
  <c r="G269" i="12" s="1"/>
  <c r="E177" i="12"/>
  <c r="G177" i="12" s="1"/>
  <c r="E273" i="12"/>
  <c r="G273" i="12" s="1"/>
  <c r="E95" i="12"/>
  <c r="E192" i="12"/>
  <c r="G192" i="12" s="1"/>
  <c r="E276" i="12"/>
  <c r="E101" i="12"/>
  <c r="G101" i="12" s="1"/>
  <c r="E104" i="12"/>
  <c r="G104" i="12" s="1"/>
  <c r="E282" i="12"/>
  <c r="G282" i="12" s="1"/>
  <c r="E204" i="12"/>
  <c r="G204" i="12" s="1"/>
  <c r="E209" i="12"/>
  <c r="G209" i="12" s="1"/>
  <c r="E214" i="12"/>
  <c r="E58" i="12"/>
  <c r="G58" i="12" s="1"/>
  <c r="E221" i="12"/>
  <c r="E61" i="12"/>
  <c r="G61" i="12" s="1"/>
  <c r="E119" i="12"/>
  <c r="G119" i="12" s="1"/>
  <c r="E123" i="12"/>
  <c r="G123" i="12" s="1"/>
  <c r="E127" i="12"/>
  <c r="G127" i="12" s="1"/>
  <c r="E128" i="12"/>
  <c r="G128" i="12" s="1"/>
  <c r="E18" i="12"/>
  <c r="E132" i="12"/>
  <c r="G132" i="12" s="1"/>
  <c r="E244" i="12"/>
  <c r="G244" i="12" s="1"/>
  <c r="E245" i="12"/>
  <c r="G245" i="12" s="1"/>
  <c r="E145" i="12"/>
  <c r="G145" i="12" s="1"/>
  <c r="E148" i="12"/>
  <c r="G148" i="12" s="1"/>
  <c r="E151" i="12"/>
  <c r="G151" i="12" s="1"/>
  <c r="E251" i="12"/>
  <c r="G251" i="12" s="1"/>
  <c r="E254" i="12"/>
  <c r="G254" i="12" s="1"/>
  <c r="E256" i="12"/>
  <c r="G256" i="12" s="1"/>
  <c r="E257" i="12"/>
  <c r="E262" i="12"/>
  <c r="G262" i="12" s="1"/>
  <c r="E166" i="12"/>
  <c r="G166" i="12" s="1"/>
  <c r="E27" i="12"/>
  <c r="G27" i="12" s="1"/>
  <c r="E349" i="12"/>
  <c r="G349" i="12" s="1"/>
  <c r="E31" i="11"/>
  <c r="G31" i="11" s="1"/>
  <c r="E4" i="11"/>
  <c r="G4" i="11" s="1"/>
  <c r="E170" i="11"/>
  <c r="G170" i="11" s="1"/>
  <c r="E268" i="11"/>
  <c r="G268" i="11" s="1"/>
  <c r="E177" i="11"/>
  <c r="G177" i="11" s="1"/>
  <c r="E332" i="11"/>
  <c r="E334" i="11"/>
  <c r="E21" i="11"/>
  <c r="G21" i="11" s="1"/>
  <c r="E189" i="11"/>
  <c r="G189" i="11" s="1"/>
  <c r="E41" i="11"/>
  <c r="G41" i="11" s="1"/>
  <c r="E276" i="11"/>
  <c r="G276" i="11" s="1"/>
  <c r="E45" i="11"/>
  <c r="E46" i="11"/>
  <c r="G46" i="11" s="1"/>
  <c r="E200" i="11"/>
  <c r="G200" i="11" s="1"/>
  <c r="E104" i="11"/>
  <c r="G104" i="11" s="1"/>
  <c r="E206" i="11"/>
  <c r="G206" i="11" s="1"/>
  <c r="E290" i="11"/>
  <c r="G290" i="11" s="1"/>
  <c r="E292" i="11"/>
  <c r="E8" i="11"/>
  <c r="G8" i="11" s="1"/>
  <c r="E212" i="11"/>
  <c r="G212" i="11" s="1"/>
  <c r="E118" i="11"/>
  <c r="E217" i="11"/>
  <c r="G217" i="11" s="1"/>
  <c r="E122" i="11"/>
  <c r="G122" i="11" s="1"/>
  <c r="E26" i="11"/>
  <c r="G26" i="11" s="1"/>
  <c r="E10" i="11"/>
  <c r="G10" i="11" s="1"/>
  <c r="E61" i="11"/>
  <c r="G61" i="11" s="1"/>
  <c r="E228" i="11"/>
  <c r="E229" i="11"/>
  <c r="G229" i="11" s="1"/>
  <c r="E65" i="11"/>
  <c r="G65" i="11" s="1"/>
  <c r="E136" i="11"/>
  <c r="G136" i="11" s="1"/>
  <c r="E236" i="11"/>
  <c r="G236" i="11" s="1"/>
  <c r="E140" i="11"/>
  <c r="G140" i="11" s="1"/>
  <c r="E312" i="11"/>
  <c r="G312" i="11" s="1"/>
  <c r="E73" i="11"/>
  <c r="G73" i="11" s="1"/>
  <c r="E147" i="11"/>
  <c r="E149" i="11"/>
  <c r="E6" i="16"/>
  <c r="G6" i="16" s="1"/>
  <c r="E253" i="16"/>
  <c r="G253" i="16" s="1"/>
  <c r="E79" i="16"/>
  <c r="G79" i="16" s="1"/>
  <c r="E151" i="16"/>
  <c r="G151" i="16" s="1"/>
  <c r="E259" i="16"/>
  <c r="G259" i="16" s="1"/>
  <c r="E165" i="16"/>
  <c r="G165" i="16" s="1"/>
  <c r="E317" i="16"/>
  <c r="E177" i="16"/>
  <c r="G177" i="16" s="1"/>
  <c r="E33" i="16"/>
  <c r="G33" i="16" s="1"/>
  <c r="E327" i="16"/>
  <c r="G327" i="16" s="1"/>
  <c r="E42" i="16"/>
  <c r="E110" i="16"/>
  <c r="G110" i="16" s="1"/>
  <c r="E213" i="16"/>
  <c r="E116" i="16"/>
  <c r="E288" i="16"/>
  <c r="G288" i="16" s="1"/>
  <c r="E294" i="16"/>
  <c r="G294" i="16" s="1"/>
  <c r="E240" i="16"/>
  <c r="G240" i="16" s="1"/>
  <c r="E336" i="16"/>
  <c r="G336" i="16" s="1"/>
  <c r="E7" i="15"/>
  <c r="G7" i="15" s="1"/>
  <c r="E238" i="15"/>
  <c r="G238" i="15" s="1"/>
  <c r="E69" i="15"/>
  <c r="G69" i="15" s="1"/>
  <c r="E128" i="15"/>
  <c r="G128" i="15" s="1"/>
  <c r="E248" i="15"/>
  <c r="G248" i="15" s="1"/>
  <c r="E141" i="15"/>
  <c r="E310" i="15"/>
  <c r="E80" i="15"/>
  <c r="G80" i="15" s="1"/>
  <c r="E318" i="15"/>
  <c r="G318" i="15" s="1"/>
  <c r="E343" i="15"/>
  <c r="G343" i="15" s="1"/>
  <c r="E91" i="15"/>
  <c r="G91" i="15" s="1"/>
  <c r="E95" i="15"/>
  <c r="G95" i="15" s="1"/>
  <c r="E42" i="15"/>
  <c r="E190" i="15"/>
  <c r="E283" i="15"/>
  <c r="G283" i="15" s="1"/>
  <c r="E212" i="15"/>
  <c r="G212" i="15" s="1"/>
  <c r="E290" i="15"/>
  <c r="G290" i="15" s="1"/>
  <c r="E231" i="15"/>
  <c r="G231" i="15" s="1"/>
  <c r="E278" i="14"/>
  <c r="G278" i="14" s="1"/>
  <c r="E91" i="14"/>
  <c r="G91" i="14" s="1"/>
  <c r="E96" i="14"/>
  <c r="G96" i="14" s="1"/>
  <c r="E286" i="14"/>
  <c r="G286" i="14" s="1"/>
  <c r="E185" i="14"/>
  <c r="G185" i="14" s="1"/>
  <c r="E105" i="14"/>
  <c r="G105" i="14" s="1"/>
  <c r="E36" i="14"/>
  <c r="G36" i="14" s="1"/>
  <c r="E196" i="14"/>
  <c r="G196" i="14" s="1"/>
  <c r="E298" i="14"/>
  <c r="E301" i="14"/>
  <c r="G301" i="14" s="1"/>
  <c r="E120" i="14"/>
  <c r="G120" i="14" s="1"/>
  <c r="E307" i="14"/>
  <c r="G307" i="14" s="1"/>
  <c r="E63" i="14"/>
  <c r="E126" i="14"/>
  <c r="G126" i="14" s="1"/>
  <c r="E225" i="14"/>
  <c r="G225" i="14" s="1"/>
  <c r="E313" i="14"/>
  <c r="G313" i="14" s="1"/>
  <c r="E72" i="14"/>
  <c r="E233" i="14"/>
  <c r="E39" i="14"/>
  <c r="G39" i="14" s="1"/>
  <c r="E23" i="14"/>
  <c r="G23" i="14" s="1"/>
  <c r="E322" i="14"/>
  <c r="G322" i="14" s="1"/>
  <c r="E146" i="14"/>
  <c r="E249" i="14"/>
  <c r="G249" i="14" s="1"/>
  <c r="E250" i="14"/>
  <c r="G250" i="14" s="1"/>
  <c r="E255" i="14"/>
  <c r="E344" i="14"/>
  <c r="G344" i="14" s="1"/>
  <c r="E270" i="14"/>
  <c r="E275" i="14"/>
  <c r="G275" i="14" s="1"/>
  <c r="E87" i="13"/>
  <c r="G87" i="13" s="1"/>
  <c r="E280" i="13"/>
  <c r="E175" i="13"/>
  <c r="E8" i="13"/>
  <c r="G8" i="13" s="1"/>
  <c r="E95" i="13"/>
  <c r="G95" i="13" s="1"/>
  <c r="E45" i="13"/>
  <c r="E100" i="13"/>
  <c r="G100" i="13" s="1"/>
  <c r="E103" i="13"/>
  <c r="E193" i="13"/>
  <c r="G193" i="13" s="1"/>
  <c r="E197" i="13"/>
  <c r="E295" i="13"/>
  <c r="G295" i="13" s="1"/>
  <c r="E299" i="13"/>
  <c r="G299" i="13" s="1"/>
  <c r="E56" i="13"/>
  <c r="G56" i="13" s="1"/>
  <c r="E116" i="13"/>
  <c r="E305" i="13"/>
  <c r="G305" i="13" s="1"/>
  <c r="E308" i="13"/>
  <c r="G308" i="13" s="1"/>
  <c r="E64" i="13"/>
  <c r="G64" i="13" s="1"/>
  <c r="E67" i="13"/>
  <c r="E128" i="13"/>
  <c r="E315" i="13"/>
  <c r="G315" i="13" s="1"/>
  <c r="E234" i="13"/>
  <c r="G234" i="13" s="1"/>
  <c r="E74" i="13"/>
  <c r="E243" i="13"/>
  <c r="G243" i="13" s="1"/>
  <c r="E247" i="13"/>
  <c r="G247" i="13" s="1"/>
  <c r="E77" i="13"/>
  <c r="G77" i="13" s="1"/>
  <c r="E252" i="13"/>
  <c r="G252" i="13" s="1"/>
  <c r="E23" i="13"/>
  <c r="G23" i="13" s="1"/>
  <c r="E80" i="13"/>
  <c r="G80" i="13" s="1"/>
  <c r="E156" i="13"/>
  <c r="G156" i="13" s="1"/>
  <c r="E37" i="13"/>
  <c r="G37" i="13" s="1"/>
  <c r="E162" i="13"/>
  <c r="E165" i="13"/>
  <c r="G165" i="13" s="1"/>
  <c r="E278" i="13"/>
  <c r="G278" i="13" s="1"/>
  <c r="E4" i="12"/>
  <c r="G4" i="12" s="1"/>
  <c r="E180" i="12"/>
  <c r="E185" i="12"/>
  <c r="G185" i="12" s="1"/>
  <c r="E189" i="12"/>
  <c r="G189" i="12" s="1"/>
  <c r="E193" i="12"/>
  <c r="G193" i="12" s="1"/>
  <c r="E195" i="12"/>
  <c r="G195" i="12" s="1"/>
  <c r="E50" i="12"/>
  <c r="E201" i="12"/>
  <c r="G201" i="12" s="1"/>
  <c r="E203" i="12"/>
  <c r="G203" i="12" s="1"/>
  <c r="E206" i="12"/>
  <c r="G206" i="12" s="1"/>
  <c r="E110" i="12"/>
  <c r="G110" i="12" s="1"/>
  <c r="E291" i="12"/>
  <c r="G291" i="12" s="1"/>
  <c r="E294" i="12"/>
  <c r="G294" i="12" s="1"/>
  <c r="E59" i="12"/>
  <c r="E224" i="12"/>
  <c r="G224" i="12" s="1"/>
  <c r="E121" i="12"/>
  <c r="E125" i="12"/>
  <c r="G125" i="12" s="1"/>
  <c r="E67" i="12"/>
  <c r="G67" i="12" s="1"/>
  <c r="E17" i="12"/>
  <c r="G17" i="12" s="1"/>
  <c r="E309" i="12"/>
  <c r="G309" i="12" s="1"/>
  <c r="E71" i="12"/>
  <c r="G71" i="12" s="1"/>
  <c r="E135" i="12"/>
  <c r="E142" i="12"/>
  <c r="G142" i="12" s="1"/>
  <c r="E146" i="12"/>
  <c r="G146" i="12" s="1"/>
  <c r="E78" i="12"/>
  <c r="G78" i="12" s="1"/>
  <c r="E320" i="12"/>
  <c r="G320" i="12" s="1"/>
  <c r="E253" i="12"/>
  <c r="G253" i="12" s="1"/>
  <c r="E36" i="12"/>
  <c r="G36" i="12" s="1"/>
  <c r="E24" i="12"/>
  <c r="E328" i="12"/>
  <c r="G328" i="12" s="1"/>
  <c r="E329" i="12"/>
  <c r="G329" i="12" s="1"/>
  <c r="E265" i="12"/>
  <c r="G265" i="12" s="1"/>
  <c r="E171" i="12"/>
  <c r="G171" i="12" s="1"/>
  <c r="E174" i="12"/>
  <c r="G174" i="12" s="1"/>
  <c r="E33" i="11"/>
  <c r="G33" i="11" s="1"/>
  <c r="E168" i="11"/>
  <c r="G168" i="11" s="1"/>
  <c r="E171" i="11"/>
  <c r="G171" i="11" s="1"/>
  <c r="E89" i="11"/>
  <c r="G89" i="11" s="1"/>
  <c r="E37" i="11"/>
  <c r="G37" i="11" s="1"/>
  <c r="E95" i="11"/>
  <c r="G95" i="11" s="1"/>
  <c r="E183" i="11"/>
  <c r="G183" i="11" s="1"/>
  <c r="E273" i="11"/>
  <c r="G273" i="11" s="1"/>
  <c r="E97" i="11"/>
  <c r="G97" i="11" s="1"/>
  <c r="E343" i="11"/>
  <c r="G343" i="11" s="1"/>
  <c r="E43" i="11"/>
  <c r="E281" i="11"/>
  <c r="G281" i="11" s="1"/>
  <c r="E284" i="11"/>
  <c r="G284" i="11" s="1"/>
  <c r="E287" i="11"/>
  <c r="E106" i="11"/>
  <c r="G106" i="11" s="1"/>
  <c r="E207" i="11"/>
  <c r="G207" i="11" s="1"/>
  <c r="E291" i="11"/>
  <c r="G291" i="11" s="1"/>
  <c r="E346" i="11"/>
  <c r="G346" i="11" s="1"/>
  <c r="E51" i="11"/>
  <c r="G51" i="11" s="1"/>
  <c r="E117" i="11"/>
  <c r="E298" i="11"/>
  <c r="G298" i="11" s="1"/>
  <c r="E55" i="11"/>
  <c r="G55" i="11" s="1"/>
  <c r="E124" i="11"/>
  <c r="G124" i="11" s="1"/>
  <c r="E220" i="11"/>
  <c r="E127" i="11"/>
  <c r="G127" i="11" s="1"/>
  <c r="E226" i="11"/>
  <c r="G226" i="11" s="1"/>
  <c r="E307" i="11"/>
  <c r="G307" i="11" s="1"/>
  <c r="E133" i="11"/>
  <c r="G133" i="11" s="1"/>
  <c r="E308" i="11"/>
  <c r="G308" i="11" s="1"/>
  <c r="E234" i="11"/>
  <c r="G234" i="11" s="1"/>
  <c r="E238" i="11"/>
  <c r="G238" i="11" s="1"/>
  <c r="E311" i="11"/>
  <c r="G311" i="11" s="1"/>
  <c r="E243" i="11"/>
  <c r="G243" i="11" s="1"/>
  <c r="E146" i="11"/>
  <c r="G146" i="11" s="1"/>
  <c r="E314" i="11"/>
  <c r="G314" i="11" s="1"/>
  <c r="E130" i="16"/>
  <c r="G130" i="16" s="1"/>
  <c r="E139" i="16"/>
  <c r="G139" i="16" s="1"/>
  <c r="E255" i="16"/>
  <c r="G255" i="16" s="1"/>
  <c r="E258" i="16"/>
  <c r="G258" i="16" s="1"/>
  <c r="E264" i="16"/>
  <c r="G264" i="16" s="1"/>
  <c r="E95" i="16"/>
  <c r="G95" i="16" s="1"/>
  <c r="E99" i="16"/>
  <c r="G99" i="16" s="1"/>
  <c r="E39" i="16"/>
  <c r="G39" i="16" s="1"/>
  <c r="E200" i="16"/>
  <c r="E47" i="16"/>
  <c r="G47" i="16" s="1"/>
  <c r="E224" i="16"/>
  <c r="G224" i="16" s="1"/>
  <c r="E232" i="16"/>
  <c r="G232" i="16" s="1"/>
  <c r="E63" i="16"/>
  <c r="G63" i="16" s="1"/>
  <c r="E338" i="16"/>
  <c r="G338" i="16" s="1"/>
  <c r="E236" i="15"/>
  <c r="G236" i="15" s="1"/>
  <c r="E12" i="15"/>
  <c r="E129" i="15"/>
  <c r="E54" i="15"/>
  <c r="G54" i="15" s="1"/>
  <c r="E258" i="15"/>
  <c r="G258" i="15" s="1"/>
  <c r="E263" i="15"/>
  <c r="G263" i="15" s="1"/>
  <c r="E320" i="15"/>
  <c r="E271" i="15"/>
  <c r="G271" i="15" s="1"/>
  <c r="E57" i="15"/>
  <c r="G57" i="15" s="1"/>
  <c r="E187" i="15"/>
  <c r="G187" i="15" s="1"/>
  <c r="E282" i="15"/>
  <c r="G282" i="15" s="1"/>
  <c r="E213" i="15"/>
  <c r="G213" i="15" s="1"/>
  <c r="E292" i="15"/>
  <c r="G292" i="15" s="1"/>
  <c r="E4" i="14"/>
  <c r="G4" i="14" s="1"/>
  <c r="E176" i="14"/>
  <c r="E97" i="14"/>
  <c r="G97" i="14" s="1"/>
  <c r="E288" i="14"/>
  <c r="G288" i="14" s="1"/>
  <c r="E51" i="14"/>
  <c r="E194" i="14"/>
  <c r="E348" i="14"/>
  <c r="G348" i="14" s="1"/>
  <c r="E349" i="14"/>
  <c r="G349" i="14" s="1"/>
  <c r="E62" i="14"/>
  <c r="G62" i="14" s="1"/>
  <c r="E66" i="14"/>
  <c r="G66" i="14" s="1"/>
  <c r="E311" i="14"/>
  <c r="G311" i="14" s="1"/>
  <c r="E131" i="14"/>
  <c r="G131" i="14" s="1"/>
  <c r="E136" i="14"/>
  <c r="G136" i="14" s="1"/>
  <c r="E238" i="14"/>
  <c r="G238" i="14" s="1"/>
  <c r="E244" i="14"/>
  <c r="G244" i="14" s="1"/>
  <c r="E147" i="14"/>
  <c r="G147" i="14" s="1"/>
  <c r="E152" i="14"/>
  <c r="G152" i="14" s="1"/>
  <c r="E157" i="14"/>
  <c r="G157" i="14" s="1"/>
  <c r="E28" i="14"/>
  <c r="G28" i="14" s="1"/>
  <c r="E262" i="14"/>
  <c r="G262" i="14" s="1"/>
  <c r="E268" i="14"/>
  <c r="E88" i="13"/>
  <c r="G88" i="13" s="1"/>
  <c r="E174" i="13"/>
  <c r="G174" i="13" s="1"/>
  <c r="E10" i="13"/>
  <c r="G10" i="13" s="1"/>
  <c r="E188" i="13"/>
  <c r="G188" i="13" s="1"/>
  <c r="E344" i="13"/>
  <c r="G344" i="13" s="1"/>
  <c r="E32" i="13"/>
  <c r="G32" i="13" s="1"/>
  <c r="E199" i="13"/>
  <c r="G199" i="13" s="1"/>
  <c r="E340" i="13"/>
  <c r="G340" i="13" s="1"/>
  <c r="E113" i="13"/>
  <c r="G113" i="13" s="1"/>
  <c r="E347" i="13"/>
  <c r="G347" i="13" s="1"/>
  <c r="E59" i="13"/>
  <c r="G59" i="13" s="1"/>
  <c r="E220" i="13"/>
  <c r="G220" i="13" s="1"/>
  <c r="E349" i="13"/>
  <c r="G349" i="13" s="1"/>
  <c r="E129" i="13"/>
  <c r="G129" i="13" s="1"/>
  <c r="E237" i="13"/>
  <c r="G237" i="13" s="1"/>
  <c r="E138" i="13"/>
  <c r="E322" i="13"/>
  <c r="G322" i="13" s="1"/>
  <c r="E144" i="13"/>
  <c r="G144" i="13" s="1"/>
  <c r="E328" i="13"/>
  <c r="G328" i="13" s="1"/>
  <c r="E332" i="13"/>
  <c r="G332" i="13" s="1"/>
  <c r="E154" i="13"/>
  <c r="G154" i="13" s="1"/>
  <c r="E267" i="13"/>
  <c r="G267" i="13" s="1"/>
  <c r="E84" i="13"/>
  <c r="G84" i="13" s="1"/>
  <c r="E167" i="13"/>
  <c r="G167" i="13" s="1"/>
  <c r="E270" i="12"/>
  <c r="E182" i="12"/>
  <c r="G182" i="12" s="1"/>
  <c r="E188" i="12"/>
  <c r="G188" i="12" s="1"/>
  <c r="E44" i="12"/>
  <c r="G44" i="12" s="1"/>
  <c r="E10" i="12"/>
  <c r="E11" i="12"/>
  <c r="G11" i="12" s="1"/>
  <c r="E54" i="12"/>
  <c r="G54" i="12" s="1"/>
  <c r="E207" i="12"/>
  <c r="G207" i="12" s="1"/>
  <c r="E57" i="12"/>
  <c r="E218" i="12"/>
  <c r="E296" i="12"/>
  <c r="G296" i="12" s="1"/>
  <c r="E31" i="12"/>
  <c r="E227" i="12"/>
  <c r="G227" i="12" s="1"/>
  <c r="E232" i="12"/>
  <c r="G232" i="12" s="1"/>
  <c r="E236" i="12"/>
  <c r="G236" i="12" s="1"/>
  <c r="E240" i="12"/>
  <c r="E138" i="12"/>
  <c r="G138" i="12" s="1"/>
  <c r="E314" i="12"/>
  <c r="G314" i="12" s="1"/>
  <c r="E316" i="12"/>
  <c r="G316" i="12" s="1"/>
  <c r="E154" i="12"/>
  <c r="G154" i="12" s="1"/>
  <c r="E160" i="12"/>
  <c r="G160" i="12" s="1"/>
  <c r="E162" i="12"/>
  <c r="G162" i="12" s="1"/>
  <c r="E37" i="12"/>
  <c r="G37" i="12" s="1"/>
  <c r="E167" i="12"/>
  <c r="E85" i="12"/>
  <c r="G85" i="12" s="1"/>
  <c r="E332" i="12"/>
  <c r="E5" i="11"/>
  <c r="G5" i="11" s="1"/>
  <c r="E172" i="11"/>
  <c r="G172" i="11" s="1"/>
  <c r="E270" i="11"/>
  <c r="G270" i="11" s="1"/>
  <c r="E333" i="11"/>
  <c r="G333" i="11" s="1"/>
  <c r="E184" i="11"/>
  <c r="G184" i="11" s="1"/>
  <c r="E188" i="11"/>
  <c r="G188" i="11" s="1"/>
  <c r="E193" i="11"/>
  <c r="E23" i="11"/>
  <c r="E282" i="11"/>
  <c r="G282" i="11" s="1"/>
  <c r="E286" i="11"/>
  <c r="G286" i="11" s="1"/>
  <c r="E204" i="11"/>
  <c r="G204" i="11" s="1"/>
  <c r="E109" i="11"/>
  <c r="G109" i="11" s="1"/>
  <c r="E208" i="11"/>
  <c r="G208" i="11" s="1"/>
  <c r="E52" i="11"/>
  <c r="E24" i="11"/>
  <c r="E299" i="11"/>
  <c r="G299" i="11" s="1"/>
  <c r="E301" i="11"/>
  <c r="G301" i="11" s="1"/>
  <c r="E125" i="11"/>
  <c r="G125" i="11" s="1"/>
  <c r="E225" i="11"/>
  <c r="E130" i="11"/>
  <c r="G130" i="11" s="1"/>
  <c r="E232" i="11"/>
  <c r="G232" i="11" s="1"/>
  <c r="E68" i="11"/>
  <c r="E239" i="11"/>
  <c r="G239" i="11" s="1"/>
  <c r="E70" i="11"/>
  <c r="G70" i="11" s="1"/>
  <c r="E15" i="11"/>
  <c r="E148" i="11"/>
  <c r="G148" i="11" s="1"/>
  <c r="E151" i="11"/>
  <c r="E74" i="11"/>
  <c r="G74" i="11" s="1"/>
  <c r="E17" i="11"/>
  <c r="G17" i="11" s="1"/>
  <c r="E321" i="11"/>
  <c r="E322" i="11"/>
  <c r="G322" i="11" s="1"/>
  <c r="E259" i="11"/>
  <c r="E324" i="11"/>
  <c r="E166" i="11"/>
  <c r="E158" i="10"/>
  <c r="E83" i="10"/>
  <c r="G83" i="10" s="1"/>
  <c r="E6" i="10"/>
  <c r="G6" i="10" s="1"/>
  <c r="E167" i="10"/>
  <c r="G167" i="10" s="1"/>
  <c r="E32" i="10"/>
  <c r="E8" i="10"/>
  <c r="G8" i="10" s="1"/>
  <c r="E174" i="10"/>
  <c r="G174" i="10" s="1"/>
  <c r="E258" i="10"/>
  <c r="E89" i="10"/>
  <c r="G89" i="10" s="1"/>
  <c r="E347" i="10"/>
  <c r="G347" i="10" s="1"/>
  <c r="E264" i="10"/>
  <c r="G264" i="10" s="1"/>
  <c r="E334" i="10"/>
  <c r="G334" i="10" s="1"/>
  <c r="E267" i="10"/>
  <c r="G267" i="10" s="1"/>
  <c r="E348" i="10"/>
  <c r="G348" i="10" s="1"/>
  <c r="E336" i="10"/>
  <c r="G336" i="10" s="1"/>
  <c r="E100" i="10"/>
  <c r="G100" i="10" s="1"/>
  <c r="E349" i="10"/>
  <c r="G349" i="10" s="1"/>
  <c r="E106" i="10"/>
  <c r="G106" i="10" s="1"/>
  <c r="E195" i="10"/>
  <c r="G195" i="10" s="1"/>
  <c r="E51" i="10"/>
  <c r="E53" i="10"/>
  <c r="G53" i="10" s="1"/>
  <c r="E113" i="10"/>
  <c r="G113" i="10" s="1"/>
  <c r="E115" i="10"/>
  <c r="G115" i="10" s="1"/>
  <c r="E117" i="10"/>
  <c r="G117" i="10" s="1"/>
  <c r="E120" i="10"/>
  <c r="E296" i="10"/>
  <c r="G296" i="10" s="1"/>
  <c r="E14" i="10"/>
  <c r="G14" i="10" s="1"/>
  <c r="E299" i="10"/>
  <c r="G299" i="10" s="1"/>
  <c r="E68" i="10"/>
  <c r="E215" i="10"/>
  <c r="G215" i="10" s="1"/>
  <c r="E220" i="10"/>
  <c r="G220" i="10" s="1"/>
  <c r="E135" i="10"/>
  <c r="G135" i="10" s="1"/>
  <c r="E223" i="10"/>
  <c r="E306" i="10"/>
  <c r="G306" i="10" s="1"/>
  <c r="E309" i="10"/>
  <c r="G309" i="10" s="1"/>
  <c r="E229" i="10"/>
  <c r="E231" i="10"/>
  <c r="E318" i="10"/>
  <c r="E234" i="10"/>
  <c r="G234" i="10" s="1"/>
  <c r="E238" i="10"/>
  <c r="G238" i="10" s="1"/>
  <c r="E325" i="10"/>
  <c r="G325" i="10" s="1"/>
  <c r="E155" i="10"/>
  <c r="G155" i="10" s="1"/>
  <c r="E344" i="10"/>
  <c r="G344" i="10" s="1"/>
  <c r="E32" i="9"/>
  <c r="E33" i="9"/>
  <c r="E158" i="9"/>
  <c r="G158" i="9" s="1"/>
  <c r="E235" i="9"/>
  <c r="E163" i="9"/>
  <c r="E240" i="9"/>
  <c r="E335" i="9"/>
  <c r="G335" i="9" s="1"/>
  <c r="E10" i="9"/>
  <c r="E169" i="9"/>
  <c r="E44" i="9"/>
  <c r="E248" i="9"/>
  <c r="E48" i="9"/>
  <c r="G48" i="9" s="1"/>
  <c r="E179" i="9"/>
  <c r="G179" i="9" s="1"/>
  <c r="E256" i="9"/>
  <c r="G256" i="9" s="1"/>
  <c r="E98" i="9"/>
  <c r="G98" i="9" s="1"/>
  <c r="E262" i="9"/>
  <c r="G262" i="9" s="1"/>
  <c r="E102" i="9"/>
  <c r="G102" i="9" s="1"/>
  <c r="E184" i="9"/>
  <c r="G184" i="9" s="1"/>
  <c r="E55" i="9"/>
  <c r="G55" i="9" s="1"/>
  <c r="E277" i="9"/>
  <c r="E339" i="9"/>
  <c r="E58" i="9"/>
  <c r="E285" i="9"/>
  <c r="G285" i="9" s="1"/>
  <c r="E23" i="9"/>
  <c r="G23" i="9" s="1"/>
  <c r="E113" i="9"/>
  <c r="E117" i="9"/>
  <c r="E25" i="9"/>
  <c r="E199" i="9"/>
  <c r="G199" i="9" s="1"/>
  <c r="E125" i="9"/>
  <c r="G125" i="9" s="1"/>
  <c r="E302" i="9"/>
  <c r="E128" i="9"/>
  <c r="G128" i="9" s="1"/>
  <c r="E304" i="9"/>
  <c r="G304" i="9" s="1"/>
  <c r="E18" i="9"/>
  <c r="E137" i="9"/>
  <c r="G137" i="9" s="1"/>
  <c r="E138" i="9"/>
  <c r="E141" i="9"/>
  <c r="G141" i="9" s="1"/>
  <c r="E317" i="9"/>
  <c r="G317" i="9" s="1"/>
  <c r="E319" i="9"/>
  <c r="E145" i="9"/>
  <c r="G145" i="9" s="1"/>
  <c r="E75" i="9"/>
  <c r="G75" i="9" s="1"/>
  <c r="E327" i="9"/>
  <c r="G327" i="9" s="1"/>
  <c r="E223" i="9"/>
  <c r="E224" i="9"/>
  <c r="G224" i="9" s="1"/>
  <c r="E228" i="9"/>
  <c r="G228" i="9" s="1"/>
  <c r="E144" i="8"/>
  <c r="E62" i="8"/>
  <c r="G62" i="8" s="1"/>
  <c r="E149" i="8"/>
  <c r="G149" i="8" s="1"/>
  <c r="E66" i="8"/>
  <c r="G66" i="8" s="1"/>
  <c r="E157" i="8"/>
  <c r="G157" i="8" s="1"/>
  <c r="E28" i="8"/>
  <c r="G28" i="8" s="1"/>
  <c r="E164" i="8"/>
  <c r="G164" i="8" s="1"/>
  <c r="E71" i="8"/>
  <c r="E74" i="8"/>
  <c r="G74" i="8" s="1"/>
  <c r="E77" i="8"/>
  <c r="G77" i="8" s="1"/>
  <c r="E34" i="8"/>
  <c r="G34" i="8" s="1"/>
  <c r="E171" i="8"/>
  <c r="G171" i="8" s="1"/>
  <c r="E248" i="8"/>
  <c r="E82" i="8"/>
  <c r="G82" i="8" s="1"/>
  <c r="E4" i="8"/>
  <c r="G4" i="8" s="1"/>
  <c r="E259" i="8"/>
  <c r="G259" i="8" s="1"/>
  <c r="E38" i="8"/>
  <c r="G38" i="8" s="1"/>
  <c r="E182" i="8"/>
  <c r="G182" i="8" s="1"/>
  <c r="E41" i="8"/>
  <c r="G41" i="8" s="1"/>
  <c r="E273" i="8"/>
  <c r="G273" i="8" s="1"/>
  <c r="E188" i="8"/>
  <c r="G188" i="8" s="1"/>
  <c r="E45" i="8"/>
  <c r="G45" i="8" s="1"/>
  <c r="E281" i="8"/>
  <c r="G281" i="8" s="1"/>
  <c r="E97" i="8"/>
  <c r="G97" i="8" s="1"/>
  <c r="E103" i="8"/>
  <c r="G103" i="8" s="1"/>
  <c r="E290" i="8"/>
  <c r="G290" i="8" s="1"/>
  <c r="E294" i="8"/>
  <c r="G294" i="8" s="1"/>
  <c r="E297" i="8"/>
  <c r="G297" i="8" s="1"/>
  <c r="E51" i="8"/>
  <c r="G51" i="8" s="1"/>
  <c r="E303" i="8"/>
  <c r="G303" i="8" s="1"/>
  <c r="E197" i="8"/>
  <c r="G197" i="8" s="1"/>
  <c r="E52" i="8"/>
  <c r="E310" i="8"/>
  <c r="E203" i="8"/>
  <c r="G203" i="8" s="1"/>
  <c r="E124" i="8"/>
  <c r="G124" i="8" s="1"/>
  <c r="E127" i="8"/>
  <c r="G127" i="8" s="1"/>
  <c r="E12" i="8"/>
  <c r="G12" i="8" s="1"/>
  <c r="E206" i="8"/>
  <c r="G206" i="8" s="1"/>
  <c r="E327" i="8"/>
  <c r="G327" i="8" s="1"/>
  <c r="E136" i="8"/>
  <c r="E334" i="8"/>
  <c r="E59" i="8"/>
  <c r="G59" i="8" s="1"/>
  <c r="E141" i="8"/>
  <c r="G141" i="8" s="1"/>
  <c r="E133" i="16"/>
  <c r="E12" i="16"/>
  <c r="G12" i="16" s="1"/>
  <c r="E20" i="16"/>
  <c r="E260" i="16"/>
  <c r="G260" i="16" s="1"/>
  <c r="E316" i="16"/>
  <c r="G316" i="16" s="1"/>
  <c r="E270" i="16"/>
  <c r="G270" i="16" s="1"/>
  <c r="E102" i="16"/>
  <c r="E276" i="16"/>
  <c r="G276" i="16" s="1"/>
  <c r="E46" i="16"/>
  <c r="G46" i="16" s="1"/>
  <c r="E53" i="16"/>
  <c r="E286" i="16"/>
  <c r="G286" i="16" s="1"/>
  <c r="E59" i="16"/>
  <c r="G59" i="16" s="1"/>
  <c r="E242" i="16"/>
  <c r="G242" i="16" s="1"/>
  <c r="E59" i="15"/>
  <c r="G59" i="15" s="1"/>
  <c r="E9" i="15"/>
  <c r="E71" i="15"/>
  <c r="G71" i="15" s="1"/>
  <c r="E132" i="15"/>
  <c r="E252" i="15"/>
  <c r="E311" i="15"/>
  <c r="G311" i="15" s="1"/>
  <c r="E317" i="15"/>
  <c r="G317" i="15" s="1"/>
  <c r="E166" i="15"/>
  <c r="G166" i="15" s="1"/>
  <c r="E272" i="15"/>
  <c r="G272" i="15" s="1"/>
  <c r="E277" i="15"/>
  <c r="G277" i="15" s="1"/>
  <c r="E101" i="15"/>
  <c r="G101" i="15" s="1"/>
  <c r="E335" i="15"/>
  <c r="G335" i="15" s="1"/>
  <c r="E216" i="15"/>
  <c r="G216" i="15" s="1"/>
  <c r="E228" i="15"/>
  <c r="G228" i="15" s="1"/>
  <c r="E5" i="14"/>
  <c r="G5" i="14" s="1"/>
  <c r="E6" i="14"/>
  <c r="G6" i="14" s="1"/>
  <c r="E9" i="14"/>
  <c r="G9" i="14" s="1"/>
  <c r="E13" i="14"/>
  <c r="E195" i="14"/>
  <c r="G195" i="14" s="1"/>
  <c r="E17" i="14"/>
  <c r="G17" i="14" s="1"/>
  <c r="E206" i="14"/>
  <c r="E215" i="14"/>
  <c r="E309" i="14"/>
  <c r="G309" i="14" s="1"/>
  <c r="E310" i="14"/>
  <c r="G310" i="14" s="1"/>
  <c r="E130" i="14"/>
  <c r="G130" i="14" s="1"/>
  <c r="E317" i="14"/>
  <c r="E137" i="14"/>
  <c r="G137" i="14" s="1"/>
  <c r="E142" i="14"/>
  <c r="G142" i="14" s="1"/>
  <c r="E325" i="14"/>
  <c r="G325" i="14" s="1"/>
  <c r="E79" i="14"/>
  <c r="E80" i="14"/>
  <c r="G80" i="14" s="1"/>
  <c r="E164" i="14"/>
  <c r="G164" i="14" s="1"/>
  <c r="E84" i="14"/>
  <c r="G84" i="14" s="1"/>
  <c r="E271" i="14"/>
  <c r="G271" i="14" s="1"/>
  <c r="E89" i="13"/>
  <c r="G89" i="13" s="1"/>
  <c r="E284" i="13"/>
  <c r="G284" i="13" s="1"/>
  <c r="E181" i="13"/>
  <c r="E11" i="13"/>
  <c r="G11" i="13" s="1"/>
  <c r="E46" i="13"/>
  <c r="E49" i="13"/>
  <c r="G49" i="13" s="1"/>
  <c r="E196" i="13"/>
  <c r="G196" i="13" s="1"/>
  <c r="E345" i="13"/>
  <c r="G345" i="13" s="1"/>
  <c r="E205" i="13"/>
  <c r="G205" i="13" s="1"/>
  <c r="E301" i="13"/>
  <c r="G301" i="13" s="1"/>
  <c r="E215" i="13"/>
  <c r="E118" i="13"/>
  <c r="G118" i="13" s="1"/>
  <c r="E310" i="13"/>
  <c r="G310" i="13" s="1"/>
  <c r="E68" i="13"/>
  <c r="G68" i="13" s="1"/>
  <c r="E233" i="13"/>
  <c r="G233" i="13" s="1"/>
  <c r="E240" i="13"/>
  <c r="G240" i="13" s="1"/>
  <c r="E244" i="13"/>
  <c r="G244" i="13" s="1"/>
  <c r="E141" i="13"/>
  <c r="G141" i="13" s="1"/>
  <c r="E146" i="13"/>
  <c r="E259" i="13"/>
  <c r="E25" i="13"/>
  <c r="E274" i="13"/>
  <c r="G274" i="13" s="1"/>
  <c r="E38" i="12"/>
  <c r="G38" i="12" s="1"/>
  <c r="E90" i="12"/>
  <c r="G90" i="12" s="1"/>
  <c r="E184" i="12"/>
  <c r="G184" i="12" s="1"/>
  <c r="E9" i="12"/>
  <c r="G9" i="12" s="1"/>
  <c r="E46" i="12"/>
  <c r="G46" i="12" s="1"/>
  <c r="E278" i="12"/>
  <c r="G278" i="12" s="1"/>
  <c r="E202" i="12"/>
  <c r="E285" i="12"/>
  <c r="G285" i="12" s="1"/>
  <c r="E337" i="12"/>
  <c r="G337" i="12" s="1"/>
  <c r="E292" i="12"/>
  <c r="G292" i="12" s="1"/>
  <c r="E219" i="12"/>
  <c r="G219" i="12" s="1"/>
  <c r="E297" i="12"/>
  <c r="E347" i="12"/>
  <c r="E33" i="12"/>
  <c r="G33" i="12" s="1"/>
  <c r="E233" i="12"/>
  <c r="G233" i="12" s="1"/>
  <c r="E68" i="12"/>
  <c r="G68" i="12" s="1"/>
  <c r="E243" i="12"/>
  <c r="G243" i="12" s="1"/>
  <c r="E141" i="12"/>
  <c r="G141" i="12" s="1"/>
  <c r="E315" i="12"/>
  <c r="G315" i="12" s="1"/>
  <c r="E317" i="12"/>
  <c r="G317" i="12" s="1"/>
  <c r="E252" i="12"/>
  <c r="E324" i="12"/>
  <c r="E327" i="12"/>
  <c r="G327" i="12" s="1"/>
  <c r="E164" i="12"/>
  <c r="G164" i="12" s="1"/>
  <c r="E84" i="12"/>
  <c r="G84" i="12" s="1"/>
  <c r="E331" i="12"/>
  <c r="E265" i="11"/>
  <c r="G265" i="11" s="1"/>
  <c r="E86" i="11"/>
  <c r="G86" i="11" s="1"/>
  <c r="E173" i="11"/>
  <c r="E91" i="11"/>
  <c r="G91" i="11" s="1"/>
  <c r="E180" i="11"/>
  <c r="G180" i="11" s="1"/>
  <c r="E185" i="11"/>
  <c r="G185" i="11" s="1"/>
  <c r="E40" i="11"/>
  <c r="G40" i="11" s="1"/>
  <c r="E195" i="11"/>
  <c r="G195" i="11" s="1"/>
  <c r="E44" i="11"/>
  <c r="G44" i="11" s="1"/>
  <c r="E283" i="11"/>
  <c r="G283" i="11" s="1"/>
  <c r="E103" i="11"/>
  <c r="E288" i="11"/>
  <c r="E345" i="11"/>
  <c r="E211" i="11"/>
  <c r="G211" i="11" s="1"/>
  <c r="E294" i="11"/>
  <c r="G294" i="11" s="1"/>
  <c r="E214" i="11"/>
  <c r="G214" i="11" s="1"/>
  <c r="E300" i="11"/>
  <c r="G300" i="11" s="1"/>
  <c r="E58" i="11"/>
  <c r="G58" i="11" s="1"/>
  <c r="E126" i="11"/>
  <c r="E129" i="11"/>
  <c r="E63" i="11"/>
  <c r="G63" i="11" s="1"/>
  <c r="E66" i="11"/>
  <c r="G66" i="11" s="1"/>
  <c r="E139" i="11"/>
  <c r="G139" i="11" s="1"/>
  <c r="E339" i="11"/>
  <c r="E242" i="11"/>
  <c r="G242" i="11" s="1"/>
  <c r="E245" i="11"/>
  <c r="G245" i="11" s="1"/>
  <c r="E247" i="11"/>
  <c r="G247" i="11" s="1"/>
  <c r="E153" i="11"/>
  <c r="G153" i="11" s="1"/>
  <c r="E75" i="11"/>
  <c r="E18" i="11"/>
  <c r="G18" i="11" s="1"/>
  <c r="E76" i="11"/>
  <c r="G76" i="11" s="1"/>
  <c r="E160" i="11"/>
  <c r="E260" i="11"/>
  <c r="G260" i="11" s="1"/>
  <c r="E325" i="11"/>
  <c r="G325" i="11" s="1"/>
  <c r="E328" i="11"/>
  <c r="G328" i="11" s="1"/>
  <c r="E247" i="10"/>
  <c r="G247" i="10" s="1"/>
  <c r="E29" i="10"/>
  <c r="E251" i="10"/>
  <c r="G251" i="10" s="1"/>
  <c r="E254" i="10"/>
  <c r="E34" i="10"/>
  <c r="E172" i="10"/>
  <c r="G172" i="10" s="1"/>
  <c r="E257" i="10"/>
  <c r="G257" i="10" s="1"/>
  <c r="E259" i="10"/>
  <c r="G259" i="10" s="1"/>
  <c r="E92" i="10"/>
  <c r="G92" i="10" s="1"/>
  <c r="E39" i="10"/>
  <c r="G39" i="10" s="1"/>
  <c r="E184" i="10"/>
  <c r="G184" i="10" s="1"/>
  <c r="E185" i="10"/>
  <c r="G185" i="10" s="1"/>
  <c r="E96" i="10"/>
  <c r="E272" i="10"/>
  <c r="G272" i="10" s="1"/>
  <c r="E190" i="10"/>
  <c r="G190" i="10" s="1"/>
  <c r="E276" i="10"/>
  <c r="G276" i="10" s="1"/>
  <c r="E337" i="10"/>
  <c r="G337" i="10" s="1"/>
  <c r="E194" i="10"/>
  <c r="G194" i="10" s="1"/>
  <c r="E284" i="10"/>
  <c r="G284" i="10" s="1"/>
  <c r="E52" i="10"/>
  <c r="G52" i="10" s="1"/>
  <c r="E198" i="10"/>
  <c r="E291" i="10"/>
  <c r="G291" i="10" s="1"/>
  <c r="E116" i="10"/>
  <c r="G116" i="10" s="1"/>
  <c r="E60" i="10"/>
  <c r="E295" i="10"/>
  <c r="E122" i="10"/>
  <c r="G122" i="10" s="1"/>
  <c r="E63" i="10"/>
  <c r="G63" i="10" s="1"/>
  <c r="E66" i="10"/>
  <c r="G66" i="10" s="1"/>
  <c r="E301" i="10"/>
  <c r="G301" i="10" s="1"/>
  <c r="E131" i="10"/>
  <c r="G131" i="10" s="1"/>
  <c r="E133" i="10"/>
  <c r="G133" i="10" s="1"/>
  <c r="E136" i="10"/>
  <c r="G136" i="10" s="1"/>
  <c r="E225" i="10"/>
  <c r="G225" i="10" s="1"/>
  <c r="E227" i="10"/>
  <c r="G227" i="10" s="1"/>
  <c r="E311" i="10"/>
  <c r="E314" i="10"/>
  <c r="G314" i="10" s="1"/>
  <c r="E19" i="10"/>
  <c r="G19" i="10" s="1"/>
  <c r="E26" i="10"/>
  <c r="G26" i="10" s="1"/>
  <c r="E321" i="10"/>
  <c r="G321" i="10" s="1"/>
  <c r="E322" i="10"/>
  <c r="G322" i="10" s="1"/>
  <c r="E326" i="10"/>
  <c r="E156" i="10"/>
  <c r="E244" i="10"/>
  <c r="G244" i="10" s="1"/>
  <c r="E154" i="9"/>
  <c r="E82" i="9"/>
  <c r="G82" i="9" s="1"/>
  <c r="E6" i="9"/>
  <c r="G6" i="9" s="1"/>
  <c r="E36" i="9"/>
  <c r="G36" i="9" s="1"/>
  <c r="E38" i="9"/>
  <c r="E8" i="9"/>
  <c r="E87" i="9"/>
  <c r="G87" i="9" s="1"/>
  <c r="E244" i="9"/>
  <c r="G244" i="9" s="1"/>
  <c r="E171" i="9"/>
  <c r="G171" i="9" s="1"/>
  <c r="E345" i="9"/>
  <c r="G345" i="9" s="1"/>
  <c r="E92" i="9"/>
  <c r="G92" i="9" s="1"/>
  <c r="E250" i="9"/>
  <c r="G250" i="9" s="1"/>
  <c r="E253" i="9"/>
  <c r="E346" i="9"/>
  <c r="E338" i="9"/>
  <c r="E100" i="9"/>
  <c r="G100" i="9" s="1"/>
  <c r="E267" i="9"/>
  <c r="G267" i="9" s="1"/>
  <c r="E105" i="9"/>
  <c r="G105" i="9" s="1"/>
  <c r="E275" i="9"/>
  <c r="G275" i="9" s="1"/>
  <c r="E57" i="9"/>
  <c r="G57" i="9" s="1"/>
  <c r="E189" i="9"/>
  <c r="E193" i="9"/>
  <c r="E109" i="9"/>
  <c r="G109" i="9" s="1"/>
  <c r="E195" i="9"/>
  <c r="E63" i="9"/>
  <c r="E291" i="9"/>
  <c r="G291" i="9" s="1"/>
  <c r="E120" i="9"/>
  <c r="G120" i="9" s="1"/>
  <c r="E296" i="9"/>
  <c r="G296" i="9" s="1"/>
  <c r="E67" i="9"/>
  <c r="G67" i="9" s="1"/>
  <c r="E201" i="9"/>
  <c r="E204" i="9"/>
  <c r="E131" i="9"/>
  <c r="G131" i="9" s="1"/>
  <c r="E133" i="9"/>
  <c r="E309" i="9"/>
  <c r="E310" i="9"/>
  <c r="E142" i="9"/>
  <c r="G142" i="9" s="1"/>
  <c r="E214" i="9"/>
  <c r="E321" i="9"/>
  <c r="G321" i="9" s="1"/>
  <c r="E147" i="9"/>
  <c r="G147" i="9" s="1"/>
  <c r="E220" i="9"/>
  <c r="G220" i="9" s="1"/>
  <c r="E329" i="9"/>
  <c r="G329" i="9" s="1"/>
  <c r="E20" i="9"/>
  <c r="G20" i="9" s="1"/>
  <c r="E342" i="9"/>
  <c r="G342" i="9" s="1"/>
  <c r="E23" i="8"/>
  <c r="G23" i="8" s="1"/>
  <c r="E17" i="8"/>
  <c r="G17" i="8" s="1"/>
  <c r="E63" i="8"/>
  <c r="G63" i="8" s="1"/>
  <c r="E224" i="8"/>
  <c r="G224" i="8" s="1"/>
  <c r="E154" i="8"/>
  <c r="G154" i="8" s="1"/>
  <c r="E229" i="8"/>
  <c r="G229" i="8" s="1"/>
  <c r="E231" i="8"/>
  <c r="E29" i="8"/>
  <c r="G29" i="8" s="1"/>
  <c r="E166" i="8"/>
  <c r="G166" i="8" s="1"/>
  <c r="E31" i="8"/>
  <c r="G31" i="8" s="1"/>
  <c r="E241" i="8"/>
  <c r="G241" i="8" s="1"/>
  <c r="E170" i="8"/>
  <c r="G170" i="8" s="1"/>
  <c r="E173" i="8"/>
  <c r="G173" i="8" s="1"/>
  <c r="E249" i="8"/>
  <c r="G249" i="8" s="1"/>
  <c r="E176" i="8"/>
  <c r="G176" i="8" s="1"/>
  <c r="E257" i="8"/>
  <c r="G257" i="8" s="1"/>
  <c r="E87" i="8"/>
  <c r="G87" i="8" s="1"/>
  <c r="E181" i="8"/>
  <c r="G181" i="8" s="1"/>
  <c r="E39" i="8"/>
  <c r="G39" i="8" s="1"/>
  <c r="E271" i="8"/>
  <c r="G271" i="8" s="1"/>
  <c r="E342" i="8"/>
  <c r="G342" i="8" s="1"/>
  <c r="E43" i="8"/>
  <c r="G43" i="8" s="1"/>
  <c r="E280" i="8"/>
  <c r="G280" i="8" s="1"/>
  <c r="E18" i="8"/>
  <c r="G18" i="8" s="1"/>
  <c r="E99" i="8"/>
  <c r="G99" i="8" s="1"/>
  <c r="E287" i="8"/>
  <c r="G287" i="8" s="1"/>
  <c r="E19" i="8"/>
  <c r="G19" i="8" s="1"/>
  <c r="E107" i="8"/>
  <c r="G107" i="8" s="1"/>
  <c r="E109" i="8"/>
  <c r="G109" i="8" s="1"/>
  <c r="E302" i="8"/>
  <c r="E195" i="8"/>
  <c r="G195" i="8" s="1"/>
  <c r="E304" i="8"/>
  <c r="G304" i="8" s="1"/>
  <c r="E11" i="8"/>
  <c r="G11" i="8" s="1"/>
  <c r="E202" i="8"/>
  <c r="G202" i="8" s="1"/>
  <c r="E54" i="8"/>
  <c r="G54" i="8" s="1"/>
  <c r="E316" i="8"/>
  <c r="E319" i="8"/>
  <c r="G319" i="8" s="1"/>
  <c r="E322" i="8"/>
  <c r="G322" i="8" s="1"/>
  <c r="E325" i="8"/>
  <c r="G325" i="8" s="1"/>
  <c r="E135" i="8"/>
  <c r="G135" i="8" s="1"/>
  <c r="E57" i="8"/>
  <c r="G57" i="8" s="1"/>
  <c r="E58" i="8"/>
  <c r="G58" i="8" s="1"/>
  <c r="E214" i="8"/>
  <c r="G214" i="8" s="1"/>
  <c r="E217" i="8"/>
  <c r="G217" i="8" s="1"/>
  <c r="E5" i="16"/>
  <c r="G5" i="16" s="1"/>
  <c r="E13" i="16"/>
  <c r="E84" i="16"/>
  <c r="G84" i="16" s="1"/>
  <c r="E92" i="16"/>
  <c r="G92" i="16" s="1"/>
  <c r="E29" i="16"/>
  <c r="G29" i="16" s="1"/>
  <c r="E38" i="16"/>
  <c r="G38" i="16" s="1"/>
  <c r="E201" i="16"/>
  <c r="E215" i="16"/>
  <c r="G215" i="16" s="1"/>
  <c r="E289" i="16"/>
  <c r="G289" i="16" s="1"/>
  <c r="E125" i="16"/>
  <c r="G125" i="16" s="1"/>
  <c r="E112" i="15"/>
  <c r="G112" i="15" s="1"/>
  <c r="E11" i="15"/>
  <c r="G11" i="15" s="1"/>
  <c r="E73" i="15"/>
  <c r="G73" i="15" s="1"/>
  <c r="E142" i="15"/>
  <c r="E155" i="15"/>
  <c r="G155" i="15" s="1"/>
  <c r="E162" i="15"/>
  <c r="G162" i="15" s="1"/>
  <c r="E326" i="15"/>
  <c r="G326" i="15" s="1"/>
  <c r="E43" i="15"/>
  <c r="G43" i="15" s="1"/>
  <c r="E201" i="15"/>
  <c r="G201" i="15" s="1"/>
  <c r="E50" i="15"/>
  <c r="G50" i="15" s="1"/>
  <c r="E294" i="15"/>
  <c r="G294" i="15" s="1"/>
  <c r="E92" i="14"/>
  <c r="E346" i="14"/>
  <c r="G346" i="14" s="1"/>
  <c r="E50" i="14"/>
  <c r="G50" i="14" s="1"/>
  <c r="E15" i="14"/>
  <c r="G15" i="14" s="1"/>
  <c r="E299" i="14"/>
  <c r="G299" i="14" s="1"/>
  <c r="E18" i="14"/>
  <c r="E124" i="14"/>
  <c r="G124" i="14" s="1"/>
  <c r="E68" i="14"/>
  <c r="G68" i="14" s="1"/>
  <c r="E70" i="14"/>
  <c r="G70" i="14" s="1"/>
  <c r="E319" i="14"/>
  <c r="E24" i="14"/>
  <c r="G24" i="14" s="1"/>
  <c r="E326" i="14"/>
  <c r="G326" i="14" s="1"/>
  <c r="E330" i="14"/>
  <c r="G330" i="14" s="1"/>
  <c r="E333" i="14"/>
  <c r="E261" i="14"/>
  <c r="G261" i="14" s="1"/>
  <c r="E269" i="14"/>
  <c r="G269" i="14" s="1"/>
  <c r="E32" i="14"/>
  <c r="G32" i="14" s="1"/>
  <c r="E173" i="13"/>
  <c r="E180" i="13"/>
  <c r="G180" i="13" s="1"/>
  <c r="E187" i="13"/>
  <c r="G187" i="13" s="1"/>
  <c r="E290" i="13"/>
  <c r="G290" i="13" s="1"/>
  <c r="E50" i="13"/>
  <c r="G50" i="13" s="1"/>
  <c r="E55" i="13"/>
  <c r="G55" i="13" s="1"/>
  <c r="E213" i="13"/>
  <c r="G213" i="13" s="1"/>
  <c r="E219" i="13"/>
  <c r="G219" i="13" s="1"/>
  <c r="E16" i="13"/>
  <c r="G16" i="13" s="1"/>
  <c r="E312" i="13"/>
  <c r="E71" i="13"/>
  <c r="G71" i="13" s="1"/>
  <c r="E319" i="13"/>
  <c r="G319" i="13" s="1"/>
  <c r="E140" i="13"/>
  <c r="G140" i="13" s="1"/>
  <c r="E35" i="13"/>
  <c r="G35" i="13" s="1"/>
  <c r="E254" i="13"/>
  <c r="G254" i="13" s="1"/>
  <c r="E24" i="13"/>
  <c r="G24" i="13" s="1"/>
  <c r="E336" i="13"/>
  <c r="G336" i="13" s="1"/>
  <c r="E337" i="13"/>
  <c r="G337" i="13" s="1"/>
  <c r="E89" i="12"/>
  <c r="G89" i="12" s="1"/>
  <c r="E94" i="12"/>
  <c r="G94" i="12" s="1"/>
  <c r="E274" i="12"/>
  <c r="G274" i="12" s="1"/>
  <c r="E198" i="12"/>
  <c r="G198" i="12" s="1"/>
  <c r="E12" i="12"/>
  <c r="G12" i="12" s="1"/>
  <c r="E342" i="12"/>
  <c r="G342" i="12" s="1"/>
  <c r="E111" i="12"/>
  <c r="G111" i="12" s="1"/>
  <c r="E14" i="12"/>
  <c r="E226" i="12"/>
  <c r="G226" i="12" s="1"/>
  <c r="E126" i="12"/>
  <c r="G126" i="12" s="1"/>
  <c r="E306" i="12"/>
  <c r="G306" i="12" s="1"/>
  <c r="E133" i="12"/>
  <c r="G133" i="12" s="1"/>
  <c r="E139" i="12"/>
  <c r="G139" i="12" s="1"/>
  <c r="E247" i="12"/>
  <c r="E153" i="12"/>
  <c r="E79" i="12"/>
  <c r="G79" i="12" s="1"/>
  <c r="E258" i="12"/>
  <c r="G258" i="12" s="1"/>
  <c r="E165" i="12"/>
  <c r="E267" i="12"/>
  <c r="G267" i="12" s="1"/>
  <c r="E167" i="11"/>
  <c r="G167" i="11" s="1"/>
  <c r="E330" i="11"/>
  <c r="G330" i="11" s="1"/>
  <c r="E90" i="11"/>
  <c r="G90" i="11" s="1"/>
  <c r="E181" i="11"/>
  <c r="E186" i="11"/>
  <c r="G186" i="11" s="1"/>
  <c r="E194" i="11"/>
  <c r="G194" i="11" s="1"/>
  <c r="E100" i="11"/>
  <c r="G100" i="11" s="1"/>
  <c r="E102" i="11"/>
  <c r="G102" i="11" s="1"/>
  <c r="E205" i="11"/>
  <c r="G205" i="11" s="1"/>
  <c r="E49" i="11"/>
  <c r="G49" i="11" s="1"/>
  <c r="E293" i="11"/>
  <c r="G293" i="11" s="1"/>
  <c r="E297" i="11"/>
  <c r="E25" i="11"/>
  <c r="G25" i="11" s="1"/>
  <c r="E221" i="11"/>
  <c r="G221" i="11" s="1"/>
  <c r="E304" i="11"/>
  <c r="G304" i="11" s="1"/>
  <c r="E230" i="11"/>
  <c r="E135" i="11"/>
  <c r="G135" i="11" s="1"/>
  <c r="E240" i="11"/>
  <c r="G240" i="11" s="1"/>
  <c r="E144" i="11"/>
  <c r="G144" i="11" s="1"/>
  <c r="E246" i="11"/>
  <c r="E152" i="11"/>
  <c r="G152" i="11" s="1"/>
  <c r="E317" i="11"/>
  <c r="G317" i="11" s="1"/>
  <c r="E253" i="11"/>
  <c r="G253" i="11" s="1"/>
  <c r="E78" i="11"/>
  <c r="G78" i="11" s="1"/>
  <c r="E164" i="11"/>
  <c r="G164" i="11" s="1"/>
  <c r="E263" i="11"/>
  <c r="G263" i="11" s="1"/>
  <c r="E246" i="10"/>
  <c r="E162" i="10"/>
  <c r="G162" i="10" s="1"/>
  <c r="E166" i="10"/>
  <c r="G166" i="10" s="1"/>
  <c r="E255" i="10"/>
  <c r="G255" i="10" s="1"/>
  <c r="E36" i="10"/>
  <c r="G36" i="10" s="1"/>
  <c r="E87" i="10"/>
  <c r="G87" i="10" s="1"/>
  <c r="E90" i="10"/>
  <c r="G90" i="10" s="1"/>
  <c r="E40" i="10"/>
  <c r="G40" i="10" s="1"/>
  <c r="E44" i="10"/>
  <c r="E268" i="10"/>
  <c r="E187" i="10"/>
  <c r="G187" i="10" s="1"/>
  <c r="E191" i="10"/>
  <c r="E279" i="10"/>
  <c r="G279" i="10" s="1"/>
  <c r="E107" i="10"/>
  <c r="G107" i="10" s="1"/>
  <c r="E196" i="10"/>
  <c r="G196" i="10" s="1"/>
  <c r="E289" i="10"/>
  <c r="G289" i="10" s="1"/>
  <c r="E57" i="10"/>
  <c r="G57" i="10" s="1"/>
  <c r="E59" i="10"/>
  <c r="G59" i="10" s="1"/>
  <c r="E121" i="10"/>
  <c r="E210" i="10"/>
  <c r="G210" i="10" s="1"/>
  <c r="E65" i="10"/>
  <c r="G65" i="10" s="1"/>
  <c r="E128" i="10"/>
  <c r="E15" i="10"/>
  <c r="G15" i="10" s="1"/>
  <c r="E134" i="10"/>
  <c r="G134" i="10" s="1"/>
  <c r="E224" i="10"/>
  <c r="G224" i="10" s="1"/>
  <c r="E308" i="10"/>
  <c r="G308" i="10" s="1"/>
  <c r="E142" i="10"/>
  <c r="E232" i="10"/>
  <c r="E147" i="10"/>
  <c r="G147" i="10" s="1"/>
  <c r="E150" i="10"/>
  <c r="G150" i="10" s="1"/>
  <c r="E240" i="10"/>
  <c r="G240" i="10" s="1"/>
  <c r="E81" i="10"/>
  <c r="G81" i="10" s="1"/>
  <c r="E345" i="10"/>
  <c r="G345" i="10" s="1"/>
  <c r="E5" i="9"/>
  <c r="E35" i="9"/>
  <c r="G35" i="9" s="1"/>
  <c r="E237" i="9"/>
  <c r="E241" i="9"/>
  <c r="G241" i="9" s="1"/>
  <c r="E167" i="9"/>
  <c r="E336" i="9"/>
  <c r="G336" i="9" s="1"/>
  <c r="E173" i="9"/>
  <c r="G173" i="9" s="1"/>
  <c r="E47" i="9"/>
  <c r="G47" i="9" s="1"/>
  <c r="E178" i="9"/>
  <c r="G178" i="9" s="1"/>
  <c r="E95" i="9"/>
  <c r="E261" i="9"/>
  <c r="G261" i="9" s="1"/>
  <c r="E264" i="9"/>
  <c r="G264" i="9" s="1"/>
  <c r="E270" i="9"/>
  <c r="G270" i="9" s="1"/>
  <c r="E56" i="9"/>
  <c r="G56" i="9" s="1"/>
  <c r="E187" i="9"/>
  <c r="G187" i="9" s="1"/>
  <c r="E192" i="9"/>
  <c r="E110" i="9"/>
  <c r="G110" i="9" s="1"/>
  <c r="E62" i="9"/>
  <c r="E16" i="9"/>
  <c r="G16" i="9" s="1"/>
  <c r="E295" i="9"/>
  <c r="G295" i="9" s="1"/>
  <c r="E66" i="9"/>
  <c r="G66" i="9" s="1"/>
  <c r="E126" i="9"/>
  <c r="G126" i="9" s="1"/>
  <c r="E205" i="9"/>
  <c r="G205" i="9" s="1"/>
  <c r="E132" i="9"/>
  <c r="E19" i="9"/>
  <c r="G19" i="9" s="1"/>
  <c r="E311" i="9"/>
  <c r="E315" i="9"/>
  <c r="G315" i="9" s="1"/>
  <c r="E74" i="9"/>
  <c r="G74" i="9" s="1"/>
  <c r="E217" i="9"/>
  <c r="G217" i="9" s="1"/>
  <c r="E326" i="9"/>
  <c r="G326" i="9" s="1"/>
  <c r="E151" i="9"/>
  <c r="G151" i="9" s="1"/>
  <c r="E80" i="9"/>
  <c r="E143" i="8"/>
  <c r="G143" i="8" s="1"/>
  <c r="E25" i="8"/>
  <c r="G25" i="8" s="1"/>
  <c r="E150" i="8"/>
  <c r="G150" i="8" s="1"/>
  <c r="E27" i="8"/>
  <c r="G27" i="8" s="1"/>
  <c r="E160" i="8"/>
  <c r="G160" i="8" s="1"/>
  <c r="E165" i="8"/>
  <c r="G165" i="8" s="1"/>
  <c r="E72" i="8"/>
  <c r="G72" i="8" s="1"/>
  <c r="E32" i="8"/>
  <c r="G32" i="8" s="1"/>
  <c r="E35" i="8"/>
  <c r="G35" i="8" s="1"/>
  <c r="E246" i="8"/>
  <c r="G246" i="8" s="1"/>
  <c r="E253" i="8"/>
  <c r="G253" i="8" s="1"/>
  <c r="E258" i="8"/>
  <c r="G258" i="8" s="1"/>
  <c r="E262" i="8"/>
  <c r="G262" i="8" s="1"/>
  <c r="E183" i="8"/>
  <c r="G183" i="8" s="1"/>
  <c r="E184" i="8"/>
  <c r="G184" i="8" s="1"/>
  <c r="E187" i="8"/>
  <c r="G187" i="8" s="1"/>
  <c r="E279" i="8"/>
  <c r="G279" i="8" s="1"/>
  <c r="E7" i="8"/>
  <c r="G7" i="8" s="1"/>
  <c r="E191" i="8"/>
  <c r="G191" i="8" s="1"/>
  <c r="E291" i="8"/>
  <c r="G291" i="8" s="1"/>
  <c r="E49" i="8"/>
  <c r="G49" i="8" s="1"/>
  <c r="E193" i="8"/>
  <c r="G193" i="8" s="1"/>
  <c r="E113" i="8"/>
  <c r="G113" i="8" s="1"/>
  <c r="E305" i="8"/>
  <c r="G305" i="8" s="1"/>
  <c r="E199" i="8"/>
  <c r="G199" i="8" s="1"/>
  <c r="E312" i="8"/>
  <c r="G312" i="8" s="1"/>
  <c r="E317" i="8"/>
  <c r="G317" i="8" s="1"/>
  <c r="E205" i="8"/>
  <c r="G205" i="8" s="1"/>
  <c r="E207" i="8"/>
  <c r="E209" i="8"/>
  <c r="G209" i="8" s="1"/>
  <c r="E212" i="8"/>
  <c r="G212" i="8" s="1"/>
  <c r="E351" i="8"/>
  <c r="G351" i="8" s="1"/>
  <c r="E142" i="8"/>
  <c r="G142" i="8" s="1"/>
  <c r="E196" i="7"/>
  <c r="G196" i="7" s="1"/>
  <c r="E199" i="7"/>
  <c r="G199" i="7" s="1"/>
  <c r="E127" i="7"/>
  <c r="G127" i="7" s="1"/>
  <c r="E130" i="7"/>
  <c r="G130" i="7" s="1"/>
  <c r="E206" i="7"/>
  <c r="G206" i="7" s="1"/>
  <c r="E54" i="7"/>
  <c r="G54" i="7" s="1"/>
  <c r="E210" i="7"/>
  <c r="E213" i="7"/>
  <c r="E141" i="7"/>
  <c r="E219" i="7"/>
  <c r="E27" i="7"/>
  <c r="G27" i="7" s="1"/>
  <c r="E224" i="7"/>
  <c r="G224" i="7" s="1"/>
  <c r="E228" i="7"/>
  <c r="G228" i="7" s="1"/>
  <c r="E233" i="7"/>
  <c r="G233" i="7" s="1"/>
  <c r="E331" i="7"/>
  <c r="G331" i="7" s="1"/>
  <c r="E72" i="7"/>
  <c r="G72" i="7" s="1"/>
  <c r="E242" i="7"/>
  <c r="G242" i="7" s="1"/>
  <c r="E246" i="7"/>
  <c r="G246" i="7" s="1"/>
  <c r="E18" i="7"/>
  <c r="G18" i="7" s="1"/>
  <c r="E80" i="7"/>
  <c r="E254" i="7"/>
  <c r="G254" i="7" s="1"/>
  <c r="E161" i="7"/>
  <c r="G161" i="7" s="1"/>
  <c r="E84" i="7"/>
  <c r="G84" i="7" s="1"/>
  <c r="E163" i="7"/>
  <c r="G163" i="7" s="1"/>
  <c r="E266" i="7"/>
  <c r="G266" i="7" s="1"/>
  <c r="E88" i="7"/>
  <c r="G88" i="7" s="1"/>
  <c r="E168" i="7"/>
  <c r="G168" i="7" s="1"/>
  <c r="E276" i="7"/>
  <c r="E347" i="7"/>
  <c r="G347" i="7" s="1"/>
  <c r="E39" i="7"/>
  <c r="G39" i="7" s="1"/>
  <c r="E99" i="7"/>
  <c r="G99" i="7" s="1"/>
  <c r="E289" i="7"/>
  <c r="G289" i="7" s="1"/>
  <c r="E104" i="7"/>
  <c r="G104" i="7" s="1"/>
  <c r="E295" i="7"/>
  <c r="G295" i="7" s="1"/>
  <c r="E297" i="7"/>
  <c r="G297" i="7" s="1"/>
  <c r="E111" i="7"/>
  <c r="G111" i="7" s="1"/>
  <c r="E306" i="7"/>
  <c r="G306" i="7" s="1"/>
  <c r="E311" i="7"/>
  <c r="G311" i="7" s="1"/>
  <c r="E184" i="7"/>
  <c r="G184" i="7" s="1"/>
  <c r="E116" i="7"/>
  <c r="G116" i="7" s="1"/>
  <c r="E321" i="7"/>
  <c r="G321" i="7" s="1"/>
  <c r="E14" i="7"/>
  <c r="G14" i="7" s="1"/>
  <c r="E120" i="7"/>
  <c r="G120" i="7" s="1"/>
  <c r="E50" i="2"/>
  <c r="G50" i="2" s="1"/>
  <c r="E54" i="2"/>
  <c r="G54" i="2" s="1"/>
  <c r="E182" i="2"/>
  <c r="G182" i="2" s="1"/>
  <c r="E60" i="2"/>
  <c r="G60" i="2" s="1"/>
  <c r="E5" i="2"/>
  <c r="G5" i="2" s="1"/>
  <c r="E191" i="2"/>
  <c r="G191" i="2" s="1"/>
  <c r="E136" i="2"/>
  <c r="G136" i="2" s="1"/>
  <c r="E197" i="2"/>
  <c r="G197" i="2" s="1"/>
  <c r="E66" i="2"/>
  <c r="G66" i="2" s="1"/>
  <c r="E140" i="2"/>
  <c r="G140" i="2" s="1"/>
  <c r="E68" i="2"/>
  <c r="G68" i="2" s="1"/>
  <c r="E143" i="2"/>
  <c r="G143" i="2" s="1"/>
  <c r="E70" i="2"/>
  <c r="E72" i="2"/>
  <c r="G72" i="2" s="1"/>
  <c r="E74" i="2"/>
  <c r="G74" i="2" s="1"/>
  <c r="E145" i="2"/>
  <c r="G145" i="2" s="1"/>
  <c r="E234" i="2"/>
  <c r="G234" i="2" s="1"/>
  <c r="E340" i="2"/>
  <c r="G340" i="2" s="1"/>
  <c r="E11" i="2"/>
  <c r="G11" i="2" s="1"/>
  <c r="E34" i="2"/>
  <c r="G34" i="2" s="1"/>
  <c r="E250" i="2"/>
  <c r="G250" i="2" s="1"/>
  <c r="E84" i="2"/>
  <c r="G84" i="2" s="1"/>
  <c r="E14" i="2"/>
  <c r="G14" i="2" s="1"/>
  <c r="E15" i="2"/>
  <c r="G15" i="2" s="1"/>
  <c r="E266" i="2"/>
  <c r="G266" i="2" s="1"/>
  <c r="E17" i="2"/>
  <c r="G17" i="2" s="1"/>
  <c r="E341" i="2"/>
  <c r="G341" i="2" s="1"/>
  <c r="E92" i="2"/>
  <c r="G92" i="2" s="1"/>
  <c r="E40" i="2"/>
  <c r="G40" i="2" s="1"/>
  <c r="E282" i="2"/>
  <c r="G282" i="2" s="1"/>
  <c r="E97" i="2"/>
  <c r="G97" i="2" s="1"/>
  <c r="E74" i="16"/>
  <c r="G74" i="16" s="1"/>
  <c r="E81" i="16"/>
  <c r="G81" i="16" s="1"/>
  <c r="E22" i="16"/>
  <c r="G22" i="16" s="1"/>
  <c r="E171" i="16"/>
  <c r="E325" i="16"/>
  <c r="G325" i="16" s="1"/>
  <c r="E40" i="16"/>
  <c r="G40" i="16" s="1"/>
  <c r="E111" i="16"/>
  <c r="E220" i="16"/>
  <c r="G220" i="16" s="1"/>
  <c r="E122" i="16"/>
  <c r="G122" i="16" s="1"/>
  <c r="E65" i="16"/>
  <c r="G65" i="16" s="1"/>
  <c r="E62" i="15"/>
  <c r="G62" i="15" s="1"/>
  <c r="E14" i="15"/>
  <c r="G14" i="15" s="1"/>
  <c r="E247" i="15"/>
  <c r="G247" i="15" s="1"/>
  <c r="E341" i="15"/>
  <c r="G341" i="15" s="1"/>
  <c r="E264" i="15"/>
  <c r="E267" i="15"/>
  <c r="E174" i="15"/>
  <c r="G174" i="15" s="1"/>
  <c r="E189" i="15"/>
  <c r="E205" i="15"/>
  <c r="G205" i="15" s="1"/>
  <c r="E223" i="15"/>
  <c r="G223" i="15" s="1"/>
  <c r="E88" i="14"/>
  <c r="E180" i="14"/>
  <c r="G180" i="14" s="1"/>
  <c r="E184" i="14"/>
  <c r="G184" i="14" s="1"/>
  <c r="E14" i="14"/>
  <c r="G14" i="14" s="1"/>
  <c r="E113" i="14"/>
  <c r="G113" i="14" s="1"/>
  <c r="E204" i="14"/>
  <c r="G204" i="14" s="1"/>
  <c r="E305" i="14"/>
  <c r="G305" i="14" s="1"/>
  <c r="E128" i="14"/>
  <c r="G128" i="14" s="1"/>
  <c r="E140" i="14"/>
  <c r="E25" i="14"/>
  <c r="E26" i="14"/>
  <c r="E155" i="14"/>
  <c r="G155" i="14" s="1"/>
  <c r="E161" i="14"/>
  <c r="G161" i="14" s="1"/>
  <c r="E165" i="14"/>
  <c r="G165" i="14" s="1"/>
  <c r="E169" i="14"/>
  <c r="G169" i="14" s="1"/>
  <c r="E279" i="13"/>
  <c r="G279" i="13" s="1"/>
  <c r="E176" i="13"/>
  <c r="G176" i="13" s="1"/>
  <c r="E183" i="13"/>
  <c r="G183" i="13" s="1"/>
  <c r="E287" i="13"/>
  <c r="G287" i="13" s="1"/>
  <c r="E48" i="13"/>
  <c r="G48" i="13" s="1"/>
  <c r="E51" i="13"/>
  <c r="G51" i="13" s="1"/>
  <c r="E203" i="13"/>
  <c r="G203" i="13" s="1"/>
  <c r="E346" i="13"/>
  <c r="G346" i="13" s="1"/>
  <c r="E57" i="13"/>
  <c r="G57" i="13" s="1"/>
  <c r="E121" i="13"/>
  <c r="G121" i="13" s="1"/>
  <c r="E224" i="13"/>
  <c r="G224" i="13" s="1"/>
  <c r="E134" i="13"/>
  <c r="G134" i="13" s="1"/>
  <c r="E18" i="13"/>
  <c r="G18" i="13" s="1"/>
  <c r="E249" i="13"/>
  <c r="G249" i="13" s="1"/>
  <c r="E257" i="13"/>
  <c r="G257" i="13" s="1"/>
  <c r="E263" i="13"/>
  <c r="G263" i="13" s="1"/>
  <c r="E270" i="13"/>
  <c r="G270" i="13" s="1"/>
  <c r="E4" i="13"/>
  <c r="G4" i="13" s="1"/>
  <c r="E91" i="12"/>
  <c r="G91" i="12" s="1"/>
  <c r="E42" i="12"/>
  <c r="E275" i="12"/>
  <c r="G275" i="12" s="1"/>
  <c r="E341" i="12"/>
  <c r="G341" i="12" s="1"/>
  <c r="E107" i="12"/>
  <c r="E109" i="12"/>
  <c r="G109" i="12" s="1"/>
  <c r="E293" i="12"/>
  <c r="G293" i="12" s="1"/>
  <c r="E346" i="12"/>
  <c r="E122" i="12"/>
  <c r="E229" i="12"/>
  <c r="G229" i="12" s="1"/>
  <c r="E129" i="12"/>
  <c r="G129" i="12" s="1"/>
  <c r="E242" i="12"/>
  <c r="G242" i="12" s="1"/>
  <c r="E143" i="12"/>
  <c r="E21" i="12"/>
  <c r="G21" i="12" s="1"/>
  <c r="E156" i="12"/>
  <c r="G156" i="12" s="1"/>
  <c r="E325" i="12"/>
  <c r="G325" i="12" s="1"/>
  <c r="E261" i="12"/>
  <c r="E83" i="12"/>
  <c r="E86" i="12"/>
  <c r="E85" i="11"/>
  <c r="G85" i="11" s="1"/>
  <c r="E88" i="11"/>
  <c r="E178" i="11"/>
  <c r="E335" i="11"/>
  <c r="G335" i="11" s="1"/>
  <c r="E39" i="11"/>
  <c r="G39" i="11" s="1"/>
  <c r="E42" i="11"/>
  <c r="G42" i="11" s="1"/>
  <c r="E197" i="11"/>
  <c r="E201" i="11"/>
  <c r="E107" i="11"/>
  <c r="G107" i="11" s="1"/>
  <c r="E113" i="11"/>
  <c r="G113" i="11" s="1"/>
  <c r="E116" i="11"/>
  <c r="G116" i="11" s="1"/>
  <c r="E216" i="11"/>
  <c r="G216" i="11" s="1"/>
  <c r="E57" i="11"/>
  <c r="G57" i="11" s="1"/>
  <c r="E222" i="11"/>
  <c r="E11" i="11"/>
  <c r="E64" i="11"/>
  <c r="G64" i="11" s="1"/>
  <c r="E138" i="11"/>
  <c r="G138" i="11" s="1"/>
  <c r="E141" i="11"/>
  <c r="G141" i="11" s="1"/>
  <c r="E14" i="11"/>
  <c r="G14" i="11" s="1"/>
  <c r="E315" i="11"/>
  <c r="G315" i="11" s="1"/>
  <c r="E16" i="11"/>
  <c r="G16" i="11" s="1"/>
  <c r="E156" i="11"/>
  <c r="G156" i="11" s="1"/>
  <c r="E256" i="11"/>
  <c r="G256" i="11" s="1"/>
  <c r="E161" i="11"/>
  <c r="E165" i="11"/>
  <c r="E84" i="11"/>
  <c r="E5" i="10"/>
  <c r="G5" i="10" s="1"/>
  <c r="E250" i="10"/>
  <c r="G250" i="10" s="1"/>
  <c r="E168" i="10"/>
  <c r="E330" i="10"/>
  <c r="E333" i="10"/>
  <c r="G333" i="10" s="1"/>
  <c r="E178" i="10"/>
  <c r="E38" i="10"/>
  <c r="G38" i="10" s="1"/>
  <c r="E263" i="10"/>
  <c r="E94" i="10"/>
  <c r="G94" i="10" s="1"/>
  <c r="E269" i="10"/>
  <c r="G269" i="10" s="1"/>
  <c r="E273" i="10"/>
  <c r="E101" i="10"/>
  <c r="G101" i="10" s="1"/>
  <c r="E105" i="10"/>
  <c r="G105" i="10" s="1"/>
  <c r="E283" i="10"/>
  <c r="G283" i="10" s="1"/>
  <c r="E288" i="10"/>
  <c r="G288" i="10" s="1"/>
  <c r="E55" i="10"/>
  <c r="G55" i="10" s="1"/>
  <c r="E114" i="10"/>
  <c r="G114" i="10" s="1"/>
  <c r="E203" i="10"/>
  <c r="G203" i="10" s="1"/>
  <c r="E207" i="10"/>
  <c r="G207" i="10" s="1"/>
  <c r="E297" i="10"/>
  <c r="E125" i="10"/>
  <c r="G125" i="10" s="1"/>
  <c r="E302" i="10"/>
  <c r="E219" i="10"/>
  <c r="G219" i="10" s="1"/>
  <c r="E71" i="10"/>
  <c r="G71" i="10" s="1"/>
  <c r="E17" i="10"/>
  <c r="G17" i="10" s="1"/>
  <c r="E342" i="10"/>
  <c r="G342" i="10" s="1"/>
  <c r="E230" i="10"/>
  <c r="G230" i="10" s="1"/>
  <c r="E316" i="10"/>
  <c r="G316" i="10" s="1"/>
  <c r="E320" i="10"/>
  <c r="G320" i="10" s="1"/>
  <c r="E151" i="10"/>
  <c r="G151" i="10" s="1"/>
  <c r="E79" i="10"/>
  <c r="E327" i="10"/>
  <c r="G327" i="10" s="1"/>
  <c r="E229" i="9"/>
  <c r="G229" i="9" s="1"/>
  <c r="E83" i="9"/>
  <c r="G83" i="9" s="1"/>
  <c r="E160" i="9"/>
  <c r="E164" i="9"/>
  <c r="G164" i="9" s="1"/>
  <c r="E41" i="9"/>
  <c r="E88" i="9"/>
  <c r="E11" i="9"/>
  <c r="G11" i="9" s="1"/>
  <c r="E174" i="9"/>
  <c r="E176" i="9"/>
  <c r="G176" i="9" s="1"/>
  <c r="E51" i="9"/>
  <c r="G51" i="9" s="1"/>
  <c r="E96" i="9"/>
  <c r="G96" i="9" s="1"/>
  <c r="E182" i="9"/>
  <c r="E103" i="9"/>
  <c r="G103" i="9" s="1"/>
  <c r="E272" i="9"/>
  <c r="E276" i="9"/>
  <c r="G276" i="9" s="1"/>
  <c r="E188" i="9"/>
  <c r="G188" i="9" s="1"/>
  <c r="E59" i="9"/>
  <c r="G59" i="9" s="1"/>
  <c r="E287" i="9"/>
  <c r="G287" i="9" s="1"/>
  <c r="E115" i="9"/>
  <c r="G115" i="9" s="1"/>
  <c r="E292" i="9"/>
  <c r="E122" i="9"/>
  <c r="G122" i="9" s="1"/>
  <c r="E298" i="9"/>
  <c r="G298" i="9" s="1"/>
  <c r="E127" i="9"/>
  <c r="G127" i="9" s="1"/>
  <c r="E130" i="9"/>
  <c r="E207" i="9"/>
  <c r="G207" i="9" s="1"/>
  <c r="E210" i="9"/>
  <c r="G210" i="9" s="1"/>
  <c r="E312" i="9"/>
  <c r="E144" i="9"/>
  <c r="G144" i="9" s="1"/>
  <c r="E323" i="9"/>
  <c r="G323" i="9" s="1"/>
  <c r="E218" i="9"/>
  <c r="G218" i="9" s="1"/>
  <c r="E150" i="9"/>
  <c r="E332" i="9"/>
  <c r="G332" i="9" s="1"/>
  <c r="E227" i="9"/>
  <c r="G227" i="9" s="1"/>
  <c r="E146" i="8"/>
  <c r="G146" i="8" s="1"/>
  <c r="E64" i="8"/>
  <c r="G64" i="8" s="1"/>
  <c r="E152" i="8"/>
  <c r="G152" i="8" s="1"/>
  <c r="E228" i="8"/>
  <c r="G228" i="8" s="1"/>
  <c r="E232" i="8"/>
  <c r="G232" i="8" s="1"/>
  <c r="E70" i="8"/>
  <c r="G70" i="8" s="1"/>
  <c r="E168" i="8"/>
  <c r="G168" i="8" s="1"/>
  <c r="E242" i="8"/>
  <c r="G242" i="8" s="1"/>
  <c r="E244" i="8"/>
  <c r="G244" i="8" s="1"/>
  <c r="E174" i="8"/>
  <c r="G174" i="8" s="1"/>
  <c r="E254" i="8"/>
  <c r="G254" i="8" s="1"/>
  <c r="E86" i="8"/>
  <c r="G86" i="8" s="1"/>
  <c r="E265" i="8"/>
  <c r="G265" i="8" s="1"/>
  <c r="E268" i="8"/>
  <c r="G268" i="8" s="1"/>
  <c r="E90" i="8"/>
  <c r="G90" i="8" s="1"/>
  <c r="E277" i="8"/>
  <c r="G277" i="8" s="1"/>
  <c r="E94" i="8"/>
  <c r="G94" i="8" s="1"/>
  <c r="E190" i="8"/>
  <c r="G190" i="8" s="1"/>
  <c r="E348" i="8"/>
  <c r="G348" i="8" s="1"/>
  <c r="E292" i="8"/>
  <c r="G292" i="8" s="1"/>
  <c r="E296" i="8"/>
  <c r="G296" i="8" s="1"/>
  <c r="E301" i="8"/>
  <c r="G301" i="8" s="1"/>
  <c r="E196" i="8"/>
  <c r="G196" i="8" s="1"/>
  <c r="E308" i="8"/>
  <c r="G308" i="8" s="1"/>
  <c r="E119" i="8"/>
  <c r="G119" i="8" s="1"/>
  <c r="E344" i="8"/>
  <c r="G344" i="8" s="1"/>
  <c r="E126" i="8"/>
  <c r="G126" i="8" s="1"/>
  <c r="E130" i="8"/>
  <c r="E208" i="8"/>
  <c r="G208" i="8" s="1"/>
  <c r="E211" i="8"/>
  <c r="G211" i="8" s="1"/>
  <c r="E138" i="8"/>
  <c r="G138" i="8" s="1"/>
  <c r="E140" i="8"/>
  <c r="G140" i="8" s="1"/>
  <c r="E123" i="7"/>
  <c r="G123" i="7" s="1"/>
  <c r="E125" i="7"/>
  <c r="G125" i="7" s="1"/>
  <c r="E128" i="7"/>
  <c r="E205" i="7"/>
  <c r="G205" i="7" s="1"/>
  <c r="E53" i="7"/>
  <c r="G53" i="7" s="1"/>
  <c r="E135" i="7"/>
  <c r="G135" i="7" s="1"/>
  <c r="E138" i="7"/>
  <c r="G138" i="7" s="1"/>
  <c r="E59" i="7"/>
  <c r="G59" i="7" s="1"/>
  <c r="E62" i="7"/>
  <c r="G62" i="7" s="1"/>
  <c r="E143" i="7"/>
  <c r="G143" i="7" s="1"/>
  <c r="E223" i="7"/>
  <c r="E226" i="7"/>
  <c r="G226" i="7" s="1"/>
  <c r="E66" i="7"/>
  <c r="E148" i="7"/>
  <c r="G148" i="7" s="1"/>
  <c r="E150" i="7"/>
  <c r="G150" i="7" s="1"/>
  <c r="E152" i="7"/>
  <c r="G152" i="7" s="1"/>
  <c r="E244" i="7"/>
  <c r="G244" i="7" s="1"/>
  <c r="E76" i="7"/>
  <c r="G76" i="7" s="1"/>
  <c r="E78" i="7"/>
  <c r="E19" i="7"/>
  <c r="G19" i="7" s="1"/>
  <c r="E81" i="7"/>
  <c r="G81" i="7" s="1"/>
  <c r="E35" i="7"/>
  <c r="G35" i="7" s="1"/>
  <c r="E261" i="7"/>
  <c r="G261" i="7" s="1"/>
  <c r="E264" i="7"/>
  <c r="G264" i="7" s="1"/>
  <c r="E267" i="7"/>
  <c r="G267" i="7" s="1"/>
  <c r="E272" i="7"/>
  <c r="G272" i="7" s="1"/>
  <c r="E91" i="7"/>
  <c r="E277" i="7"/>
  <c r="G277" i="7" s="1"/>
  <c r="E335" i="7"/>
  <c r="G335" i="7" s="1"/>
  <c r="E95" i="7"/>
  <c r="G95" i="7" s="1"/>
  <c r="E101" i="7"/>
  <c r="G101" i="7" s="1"/>
  <c r="E175" i="7"/>
  <c r="G175" i="7" s="1"/>
  <c r="E292" i="7"/>
  <c r="G292" i="7" s="1"/>
  <c r="E348" i="7"/>
  <c r="G348" i="7" s="1"/>
  <c r="E299" i="7"/>
  <c r="G299" i="7" s="1"/>
  <c r="E303" i="7"/>
  <c r="G303" i="7" s="1"/>
  <c r="E307" i="7"/>
  <c r="E312" i="7"/>
  <c r="G312" i="7" s="1"/>
  <c r="E186" i="7"/>
  <c r="E189" i="7"/>
  <c r="G189" i="7" s="1"/>
  <c r="E42" i="7"/>
  <c r="G42" i="7" s="1"/>
  <c r="E44" i="7"/>
  <c r="G44" i="7" s="1"/>
  <c r="E193" i="7"/>
  <c r="G193" i="7" s="1"/>
  <c r="E179" i="2"/>
  <c r="E181" i="2"/>
  <c r="G181" i="2" s="1"/>
  <c r="E58" i="2"/>
  <c r="G58" i="2" s="1"/>
  <c r="E131" i="2"/>
  <c r="G131" i="2" s="1"/>
  <c r="E187" i="2"/>
  <c r="G187" i="2" s="1"/>
  <c r="E193" i="2"/>
  <c r="G193" i="2" s="1"/>
  <c r="E336" i="2"/>
  <c r="G336" i="2" s="1"/>
  <c r="E199" i="2"/>
  <c r="G199" i="2" s="1"/>
  <c r="E202" i="2"/>
  <c r="E206" i="2"/>
  <c r="G206" i="2" s="1"/>
  <c r="E31" i="2"/>
  <c r="G31" i="2" s="1"/>
  <c r="E213" i="2"/>
  <c r="G213" i="2" s="1"/>
  <c r="E218" i="2"/>
  <c r="G218" i="2" s="1"/>
  <c r="E223" i="2"/>
  <c r="G223" i="2" s="1"/>
  <c r="E228" i="2"/>
  <c r="G228" i="2" s="1"/>
  <c r="E146" i="2"/>
  <c r="G146" i="2" s="1"/>
  <c r="E236" i="2"/>
  <c r="G236" i="2" s="1"/>
  <c r="E242" i="2"/>
  <c r="G242" i="2" s="1"/>
  <c r="E148" i="2"/>
  <c r="G148" i="2" s="1"/>
  <c r="E246" i="2"/>
  <c r="G246" i="2" s="1"/>
  <c r="E252" i="2"/>
  <c r="G252" i="2" s="1"/>
  <c r="E37" i="2"/>
  <c r="G37" i="2" s="1"/>
  <c r="E153" i="2"/>
  <c r="G153" i="2" s="1"/>
  <c r="E262" i="2"/>
  <c r="G262" i="2" s="1"/>
  <c r="E267" i="2"/>
  <c r="E89" i="2"/>
  <c r="G89" i="2" s="1"/>
  <c r="E155" i="2"/>
  <c r="G155" i="2" s="1"/>
  <c r="E278" i="2"/>
  <c r="G278" i="2" s="1"/>
  <c r="E343" i="2"/>
  <c r="G343" i="2" s="1"/>
  <c r="E42" i="2"/>
  <c r="G42" i="2" s="1"/>
  <c r="E120" i="2"/>
  <c r="E116" i="2"/>
  <c r="G116" i="2" s="1"/>
  <c r="E46" i="2"/>
  <c r="G46" i="2" s="1"/>
  <c r="E175" i="2"/>
  <c r="G175" i="2" s="1"/>
  <c r="E114" i="2"/>
  <c r="G114" i="2" s="1"/>
  <c r="E318" i="2"/>
  <c r="G318" i="2" s="1"/>
  <c r="E313" i="2"/>
  <c r="G313" i="2" s="1"/>
  <c r="E109" i="2"/>
  <c r="G109" i="2" s="1"/>
  <c r="E345" i="2"/>
  <c r="G345" i="2" s="1"/>
  <c r="E300" i="2"/>
  <c r="G300" i="2" s="1"/>
  <c r="E295" i="2"/>
  <c r="G295" i="2" s="1"/>
  <c r="E163" i="2"/>
  <c r="G163" i="2" s="1"/>
  <c r="E98" i="2"/>
  <c r="G98" i="2" s="1"/>
  <c r="E284" i="2"/>
  <c r="G284" i="2" s="1"/>
  <c r="E159" i="2"/>
  <c r="G159" i="2" s="1"/>
  <c r="E156" i="2"/>
  <c r="G156" i="2" s="1"/>
  <c r="E273" i="2"/>
  <c r="G273" i="2" s="1"/>
  <c r="E86" i="2"/>
  <c r="G86" i="2" s="1"/>
  <c r="E38" i="2"/>
  <c r="E254" i="2"/>
  <c r="G254" i="2" s="1"/>
  <c r="E150" i="2"/>
  <c r="G150" i="2" s="1"/>
  <c r="E245" i="2"/>
  <c r="G245" i="2" s="1"/>
  <c r="E10" i="2"/>
  <c r="G10" i="2" s="1"/>
  <c r="E235" i="2"/>
  <c r="G235" i="2" s="1"/>
  <c r="E229" i="2"/>
  <c r="G229" i="2" s="1"/>
  <c r="E224" i="2"/>
  <c r="G224" i="2" s="1"/>
  <c r="E217" i="2"/>
  <c r="G217" i="2" s="1"/>
  <c r="E142" i="2"/>
  <c r="G142" i="2" s="1"/>
  <c r="E21" i="2"/>
  <c r="G21" i="2" s="1"/>
  <c r="E201" i="2"/>
  <c r="G201" i="2" s="1"/>
  <c r="E20" i="2"/>
  <c r="G20" i="2" s="1"/>
  <c r="E335" i="2"/>
  <c r="G335" i="2" s="1"/>
  <c r="E6" i="2"/>
  <c r="G6" i="2" s="1"/>
  <c r="E183" i="2"/>
  <c r="G183" i="2" s="1"/>
  <c r="E124" i="2"/>
  <c r="G124" i="2" s="1"/>
  <c r="E123" i="2"/>
  <c r="G123" i="2" s="1"/>
  <c r="E350" i="7"/>
  <c r="G350" i="7" s="1"/>
  <c r="E13" i="7"/>
  <c r="G13" i="7" s="1"/>
  <c r="E317" i="7"/>
  <c r="G317" i="7" s="1"/>
  <c r="E183" i="7"/>
  <c r="G183" i="7" s="1"/>
  <c r="E11" i="7"/>
  <c r="G11" i="7" s="1"/>
  <c r="E112" i="7"/>
  <c r="G112" i="7" s="1"/>
  <c r="E337" i="7"/>
  <c r="G337" i="7" s="1"/>
  <c r="E106" i="7"/>
  <c r="G106" i="7" s="1"/>
  <c r="E102" i="7"/>
  <c r="G102" i="7" s="1"/>
  <c r="E98" i="7"/>
  <c r="G98" i="7" s="1"/>
  <c r="E282" i="7"/>
  <c r="G282" i="7" s="1"/>
  <c r="E37" i="7"/>
  <c r="G37" i="7" s="1"/>
  <c r="E90" i="7"/>
  <c r="G90" i="7" s="1"/>
  <c r="E166" i="7"/>
  <c r="G166" i="7" s="1"/>
  <c r="E85" i="7"/>
  <c r="E259" i="7"/>
  <c r="E82" i="7"/>
  <c r="G82" i="7" s="1"/>
  <c r="E156" i="7"/>
  <c r="G156" i="7" s="1"/>
  <c r="E248" i="7"/>
  <c r="G248" i="7" s="1"/>
  <c r="E344" i="7"/>
  <c r="G344" i="7" s="1"/>
  <c r="E240" i="7"/>
  <c r="G240" i="7" s="1"/>
  <c r="E236" i="7"/>
  <c r="G236" i="7" s="1"/>
  <c r="E231" i="7"/>
  <c r="G231" i="7" s="1"/>
  <c r="E225" i="7"/>
  <c r="E330" i="7"/>
  <c r="G330" i="7" s="1"/>
  <c r="E217" i="7"/>
  <c r="G217" i="7" s="1"/>
  <c r="E328" i="7"/>
  <c r="G328" i="7" s="1"/>
  <c r="E57" i="7"/>
  <c r="G57" i="7" s="1"/>
  <c r="E208" i="7"/>
  <c r="G208" i="7" s="1"/>
  <c r="E204" i="7"/>
  <c r="G204" i="7" s="1"/>
  <c r="E126" i="7"/>
  <c r="G126" i="7" s="1"/>
  <c r="E4" i="7"/>
  <c r="G4" i="7" s="1"/>
  <c r="E22" i="8"/>
  <c r="G22" i="8" s="1"/>
  <c r="E15" i="8"/>
  <c r="G15" i="8" s="1"/>
  <c r="E330" i="8"/>
  <c r="G330" i="8" s="1"/>
  <c r="E132" i="8"/>
  <c r="G132" i="8" s="1"/>
  <c r="E129" i="8"/>
  <c r="G129" i="8" s="1"/>
  <c r="E314" i="8"/>
  <c r="G314" i="8" s="1"/>
  <c r="E201" i="8"/>
  <c r="G201" i="8" s="1"/>
  <c r="E117" i="8"/>
  <c r="G117" i="8" s="1"/>
  <c r="E9" i="8"/>
  <c r="G9" i="8" s="1"/>
  <c r="E295" i="8"/>
  <c r="G295" i="8" s="1"/>
  <c r="E289" i="8"/>
  <c r="G289" i="8" s="1"/>
  <c r="E285" i="8"/>
  <c r="G285" i="8" s="1"/>
  <c r="E93" i="8"/>
  <c r="G93" i="8" s="1"/>
  <c r="E275" i="8"/>
  <c r="G275" i="8" s="1"/>
  <c r="E40" i="8"/>
  <c r="G40" i="8" s="1"/>
  <c r="E264" i="8"/>
  <c r="E84" i="8"/>
  <c r="G84" i="8" s="1"/>
  <c r="E251" i="8"/>
  <c r="G251" i="8" s="1"/>
  <c r="E243" i="8"/>
  <c r="G243" i="8" s="1"/>
  <c r="E240" i="8"/>
  <c r="G240" i="8" s="1"/>
  <c r="E237" i="8"/>
  <c r="G237" i="8" s="1"/>
  <c r="E162" i="8"/>
  <c r="G162" i="8" s="1"/>
  <c r="E156" i="8"/>
  <c r="G156" i="8" s="1"/>
  <c r="E26" i="8"/>
  <c r="G26" i="8" s="1"/>
  <c r="E145" i="8"/>
  <c r="E225" i="9"/>
  <c r="G225" i="9" s="1"/>
  <c r="E222" i="9"/>
  <c r="G222" i="9" s="1"/>
  <c r="E149" i="9"/>
  <c r="G149" i="9" s="1"/>
  <c r="E215" i="9"/>
  <c r="G215" i="9" s="1"/>
  <c r="E213" i="9"/>
  <c r="G213" i="9" s="1"/>
  <c r="E340" i="9"/>
  <c r="G340" i="9" s="1"/>
  <c r="E70" i="9"/>
  <c r="E17" i="9"/>
  <c r="G17" i="9" s="1"/>
  <c r="E26" i="9"/>
  <c r="G26" i="9" s="1"/>
  <c r="E294" i="9"/>
  <c r="G294" i="9" s="1"/>
  <c r="E197" i="9"/>
  <c r="E111" i="9"/>
  <c r="G111" i="9" s="1"/>
  <c r="E282" i="9"/>
  <c r="G282" i="9" s="1"/>
  <c r="E278" i="9"/>
  <c r="E347" i="9"/>
  <c r="E101" i="9"/>
  <c r="E97" i="9"/>
  <c r="E50" i="9"/>
  <c r="G50" i="9" s="1"/>
  <c r="E249" i="9"/>
  <c r="G249" i="9" s="1"/>
  <c r="E246" i="9"/>
  <c r="E242" i="9"/>
  <c r="G242" i="9" s="1"/>
  <c r="E239" i="9"/>
  <c r="G239" i="9" s="1"/>
  <c r="E236" i="9"/>
  <c r="G236" i="9" s="1"/>
  <c r="E232" i="9"/>
  <c r="G232" i="9" s="1"/>
  <c r="E82" i="10"/>
  <c r="E154" i="10"/>
  <c r="G154" i="10" s="1"/>
  <c r="E239" i="10"/>
  <c r="G239" i="10" s="1"/>
  <c r="E146" i="10"/>
  <c r="E343" i="10"/>
  <c r="G343" i="10" s="1"/>
  <c r="E139" i="10"/>
  <c r="G139" i="10" s="1"/>
  <c r="E73" i="10"/>
  <c r="G73" i="10" s="1"/>
  <c r="E132" i="10"/>
  <c r="G132" i="10" s="1"/>
  <c r="E214" i="10"/>
  <c r="E64" i="10"/>
  <c r="G64" i="10" s="1"/>
  <c r="E208" i="10"/>
  <c r="G208" i="10" s="1"/>
  <c r="E202" i="10"/>
  <c r="E56" i="10"/>
  <c r="G56" i="10" s="1"/>
  <c r="E338" i="10"/>
  <c r="E12" i="10"/>
  <c r="G12" i="10" s="1"/>
  <c r="E103" i="10"/>
  <c r="G103" i="10" s="1"/>
  <c r="E189" i="10"/>
  <c r="E97" i="10"/>
  <c r="G97" i="10" s="1"/>
  <c r="E43" i="10"/>
  <c r="G43" i="10" s="1"/>
  <c r="E182" i="10"/>
  <c r="G182" i="10" s="1"/>
  <c r="E22" i="10"/>
  <c r="G22" i="10" s="1"/>
  <c r="E35" i="10"/>
  <c r="G35" i="10" s="1"/>
  <c r="E169" i="10"/>
  <c r="E329" i="10"/>
  <c r="G329" i="10" s="1"/>
  <c r="E328" i="10"/>
  <c r="E262" i="11"/>
  <c r="G262" i="11" s="1"/>
  <c r="E258" i="11"/>
  <c r="G258" i="11" s="1"/>
  <c r="E252" i="11"/>
  <c r="G252" i="11" s="1"/>
  <c r="E29" i="11"/>
  <c r="E349" i="11"/>
  <c r="G349" i="11" s="1"/>
  <c r="E71" i="11"/>
  <c r="G71" i="11" s="1"/>
  <c r="E235" i="11"/>
  <c r="E231" i="11"/>
  <c r="G231" i="11" s="1"/>
  <c r="E224" i="11"/>
  <c r="G224" i="11" s="1"/>
  <c r="E348" i="11"/>
  <c r="G348" i="11" s="1"/>
  <c r="E215" i="11"/>
  <c r="E50" i="11"/>
  <c r="G50" i="11" s="1"/>
  <c r="E289" i="11"/>
  <c r="G289" i="11" s="1"/>
  <c r="E344" i="11"/>
  <c r="G344" i="11" s="1"/>
  <c r="E99" i="11"/>
  <c r="G99" i="11" s="1"/>
  <c r="E190" i="11"/>
  <c r="E6" i="11"/>
  <c r="G6" i="11" s="1"/>
  <c r="E176" i="11"/>
  <c r="G176" i="11" s="1"/>
  <c r="E329" i="11"/>
  <c r="G329" i="11" s="1"/>
  <c r="E173" i="12"/>
  <c r="G173" i="12" s="1"/>
  <c r="E330" i="12"/>
  <c r="G330" i="12" s="1"/>
  <c r="E161" i="12"/>
  <c r="E250" i="12"/>
  <c r="E147" i="12"/>
  <c r="E311" i="12"/>
  <c r="G311" i="12" s="1"/>
  <c r="E307" i="12"/>
  <c r="G307" i="12" s="1"/>
  <c r="E64" i="12"/>
  <c r="E117" i="12"/>
  <c r="G117" i="12" s="1"/>
  <c r="E343" i="12"/>
  <c r="E286" i="12"/>
  <c r="G286" i="12" s="1"/>
  <c r="E103" i="12"/>
  <c r="E45" i="12"/>
  <c r="G45" i="12" s="1"/>
  <c r="E92" i="12"/>
  <c r="G92" i="12" s="1"/>
  <c r="E40" i="12"/>
  <c r="G40" i="12" s="1"/>
  <c r="E164" i="13"/>
  <c r="G164" i="13" s="1"/>
  <c r="E81" i="13"/>
  <c r="E330" i="13"/>
  <c r="E324" i="13"/>
  <c r="G324" i="13" s="1"/>
  <c r="E318" i="13"/>
  <c r="G318" i="13" s="1"/>
  <c r="E70" i="13"/>
  <c r="G70" i="13" s="1"/>
  <c r="E66" i="13"/>
  <c r="G66" i="13" s="1"/>
  <c r="E60" i="13"/>
  <c r="G60" i="13" s="1"/>
  <c r="E210" i="13"/>
  <c r="G210" i="13" s="1"/>
  <c r="E201" i="13"/>
  <c r="G201" i="13" s="1"/>
  <c r="E195" i="13"/>
  <c r="G195" i="13" s="1"/>
  <c r="E189" i="13"/>
  <c r="G189" i="13" s="1"/>
  <c r="E182" i="13"/>
  <c r="G182" i="13" s="1"/>
  <c r="E171" i="13"/>
  <c r="E345" i="14"/>
  <c r="G345" i="14" s="1"/>
  <c r="E263" i="14"/>
  <c r="G263" i="14" s="1"/>
  <c r="E256" i="14"/>
  <c r="G256" i="14" s="1"/>
  <c r="E248" i="14"/>
  <c r="G248" i="14" s="1"/>
  <c r="E243" i="14"/>
  <c r="G243" i="14" s="1"/>
  <c r="E232" i="14"/>
  <c r="G232" i="14" s="1"/>
  <c r="E129" i="14"/>
  <c r="G129" i="14" s="1"/>
  <c r="E220" i="14"/>
  <c r="G220" i="14" s="1"/>
  <c r="E210" i="14"/>
  <c r="G210" i="14" s="1"/>
  <c r="E114" i="14"/>
  <c r="G114" i="14" s="1"/>
  <c r="E52" i="14"/>
  <c r="G52" i="14" s="1"/>
  <c r="E99" i="14"/>
  <c r="G99" i="14" s="1"/>
  <c r="E340" i="14"/>
  <c r="E222" i="15"/>
  <c r="G222" i="15" s="1"/>
  <c r="E281" i="15"/>
  <c r="G281" i="15" s="1"/>
  <c r="E39" i="15"/>
  <c r="E89" i="15"/>
  <c r="G89" i="15" s="1"/>
  <c r="E260" i="15"/>
  <c r="G260" i="15" s="1"/>
  <c r="E137" i="15"/>
  <c r="E68" i="15"/>
  <c r="G68" i="15" s="1"/>
  <c r="E339" i="16"/>
  <c r="E237" i="16"/>
  <c r="G237" i="16" s="1"/>
  <c r="E219" i="16"/>
  <c r="G219" i="16" s="1"/>
  <c r="E277" i="16"/>
  <c r="G277" i="16" s="1"/>
  <c r="E184" i="16"/>
  <c r="G184" i="16" s="1"/>
  <c r="E168" i="16"/>
  <c r="G168" i="16" s="1"/>
  <c r="E153" i="16"/>
  <c r="G153" i="16" s="1"/>
  <c r="E10" i="16"/>
  <c r="G10" i="16" s="1"/>
  <c r="E119" i="2"/>
  <c r="E48" i="2"/>
  <c r="G48" i="2" s="1"/>
  <c r="E326" i="2"/>
  <c r="G326" i="2" s="1"/>
  <c r="E174" i="2"/>
  <c r="E113" i="2"/>
  <c r="G113" i="2" s="1"/>
  <c r="E317" i="2"/>
  <c r="G317" i="2" s="1"/>
  <c r="E312" i="2"/>
  <c r="G312" i="2" s="1"/>
  <c r="E108" i="2"/>
  <c r="G108" i="2" s="1"/>
  <c r="E304" i="2"/>
  <c r="G304" i="2" s="1"/>
  <c r="E297" i="2"/>
  <c r="E101" i="2"/>
  <c r="E291" i="2"/>
  <c r="G291" i="2" s="1"/>
  <c r="E286" i="2"/>
  <c r="G286" i="2" s="1"/>
  <c r="E160" i="2"/>
  <c r="G160" i="2" s="1"/>
  <c r="E279" i="2"/>
  <c r="G279" i="2" s="1"/>
  <c r="E276" i="2"/>
  <c r="G276" i="2" s="1"/>
  <c r="E88" i="2"/>
  <c r="E264" i="2"/>
  <c r="G264" i="2" s="1"/>
  <c r="E258" i="2"/>
  <c r="G258" i="2" s="1"/>
  <c r="E253" i="2"/>
  <c r="G253" i="2" s="1"/>
  <c r="E82" i="2"/>
  <c r="G82" i="2" s="1"/>
  <c r="E149" i="2"/>
  <c r="G149" i="2" s="1"/>
  <c r="E240" i="2"/>
  <c r="G240" i="2" s="1"/>
  <c r="E78" i="2"/>
  <c r="G78" i="2" s="1"/>
  <c r="E75" i="2"/>
  <c r="G75" i="2" s="1"/>
  <c r="E222" i="2"/>
  <c r="G222" i="2" s="1"/>
  <c r="E339" i="2"/>
  <c r="G339" i="2" s="1"/>
  <c r="E209" i="2"/>
  <c r="G209" i="2" s="1"/>
  <c r="E337" i="2"/>
  <c r="G337" i="2" s="1"/>
  <c r="E64" i="2"/>
  <c r="G64" i="2" s="1"/>
  <c r="E19" i="2"/>
  <c r="G19" i="2" s="1"/>
  <c r="E346" i="2"/>
  <c r="G346" i="2" s="1"/>
  <c r="E186" i="2"/>
  <c r="F186" i="2" s="1"/>
  <c r="E128" i="2"/>
  <c r="G128" i="2" s="1"/>
  <c r="E180" i="2"/>
  <c r="G180" i="2" s="1"/>
  <c r="E15" i="7"/>
  <c r="G15" i="7" s="1"/>
  <c r="E323" i="7"/>
  <c r="G323" i="7" s="1"/>
  <c r="E190" i="7"/>
  <c r="G190" i="7" s="1"/>
  <c r="E22" i="7"/>
  <c r="G22" i="7" s="1"/>
  <c r="E313" i="7"/>
  <c r="G313" i="7" s="1"/>
  <c r="E180" i="7"/>
  <c r="E109" i="7"/>
  <c r="E177" i="7"/>
  <c r="G177" i="7" s="1"/>
  <c r="E291" i="7"/>
  <c r="G291" i="7" s="1"/>
  <c r="E287" i="7"/>
  <c r="G287" i="7" s="1"/>
  <c r="E96" i="7"/>
  <c r="G96" i="7" s="1"/>
  <c r="E38" i="7"/>
  <c r="G38" i="7" s="1"/>
  <c r="E170" i="7"/>
  <c r="G170" i="7" s="1"/>
  <c r="E89" i="7"/>
  <c r="G89" i="7" s="1"/>
  <c r="E87" i="7"/>
  <c r="G87" i="7" s="1"/>
  <c r="E20" i="7"/>
  <c r="G20" i="7" s="1"/>
  <c r="E257" i="7"/>
  <c r="G257" i="7" s="1"/>
  <c r="E158" i="7"/>
  <c r="G158" i="7" s="1"/>
  <c r="E250" i="7"/>
  <c r="G250" i="7" s="1"/>
  <c r="E155" i="7"/>
  <c r="G155" i="7" s="1"/>
  <c r="E31" i="7"/>
  <c r="G31" i="7" s="1"/>
  <c r="E151" i="7"/>
  <c r="G151" i="7" s="1"/>
  <c r="E68" i="7"/>
  <c r="G68" i="7" s="1"/>
  <c r="E229" i="7"/>
  <c r="G229" i="7" s="1"/>
  <c r="E65" i="7"/>
  <c r="G65" i="7" s="1"/>
  <c r="E220" i="7"/>
  <c r="G220" i="7" s="1"/>
  <c r="E61" i="7"/>
  <c r="G61" i="7" s="1"/>
  <c r="E211" i="7"/>
  <c r="G211" i="7" s="1"/>
  <c r="E209" i="7"/>
  <c r="G209" i="7" s="1"/>
  <c r="E132" i="7"/>
  <c r="G132" i="7" s="1"/>
  <c r="E339" i="7"/>
  <c r="G339" i="7" s="1"/>
  <c r="E49" i="7"/>
  <c r="G49" i="7" s="1"/>
  <c r="E48" i="7"/>
  <c r="G48" i="7" s="1"/>
  <c r="E16" i="8"/>
  <c r="G16" i="8" s="1"/>
  <c r="E213" i="8"/>
  <c r="G213" i="8" s="1"/>
  <c r="E210" i="8"/>
  <c r="G210" i="8" s="1"/>
  <c r="E131" i="8"/>
  <c r="G131" i="8" s="1"/>
  <c r="E128" i="8"/>
  <c r="G128" i="8" s="1"/>
  <c r="E349" i="8"/>
  <c r="G349" i="8" s="1"/>
  <c r="E309" i="8"/>
  <c r="G309" i="8" s="1"/>
  <c r="E114" i="8"/>
  <c r="G114" i="8" s="1"/>
  <c r="E299" i="8"/>
  <c r="G299" i="8" s="1"/>
  <c r="E48" i="8"/>
  <c r="G48" i="8" s="1"/>
  <c r="E8" i="8"/>
  <c r="G8" i="8" s="1"/>
  <c r="E46" i="8"/>
  <c r="G46" i="8" s="1"/>
  <c r="E189" i="8"/>
  <c r="G189" i="8" s="1"/>
  <c r="E185" i="8"/>
  <c r="G185" i="8" s="1"/>
  <c r="E89" i="8"/>
  <c r="G89" i="8" s="1"/>
  <c r="E261" i="8"/>
  <c r="G261" i="8" s="1"/>
  <c r="E255" i="8"/>
  <c r="G255" i="8" s="1"/>
  <c r="E247" i="8"/>
  <c r="G247" i="8" s="1"/>
  <c r="E340" i="8"/>
  <c r="G340" i="8" s="1"/>
  <c r="E75" i="8"/>
  <c r="G75" i="8" s="1"/>
  <c r="E235" i="8"/>
  <c r="G235" i="8" s="1"/>
  <c r="E159" i="8"/>
  <c r="G159" i="8" s="1"/>
  <c r="E226" i="8"/>
  <c r="G226" i="8" s="1"/>
  <c r="E147" i="8"/>
  <c r="G147" i="8" s="1"/>
  <c r="E24" i="8"/>
  <c r="G24" i="8" s="1"/>
  <c r="E333" i="9"/>
  <c r="G333" i="9" s="1"/>
  <c r="E77" i="9"/>
  <c r="G77" i="9" s="1"/>
  <c r="E146" i="9"/>
  <c r="G146" i="9" s="1"/>
  <c r="E318" i="9"/>
  <c r="G318" i="9" s="1"/>
  <c r="E140" i="9"/>
  <c r="E208" i="9"/>
  <c r="E305" i="9"/>
  <c r="E69" i="9"/>
  <c r="G69" i="9" s="1"/>
  <c r="E297" i="9"/>
  <c r="G297" i="9" s="1"/>
  <c r="E118" i="9"/>
  <c r="G118" i="9" s="1"/>
  <c r="E288" i="9"/>
  <c r="G288" i="9" s="1"/>
  <c r="E194" i="9"/>
  <c r="G194" i="9" s="1"/>
  <c r="E281" i="9"/>
  <c r="E22" i="9"/>
  <c r="E269" i="9"/>
  <c r="E263" i="9"/>
  <c r="G263" i="9" s="1"/>
  <c r="E257" i="9"/>
  <c r="G257" i="9" s="1"/>
  <c r="E251" i="9"/>
  <c r="G251" i="9" s="1"/>
  <c r="E45" i="9"/>
  <c r="G45" i="9" s="1"/>
  <c r="E245" i="9"/>
  <c r="G245" i="9" s="1"/>
  <c r="E9" i="9"/>
  <c r="E238" i="9"/>
  <c r="G238" i="9" s="1"/>
  <c r="E159" i="9"/>
  <c r="E156" i="9"/>
  <c r="E243" i="10"/>
  <c r="G243" i="10" s="1"/>
  <c r="E153" i="10"/>
  <c r="G153" i="10" s="1"/>
  <c r="E237" i="10"/>
  <c r="G237" i="10" s="1"/>
  <c r="E25" i="10"/>
  <c r="E143" i="10"/>
  <c r="G143" i="10" s="1"/>
  <c r="E307" i="10"/>
  <c r="E72" i="10"/>
  <c r="E217" i="10"/>
  <c r="G217" i="10" s="1"/>
  <c r="E67" i="10"/>
  <c r="G67" i="10" s="1"/>
  <c r="E298" i="10"/>
  <c r="E206" i="10"/>
  <c r="G206" i="10" s="1"/>
  <c r="E294" i="10"/>
  <c r="E112" i="10"/>
  <c r="E287" i="10"/>
  <c r="E281" i="10"/>
  <c r="G281" i="10" s="1"/>
  <c r="E277" i="10"/>
  <c r="G277" i="10" s="1"/>
  <c r="E188" i="10"/>
  <c r="G188" i="10" s="1"/>
  <c r="E45" i="10"/>
  <c r="G45" i="10" s="1"/>
  <c r="E41" i="10"/>
  <c r="E91" i="10"/>
  <c r="E177" i="10"/>
  <c r="E331" i="10"/>
  <c r="G331" i="10" s="1"/>
  <c r="E253" i="10"/>
  <c r="G253" i="10" s="1"/>
  <c r="E249" i="10"/>
  <c r="E30" i="11"/>
  <c r="G30" i="11" s="1"/>
  <c r="E261" i="11"/>
  <c r="G261" i="11" s="1"/>
  <c r="E19" i="11"/>
  <c r="G19" i="11" s="1"/>
  <c r="E157" i="11"/>
  <c r="G157" i="11" s="1"/>
  <c r="E342" i="11"/>
  <c r="G342" i="11" s="1"/>
  <c r="E340" i="11"/>
  <c r="G340" i="11" s="1"/>
  <c r="E69" i="11"/>
  <c r="G69" i="11" s="1"/>
  <c r="E309" i="11"/>
  <c r="E62" i="11"/>
  <c r="G62" i="11" s="1"/>
  <c r="E223" i="11"/>
  <c r="G223" i="11" s="1"/>
  <c r="E121" i="11"/>
  <c r="G121" i="11" s="1"/>
  <c r="E296" i="11"/>
  <c r="G296" i="11" s="1"/>
  <c r="E209" i="11"/>
  <c r="G209" i="11" s="1"/>
  <c r="E7" i="11"/>
  <c r="E199" i="11"/>
  <c r="E277" i="11"/>
  <c r="E187" i="11"/>
  <c r="G187" i="11" s="1"/>
  <c r="E38" i="11"/>
  <c r="G38" i="11" s="1"/>
  <c r="E174" i="11"/>
  <c r="G174" i="11" s="1"/>
  <c r="E34" i="11"/>
  <c r="G34" i="11" s="1"/>
  <c r="E266" i="12"/>
  <c r="G266" i="12" s="1"/>
  <c r="E81" i="12"/>
  <c r="G81" i="12" s="1"/>
  <c r="E255" i="12"/>
  <c r="G255" i="12" s="1"/>
  <c r="E152" i="12"/>
  <c r="G152" i="12" s="1"/>
  <c r="E312" i="12"/>
  <c r="G312" i="12" s="1"/>
  <c r="E339" i="12"/>
  <c r="G339" i="12" s="1"/>
  <c r="E303" i="12"/>
  <c r="G303" i="12" s="1"/>
  <c r="E32" i="12"/>
  <c r="E222" i="12"/>
  <c r="G222" i="12" s="1"/>
  <c r="E290" i="12"/>
  <c r="G290" i="12" s="1"/>
  <c r="E13" i="12"/>
  <c r="E49" i="12"/>
  <c r="G49" i="12" s="1"/>
  <c r="E97" i="12"/>
  <c r="G97" i="12" s="1"/>
  <c r="E181" i="12"/>
  <c r="G181" i="12" s="1"/>
  <c r="E350" i="13"/>
  <c r="G350" i="13" s="1"/>
  <c r="E160" i="13"/>
  <c r="E260" i="13"/>
  <c r="G260" i="13" s="1"/>
  <c r="E326" i="13"/>
  <c r="G326" i="13" s="1"/>
  <c r="E248" i="13"/>
  <c r="E238" i="13"/>
  <c r="G238" i="13" s="1"/>
  <c r="E230" i="13"/>
  <c r="G230" i="13" s="1"/>
  <c r="E221" i="13"/>
  <c r="G221" i="13" s="1"/>
  <c r="E217" i="13"/>
  <c r="G217" i="13" s="1"/>
  <c r="E207" i="13"/>
  <c r="E109" i="13"/>
  <c r="G109" i="13" s="1"/>
  <c r="E30" i="13"/>
  <c r="E28" i="13"/>
  <c r="G28" i="13" s="1"/>
  <c r="E93" i="13"/>
  <c r="G93" i="13" s="1"/>
  <c r="E169" i="13"/>
  <c r="G169" i="13" s="1"/>
  <c r="E86" i="14"/>
  <c r="G86" i="14" s="1"/>
  <c r="E258" i="14"/>
  <c r="G258" i="14" s="1"/>
  <c r="E252" i="14"/>
  <c r="G252" i="14" s="1"/>
  <c r="E247" i="14"/>
  <c r="G247" i="14" s="1"/>
  <c r="E75" i="14"/>
  <c r="G75" i="14" s="1"/>
  <c r="E134" i="14"/>
  <c r="G134" i="14" s="1"/>
  <c r="E224" i="14"/>
  <c r="G224" i="14" s="1"/>
  <c r="E122" i="14"/>
  <c r="G122" i="14" s="1"/>
  <c r="E302" i="14"/>
  <c r="G302" i="14" s="1"/>
  <c r="E294" i="14"/>
  <c r="G294" i="14" s="1"/>
  <c r="E188" i="14"/>
  <c r="G188" i="14" s="1"/>
  <c r="E285" i="14"/>
  <c r="G285" i="14" s="1"/>
  <c r="E233" i="15"/>
  <c r="G233" i="15" s="1"/>
  <c r="E47" i="15"/>
  <c r="G47" i="15" s="1"/>
  <c r="E193" i="15"/>
  <c r="G193" i="15" s="1"/>
  <c r="E172" i="15"/>
  <c r="G172" i="15" s="1"/>
  <c r="E56" i="15"/>
  <c r="G56" i="15" s="1"/>
  <c r="E150" i="15"/>
  <c r="G150" i="15" s="1"/>
  <c r="E74" i="15"/>
  <c r="G74" i="15" s="1"/>
  <c r="E240" i="15"/>
  <c r="G240" i="15" s="1"/>
  <c r="E128" i="16"/>
  <c r="G128" i="16" s="1"/>
  <c r="E333" i="16"/>
  <c r="G333" i="16" s="1"/>
  <c r="E50" i="16"/>
  <c r="G50" i="16" s="1"/>
  <c r="E194" i="16"/>
  <c r="G194" i="16" s="1"/>
  <c r="E30" i="16"/>
  <c r="G30" i="16" s="1"/>
  <c r="E261" i="16"/>
  <c r="G261" i="16" s="1"/>
  <c r="E148" i="16"/>
  <c r="G148" i="16" s="1"/>
  <c r="E251" i="16"/>
  <c r="G251" i="16" s="1"/>
  <c r="D232" i="8"/>
  <c r="D60" i="8"/>
  <c r="F297" i="8"/>
  <c r="D123" i="8"/>
  <c r="D343" i="8"/>
  <c r="D272" i="8"/>
  <c r="D222" i="8"/>
  <c r="D121" i="8"/>
  <c r="D317" i="8"/>
  <c r="D37" i="8"/>
  <c r="D35" i="8"/>
  <c r="G126" i="15"/>
  <c r="G16" i="16"/>
  <c r="G20" i="15"/>
  <c r="G17" i="16"/>
  <c r="G88" i="16"/>
  <c r="G105" i="16"/>
  <c r="G274" i="16"/>
  <c r="G296" i="16"/>
  <c r="G133" i="16"/>
  <c r="G24" i="16"/>
  <c r="G171" i="16"/>
  <c r="G213" i="16"/>
  <c r="G210" i="16"/>
  <c r="G109" i="16"/>
  <c r="G271" i="16"/>
  <c r="G141" i="16"/>
  <c r="G137" i="16"/>
  <c r="G119" i="15"/>
  <c r="G186" i="15"/>
  <c r="G132" i="15"/>
  <c r="G227" i="15"/>
  <c r="G296" i="15"/>
  <c r="G168" i="15"/>
  <c r="G79" i="15"/>
  <c r="G17" i="15"/>
  <c r="G240" i="14"/>
  <c r="G319" i="14"/>
  <c r="G226" i="14"/>
  <c r="G181" i="14"/>
  <c r="G179" i="14"/>
  <c r="G289" i="14"/>
  <c r="G279" i="14"/>
  <c r="G255" i="14"/>
  <c r="G315" i="14"/>
  <c r="G219" i="14"/>
  <c r="G215" i="14"/>
  <c r="G298" i="14"/>
  <c r="G283" i="14"/>
  <c r="G173" i="14"/>
  <c r="G102" i="13"/>
  <c r="G138" i="13"/>
  <c r="G271" i="13"/>
  <c r="G334" i="13"/>
  <c r="G146" i="13"/>
  <c r="G34" i="13"/>
  <c r="D210" i="8"/>
  <c r="F210" i="8"/>
  <c r="D208" i="8"/>
  <c r="D265" i="8"/>
  <c r="D245" i="8"/>
  <c r="D341" i="8"/>
  <c r="D234" i="8"/>
  <c r="F275" i="2"/>
  <c r="F180" i="2"/>
  <c r="F17" i="2"/>
  <c r="R17" i="2" s="1"/>
  <c r="F13" i="2"/>
  <c r="R13" i="2" s="1"/>
  <c r="F189" i="2"/>
  <c r="F184" i="2"/>
  <c r="F229" i="2"/>
  <c r="F65" i="2"/>
  <c r="F111" i="2"/>
  <c r="F233" i="7"/>
  <c r="F125" i="2"/>
  <c r="F256" i="7"/>
  <c r="F234" i="7"/>
  <c r="F259" i="2"/>
  <c r="G322" i="2"/>
  <c r="F172" i="2"/>
  <c r="F109" i="2"/>
  <c r="F301" i="2"/>
  <c r="G249" i="7"/>
  <c r="G153" i="7"/>
  <c r="F153" i="7"/>
  <c r="G131" i="7"/>
  <c r="G268" i="2"/>
  <c r="F268" i="2"/>
  <c r="G237" i="2"/>
  <c r="G185" i="2"/>
  <c r="F230" i="7"/>
  <c r="G87" i="2"/>
  <c r="G207" i="2"/>
  <c r="F207" i="2"/>
  <c r="F39" i="2"/>
  <c r="R39" i="2" s="1"/>
  <c r="G55" i="7"/>
  <c r="F235" i="2"/>
  <c r="F63" i="7"/>
  <c r="F346" i="7"/>
  <c r="F111" i="7"/>
  <c r="F164" i="7"/>
  <c r="F220" i="2"/>
  <c r="F210" i="2"/>
  <c r="F129" i="2"/>
  <c r="F296" i="7"/>
  <c r="F299" i="2"/>
  <c r="F188" i="2"/>
  <c r="F169" i="2"/>
  <c r="F135" i="2"/>
  <c r="F214" i="7"/>
  <c r="D116" i="7"/>
  <c r="D111" i="7"/>
  <c r="D18" i="7"/>
  <c r="D153" i="7"/>
  <c r="D224" i="7"/>
  <c r="D141" i="7"/>
  <c r="D208" i="7"/>
  <c r="D136" i="7"/>
  <c r="D161" i="7"/>
  <c r="D79" i="7"/>
  <c r="D229" i="7"/>
  <c r="D145" i="7"/>
  <c r="D63" i="7"/>
  <c r="D54" i="7"/>
  <c r="D126" i="7"/>
  <c r="D300" i="7"/>
  <c r="D237" i="7"/>
  <c r="D82" i="7"/>
  <c r="D239" i="7"/>
  <c r="D144" i="7"/>
  <c r="D304" i="7"/>
  <c r="D283" i="7"/>
  <c r="D280" i="7"/>
  <c r="D312" i="7"/>
  <c r="D256" i="7"/>
  <c r="D253" i="7"/>
  <c r="D29" i="7"/>
  <c r="D140" i="7"/>
  <c r="D184" i="7"/>
  <c r="D37" i="7"/>
  <c r="D346" i="7"/>
  <c r="D112" i="7"/>
  <c r="D296" i="7"/>
  <c r="D299" i="7"/>
  <c r="D88" i="7"/>
  <c r="D267" i="7"/>
  <c r="F267" i="7"/>
  <c r="D164" i="7"/>
  <c r="D255" i="7"/>
  <c r="D198" i="7"/>
  <c r="F176" i="7"/>
  <c r="F160" i="7"/>
  <c r="D348" i="7"/>
  <c r="D66" i="7"/>
  <c r="D143" i="7"/>
  <c r="D45" i="7"/>
  <c r="D42" i="7"/>
  <c r="D97" i="7"/>
  <c r="F97" i="7"/>
  <c r="D77" i="7"/>
  <c r="D244" i="7"/>
  <c r="D28" i="7"/>
  <c r="D217" i="7"/>
  <c r="F52" i="7"/>
  <c r="D53" i="7"/>
  <c r="D12" i="7"/>
  <c r="F12" i="7"/>
  <c r="D56" i="7"/>
  <c r="D95" i="7"/>
  <c r="D270" i="7"/>
  <c r="D133" i="7"/>
  <c r="D128" i="7"/>
  <c r="D191" i="7"/>
  <c r="D175" i="7"/>
  <c r="D179" i="7"/>
  <c r="D268" i="7"/>
  <c r="F268" i="7"/>
  <c r="D36" i="7"/>
  <c r="D230" i="7"/>
  <c r="D122" i="7"/>
  <c r="D46" i="7"/>
  <c r="D184" i="2"/>
  <c r="D340" i="2"/>
  <c r="F341" i="2"/>
  <c r="D221" i="2"/>
  <c r="F106" i="2"/>
  <c r="D26" i="2"/>
  <c r="F226" i="2"/>
  <c r="D177" i="2"/>
  <c r="D324" i="2"/>
  <c r="D302" i="2"/>
  <c r="F261" i="2"/>
  <c r="D172" i="2"/>
  <c r="D161" i="2"/>
  <c r="D147" i="2"/>
  <c r="D178" i="2"/>
  <c r="D92" i="2"/>
  <c r="D20" i="2"/>
  <c r="D55" i="2"/>
  <c r="D122" i="2"/>
  <c r="F182" i="2"/>
  <c r="D334" i="2"/>
  <c r="F194" i="2"/>
  <c r="D293" i="2"/>
  <c r="D290" i="2"/>
  <c r="D271" i="2"/>
  <c r="D235" i="2"/>
  <c r="D338" i="2"/>
  <c r="D205" i="2"/>
  <c r="D62" i="2"/>
  <c r="F18" i="2"/>
  <c r="R18" i="2" s="1"/>
  <c r="D134" i="2"/>
  <c r="D303" i="2"/>
  <c r="D94" i="2"/>
  <c r="D275" i="2"/>
  <c r="D88" i="2"/>
  <c r="F325" i="2" l="1"/>
  <c r="F313" i="2"/>
  <c r="F340" i="2"/>
  <c r="F54" i="2"/>
  <c r="F99" i="2"/>
  <c r="F178" i="2"/>
  <c r="F113" i="2"/>
  <c r="F187" i="2"/>
  <c r="F20" i="2"/>
  <c r="R20" i="2" s="1"/>
  <c r="F167" i="2"/>
  <c r="F319" i="7"/>
  <c r="D325" i="2"/>
  <c r="F51" i="8"/>
  <c r="F218" i="2"/>
  <c r="F286" i="2"/>
  <c r="F77" i="2"/>
  <c r="F160" i="2"/>
  <c r="F107" i="2"/>
  <c r="F28" i="2"/>
  <c r="R28" i="2" s="1"/>
  <c r="F239" i="7"/>
  <c r="F260" i="2"/>
  <c r="F83" i="7"/>
  <c r="F21" i="8"/>
  <c r="F240" i="2"/>
  <c r="F150" i="2"/>
  <c r="F350" i="7"/>
  <c r="F96" i="7"/>
  <c r="F300" i="7"/>
  <c r="F279" i="2"/>
  <c r="F334" i="2"/>
  <c r="F230" i="2"/>
  <c r="F211" i="2"/>
  <c r="F278" i="2"/>
  <c r="F33" i="2"/>
  <c r="R33" i="2" s="1"/>
  <c r="F303" i="2"/>
  <c r="F122" i="2"/>
  <c r="F283" i="7"/>
  <c r="F42" i="2"/>
  <c r="R42" i="2" s="1"/>
  <c r="F144" i="2"/>
  <c r="G239" i="7"/>
  <c r="G99" i="2"/>
  <c r="F122" i="7"/>
  <c r="F324" i="2"/>
  <c r="F57" i="2"/>
  <c r="F165" i="7"/>
  <c r="F134" i="2"/>
  <c r="F176" i="2"/>
  <c r="F281" i="7"/>
  <c r="F237" i="7"/>
  <c r="F114" i="2"/>
  <c r="F44" i="2"/>
  <c r="R44" i="2" s="1"/>
  <c r="F119" i="2"/>
  <c r="F320" i="7"/>
  <c r="F159" i="2"/>
  <c r="F156" i="7"/>
  <c r="F38" i="7"/>
  <c r="F148" i="2"/>
  <c r="F197" i="2"/>
  <c r="F98" i="2"/>
  <c r="F205" i="2"/>
  <c r="G28" i="2"/>
  <c r="F290" i="2"/>
  <c r="F252" i="2"/>
  <c r="F144" i="7"/>
  <c r="F232" i="2"/>
  <c r="F102" i="2"/>
  <c r="F260" i="7"/>
  <c r="F34" i="7"/>
  <c r="F302" i="7"/>
  <c r="F11" i="2"/>
  <c r="R11" i="2" s="1"/>
  <c r="F35" i="2"/>
  <c r="R35" i="2" s="1"/>
  <c r="F208" i="2"/>
  <c r="F324" i="7"/>
  <c r="F297" i="7"/>
  <c r="F25" i="7"/>
  <c r="F177" i="7"/>
  <c r="F18" i="7"/>
  <c r="F244" i="2"/>
  <c r="F338" i="2"/>
  <c r="F316" i="7"/>
  <c r="F82" i="7"/>
  <c r="F87" i="2"/>
  <c r="F69" i="2"/>
  <c r="F155" i="2"/>
  <c r="F257" i="2"/>
  <c r="F343" i="2"/>
  <c r="F95" i="7"/>
  <c r="F9" i="2"/>
  <c r="R9" i="2" s="1"/>
  <c r="F102" i="7"/>
  <c r="F107" i="7"/>
  <c r="F234" i="2"/>
  <c r="F84" i="2"/>
  <c r="F140" i="2"/>
  <c r="F138" i="7"/>
  <c r="F72" i="2"/>
  <c r="F10" i="7"/>
  <c r="F339" i="2"/>
  <c r="F58" i="2"/>
  <c r="F275" i="7"/>
  <c r="F229" i="7"/>
  <c r="F15" i="2"/>
  <c r="R15" i="2" s="1"/>
  <c r="F145" i="2"/>
  <c r="F159" i="7"/>
  <c r="F4" i="8"/>
  <c r="F341" i="8"/>
  <c r="F222" i="8"/>
  <c r="F228" i="8"/>
  <c r="F10" i="8"/>
  <c r="F298" i="8"/>
  <c r="F81" i="8"/>
  <c r="F169" i="8"/>
  <c r="F65" i="8"/>
  <c r="F338" i="8"/>
  <c r="F183" i="8"/>
  <c r="F208" i="8"/>
  <c r="F350" i="8"/>
  <c r="D16" i="8"/>
  <c r="F16" i="8"/>
  <c r="F347" i="8"/>
  <c r="F20" i="8"/>
  <c r="F303" i="8"/>
  <c r="F91" i="8"/>
  <c r="F204" i="8"/>
  <c r="F270" i="8"/>
  <c r="F348" i="8"/>
  <c r="F127" i="8"/>
  <c r="F291" i="8"/>
  <c r="F301" i="8"/>
  <c r="F285" i="8"/>
  <c r="F104" i="8"/>
  <c r="F66" i="8"/>
  <c r="F59" i="8"/>
  <c r="F158" i="8"/>
  <c r="F116" i="8"/>
  <c r="F203" i="8"/>
  <c r="F282" i="8"/>
  <c r="F327" i="8"/>
  <c r="F62" i="8"/>
  <c r="F223" i="8"/>
  <c r="F315" i="8"/>
  <c r="D169" i="8"/>
  <c r="F34" i="8"/>
  <c r="F160" i="8"/>
  <c r="F312" i="8"/>
  <c r="F89" i="8"/>
  <c r="F141" i="8"/>
  <c r="F186" i="8"/>
  <c r="F138" i="8"/>
  <c r="F273" i="8"/>
  <c r="F124" i="8"/>
  <c r="F172" i="8"/>
  <c r="F286" i="8"/>
  <c r="F197" i="8"/>
  <c r="F216" i="8"/>
  <c r="F245" i="8"/>
  <c r="F168" i="8"/>
  <c r="F175" i="8"/>
  <c r="F330" i="8"/>
  <c r="F14" i="8"/>
  <c r="F45" i="8"/>
  <c r="F182" i="8"/>
  <c r="F277" i="8"/>
  <c r="F140" i="8"/>
  <c r="F294" i="8"/>
  <c r="F206" i="8"/>
  <c r="F253" i="8"/>
  <c r="F113" i="8"/>
  <c r="D20" i="8"/>
  <c r="F234" i="8"/>
  <c r="F119" i="8"/>
  <c r="D204" i="8"/>
  <c r="F41" i="8"/>
  <c r="F265" i="8"/>
  <c r="D327" i="8"/>
  <c r="F164" i="8"/>
  <c r="F260" i="8"/>
  <c r="F238" i="7"/>
  <c r="F62" i="7"/>
  <c r="F340" i="7"/>
  <c r="F311" i="7"/>
  <c r="D38" i="7"/>
  <c r="F187" i="7"/>
  <c r="F161" i="7"/>
  <c r="F201" i="7"/>
  <c r="F250" i="7"/>
  <c r="F323" i="7"/>
  <c r="D25" i="7"/>
  <c r="D64" i="7"/>
  <c r="F33" i="7"/>
  <c r="F6" i="7"/>
  <c r="F262" i="7"/>
  <c r="F309" i="7"/>
  <c r="F139" i="7"/>
  <c r="F312" i="7"/>
  <c r="F116" i="7"/>
  <c r="D281" i="7"/>
  <c r="D297" i="7"/>
  <c r="F298" i="7"/>
  <c r="F317" i="7"/>
  <c r="F242" i="7"/>
  <c r="F224" i="7"/>
  <c r="F104" i="7"/>
  <c r="F182" i="7"/>
  <c r="D320" i="7"/>
  <c r="F32" i="7"/>
  <c r="F257" i="7"/>
  <c r="F189" i="7"/>
  <c r="F61" i="7"/>
  <c r="F154" i="7"/>
  <c r="G225" i="7"/>
  <c r="F225" i="7"/>
  <c r="G259" i="7"/>
  <c r="F259" i="7"/>
  <c r="G307" i="7"/>
  <c r="F307" i="7"/>
  <c r="G41" i="7"/>
  <c r="F41" i="7"/>
  <c r="G194" i="7"/>
  <c r="F194" i="7"/>
  <c r="G181" i="7"/>
  <c r="F181" i="7"/>
  <c r="F251" i="7"/>
  <c r="D251" i="7"/>
  <c r="D15" i="7"/>
  <c r="F15" i="7"/>
  <c r="D43" i="7"/>
  <c r="F43" i="7"/>
  <c r="F335" i="7"/>
  <c r="F87" i="7"/>
  <c r="G109" i="7"/>
  <c r="F109" i="7"/>
  <c r="G66" i="7"/>
  <c r="F66" i="7"/>
  <c r="G219" i="7"/>
  <c r="F219" i="7"/>
  <c r="F252" i="7"/>
  <c r="D252" i="7"/>
  <c r="F47" i="7"/>
  <c r="D47" i="7"/>
  <c r="G271" i="7"/>
  <c r="F271" i="7"/>
  <c r="G45" i="7"/>
  <c r="F45" i="7"/>
  <c r="F8" i="7"/>
  <c r="D8" i="7"/>
  <c r="D16" i="7"/>
  <c r="F16" i="7"/>
  <c r="F279" i="7"/>
  <c r="D279" i="7"/>
  <c r="F53" i="7"/>
  <c r="F108" i="7"/>
  <c r="D197" i="7"/>
  <c r="F197" i="7"/>
  <c r="F206" i="7"/>
  <c r="D206" i="7"/>
  <c r="F147" i="7"/>
  <c r="F246" i="7"/>
  <c r="F284" i="7"/>
  <c r="D284" i="7"/>
  <c r="D202" i="7"/>
  <c r="F202" i="7"/>
  <c r="D123" i="7"/>
  <c r="F123" i="7"/>
  <c r="D293" i="7"/>
  <c r="F172" i="7"/>
  <c r="F336" i="7"/>
  <c r="F89" i="7"/>
  <c r="F243" i="7"/>
  <c r="G221" i="7"/>
  <c r="F221" i="7"/>
  <c r="F119" i="7"/>
  <c r="F207" i="7"/>
  <c r="F292" i="7"/>
  <c r="D104" i="7"/>
  <c r="F330" i="7"/>
  <c r="F168" i="7"/>
  <c r="D147" i="7"/>
  <c r="D246" i="7"/>
  <c r="F7" i="7"/>
  <c r="G134" i="7"/>
  <c r="F134" i="7"/>
  <c r="F289" i="7"/>
  <c r="D199" i="7"/>
  <c r="F199" i="7"/>
  <c r="D48" i="7"/>
  <c r="F48" i="7"/>
  <c r="D117" i="7"/>
  <c r="F117" i="7"/>
  <c r="F129" i="7"/>
  <c r="D170" i="7"/>
  <c r="F170" i="7"/>
  <c r="F226" i="7"/>
  <c r="F264" i="7"/>
  <c r="F57" i="7"/>
  <c r="F295" i="7"/>
  <c r="F232" i="7"/>
  <c r="F277" i="7"/>
  <c r="D174" i="7"/>
  <c r="D156" i="7"/>
  <c r="F338" i="7"/>
  <c r="F112" i="7"/>
  <c r="G34" i="7"/>
  <c r="F37" i="7"/>
  <c r="F121" i="7"/>
  <c r="F178" i="7"/>
  <c r="F236" i="7"/>
  <c r="F269" i="7"/>
  <c r="F114" i="7"/>
  <c r="F244" i="7"/>
  <c r="D316" i="7"/>
  <c r="D138" i="7"/>
  <c r="F173" i="7"/>
  <c r="D334" i="7"/>
  <c r="D289" i="7"/>
  <c r="F120" i="7"/>
  <c r="F77" i="7"/>
  <c r="F185" i="7"/>
  <c r="F209" i="7"/>
  <c r="F88" i="7"/>
  <c r="F299" i="7"/>
  <c r="F29" i="7"/>
  <c r="D282" i="7"/>
  <c r="F282" i="7"/>
  <c r="G124" i="7"/>
  <c r="F124" i="7"/>
  <c r="F67" i="7"/>
  <c r="D113" i="7"/>
  <c r="F113" i="7"/>
  <c r="D248" i="7"/>
  <c r="F248" i="7"/>
  <c r="D30" i="7"/>
  <c r="F30" i="7"/>
  <c r="F19" i="7"/>
  <c r="F158" i="7"/>
  <c r="G91" i="7"/>
  <c r="F91" i="7"/>
  <c r="G128" i="7"/>
  <c r="F128" i="7"/>
  <c r="D135" i="7"/>
  <c r="F135" i="7"/>
  <c r="D159" i="7"/>
  <c r="F69" i="7"/>
  <c r="G136" i="7"/>
  <c r="F136" i="7"/>
  <c r="D148" i="7"/>
  <c r="F148" i="7"/>
  <c r="F133" i="7"/>
  <c r="F287" i="7"/>
  <c r="D87" i="7"/>
  <c r="F306" i="7"/>
  <c r="D302" i="7"/>
  <c r="F40" i="7"/>
  <c r="F149" i="7"/>
  <c r="D72" i="7"/>
  <c r="F72" i="7"/>
  <c r="F278" i="7"/>
  <c r="D278" i="7"/>
  <c r="D245" i="7"/>
  <c r="F245" i="7"/>
  <c r="G253" i="7"/>
  <c r="F253" i="7"/>
  <c r="F218" i="7"/>
  <c r="F343" i="7"/>
  <c r="F196" i="7"/>
  <c r="F56" i="7"/>
  <c r="F294" i="7"/>
  <c r="D129" i="7"/>
  <c r="F42" i="7"/>
  <c r="F17" i="7"/>
  <c r="F337" i="7"/>
  <c r="D119" i="7"/>
  <c r="D324" i="7"/>
  <c r="F183" i="7"/>
  <c r="F51" i="7"/>
  <c r="F186" i="7"/>
  <c r="F175" i="7"/>
  <c r="F130" i="7"/>
  <c r="F228" i="7"/>
  <c r="F280" i="7"/>
  <c r="F316" i="2"/>
  <c r="F97" i="2"/>
  <c r="F82" i="2"/>
  <c r="F86" i="2"/>
  <c r="F305" i="2"/>
  <c r="F329" i="2"/>
  <c r="F212" i="2"/>
  <c r="F288" i="2"/>
  <c r="F64" i="2"/>
  <c r="F243" i="2"/>
  <c r="F302" i="2"/>
  <c r="F91" i="2"/>
  <c r="F337" i="2"/>
  <c r="F228" i="2"/>
  <c r="F146" i="2"/>
  <c r="F216" i="2"/>
  <c r="D244" i="2"/>
  <c r="F277" i="2"/>
  <c r="D84" i="2"/>
  <c r="F168" i="2"/>
  <c r="F296" i="2"/>
  <c r="F308" i="2"/>
  <c r="F138" i="2"/>
  <c r="F319" i="2"/>
  <c r="F335" i="2"/>
  <c r="F130" i="2"/>
  <c r="F292" i="2"/>
  <c r="F78" i="2"/>
  <c r="F100" i="2"/>
  <c r="F166" i="2"/>
  <c r="F245" i="2"/>
  <c r="D159" i="2"/>
  <c r="F195" i="2"/>
  <c r="D140" i="2"/>
  <c r="F67" i="2"/>
  <c r="F203" i="2"/>
  <c r="F237" i="2"/>
  <c r="F200" i="2"/>
  <c r="D72" i="2"/>
  <c r="F309" i="2"/>
  <c r="F242" i="2"/>
  <c r="F193" i="2"/>
  <c r="F311" i="2"/>
  <c r="F251" i="2"/>
  <c r="F346" i="2"/>
  <c r="F320" i="2"/>
  <c r="F142" i="2"/>
  <c r="F199" i="2"/>
  <c r="D316" i="2"/>
  <c r="F222" i="2"/>
  <c r="D35" i="2"/>
  <c r="F154" i="2"/>
  <c r="F332" i="2"/>
  <c r="F217" i="2"/>
  <c r="D15" i="2"/>
  <c r="F85" i="2"/>
  <c r="D11" i="2"/>
  <c r="F344" i="2"/>
  <c r="F255" i="2"/>
  <c r="F238" i="2"/>
  <c r="F247" i="2"/>
  <c r="F326" i="2"/>
  <c r="F25" i="2"/>
  <c r="R25" i="2" s="1"/>
  <c r="F328" i="2"/>
  <c r="F158" i="2"/>
  <c r="G248" i="2"/>
  <c r="F121" i="2"/>
  <c r="F45" i="2"/>
  <c r="R45" i="2" s="1"/>
  <c r="F27" i="2"/>
  <c r="R27" i="2" s="1"/>
  <c r="F250" i="2"/>
  <c r="F152" i="2"/>
  <c r="F175" i="2"/>
  <c r="F118" i="2"/>
  <c r="F68" i="2"/>
  <c r="F198" i="2"/>
  <c r="F123" i="2"/>
  <c r="F307" i="2"/>
  <c r="F306" i="2"/>
  <c r="F31" i="2"/>
  <c r="R31" i="2" s="1"/>
  <c r="F37" i="2"/>
  <c r="R37" i="2" s="1"/>
  <c r="F304" i="2"/>
  <c r="F162" i="2"/>
  <c r="F81" i="2"/>
  <c r="F104" i="2"/>
  <c r="D54" i="2"/>
  <c r="F115" i="2"/>
  <c r="D97" i="2"/>
  <c r="F51" i="2"/>
  <c r="F157" i="2"/>
  <c r="F10" i="2"/>
  <c r="R10" i="2" s="1"/>
  <c r="F48" i="2"/>
  <c r="R48" i="2" s="1"/>
  <c r="F183" i="2"/>
  <c r="F116" i="2"/>
  <c r="F71" i="2"/>
  <c r="F92" i="2"/>
  <c r="F322" i="2"/>
  <c r="F79" i="2"/>
  <c r="D145" i="2"/>
  <c r="F40" i="2"/>
  <c r="R40" i="2" s="1"/>
  <c r="F74" i="2"/>
  <c r="F149" i="2"/>
  <c r="F262" i="2"/>
  <c r="F108" i="2"/>
  <c r="F49" i="2"/>
  <c r="R49" i="2" s="1"/>
  <c r="F46" i="2"/>
  <c r="R46" i="2" s="1"/>
  <c r="F128" i="2"/>
  <c r="F43" i="2"/>
  <c r="R43" i="2" s="1"/>
  <c r="F214" i="2"/>
  <c r="F300" i="2"/>
  <c r="F284" i="2"/>
  <c r="F264" i="2"/>
  <c r="F185" i="2"/>
  <c r="F171" i="2"/>
  <c r="F93" i="2"/>
  <c r="F196" i="2"/>
  <c r="F239" i="2"/>
  <c r="F225" i="2"/>
  <c r="F156" i="2"/>
  <c r="F254" i="2"/>
  <c r="F14" i="2"/>
  <c r="R14" i="2" s="1"/>
  <c r="F192" i="2"/>
  <c r="F282" i="2"/>
  <c r="F62" i="2"/>
  <c r="F30" i="2"/>
  <c r="R30" i="2" s="1"/>
  <c r="F223" i="2"/>
  <c r="F312" i="2"/>
  <c r="F136" i="2"/>
  <c r="D208" i="2"/>
  <c r="F132" i="2"/>
  <c r="F294" i="2"/>
  <c r="F224" i="2"/>
  <c r="F274" i="2"/>
  <c r="F276" i="2"/>
  <c r="F105" i="2"/>
  <c r="F19" i="2"/>
  <c r="R19" i="2" s="1"/>
  <c r="F350" i="2"/>
  <c r="F59" i="2"/>
  <c r="F76" i="2"/>
  <c r="F161" i="2"/>
  <c r="F204" i="2"/>
  <c r="F150" i="7"/>
  <c r="F54" i="7"/>
  <c r="F167" i="7"/>
  <c r="F232" i="8"/>
  <c r="F123" i="8"/>
  <c r="F343" i="8"/>
  <c r="F200" i="7"/>
  <c r="F120" i="8"/>
  <c r="F266" i="8"/>
  <c r="F75" i="8"/>
  <c r="F39" i="8"/>
  <c r="F169" i="7"/>
  <c r="F306" i="8"/>
  <c r="F283" i="8"/>
  <c r="F103" i="2"/>
  <c r="F333" i="7"/>
  <c r="F249" i="7"/>
  <c r="F36" i="2"/>
  <c r="R36" i="2" s="1"/>
  <c r="F221" i="2"/>
  <c r="F231" i="7"/>
  <c r="F24" i="7"/>
  <c r="F178" i="8"/>
  <c r="F286" i="7"/>
  <c r="F220" i="7"/>
  <c r="F321" i="7"/>
  <c r="F190" i="7"/>
  <c r="F28" i="7"/>
  <c r="F106" i="7"/>
  <c r="F209" i="8"/>
  <c r="F7" i="8"/>
  <c r="F258" i="8"/>
  <c r="F165" i="8"/>
  <c r="F275" i="8"/>
  <c r="F141" i="2"/>
  <c r="F331" i="2"/>
  <c r="F345" i="7"/>
  <c r="F193" i="7"/>
  <c r="F303" i="7"/>
  <c r="F329" i="7"/>
  <c r="F254" i="7"/>
  <c r="F94" i="8"/>
  <c r="F166" i="7"/>
  <c r="F216" i="7"/>
  <c r="F83" i="8"/>
  <c r="F162" i="8"/>
  <c r="F284" i="8"/>
  <c r="F258" i="7"/>
  <c r="F344" i="7"/>
  <c r="F131" i="7"/>
  <c r="F75" i="7"/>
  <c r="G283" i="13"/>
  <c r="G94" i="13"/>
  <c r="G32" i="12"/>
  <c r="G91" i="10"/>
  <c r="G294" i="10"/>
  <c r="G25" i="10"/>
  <c r="G180" i="7"/>
  <c r="F180" i="7"/>
  <c r="G88" i="2"/>
  <c r="F88" i="2"/>
  <c r="G64" i="12"/>
  <c r="G215" i="11"/>
  <c r="G202" i="10"/>
  <c r="G146" i="10"/>
  <c r="G246" i="9"/>
  <c r="G120" i="2"/>
  <c r="F120" i="2"/>
  <c r="G312" i="9"/>
  <c r="G160" i="9"/>
  <c r="G273" i="10"/>
  <c r="G168" i="10"/>
  <c r="G346" i="12"/>
  <c r="G140" i="14"/>
  <c r="G88" i="14"/>
  <c r="G210" i="7"/>
  <c r="F210" i="7"/>
  <c r="G80" i="9"/>
  <c r="G132" i="9"/>
  <c r="G192" i="9"/>
  <c r="G247" i="12"/>
  <c r="G92" i="14"/>
  <c r="G214" i="9"/>
  <c r="G189" i="9"/>
  <c r="G38" i="9"/>
  <c r="G126" i="11"/>
  <c r="G173" i="11"/>
  <c r="G347" i="12"/>
  <c r="G206" i="14"/>
  <c r="G252" i="15"/>
  <c r="G113" i="9"/>
  <c r="G229" i="10"/>
  <c r="G51" i="10"/>
  <c r="G321" i="11"/>
  <c r="G52" i="11"/>
  <c r="G167" i="12"/>
  <c r="G12" i="15"/>
  <c r="G24" i="12"/>
  <c r="G233" i="14"/>
  <c r="G116" i="16"/>
  <c r="G18" i="12"/>
  <c r="G44" i="13"/>
  <c r="G308" i="12"/>
  <c r="G124" i="13"/>
  <c r="G225" i="16"/>
  <c r="G7" i="12"/>
  <c r="G4" i="15"/>
  <c r="G27" i="16"/>
  <c r="G81" i="15"/>
  <c r="G57" i="16"/>
  <c r="G242" i="15"/>
  <c r="G197" i="15"/>
  <c r="G263" i="2"/>
  <c r="F263" i="2"/>
  <c r="F11" i="7"/>
  <c r="G155" i="13"/>
  <c r="G108" i="16"/>
  <c r="D330" i="2"/>
  <c r="F330" i="2"/>
  <c r="D290" i="8"/>
  <c r="F290" i="8"/>
  <c r="D149" i="8"/>
  <c r="F149" i="8"/>
  <c r="F191" i="8"/>
  <c r="D191" i="8"/>
  <c r="D285" i="2"/>
  <c r="F285" i="2"/>
  <c r="D227" i="2"/>
  <c r="F227" i="2"/>
  <c r="F151" i="8"/>
  <c r="D151" i="8"/>
  <c r="F109" i="8"/>
  <c r="D109" i="8"/>
  <c r="D97" i="8"/>
  <c r="F97" i="8"/>
  <c r="F92" i="7"/>
  <c r="D92" i="7"/>
  <c r="F321" i="8"/>
  <c r="D321" i="8"/>
  <c r="F276" i="8"/>
  <c r="D276" i="8"/>
  <c r="F247" i="8"/>
  <c r="D247" i="8"/>
  <c r="F227" i="8"/>
  <c r="D227" i="8"/>
  <c r="G221" i="9"/>
  <c r="F199" i="8"/>
  <c r="D199" i="8"/>
  <c r="G125" i="14"/>
  <c r="G76" i="9"/>
  <c r="F229" i="8"/>
  <c r="D229" i="8"/>
  <c r="D36" i="2"/>
  <c r="F349" i="2"/>
  <c r="F59" i="7"/>
  <c r="F53" i="2"/>
  <c r="F240" i="7"/>
  <c r="F256" i="2"/>
  <c r="F174" i="8"/>
  <c r="F6" i="8"/>
  <c r="F157" i="8"/>
  <c r="F69" i="8"/>
  <c r="D60" i="2"/>
  <c r="F60" i="2"/>
  <c r="G211" i="10"/>
  <c r="G117" i="2"/>
  <c r="F117" i="2"/>
  <c r="G226" i="10"/>
  <c r="G202" i="9"/>
  <c r="G288" i="7"/>
  <c r="F288" i="7"/>
  <c r="G329" i="8"/>
  <c r="F329" i="8"/>
  <c r="G172" i="12"/>
  <c r="G230" i="9"/>
  <c r="G290" i="10"/>
  <c r="G139" i="14"/>
  <c r="G191" i="11"/>
  <c r="G90" i="13"/>
  <c r="D21" i="2"/>
  <c r="F21" i="2"/>
  <c r="R21" i="2" s="1"/>
  <c r="D281" i="8"/>
  <c r="F281" i="8"/>
  <c r="F26" i="7"/>
  <c r="D20" i="7"/>
  <c r="F20" i="7"/>
  <c r="F235" i="7"/>
  <c r="F195" i="8"/>
  <c r="D195" i="8"/>
  <c r="D215" i="2"/>
  <c r="F215" i="2"/>
  <c r="D133" i="2"/>
  <c r="F133" i="2"/>
  <c r="D335" i="8"/>
  <c r="F335" i="8"/>
  <c r="D82" i="8"/>
  <c r="F82" i="8"/>
  <c r="D163" i="7"/>
  <c r="F163" i="7"/>
  <c r="F131" i="8"/>
  <c r="D131" i="8"/>
  <c r="F126" i="8"/>
  <c r="D126" i="8"/>
  <c r="F296" i="8"/>
  <c r="D296" i="8"/>
  <c r="F152" i="8"/>
  <c r="D152" i="8"/>
  <c r="D65" i="7"/>
  <c r="F65" i="7"/>
  <c r="F132" i="8"/>
  <c r="D132" i="8"/>
  <c r="F93" i="8"/>
  <c r="D93" i="8"/>
  <c r="G166" i="9"/>
  <c r="D236" i="2"/>
  <c r="F236" i="2"/>
  <c r="F156" i="8"/>
  <c r="D156" i="8"/>
  <c r="G156" i="14"/>
  <c r="F170" i="8"/>
  <c r="D170" i="8"/>
  <c r="F317" i="2"/>
  <c r="F289" i="2"/>
  <c r="D67" i="7"/>
  <c r="F195" i="7"/>
  <c r="F188" i="7"/>
  <c r="D216" i="7"/>
  <c r="D5" i="7"/>
  <c r="D286" i="7"/>
  <c r="F12" i="2"/>
  <c r="R12" i="2" s="1"/>
  <c r="F331" i="7"/>
  <c r="F31" i="7"/>
  <c r="F14" i="7"/>
  <c r="F263" i="7"/>
  <c r="F6" i="2"/>
  <c r="R6" i="2" s="1"/>
  <c r="F125" i="7"/>
  <c r="F94" i="2"/>
  <c r="F53" i="8"/>
  <c r="F28" i="8"/>
  <c r="G39" i="15"/>
  <c r="G190" i="11"/>
  <c r="G82" i="10"/>
  <c r="G97" i="9"/>
  <c r="G84" i="11"/>
  <c r="G88" i="11"/>
  <c r="G189" i="15"/>
  <c r="G276" i="7"/>
  <c r="F276" i="7"/>
  <c r="G167" i="9"/>
  <c r="G128" i="10"/>
  <c r="G230" i="11"/>
  <c r="G231" i="8"/>
  <c r="F231" i="8"/>
  <c r="G309" i="9"/>
  <c r="G96" i="10"/>
  <c r="G34" i="10"/>
  <c r="G339" i="11"/>
  <c r="G331" i="12"/>
  <c r="G317" i="14"/>
  <c r="G13" i="14"/>
  <c r="G9" i="15"/>
  <c r="G102" i="16"/>
  <c r="G319" i="9"/>
  <c r="G58" i="9"/>
  <c r="G151" i="11"/>
  <c r="G320" i="15"/>
  <c r="G220" i="11"/>
  <c r="G175" i="13"/>
  <c r="G334" i="11"/>
  <c r="G278" i="16"/>
  <c r="G331" i="13"/>
  <c r="G130" i="12"/>
  <c r="G333" i="13"/>
  <c r="G268" i="15"/>
  <c r="G189" i="16"/>
  <c r="G121" i="16"/>
  <c r="G285" i="16"/>
  <c r="G218" i="15"/>
  <c r="D206" i="2"/>
  <c r="F206" i="2"/>
  <c r="D173" i="2"/>
  <c r="F173" i="2"/>
  <c r="G140" i="10"/>
  <c r="G153" i="8"/>
  <c r="F153" i="8"/>
  <c r="G28" i="10"/>
  <c r="G192" i="7"/>
  <c r="F192" i="7"/>
  <c r="G300" i="8"/>
  <c r="F300" i="8"/>
  <c r="G339" i="10"/>
  <c r="G163" i="10"/>
  <c r="G164" i="2"/>
  <c r="F164" i="2"/>
  <c r="G94" i="7"/>
  <c r="F94" i="7"/>
  <c r="G308" i="9"/>
  <c r="G218" i="10"/>
  <c r="G259" i="12"/>
  <c r="G247" i="7"/>
  <c r="F247" i="7"/>
  <c r="G334" i="9"/>
  <c r="G33" i="13"/>
  <c r="G118" i="7"/>
  <c r="F118" i="7"/>
  <c r="G30" i="9"/>
  <c r="G212" i="10"/>
  <c r="G270" i="10"/>
  <c r="G47" i="2"/>
  <c r="F47" i="2"/>
  <c r="R47" i="2" s="1"/>
  <c r="G273" i="7"/>
  <c r="F273" i="7"/>
  <c r="G335" i="13"/>
  <c r="G318" i="8"/>
  <c r="F318" i="8"/>
  <c r="F22" i="8"/>
  <c r="D22" i="8"/>
  <c r="D56" i="2"/>
  <c r="F56" i="2"/>
  <c r="G281" i="2"/>
  <c r="F281" i="2"/>
  <c r="D98" i="7"/>
  <c r="F98" i="7"/>
  <c r="G293" i="2"/>
  <c r="F293" i="2"/>
  <c r="F246" i="2"/>
  <c r="F170" i="2"/>
  <c r="F339" i="7"/>
  <c r="D333" i="7"/>
  <c r="F81" i="7"/>
  <c r="F211" i="7"/>
  <c r="F35" i="7"/>
  <c r="F209" i="2"/>
  <c r="F36" i="7"/>
  <c r="F222" i="7"/>
  <c r="F146" i="7"/>
  <c r="F137" i="2"/>
  <c r="F323" i="2"/>
  <c r="G119" i="2"/>
  <c r="F347" i="2"/>
  <c r="F347" i="7"/>
  <c r="F139" i="2"/>
  <c r="F66" i="2"/>
  <c r="G116" i="13"/>
  <c r="G207" i="13"/>
  <c r="G142" i="15"/>
  <c r="F188" i="8"/>
  <c r="D290" i="7"/>
  <c r="F290" i="7"/>
  <c r="G100" i="12"/>
  <c r="F213" i="2"/>
  <c r="F73" i="2"/>
  <c r="F325" i="7"/>
  <c r="D303" i="7"/>
  <c r="F212" i="7"/>
  <c r="F101" i="7"/>
  <c r="F21" i="7"/>
  <c r="F137" i="7"/>
  <c r="F270" i="7"/>
  <c r="F249" i="2"/>
  <c r="F349" i="7"/>
  <c r="F61" i="2"/>
  <c r="F147" i="2"/>
  <c r="F177" i="2"/>
  <c r="F26" i="2"/>
  <c r="R26" i="2" s="1"/>
  <c r="F146" i="8"/>
  <c r="D283" i="8"/>
  <c r="G181" i="13"/>
  <c r="G64" i="14"/>
  <c r="F77" i="8"/>
  <c r="F25" i="8"/>
  <c r="G13" i="12"/>
  <c r="G159" i="9"/>
  <c r="G269" i="9"/>
  <c r="D287" i="2"/>
  <c r="F287" i="2"/>
  <c r="D322" i="7"/>
  <c r="F322" i="7"/>
  <c r="F291" i="2"/>
  <c r="F327" i="2"/>
  <c r="F95" i="2"/>
  <c r="D150" i="7"/>
  <c r="F313" i="7"/>
  <c r="F99" i="7"/>
  <c r="F4" i="7"/>
  <c r="D24" i="7"/>
  <c r="F308" i="7"/>
  <c r="D190" i="7"/>
  <c r="F151" i="2"/>
  <c r="F345" i="2"/>
  <c r="F46" i="7"/>
  <c r="G186" i="7"/>
  <c r="F143" i="2"/>
  <c r="F126" i="2"/>
  <c r="F84" i="7"/>
  <c r="F8" i="2"/>
  <c r="R8" i="2" s="1"/>
  <c r="G6" i="13"/>
  <c r="G162" i="16"/>
  <c r="F177" i="8"/>
  <c r="F351" i="8"/>
  <c r="D83" i="8"/>
  <c r="G30" i="13"/>
  <c r="G307" i="10"/>
  <c r="G22" i="9"/>
  <c r="G343" i="12"/>
  <c r="G85" i="7"/>
  <c r="F85" i="7"/>
  <c r="G267" i="2"/>
  <c r="F267" i="2"/>
  <c r="G202" i="2"/>
  <c r="F202" i="2"/>
  <c r="G179" i="2"/>
  <c r="F179" i="2"/>
  <c r="G41" i="9"/>
  <c r="G83" i="12"/>
  <c r="G141" i="7"/>
  <c r="F141" i="7"/>
  <c r="G311" i="9"/>
  <c r="G95" i="9"/>
  <c r="G121" i="10"/>
  <c r="G14" i="12"/>
  <c r="G312" i="13"/>
  <c r="G316" i="8"/>
  <c r="F316" i="8"/>
  <c r="G204" i="9"/>
  <c r="G338" i="9"/>
  <c r="G156" i="10"/>
  <c r="G29" i="10"/>
  <c r="G75" i="11"/>
  <c r="G345" i="11"/>
  <c r="G202" i="12"/>
  <c r="G25" i="13"/>
  <c r="G46" i="13"/>
  <c r="G138" i="9"/>
  <c r="G25" i="9"/>
  <c r="G248" i="9"/>
  <c r="G318" i="10"/>
  <c r="G259" i="11"/>
  <c r="G23" i="11"/>
  <c r="G332" i="12"/>
  <c r="G218" i="12"/>
  <c r="G50" i="12"/>
  <c r="G103" i="13"/>
  <c r="G190" i="15"/>
  <c r="G141" i="15"/>
  <c r="G149" i="11"/>
  <c r="G45" i="11"/>
  <c r="G257" i="12"/>
  <c r="G221" i="12"/>
  <c r="G276" i="12"/>
  <c r="G348" i="13"/>
  <c r="G273" i="14"/>
  <c r="G241" i="12"/>
  <c r="G55" i="12"/>
  <c r="G6" i="12"/>
  <c r="G341" i="13"/>
  <c r="G97" i="13"/>
  <c r="G329" i="14"/>
  <c r="G318" i="14"/>
  <c r="G270" i="15"/>
  <c r="G194" i="12"/>
  <c r="G316" i="13"/>
  <c r="G107" i="13"/>
  <c r="G241" i="14"/>
  <c r="G175" i="14"/>
  <c r="G178" i="16"/>
  <c r="G56" i="14"/>
  <c r="G232" i="15"/>
  <c r="G114" i="16"/>
  <c r="G93" i="14"/>
  <c r="G66" i="15"/>
  <c r="G88" i="15"/>
  <c r="G250" i="16"/>
  <c r="G158" i="15"/>
  <c r="G167" i="16"/>
  <c r="G281" i="16"/>
  <c r="G335" i="12"/>
  <c r="G186" i="9"/>
  <c r="F148" i="8"/>
  <c r="D148" i="8"/>
  <c r="D22" i="7"/>
  <c r="F22" i="7"/>
  <c r="G258" i="9"/>
  <c r="D118" i="8"/>
  <c r="F118" i="8"/>
  <c r="G137" i="8"/>
  <c r="F137" i="8"/>
  <c r="G266" i="9"/>
  <c r="G99" i="10"/>
  <c r="G264" i="11"/>
  <c r="G48" i="11"/>
  <c r="G299" i="12"/>
  <c r="G78" i="9"/>
  <c r="G13" i="9"/>
  <c r="G316" i="11"/>
  <c r="G271" i="11"/>
  <c r="G218" i="13"/>
  <c r="G327" i="11"/>
  <c r="G239" i="13"/>
  <c r="G149" i="14"/>
  <c r="G90" i="15"/>
  <c r="G333" i="2"/>
  <c r="F333" i="2"/>
  <c r="G138" i="10"/>
  <c r="G170" i="12"/>
  <c r="G180" i="16"/>
  <c r="G274" i="7"/>
  <c r="F274" i="7"/>
  <c r="G90" i="9"/>
  <c r="G268" i="12"/>
  <c r="D181" i="2"/>
  <c r="F181" i="2"/>
  <c r="F145" i="7"/>
  <c r="F307" i="8"/>
  <c r="D307" i="8"/>
  <c r="D74" i="8"/>
  <c r="F74" i="8"/>
  <c r="D315" i="2"/>
  <c r="F315" i="2"/>
  <c r="D76" i="7"/>
  <c r="F76" i="7"/>
  <c r="F54" i="8"/>
  <c r="D54" i="8"/>
  <c r="F80" i="8"/>
  <c r="D80" i="8"/>
  <c r="D152" i="7"/>
  <c r="F152" i="7"/>
  <c r="F121" i="8"/>
  <c r="F79" i="8"/>
  <c r="D79" i="8"/>
  <c r="D201" i="8"/>
  <c r="F201" i="8"/>
  <c r="F241" i="8"/>
  <c r="D241" i="8"/>
  <c r="F287" i="8"/>
  <c r="D287" i="8"/>
  <c r="F271" i="2"/>
  <c r="D241" i="2"/>
  <c r="F241" i="2"/>
  <c r="F55" i="2"/>
  <c r="D115" i="7"/>
  <c r="F115" i="7"/>
  <c r="F323" i="8"/>
  <c r="D323" i="8"/>
  <c r="F18" i="8"/>
  <c r="D18" i="8"/>
  <c r="D238" i="8"/>
  <c r="F238" i="8"/>
  <c r="D265" i="2"/>
  <c r="F265" i="2"/>
  <c r="D233" i="2"/>
  <c r="F233" i="2"/>
  <c r="F265" i="7"/>
  <c r="D265" i="7"/>
  <c r="F163" i="8"/>
  <c r="D163" i="8"/>
  <c r="D110" i="7"/>
  <c r="F110" i="7"/>
  <c r="D142" i="7"/>
  <c r="F142" i="7"/>
  <c r="F11" i="8"/>
  <c r="D11" i="8"/>
  <c r="F189" i="8"/>
  <c r="D189" i="8"/>
  <c r="D340" i="8"/>
  <c r="F340" i="8"/>
  <c r="F23" i="8"/>
  <c r="D23" i="8"/>
  <c r="D71" i="7"/>
  <c r="F71" i="7"/>
  <c r="F211" i="8"/>
  <c r="D211" i="8"/>
  <c r="F308" i="8"/>
  <c r="D308" i="8"/>
  <c r="F190" i="8"/>
  <c r="D190" i="8"/>
  <c r="F86" i="8"/>
  <c r="D86" i="8"/>
  <c r="F70" i="8"/>
  <c r="D70" i="8"/>
  <c r="F215" i="8"/>
  <c r="D215" i="8"/>
  <c r="F5" i="8"/>
  <c r="D5" i="8"/>
  <c r="F78" i="8"/>
  <c r="D78" i="8"/>
  <c r="G44" i="10"/>
  <c r="G246" i="10"/>
  <c r="G253" i="9"/>
  <c r="G60" i="10"/>
  <c r="G103" i="11"/>
  <c r="G252" i="12"/>
  <c r="G215" i="13"/>
  <c r="G248" i="8"/>
  <c r="F248" i="8"/>
  <c r="G18" i="9"/>
  <c r="G169" i="9"/>
  <c r="G32" i="9"/>
  <c r="G68" i="11"/>
  <c r="G240" i="12"/>
  <c r="G268" i="14"/>
  <c r="G43" i="11"/>
  <c r="G74" i="13"/>
  <c r="G292" i="11"/>
  <c r="G214" i="12"/>
  <c r="G95" i="12"/>
  <c r="G55" i="16"/>
  <c r="G319" i="12"/>
  <c r="G280" i="12"/>
  <c r="G179" i="12"/>
  <c r="G246" i="14"/>
  <c r="G339" i="15"/>
  <c r="G268" i="13"/>
  <c r="G311" i="13"/>
  <c r="G138" i="14"/>
  <c r="G112" i="14"/>
  <c r="G117" i="15"/>
  <c r="G191" i="16"/>
  <c r="G211" i="15"/>
  <c r="G229" i="15"/>
  <c r="G208" i="16"/>
  <c r="G90" i="16"/>
  <c r="G349" i="9"/>
  <c r="G43" i="14"/>
  <c r="G145" i="15"/>
  <c r="D220" i="8"/>
  <c r="D63" i="2"/>
  <c r="F63" i="2"/>
  <c r="F143" i="8"/>
  <c r="D143" i="8"/>
  <c r="D103" i="8"/>
  <c r="F103" i="8"/>
  <c r="F63" i="8"/>
  <c r="D63" i="8"/>
  <c r="D185" i="8"/>
  <c r="F185" i="8"/>
  <c r="D314" i="2"/>
  <c r="F314" i="2"/>
  <c r="F17" i="8"/>
  <c r="D17" i="8"/>
  <c r="D90" i="7"/>
  <c r="F90" i="7"/>
  <c r="D134" i="8"/>
  <c r="F134" i="8"/>
  <c r="F88" i="8"/>
  <c r="D88" i="8"/>
  <c r="D261" i="7"/>
  <c r="F261" i="7"/>
  <c r="F344" i="8"/>
  <c r="F64" i="8"/>
  <c r="F205" i="7"/>
  <c r="D205" i="7"/>
  <c r="D27" i="7"/>
  <c r="F27" i="7"/>
  <c r="F299" i="8"/>
  <c r="D299" i="8"/>
  <c r="F305" i="8"/>
  <c r="D305" i="8"/>
  <c r="G54" i="11"/>
  <c r="F266" i="7"/>
  <c r="D266" i="7"/>
  <c r="G283" i="12"/>
  <c r="G206" i="9"/>
  <c r="D80" i="2"/>
  <c r="F80" i="2"/>
  <c r="G326" i="12"/>
  <c r="F336" i="2"/>
  <c r="D131" i="7"/>
  <c r="F204" i="7"/>
  <c r="F184" i="7"/>
  <c r="F258" i="2"/>
  <c r="G45" i="13"/>
  <c r="G31" i="14"/>
  <c r="D344" i="8"/>
  <c r="D7" i="8"/>
  <c r="G226" i="9"/>
  <c r="F76" i="8"/>
  <c r="D76" i="8"/>
  <c r="G321" i="2"/>
  <c r="F321" i="2"/>
  <c r="G329" i="13"/>
  <c r="G274" i="15"/>
  <c r="G171" i="7"/>
  <c r="F171" i="7"/>
  <c r="G93" i="10"/>
  <c r="G263" i="12"/>
  <c r="G333" i="12"/>
  <c r="G137" i="11"/>
  <c r="G157" i="7"/>
  <c r="F157" i="7"/>
  <c r="G254" i="15"/>
  <c r="G159" i="10"/>
  <c r="G277" i="12"/>
  <c r="G65" i="14"/>
  <c r="F217" i="8"/>
  <c r="D217" i="8"/>
  <c r="D4" i="2"/>
  <c r="F4" i="2"/>
  <c r="R4" i="2" s="1"/>
  <c r="F93" i="7"/>
  <c r="D93" i="7"/>
  <c r="F198" i="8"/>
  <c r="D198" i="8"/>
  <c r="F162" i="7"/>
  <c r="D162" i="7"/>
  <c r="D179" i="8"/>
  <c r="F179" i="8"/>
  <c r="D342" i="2"/>
  <c r="F342" i="2"/>
  <c r="D50" i="8"/>
  <c r="F50" i="8"/>
  <c r="F87" i="8"/>
  <c r="D87" i="8"/>
  <c r="F159" i="8"/>
  <c r="D159" i="8"/>
  <c r="F23" i="7"/>
  <c r="F90" i="8"/>
  <c r="D90" i="8"/>
  <c r="F244" i="8"/>
  <c r="D244" i="8"/>
  <c r="D100" i="7"/>
  <c r="F100" i="7"/>
  <c r="G219" i="2"/>
  <c r="F219" i="2"/>
  <c r="G142" i="11"/>
  <c r="D298" i="2"/>
  <c r="F298" i="2"/>
  <c r="G284" i="14"/>
  <c r="D49" i="7"/>
  <c r="F49" i="7"/>
  <c r="D5" i="2"/>
  <c r="F5" i="2"/>
  <c r="R5" i="2" s="1"/>
  <c r="D318" i="2"/>
  <c r="F318" i="2"/>
  <c r="G70" i="10"/>
  <c r="F301" i="7"/>
  <c r="F55" i="7"/>
  <c r="F50" i="7"/>
  <c r="F349" i="8"/>
  <c r="G160" i="13"/>
  <c r="G53" i="16"/>
  <c r="D64" i="8"/>
  <c r="D209" i="8"/>
  <c r="F279" i="8"/>
  <c r="G171" i="13"/>
  <c r="G147" i="12"/>
  <c r="G328" i="10"/>
  <c r="G189" i="10"/>
  <c r="G214" i="10"/>
  <c r="G130" i="9"/>
  <c r="G174" i="9"/>
  <c r="G263" i="10"/>
  <c r="G143" i="12"/>
  <c r="G107" i="12"/>
  <c r="G80" i="7"/>
  <c r="F80" i="7"/>
  <c r="G207" i="8"/>
  <c r="F207" i="8"/>
  <c r="G333" i="14"/>
  <c r="G18" i="14"/>
  <c r="G198" i="10"/>
  <c r="G160" i="11"/>
  <c r="G302" i="9"/>
  <c r="G240" i="9"/>
  <c r="G223" i="10"/>
  <c r="G120" i="10"/>
  <c r="G158" i="10"/>
  <c r="G225" i="11"/>
  <c r="G10" i="12"/>
  <c r="G180" i="12"/>
  <c r="G128" i="13"/>
  <c r="G223" i="13"/>
  <c r="G118" i="15"/>
  <c r="G29" i="12"/>
  <c r="G220" i="12"/>
  <c r="G19" i="13"/>
  <c r="G63" i="13"/>
  <c r="G202" i="13"/>
  <c r="G22" i="14"/>
  <c r="G154" i="16"/>
  <c r="G103" i="15"/>
  <c r="G8" i="15"/>
  <c r="G142" i="16"/>
  <c r="G248" i="16"/>
  <c r="G131" i="16"/>
  <c r="G320" i="11"/>
  <c r="D117" i="8"/>
  <c r="F117" i="8"/>
  <c r="G275" i="11"/>
  <c r="G90" i="2"/>
  <c r="F90" i="2"/>
  <c r="G96" i="2"/>
  <c r="F96" i="2"/>
  <c r="G12" i="11"/>
  <c r="G265" i="13"/>
  <c r="G64" i="9"/>
  <c r="G275" i="13"/>
  <c r="G332" i="7"/>
  <c r="F332" i="7"/>
  <c r="G326" i="11"/>
  <c r="G172" i="16"/>
  <c r="G72" i="12"/>
  <c r="G259" i="9"/>
  <c r="G22" i="2"/>
  <c r="F22" i="2"/>
  <c r="R22" i="2" s="1"/>
  <c r="D32" i="8"/>
  <c r="F32" i="8"/>
  <c r="G285" i="11"/>
  <c r="D38" i="8"/>
  <c r="F38" i="8"/>
  <c r="F253" i="2"/>
  <c r="F201" i="2"/>
  <c r="F310" i="7"/>
  <c r="F191" i="7"/>
  <c r="D235" i="7"/>
  <c r="F74" i="7"/>
  <c r="F314" i="7"/>
  <c r="F13" i="7"/>
  <c r="D345" i="7"/>
  <c r="D166" i="7"/>
  <c r="F272" i="2"/>
  <c r="F348" i="2"/>
  <c r="F24" i="2"/>
  <c r="R24" i="2" s="1"/>
  <c r="F39" i="7"/>
  <c r="F112" i="2"/>
  <c r="G100" i="14"/>
  <c r="G42" i="16"/>
  <c r="F128" i="8"/>
  <c r="D162" i="8"/>
  <c r="G279" i="9"/>
  <c r="F205" i="8"/>
  <c r="D205" i="8"/>
  <c r="G270" i="2"/>
  <c r="F270" i="2"/>
  <c r="G169" i="11"/>
  <c r="F85" i="8"/>
  <c r="D85" i="8"/>
  <c r="G127" i="2"/>
  <c r="F127" i="2"/>
  <c r="D89" i="2"/>
  <c r="F89" i="2"/>
  <c r="G4" i="9"/>
  <c r="F280" i="8"/>
  <c r="D280" i="8"/>
  <c r="F50" i="2"/>
  <c r="F60" i="7"/>
  <c r="D169" i="7"/>
  <c r="F215" i="7"/>
  <c r="F326" i="7"/>
  <c r="D193" i="7"/>
  <c r="F29" i="2"/>
  <c r="R29" i="2" s="1"/>
  <c r="F7" i="2"/>
  <c r="R7" i="2" s="1"/>
  <c r="F295" i="2"/>
  <c r="F75" i="2"/>
  <c r="F106" i="8"/>
  <c r="G176" i="14"/>
  <c r="G316" i="14"/>
  <c r="G199" i="11"/>
  <c r="G72" i="10"/>
  <c r="G305" i="9"/>
  <c r="F174" i="2"/>
  <c r="G174" i="2"/>
  <c r="D32" i="2"/>
  <c r="F32" i="2"/>
  <c r="R32" i="2" s="1"/>
  <c r="G183" i="10"/>
  <c r="G332" i="8"/>
  <c r="F332" i="8"/>
  <c r="F214" i="8"/>
  <c r="D214" i="8"/>
  <c r="F23" i="2"/>
  <c r="R23" i="2" s="1"/>
  <c r="F227" i="7"/>
  <c r="F272" i="7"/>
  <c r="D106" i="7"/>
  <c r="F342" i="7"/>
  <c r="F231" i="2"/>
  <c r="F41" i="2"/>
  <c r="R41" i="2" s="1"/>
  <c r="F16" i="2"/>
  <c r="R16" i="2" s="1"/>
  <c r="F103" i="7"/>
  <c r="F217" i="7"/>
  <c r="F310" i="2"/>
  <c r="F198" i="7"/>
  <c r="F161" i="8"/>
  <c r="F84" i="8"/>
  <c r="G198" i="13"/>
  <c r="G166" i="13"/>
  <c r="G123" i="14"/>
  <c r="G141" i="14"/>
  <c r="G115" i="15"/>
  <c r="G155" i="16"/>
  <c r="F12" i="8"/>
  <c r="D165" i="8"/>
  <c r="G7" i="11"/>
  <c r="G287" i="10"/>
  <c r="G208" i="9"/>
  <c r="G101" i="2"/>
  <c r="F101" i="2"/>
  <c r="G339" i="16"/>
  <c r="G340" i="14"/>
  <c r="G330" i="13"/>
  <c r="G338" i="10"/>
  <c r="G278" i="9"/>
  <c r="F124" i="2"/>
  <c r="G38" i="2"/>
  <c r="F38" i="2"/>
  <c r="R38" i="2" s="1"/>
  <c r="G130" i="8"/>
  <c r="F130" i="8"/>
  <c r="G11" i="11"/>
  <c r="G197" i="11"/>
  <c r="G42" i="12"/>
  <c r="G26" i="14"/>
  <c r="G264" i="15"/>
  <c r="G62" i="9"/>
  <c r="G142" i="10"/>
  <c r="F131" i="2"/>
  <c r="F153" i="2"/>
  <c r="D103" i="2"/>
  <c r="F190" i="2"/>
  <c r="F191" i="2"/>
  <c r="D344" i="7"/>
  <c r="F315" i="7"/>
  <c r="F341" i="7"/>
  <c r="F318" i="7"/>
  <c r="F151" i="7"/>
  <c r="F143" i="7"/>
  <c r="F348" i="7"/>
  <c r="F203" i="7"/>
  <c r="D254" i="7"/>
  <c r="F328" i="7"/>
  <c r="F163" i="2"/>
  <c r="F283" i="2"/>
  <c r="F52" i="2"/>
  <c r="F105" i="7"/>
  <c r="F273" i="2"/>
  <c r="F70" i="7"/>
  <c r="F110" i="2"/>
  <c r="F44" i="7"/>
  <c r="G186" i="2"/>
  <c r="F83" i="2"/>
  <c r="F266" i="2"/>
  <c r="F132" i="7"/>
  <c r="F34" i="2"/>
  <c r="R34" i="2" s="1"/>
  <c r="F147" i="8"/>
  <c r="F55" i="8"/>
  <c r="G248" i="13"/>
  <c r="G51" i="14"/>
  <c r="G137" i="15"/>
  <c r="G83" i="16"/>
  <c r="G111" i="16"/>
  <c r="F255" i="7"/>
  <c r="D275" i="8"/>
  <c r="D94" i="8"/>
  <c r="F171" i="8"/>
  <c r="F226" i="8"/>
  <c r="F48" i="8"/>
  <c r="D178" i="8"/>
  <c r="G177" i="10"/>
  <c r="G112" i="10"/>
  <c r="G9" i="9"/>
  <c r="G281" i="9"/>
  <c r="G140" i="9"/>
  <c r="G297" i="2"/>
  <c r="F297" i="2"/>
  <c r="G81" i="13"/>
  <c r="G29" i="11"/>
  <c r="G78" i="7"/>
  <c r="F78" i="7"/>
  <c r="G223" i="7"/>
  <c r="F223" i="7"/>
  <c r="G292" i="9"/>
  <c r="G182" i="9"/>
  <c r="G297" i="10"/>
  <c r="G330" i="10"/>
  <c r="G222" i="11"/>
  <c r="G261" i="12"/>
  <c r="G122" i="12"/>
  <c r="G25" i="14"/>
  <c r="G70" i="2"/>
  <c r="F70" i="2"/>
  <c r="G213" i="7"/>
  <c r="F213" i="7"/>
  <c r="G5" i="9"/>
  <c r="G268" i="10"/>
  <c r="G246" i="11"/>
  <c r="G297" i="11"/>
  <c r="G181" i="11"/>
  <c r="G153" i="12"/>
  <c r="G173" i="13"/>
  <c r="G201" i="16"/>
  <c r="G201" i="9"/>
  <c r="G193" i="9"/>
  <c r="G346" i="9"/>
  <c r="G8" i="9"/>
  <c r="G326" i="10"/>
  <c r="G295" i="10"/>
  <c r="G129" i="11"/>
  <c r="G288" i="11"/>
  <c r="G324" i="12"/>
  <c r="G259" i="13"/>
  <c r="G79" i="14"/>
  <c r="G20" i="16"/>
  <c r="G223" i="9"/>
  <c r="G117" i="9"/>
  <c r="G44" i="9"/>
  <c r="G33" i="9"/>
  <c r="G231" i="10"/>
  <c r="G68" i="10"/>
  <c r="G32" i="10"/>
  <c r="G24" i="11"/>
  <c r="G193" i="11"/>
  <c r="G57" i="12"/>
  <c r="G270" i="12"/>
  <c r="G194" i="14"/>
  <c r="G129" i="15"/>
  <c r="G200" i="16"/>
  <c r="G117" i="11"/>
  <c r="G135" i="12"/>
  <c r="G59" i="12"/>
  <c r="G162" i="13"/>
  <c r="G270" i="14"/>
  <c r="G42" i="15"/>
  <c r="G317" i="16"/>
  <c r="G147" i="11"/>
  <c r="G228" i="11"/>
  <c r="G12" i="13"/>
  <c r="G45" i="14"/>
  <c r="G155" i="12"/>
  <c r="G106" i="12"/>
  <c r="G185" i="13"/>
  <c r="G27" i="14"/>
  <c r="G183" i="14"/>
  <c r="G210" i="15"/>
  <c r="G43" i="12"/>
  <c r="G69" i="13"/>
  <c r="G235" i="15"/>
  <c r="G319" i="16"/>
  <c r="G115" i="14"/>
  <c r="G52" i="15"/>
  <c r="G83" i="15"/>
  <c r="G51" i="16"/>
  <c r="G272" i="16"/>
  <c r="G208" i="15"/>
  <c r="G214" i="15"/>
  <c r="G67" i="15"/>
  <c r="G320" i="16"/>
  <c r="G257" i="16"/>
  <c r="G334" i="15"/>
  <c r="G82" i="15"/>
  <c r="G297" i="15"/>
  <c r="G164" i="16"/>
  <c r="G345" i="12"/>
  <c r="G328" i="8"/>
  <c r="F328" i="8"/>
  <c r="G285" i="7"/>
  <c r="F285" i="7"/>
  <c r="G153" i="9"/>
  <c r="D237" i="8"/>
  <c r="F237" i="8"/>
  <c r="D68" i="7"/>
  <c r="F68" i="7"/>
  <c r="G324" i="16"/>
  <c r="F280" i="2"/>
  <c r="F165" i="2"/>
  <c r="G103" i="12"/>
  <c r="G250" i="12"/>
  <c r="G235" i="11"/>
  <c r="G101" i="9"/>
  <c r="G145" i="8"/>
  <c r="F145" i="8"/>
  <c r="G150" i="9"/>
  <c r="G79" i="10"/>
  <c r="G165" i="11"/>
  <c r="G165" i="12"/>
  <c r="G13" i="16"/>
  <c r="G302" i="8"/>
  <c r="F302" i="8"/>
  <c r="G133" i="9"/>
  <c r="G63" i="9"/>
  <c r="G154" i="9"/>
  <c r="G254" i="10"/>
  <c r="G334" i="8"/>
  <c r="F334" i="8"/>
  <c r="G310" i="8"/>
  <c r="F310" i="8"/>
  <c r="G144" i="8"/>
  <c r="F144" i="8"/>
  <c r="G339" i="9"/>
  <c r="G163" i="9"/>
  <c r="G258" i="10"/>
  <c r="G166" i="11"/>
  <c r="G31" i="12"/>
  <c r="G67" i="13"/>
  <c r="G197" i="13"/>
  <c r="G280" i="13"/>
  <c r="G146" i="14"/>
  <c r="G332" i="11"/>
  <c r="G289" i="15"/>
  <c r="G210" i="12"/>
  <c r="G214" i="13"/>
  <c r="G34" i="15"/>
  <c r="G287" i="16"/>
  <c r="G48" i="15"/>
  <c r="G123" i="13"/>
  <c r="G213" i="11"/>
  <c r="G78" i="10"/>
  <c r="F187" i="8"/>
  <c r="D187" i="8"/>
  <c r="G98" i="8"/>
  <c r="F98" i="8"/>
  <c r="G127" i="10"/>
  <c r="G74" i="12"/>
  <c r="G199" i="10"/>
  <c r="G83" i="11"/>
  <c r="G33" i="10"/>
  <c r="G56" i="11"/>
  <c r="G261" i="13"/>
  <c r="G276" i="14"/>
  <c r="G328" i="9"/>
  <c r="G304" i="14"/>
  <c r="G209" i="10"/>
  <c r="G10" i="10"/>
  <c r="G162" i="11"/>
  <c r="F304" i="8"/>
  <c r="D304" i="8"/>
  <c r="F72" i="8"/>
  <c r="D72" i="8"/>
  <c r="D339" i="8"/>
  <c r="F339" i="8"/>
  <c r="F140" i="7"/>
  <c r="F236" i="8"/>
  <c r="D236" i="8"/>
  <c r="F46" i="8"/>
  <c r="D46" i="8"/>
  <c r="F31" i="8"/>
  <c r="D31" i="8"/>
  <c r="F126" i="7"/>
  <c r="F125" i="8"/>
  <c r="D125" i="8"/>
  <c r="F278" i="8"/>
  <c r="D278" i="8"/>
  <c r="F29" i="8"/>
  <c r="D29" i="8"/>
  <c r="F202" i="8"/>
  <c r="D202" i="8"/>
  <c r="F139" i="8"/>
  <c r="D139" i="8"/>
  <c r="F342" i="8"/>
  <c r="D342" i="8"/>
  <c r="F239" i="8"/>
  <c r="D239" i="8"/>
  <c r="F208" i="7"/>
  <c r="F292" i="8"/>
  <c r="D259" i="8"/>
  <c r="F259" i="8"/>
  <c r="F133" i="8"/>
  <c r="D133" i="8"/>
  <c r="F115" i="8"/>
  <c r="D115" i="8"/>
  <c r="F96" i="8"/>
  <c r="D96" i="8"/>
  <c r="F256" i="8"/>
  <c r="D256" i="8"/>
  <c r="F233" i="8"/>
  <c r="D233" i="8"/>
  <c r="F79" i="7"/>
  <c r="F213" i="8"/>
  <c r="D213" i="8"/>
  <c r="F8" i="8"/>
  <c r="D8" i="8"/>
  <c r="F60" i="8"/>
  <c r="F9" i="8"/>
  <c r="G15" i="12"/>
  <c r="G282" i="13"/>
  <c r="F43" i="8"/>
  <c r="D43" i="8"/>
  <c r="F241" i="7"/>
  <c r="G277" i="11"/>
  <c r="G309" i="11"/>
  <c r="G249" i="10"/>
  <c r="G156" i="9"/>
  <c r="G161" i="12"/>
  <c r="G169" i="10"/>
  <c r="G347" i="9"/>
  <c r="G70" i="9"/>
  <c r="G264" i="8"/>
  <c r="F264" i="8"/>
  <c r="G272" i="9"/>
  <c r="G88" i="9"/>
  <c r="G302" i="10"/>
  <c r="G178" i="10"/>
  <c r="G161" i="11"/>
  <c r="G201" i="11"/>
  <c r="G86" i="12"/>
  <c r="G267" i="15"/>
  <c r="G237" i="9"/>
  <c r="G232" i="10"/>
  <c r="G191" i="10"/>
  <c r="G195" i="9"/>
  <c r="G311" i="10"/>
  <c r="G136" i="8"/>
  <c r="F136" i="8"/>
  <c r="G52" i="8"/>
  <c r="F52" i="8"/>
  <c r="G71" i="8"/>
  <c r="F71" i="8"/>
  <c r="G277" i="9"/>
  <c r="G235" i="9"/>
  <c r="G324" i="11"/>
  <c r="G15" i="11"/>
  <c r="G287" i="11"/>
  <c r="G121" i="12"/>
  <c r="G63" i="14"/>
  <c r="G310" i="15"/>
  <c r="G118" i="11"/>
  <c r="G300" i="13"/>
  <c r="G246" i="12"/>
  <c r="G14" i="13"/>
  <c r="G69" i="14"/>
  <c r="G244" i="15"/>
  <c r="G169" i="16"/>
  <c r="G253" i="13"/>
  <c r="F19" i="8"/>
  <c r="D19" i="8"/>
  <c r="G280" i="10"/>
  <c r="G319" i="11"/>
  <c r="G217" i="14"/>
  <c r="G191" i="9"/>
  <c r="G242" i="10"/>
  <c r="G228" i="13"/>
  <c r="G180" i="9"/>
  <c r="G197" i="12"/>
  <c r="F224" i="8"/>
  <c r="D224" i="8"/>
  <c r="F192" i="8"/>
  <c r="F295" i="8"/>
  <c r="D295" i="8"/>
  <c r="F108" i="8"/>
  <c r="F27" i="8"/>
  <c r="D27" i="8"/>
  <c r="F127" i="7"/>
  <c r="D127" i="7"/>
  <c r="F235" i="8"/>
  <c r="F42" i="8"/>
  <c r="D42" i="8"/>
  <c r="F67" i="8"/>
  <c r="D67" i="8"/>
  <c r="F181" i="8"/>
  <c r="D181" i="8"/>
  <c r="F57" i="8"/>
  <c r="D57" i="8"/>
  <c r="F112" i="8"/>
  <c r="D112" i="8"/>
  <c r="F166" i="8"/>
  <c r="D166" i="8"/>
  <c r="F254" i="8"/>
  <c r="D254" i="8"/>
  <c r="F324" i="8"/>
  <c r="D324" i="8"/>
  <c r="F194" i="8"/>
  <c r="D194" i="8"/>
  <c r="F44" i="8"/>
  <c r="D44" i="8"/>
  <c r="F252" i="8"/>
  <c r="D252" i="8"/>
  <c r="F68" i="8"/>
  <c r="D68" i="8"/>
  <c r="F331" i="8"/>
  <c r="D331" i="8"/>
  <c r="F309" i="8"/>
  <c r="D309" i="8"/>
  <c r="F100" i="8"/>
  <c r="F261" i="8"/>
  <c r="F167" i="8"/>
  <c r="D167" i="8"/>
  <c r="F24" i="8"/>
  <c r="G41" i="10"/>
  <c r="G197" i="9"/>
  <c r="G297" i="12"/>
  <c r="G10" i="9"/>
  <c r="G72" i="14"/>
  <c r="G257" i="14"/>
  <c r="G55" i="15"/>
  <c r="G91" i="16"/>
  <c r="F267" i="8"/>
  <c r="F336" i="8"/>
  <c r="D336" i="8"/>
  <c r="F271" i="8"/>
  <c r="D271" i="8"/>
  <c r="F114" i="8"/>
  <c r="D114" i="8"/>
  <c r="F180" i="8"/>
  <c r="F155" i="7"/>
  <c r="F193" i="8"/>
  <c r="D193" i="8"/>
  <c r="F176" i="8"/>
  <c r="D176" i="8"/>
  <c r="F319" i="8"/>
  <c r="D319" i="8"/>
  <c r="F288" i="8"/>
  <c r="D288" i="8"/>
  <c r="F154" i="8"/>
  <c r="D154" i="8"/>
  <c r="F305" i="7"/>
  <c r="F242" i="8"/>
  <c r="F337" i="8"/>
  <c r="D337" i="8"/>
  <c r="F314" i="8"/>
  <c r="D314" i="8"/>
  <c r="F293" i="8"/>
  <c r="D293" i="8"/>
  <c r="F40" i="8"/>
  <c r="D40" i="8"/>
  <c r="F33" i="8"/>
  <c r="D33" i="8"/>
  <c r="F26" i="8"/>
  <c r="D26" i="8"/>
  <c r="F327" i="7"/>
  <c r="F13" i="8"/>
  <c r="D13" i="8"/>
  <c r="F111" i="8"/>
  <c r="D111" i="8"/>
  <c r="F92" i="8"/>
  <c r="D92" i="8"/>
  <c r="F250" i="8"/>
  <c r="D250" i="8"/>
  <c r="F230" i="8"/>
  <c r="D230" i="8"/>
  <c r="G72" i="9"/>
  <c r="F257" i="8"/>
  <c r="D257" i="8"/>
  <c r="F107" i="8"/>
  <c r="D107" i="8"/>
  <c r="G298" i="10"/>
  <c r="G178" i="11"/>
  <c r="G310" i="9"/>
  <c r="G256" i="13"/>
  <c r="G14" i="16"/>
  <c r="F269" i="8"/>
  <c r="D269" i="8"/>
  <c r="F47" i="8"/>
  <c r="F225" i="8"/>
  <c r="F269" i="2"/>
  <c r="G324" i="9"/>
  <c r="G25" i="16"/>
  <c r="G88" i="10"/>
  <c r="G331" i="11"/>
  <c r="G30" i="10"/>
  <c r="G75" i="13"/>
  <c r="F212" i="8"/>
  <c r="F58" i="7"/>
  <c r="F322" i="8"/>
  <c r="D322" i="8"/>
  <c r="F262" i="8"/>
  <c r="D262" i="8"/>
  <c r="F255" i="8"/>
  <c r="D255" i="8"/>
  <c r="F218" i="8"/>
  <c r="F246" i="8"/>
  <c r="D246" i="8"/>
  <c r="F326" i="8"/>
  <c r="D326" i="8"/>
  <c r="F101" i="8"/>
  <c r="F73" i="7"/>
  <c r="F99" i="8"/>
  <c r="D99" i="8"/>
  <c r="F345" i="8"/>
  <c r="D345" i="8"/>
  <c r="F196" i="8"/>
  <c r="F15" i="8"/>
  <c r="D15" i="8"/>
  <c r="F122" i="8"/>
  <c r="D122" i="8"/>
  <c r="F289" i="8"/>
  <c r="D289" i="8"/>
  <c r="F346" i="8"/>
  <c r="D346" i="8"/>
  <c r="F240" i="8"/>
  <c r="D240" i="8"/>
  <c r="F221" i="8"/>
  <c r="D221" i="8"/>
  <c r="F320" i="8"/>
  <c r="D320" i="8"/>
  <c r="F110" i="8"/>
  <c r="D110" i="8"/>
  <c r="F274" i="8"/>
  <c r="D274" i="8"/>
  <c r="F36" i="8"/>
  <c r="D36" i="8"/>
  <c r="F155" i="8"/>
  <c r="D155" i="8"/>
  <c r="F56" i="8"/>
  <c r="D56" i="8"/>
  <c r="F304" i="7"/>
  <c r="F272" i="8"/>
  <c r="F313" i="8"/>
  <c r="D313" i="8"/>
  <c r="F243" i="8"/>
  <c r="D243" i="8"/>
  <c r="F86" i="7"/>
  <c r="F129" i="8"/>
  <c r="F251" i="8"/>
  <c r="D251" i="8"/>
  <c r="F249" i="8"/>
  <c r="D249" i="8"/>
  <c r="F58" i="8"/>
  <c r="D58" i="8"/>
  <c r="F135" i="8"/>
  <c r="D135" i="8"/>
  <c r="F95" i="8"/>
  <c r="D95" i="8"/>
  <c r="F30" i="8"/>
  <c r="F311" i="8"/>
  <c r="D311" i="8"/>
  <c r="F173" i="8"/>
  <c r="D173" i="8"/>
  <c r="F61" i="8"/>
  <c r="D61" i="8"/>
  <c r="F291" i="7"/>
  <c r="D291" i="7"/>
  <c r="F268" i="8"/>
  <c r="F333" i="8"/>
  <c r="D333" i="8"/>
  <c r="F200" i="8"/>
  <c r="D200" i="8"/>
  <c r="F102" i="8"/>
  <c r="D102" i="8"/>
  <c r="F263" i="8"/>
  <c r="D263" i="8"/>
  <c r="F73" i="8"/>
  <c r="D73" i="8"/>
  <c r="F219" i="8"/>
  <c r="D219" i="8"/>
  <c r="F142" i="8"/>
  <c r="F317" i="8"/>
  <c r="F49" i="8"/>
  <c r="F184" i="8"/>
  <c r="F35" i="8"/>
  <c r="F150" i="8"/>
  <c r="F37" i="8"/>
  <c r="F105" i="8"/>
  <c r="D105" i="8"/>
  <c r="F325" i="8"/>
  <c r="D325" i="8"/>
  <c r="F9" i="7"/>
  <c r="M5" i="19"/>
  <c r="G9" i="19"/>
  <c r="J3" i="19"/>
  <c r="L7" i="19"/>
  <c r="D3" i="19"/>
  <c r="E10" i="19"/>
  <c r="E9" i="19"/>
  <c r="C10" i="19"/>
  <c r="G5" i="19"/>
  <c r="E8" i="19"/>
  <c r="I3" i="19"/>
  <c r="C6" i="19"/>
  <c r="L5" i="19"/>
  <c r="M3" i="19"/>
  <c r="F7" i="19"/>
  <c r="G3" i="19"/>
  <c r="I7" i="19"/>
  <c r="D6" i="19"/>
  <c r="J7" i="19"/>
  <c r="D8" i="19"/>
  <c r="G7" i="19"/>
  <c r="K7" i="19"/>
  <c r="M7" i="19"/>
  <c r="H5" i="19"/>
  <c r="M9" i="19"/>
  <c r="J5" i="19"/>
  <c r="D4" i="19"/>
  <c r="C4" i="19"/>
  <c r="C3" i="19"/>
  <c r="C8" i="19"/>
  <c r="C9" i="19"/>
  <c r="E6" i="19"/>
  <c r="D5" i="19"/>
  <c r="E3" i="19"/>
  <c r="L3" i="19"/>
  <c r="D10" i="19"/>
  <c r="E5" i="19"/>
  <c r="C7" i="19"/>
  <c r="K3" i="19"/>
  <c r="D9" i="19"/>
  <c r="F3" i="19"/>
  <c r="K9" i="19"/>
  <c r="L9" i="19"/>
  <c r="K5" i="19"/>
  <c r="F5" i="19"/>
  <c r="C5" i="19"/>
  <c r="I5" i="19"/>
  <c r="H9" i="19"/>
  <c r="E7" i="19"/>
  <c r="E4" i="19"/>
  <c r="H7" i="19"/>
  <c r="F9" i="19"/>
  <c r="H3" i="19"/>
  <c r="I9" i="19"/>
  <c r="J9" i="19"/>
  <c r="D7" i="19"/>
  <c r="C129" i="16" l="1"/>
  <c r="C250" i="16"/>
  <c r="C134" i="16"/>
  <c r="C344" i="16"/>
  <c r="C142" i="16"/>
  <c r="C14" i="16"/>
  <c r="C16" i="16"/>
  <c r="C310" i="16"/>
  <c r="C257" i="16"/>
  <c r="C312" i="16"/>
  <c r="C158" i="16"/>
  <c r="C314" i="16"/>
  <c r="C162" i="16"/>
  <c r="C166" i="16"/>
  <c r="C26" i="16"/>
  <c r="C94" i="16"/>
  <c r="C320" i="16"/>
  <c r="C322" i="16"/>
  <c r="C98" i="16"/>
  <c r="C179" i="16"/>
  <c r="C183" i="16"/>
  <c r="C103" i="16"/>
  <c r="C274" i="16"/>
  <c r="C108" i="16"/>
  <c r="C193" i="16"/>
  <c r="C196" i="16"/>
  <c r="C202" i="16"/>
  <c r="C206" i="16"/>
  <c r="C282" i="16"/>
  <c r="C212" i="16"/>
  <c r="C214" i="16"/>
  <c r="C218" i="16"/>
  <c r="C117" i="16"/>
  <c r="C119" i="16"/>
  <c r="C332" i="16"/>
  <c r="C231" i="16"/>
  <c r="C123" i="16"/>
  <c r="C60" i="16"/>
  <c r="C299" i="16"/>
  <c r="C335" i="16"/>
  <c r="C127" i="16"/>
  <c r="C303" i="16"/>
  <c r="C306" i="16"/>
  <c r="C61" i="15"/>
  <c r="C115" i="15"/>
  <c r="C64" i="15"/>
  <c r="C119" i="15"/>
  <c r="C242" i="15"/>
  <c r="C67" i="15"/>
  <c r="C123" i="15"/>
  <c r="C125" i="15"/>
  <c r="C304" i="15"/>
  <c r="C19" i="15"/>
  <c r="C76" i="15"/>
  <c r="C308" i="15"/>
  <c r="C140" i="15"/>
  <c r="C143" i="15"/>
  <c r="C146" i="15"/>
  <c r="C151" i="15"/>
  <c r="C153" i="15"/>
  <c r="C156" i="15"/>
  <c r="C25" i="15"/>
  <c r="C26" i="15"/>
  <c r="C29" i="15"/>
  <c r="C30" i="15"/>
  <c r="C88" i="15"/>
  <c r="C269" i="15"/>
  <c r="C169" i="15"/>
  <c r="C92" i="15"/>
  <c r="C93" i="15"/>
  <c r="C177" i="15"/>
  <c r="C180" i="15"/>
  <c r="C98" i="15"/>
  <c r="C280" i="15"/>
  <c r="C331" i="15"/>
  <c r="C45" i="15"/>
  <c r="C199" i="15"/>
  <c r="C102" i="15"/>
  <c r="C206" i="15"/>
  <c r="C211" i="15"/>
  <c r="C214" i="15"/>
  <c r="C219" i="15"/>
  <c r="C291" i="15"/>
  <c r="C226" i="15"/>
  <c r="C344" i="15"/>
  <c r="C70" i="16"/>
  <c r="C132" i="16"/>
  <c r="C74" i="16"/>
  <c r="C10" i="16"/>
  <c r="C11" i="16"/>
  <c r="C15" i="16"/>
  <c r="C80" i="16"/>
  <c r="C17" i="16"/>
  <c r="C151" i="16"/>
  <c r="C155" i="16"/>
  <c r="C88" i="16"/>
  <c r="C260" i="16"/>
  <c r="C261" i="16"/>
  <c r="C24" i="16"/>
  <c r="C27" i="16"/>
  <c r="C171" i="16"/>
  <c r="C95" i="16"/>
  <c r="C176" i="16"/>
  <c r="C30" i="16"/>
  <c r="C326" i="16"/>
  <c r="C100" i="16"/>
  <c r="C35" i="16"/>
  <c r="C188" i="16"/>
  <c r="C189" i="16"/>
  <c r="C194" i="16"/>
  <c r="C197" i="16"/>
  <c r="C278" i="16"/>
  <c r="C110" i="16"/>
  <c r="C209" i="16"/>
  <c r="C49" i="16"/>
  <c r="C284" i="16"/>
  <c r="C115" i="16"/>
  <c r="C224" i="16"/>
  <c r="C227" i="16"/>
  <c r="C288" i="16"/>
  <c r="C232" i="16"/>
  <c r="C292" i="16"/>
  <c r="C61" i="16"/>
  <c r="C124" i="16"/>
  <c r="C241" i="16"/>
  <c r="C65" i="16"/>
  <c r="C304" i="16"/>
  <c r="C339" i="16"/>
  <c r="C111" i="15"/>
  <c r="C62" i="15"/>
  <c r="C117" i="15"/>
  <c r="C239" i="15"/>
  <c r="C11" i="15"/>
  <c r="C68" i="15"/>
  <c r="C245" i="15"/>
  <c r="C303" i="15"/>
  <c r="C129" i="15"/>
  <c r="C75" i="15"/>
  <c r="C136" i="15"/>
  <c r="C54" i="15"/>
  <c r="C309" i="15"/>
  <c r="C254" i="15"/>
  <c r="C147" i="15"/>
  <c r="C152" i="15"/>
  <c r="C260" i="15"/>
  <c r="C307" i="16"/>
  <c r="C251" i="16"/>
  <c r="C252" i="16"/>
  <c r="C253" i="16"/>
  <c r="C143" i="16"/>
  <c r="C77" i="16"/>
  <c r="C81" i="16"/>
  <c r="C18" i="16"/>
  <c r="C152" i="16"/>
  <c r="C156" i="16"/>
  <c r="C259" i="16"/>
  <c r="C160" i="16"/>
  <c r="C262" i="16"/>
  <c r="C264" i="16"/>
  <c r="C266" i="16"/>
  <c r="C317" i="16"/>
  <c r="C342" i="16"/>
  <c r="C270" i="16"/>
  <c r="C323" i="16"/>
  <c r="C99" i="16"/>
  <c r="C101" i="16"/>
  <c r="C104" i="16"/>
  <c r="C327" i="16"/>
  <c r="C40" i="16"/>
  <c r="C343" i="16"/>
  <c r="C277" i="16"/>
  <c r="C203" i="16"/>
  <c r="C207" i="16"/>
  <c r="C329" i="16"/>
  <c r="C50" i="16"/>
  <c r="C215" i="16"/>
  <c r="C219" i="16"/>
  <c r="C54" i="16"/>
  <c r="C55" i="16"/>
  <c r="C120" i="16"/>
  <c r="C233" i="16"/>
  <c r="C293" i="16"/>
  <c r="C238" i="16"/>
  <c r="C63" i="16"/>
  <c r="C301" i="16"/>
  <c r="C246" i="16"/>
  <c r="C336" i="16"/>
  <c r="C4" i="15"/>
  <c r="C112" i="15"/>
  <c r="C63" i="15"/>
  <c r="C118" i="15"/>
  <c r="C240" i="15"/>
  <c r="C122" i="15"/>
  <c r="C300" i="15"/>
  <c r="C15" i="15"/>
  <c r="C126" i="15"/>
  <c r="C73" i="15"/>
  <c r="C133" i="15"/>
  <c r="C77" i="15"/>
  <c r="C78" i="15"/>
  <c r="C252" i="15"/>
  <c r="C255" i="15"/>
  <c r="C258" i="15"/>
  <c r="C311" i="15"/>
  <c r="C313" i="15"/>
  <c r="C81" i="15"/>
  <c r="C264" i="15"/>
  <c r="C27" i="15"/>
  <c r="C319" i="15"/>
  <c r="C266" i="15"/>
  <c r="C89" i="15"/>
  <c r="C270" i="15"/>
  <c r="C91" i="15"/>
  <c r="C325" i="15"/>
  <c r="C94" i="15"/>
  <c r="C178" i="15"/>
  <c r="C181" i="15"/>
  <c r="C185" i="15"/>
  <c r="C329" i="15"/>
  <c r="C190" i="15"/>
  <c r="C195" i="15"/>
  <c r="C200" i="15"/>
  <c r="C203" i="15"/>
  <c r="C286" i="15"/>
  <c r="C212" i="15"/>
  <c r="C288" i="15"/>
  <c r="C51" i="15"/>
  <c r="C224" i="15"/>
  <c r="C109" i="15"/>
  <c r="C232" i="15"/>
  <c r="C71" i="16"/>
  <c r="C133" i="16"/>
  <c r="C75" i="16"/>
  <c r="C138" i="16"/>
  <c r="C254" i="16"/>
  <c r="C78" i="16"/>
  <c r="C147" i="16"/>
  <c r="C149" i="16"/>
  <c r="C311" i="16"/>
  <c r="C85" i="16"/>
  <c r="C21" i="16"/>
  <c r="C341" i="16"/>
  <c r="C263" i="16"/>
  <c r="C92" i="16"/>
  <c r="C28" i="16"/>
  <c r="C172" i="16"/>
  <c r="C174" i="16"/>
  <c r="C177" i="16"/>
  <c r="C31" i="16"/>
  <c r="C32" i="16"/>
  <c r="C184" i="16"/>
  <c r="C36" i="16"/>
  <c r="C105" i="16"/>
  <c r="C276" i="16"/>
  <c r="C195" i="16"/>
  <c r="C45" i="16"/>
  <c r="C279" i="16"/>
  <c r="C280" i="16"/>
  <c r="C210" i="16"/>
  <c r="C213" i="16"/>
  <c r="C285" i="16"/>
  <c r="C220" i="16"/>
  <c r="C118" i="16"/>
  <c r="C56" i="16"/>
  <c r="C57" i="16"/>
  <c r="C234" i="16"/>
  <c r="C59" i="16"/>
  <c r="C334" i="16"/>
  <c r="C239" i="16"/>
  <c r="C242" i="16"/>
  <c r="C247" i="16"/>
  <c r="C337" i="16"/>
  <c r="C59" i="15"/>
  <c r="C6" i="15"/>
  <c r="C235" i="15"/>
  <c r="C298" i="15"/>
  <c r="C65" i="15"/>
  <c r="C243" i="15"/>
  <c r="C69" i="15"/>
  <c r="C124" i="15"/>
  <c r="C72" i="15"/>
  <c r="C130" i="15"/>
  <c r="C20" i="15"/>
  <c r="C21" i="15"/>
  <c r="C55" i="15"/>
  <c r="C141" i="15"/>
  <c r="C256" i="15"/>
  <c r="C148" i="15"/>
  <c r="C259" i="15"/>
  <c r="C154" i="15"/>
  <c r="C157" i="15"/>
  <c r="C317" i="15"/>
  <c r="C160" i="15"/>
  <c r="C320" i="15"/>
  <c r="C32" i="15"/>
  <c r="C267" i="15"/>
  <c r="C167" i="15"/>
  <c r="C323" i="15"/>
  <c r="C326" i="15"/>
  <c r="C174" i="15"/>
  <c r="C96" i="15"/>
  <c r="C41" i="15"/>
  <c r="C43" i="15"/>
  <c r="C330" i="15"/>
  <c r="C191" i="15"/>
  <c r="C196" i="15"/>
  <c r="C333" i="15"/>
  <c r="C335" i="15"/>
  <c r="C208" i="15"/>
  <c r="C213" i="15"/>
  <c r="C216" i="15"/>
  <c r="C290" i="15"/>
  <c r="C225" i="15"/>
  <c r="C227" i="15"/>
  <c r="C130" i="16"/>
  <c r="C7" i="16"/>
  <c r="C135" i="16"/>
  <c r="C139" i="16"/>
  <c r="C12" i="16"/>
  <c r="C146" i="16"/>
  <c r="C255" i="16"/>
  <c r="C150" i="16"/>
  <c r="C153" i="16"/>
  <c r="C86" i="16"/>
  <c r="C159" i="16"/>
  <c r="C23" i="16"/>
  <c r="C163" i="16"/>
  <c r="C265" i="16"/>
  <c r="C168" i="16"/>
  <c r="C173" i="16"/>
  <c r="C268" i="16"/>
  <c r="C96" i="16"/>
  <c r="C324" i="16"/>
  <c r="C180" i="16"/>
  <c r="C102" i="16"/>
  <c r="C37" i="16"/>
  <c r="C39" i="16"/>
  <c r="C190" i="16"/>
  <c r="C42" i="16"/>
  <c r="C198" i="16"/>
  <c r="C109" i="16"/>
  <c r="C111" i="16"/>
  <c r="C113" i="16"/>
  <c r="C51" i="16"/>
  <c r="C216" i="16"/>
  <c r="C116" i="16"/>
  <c r="C225" i="16"/>
  <c r="C287" i="16"/>
  <c r="C289" i="16"/>
  <c r="C58" i="16"/>
  <c r="C294" i="16"/>
  <c r="C296" i="16"/>
  <c r="C125" i="16"/>
  <c r="C243" i="16"/>
  <c r="C128" i="16"/>
  <c r="C249" i="16"/>
  <c r="C5" i="15"/>
  <c r="C7" i="15"/>
  <c r="C236" i="15"/>
  <c r="C8" i="15"/>
  <c r="C120" i="15"/>
  <c r="C12" i="15"/>
  <c r="C339" i="15"/>
  <c r="C301" i="15"/>
  <c r="C18" i="15"/>
  <c r="C74" i="15"/>
  <c r="C134" i="15"/>
  <c r="C306" i="15"/>
  <c r="C138" i="15"/>
  <c r="C340" i="15"/>
  <c r="C341" i="15"/>
  <c r="C149" i="15"/>
  <c r="C345" i="15"/>
  <c r="C155" i="15"/>
  <c r="C263" i="15"/>
  <c r="C83" i="15"/>
  <c r="C318" i="15"/>
  <c r="C162" i="15"/>
  <c r="C164" i="15"/>
  <c r="C34" i="15"/>
  <c r="C321" i="15"/>
  <c r="C38" i="15"/>
  <c r="C172" i="15"/>
  <c r="C175" i="15"/>
  <c r="C39" i="15"/>
  <c r="C182" i="15"/>
  <c r="C186" i="15"/>
  <c r="C99" i="15"/>
  <c r="C192" i="15"/>
  <c r="C281" i="15"/>
  <c r="C201" i="15"/>
  <c r="C103" i="15"/>
  <c r="C104" i="15"/>
  <c r="C47" i="15"/>
  <c r="C217" i="15"/>
  <c r="C221" i="15"/>
  <c r="C292" i="15"/>
  <c r="C228" i="15"/>
  <c r="C293" i="15"/>
  <c r="C68" i="16"/>
  <c r="C131" i="16"/>
  <c r="C72" i="16"/>
  <c r="C136" i="16"/>
  <c r="C140" i="16"/>
  <c r="C144" i="16"/>
  <c r="C308" i="16"/>
  <c r="C256" i="16"/>
  <c r="C19" i="16"/>
  <c r="C83" i="16"/>
  <c r="C157" i="16"/>
  <c r="C89" i="16"/>
  <c r="C90" i="16"/>
  <c r="C164" i="16"/>
  <c r="C167" i="16"/>
  <c r="C169" i="16"/>
  <c r="C318" i="16"/>
  <c r="C321" i="16"/>
  <c r="C97" i="16"/>
  <c r="C271" i="16"/>
  <c r="C181" i="16"/>
  <c r="C185" i="16"/>
  <c r="C273" i="16"/>
  <c r="C106" i="16"/>
  <c r="C41" i="16"/>
  <c r="C43" i="16"/>
  <c r="C199" i="16"/>
  <c r="C204" i="16"/>
  <c r="C208" i="16"/>
  <c r="C211" i="16"/>
  <c r="C283" i="16"/>
  <c r="C217" i="16"/>
  <c r="C221" i="16"/>
  <c r="C226" i="16"/>
  <c r="C228" i="16"/>
  <c r="C290" i="16"/>
  <c r="C291" i="16"/>
  <c r="C295" i="16"/>
  <c r="C62" i="16"/>
  <c r="C64" i="16"/>
  <c r="C244" i="16"/>
  <c r="C248" i="16"/>
  <c r="C67" i="16"/>
  <c r="C234" i="15"/>
  <c r="C113" i="15"/>
  <c r="C297" i="15"/>
  <c r="C299" i="15"/>
  <c r="C121" i="15"/>
  <c r="C13" i="15"/>
  <c r="C70" i="15"/>
  <c r="C302" i="15"/>
  <c r="C127" i="15"/>
  <c r="C305" i="15"/>
  <c r="C135" i="15"/>
  <c r="C307" i="15"/>
  <c r="C139" i="15"/>
  <c r="C253" i="15"/>
  <c r="C144" i="15"/>
  <c r="C23" i="15"/>
  <c r="C312" i="15"/>
  <c r="C314" i="15"/>
  <c r="C82" i="15"/>
  <c r="C158" i="15"/>
  <c r="C85" i="15"/>
  <c r="C86" i="15"/>
  <c r="C165" i="15"/>
  <c r="C35" i="15"/>
  <c r="C168" i="15"/>
  <c r="C324" i="15"/>
  <c r="C173" i="15"/>
  <c r="C176" i="15"/>
  <c r="C179" i="15"/>
  <c r="C183" i="15"/>
  <c r="C278" i="15"/>
  <c r="C188" i="15"/>
  <c r="C58" i="15"/>
  <c r="C197" i="15"/>
  <c r="C334" i="15"/>
  <c r="C204" i="15"/>
  <c r="C209" i="15"/>
  <c r="C48" i="15"/>
  <c r="C218" i="15"/>
  <c r="C106" i="15"/>
  <c r="C107" i="15"/>
  <c r="C229" i="15"/>
  <c r="C69" i="16"/>
  <c r="C5" i="16"/>
  <c r="C8" i="16"/>
  <c r="C137" i="16"/>
  <c r="C76" i="16"/>
  <c r="C145" i="16"/>
  <c r="C79" i="16"/>
  <c r="C148" i="16"/>
  <c r="C82" i="16"/>
  <c r="C154" i="16"/>
  <c r="C87" i="16"/>
  <c r="C22" i="16"/>
  <c r="C91" i="16"/>
  <c r="C165" i="16"/>
  <c r="C25" i="16"/>
  <c r="C93" i="16"/>
  <c r="C267" i="16"/>
  <c r="C269" i="16"/>
  <c r="C178" i="16"/>
  <c r="C325" i="16"/>
  <c r="C182" i="16"/>
  <c r="C186" i="16"/>
  <c r="C38" i="16"/>
  <c r="C275" i="16"/>
  <c r="C191" i="16"/>
  <c r="C328" i="16"/>
  <c r="C200" i="16"/>
  <c r="C46" i="16"/>
  <c r="C112" i="16"/>
  <c r="C47" i="16"/>
  <c r="C52" i="16"/>
  <c r="C330" i="16"/>
  <c r="C222" i="16"/>
  <c r="C331" i="16"/>
  <c r="C229" i="16"/>
  <c r="C333" i="16"/>
  <c r="C235" i="16"/>
  <c r="C236" i="16"/>
  <c r="C297" i="16"/>
  <c r="C240" i="16"/>
  <c r="C245" i="16"/>
  <c r="C302" i="16"/>
  <c r="C338" i="16"/>
  <c r="C60" i="15"/>
  <c r="C114" i="15"/>
  <c r="C116" i="15"/>
  <c r="C9" i="15"/>
  <c r="C10" i="15"/>
  <c r="C66" i="15"/>
  <c r="C14" i="15"/>
  <c r="C16" i="15"/>
  <c r="C128" i="15"/>
  <c r="C131" i="15"/>
  <c r="C247" i="15"/>
  <c r="C137" i="15"/>
  <c r="C250" i="15"/>
  <c r="C22" i="15"/>
  <c r="C145" i="15"/>
  <c r="C150" i="15"/>
  <c r="C79" i="15"/>
  <c r="C261" i="15"/>
  <c r="C24" i="15"/>
  <c r="C159" i="15"/>
  <c r="C28" i="15"/>
  <c r="C163" i="15"/>
  <c r="C166" i="15"/>
  <c r="C268" i="15"/>
  <c r="C271" i="15"/>
  <c r="C170" i="15"/>
  <c r="C273" i="15"/>
  <c r="C95" i="15"/>
  <c r="C277" i="15"/>
  <c r="C97" i="15"/>
  <c r="C279" i="15"/>
  <c r="C100" i="15"/>
  <c r="C193" i="15"/>
  <c r="C332" i="15"/>
  <c r="C283" i="15"/>
  <c r="C285" i="15"/>
  <c r="C210" i="15"/>
  <c r="C49" i="15"/>
  <c r="C289" i="15"/>
  <c r="C336" i="15"/>
  <c r="C108" i="15"/>
  <c r="C230" i="15"/>
  <c r="C9" i="16"/>
  <c r="C313" i="16"/>
  <c r="C272" i="16"/>
  <c r="C205" i="16"/>
  <c r="C121" i="16"/>
  <c r="C295" i="15"/>
  <c r="C246" i="15"/>
  <c r="C342" i="15"/>
  <c r="C56" i="15"/>
  <c r="C37" i="15"/>
  <c r="C40" i="15"/>
  <c r="C194" i="15"/>
  <c r="C287" i="15"/>
  <c r="C53" i="15"/>
  <c r="C40" i="14"/>
  <c r="C42" i="14"/>
  <c r="C174" i="14"/>
  <c r="C177" i="14"/>
  <c r="C95" i="14"/>
  <c r="C8" i="14"/>
  <c r="C10" i="14"/>
  <c r="C101" i="14"/>
  <c r="C49" i="14"/>
  <c r="C104" i="14"/>
  <c r="C14" i="14"/>
  <c r="C36" i="14"/>
  <c r="C54" i="14"/>
  <c r="C197" i="14"/>
  <c r="C297" i="14"/>
  <c r="C201" i="14"/>
  <c r="C301" i="14"/>
  <c r="C303" i="14"/>
  <c r="C18" i="14"/>
  <c r="C214" i="14"/>
  <c r="C122" i="14"/>
  <c r="C37" i="14"/>
  <c r="C126" i="14"/>
  <c r="C68" i="14"/>
  <c r="C227" i="14"/>
  <c r="C22" i="14"/>
  <c r="C133" i="14"/>
  <c r="C232" i="14"/>
  <c r="C38" i="14"/>
  <c r="C238" i="14"/>
  <c r="C24" i="14"/>
  <c r="C322" i="14"/>
  <c r="C326" i="14"/>
  <c r="C79" i="14"/>
  <c r="C151" i="14"/>
  <c r="C251" i="14"/>
  <c r="C158" i="14"/>
  <c r="C82" i="14"/>
  <c r="C30" i="14"/>
  <c r="C83" i="14"/>
  <c r="C264" i="14"/>
  <c r="C269" i="14"/>
  <c r="C274" i="14"/>
  <c r="C339" i="14"/>
  <c r="C88" i="13"/>
  <c r="C41" i="13"/>
  <c r="C282" i="13"/>
  <c r="C92" i="13"/>
  <c r="C9" i="13"/>
  <c r="C185" i="13"/>
  <c r="C97" i="13"/>
  <c r="C99" i="13"/>
  <c r="C289" i="13"/>
  <c r="C48" i="13"/>
  <c r="C194" i="13"/>
  <c r="C197" i="13"/>
  <c r="C199" i="13"/>
  <c r="C111" i="13"/>
  <c r="C205" i="13"/>
  <c r="C342" i="13"/>
  <c r="C302" i="13"/>
  <c r="C213" i="13"/>
  <c r="C348" i="13"/>
  <c r="C60" i="13"/>
  <c r="C61" i="13"/>
  <c r="C310" i="13"/>
  <c r="C223" i="13"/>
  <c r="C17" i="13"/>
  <c r="C141" i="16"/>
  <c r="C161" i="16"/>
  <c r="C33" i="16"/>
  <c r="C281" i="16"/>
  <c r="C122" i="16"/>
  <c r="C296" i="15"/>
  <c r="C132" i="15"/>
  <c r="C262" i="15"/>
  <c r="C87" i="15"/>
  <c r="C272" i="15"/>
  <c r="C184" i="15"/>
  <c r="C198" i="15"/>
  <c r="C105" i="15"/>
  <c r="C231" i="15"/>
  <c r="C4" i="14"/>
  <c r="C89" i="14"/>
  <c r="C281" i="14"/>
  <c r="C284" i="14"/>
  <c r="C96" i="14"/>
  <c r="C98" i="14"/>
  <c r="C346" i="14"/>
  <c r="C287" i="14"/>
  <c r="C13" i="14"/>
  <c r="C189" i="14"/>
  <c r="C190" i="14"/>
  <c r="C193" i="14"/>
  <c r="C55" i="14"/>
  <c r="C113" i="14"/>
  <c r="C199" i="14"/>
  <c r="C57" i="14"/>
  <c r="C205" i="14"/>
  <c r="C207" i="14"/>
  <c r="C212" i="14"/>
  <c r="C306" i="14"/>
  <c r="C217" i="14"/>
  <c r="C309" i="14"/>
  <c r="C221" i="14"/>
  <c r="C69" i="14"/>
  <c r="C228" i="14"/>
  <c r="C70" i="14"/>
  <c r="C317" i="14"/>
  <c r="C233" i="14"/>
  <c r="C139" i="14"/>
  <c r="C75" i="14"/>
  <c r="C242" i="14"/>
  <c r="C323" i="14"/>
  <c r="C246" i="14"/>
  <c r="C27" i="14"/>
  <c r="C329" i="14"/>
  <c r="C154" i="14"/>
  <c r="C159" i="14"/>
  <c r="C335" i="14"/>
  <c r="C164" i="14"/>
  <c r="C262" i="14"/>
  <c r="C265" i="14"/>
  <c r="C270" i="14"/>
  <c r="C338" i="14"/>
  <c r="C4" i="13"/>
  <c r="C169" i="13"/>
  <c r="C171" i="13"/>
  <c r="C175" i="13"/>
  <c r="C93" i="13"/>
  <c r="C94" i="13"/>
  <c r="C10" i="13"/>
  <c r="C187" i="13"/>
  <c r="C100" i="13"/>
  <c r="C290" i="13"/>
  <c r="C49" i="13"/>
  <c r="C195" i="13"/>
  <c r="C293" i="13"/>
  <c r="C109" i="13"/>
  <c r="C201" i="13"/>
  <c r="C206" i="13"/>
  <c r="C113" i="13"/>
  <c r="C114" i="13"/>
  <c r="C116" i="13"/>
  <c r="C217" i="13"/>
  <c r="C118" i="13"/>
  <c r="C121" i="13"/>
  <c r="C64" i="13"/>
  <c r="C349" i="13"/>
  <c r="C127" i="13"/>
  <c r="C13" i="16"/>
  <c r="C315" i="16"/>
  <c r="C34" i="16"/>
  <c r="C48" i="16"/>
  <c r="C237" i="16"/>
  <c r="C237" i="15"/>
  <c r="C248" i="15"/>
  <c r="C80" i="15"/>
  <c r="C31" i="15"/>
  <c r="C171" i="15"/>
  <c r="C42" i="15"/>
  <c r="C282" i="15"/>
  <c r="C215" i="15"/>
  <c r="C337" i="15"/>
  <c r="C277" i="14"/>
  <c r="C90" i="14"/>
  <c r="C91" i="14"/>
  <c r="C6" i="14"/>
  <c r="C44" i="14"/>
  <c r="C45" i="14"/>
  <c r="C47" i="14"/>
  <c r="C288" i="14"/>
  <c r="C187" i="14"/>
  <c r="C341" i="14"/>
  <c r="C108" i="14"/>
  <c r="C291" i="14"/>
  <c r="C294" i="14"/>
  <c r="C347" i="14"/>
  <c r="C298" i="14"/>
  <c r="C202" i="14"/>
  <c r="C348" i="14"/>
  <c r="C208" i="14"/>
  <c r="C213" i="14"/>
  <c r="C215" i="14"/>
  <c r="C123" i="14"/>
  <c r="C219" i="14"/>
  <c r="C66" i="14"/>
  <c r="C224" i="14"/>
  <c r="C129" i="14"/>
  <c r="C315" i="14"/>
  <c r="C318" i="14"/>
  <c r="C234" i="14"/>
  <c r="C235" i="14"/>
  <c r="C141" i="14"/>
  <c r="C243" i="14"/>
  <c r="C324" i="14"/>
  <c r="C247" i="14"/>
  <c r="C327" i="14"/>
  <c r="C152" i="14"/>
  <c r="C155" i="14"/>
  <c r="C255" i="14"/>
  <c r="C160" i="14"/>
  <c r="C257" i="14"/>
  <c r="C263" i="14"/>
  <c r="C266" i="14"/>
  <c r="C86" i="14"/>
  <c r="C345" i="14"/>
  <c r="C38" i="13"/>
  <c r="C6" i="13"/>
  <c r="C172" i="13"/>
  <c r="C283" i="13"/>
  <c r="C179" i="13"/>
  <c r="C182" i="13"/>
  <c r="C340" i="16"/>
  <c r="C316" i="16"/>
  <c r="C187" i="16"/>
  <c r="C53" i="16"/>
  <c r="C298" i="16"/>
  <c r="C238" i="15"/>
  <c r="C249" i="15"/>
  <c r="C315" i="15"/>
  <c r="C343" i="15"/>
  <c r="C274" i="15"/>
  <c r="C187" i="15"/>
  <c r="C202" i="15"/>
  <c r="C50" i="15"/>
  <c r="C110" i="15"/>
  <c r="C41" i="14"/>
  <c r="C340" i="14"/>
  <c r="C175" i="14"/>
  <c r="C178" i="14"/>
  <c r="C285" i="14"/>
  <c r="C99" i="14"/>
  <c r="C11" i="14"/>
  <c r="C12" i="14"/>
  <c r="C188" i="14"/>
  <c r="C105" i="14"/>
  <c r="C191" i="14"/>
  <c r="C292" i="14"/>
  <c r="C111" i="14"/>
  <c r="C296" i="14"/>
  <c r="C116" i="14"/>
  <c r="C203" i="14"/>
  <c r="C302" i="14"/>
  <c r="C304" i="14"/>
  <c r="C59" i="14"/>
  <c r="C121" i="14"/>
  <c r="C308" i="14"/>
  <c r="C220" i="14"/>
  <c r="C222" i="14"/>
  <c r="C225" i="14"/>
  <c r="C312" i="14"/>
  <c r="C71" i="14"/>
  <c r="C134" i="14"/>
  <c r="C136" i="14"/>
  <c r="C140" i="14"/>
  <c r="C239" i="14"/>
  <c r="C25" i="14"/>
  <c r="C325" i="14"/>
  <c r="C146" i="14"/>
  <c r="C149" i="14"/>
  <c r="C330" i="14"/>
  <c r="C252" i="14"/>
  <c r="C256" i="14"/>
  <c r="C161" i="14"/>
  <c r="C258" i="14"/>
  <c r="C31" i="14"/>
  <c r="C167" i="14"/>
  <c r="C271" i="14"/>
  <c r="C275" i="14"/>
  <c r="C5" i="13"/>
  <c r="C40" i="13"/>
  <c r="C173" i="13"/>
  <c r="C176" i="13"/>
  <c r="C8" i="13"/>
  <c r="C183" i="13"/>
  <c r="C44" i="13"/>
  <c r="C98" i="13"/>
  <c r="C46" i="13"/>
  <c r="C103" i="13"/>
  <c r="C30" i="13"/>
  <c r="C50" i="13"/>
  <c r="C14" i="13"/>
  <c r="C110" i="13"/>
  <c r="C203" i="13"/>
  <c r="C341" i="13"/>
  <c r="C300" i="13"/>
  <c r="C303" i="13"/>
  <c r="C309" i="16"/>
  <c r="C170" i="16"/>
  <c r="C107" i="16"/>
  <c r="C114" i="16"/>
  <c r="C300" i="16"/>
  <c r="C241" i="15"/>
  <c r="C251" i="15"/>
  <c r="C316" i="15"/>
  <c r="C33" i="15"/>
  <c r="C275" i="15"/>
  <c r="C328" i="15"/>
  <c r="C284" i="15"/>
  <c r="C220" i="15"/>
  <c r="C294" i="15"/>
  <c r="C278" i="14"/>
  <c r="C280" i="14"/>
  <c r="C176" i="14"/>
  <c r="C179" i="14"/>
  <c r="C181" i="14"/>
  <c r="C183" i="14"/>
  <c r="C48" i="14"/>
  <c r="C185" i="14"/>
  <c r="C34" i="14"/>
  <c r="C106" i="14"/>
  <c r="C53" i="14"/>
  <c r="C110" i="14"/>
  <c r="C195" i="14"/>
  <c r="C198" i="14"/>
  <c r="C56" i="14"/>
  <c r="C117" i="14"/>
  <c r="C58" i="14"/>
  <c r="C209" i="14"/>
  <c r="C60" i="14"/>
  <c r="C307" i="14"/>
  <c r="C62" i="14"/>
  <c r="C64" i="14"/>
  <c r="C223" i="14"/>
  <c r="C226" i="14"/>
  <c r="C130" i="14"/>
  <c r="C316" i="14"/>
  <c r="C135" i="14"/>
  <c r="C319" i="14"/>
  <c r="C39" i="14"/>
  <c r="C240" i="14"/>
  <c r="C143" i="14"/>
  <c r="C76" i="14"/>
  <c r="C147" i="14"/>
  <c r="C248" i="14"/>
  <c r="C153" i="14"/>
  <c r="C156" i="14"/>
  <c r="C80" i="14"/>
  <c r="C162" i="14"/>
  <c r="C259" i="14"/>
  <c r="C165" i="14"/>
  <c r="C168" i="14"/>
  <c r="C272" i="14"/>
  <c r="C87" i="14"/>
  <c r="C87" i="13"/>
  <c r="C170" i="13"/>
  <c r="C90" i="13"/>
  <c r="C284" i="13"/>
  <c r="C180" i="13"/>
  <c r="C95" i="13"/>
  <c r="C343" i="13"/>
  <c r="C287" i="13"/>
  <c r="C13" i="13"/>
  <c r="C190" i="13"/>
  <c r="C191" i="13"/>
  <c r="C107" i="13"/>
  <c r="C52" i="13"/>
  <c r="C296" i="13"/>
  <c r="C204" i="13"/>
  <c r="C54" i="13"/>
  <c r="C209" i="13"/>
  <c r="C211" i="13"/>
  <c r="C215" i="13"/>
  <c r="C305" i="13"/>
  <c r="C219" i="13"/>
  <c r="C309" i="13"/>
  <c r="C125" i="13"/>
  <c r="C67" i="13"/>
  <c r="C229" i="13"/>
  <c r="C231" i="13"/>
  <c r="C316" i="13"/>
  <c r="C235" i="13"/>
  <c r="C4" i="16"/>
  <c r="C20" i="16"/>
  <c r="C319" i="16"/>
  <c r="C192" i="16"/>
  <c r="C223" i="16"/>
  <c r="C126" i="16"/>
  <c r="C244" i="15"/>
  <c r="C142" i="15"/>
  <c r="C84" i="15"/>
  <c r="C36" i="15"/>
  <c r="C276" i="15"/>
  <c r="C189" i="15"/>
  <c r="C205" i="15"/>
  <c r="C222" i="15"/>
  <c r="C233" i="15"/>
  <c r="C279" i="14"/>
  <c r="C43" i="14"/>
  <c r="C282" i="14"/>
  <c r="C93" i="14"/>
  <c r="C7" i="14"/>
  <c r="C46" i="14"/>
  <c r="C100" i="14"/>
  <c r="C102" i="14"/>
  <c r="C289" i="14"/>
  <c r="C51" i="14"/>
  <c r="C192" i="14"/>
  <c r="C194" i="14"/>
  <c r="C196" i="14"/>
  <c r="C114" i="14"/>
  <c r="C200" i="14"/>
  <c r="C300" i="14"/>
  <c r="C342" i="14"/>
  <c r="C210" i="14"/>
  <c r="C349" i="14"/>
  <c r="C61" i="14"/>
  <c r="C218" i="14"/>
  <c r="C343" i="14"/>
  <c r="C127" i="14"/>
  <c r="C21" i="14"/>
  <c r="C313" i="14"/>
  <c r="C131" i="14"/>
  <c r="C230" i="14"/>
  <c r="C74" i="14"/>
  <c r="C236" i="14"/>
  <c r="C142" i="14"/>
  <c r="C244" i="14"/>
  <c r="C144" i="14"/>
  <c r="C78" i="14"/>
  <c r="C249" i="14"/>
  <c r="C331" i="14"/>
  <c r="C253" i="14"/>
  <c r="C81" i="14"/>
  <c r="C28" i="14"/>
  <c r="C336" i="14"/>
  <c r="C166" i="14"/>
  <c r="C267" i="14"/>
  <c r="C337" i="14"/>
  <c r="C170" i="14"/>
  <c r="C39" i="13"/>
  <c r="C89" i="13"/>
  <c r="C91" i="13"/>
  <c r="C7" i="13"/>
  <c r="C42" i="13"/>
  <c r="C43" i="13"/>
  <c r="C186" i="13"/>
  <c r="C288" i="13"/>
  <c r="C101" i="13"/>
  <c r="C344" i="13"/>
  <c r="C192" i="13"/>
  <c r="C291" i="13"/>
  <c r="C294" i="13"/>
  <c r="C345" i="13"/>
  <c r="C340" i="13"/>
  <c r="C299" i="13"/>
  <c r="C346" i="13"/>
  <c r="C212" i="13"/>
  <c r="C216" i="13"/>
  <c r="C59" i="13"/>
  <c r="C120" i="13"/>
  <c r="C122" i="13"/>
  <c r="C16" i="13"/>
  <c r="C224" i="13"/>
  <c r="C128" i="13"/>
  <c r="C314" i="13"/>
  <c r="C232" i="13"/>
  <c r="C258" i="16"/>
  <c r="C305" i="16"/>
  <c r="C322" i="15"/>
  <c r="C52" i="15"/>
  <c r="C283" i="14"/>
  <c r="C33" i="14"/>
  <c r="C35" i="14"/>
  <c r="C299" i="14"/>
  <c r="C305" i="14"/>
  <c r="C67" i="14"/>
  <c r="C73" i="14"/>
  <c r="C321" i="14"/>
  <c r="C250" i="14"/>
  <c r="C261" i="14"/>
  <c r="C171" i="14"/>
  <c r="C178" i="13"/>
  <c r="C28" i="13"/>
  <c r="C105" i="13"/>
  <c r="C108" i="13"/>
  <c r="C298" i="13"/>
  <c r="C115" i="13"/>
  <c r="C306" i="13"/>
  <c r="C63" i="13"/>
  <c r="C226" i="13"/>
  <c r="C68" i="13"/>
  <c r="C133" i="13"/>
  <c r="C73" i="13"/>
  <c r="C318" i="13"/>
  <c r="C139" i="13"/>
  <c r="C247" i="13"/>
  <c r="C141" i="13"/>
  <c r="C78" i="13"/>
  <c r="C326" i="13"/>
  <c r="C330" i="13"/>
  <c r="C256" i="13"/>
  <c r="C36" i="13"/>
  <c r="C24" i="13"/>
  <c r="C161" i="13"/>
  <c r="C164" i="13"/>
  <c r="C274" i="13"/>
  <c r="C86" i="13"/>
  <c r="C333" i="12"/>
  <c r="C270" i="12"/>
  <c r="C91" i="12"/>
  <c r="C273" i="12"/>
  <c r="C187" i="12"/>
  <c r="C8" i="12"/>
  <c r="C340" i="12"/>
  <c r="C276" i="12"/>
  <c r="C10" i="12"/>
  <c r="C200" i="12"/>
  <c r="C281" i="12"/>
  <c r="C282" i="12"/>
  <c r="C336" i="12"/>
  <c r="C342" i="12"/>
  <c r="C337" i="12"/>
  <c r="C214" i="12"/>
  <c r="C343" i="12"/>
  <c r="C218" i="12"/>
  <c r="C222" i="12"/>
  <c r="C61" i="12"/>
  <c r="C226" i="12"/>
  <c r="C122" i="12"/>
  <c r="C64" i="12"/>
  <c r="C127" i="12"/>
  <c r="C232" i="12"/>
  <c r="C306" i="12"/>
  <c r="C19" i="12"/>
  <c r="C132" i="12"/>
  <c r="C242" i="12"/>
  <c r="C136" i="12"/>
  <c r="C141" i="12"/>
  <c r="C145" i="12"/>
  <c r="C247" i="12"/>
  <c r="C316" i="12"/>
  <c r="C249" i="12"/>
  <c r="C251" i="12"/>
  <c r="C254" i="12"/>
  <c r="C256" i="12"/>
  <c r="C257" i="12"/>
  <c r="C262" i="12"/>
  <c r="C166" i="12"/>
  <c r="C27" i="12"/>
  <c r="C349" i="12"/>
  <c r="C31" i="11"/>
  <c r="C175" i="16"/>
  <c r="C71" i="15"/>
  <c r="C57" i="15"/>
  <c r="C338" i="15"/>
  <c r="C94" i="14"/>
  <c r="C103" i="14"/>
  <c r="C293" i="14"/>
  <c r="C118" i="14"/>
  <c r="C20" i="14"/>
  <c r="C128" i="14"/>
  <c r="C137" i="14"/>
  <c r="C77" i="14"/>
  <c r="C254" i="14"/>
  <c r="C84" i="14"/>
  <c r="C279" i="13"/>
  <c r="C285" i="13"/>
  <c r="C12" i="13"/>
  <c r="C106" i="13"/>
  <c r="C198" i="13"/>
  <c r="C29" i="16"/>
  <c r="C17" i="15"/>
  <c r="C327" i="15"/>
  <c r="C32" i="14"/>
  <c r="C180" i="14"/>
  <c r="C186" i="14"/>
  <c r="C15" i="14"/>
  <c r="C204" i="14"/>
  <c r="C216" i="14"/>
  <c r="C311" i="14"/>
  <c r="C138" i="14"/>
  <c r="C145" i="14"/>
  <c r="C157" i="14"/>
  <c r="C344" i="14"/>
  <c r="C168" i="13"/>
  <c r="C181" i="13"/>
  <c r="C188" i="13"/>
  <c r="C193" i="13"/>
  <c r="C295" i="13"/>
  <c r="C207" i="13"/>
  <c r="C33" i="13"/>
  <c r="C119" i="13"/>
  <c r="C221" i="13"/>
  <c r="C228" i="13"/>
  <c r="C315" i="13"/>
  <c r="C234" i="13"/>
  <c r="C238" i="13"/>
  <c r="C319" i="13"/>
  <c r="C244" i="13"/>
  <c r="C320" i="13"/>
  <c r="C142" i="13"/>
  <c r="C145" i="13"/>
  <c r="C147" i="13"/>
  <c r="C150" i="13"/>
  <c r="C152" i="13"/>
  <c r="C261" i="13"/>
  <c r="C157" i="13"/>
  <c r="C265" i="13"/>
  <c r="C83" i="13"/>
  <c r="C84" i="13"/>
  <c r="C27" i="13"/>
  <c r="C277" i="13"/>
  <c r="C269" i="12"/>
  <c r="C334" i="12"/>
  <c r="C181" i="12"/>
  <c r="C184" i="12"/>
  <c r="C95" i="12"/>
  <c r="C97" i="12"/>
  <c r="C44" i="12"/>
  <c r="C47" i="12"/>
  <c r="C101" i="12"/>
  <c r="C279" i="12"/>
  <c r="C52" i="12"/>
  <c r="C107" i="12"/>
  <c r="C204" i="12"/>
  <c r="C207" i="12"/>
  <c r="C211" i="12"/>
  <c r="C111" i="12"/>
  <c r="C58" i="12"/>
  <c r="C115" i="12"/>
  <c r="C60" i="12"/>
  <c r="C297" i="12"/>
  <c r="C119" i="12"/>
  <c r="C32" i="12"/>
  <c r="C227" i="12"/>
  <c r="C229" i="12"/>
  <c r="C128" i="12"/>
  <c r="C307" i="12"/>
  <c r="C131" i="12"/>
  <c r="C339" i="12"/>
  <c r="C244" i="12"/>
  <c r="C138" i="12"/>
  <c r="C74" i="12"/>
  <c r="C76" i="12"/>
  <c r="C148" i="12"/>
  <c r="C23" i="12"/>
  <c r="C153" i="12"/>
  <c r="C252" i="12"/>
  <c r="C79" i="12"/>
  <c r="C44" i="16"/>
  <c r="C257" i="15"/>
  <c r="C101" i="15"/>
  <c r="C88" i="14"/>
  <c r="C97" i="14"/>
  <c r="C290" i="14"/>
  <c r="C112" i="14"/>
  <c r="C119" i="14"/>
  <c r="C124" i="14"/>
  <c r="C314" i="14"/>
  <c r="C237" i="14"/>
  <c r="C148" i="14"/>
  <c r="C333" i="14"/>
  <c r="C85" i="14"/>
  <c r="C280" i="13"/>
  <c r="C96" i="13"/>
  <c r="C189" i="13"/>
  <c r="C31" i="13"/>
  <c r="C297" i="13"/>
  <c r="C208" i="13"/>
  <c r="C57" i="13"/>
  <c r="C308" i="13"/>
  <c r="C126" i="13"/>
  <c r="C311" i="13"/>
  <c r="C130" i="13"/>
  <c r="C71" i="13"/>
  <c r="C74" i="13"/>
  <c r="C136" i="13"/>
  <c r="C19" i="13"/>
  <c r="C321" i="13"/>
  <c r="C324" i="13"/>
  <c r="C79" i="13"/>
  <c r="C148" i="13"/>
  <c r="C253" i="13"/>
  <c r="C153" i="13"/>
  <c r="C81" i="13"/>
  <c r="C25" i="13"/>
  <c r="C266" i="13"/>
  <c r="C336" i="13"/>
  <c r="C271" i="13"/>
  <c r="C275" i="13"/>
  <c r="C278" i="13"/>
  <c r="C175" i="12"/>
  <c r="C90" i="12"/>
  <c r="C335" i="12"/>
  <c r="C185" i="12"/>
  <c r="C188" i="12"/>
  <c r="C191" i="12"/>
  <c r="C45" i="12"/>
  <c r="C195" i="12"/>
  <c r="C49" i="12"/>
  <c r="C103" i="12"/>
  <c r="C202" i="12"/>
  <c r="C203" i="12"/>
  <c r="C205" i="12"/>
  <c r="C289" i="12"/>
  <c r="C212" i="12"/>
  <c r="C291" i="12"/>
  <c r="C344" i="12"/>
  <c r="C219" i="12"/>
  <c r="C346" i="12"/>
  <c r="C224" i="12"/>
  <c r="C31" i="12"/>
  <c r="C301" i="12"/>
  <c r="C126" i="12"/>
  <c r="C67" i="12"/>
  <c r="C304" i="12"/>
  <c r="C129" i="12"/>
  <c r="C68" i="12"/>
  <c r="C71" i="12"/>
  <c r="C310" i="12"/>
  <c r="C139" i="12"/>
  <c r="C143" i="12"/>
  <c r="C146" i="12"/>
  <c r="C35" i="12"/>
  <c r="C317" i="12"/>
  <c r="C201" i="16"/>
  <c r="C310" i="15"/>
  <c r="C44" i="15"/>
  <c r="C5" i="14"/>
  <c r="C182" i="14"/>
  <c r="C50" i="14"/>
  <c r="C295" i="14"/>
  <c r="C206" i="14"/>
  <c r="C63" i="14"/>
  <c r="C229" i="14"/>
  <c r="C320" i="14"/>
  <c r="C26" i="14"/>
  <c r="C334" i="14"/>
  <c r="C268" i="14"/>
  <c r="C281" i="13"/>
  <c r="C184" i="13"/>
  <c r="C102" i="13"/>
  <c r="C32" i="13"/>
  <c r="C200" i="13"/>
  <c r="C301" i="13"/>
  <c r="C58" i="13"/>
  <c r="C15" i="13"/>
  <c r="C222" i="13"/>
  <c r="C129" i="13"/>
  <c r="C131" i="13"/>
  <c r="C72" i="13"/>
  <c r="C239" i="13"/>
  <c r="C75" i="13"/>
  <c r="C245" i="13"/>
  <c r="C322" i="13"/>
  <c r="C249" i="13"/>
  <c r="C22" i="13"/>
  <c r="C252" i="13"/>
  <c r="C23" i="13"/>
  <c r="C257" i="13"/>
  <c r="C333" i="13"/>
  <c r="C158" i="13"/>
  <c r="C37" i="13"/>
  <c r="C268" i="13"/>
  <c r="C85" i="13"/>
  <c r="C276" i="13"/>
  <c r="C338" i="13"/>
  <c r="C88" i="12"/>
  <c r="C41" i="12"/>
  <c r="C271" i="12"/>
  <c r="C93" i="12"/>
  <c r="C7" i="12"/>
  <c r="C43" i="12"/>
  <c r="C194" i="12"/>
  <c r="C196" i="12"/>
  <c r="C199" i="12"/>
  <c r="C51" i="12"/>
  <c r="C105" i="12"/>
  <c r="C284" i="12"/>
  <c r="C108" i="12"/>
  <c r="C208" i="12"/>
  <c r="C56" i="12"/>
  <c r="C112" i="12"/>
  <c r="C114" i="12"/>
  <c r="C220" i="12"/>
  <c r="C116" i="12"/>
  <c r="C30" i="12"/>
  <c r="C120" i="12"/>
  <c r="C63" i="12"/>
  <c r="C348" i="12"/>
  <c r="C302" i="12"/>
  <c r="C305" i="12"/>
  <c r="C130" i="12"/>
  <c r="C237" i="12"/>
  <c r="C239" i="12"/>
  <c r="C134" i="12"/>
  <c r="C20" i="12"/>
  <c r="C75" i="12"/>
  <c r="C246" i="12"/>
  <c r="C149" i="12"/>
  <c r="C318" i="12"/>
  <c r="C322" i="12"/>
  <c r="C323" i="12"/>
  <c r="C255" i="12"/>
  <c r="C162" i="12"/>
  <c r="C260" i="12"/>
  <c r="C82" i="12"/>
  <c r="C83" i="12"/>
  <c r="C85" i="12"/>
  <c r="C268" i="12"/>
  <c r="C6" i="16"/>
  <c r="C286" i="16"/>
  <c r="C265" i="15"/>
  <c r="C207" i="15"/>
  <c r="C172" i="14"/>
  <c r="C9" i="14"/>
  <c r="C52" i="14"/>
  <c r="C115" i="14"/>
  <c r="C120" i="14"/>
  <c r="C65" i="14"/>
  <c r="C132" i="14"/>
  <c r="C23" i="14"/>
  <c r="C328" i="14"/>
  <c r="C29" i="14"/>
  <c r="C169" i="14"/>
  <c r="C174" i="13"/>
  <c r="C286" i="13"/>
  <c r="C29" i="13"/>
  <c r="C292" i="13"/>
  <c r="C202" i="13"/>
  <c r="C56" i="13"/>
  <c r="C304" i="13"/>
  <c r="C62" i="13"/>
  <c r="C65" i="13"/>
  <c r="C312" i="13"/>
  <c r="C70" i="13"/>
  <c r="C236" i="13"/>
  <c r="C240" i="13"/>
  <c r="C243" i="13"/>
  <c r="C246" i="13"/>
  <c r="C140" i="13"/>
  <c r="C250" i="13"/>
  <c r="C325" i="13"/>
  <c r="C328" i="13"/>
  <c r="C151" i="13"/>
  <c r="C258" i="13"/>
  <c r="C262" i="13"/>
  <c r="C159" i="13"/>
  <c r="C82" i="13"/>
  <c r="C269" i="13"/>
  <c r="C272" i="13"/>
  <c r="C337" i="13"/>
  <c r="C28" i="12"/>
  <c r="C176" i="12"/>
  <c r="C177" i="12"/>
  <c r="C182" i="12"/>
  <c r="C94" i="12"/>
  <c r="C96" i="12"/>
  <c r="C192" i="12"/>
  <c r="C275" i="12"/>
  <c r="C100" i="12"/>
  <c r="C278" i="12"/>
  <c r="C104" i="12"/>
  <c r="C12" i="12"/>
  <c r="C54" i="12"/>
  <c r="C286" i="12"/>
  <c r="C209" i="12"/>
  <c r="C290" i="12"/>
  <c r="C113" i="12"/>
  <c r="C216" i="12"/>
  <c r="C221" i="12"/>
  <c r="C296" i="12"/>
  <c r="C298" i="12"/>
  <c r="C62" i="12"/>
  <c r="C123" i="12"/>
  <c r="C65" i="12"/>
  <c r="C230" i="12"/>
  <c r="C73" i="16"/>
  <c r="C230" i="16"/>
  <c r="C161" i="15"/>
  <c r="C46" i="15"/>
  <c r="C173" i="14"/>
  <c r="C286" i="14"/>
  <c r="C107" i="14"/>
  <c r="C16" i="14"/>
  <c r="C211" i="14"/>
  <c r="C125" i="14"/>
  <c r="C72" i="14"/>
  <c r="C241" i="14"/>
  <c r="C150" i="14"/>
  <c r="C163" i="14"/>
  <c r="C273" i="14"/>
  <c r="C339" i="13"/>
  <c r="C11" i="13"/>
  <c r="C47" i="13"/>
  <c r="C196" i="13"/>
  <c r="C112" i="13"/>
  <c r="C210" i="13"/>
  <c r="C218" i="13"/>
  <c r="C220" i="13"/>
  <c r="C66" i="13"/>
  <c r="C313" i="13"/>
  <c r="C132" i="13"/>
  <c r="C134" i="13"/>
  <c r="C241" i="13"/>
  <c r="C137" i="13"/>
  <c r="C20" i="13"/>
  <c r="C323" i="13"/>
  <c r="C251" i="13"/>
  <c r="C146" i="13"/>
  <c r="C329" i="13"/>
  <c r="C254" i="13"/>
  <c r="C259" i="13"/>
  <c r="C154" i="13"/>
  <c r="C263" i="13"/>
  <c r="C267" i="13"/>
  <c r="C162" i="13"/>
  <c r="C26" i="13"/>
  <c r="C350" i="13"/>
  <c r="C38" i="12"/>
  <c r="C4" i="12"/>
  <c r="C178" i="12"/>
  <c r="C272" i="12"/>
  <c r="C186" i="12"/>
  <c r="C189" i="12"/>
  <c r="C274" i="12"/>
  <c r="C46" i="12"/>
  <c r="C197" i="12"/>
  <c r="C50" i="12"/>
  <c r="C11" i="12"/>
  <c r="C53" i="12"/>
  <c r="C13" i="12"/>
  <c r="C206" i="12"/>
  <c r="C109" i="12"/>
  <c r="C213" i="12"/>
  <c r="C292" i="12"/>
  <c r="C294" i="12"/>
  <c r="C14" i="12"/>
  <c r="C223" i="12"/>
  <c r="C118" i="12"/>
  <c r="C121" i="12"/>
  <c r="C15" i="12"/>
  <c r="C33" i="12"/>
  <c r="C16" i="12"/>
  <c r="C17" i="12"/>
  <c r="C236" i="12"/>
  <c r="C70" i="12"/>
  <c r="C72" i="12"/>
  <c r="C135" i="12"/>
  <c r="C223" i="15"/>
  <c r="C245" i="14"/>
  <c r="C53" i="13"/>
  <c r="C225" i="13"/>
  <c r="C34" i="13"/>
  <c r="C143" i="13"/>
  <c r="C80" i="13"/>
  <c r="C163" i="13"/>
  <c r="C5" i="12"/>
  <c r="C190" i="12"/>
  <c r="C102" i="12"/>
  <c r="C287" i="12"/>
  <c r="C217" i="12"/>
  <c r="C300" i="12"/>
  <c r="C233" i="12"/>
  <c r="C133" i="12"/>
  <c r="C34" i="12"/>
  <c r="C315" i="12"/>
  <c r="C152" i="12"/>
  <c r="C253" i="12"/>
  <c r="C325" i="12"/>
  <c r="C259" i="12"/>
  <c r="C330" i="12"/>
  <c r="C169" i="12"/>
  <c r="C86" i="12"/>
  <c r="C167" i="11"/>
  <c r="C329" i="11"/>
  <c r="C172" i="11"/>
  <c r="C175" i="11"/>
  <c r="C92" i="11"/>
  <c r="C179" i="11"/>
  <c r="C184" i="11"/>
  <c r="C186" i="11"/>
  <c r="C98" i="11"/>
  <c r="C275" i="11"/>
  <c r="C23" i="11"/>
  <c r="C196" i="11"/>
  <c r="C199" i="11"/>
  <c r="C201" i="11"/>
  <c r="C204" i="11"/>
  <c r="C108" i="11"/>
  <c r="C49" i="11"/>
  <c r="C210" i="11"/>
  <c r="C52" i="11"/>
  <c r="C296" i="11"/>
  <c r="C215" i="11"/>
  <c r="C56" i="11"/>
  <c r="C301" i="11"/>
  <c r="C221" i="11"/>
  <c r="C223" i="11"/>
  <c r="C305" i="11"/>
  <c r="C130" i="11"/>
  <c r="C231" i="11"/>
  <c r="C67" i="11"/>
  <c r="C138" i="11"/>
  <c r="C239" i="11"/>
  <c r="C69" i="11"/>
  <c r="C144" i="11"/>
  <c r="C244" i="11"/>
  <c r="C148" i="11"/>
  <c r="C250" i="11"/>
  <c r="C29" i="11"/>
  <c r="C156" i="11"/>
  <c r="C254" i="11"/>
  <c r="C92" i="14"/>
  <c r="C332" i="14"/>
  <c r="C55" i="13"/>
  <c r="C227" i="13"/>
  <c r="C242" i="13"/>
  <c r="C144" i="13"/>
  <c r="C260" i="13"/>
  <c r="C270" i="13"/>
  <c r="C89" i="12"/>
  <c r="C9" i="12"/>
  <c r="C341" i="12"/>
  <c r="C288" i="12"/>
  <c r="C345" i="12"/>
  <c r="C347" i="12"/>
  <c r="C234" i="12"/>
  <c r="C240" i="12"/>
  <c r="C140" i="12"/>
  <c r="C77" i="12"/>
  <c r="C319" i="12"/>
  <c r="C157" i="12"/>
  <c r="C326" i="12"/>
  <c r="C328" i="12"/>
  <c r="C165" i="12"/>
  <c r="C266" i="12"/>
  <c r="C174" i="12"/>
  <c r="C34" i="11"/>
  <c r="C86" i="11"/>
  <c r="C331" i="11"/>
  <c r="C176" i="11"/>
  <c r="C178" i="11"/>
  <c r="C180" i="11"/>
  <c r="C20" i="11"/>
  <c r="C187" i="11"/>
  <c r="C190" i="11"/>
  <c r="C195" i="11"/>
  <c r="C279" i="11"/>
  <c r="C197" i="11"/>
  <c r="C101" i="11"/>
  <c r="C103" i="11"/>
  <c r="C205" i="11"/>
  <c r="C289" i="11"/>
  <c r="C337" i="11"/>
  <c r="C211" i="11"/>
  <c r="C347" i="11"/>
  <c r="C53" i="11"/>
  <c r="C216" i="11"/>
  <c r="C300" i="11"/>
  <c r="C218" i="11"/>
  <c r="C60" i="11"/>
  <c r="C128" i="11"/>
  <c r="C129" i="11"/>
  <c r="C62" i="11"/>
  <c r="C64" i="11"/>
  <c r="C338" i="11"/>
  <c r="C139" i="11"/>
  <c r="C240" i="11"/>
  <c r="C142" i="11"/>
  <c r="C72" i="11"/>
  <c r="C245" i="11"/>
  <c r="C349" i="11"/>
  <c r="C151" i="11"/>
  <c r="C74" i="11"/>
  <c r="C17" i="11"/>
  <c r="C321" i="11"/>
  <c r="C322" i="11"/>
  <c r="C259" i="11"/>
  <c r="C324" i="11"/>
  <c r="C166" i="11"/>
  <c r="C158" i="10"/>
  <c r="C83" i="10"/>
  <c r="C6" i="10"/>
  <c r="C167" i="10"/>
  <c r="C184" i="14"/>
  <c r="C260" i="14"/>
  <c r="C347" i="13"/>
  <c r="C230" i="13"/>
  <c r="C138" i="13"/>
  <c r="C35" i="13"/>
  <c r="C155" i="13"/>
  <c r="C273" i="13"/>
  <c r="C179" i="12"/>
  <c r="C98" i="12"/>
  <c r="C280" i="12"/>
  <c r="C210" i="12"/>
  <c r="C295" i="12"/>
  <c r="C124" i="12"/>
  <c r="C235" i="12"/>
  <c r="C241" i="12"/>
  <c r="C142" i="12"/>
  <c r="C248" i="12"/>
  <c r="C320" i="12"/>
  <c r="C158" i="12"/>
  <c r="C161" i="12"/>
  <c r="C261" i="12"/>
  <c r="C264" i="12"/>
  <c r="C170" i="12"/>
  <c r="C87" i="12"/>
  <c r="C266" i="11"/>
  <c r="C35" i="11"/>
  <c r="C88" i="11"/>
  <c r="C270" i="11"/>
  <c r="C93" i="11"/>
  <c r="C181" i="11"/>
  <c r="C96" i="11"/>
  <c r="C188" i="11"/>
  <c r="C191" i="11"/>
  <c r="C22" i="11"/>
  <c r="C99" i="11"/>
  <c r="C282" i="11"/>
  <c r="C102" i="11"/>
  <c r="C202" i="11"/>
  <c r="C7" i="11"/>
  <c r="C109" i="11"/>
  <c r="C112" i="11"/>
  <c r="C114" i="11"/>
  <c r="C116" i="11"/>
  <c r="C24" i="11"/>
  <c r="C119" i="11"/>
  <c r="C25" i="11"/>
  <c r="C348" i="11"/>
  <c r="C125" i="11"/>
  <c r="C303" i="11"/>
  <c r="C227" i="11"/>
  <c r="C131" i="11"/>
  <c r="C232" i="11"/>
  <c r="C135" i="11"/>
  <c r="C13" i="11"/>
  <c r="C241" i="11"/>
  <c r="C70" i="11"/>
  <c r="C145" i="11"/>
  <c r="C340" i="11"/>
  <c r="C315" i="11"/>
  <c r="C152" i="11"/>
  <c r="C155" i="11"/>
  <c r="C157" i="11"/>
  <c r="C255" i="11"/>
  <c r="C78" i="11"/>
  <c r="C79" i="11"/>
  <c r="C82" i="11"/>
  <c r="C264" i="11"/>
  <c r="C246" i="10"/>
  <c r="C249" i="10"/>
  <c r="C30" i="10"/>
  <c r="C31" i="10"/>
  <c r="C255" i="10"/>
  <c r="C86" i="10"/>
  <c r="C175" i="10"/>
  <c r="C22" i="10"/>
  <c r="C90" i="10"/>
  <c r="C261" i="10"/>
  <c r="C41" i="10"/>
  <c r="C265" i="10"/>
  <c r="C268" i="10"/>
  <c r="C335" i="10"/>
  <c r="C274" i="10"/>
  <c r="C192" i="10"/>
  <c r="C279" i="10"/>
  <c r="C109" i="14"/>
  <c r="C276" i="14"/>
  <c r="C214" i="13"/>
  <c r="C69" i="13"/>
  <c r="C18" i="13"/>
  <c r="C327" i="13"/>
  <c r="C156" i="13"/>
  <c r="C165" i="13"/>
  <c r="C180" i="12"/>
  <c r="C193" i="12"/>
  <c r="C201" i="12"/>
  <c r="C110" i="12"/>
  <c r="C59" i="12"/>
  <c r="C125" i="12"/>
  <c r="C18" i="12"/>
  <c r="C243" i="12"/>
  <c r="C312" i="12"/>
  <c r="C21" i="12"/>
  <c r="C321" i="12"/>
  <c r="C159" i="12"/>
  <c r="C24" i="12"/>
  <c r="C37" i="12"/>
  <c r="C167" i="12"/>
  <c r="C171" i="12"/>
  <c r="C332" i="12"/>
  <c r="C85" i="11"/>
  <c r="C169" i="11"/>
  <c r="C173" i="11"/>
  <c r="C90" i="11"/>
  <c r="C94" i="11"/>
  <c r="C182" i="11"/>
  <c r="C185" i="11"/>
  <c r="C274" i="11"/>
  <c r="C192" i="11"/>
  <c r="C42" i="11"/>
  <c r="C44" i="11"/>
  <c r="C198" i="11"/>
  <c r="C285" i="11"/>
  <c r="C203" i="11"/>
  <c r="C288" i="11"/>
  <c r="C110" i="11"/>
  <c r="C113" i="11"/>
  <c r="C50" i="11"/>
  <c r="C294" i="11"/>
  <c r="C297" i="11"/>
  <c r="C54" i="11"/>
  <c r="C121" i="11"/>
  <c r="C58" i="11"/>
  <c r="C302" i="11"/>
  <c r="C224" i="11"/>
  <c r="C11" i="11"/>
  <c r="C63" i="11"/>
  <c r="C134" i="11"/>
  <c r="C309" i="11"/>
  <c r="C235" i="11"/>
  <c r="C339" i="11"/>
  <c r="C143" i="11"/>
  <c r="C14" i="11"/>
  <c r="C28" i="11"/>
  <c r="C247" i="11"/>
  <c r="C342" i="11"/>
  <c r="C316" i="11"/>
  <c r="C158" i="11"/>
  <c r="C256" i="11"/>
  <c r="C323" i="11"/>
  <c r="C80" i="11"/>
  <c r="C262" i="11"/>
  <c r="C17" i="14"/>
  <c r="C177" i="13"/>
  <c r="C117" i="13"/>
  <c r="C317" i="13"/>
  <c r="C21" i="13"/>
  <c r="C149" i="13"/>
  <c r="C264" i="13"/>
  <c r="C166" i="13"/>
  <c r="C183" i="12"/>
  <c r="C99" i="12"/>
  <c r="C106" i="12"/>
  <c r="C29" i="12"/>
  <c r="C338" i="12"/>
  <c r="C66" i="12"/>
  <c r="C308" i="12"/>
  <c r="C311" i="12"/>
  <c r="C144" i="12"/>
  <c r="C78" i="12"/>
  <c r="C154" i="12"/>
  <c r="C160" i="12"/>
  <c r="C163" i="12"/>
  <c r="C81" i="12"/>
  <c r="C168" i="12"/>
  <c r="C267" i="12"/>
  <c r="C30" i="11"/>
  <c r="C4" i="11"/>
  <c r="C170" i="11"/>
  <c r="C268" i="11"/>
  <c r="C177" i="11"/>
  <c r="C332" i="11"/>
  <c r="C334" i="11"/>
  <c r="C21" i="11"/>
  <c r="C189" i="11"/>
  <c r="C41" i="11"/>
  <c r="C276" i="11"/>
  <c r="C45" i="11"/>
  <c r="C46" i="11"/>
  <c r="C200" i="11"/>
  <c r="C104" i="11"/>
  <c r="C206" i="11"/>
  <c r="C290" i="11"/>
  <c r="C292" i="11"/>
  <c r="C8" i="11"/>
  <c r="C212" i="11"/>
  <c r="C118" i="11"/>
  <c r="C217" i="11"/>
  <c r="C122" i="11"/>
  <c r="C26" i="11"/>
  <c r="C10" i="11"/>
  <c r="C61" i="11"/>
  <c r="C228" i="11"/>
  <c r="C229" i="11"/>
  <c r="C65" i="11"/>
  <c r="C136" i="11"/>
  <c r="C236" i="11"/>
  <c r="C140" i="11"/>
  <c r="C312" i="11"/>
  <c r="C73" i="11"/>
  <c r="C147" i="11"/>
  <c r="C149" i="11"/>
  <c r="C153" i="11"/>
  <c r="C75" i="11"/>
  <c r="C18" i="11"/>
  <c r="C76" i="11"/>
  <c r="C160" i="11"/>
  <c r="C260" i="11"/>
  <c r="C19" i="14"/>
  <c r="C124" i="13"/>
  <c r="C255" i="13"/>
  <c r="C92" i="12"/>
  <c r="C285" i="12"/>
  <c r="C231" i="12"/>
  <c r="C313" i="12"/>
  <c r="C156" i="12"/>
  <c r="C164" i="12"/>
  <c r="C32" i="11"/>
  <c r="C171" i="11"/>
  <c r="C38" i="11"/>
  <c r="C39" i="11"/>
  <c r="C43" i="11"/>
  <c r="C344" i="11"/>
  <c r="C111" i="11"/>
  <c r="C51" i="11"/>
  <c r="C120" i="11"/>
  <c r="C222" i="11"/>
  <c r="C307" i="11"/>
  <c r="C137" i="11"/>
  <c r="C71" i="11"/>
  <c r="C314" i="11"/>
  <c r="C318" i="11"/>
  <c r="C159" i="11"/>
  <c r="C165" i="11"/>
  <c r="C21" i="10"/>
  <c r="C161" i="10"/>
  <c r="C164" i="10"/>
  <c r="C85" i="10"/>
  <c r="C330" i="10"/>
  <c r="C173" i="10"/>
  <c r="C346" i="10"/>
  <c r="C89" i="10"/>
  <c r="C183" i="10"/>
  <c r="C184" i="10"/>
  <c r="C266" i="10"/>
  <c r="C269" i="10"/>
  <c r="C99" i="10"/>
  <c r="C48" i="10"/>
  <c r="C349" i="10"/>
  <c r="C281" i="10"/>
  <c r="C50" i="10"/>
  <c r="C108" i="10"/>
  <c r="C289" i="10"/>
  <c r="C13" i="10"/>
  <c r="C200" i="10"/>
  <c r="C202" i="10"/>
  <c r="C121" i="10"/>
  <c r="C209" i="10"/>
  <c r="C298" i="10"/>
  <c r="C300" i="10"/>
  <c r="C128" i="10"/>
  <c r="C216" i="10"/>
  <c r="C221" i="10"/>
  <c r="C304" i="10"/>
  <c r="C224" i="10"/>
  <c r="C307" i="10"/>
  <c r="C310" i="10"/>
  <c r="C313" i="10"/>
  <c r="C232" i="10"/>
  <c r="C319" i="10"/>
  <c r="C235" i="10"/>
  <c r="C239" i="10"/>
  <c r="C240" i="10"/>
  <c r="C80" i="10"/>
  <c r="C243" i="10"/>
  <c r="C4" i="9"/>
  <c r="C5" i="9"/>
  <c r="C233" i="9"/>
  <c r="C161" i="9"/>
  <c r="C7" i="9"/>
  <c r="C241" i="9"/>
  <c r="C9" i="9"/>
  <c r="C243" i="9"/>
  <c r="C170" i="9"/>
  <c r="C173" i="9"/>
  <c r="C91" i="9"/>
  <c r="C49" i="9"/>
  <c r="C50" i="9"/>
  <c r="C95" i="9"/>
  <c r="C99" i="9"/>
  <c r="C263" i="9"/>
  <c r="C266" i="9"/>
  <c r="C270" i="9"/>
  <c r="C13" i="9"/>
  <c r="C310" i="14"/>
  <c r="C233" i="13"/>
  <c r="C332" i="13"/>
  <c r="C6" i="12"/>
  <c r="C57" i="12"/>
  <c r="C303" i="12"/>
  <c r="C314" i="12"/>
  <c r="C36" i="12"/>
  <c r="C329" i="12"/>
  <c r="C265" i="11"/>
  <c r="C174" i="11"/>
  <c r="C95" i="11"/>
  <c r="C40" i="11"/>
  <c r="C100" i="11"/>
  <c r="C287" i="11"/>
  <c r="C345" i="11"/>
  <c r="C295" i="11"/>
  <c r="C55" i="11"/>
  <c r="C126" i="11"/>
  <c r="C230" i="11"/>
  <c r="C234" i="11"/>
  <c r="C242" i="11"/>
  <c r="C248" i="11"/>
  <c r="C319" i="11"/>
  <c r="C258" i="11"/>
  <c r="C325" i="11"/>
  <c r="C28" i="10"/>
  <c r="C248" i="10"/>
  <c r="C251" i="10"/>
  <c r="C169" i="10"/>
  <c r="C331" i="10"/>
  <c r="C333" i="10"/>
  <c r="C258" i="10"/>
  <c r="C91" i="10"/>
  <c r="C39" i="10"/>
  <c r="C93" i="10"/>
  <c r="C186" i="10"/>
  <c r="C270" i="10"/>
  <c r="C273" i="10"/>
  <c r="C100" i="10"/>
  <c r="C49" i="10"/>
  <c r="C282" i="10"/>
  <c r="C23" i="10"/>
  <c r="C288" i="10"/>
  <c r="C54" i="10"/>
  <c r="C56" i="10"/>
  <c r="C293" i="10"/>
  <c r="C203" i="10"/>
  <c r="C206" i="10"/>
  <c r="C340" i="10"/>
  <c r="C123" i="10"/>
  <c r="C125" i="10"/>
  <c r="C69" i="10"/>
  <c r="C130" i="10"/>
  <c r="C132" i="10"/>
  <c r="C71" i="10"/>
  <c r="C137" i="10"/>
  <c r="C226" i="10"/>
  <c r="C140" i="10"/>
  <c r="C230" i="10"/>
  <c r="C24" i="10"/>
  <c r="C146" i="10"/>
  <c r="C236" i="10"/>
  <c r="C151" i="10"/>
  <c r="C153" i="10"/>
  <c r="C241" i="10"/>
  <c r="C27" i="10"/>
  <c r="C229" i="9"/>
  <c r="C231" i="9"/>
  <c r="C234" i="9"/>
  <c r="C236" i="9"/>
  <c r="C164" i="9"/>
  <c r="C165" i="9"/>
  <c r="C343" i="9"/>
  <c r="C344" i="9"/>
  <c r="C11" i="9"/>
  <c r="C337" i="9"/>
  <c r="C249" i="9"/>
  <c r="C177" i="9"/>
  <c r="C51" i="9"/>
  <c r="C257" i="9"/>
  <c r="C260" i="9"/>
  <c r="C53" i="9"/>
  <c r="C103" i="9"/>
  <c r="C271" i="9"/>
  <c r="C231" i="14"/>
  <c r="C135" i="13"/>
  <c r="C334" i="13"/>
  <c r="C42" i="12"/>
  <c r="C215" i="12"/>
  <c r="C309" i="12"/>
  <c r="C147" i="12"/>
  <c r="C324" i="12"/>
  <c r="C265" i="12"/>
  <c r="C33" i="11"/>
  <c r="C269" i="11"/>
  <c r="C6" i="11"/>
  <c r="C97" i="11"/>
  <c r="C280" i="11"/>
  <c r="C105" i="11"/>
  <c r="C291" i="11"/>
  <c r="C9" i="11"/>
  <c r="C123" i="11"/>
  <c r="C127" i="11"/>
  <c r="C132" i="11"/>
  <c r="C27" i="11"/>
  <c r="C243" i="11"/>
  <c r="C249" i="11"/>
  <c r="C320" i="11"/>
  <c r="C161" i="11"/>
  <c r="C326" i="11"/>
  <c r="C4" i="10"/>
  <c r="C84" i="10"/>
  <c r="C165" i="10"/>
  <c r="C7" i="10"/>
  <c r="C171" i="10"/>
  <c r="C174" i="10"/>
  <c r="C178" i="10"/>
  <c r="C92" i="10"/>
  <c r="C40" i="10"/>
  <c r="C43" i="10"/>
  <c r="C45" i="10"/>
  <c r="C271" i="10"/>
  <c r="C336" i="10"/>
  <c r="C101" i="10"/>
  <c r="C337" i="10"/>
  <c r="C194" i="10"/>
  <c r="C284" i="10"/>
  <c r="C52" i="10"/>
  <c r="C198" i="10"/>
  <c r="C291" i="10"/>
  <c r="C116" i="10"/>
  <c r="C60" i="10"/>
  <c r="C295" i="10"/>
  <c r="C122" i="10"/>
  <c r="C63" i="10"/>
  <c r="C66" i="10"/>
  <c r="C301" i="10"/>
  <c r="C131" i="10"/>
  <c r="C133" i="10"/>
  <c r="C136" i="10"/>
  <c r="C225" i="10"/>
  <c r="C227" i="10"/>
  <c r="C311" i="10"/>
  <c r="C314" i="10"/>
  <c r="C19" i="10"/>
  <c r="C26" i="10"/>
  <c r="C321" i="10"/>
  <c r="C322" i="10"/>
  <c r="C45" i="13"/>
  <c r="C237" i="13"/>
  <c r="C160" i="13"/>
  <c r="C277" i="12"/>
  <c r="C293" i="12"/>
  <c r="C69" i="12"/>
  <c r="C22" i="12"/>
  <c r="C80" i="12"/>
  <c r="C84" i="12"/>
  <c r="C5" i="11"/>
  <c r="C89" i="11"/>
  <c r="C335" i="11"/>
  <c r="C193" i="11"/>
  <c r="C281" i="11"/>
  <c r="C336" i="11"/>
  <c r="C208" i="11"/>
  <c r="C117" i="11"/>
  <c r="C57" i="11"/>
  <c r="C225" i="11"/>
  <c r="C133" i="11"/>
  <c r="C237" i="11"/>
  <c r="C15" i="11"/>
  <c r="C150" i="11"/>
  <c r="C252" i="11"/>
  <c r="C162" i="11"/>
  <c r="C327" i="11"/>
  <c r="C328" i="10"/>
  <c r="C29" i="10"/>
  <c r="C252" i="10"/>
  <c r="C170" i="10"/>
  <c r="C8" i="10"/>
  <c r="C176" i="10"/>
  <c r="C259" i="10"/>
  <c r="C180" i="10"/>
  <c r="C262" i="10"/>
  <c r="C44" i="10"/>
  <c r="C46" i="10"/>
  <c r="C348" i="10"/>
  <c r="C189" i="10"/>
  <c r="C276" i="10"/>
  <c r="C104" i="10"/>
  <c r="C107" i="10"/>
  <c r="C285" i="10"/>
  <c r="C109" i="10"/>
  <c r="C111" i="10"/>
  <c r="C57" i="10"/>
  <c r="C294" i="10"/>
  <c r="C118" i="10"/>
  <c r="C339" i="10"/>
  <c r="C210" i="10"/>
  <c r="C124" i="10"/>
  <c r="C126" i="10"/>
  <c r="C214" i="10"/>
  <c r="C15" i="10"/>
  <c r="C222" i="10"/>
  <c r="C72" i="10"/>
  <c r="C138" i="10"/>
  <c r="C308" i="10"/>
  <c r="C312" i="10"/>
  <c r="C315" i="10"/>
  <c r="C104" i="13"/>
  <c r="C248" i="13"/>
  <c r="C335" i="13"/>
  <c r="C48" i="12"/>
  <c r="C117" i="12"/>
  <c r="C238" i="12"/>
  <c r="C150" i="12"/>
  <c r="C25" i="12"/>
  <c r="C26" i="12"/>
  <c r="C267" i="11"/>
  <c r="C36" i="11"/>
  <c r="C183" i="11"/>
  <c r="C194" i="11"/>
  <c r="C47" i="11"/>
  <c r="C106" i="11"/>
  <c r="C209" i="11"/>
  <c r="C213" i="11"/>
  <c r="C124" i="11"/>
  <c r="C304" i="11"/>
  <c r="C233" i="11"/>
  <c r="C238" i="11"/>
  <c r="C313" i="11"/>
  <c r="C154" i="11"/>
  <c r="C253" i="11"/>
  <c r="C163" i="11"/>
  <c r="C263" i="11"/>
  <c r="C159" i="10"/>
  <c r="C162" i="10"/>
  <c r="C166" i="10"/>
  <c r="C32" i="10"/>
  <c r="C35" i="10"/>
  <c r="C257" i="10"/>
  <c r="C260" i="10"/>
  <c r="C38" i="10"/>
  <c r="C10" i="10"/>
  <c r="C267" i="10"/>
  <c r="C98" i="10"/>
  <c r="C190" i="10"/>
  <c r="C277" i="10"/>
  <c r="C105" i="10"/>
  <c r="C11" i="10"/>
  <c r="C286" i="10"/>
  <c r="C338" i="10"/>
  <c r="C55" i="10"/>
  <c r="C292" i="10"/>
  <c r="C58" i="10"/>
  <c r="C119" i="10"/>
  <c r="C207" i="10"/>
  <c r="C62" i="10"/>
  <c r="C64" i="10"/>
  <c r="C127" i="10"/>
  <c r="C302" i="10"/>
  <c r="C217" i="10"/>
  <c r="C341" i="10"/>
  <c r="C16" i="10"/>
  <c r="C17" i="10"/>
  <c r="C228" i="10"/>
  <c r="C141" i="10"/>
  <c r="C343" i="10"/>
  <c r="C316" i="10"/>
  <c r="C148" i="10"/>
  <c r="C75" i="10"/>
  <c r="C323" i="10"/>
  <c r="C79" i="10"/>
  <c r="C242" i="10"/>
  <c r="C82" i="10"/>
  <c r="C155" i="9"/>
  <c r="C83" i="9"/>
  <c r="C159" i="9"/>
  <c r="C162" i="9"/>
  <c r="C84" i="16"/>
  <c r="C51" i="13"/>
  <c r="C76" i="13"/>
  <c r="C167" i="13"/>
  <c r="C198" i="12"/>
  <c r="C225" i="12"/>
  <c r="C73" i="12"/>
  <c r="C151" i="12"/>
  <c r="C327" i="12"/>
  <c r="C172" i="12"/>
  <c r="C168" i="11"/>
  <c r="C91" i="11"/>
  <c r="C271" i="11"/>
  <c r="C343" i="11"/>
  <c r="C283" i="11"/>
  <c r="C48" i="11"/>
  <c r="C346" i="11"/>
  <c r="C214" i="11"/>
  <c r="C59" i="11"/>
  <c r="C226" i="11"/>
  <c r="C66" i="11"/>
  <c r="C123" i="13"/>
  <c r="C228" i="12"/>
  <c r="C173" i="12"/>
  <c r="C278" i="11"/>
  <c r="C299" i="11"/>
  <c r="C141" i="11"/>
  <c r="C77" i="11"/>
  <c r="C328" i="11"/>
  <c r="C168" i="10"/>
  <c r="C177" i="10"/>
  <c r="C347" i="10"/>
  <c r="C96" i="10"/>
  <c r="C102" i="10"/>
  <c r="C195" i="10"/>
  <c r="C290" i="10"/>
  <c r="C204" i="10"/>
  <c r="C14" i="10"/>
  <c r="C70" i="10"/>
  <c r="C305" i="10"/>
  <c r="C309" i="10"/>
  <c r="C25" i="10"/>
  <c r="C150" i="10"/>
  <c r="C78" i="10"/>
  <c r="C344" i="10"/>
  <c r="C156" i="9"/>
  <c r="C6" i="9"/>
  <c r="C85" i="9"/>
  <c r="C8" i="9"/>
  <c r="C43" i="9"/>
  <c r="C245" i="9"/>
  <c r="C345" i="9"/>
  <c r="C12" i="9"/>
  <c r="C252" i="9"/>
  <c r="C346" i="9"/>
  <c r="C180" i="9"/>
  <c r="C265" i="9"/>
  <c r="C105" i="9"/>
  <c r="C56" i="9"/>
  <c r="C106" i="9"/>
  <c r="C281" i="9"/>
  <c r="C14" i="9"/>
  <c r="C110" i="9"/>
  <c r="C196" i="9"/>
  <c r="C116" i="9"/>
  <c r="C198" i="9"/>
  <c r="C295" i="9"/>
  <c r="C297" i="9"/>
  <c r="C299" i="9"/>
  <c r="C202" i="9"/>
  <c r="C205" i="9"/>
  <c r="C307" i="9"/>
  <c r="C134" i="9"/>
  <c r="C340" i="9"/>
  <c r="C311" i="9"/>
  <c r="C313" i="9"/>
  <c r="C318" i="9"/>
  <c r="C322" i="9"/>
  <c r="C217" i="9"/>
  <c r="C221" i="9"/>
  <c r="C330" i="9"/>
  <c r="C79" i="9"/>
  <c r="C80" i="9"/>
  <c r="C77" i="13"/>
  <c r="C137" i="12"/>
  <c r="C330" i="11"/>
  <c r="C284" i="11"/>
  <c r="C219" i="11"/>
  <c r="C311" i="11"/>
  <c r="C257" i="11"/>
  <c r="C247" i="10"/>
  <c r="C254" i="10"/>
  <c r="C9" i="10"/>
  <c r="C263" i="10"/>
  <c r="C97" i="10"/>
  <c r="C278" i="10"/>
  <c r="C196" i="10"/>
  <c r="C113" i="10"/>
  <c r="C205" i="10"/>
  <c r="C65" i="10"/>
  <c r="C215" i="10"/>
  <c r="C73" i="10"/>
  <c r="C142" i="10"/>
  <c r="C317" i="10"/>
  <c r="C76" i="10"/>
  <c r="C20" i="10"/>
  <c r="C244" i="10"/>
  <c r="C81" i="9"/>
  <c r="C35" i="9"/>
  <c r="C163" i="9"/>
  <c r="C86" i="9"/>
  <c r="C242" i="9"/>
  <c r="C169" i="9"/>
  <c r="C247" i="9"/>
  <c r="C175" i="9"/>
  <c r="C179" i="9"/>
  <c r="C258" i="9"/>
  <c r="C181" i="9"/>
  <c r="C102" i="9"/>
  <c r="C347" i="9"/>
  <c r="C22" i="9"/>
  <c r="C279" i="9"/>
  <c r="C190" i="9"/>
  <c r="C59" i="9"/>
  <c r="C286" i="9"/>
  <c r="C112" i="9"/>
  <c r="C197" i="9"/>
  <c r="C292" i="9"/>
  <c r="C121" i="9"/>
  <c r="C123" i="9"/>
  <c r="C68" i="9"/>
  <c r="C127" i="9"/>
  <c r="C206" i="9"/>
  <c r="C70" i="9"/>
  <c r="C135" i="9"/>
  <c r="C210" i="9"/>
  <c r="C140" i="9"/>
  <c r="C314" i="9"/>
  <c r="C72" i="9"/>
  <c r="C323" i="9"/>
  <c r="C148" i="9"/>
  <c r="C325" i="9"/>
  <c r="C222" i="9"/>
  <c r="C332" i="9"/>
  <c r="C30" i="9"/>
  <c r="C331" i="13"/>
  <c r="C245" i="12"/>
  <c r="C87" i="11"/>
  <c r="C286" i="11"/>
  <c r="C220" i="11"/>
  <c r="C146" i="11"/>
  <c r="C19" i="11"/>
  <c r="C160" i="10"/>
  <c r="C33" i="10"/>
  <c r="C87" i="10"/>
  <c r="C264" i="10"/>
  <c r="C272" i="10"/>
  <c r="C103" i="10"/>
  <c r="C287" i="10"/>
  <c r="C199" i="10"/>
  <c r="C120" i="10"/>
  <c r="C212" i="10"/>
  <c r="C218" i="10"/>
  <c r="C223" i="10"/>
  <c r="C143" i="10"/>
  <c r="C318" i="10"/>
  <c r="C238" i="10"/>
  <c r="C154" i="10"/>
  <c r="C245" i="10"/>
  <c r="C33" i="9"/>
  <c r="C84" i="9"/>
  <c r="C38" i="9"/>
  <c r="C41" i="9"/>
  <c r="C88" i="9"/>
  <c r="C171" i="9"/>
  <c r="C174" i="9"/>
  <c r="C176" i="9"/>
  <c r="C253" i="9"/>
  <c r="C96" i="9"/>
  <c r="C182" i="9"/>
  <c r="C267" i="9"/>
  <c r="C272" i="9"/>
  <c r="C348" i="9"/>
  <c r="C187" i="9"/>
  <c r="C191" i="9"/>
  <c r="C284" i="9"/>
  <c r="C111" i="9"/>
  <c r="C62" i="9"/>
  <c r="C289" i="9"/>
  <c r="C118" i="9"/>
  <c r="C64" i="9"/>
  <c r="C66" i="9"/>
  <c r="C300" i="9"/>
  <c r="C303" i="9"/>
  <c r="C129" i="9"/>
  <c r="C132" i="9"/>
  <c r="C208" i="9"/>
  <c r="C211" i="9"/>
  <c r="C350" i="9"/>
  <c r="C315" i="9"/>
  <c r="C73" i="9"/>
  <c r="C28" i="9"/>
  <c r="C149" i="9"/>
  <c r="C326" i="9"/>
  <c r="C331" i="9"/>
  <c r="C333" i="9"/>
  <c r="C226" i="9"/>
  <c r="C39" i="12"/>
  <c r="C250" i="12"/>
  <c r="C37" i="11"/>
  <c r="C107" i="11"/>
  <c r="C306" i="11"/>
  <c r="C246" i="11"/>
  <c r="C164" i="11"/>
  <c r="C5" i="10"/>
  <c r="C34" i="10"/>
  <c r="C88" i="10"/>
  <c r="C42" i="10"/>
  <c r="C187" i="10"/>
  <c r="C280" i="10"/>
  <c r="C51" i="10"/>
  <c r="C114" i="10"/>
  <c r="C61" i="10"/>
  <c r="C299" i="10"/>
  <c r="C219" i="10"/>
  <c r="C74" i="10"/>
  <c r="C229" i="10"/>
  <c r="C147" i="10"/>
  <c r="C77" i="10"/>
  <c r="C155" i="10"/>
  <c r="C345" i="10"/>
  <c r="C82" i="9"/>
  <c r="C160" i="9"/>
  <c r="C238" i="9"/>
  <c r="C166" i="9"/>
  <c r="C10" i="9"/>
  <c r="C89" i="9"/>
  <c r="C45" i="9"/>
  <c r="C48" i="9"/>
  <c r="C254" i="9"/>
  <c r="C259" i="9"/>
  <c r="C262" i="9"/>
  <c r="C268" i="9"/>
  <c r="C185" i="9"/>
  <c r="C276" i="9"/>
  <c r="C107" i="9"/>
  <c r="C282" i="9"/>
  <c r="C60" i="9"/>
  <c r="C287" i="9"/>
  <c r="C288" i="9"/>
  <c r="C290" i="9"/>
  <c r="C119" i="9"/>
  <c r="C122" i="9"/>
  <c r="C124" i="9"/>
  <c r="C301" i="9"/>
  <c r="C17" i="9"/>
  <c r="C130" i="9"/>
  <c r="C71" i="9"/>
  <c r="C136" i="9"/>
  <c r="C349" i="9"/>
  <c r="C312" i="9"/>
  <c r="C316" i="9"/>
  <c r="C215" i="9"/>
  <c r="C216" i="9"/>
  <c r="C218" i="9"/>
  <c r="C77" i="9"/>
  <c r="C78" i="9"/>
  <c r="C29" i="9"/>
  <c r="C227" i="9"/>
  <c r="C40" i="12"/>
  <c r="C155" i="12"/>
  <c r="C333" i="11"/>
  <c r="C207" i="11"/>
  <c r="C12" i="11"/>
  <c r="C341" i="11"/>
  <c r="C261" i="11"/>
  <c r="C163" i="10"/>
  <c r="C256" i="10"/>
  <c r="C179" i="10"/>
  <c r="C334" i="10"/>
  <c r="C188" i="10"/>
  <c r="C193" i="10"/>
  <c r="C110" i="10"/>
  <c r="C115" i="10"/>
  <c r="C208" i="10"/>
  <c r="C67" i="10"/>
  <c r="C220" i="10"/>
  <c r="C18" i="10"/>
  <c r="C144" i="10"/>
  <c r="C149" i="10"/>
  <c r="C324" i="10"/>
  <c r="C156" i="10"/>
  <c r="C31" i="9"/>
  <c r="C232" i="9"/>
  <c r="C235" i="9"/>
  <c r="C39" i="9"/>
  <c r="C42" i="9"/>
  <c r="C244" i="9"/>
  <c r="C246" i="9"/>
  <c r="C46" i="9"/>
  <c r="C250" i="9"/>
  <c r="C255" i="9"/>
  <c r="C97" i="9"/>
  <c r="C100" i="9"/>
  <c r="C54" i="9"/>
  <c r="C273" i="9"/>
  <c r="C277" i="9"/>
  <c r="C339" i="9"/>
  <c r="C58" i="9"/>
  <c r="C285" i="9"/>
  <c r="C23" i="9"/>
  <c r="C113" i="9"/>
  <c r="C117" i="9"/>
  <c r="C25" i="9"/>
  <c r="C199" i="9"/>
  <c r="C125" i="9"/>
  <c r="C302" i="9"/>
  <c r="C128" i="9"/>
  <c r="C304" i="9"/>
  <c r="C18" i="9"/>
  <c r="C137" i="9"/>
  <c r="C138" i="9"/>
  <c r="C141" i="9"/>
  <c r="C317" i="9"/>
  <c r="C319" i="9"/>
  <c r="C145" i="9"/>
  <c r="C75" i="9"/>
  <c r="C327" i="9"/>
  <c r="C223" i="9"/>
  <c r="C224" i="9"/>
  <c r="C228" i="9"/>
  <c r="C66" i="16"/>
  <c r="C283" i="12"/>
  <c r="C258" i="12"/>
  <c r="C272" i="11"/>
  <c r="C293" i="11"/>
  <c r="C308" i="11"/>
  <c r="C16" i="11"/>
  <c r="C81" i="11"/>
  <c r="C329" i="10"/>
  <c r="C172" i="10"/>
  <c r="C37" i="10"/>
  <c r="C94" i="10"/>
  <c r="C47" i="10"/>
  <c r="C106" i="10"/>
  <c r="C197" i="10"/>
  <c r="C59" i="10"/>
  <c r="C296" i="10"/>
  <c r="C213" i="10"/>
  <c r="C134" i="10"/>
  <c r="C306" i="10"/>
  <c r="C145" i="10"/>
  <c r="C320" i="10"/>
  <c r="C152" i="10"/>
  <c r="C81" i="10"/>
  <c r="C32" i="9"/>
  <c r="C34" i="9"/>
  <c r="C36" i="9"/>
  <c r="C40" i="9"/>
  <c r="C335" i="9"/>
  <c r="C21" i="9"/>
  <c r="C90" i="9"/>
  <c r="C248" i="9"/>
  <c r="C251" i="9"/>
  <c r="C94" i="9"/>
  <c r="C98" i="9"/>
  <c r="C183" i="9"/>
  <c r="C269" i="9"/>
  <c r="C55" i="9"/>
  <c r="C186" i="9"/>
  <c r="C280" i="9"/>
  <c r="C192" i="9"/>
  <c r="C194" i="9"/>
  <c r="C15" i="9"/>
  <c r="C114" i="9"/>
  <c r="C16" i="9"/>
  <c r="C293" i="9"/>
  <c r="C65" i="9"/>
  <c r="C26" i="9"/>
  <c r="C126" i="9"/>
  <c r="C27" i="9"/>
  <c r="C305" i="9"/>
  <c r="C308" i="9"/>
  <c r="C19" i="9"/>
  <c r="C139" i="9"/>
  <c r="C212" i="9"/>
  <c r="C143" i="9"/>
  <c r="C74" i="9"/>
  <c r="C146" i="9"/>
  <c r="C219" i="9"/>
  <c r="C328" i="9"/>
  <c r="C151" i="9"/>
  <c r="C153" i="9"/>
  <c r="C334" i="9"/>
  <c r="C299" i="12"/>
  <c r="C310" i="11"/>
  <c r="C332" i="10"/>
  <c r="C283" i="10"/>
  <c r="C129" i="10"/>
  <c r="C237" i="10"/>
  <c r="C158" i="9"/>
  <c r="C336" i="9"/>
  <c r="C256" i="9"/>
  <c r="C275" i="9"/>
  <c r="C109" i="9"/>
  <c r="C120" i="9"/>
  <c r="C204" i="9"/>
  <c r="C310" i="9"/>
  <c r="C147" i="9"/>
  <c r="C342" i="9"/>
  <c r="C178" i="9"/>
  <c r="C68" i="11"/>
  <c r="C168" i="9"/>
  <c r="C294" i="9"/>
  <c r="C263" i="12"/>
  <c r="C251" i="11"/>
  <c r="C181" i="10"/>
  <c r="C53" i="10"/>
  <c r="C303" i="10"/>
  <c r="C325" i="10"/>
  <c r="C37" i="9"/>
  <c r="C172" i="9"/>
  <c r="C338" i="9"/>
  <c r="C278" i="9"/>
  <c r="C61" i="9"/>
  <c r="C200" i="9"/>
  <c r="C306" i="9"/>
  <c r="C213" i="9"/>
  <c r="C76" i="9"/>
  <c r="C184" i="9"/>
  <c r="C234" i="10"/>
  <c r="C331" i="12"/>
  <c r="C317" i="11"/>
  <c r="C182" i="10"/>
  <c r="C112" i="10"/>
  <c r="C135" i="10"/>
  <c r="C326" i="10"/>
  <c r="C237" i="9"/>
  <c r="C44" i="9"/>
  <c r="C261" i="9"/>
  <c r="C57" i="9"/>
  <c r="C195" i="9"/>
  <c r="C296" i="9"/>
  <c r="C131" i="9"/>
  <c r="C142" i="9"/>
  <c r="C220" i="9"/>
  <c r="C297" i="10"/>
  <c r="C201" i="9"/>
  <c r="C12" i="10"/>
  <c r="C52" i="9"/>
  <c r="C324" i="9"/>
  <c r="C273" i="11"/>
  <c r="C83" i="11"/>
  <c r="C185" i="10"/>
  <c r="C201" i="10"/>
  <c r="C139" i="10"/>
  <c r="C157" i="10"/>
  <c r="C239" i="9"/>
  <c r="C92" i="9"/>
  <c r="C101" i="9"/>
  <c r="C188" i="9"/>
  <c r="C115" i="9"/>
  <c r="C298" i="9"/>
  <c r="C207" i="9"/>
  <c r="C144" i="9"/>
  <c r="C150" i="9"/>
  <c r="C233" i="10"/>
  <c r="C20" i="9"/>
  <c r="C68" i="10"/>
  <c r="C108" i="9"/>
  <c r="C225" i="9"/>
  <c r="C277" i="11"/>
  <c r="C84" i="11"/>
  <c r="C95" i="10"/>
  <c r="C117" i="10"/>
  <c r="C342" i="10"/>
  <c r="C327" i="10"/>
  <c r="C240" i="9"/>
  <c r="C47" i="9"/>
  <c r="C264" i="9"/>
  <c r="C189" i="9"/>
  <c r="C63" i="9"/>
  <c r="C67" i="9"/>
  <c r="C133" i="9"/>
  <c r="C214" i="9"/>
  <c r="C329" i="9"/>
  <c r="C298" i="11"/>
  <c r="C191" i="10"/>
  <c r="C167" i="9"/>
  <c r="C193" i="9"/>
  <c r="C309" i="9"/>
  <c r="C36" i="10"/>
  <c r="C157" i="9"/>
  <c r="C203" i="9"/>
  <c r="C90" i="15"/>
  <c r="C115" i="11"/>
  <c r="C250" i="10"/>
  <c r="C275" i="10"/>
  <c r="C211" i="10"/>
  <c r="C231" i="10"/>
  <c r="C154" i="9"/>
  <c r="C87" i="9"/>
  <c r="C93" i="9"/>
  <c r="C104" i="9"/>
  <c r="C283" i="9"/>
  <c r="C24" i="9"/>
  <c r="C69" i="9"/>
  <c r="C209" i="9"/>
  <c r="C320" i="9"/>
  <c r="C152" i="9"/>
  <c r="C307" i="13"/>
  <c r="C253" i="10"/>
  <c r="C230" i="9"/>
  <c r="C291" i="9"/>
  <c r="C321" i="9"/>
  <c r="C55" i="12"/>
  <c r="C274" i="9"/>
  <c r="C341" i="9"/>
  <c r="D55" i="12" l="1"/>
  <c r="F55" i="12"/>
  <c r="F209" i="9"/>
  <c r="D209" i="9"/>
  <c r="D231" i="10"/>
  <c r="F231" i="10"/>
  <c r="D36" i="10"/>
  <c r="F36" i="10"/>
  <c r="D133" i="9"/>
  <c r="F133" i="9"/>
  <c r="D342" i="10"/>
  <c r="F342" i="10"/>
  <c r="D20" i="9"/>
  <c r="F20" i="9"/>
  <c r="D101" i="9"/>
  <c r="F101" i="9"/>
  <c r="D273" i="11"/>
  <c r="F273" i="11"/>
  <c r="D131" i="9"/>
  <c r="F131" i="9"/>
  <c r="D135" i="10"/>
  <c r="F135" i="10"/>
  <c r="D213" i="9"/>
  <c r="F213" i="9"/>
  <c r="D325" i="10"/>
  <c r="F325" i="10"/>
  <c r="D68" i="11"/>
  <c r="F68" i="11"/>
  <c r="D275" i="9"/>
  <c r="F275" i="9"/>
  <c r="D310" i="11"/>
  <c r="F310" i="11"/>
  <c r="F74" i="9"/>
  <c r="D74" i="9"/>
  <c r="F126" i="9"/>
  <c r="D126" i="9"/>
  <c r="D192" i="9"/>
  <c r="F192" i="9"/>
  <c r="F251" i="9"/>
  <c r="D251" i="9"/>
  <c r="D32" i="9"/>
  <c r="F32" i="9"/>
  <c r="D296" i="10"/>
  <c r="F296" i="10"/>
  <c r="F329" i="10"/>
  <c r="D329" i="10"/>
  <c r="D66" i="16"/>
  <c r="F66" i="16"/>
  <c r="D317" i="9"/>
  <c r="F317" i="9"/>
  <c r="D125" i="9"/>
  <c r="F125" i="9"/>
  <c r="D339" i="9"/>
  <c r="F339" i="9"/>
  <c r="D46" i="9"/>
  <c r="F46" i="9"/>
  <c r="D156" i="10"/>
  <c r="F156" i="10"/>
  <c r="D115" i="10"/>
  <c r="F115" i="10"/>
  <c r="D261" i="11"/>
  <c r="F261" i="11"/>
  <c r="F29" i="9"/>
  <c r="D29" i="9"/>
  <c r="D349" i="9"/>
  <c r="F349" i="9"/>
  <c r="F119" i="9"/>
  <c r="D119" i="9"/>
  <c r="D185" i="9"/>
  <c r="F185" i="9"/>
  <c r="D10" i="9"/>
  <c r="F10" i="9"/>
  <c r="D147" i="10"/>
  <c r="F147" i="10"/>
  <c r="D280" i="10"/>
  <c r="F280" i="10"/>
  <c r="D306" i="11"/>
  <c r="F306" i="11"/>
  <c r="D326" i="9"/>
  <c r="F326" i="9"/>
  <c r="D132" i="9"/>
  <c r="F132" i="9"/>
  <c r="D62" i="9"/>
  <c r="F62" i="9"/>
  <c r="D182" i="9"/>
  <c r="F182" i="9"/>
  <c r="D38" i="9"/>
  <c r="F38" i="9"/>
  <c r="D223" i="10"/>
  <c r="F223" i="10"/>
  <c r="D264" i="10"/>
  <c r="F264" i="10"/>
  <c r="D87" i="11"/>
  <c r="F87" i="11"/>
  <c r="D323" i="9"/>
  <c r="F323" i="9"/>
  <c r="D127" i="9"/>
  <c r="F127" i="9"/>
  <c r="D59" i="9"/>
  <c r="F59" i="9"/>
  <c r="D179" i="9"/>
  <c r="F179" i="9"/>
  <c r="F81" i="9"/>
  <c r="D81" i="9"/>
  <c r="F65" i="10"/>
  <c r="D65" i="10"/>
  <c r="D254" i="10"/>
  <c r="F254" i="10"/>
  <c r="F77" i="13"/>
  <c r="D77" i="13"/>
  <c r="F313" i="9"/>
  <c r="D313" i="9"/>
  <c r="F297" i="9"/>
  <c r="D297" i="9"/>
  <c r="F106" i="9"/>
  <c r="D106" i="9"/>
  <c r="D345" i="9"/>
  <c r="F345" i="9"/>
  <c r="D78" i="10"/>
  <c r="F78" i="10"/>
  <c r="D290" i="10"/>
  <c r="F290" i="10"/>
  <c r="F77" i="11"/>
  <c r="D77" i="11"/>
  <c r="D226" i="11"/>
  <c r="F226" i="11"/>
  <c r="F91" i="11"/>
  <c r="D91" i="11"/>
  <c r="D167" i="13"/>
  <c r="F167" i="13"/>
  <c r="D82" i="10"/>
  <c r="F82" i="10"/>
  <c r="D141" i="10"/>
  <c r="F141" i="10"/>
  <c r="D64" i="10"/>
  <c r="F64" i="10"/>
  <c r="D286" i="10"/>
  <c r="F286" i="10"/>
  <c r="D159" i="10"/>
  <c r="F159" i="10"/>
  <c r="D304" i="11"/>
  <c r="F304" i="11"/>
  <c r="D36" i="11"/>
  <c r="F36" i="11"/>
  <c r="D335" i="13"/>
  <c r="F335" i="13"/>
  <c r="F222" i="10"/>
  <c r="D222" i="10"/>
  <c r="D294" i="10"/>
  <c r="F294" i="10"/>
  <c r="D189" i="10"/>
  <c r="F189" i="10"/>
  <c r="D8" i="10"/>
  <c r="F8" i="10"/>
  <c r="F150" i="11"/>
  <c r="D150" i="11"/>
  <c r="D336" i="11"/>
  <c r="F336" i="11"/>
  <c r="D22" i="12"/>
  <c r="F22" i="12"/>
  <c r="D321" i="10"/>
  <c r="F321" i="10"/>
  <c r="D133" i="10"/>
  <c r="F133" i="10"/>
  <c r="F116" i="10"/>
  <c r="D116" i="10"/>
  <c r="D336" i="10"/>
  <c r="F336" i="10"/>
  <c r="D171" i="10"/>
  <c r="F171" i="10"/>
  <c r="F249" i="11"/>
  <c r="D249" i="11"/>
  <c r="D105" i="11"/>
  <c r="F105" i="11"/>
  <c r="D147" i="12"/>
  <c r="F147" i="12"/>
  <c r="D103" i="9"/>
  <c r="F103" i="9"/>
  <c r="D11" i="9"/>
  <c r="F11" i="9"/>
  <c r="D229" i="9"/>
  <c r="F229" i="9"/>
  <c r="D230" i="10"/>
  <c r="F230" i="10"/>
  <c r="F125" i="10"/>
  <c r="D125" i="10"/>
  <c r="F288" i="10"/>
  <c r="D288" i="10"/>
  <c r="D93" i="10"/>
  <c r="F93" i="10"/>
  <c r="D248" i="10"/>
  <c r="F248" i="10"/>
  <c r="D230" i="11"/>
  <c r="F230" i="11"/>
  <c r="F95" i="11"/>
  <c r="D95" i="11"/>
  <c r="D6" i="12"/>
  <c r="F6" i="12"/>
  <c r="D99" i="9"/>
  <c r="F99" i="9"/>
  <c r="D9" i="9"/>
  <c r="F9" i="9"/>
  <c r="D80" i="10"/>
  <c r="F80" i="10"/>
  <c r="D307" i="10"/>
  <c r="F307" i="10"/>
  <c r="D209" i="10"/>
  <c r="F209" i="10"/>
  <c r="D281" i="10"/>
  <c r="F281" i="10"/>
  <c r="D89" i="10"/>
  <c r="F89" i="10"/>
  <c r="D165" i="11"/>
  <c r="F165" i="11"/>
  <c r="D120" i="11"/>
  <c r="F120" i="11"/>
  <c r="F32" i="11"/>
  <c r="D32" i="11"/>
  <c r="D124" i="13"/>
  <c r="F124" i="13"/>
  <c r="D149" i="11"/>
  <c r="F149" i="11"/>
  <c r="F229" i="11"/>
  <c r="D229" i="11"/>
  <c r="F212" i="11"/>
  <c r="D212" i="11"/>
  <c r="D45" i="11"/>
  <c r="F45" i="11"/>
  <c r="F268" i="11"/>
  <c r="D268" i="11"/>
  <c r="D160" i="12"/>
  <c r="F160" i="12"/>
  <c r="D29" i="12"/>
  <c r="F29" i="12"/>
  <c r="D317" i="13"/>
  <c r="F317" i="13"/>
  <c r="F158" i="11"/>
  <c r="D158" i="11"/>
  <c r="D235" i="11"/>
  <c r="F235" i="11"/>
  <c r="D121" i="11"/>
  <c r="F121" i="11"/>
  <c r="F203" i="11"/>
  <c r="D203" i="11"/>
  <c r="F182" i="11"/>
  <c r="D182" i="11"/>
  <c r="D167" i="12"/>
  <c r="F167" i="12"/>
  <c r="D18" i="12"/>
  <c r="F18" i="12"/>
  <c r="D156" i="13"/>
  <c r="F156" i="13"/>
  <c r="F192" i="10"/>
  <c r="D192" i="10"/>
  <c r="D22" i="10"/>
  <c r="F22" i="10"/>
  <c r="D264" i="11"/>
  <c r="F264" i="11"/>
  <c r="F315" i="11"/>
  <c r="D315" i="11"/>
  <c r="F131" i="11"/>
  <c r="D131" i="11"/>
  <c r="D116" i="11"/>
  <c r="F116" i="11"/>
  <c r="F99" i="11"/>
  <c r="D99" i="11"/>
  <c r="D88" i="11"/>
  <c r="F88" i="11"/>
  <c r="F158" i="12"/>
  <c r="D158" i="12"/>
  <c r="D210" i="12"/>
  <c r="F210" i="12"/>
  <c r="D230" i="13"/>
  <c r="F230" i="13"/>
  <c r="D166" i="11"/>
  <c r="F166" i="11"/>
  <c r="F349" i="11"/>
  <c r="D349" i="11"/>
  <c r="F62" i="11"/>
  <c r="D62" i="11"/>
  <c r="D347" i="11"/>
  <c r="F347" i="11"/>
  <c r="F279" i="11"/>
  <c r="D279" i="11"/>
  <c r="D331" i="11"/>
  <c r="F331" i="11"/>
  <c r="D157" i="12"/>
  <c r="F157" i="12"/>
  <c r="D288" i="12"/>
  <c r="F288" i="12"/>
  <c r="F227" i="13"/>
  <c r="D227" i="13"/>
  <c r="D148" i="11"/>
  <c r="F148" i="11"/>
  <c r="D130" i="11"/>
  <c r="F130" i="11"/>
  <c r="D52" i="11"/>
  <c r="F52" i="11"/>
  <c r="D23" i="11"/>
  <c r="F23" i="11"/>
  <c r="D172" i="11"/>
  <c r="F172" i="11"/>
  <c r="D253" i="12"/>
  <c r="F253" i="12"/>
  <c r="D287" i="12"/>
  <c r="F287" i="12"/>
  <c r="D225" i="13"/>
  <c r="F225" i="13"/>
  <c r="D17" i="12"/>
  <c r="F17" i="12"/>
  <c r="D294" i="12"/>
  <c r="F294" i="12"/>
  <c r="D50" i="12"/>
  <c r="F50" i="12"/>
  <c r="F4" i="12"/>
  <c r="D4" i="12"/>
  <c r="D259" i="13"/>
  <c r="F259" i="13"/>
  <c r="D241" i="13"/>
  <c r="F241" i="13"/>
  <c r="F112" i="13"/>
  <c r="D112" i="13"/>
  <c r="D241" i="14"/>
  <c r="F241" i="14"/>
  <c r="D46" i="15"/>
  <c r="F46" i="15"/>
  <c r="D298" i="12"/>
  <c r="F298" i="12"/>
  <c r="D54" i="12"/>
  <c r="F54" i="12"/>
  <c r="D94" i="12"/>
  <c r="F94" i="12"/>
  <c r="D82" i="13"/>
  <c r="F82" i="13"/>
  <c r="D140" i="13"/>
  <c r="F140" i="13"/>
  <c r="D62" i="13"/>
  <c r="F62" i="13"/>
  <c r="D169" i="14"/>
  <c r="F169" i="14"/>
  <c r="D52" i="14"/>
  <c r="F52" i="14"/>
  <c r="D85" i="12"/>
  <c r="F85" i="12"/>
  <c r="D318" i="12"/>
  <c r="F318" i="12"/>
  <c r="D130" i="12"/>
  <c r="F130" i="12"/>
  <c r="D220" i="12"/>
  <c r="F220" i="12"/>
  <c r="F51" i="12"/>
  <c r="D51" i="12"/>
  <c r="D41" i="12"/>
  <c r="F41" i="12"/>
  <c r="D333" i="13"/>
  <c r="F333" i="13"/>
  <c r="D75" i="13"/>
  <c r="F75" i="13"/>
  <c r="D301" i="13"/>
  <c r="F301" i="13"/>
  <c r="D26" i="14"/>
  <c r="F26" i="14"/>
  <c r="D5" i="14"/>
  <c r="F5" i="14"/>
  <c r="D139" i="12"/>
  <c r="F139" i="12"/>
  <c r="D301" i="12"/>
  <c r="F301" i="12"/>
  <c r="F289" i="12"/>
  <c r="D289" i="12"/>
  <c r="F191" i="12"/>
  <c r="D191" i="12"/>
  <c r="D271" i="13"/>
  <c r="F271" i="13"/>
  <c r="D79" i="13"/>
  <c r="F79" i="13"/>
  <c r="D311" i="13"/>
  <c r="F311" i="13"/>
  <c r="F96" i="13"/>
  <c r="D96" i="13"/>
  <c r="D119" i="14"/>
  <c r="F119" i="14"/>
  <c r="D79" i="12"/>
  <c r="F79" i="12"/>
  <c r="D244" i="12"/>
  <c r="F244" i="12"/>
  <c r="D119" i="12"/>
  <c r="F119" i="12"/>
  <c r="D204" i="12"/>
  <c r="F204" i="12"/>
  <c r="D95" i="12"/>
  <c r="F95" i="12"/>
  <c r="D83" i="13"/>
  <c r="F83" i="13"/>
  <c r="D142" i="13"/>
  <c r="F142" i="13"/>
  <c r="F221" i="13"/>
  <c r="D221" i="13"/>
  <c r="D168" i="13"/>
  <c r="F168" i="13"/>
  <c r="F15" i="14"/>
  <c r="D15" i="14"/>
  <c r="D106" i="13"/>
  <c r="F106" i="13"/>
  <c r="D128" i="14"/>
  <c r="F128" i="14"/>
  <c r="D71" i="15"/>
  <c r="F71" i="15"/>
  <c r="F256" i="12"/>
  <c r="D256" i="12"/>
  <c r="D136" i="12"/>
  <c r="F136" i="12"/>
  <c r="D122" i="12"/>
  <c r="F122" i="12"/>
  <c r="D342" i="12"/>
  <c r="F342" i="12"/>
  <c r="D8" i="12"/>
  <c r="F8" i="12"/>
  <c r="D164" i="13"/>
  <c r="F164" i="13"/>
  <c r="D141" i="13"/>
  <c r="F141" i="13"/>
  <c r="D63" i="13"/>
  <c r="F63" i="13"/>
  <c r="F171" i="14"/>
  <c r="D171" i="14"/>
  <c r="D35" i="14"/>
  <c r="F35" i="14"/>
  <c r="D314" i="13"/>
  <c r="F314" i="13"/>
  <c r="D212" i="13"/>
  <c r="F212" i="13"/>
  <c r="D344" i="13"/>
  <c r="F344" i="13"/>
  <c r="D89" i="13"/>
  <c r="F89" i="13"/>
  <c r="D81" i="14"/>
  <c r="F81" i="14"/>
  <c r="D236" i="14"/>
  <c r="F236" i="14"/>
  <c r="D218" i="14"/>
  <c r="F218" i="14"/>
  <c r="D196" i="14"/>
  <c r="F196" i="14"/>
  <c r="D7" i="14"/>
  <c r="F7" i="14"/>
  <c r="D189" i="15"/>
  <c r="F189" i="15"/>
  <c r="D192" i="16"/>
  <c r="F192" i="16"/>
  <c r="D67" i="13"/>
  <c r="F67" i="13"/>
  <c r="D54" i="13"/>
  <c r="F54" i="13"/>
  <c r="D287" i="13"/>
  <c r="F287" i="13"/>
  <c r="D87" i="14"/>
  <c r="F87" i="14"/>
  <c r="D153" i="14"/>
  <c r="F153" i="14"/>
  <c r="D135" i="14"/>
  <c r="F135" i="14"/>
  <c r="D60" i="14"/>
  <c r="F60" i="14"/>
  <c r="D53" i="14"/>
  <c r="F53" i="14"/>
  <c r="D176" i="14"/>
  <c r="F176" i="14"/>
  <c r="F33" i="15"/>
  <c r="D33" i="15"/>
  <c r="D309" i="16"/>
  <c r="F309" i="16"/>
  <c r="D30" i="13"/>
  <c r="F30" i="13"/>
  <c r="D173" i="13"/>
  <c r="F173" i="13"/>
  <c r="D161" i="14"/>
  <c r="F161" i="14"/>
  <c r="D239" i="14"/>
  <c r="F239" i="14"/>
  <c r="D220" i="14"/>
  <c r="F220" i="14"/>
  <c r="F296" i="14"/>
  <c r="D296" i="14"/>
  <c r="F99" i="14"/>
  <c r="D99" i="14"/>
  <c r="D202" i="15"/>
  <c r="F202" i="15"/>
  <c r="D53" i="16"/>
  <c r="F53" i="16"/>
  <c r="D6" i="13"/>
  <c r="F6" i="13"/>
  <c r="D255" i="14"/>
  <c r="F255" i="14"/>
  <c r="D235" i="14"/>
  <c r="F235" i="14"/>
  <c r="D123" i="14"/>
  <c r="F123" i="14"/>
  <c r="D294" i="14"/>
  <c r="F294" i="14"/>
  <c r="D44" i="14"/>
  <c r="F44" i="14"/>
  <c r="D42" i="15"/>
  <c r="F42" i="15"/>
  <c r="D34" i="16"/>
  <c r="F34" i="16"/>
  <c r="D217" i="13"/>
  <c r="F217" i="13"/>
  <c r="D195" i="13"/>
  <c r="F195" i="13"/>
  <c r="D175" i="13"/>
  <c r="F175" i="13"/>
  <c r="D164" i="14"/>
  <c r="F164" i="14"/>
  <c r="F242" i="14"/>
  <c r="D242" i="14"/>
  <c r="F221" i="14"/>
  <c r="D221" i="14"/>
  <c r="D199" i="14"/>
  <c r="F199" i="14"/>
  <c r="D346" i="14"/>
  <c r="F346" i="14"/>
  <c r="D105" i="15"/>
  <c r="F105" i="15"/>
  <c r="D122" i="16"/>
  <c r="F122" i="16"/>
  <c r="F61" i="13"/>
  <c r="D61" i="13"/>
  <c r="D199" i="13"/>
  <c r="F199" i="13"/>
  <c r="D9" i="13"/>
  <c r="F9" i="13"/>
  <c r="D264" i="14"/>
  <c r="F264" i="14"/>
  <c r="D326" i="14"/>
  <c r="F326" i="14"/>
  <c r="D227" i="14"/>
  <c r="F227" i="14"/>
  <c r="D301" i="14"/>
  <c r="F301" i="14"/>
  <c r="D49" i="14"/>
  <c r="F49" i="14"/>
  <c r="D40" i="14"/>
  <c r="F40" i="14"/>
  <c r="D246" i="15"/>
  <c r="F246" i="15"/>
  <c r="D108" i="15"/>
  <c r="F108" i="15"/>
  <c r="D193" i="15"/>
  <c r="F193" i="15"/>
  <c r="D271" i="15"/>
  <c r="F271" i="15"/>
  <c r="D79" i="15"/>
  <c r="F79" i="15"/>
  <c r="D128" i="15"/>
  <c r="F128" i="15"/>
  <c r="D60" i="15"/>
  <c r="F60" i="15"/>
  <c r="D333" i="16"/>
  <c r="F333" i="16"/>
  <c r="D46" i="16"/>
  <c r="F46" i="16"/>
  <c r="D325" i="16"/>
  <c r="F325" i="16"/>
  <c r="F22" i="16"/>
  <c r="D22" i="16"/>
  <c r="D137" i="16"/>
  <c r="F137" i="16"/>
  <c r="D48" i="15"/>
  <c r="F48" i="15"/>
  <c r="D183" i="15"/>
  <c r="F183" i="15"/>
  <c r="D86" i="15"/>
  <c r="F86" i="15"/>
  <c r="D253" i="15"/>
  <c r="F253" i="15"/>
  <c r="D13" i="15"/>
  <c r="F13" i="15"/>
  <c r="D244" i="16"/>
  <c r="F244" i="16"/>
  <c r="D221" i="16"/>
  <c r="F221" i="16"/>
  <c r="D41" i="16"/>
  <c r="F41" i="16"/>
  <c r="F318" i="16"/>
  <c r="D318" i="16"/>
  <c r="D19" i="16"/>
  <c r="F19" i="16"/>
  <c r="D68" i="16"/>
  <c r="F68" i="16"/>
  <c r="D103" i="15"/>
  <c r="F103" i="15"/>
  <c r="F175" i="15"/>
  <c r="D175" i="15"/>
  <c r="D83" i="15"/>
  <c r="F83" i="15"/>
  <c r="D306" i="15"/>
  <c r="F306" i="15"/>
  <c r="D8" i="15"/>
  <c r="F8" i="15"/>
  <c r="D296" i="16"/>
  <c r="F296" i="16"/>
  <c r="D51" i="16"/>
  <c r="F51" i="16"/>
  <c r="D37" i="16"/>
  <c r="F37" i="16"/>
  <c r="D265" i="16"/>
  <c r="F265" i="16"/>
  <c r="D146" i="16"/>
  <c r="F146" i="16"/>
  <c r="F290" i="15"/>
  <c r="D290" i="15"/>
  <c r="F330" i="15"/>
  <c r="D330" i="15"/>
  <c r="D267" i="15"/>
  <c r="F267" i="15"/>
  <c r="D148" i="15"/>
  <c r="F148" i="15"/>
  <c r="D124" i="15"/>
  <c r="F124" i="15"/>
  <c r="D337" i="16"/>
  <c r="F337" i="16"/>
  <c r="D56" i="16"/>
  <c r="F56" i="16"/>
  <c r="D45" i="16"/>
  <c r="F45" i="16"/>
  <c r="D177" i="16"/>
  <c r="F177" i="16"/>
  <c r="D85" i="16"/>
  <c r="F85" i="16"/>
  <c r="D133" i="16"/>
  <c r="F133" i="16"/>
  <c r="D286" i="15"/>
  <c r="F286" i="15"/>
  <c r="F178" i="15"/>
  <c r="D178" i="15"/>
  <c r="D27" i="15"/>
  <c r="F27" i="15"/>
  <c r="D78" i="15"/>
  <c r="F78" i="15"/>
  <c r="D240" i="15"/>
  <c r="F240" i="15"/>
  <c r="D63" i="16"/>
  <c r="F63" i="16"/>
  <c r="D215" i="16"/>
  <c r="F215" i="16"/>
  <c r="D327" i="16"/>
  <c r="F327" i="16"/>
  <c r="D266" i="16"/>
  <c r="F266" i="16"/>
  <c r="D81" i="16"/>
  <c r="F81" i="16"/>
  <c r="D152" i="15"/>
  <c r="F152" i="15"/>
  <c r="D303" i="15"/>
  <c r="F303" i="15"/>
  <c r="D339" i="16"/>
  <c r="F339" i="16"/>
  <c r="D288" i="16"/>
  <c r="F288" i="16"/>
  <c r="D278" i="16"/>
  <c r="F278" i="16"/>
  <c r="D30" i="16"/>
  <c r="F30" i="16"/>
  <c r="D88" i="16"/>
  <c r="F88" i="16"/>
  <c r="D74" i="16"/>
  <c r="F74" i="16"/>
  <c r="D211" i="15"/>
  <c r="F211" i="15"/>
  <c r="D180" i="15"/>
  <c r="F180" i="15"/>
  <c r="D29" i="15"/>
  <c r="F29" i="15"/>
  <c r="D140" i="15"/>
  <c r="F140" i="15"/>
  <c r="D242" i="15"/>
  <c r="F242" i="15"/>
  <c r="D335" i="16"/>
  <c r="F335" i="16"/>
  <c r="D218" i="16"/>
  <c r="F218" i="16"/>
  <c r="D108" i="16"/>
  <c r="F108" i="16"/>
  <c r="D94" i="16"/>
  <c r="F94" i="16"/>
  <c r="D310" i="16"/>
  <c r="F310" i="16"/>
  <c r="D321" i="9"/>
  <c r="F321" i="9"/>
  <c r="D69" i="9"/>
  <c r="F69" i="9"/>
  <c r="D211" i="10"/>
  <c r="F211" i="10"/>
  <c r="D309" i="9"/>
  <c r="F309" i="9"/>
  <c r="D67" i="9"/>
  <c r="F67" i="9"/>
  <c r="D117" i="10"/>
  <c r="F117" i="10"/>
  <c r="F233" i="10"/>
  <c r="D233" i="10"/>
  <c r="D92" i="9"/>
  <c r="F92" i="9"/>
  <c r="D324" i="9"/>
  <c r="F324" i="9"/>
  <c r="F296" i="9"/>
  <c r="D296" i="9"/>
  <c r="D112" i="10"/>
  <c r="F112" i="10"/>
  <c r="F306" i="9"/>
  <c r="D306" i="9"/>
  <c r="D303" i="10"/>
  <c r="F303" i="10"/>
  <c r="F178" i="9"/>
  <c r="D178" i="9"/>
  <c r="D256" i="9"/>
  <c r="F256" i="9"/>
  <c r="D299" i="12"/>
  <c r="F299" i="12"/>
  <c r="F143" i="9"/>
  <c r="D143" i="9"/>
  <c r="D26" i="9"/>
  <c r="F26" i="9"/>
  <c r="D280" i="9"/>
  <c r="F280" i="9"/>
  <c r="D248" i="9"/>
  <c r="F248" i="9"/>
  <c r="D81" i="10"/>
  <c r="F81" i="10"/>
  <c r="D59" i="10"/>
  <c r="F59" i="10"/>
  <c r="F81" i="11"/>
  <c r="D81" i="11"/>
  <c r="D228" i="9"/>
  <c r="F228" i="9"/>
  <c r="D141" i="9"/>
  <c r="F141" i="9"/>
  <c r="D199" i="9"/>
  <c r="F199" i="9"/>
  <c r="D277" i="9"/>
  <c r="F277" i="9"/>
  <c r="D246" i="9"/>
  <c r="F246" i="9"/>
  <c r="F324" i="10"/>
  <c r="D324" i="10"/>
  <c r="F110" i="10"/>
  <c r="D110" i="10"/>
  <c r="F341" i="11"/>
  <c r="D341" i="11"/>
  <c r="D78" i="9"/>
  <c r="F78" i="9"/>
  <c r="F136" i="9"/>
  <c r="D136" i="9"/>
  <c r="F290" i="9"/>
  <c r="D290" i="9"/>
  <c r="D268" i="9"/>
  <c r="F268" i="9"/>
  <c r="D166" i="9"/>
  <c r="F166" i="9"/>
  <c r="D229" i="10"/>
  <c r="F229" i="10"/>
  <c r="D187" i="10"/>
  <c r="F187" i="10"/>
  <c r="D107" i="11"/>
  <c r="F107" i="11"/>
  <c r="D149" i="9"/>
  <c r="F149" i="9"/>
  <c r="F129" i="9"/>
  <c r="D129" i="9"/>
  <c r="D111" i="9"/>
  <c r="F111" i="9"/>
  <c r="D96" i="9"/>
  <c r="F96" i="9"/>
  <c r="D84" i="9"/>
  <c r="F84" i="9"/>
  <c r="D218" i="10"/>
  <c r="F218" i="10"/>
  <c r="D87" i="10"/>
  <c r="F87" i="10"/>
  <c r="D245" i="12"/>
  <c r="F245" i="12"/>
  <c r="D72" i="9"/>
  <c r="F72" i="9"/>
  <c r="F68" i="9"/>
  <c r="D68" i="9"/>
  <c r="D190" i="9"/>
  <c r="F190" i="9"/>
  <c r="F175" i="9"/>
  <c r="D175" i="9"/>
  <c r="F244" i="10"/>
  <c r="D244" i="10"/>
  <c r="F205" i="10"/>
  <c r="D205" i="10"/>
  <c r="F247" i="10"/>
  <c r="D247" i="10"/>
  <c r="D80" i="9"/>
  <c r="F80" i="9"/>
  <c r="D311" i="9"/>
  <c r="F311" i="9"/>
  <c r="F295" i="9"/>
  <c r="D295" i="9"/>
  <c r="D56" i="9"/>
  <c r="F56" i="9"/>
  <c r="D245" i="9"/>
  <c r="F245" i="9"/>
  <c r="D150" i="10"/>
  <c r="F150" i="10"/>
  <c r="F195" i="10"/>
  <c r="D195" i="10"/>
  <c r="F141" i="11"/>
  <c r="D141" i="11"/>
  <c r="D59" i="11"/>
  <c r="F59" i="11"/>
  <c r="D168" i="11"/>
  <c r="F168" i="11"/>
  <c r="D76" i="13"/>
  <c r="F76" i="13"/>
  <c r="D242" i="10"/>
  <c r="F242" i="10"/>
  <c r="F228" i="10"/>
  <c r="D228" i="10"/>
  <c r="F62" i="10"/>
  <c r="D62" i="10"/>
  <c r="D11" i="10"/>
  <c r="F11" i="10"/>
  <c r="D38" i="10"/>
  <c r="F38" i="10"/>
  <c r="F263" i="11"/>
  <c r="D263" i="11"/>
  <c r="F124" i="11"/>
  <c r="D124" i="11"/>
  <c r="F267" i="11"/>
  <c r="D267" i="11"/>
  <c r="D248" i="13"/>
  <c r="F248" i="13"/>
  <c r="D15" i="10"/>
  <c r="F15" i="10"/>
  <c r="D57" i="10"/>
  <c r="F57" i="10"/>
  <c r="D348" i="10"/>
  <c r="F348" i="10"/>
  <c r="F170" i="10"/>
  <c r="D170" i="10"/>
  <c r="D15" i="11"/>
  <c r="F15" i="11"/>
  <c r="D281" i="11"/>
  <c r="F281" i="11"/>
  <c r="D69" i="12"/>
  <c r="F69" i="12"/>
  <c r="D26" i="10"/>
  <c r="F26" i="10"/>
  <c r="D131" i="10"/>
  <c r="F131" i="10"/>
  <c r="D291" i="10"/>
  <c r="F291" i="10"/>
  <c r="D271" i="10"/>
  <c r="F271" i="10"/>
  <c r="F7" i="10"/>
  <c r="D7" i="10"/>
  <c r="D243" i="11"/>
  <c r="F243" i="11"/>
  <c r="D280" i="11"/>
  <c r="F280" i="11"/>
  <c r="D309" i="12"/>
  <c r="F309" i="12"/>
  <c r="D53" i="9"/>
  <c r="F53" i="9"/>
  <c r="D344" i="9"/>
  <c r="F344" i="9"/>
  <c r="D27" i="10"/>
  <c r="F27" i="10"/>
  <c r="D140" i="10"/>
  <c r="F140" i="10"/>
  <c r="F123" i="10"/>
  <c r="D123" i="10"/>
  <c r="D23" i="10"/>
  <c r="F23" i="10"/>
  <c r="F39" i="10"/>
  <c r="D39" i="10"/>
  <c r="D28" i="10"/>
  <c r="F28" i="10"/>
  <c r="D126" i="11"/>
  <c r="F126" i="11"/>
  <c r="D174" i="11"/>
  <c r="F174" i="11"/>
  <c r="D332" i="13"/>
  <c r="F332" i="13"/>
  <c r="D95" i="9"/>
  <c r="F95" i="9"/>
  <c r="F241" i="9"/>
  <c r="D241" i="9"/>
  <c r="D240" i="10"/>
  <c r="F240" i="10"/>
  <c r="D224" i="10"/>
  <c r="F224" i="10"/>
  <c r="D121" i="10"/>
  <c r="F121" i="10"/>
  <c r="D349" i="10"/>
  <c r="F349" i="10"/>
  <c r="F346" i="10"/>
  <c r="D346" i="10"/>
  <c r="F159" i="11"/>
  <c r="D159" i="11"/>
  <c r="D51" i="11"/>
  <c r="F51" i="11"/>
  <c r="D164" i="12"/>
  <c r="F164" i="12"/>
  <c r="D19" i="14"/>
  <c r="F19" i="14"/>
  <c r="D147" i="11"/>
  <c r="F147" i="11"/>
  <c r="D228" i="11"/>
  <c r="F228" i="11"/>
  <c r="D8" i="11"/>
  <c r="F8" i="11"/>
  <c r="F276" i="11"/>
  <c r="D276" i="11"/>
  <c r="F170" i="11"/>
  <c r="D170" i="11"/>
  <c r="D154" i="12"/>
  <c r="F154" i="12"/>
  <c r="D106" i="12"/>
  <c r="F106" i="12"/>
  <c r="D117" i="13"/>
  <c r="F117" i="13"/>
  <c r="D316" i="11"/>
  <c r="F316" i="11"/>
  <c r="D309" i="11"/>
  <c r="F309" i="11"/>
  <c r="D54" i="11"/>
  <c r="F54" i="11"/>
  <c r="D285" i="11"/>
  <c r="F285" i="11"/>
  <c r="D94" i="11"/>
  <c r="F94" i="11"/>
  <c r="D37" i="12"/>
  <c r="F37" i="12"/>
  <c r="F125" i="12"/>
  <c r="D125" i="12"/>
  <c r="D327" i="13"/>
  <c r="F327" i="13"/>
  <c r="F274" i="10"/>
  <c r="D274" i="10"/>
  <c r="D175" i="10"/>
  <c r="F175" i="10"/>
  <c r="F82" i="11"/>
  <c r="D82" i="11"/>
  <c r="F340" i="11"/>
  <c r="D340" i="11"/>
  <c r="D227" i="11"/>
  <c r="F227" i="11"/>
  <c r="D114" i="11"/>
  <c r="F114" i="11"/>
  <c r="D22" i="11"/>
  <c r="F22" i="11"/>
  <c r="D35" i="11"/>
  <c r="F35" i="11"/>
  <c r="D320" i="12"/>
  <c r="F320" i="12"/>
  <c r="D280" i="12"/>
  <c r="F280" i="12"/>
  <c r="D347" i="13"/>
  <c r="F347" i="13"/>
  <c r="D324" i="11"/>
  <c r="F324" i="11"/>
  <c r="D245" i="11"/>
  <c r="F245" i="11"/>
  <c r="D129" i="11"/>
  <c r="F129" i="11"/>
  <c r="F211" i="11"/>
  <c r="D211" i="11"/>
  <c r="D195" i="11"/>
  <c r="F195" i="11"/>
  <c r="F86" i="11"/>
  <c r="D86" i="11"/>
  <c r="D319" i="12"/>
  <c r="F319" i="12"/>
  <c r="F341" i="12"/>
  <c r="D341" i="12"/>
  <c r="D55" i="13"/>
  <c r="F55" i="13"/>
  <c r="F244" i="11"/>
  <c r="D244" i="11"/>
  <c r="D305" i="11"/>
  <c r="F305" i="11"/>
  <c r="D210" i="11"/>
  <c r="F210" i="11"/>
  <c r="D275" i="11"/>
  <c r="F275" i="11"/>
  <c r="D329" i="11"/>
  <c r="F329" i="11"/>
  <c r="D152" i="12"/>
  <c r="F152" i="12"/>
  <c r="F102" i="12"/>
  <c r="D102" i="12"/>
  <c r="D53" i="13"/>
  <c r="F53" i="13"/>
  <c r="F16" i="12"/>
  <c r="D16" i="12"/>
  <c r="D292" i="12"/>
  <c r="F292" i="12"/>
  <c r="D197" i="12"/>
  <c r="F197" i="12"/>
  <c r="F38" i="12"/>
  <c r="D38" i="12"/>
  <c r="D254" i="13"/>
  <c r="F254" i="13"/>
  <c r="D134" i="13"/>
  <c r="F134" i="13"/>
  <c r="D196" i="13"/>
  <c r="F196" i="13"/>
  <c r="D72" i="14"/>
  <c r="F72" i="14"/>
  <c r="F161" i="15"/>
  <c r="D161" i="15"/>
  <c r="D296" i="12"/>
  <c r="F296" i="12"/>
  <c r="D12" i="12"/>
  <c r="F12" i="12"/>
  <c r="D182" i="12"/>
  <c r="F182" i="12"/>
  <c r="D159" i="13"/>
  <c r="F159" i="13"/>
  <c r="D246" i="13"/>
  <c r="F246" i="13"/>
  <c r="F304" i="13"/>
  <c r="D304" i="13"/>
  <c r="F29" i="14"/>
  <c r="D29" i="14"/>
  <c r="D9" i="14"/>
  <c r="F9" i="14"/>
  <c r="D83" i="12"/>
  <c r="F83" i="12"/>
  <c r="F149" i="12"/>
  <c r="D149" i="12"/>
  <c r="F305" i="12"/>
  <c r="D305" i="12"/>
  <c r="F114" i="12"/>
  <c r="D114" i="12"/>
  <c r="F199" i="12"/>
  <c r="D199" i="12"/>
  <c r="F88" i="12"/>
  <c r="D88" i="12"/>
  <c r="D257" i="13"/>
  <c r="F257" i="13"/>
  <c r="D239" i="13"/>
  <c r="F239" i="13"/>
  <c r="D200" i="13"/>
  <c r="F200" i="13"/>
  <c r="D320" i="14"/>
  <c r="F320" i="14"/>
  <c r="D44" i="15"/>
  <c r="F44" i="15"/>
  <c r="F310" i="12"/>
  <c r="D310" i="12"/>
  <c r="D31" i="12"/>
  <c r="F31" i="12"/>
  <c r="D205" i="12"/>
  <c r="F205" i="12"/>
  <c r="D188" i="12"/>
  <c r="F188" i="12"/>
  <c r="D336" i="13"/>
  <c r="F336" i="13"/>
  <c r="D324" i="13"/>
  <c r="F324" i="13"/>
  <c r="D126" i="13"/>
  <c r="F126" i="13"/>
  <c r="D280" i="13"/>
  <c r="F280" i="13"/>
  <c r="D112" i="14"/>
  <c r="F112" i="14"/>
  <c r="D252" i="12"/>
  <c r="F252" i="12"/>
  <c r="D339" i="12"/>
  <c r="F339" i="12"/>
  <c r="D297" i="12"/>
  <c r="F297" i="12"/>
  <c r="D107" i="12"/>
  <c r="F107" i="12"/>
  <c r="D184" i="12"/>
  <c r="F184" i="12"/>
  <c r="D265" i="13"/>
  <c r="F265" i="13"/>
  <c r="F320" i="13"/>
  <c r="D320" i="13"/>
  <c r="D119" i="13"/>
  <c r="F119" i="13"/>
  <c r="D344" i="14"/>
  <c r="F344" i="14"/>
  <c r="D186" i="14"/>
  <c r="F186" i="14"/>
  <c r="D12" i="13"/>
  <c r="F12" i="13"/>
  <c r="D20" i="14"/>
  <c r="F20" i="14"/>
  <c r="D175" i="16"/>
  <c r="F175" i="16"/>
  <c r="D254" i="12"/>
  <c r="F254" i="12"/>
  <c r="D242" i="12"/>
  <c r="F242" i="12"/>
  <c r="D226" i="12"/>
  <c r="F226" i="12"/>
  <c r="F336" i="12"/>
  <c r="D336" i="12"/>
  <c r="F187" i="12"/>
  <c r="D187" i="12"/>
  <c r="D161" i="13"/>
  <c r="F161" i="13"/>
  <c r="F247" i="13"/>
  <c r="D247" i="13"/>
  <c r="D306" i="13"/>
  <c r="F306" i="13"/>
  <c r="D261" i="14"/>
  <c r="F261" i="14"/>
  <c r="D33" i="14"/>
  <c r="F33" i="14"/>
  <c r="D128" i="13"/>
  <c r="F128" i="13"/>
  <c r="D346" i="13"/>
  <c r="F346" i="13"/>
  <c r="D101" i="13"/>
  <c r="F101" i="13"/>
  <c r="D39" i="13"/>
  <c r="F39" i="13"/>
  <c r="D253" i="14"/>
  <c r="F253" i="14"/>
  <c r="D74" i="14"/>
  <c r="F74" i="14"/>
  <c r="D61" i="14"/>
  <c r="F61" i="14"/>
  <c r="D194" i="14"/>
  <c r="F194" i="14"/>
  <c r="D93" i="14"/>
  <c r="F93" i="14"/>
  <c r="D276" i="15"/>
  <c r="F276" i="15"/>
  <c r="D319" i="16"/>
  <c r="F319" i="16"/>
  <c r="D125" i="13"/>
  <c r="F125" i="13"/>
  <c r="D204" i="13"/>
  <c r="F204" i="13"/>
  <c r="D343" i="13"/>
  <c r="F343" i="13"/>
  <c r="D272" i="14"/>
  <c r="F272" i="14"/>
  <c r="D248" i="14"/>
  <c r="F248" i="14"/>
  <c r="D316" i="14"/>
  <c r="F316" i="14"/>
  <c r="D209" i="14"/>
  <c r="F209" i="14"/>
  <c r="D106" i="14"/>
  <c r="F106" i="14"/>
  <c r="D280" i="14"/>
  <c r="F280" i="14"/>
  <c r="D316" i="15"/>
  <c r="F316" i="15"/>
  <c r="F303" i="13"/>
  <c r="D303" i="13"/>
  <c r="D103" i="13"/>
  <c r="F103" i="13"/>
  <c r="D40" i="13"/>
  <c r="F40" i="13"/>
  <c r="D256" i="14"/>
  <c r="F256" i="14"/>
  <c r="D140" i="14"/>
  <c r="F140" i="14"/>
  <c r="D308" i="14"/>
  <c r="F308" i="14"/>
  <c r="F111" i="14"/>
  <c r="D111" i="14"/>
  <c r="D285" i="14"/>
  <c r="F285" i="14"/>
  <c r="D187" i="15"/>
  <c r="F187" i="15"/>
  <c r="D187" i="16"/>
  <c r="F187" i="16"/>
  <c r="D38" i="13"/>
  <c r="F38" i="13"/>
  <c r="D155" i="14"/>
  <c r="F155" i="14"/>
  <c r="D234" i="14"/>
  <c r="F234" i="14"/>
  <c r="D215" i="14"/>
  <c r="F215" i="14"/>
  <c r="D291" i="14"/>
  <c r="F291" i="14"/>
  <c r="D6" i="14"/>
  <c r="F6" i="14"/>
  <c r="F171" i="15"/>
  <c r="D171" i="15"/>
  <c r="D315" i="16"/>
  <c r="F315" i="16"/>
  <c r="D116" i="13"/>
  <c r="F116" i="13"/>
  <c r="F49" i="13"/>
  <c r="D49" i="13"/>
  <c r="D171" i="13"/>
  <c r="F171" i="13"/>
  <c r="D335" i="14"/>
  <c r="F335" i="14"/>
  <c r="D75" i="14"/>
  <c r="F75" i="14"/>
  <c r="D309" i="14"/>
  <c r="F309" i="14"/>
  <c r="D113" i="14"/>
  <c r="F113" i="14"/>
  <c r="D98" i="14"/>
  <c r="F98" i="14"/>
  <c r="F198" i="15"/>
  <c r="D198" i="15"/>
  <c r="D281" i="16"/>
  <c r="F281" i="16"/>
  <c r="D60" i="13"/>
  <c r="F60" i="13"/>
  <c r="D197" i="13"/>
  <c r="F197" i="13"/>
  <c r="D92" i="13"/>
  <c r="F92" i="13"/>
  <c r="D83" i="14"/>
  <c r="F83" i="14"/>
  <c r="D322" i="14"/>
  <c r="F322" i="14"/>
  <c r="D68" i="14"/>
  <c r="F68" i="14"/>
  <c r="D201" i="14"/>
  <c r="F201" i="14"/>
  <c r="D101" i="14"/>
  <c r="F101" i="14"/>
  <c r="F53" i="15"/>
  <c r="D53" i="15"/>
  <c r="D295" i="15"/>
  <c r="F295" i="15"/>
  <c r="D336" i="15"/>
  <c r="F336" i="15"/>
  <c r="D100" i="15"/>
  <c r="F100" i="15"/>
  <c r="D268" i="15"/>
  <c r="F268" i="15"/>
  <c r="D150" i="15"/>
  <c r="F150" i="15"/>
  <c r="F16" i="15"/>
  <c r="D16" i="15"/>
  <c r="F338" i="16"/>
  <c r="D338" i="16"/>
  <c r="D229" i="16"/>
  <c r="F229" i="16"/>
  <c r="D200" i="16"/>
  <c r="F200" i="16"/>
  <c r="D178" i="16"/>
  <c r="F178" i="16"/>
  <c r="D87" i="16"/>
  <c r="F87" i="16"/>
  <c r="D8" i="16"/>
  <c r="F8" i="16"/>
  <c r="D209" i="15"/>
  <c r="F209" i="15"/>
  <c r="D179" i="15"/>
  <c r="F179" i="15"/>
  <c r="D85" i="15"/>
  <c r="F85" i="15"/>
  <c r="D139" i="15"/>
  <c r="F139" i="15"/>
  <c r="D121" i="15"/>
  <c r="F121" i="15"/>
  <c r="F64" i="16"/>
  <c r="D64" i="16"/>
  <c r="D217" i="16"/>
  <c r="F217" i="16"/>
  <c r="D106" i="16"/>
  <c r="F106" i="16"/>
  <c r="D169" i="16"/>
  <c r="F169" i="16"/>
  <c r="D256" i="16"/>
  <c r="F256" i="16"/>
  <c r="D293" i="15"/>
  <c r="F293" i="15"/>
  <c r="D201" i="15"/>
  <c r="F201" i="15"/>
  <c r="F172" i="15"/>
  <c r="D172" i="15"/>
  <c r="D263" i="15"/>
  <c r="F263" i="15"/>
  <c r="D134" i="15"/>
  <c r="F134" i="15"/>
  <c r="D236" i="15"/>
  <c r="F236" i="15"/>
  <c r="D294" i="16"/>
  <c r="F294" i="16"/>
  <c r="D113" i="16"/>
  <c r="F113" i="16"/>
  <c r="D102" i="16"/>
  <c r="F102" i="16"/>
  <c r="D163" i="16"/>
  <c r="F163" i="16"/>
  <c r="D12" i="16"/>
  <c r="F12" i="16"/>
  <c r="D216" i="15"/>
  <c r="F216" i="15"/>
  <c r="D43" i="15"/>
  <c r="F43" i="15"/>
  <c r="D32" i="15"/>
  <c r="F32" i="15"/>
  <c r="D256" i="15"/>
  <c r="F256" i="15"/>
  <c r="D69" i="15"/>
  <c r="F69" i="15"/>
  <c r="D247" i="16"/>
  <c r="F247" i="16"/>
  <c r="D118" i="16"/>
  <c r="F118" i="16"/>
  <c r="D195" i="16"/>
  <c r="F195" i="16"/>
  <c r="D174" i="16"/>
  <c r="F174" i="16"/>
  <c r="F311" i="16"/>
  <c r="D311" i="16"/>
  <c r="D71" i="16"/>
  <c r="F71" i="16"/>
  <c r="D203" i="15"/>
  <c r="F203" i="15"/>
  <c r="F94" i="15"/>
  <c r="D94" i="15"/>
  <c r="D264" i="15"/>
  <c r="F264" i="15"/>
  <c r="D77" i="15"/>
  <c r="F77" i="15"/>
  <c r="D118" i="15"/>
  <c r="F118" i="15"/>
  <c r="D238" i="16"/>
  <c r="F238" i="16"/>
  <c r="D50" i="16"/>
  <c r="F50" i="16"/>
  <c r="D104" i="16"/>
  <c r="F104" i="16"/>
  <c r="D264" i="16"/>
  <c r="F264" i="16"/>
  <c r="D77" i="16"/>
  <c r="F77" i="16"/>
  <c r="D147" i="15"/>
  <c r="F147" i="15"/>
  <c r="D245" i="15"/>
  <c r="F245" i="15"/>
  <c r="D304" i="16"/>
  <c r="F304" i="16"/>
  <c r="D227" i="16"/>
  <c r="F227" i="16"/>
  <c r="F197" i="16"/>
  <c r="D197" i="16"/>
  <c r="D176" i="16"/>
  <c r="F176" i="16"/>
  <c r="D155" i="16"/>
  <c r="F155" i="16"/>
  <c r="D132" i="16"/>
  <c r="F132" i="16"/>
  <c r="D206" i="15"/>
  <c r="F206" i="15"/>
  <c r="D177" i="15"/>
  <c r="F177" i="15"/>
  <c r="D26" i="15"/>
  <c r="F26" i="15"/>
  <c r="F308" i="15"/>
  <c r="D308" i="15"/>
  <c r="D119" i="15"/>
  <c r="F119" i="15"/>
  <c r="D299" i="16"/>
  <c r="F299" i="16"/>
  <c r="F214" i="16"/>
  <c r="D214" i="16"/>
  <c r="D274" i="16"/>
  <c r="F274" i="16"/>
  <c r="D26" i="16"/>
  <c r="F26" i="16"/>
  <c r="D16" i="16"/>
  <c r="F16" i="16"/>
  <c r="D291" i="9"/>
  <c r="F291" i="9"/>
  <c r="D24" i="9"/>
  <c r="F24" i="9"/>
  <c r="F275" i="10"/>
  <c r="D275" i="10"/>
  <c r="D193" i="9"/>
  <c r="F193" i="9"/>
  <c r="D63" i="9"/>
  <c r="F63" i="9"/>
  <c r="F95" i="10"/>
  <c r="D95" i="10"/>
  <c r="D150" i="9"/>
  <c r="F150" i="9"/>
  <c r="F239" i="9"/>
  <c r="D239" i="9"/>
  <c r="D52" i="9"/>
  <c r="F52" i="9"/>
  <c r="D195" i="9"/>
  <c r="F195" i="9"/>
  <c r="D182" i="10"/>
  <c r="F182" i="10"/>
  <c r="D200" i="9"/>
  <c r="F200" i="9"/>
  <c r="D53" i="10"/>
  <c r="F53" i="10"/>
  <c r="D342" i="9"/>
  <c r="F342" i="9"/>
  <c r="F336" i="9"/>
  <c r="D336" i="9"/>
  <c r="D334" i="9"/>
  <c r="F334" i="9"/>
  <c r="F212" i="9"/>
  <c r="D212" i="9"/>
  <c r="D65" i="9"/>
  <c r="F65" i="9"/>
  <c r="D186" i="9"/>
  <c r="F186" i="9"/>
  <c r="D90" i="9"/>
  <c r="F90" i="9"/>
  <c r="D152" i="10"/>
  <c r="F152" i="10"/>
  <c r="D197" i="10"/>
  <c r="F197" i="10"/>
  <c r="D16" i="11"/>
  <c r="F16" i="11"/>
  <c r="D224" i="9"/>
  <c r="F224" i="9"/>
  <c r="D138" i="9"/>
  <c r="F138" i="9"/>
  <c r="D25" i="9"/>
  <c r="F25" i="9"/>
  <c r="F273" i="9"/>
  <c r="D273" i="9"/>
  <c r="D244" i="9"/>
  <c r="F244" i="9"/>
  <c r="D149" i="10"/>
  <c r="F149" i="10"/>
  <c r="D193" i="10"/>
  <c r="F193" i="10"/>
  <c r="D12" i="11"/>
  <c r="F12" i="11"/>
  <c r="D77" i="9"/>
  <c r="F77" i="9"/>
  <c r="D71" i="9"/>
  <c r="F71" i="9"/>
  <c r="D288" i="9"/>
  <c r="F288" i="9"/>
  <c r="D262" i="9"/>
  <c r="F262" i="9"/>
  <c r="F238" i="9"/>
  <c r="D238" i="9"/>
  <c r="D74" i="10"/>
  <c r="F74" i="10"/>
  <c r="F42" i="10"/>
  <c r="D42" i="10"/>
  <c r="D37" i="11"/>
  <c r="F37" i="11"/>
  <c r="F28" i="9"/>
  <c r="D28" i="9"/>
  <c r="D303" i="9"/>
  <c r="F303" i="9"/>
  <c r="F284" i="9"/>
  <c r="D284" i="9"/>
  <c r="D253" i="9"/>
  <c r="F253" i="9"/>
  <c r="D33" i="9"/>
  <c r="F33" i="9"/>
  <c r="D212" i="10"/>
  <c r="F212" i="10"/>
  <c r="D33" i="10"/>
  <c r="F33" i="10"/>
  <c r="D331" i="13"/>
  <c r="F331" i="13"/>
  <c r="D314" i="9"/>
  <c r="F314" i="9"/>
  <c r="D123" i="9"/>
  <c r="F123" i="9"/>
  <c r="D279" i="9"/>
  <c r="F279" i="9"/>
  <c r="F247" i="9"/>
  <c r="D247" i="9"/>
  <c r="D20" i="10"/>
  <c r="F20" i="10"/>
  <c r="D113" i="10"/>
  <c r="F113" i="10"/>
  <c r="F257" i="11"/>
  <c r="D257" i="11"/>
  <c r="F79" i="9"/>
  <c r="D79" i="9"/>
  <c r="D340" i="9"/>
  <c r="F340" i="9"/>
  <c r="F198" i="9"/>
  <c r="D198" i="9"/>
  <c r="D105" i="9"/>
  <c r="F105" i="9"/>
  <c r="D43" i="9"/>
  <c r="F43" i="9"/>
  <c r="D25" i="10"/>
  <c r="F25" i="10"/>
  <c r="D102" i="10"/>
  <c r="F102" i="10"/>
  <c r="D299" i="11"/>
  <c r="F299" i="11"/>
  <c r="D214" i="11"/>
  <c r="F214" i="11"/>
  <c r="D172" i="12"/>
  <c r="F172" i="12"/>
  <c r="D51" i="13"/>
  <c r="F51" i="13"/>
  <c r="D79" i="10"/>
  <c r="F79" i="10"/>
  <c r="D17" i="10"/>
  <c r="F17" i="10"/>
  <c r="D207" i="10"/>
  <c r="F207" i="10"/>
  <c r="D105" i="10"/>
  <c r="F105" i="10"/>
  <c r="D260" i="10"/>
  <c r="F260" i="10"/>
  <c r="F163" i="11"/>
  <c r="D163" i="11"/>
  <c r="D213" i="11"/>
  <c r="F213" i="11"/>
  <c r="D26" i="12"/>
  <c r="F26" i="12"/>
  <c r="D104" i="13"/>
  <c r="F104" i="13"/>
  <c r="D214" i="10"/>
  <c r="F214" i="10"/>
  <c r="D111" i="10"/>
  <c r="F111" i="10"/>
  <c r="F46" i="10"/>
  <c r="D46" i="10"/>
  <c r="D252" i="10"/>
  <c r="F252" i="10"/>
  <c r="D237" i="11"/>
  <c r="F237" i="11"/>
  <c r="D193" i="11"/>
  <c r="F193" i="11"/>
  <c r="D293" i="12"/>
  <c r="F293" i="12"/>
  <c r="D19" i="10"/>
  <c r="F19" i="10"/>
  <c r="F301" i="10"/>
  <c r="D301" i="10"/>
  <c r="D198" i="10"/>
  <c r="F198" i="10"/>
  <c r="F45" i="10"/>
  <c r="D45" i="10"/>
  <c r="D165" i="10"/>
  <c r="F165" i="10"/>
  <c r="D27" i="11"/>
  <c r="F27" i="11"/>
  <c r="D97" i="11"/>
  <c r="F97" i="11"/>
  <c r="D215" i="12"/>
  <c r="F215" i="12"/>
  <c r="D260" i="9"/>
  <c r="F260" i="9"/>
  <c r="D343" i="9"/>
  <c r="F343" i="9"/>
  <c r="D241" i="10"/>
  <c r="F241" i="10"/>
  <c r="D226" i="10"/>
  <c r="F226" i="10"/>
  <c r="D340" i="10"/>
  <c r="F340" i="10"/>
  <c r="F282" i="10"/>
  <c r="D282" i="10"/>
  <c r="D91" i="10"/>
  <c r="F91" i="10"/>
  <c r="F325" i="11"/>
  <c r="D325" i="11"/>
  <c r="F55" i="11"/>
  <c r="D55" i="11"/>
  <c r="F265" i="11"/>
  <c r="D265" i="11"/>
  <c r="D233" i="13"/>
  <c r="F233" i="13"/>
  <c r="D50" i="9"/>
  <c r="F50" i="9"/>
  <c r="F7" i="9"/>
  <c r="D7" i="9"/>
  <c r="D239" i="10"/>
  <c r="F239" i="10"/>
  <c r="F304" i="10"/>
  <c r="D304" i="10"/>
  <c r="D202" i="10"/>
  <c r="F202" i="10"/>
  <c r="F48" i="10"/>
  <c r="D48" i="10"/>
  <c r="D173" i="10"/>
  <c r="F173" i="10"/>
  <c r="D318" i="11"/>
  <c r="F318" i="11"/>
  <c r="F111" i="11"/>
  <c r="D111" i="11"/>
  <c r="D156" i="12"/>
  <c r="F156" i="12"/>
  <c r="F260" i="11"/>
  <c r="D260" i="11"/>
  <c r="F73" i="11"/>
  <c r="D73" i="11"/>
  <c r="D61" i="11"/>
  <c r="F61" i="11"/>
  <c r="D292" i="11"/>
  <c r="F292" i="11"/>
  <c r="D41" i="11"/>
  <c r="F41" i="11"/>
  <c r="D4" i="11"/>
  <c r="F4" i="11"/>
  <c r="D78" i="12"/>
  <c r="F78" i="12"/>
  <c r="D99" i="12"/>
  <c r="F99" i="12"/>
  <c r="F177" i="13"/>
  <c r="D177" i="13"/>
  <c r="F342" i="11"/>
  <c r="D342" i="11"/>
  <c r="D134" i="11"/>
  <c r="F134" i="11"/>
  <c r="D297" i="11"/>
  <c r="F297" i="11"/>
  <c r="D198" i="11"/>
  <c r="F198" i="11"/>
  <c r="D90" i="11"/>
  <c r="F90" i="11"/>
  <c r="D24" i="12"/>
  <c r="F24" i="12"/>
  <c r="D59" i="12"/>
  <c r="F59" i="12"/>
  <c r="D18" i="13"/>
  <c r="F18" i="13"/>
  <c r="F335" i="10"/>
  <c r="D335" i="10"/>
  <c r="F86" i="10"/>
  <c r="D86" i="10"/>
  <c r="D79" i="11"/>
  <c r="F79" i="11"/>
  <c r="F145" i="11"/>
  <c r="D145" i="11"/>
  <c r="F303" i="11"/>
  <c r="D303" i="11"/>
  <c r="D112" i="11"/>
  <c r="F112" i="11"/>
  <c r="D191" i="11"/>
  <c r="F191" i="11"/>
  <c r="D266" i="11"/>
  <c r="F266" i="11"/>
  <c r="D248" i="12"/>
  <c r="F248" i="12"/>
  <c r="D98" i="12"/>
  <c r="F98" i="12"/>
  <c r="D260" i="14"/>
  <c r="F260" i="14"/>
  <c r="D259" i="11"/>
  <c r="F259" i="11"/>
  <c r="D72" i="11"/>
  <c r="F72" i="11"/>
  <c r="D128" i="11"/>
  <c r="F128" i="11"/>
  <c r="D337" i="11"/>
  <c r="F337" i="11"/>
  <c r="D190" i="11"/>
  <c r="F190" i="11"/>
  <c r="D34" i="11"/>
  <c r="F34" i="11"/>
  <c r="D77" i="12"/>
  <c r="F77" i="12"/>
  <c r="D9" i="12"/>
  <c r="F9" i="12"/>
  <c r="F332" i="14"/>
  <c r="D332" i="14"/>
  <c r="D144" i="11"/>
  <c r="F144" i="11"/>
  <c r="D223" i="11"/>
  <c r="F223" i="11"/>
  <c r="D49" i="11"/>
  <c r="F49" i="11"/>
  <c r="D98" i="11"/>
  <c r="F98" i="11"/>
  <c r="D167" i="11"/>
  <c r="F167" i="11"/>
  <c r="D315" i="12"/>
  <c r="F315" i="12"/>
  <c r="D190" i="12"/>
  <c r="F190" i="12"/>
  <c r="F245" i="14"/>
  <c r="D245" i="14"/>
  <c r="D33" i="12"/>
  <c r="F33" i="12"/>
  <c r="D213" i="12"/>
  <c r="F213" i="12"/>
  <c r="D46" i="12"/>
  <c r="F46" i="12"/>
  <c r="F350" i="13"/>
  <c r="D350" i="13"/>
  <c r="D329" i="13"/>
  <c r="F329" i="13"/>
  <c r="D132" i="13"/>
  <c r="F132" i="13"/>
  <c r="D47" i="13"/>
  <c r="F47" i="13"/>
  <c r="D125" i="14"/>
  <c r="F125" i="14"/>
  <c r="D230" i="16"/>
  <c r="F230" i="16"/>
  <c r="D221" i="12"/>
  <c r="F221" i="12"/>
  <c r="D104" i="12"/>
  <c r="F104" i="12"/>
  <c r="D177" i="12"/>
  <c r="F177" i="12"/>
  <c r="D262" i="13"/>
  <c r="F262" i="13"/>
  <c r="D243" i="13"/>
  <c r="F243" i="13"/>
  <c r="D56" i="13"/>
  <c r="F56" i="13"/>
  <c r="D328" i="14"/>
  <c r="F328" i="14"/>
  <c r="F172" i="14"/>
  <c r="D172" i="14"/>
  <c r="F82" i="12"/>
  <c r="D82" i="12"/>
  <c r="D246" i="12"/>
  <c r="F246" i="12"/>
  <c r="D302" i="12"/>
  <c r="F302" i="12"/>
  <c r="F112" i="12"/>
  <c r="D112" i="12"/>
  <c r="F196" i="12"/>
  <c r="D196" i="12"/>
  <c r="D338" i="13"/>
  <c r="F338" i="13"/>
  <c r="D23" i="13"/>
  <c r="F23" i="13"/>
  <c r="F72" i="13"/>
  <c r="D72" i="13"/>
  <c r="F32" i="13"/>
  <c r="D32" i="13"/>
  <c r="F229" i="14"/>
  <c r="D229" i="14"/>
  <c r="D310" i="15"/>
  <c r="F310" i="15"/>
  <c r="D71" i="12"/>
  <c r="F71" i="12"/>
  <c r="D224" i="12"/>
  <c r="F224" i="12"/>
  <c r="D203" i="12"/>
  <c r="F203" i="12"/>
  <c r="F185" i="12"/>
  <c r="D185" i="12"/>
  <c r="D266" i="13"/>
  <c r="F266" i="13"/>
  <c r="D321" i="13"/>
  <c r="F321" i="13"/>
  <c r="D308" i="13"/>
  <c r="F308" i="13"/>
  <c r="D85" i="14"/>
  <c r="F85" i="14"/>
  <c r="D290" i="14"/>
  <c r="F290" i="14"/>
  <c r="D153" i="12"/>
  <c r="F153" i="12"/>
  <c r="D131" i="12"/>
  <c r="F131" i="12"/>
  <c r="D60" i="12"/>
  <c r="F60" i="12"/>
  <c r="D52" i="12"/>
  <c r="F52" i="12"/>
  <c r="D181" i="12"/>
  <c r="F181" i="12"/>
  <c r="D157" i="13"/>
  <c r="F157" i="13"/>
  <c r="F244" i="13"/>
  <c r="D244" i="13"/>
  <c r="D33" i="13"/>
  <c r="F33" i="13"/>
  <c r="F157" i="14"/>
  <c r="D157" i="14"/>
  <c r="D180" i="14"/>
  <c r="F180" i="14"/>
  <c r="D285" i="13"/>
  <c r="F285" i="13"/>
  <c r="D118" i="14"/>
  <c r="F118" i="14"/>
  <c r="F31" i="11"/>
  <c r="D31" i="11"/>
  <c r="D251" i="12"/>
  <c r="F251" i="12"/>
  <c r="D132" i="12"/>
  <c r="F132" i="12"/>
  <c r="D61" i="12"/>
  <c r="F61" i="12"/>
  <c r="F282" i="12"/>
  <c r="D282" i="12"/>
  <c r="D273" i="12"/>
  <c r="F273" i="12"/>
  <c r="D24" i="13"/>
  <c r="F24" i="13"/>
  <c r="F139" i="13"/>
  <c r="D139" i="13"/>
  <c r="D115" i="13"/>
  <c r="F115" i="13"/>
  <c r="D250" i="14"/>
  <c r="F250" i="14"/>
  <c r="D283" i="14"/>
  <c r="F283" i="14"/>
  <c r="F224" i="13"/>
  <c r="D224" i="13"/>
  <c r="D299" i="13"/>
  <c r="F299" i="13"/>
  <c r="D288" i="13"/>
  <c r="F288" i="13"/>
  <c r="D170" i="14"/>
  <c r="F170" i="14"/>
  <c r="D331" i="14"/>
  <c r="F331" i="14"/>
  <c r="D230" i="14"/>
  <c r="F230" i="14"/>
  <c r="D349" i="14"/>
  <c r="F349" i="14"/>
  <c r="D192" i="14"/>
  <c r="F192" i="14"/>
  <c r="D282" i="14"/>
  <c r="F282" i="14"/>
  <c r="D36" i="15"/>
  <c r="F36" i="15"/>
  <c r="D20" i="16"/>
  <c r="F20" i="16"/>
  <c r="D309" i="13"/>
  <c r="F309" i="13"/>
  <c r="D296" i="13"/>
  <c r="F296" i="13"/>
  <c r="D95" i="13"/>
  <c r="F95" i="13"/>
  <c r="D168" i="14"/>
  <c r="F168" i="14"/>
  <c r="D147" i="14"/>
  <c r="F147" i="14"/>
  <c r="D130" i="14"/>
  <c r="F130" i="14"/>
  <c r="D58" i="14"/>
  <c r="F58" i="14"/>
  <c r="D34" i="14"/>
  <c r="F34" i="14"/>
  <c r="F278" i="14"/>
  <c r="D278" i="14"/>
  <c r="D251" i="15"/>
  <c r="F251" i="15"/>
  <c r="D300" i="13"/>
  <c r="F300" i="13"/>
  <c r="D46" i="13"/>
  <c r="F46" i="13"/>
  <c r="D5" i="13"/>
  <c r="F5" i="13"/>
  <c r="D252" i="14"/>
  <c r="F252" i="14"/>
  <c r="D136" i="14"/>
  <c r="F136" i="14"/>
  <c r="F121" i="14"/>
  <c r="D121" i="14"/>
  <c r="D292" i="14"/>
  <c r="F292" i="14"/>
  <c r="D178" i="14"/>
  <c r="F178" i="14"/>
  <c r="D274" i="15"/>
  <c r="F274" i="15"/>
  <c r="D316" i="16"/>
  <c r="F316" i="16"/>
  <c r="F345" i="14"/>
  <c r="D345" i="14"/>
  <c r="D152" i="14"/>
  <c r="F152" i="14"/>
  <c r="D318" i="14"/>
  <c r="F318" i="14"/>
  <c r="D213" i="14"/>
  <c r="F213" i="14"/>
  <c r="D108" i="14"/>
  <c r="F108" i="14"/>
  <c r="D91" i="14"/>
  <c r="F91" i="14"/>
  <c r="F31" i="15"/>
  <c r="D31" i="15"/>
  <c r="D13" i="16"/>
  <c r="F13" i="16"/>
  <c r="D114" i="13"/>
  <c r="F114" i="13"/>
  <c r="D290" i="13"/>
  <c r="F290" i="13"/>
  <c r="D169" i="13"/>
  <c r="F169" i="13"/>
  <c r="D159" i="14"/>
  <c r="F159" i="14"/>
  <c r="D139" i="14"/>
  <c r="F139" i="14"/>
  <c r="D217" i="14"/>
  <c r="F217" i="14"/>
  <c r="D55" i="14"/>
  <c r="F55" i="14"/>
  <c r="D96" i="14"/>
  <c r="F96" i="14"/>
  <c r="D184" i="15"/>
  <c r="F184" i="15"/>
  <c r="D33" i="16"/>
  <c r="F33" i="16"/>
  <c r="D348" i="13"/>
  <c r="F348" i="13"/>
  <c r="F194" i="13"/>
  <c r="D194" i="13"/>
  <c r="D282" i="13"/>
  <c r="F282" i="13"/>
  <c r="F30" i="14"/>
  <c r="D30" i="14"/>
  <c r="D24" i="14"/>
  <c r="F24" i="14"/>
  <c r="D126" i="14"/>
  <c r="F126" i="14"/>
  <c r="D297" i="14"/>
  <c r="F297" i="14"/>
  <c r="D10" i="14"/>
  <c r="F10" i="14"/>
  <c r="D287" i="15"/>
  <c r="F287" i="15"/>
  <c r="D121" i="16"/>
  <c r="F121" i="16"/>
  <c r="D289" i="15"/>
  <c r="F289" i="15"/>
  <c r="D279" i="15"/>
  <c r="F279" i="15"/>
  <c r="F166" i="15"/>
  <c r="D166" i="15"/>
  <c r="D145" i="15"/>
  <c r="F145" i="15"/>
  <c r="D14" i="15"/>
  <c r="F14" i="15"/>
  <c r="D302" i="16"/>
  <c r="F302" i="16"/>
  <c r="D331" i="16"/>
  <c r="F331" i="16"/>
  <c r="D328" i="16"/>
  <c r="F328" i="16"/>
  <c r="D269" i="16"/>
  <c r="F269" i="16"/>
  <c r="D154" i="16"/>
  <c r="F154" i="16"/>
  <c r="D5" i="16"/>
  <c r="F5" i="16"/>
  <c r="D204" i="15"/>
  <c r="F204" i="15"/>
  <c r="D176" i="15"/>
  <c r="F176" i="15"/>
  <c r="D158" i="15"/>
  <c r="F158" i="15"/>
  <c r="D307" i="15"/>
  <c r="F307" i="15"/>
  <c r="D299" i="15"/>
  <c r="F299" i="15"/>
  <c r="D62" i="16"/>
  <c r="F62" i="16"/>
  <c r="D283" i="16"/>
  <c r="F283" i="16"/>
  <c r="D273" i="16"/>
  <c r="F273" i="16"/>
  <c r="D167" i="16"/>
  <c r="F167" i="16"/>
  <c r="D308" i="16"/>
  <c r="F308" i="16"/>
  <c r="D228" i="15"/>
  <c r="F228" i="15"/>
  <c r="D281" i="15"/>
  <c r="F281" i="15"/>
  <c r="D38" i="15"/>
  <c r="F38" i="15"/>
  <c r="F155" i="15"/>
  <c r="D155" i="15"/>
  <c r="D74" i="15"/>
  <c r="F74" i="15"/>
  <c r="D7" i="15"/>
  <c r="F7" i="15"/>
  <c r="D58" i="16"/>
  <c r="F58" i="16"/>
  <c r="D111" i="16"/>
  <c r="F111" i="16"/>
  <c r="D180" i="16"/>
  <c r="F180" i="16"/>
  <c r="D23" i="16"/>
  <c r="F23" i="16"/>
  <c r="D139" i="16"/>
  <c r="F139" i="16"/>
  <c r="D213" i="15"/>
  <c r="F213" i="15"/>
  <c r="D41" i="15"/>
  <c r="F41" i="15"/>
  <c r="D320" i="15"/>
  <c r="F320" i="15"/>
  <c r="D141" i="15"/>
  <c r="F141" i="15"/>
  <c r="D243" i="15"/>
  <c r="F243" i="15"/>
  <c r="D242" i="16"/>
  <c r="F242" i="16"/>
  <c r="D220" i="16"/>
  <c r="F220" i="16"/>
  <c r="D276" i="16"/>
  <c r="F276" i="16"/>
  <c r="D172" i="16"/>
  <c r="F172" i="16"/>
  <c r="D149" i="16"/>
  <c r="F149" i="16"/>
  <c r="D232" i="15"/>
  <c r="F232" i="15"/>
  <c r="D200" i="15"/>
  <c r="F200" i="15"/>
  <c r="D325" i="15"/>
  <c r="F325" i="15"/>
  <c r="D81" i="15"/>
  <c r="F81" i="15"/>
  <c r="D133" i="15"/>
  <c r="F133" i="15"/>
  <c r="D63" i="15"/>
  <c r="F63" i="15"/>
  <c r="D293" i="16"/>
  <c r="F293" i="16"/>
  <c r="D329" i="16"/>
  <c r="F329" i="16"/>
  <c r="D101" i="16"/>
  <c r="F101" i="16"/>
  <c r="D262" i="16"/>
  <c r="F262" i="16"/>
  <c r="D143" i="16"/>
  <c r="F143" i="16"/>
  <c r="D254" i="15"/>
  <c r="F254" i="15"/>
  <c r="D68" i="15"/>
  <c r="F68" i="15"/>
  <c r="D65" i="16"/>
  <c r="F65" i="16"/>
  <c r="D224" i="16"/>
  <c r="F224" i="16"/>
  <c r="D194" i="16"/>
  <c r="F194" i="16"/>
  <c r="D95" i="16"/>
  <c r="F95" i="16"/>
  <c r="D151" i="16"/>
  <c r="F151" i="16"/>
  <c r="D70" i="16"/>
  <c r="F70" i="16"/>
  <c r="F102" i="15"/>
  <c r="D102" i="15"/>
  <c r="F93" i="15"/>
  <c r="D93" i="15"/>
  <c r="D25" i="15"/>
  <c r="F25" i="15"/>
  <c r="F76" i="15"/>
  <c r="D76" i="15"/>
  <c r="D64" i="15"/>
  <c r="F64" i="15"/>
  <c r="D60" i="16"/>
  <c r="F60" i="16"/>
  <c r="F212" i="16"/>
  <c r="D212" i="16"/>
  <c r="D103" i="16"/>
  <c r="F103" i="16"/>
  <c r="D166" i="16"/>
  <c r="F166" i="16"/>
  <c r="D14" i="16"/>
  <c r="F14" i="16"/>
  <c r="D230" i="9"/>
  <c r="F230" i="9"/>
  <c r="D283" i="9"/>
  <c r="F283" i="9"/>
  <c r="D250" i="10"/>
  <c r="F250" i="10"/>
  <c r="D167" i="9"/>
  <c r="F167" i="9"/>
  <c r="D189" i="9"/>
  <c r="F189" i="9"/>
  <c r="D84" i="11"/>
  <c r="F84" i="11"/>
  <c r="D144" i="9"/>
  <c r="F144" i="9"/>
  <c r="D157" i="10"/>
  <c r="F157" i="10"/>
  <c r="D12" i="10"/>
  <c r="F12" i="10"/>
  <c r="D57" i="9"/>
  <c r="F57" i="9"/>
  <c r="F317" i="11"/>
  <c r="D317" i="11"/>
  <c r="D61" i="9"/>
  <c r="F61" i="9"/>
  <c r="F181" i="10"/>
  <c r="D181" i="10"/>
  <c r="D147" i="9"/>
  <c r="F147" i="9"/>
  <c r="D158" i="9"/>
  <c r="F158" i="9"/>
  <c r="D153" i="9"/>
  <c r="F153" i="9"/>
  <c r="F139" i="9"/>
  <c r="D139" i="9"/>
  <c r="D293" i="9"/>
  <c r="F293" i="9"/>
  <c r="F55" i="9"/>
  <c r="D55" i="9"/>
  <c r="D21" i="9"/>
  <c r="F21" i="9"/>
  <c r="D320" i="10"/>
  <c r="F320" i="10"/>
  <c r="F106" i="10"/>
  <c r="D106" i="10"/>
  <c r="D308" i="11"/>
  <c r="F308" i="11"/>
  <c r="D223" i="9"/>
  <c r="F223" i="9"/>
  <c r="D137" i="9"/>
  <c r="F137" i="9"/>
  <c r="D117" i="9"/>
  <c r="F117" i="9"/>
  <c r="F54" i="9"/>
  <c r="D54" i="9"/>
  <c r="F42" i="9"/>
  <c r="D42" i="9"/>
  <c r="D144" i="10"/>
  <c r="F144" i="10"/>
  <c r="D188" i="10"/>
  <c r="F188" i="10"/>
  <c r="D207" i="11"/>
  <c r="F207" i="11"/>
  <c r="D218" i="9"/>
  <c r="F218" i="9"/>
  <c r="D130" i="9"/>
  <c r="F130" i="9"/>
  <c r="D287" i="9"/>
  <c r="F287" i="9"/>
  <c r="D259" i="9"/>
  <c r="F259" i="9"/>
  <c r="D160" i="9"/>
  <c r="F160" i="9"/>
  <c r="F219" i="10"/>
  <c r="D219" i="10"/>
  <c r="D88" i="10"/>
  <c r="F88" i="10"/>
  <c r="D250" i="12"/>
  <c r="F250" i="12"/>
  <c r="D73" i="9"/>
  <c r="F73" i="9"/>
  <c r="D300" i="9"/>
  <c r="F300" i="9"/>
  <c r="D191" i="9"/>
  <c r="F191" i="9"/>
  <c r="D176" i="9"/>
  <c r="F176" i="9"/>
  <c r="D245" i="10"/>
  <c r="F245" i="10"/>
  <c r="D120" i="10"/>
  <c r="F120" i="10"/>
  <c r="D160" i="10"/>
  <c r="F160" i="10"/>
  <c r="D30" i="9"/>
  <c r="F30" i="9"/>
  <c r="D140" i="9"/>
  <c r="F140" i="9"/>
  <c r="D121" i="9"/>
  <c r="F121" i="9"/>
  <c r="D22" i="9"/>
  <c r="F22" i="9"/>
  <c r="D169" i="9"/>
  <c r="F169" i="9"/>
  <c r="D76" i="10"/>
  <c r="F76" i="10"/>
  <c r="D196" i="10"/>
  <c r="F196" i="10"/>
  <c r="D311" i="11"/>
  <c r="F311" i="11"/>
  <c r="F330" i="9"/>
  <c r="D330" i="9"/>
  <c r="D134" i="9"/>
  <c r="F134" i="9"/>
  <c r="D116" i="9"/>
  <c r="F116" i="9"/>
  <c r="D265" i="9"/>
  <c r="F265" i="9"/>
  <c r="D8" i="9"/>
  <c r="F8" i="9"/>
  <c r="F309" i="10"/>
  <c r="D309" i="10"/>
  <c r="D96" i="10"/>
  <c r="F96" i="10"/>
  <c r="D278" i="11"/>
  <c r="F278" i="11"/>
  <c r="D346" i="11"/>
  <c r="F346" i="11"/>
  <c r="F327" i="12"/>
  <c r="D327" i="12"/>
  <c r="D84" i="16"/>
  <c r="F84" i="16"/>
  <c r="D323" i="10"/>
  <c r="F323" i="10"/>
  <c r="D16" i="10"/>
  <c r="F16" i="10"/>
  <c r="F119" i="10"/>
  <c r="D119" i="10"/>
  <c r="D277" i="10"/>
  <c r="F277" i="10"/>
  <c r="D257" i="10"/>
  <c r="F257" i="10"/>
  <c r="D253" i="11"/>
  <c r="F253" i="11"/>
  <c r="F209" i="11"/>
  <c r="D209" i="11"/>
  <c r="F25" i="12"/>
  <c r="D25" i="12"/>
  <c r="F315" i="10"/>
  <c r="D315" i="10"/>
  <c r="D126" i="10"/>
  <c r="F126" i="10"/>
  <c r="D109" i="10"/>
  <c r="F109" i="10"/>
  <c r="D44" i="10"/>
  <c r="F44" i="10"/>
  <c r="D29" i="10"/>
  <c r="F29" i="10"/>
  <c r="D133" i="11"/>
  <c r="F133" i="11"/>
  <c r="F335" i="11"/>
  <c r="D335" i="11"/>
  <c r="D277" i="12"/>
  <c r="F277" i="12"/>
  <c r="F314" i="10"/>
  <c r="D314" i="10"/>
  <c r="F66" i="10"/>
  <c r="D66" i="10"/>
  <c r="D52" i="10"/>
  <c r="F52" i="10"/>
  <c r="D43" i="10"/>
  <c r="F43" i="10"/>
  <c r="D84" i="10"/>
  <c r="F84" i="10"/>
  <c r="F132" i="11"/>
  <c r="D132" i="11"/>
  <c r="F6" i="11"/>
  <c r="D6" i="11"/>
  <c r="D42" i="12"/>
  <c r="F42" i="12"/>
  <c r="F257" i="9"/>
  <c r="D257" i="9"/>
  <c r="D165" i="9"/>
  <c r="F165" i="9"/>
  <c r="F153" i="10"/>
  <c r="D153" i="10"/>
  <c r="D137" i="10"/>
  <c r="F137" i="10"/>
  <c r="D206" i="10"/>
  <c r="F206" i="10"/>
  <c r="F49" i="10"/>
  <c r="D49" i="10"/>
  <c r="D258" i="10"/>
  <c r="F258" i="10"/>
  <c r="D258" i="11"/>
  <c r="F258" i="11"/>
  <c r="F295" i="11"/>
  <c r="D295" i="11"/>
  <c r="F329" i="12"/>
  <c r="D329" i="12"/>
  <c r="D310" i="14"/>
  <c r="F310" i="14"/>
  <c r="D49" i="9"/>
  <c r="F49" i="9"/>
  <c r="D161" i="9"/>
  <c r="F161" i="9"/>
  <c r="F235" i="10"/>
  <c r="D235" i="10"/>
  <c r="F221" i="10"/>
  <c r="D221" i="10"/>
  <c r="F200" i="10"/>
  <c r="D200" i="10"/>
  <c r="D99" i="10"/>
  <c r="F99" i="10"/>
  <c r="D330" i="10"/>
  <c r="F330" i="10"/>
  <c r="D314" i="11"/>
  <c r="F314" i="11"/>
  <c r="D344" i="11"/>
  <c r="F344" i="11"/>
  <c r="D313" i="12"/>
  <c r="F313" i="12"/>
  <c r="D160" i="11"/>
  <c r="F160" i="11"/>
  <c r="F312" i="11"/>
  <c r="D312" i="11"/>
  <c r="D10" i="11"/>
  <c r="F10" i="11"/>
  <c r="F290" i="11"/>
  <c r="D290" i="11"/>
  <c r="F189" i="11"/>
  <c r="D189" i="11"/>
  <c r="F30" i="11"/>
  <c r="D30" i="11"/>
  <c r="D144" i="12"/>
  <c r="F144" i="12"/>
  <c r="D183" i="12"/>
  <c r="F183" i="12"/>
  <c r="D17" i="14"/>
  <c r="F17" i="14"/>
  <c r="D247" i="11"/>
  <c r="F247" i="11"/>
  <c r="F63" i="11"/>
  <c r="D63" i="11"/>
  <c r="F294" i="11"/>
  <c r="D294" i="11"/>
  <c r="D44" i="11"/>
  <c r="F44" i="11"/>
  <c r="D173" i="11"/>
  <c r="F173" i="11"/>
  <c r="F159" i="12"/>
  <c r="D159" i="12"/>
  <c r="D110" i="12"/>
  <c r="F110" i="12"/>
  <c r="D69" i="13"/>
  <c r="F69" i="13"/>
  <c r="D268" i="10"/>
  <c r="F268" i="10"/>
  <c r="F255" i="10"/>
  <c r="D255" i="10"/>
  <c r="D78" i="11"/>
  <c r="F78" i="11"/>
  <c r="F70" i="11"/>
  <c r="D70" i="11"/>
  <c r="D125" i="11"/>
  <c r="F125" i="11"/>
  <c r="D109" i="11"/>
  <c r="F109" i="11"/>
  <c r="D188" i="11"/>
  <c r="F188" i="11"/>
  <c r="D87" i="12"/>
  <c r="F87" i="12"/>
  <c r="D142" i="12"/>
  <c r="F142" i="12"/>
  <c r="D179" i="12"/>
  <c r="F179" i="12"/>
  <c r="F184" i="14"/>
  <c r="D184" i="14"/>
  <c r="D322" i="11"/>
  <c r="F322" i="11"/>
  <c r="D142" i="11"/>
  <c r="F142" i="11"/>
  <c r="F60" i="11"/>
  <c r="D60" i="11"/>
  <c r="D289" i="11"/>
  <c r="F289" i="11"/>
  <c r="D187" i="11"/>
  <c r="F187" i="11"/>
  <c r="D174" i="12"/>
  <c r="F174" i="12"/>
  <c r="D140" i="12"/>
  <c r="F140" i="12"/>
  <c r="D89" i="12"/>
  <c r="F89" i="12"/>
  <c r="D92" i="14"/>
  <c r="F92" i="14"/>
  <c r="D69" i="11"/>
  <c r="F69" i="11"/>
  <c r="F221" i="11"/>
  <c r="D221" i="11"/>
  <c r="D108" i="11"/>
  <c r="F108" i="11"/>
  <c r="D186" i="11"/>
  <c r="F186" i="11"/>
  <c r="D86" i="12"/>
  <c r="F86" i="12"/>
  <c r="F34" i="12"/>
  <c r="D34" i="12"/>
  <c r="F5" i="12"/>
  <c r="D5" i="12"/>
  <c r="F223" i="15"/>
  <c r="D223" i="15"/>
  <c r="D15" i="12"/>
  <c r="F15" i="12"/>
  <c r="D109" i="12"/>
  <c r="F109" i="12"/>
  <c r="D274" i="12"/>
  <c r="F274" i="12"/>
  <c r="D26" i="13"/>
  <c r="F26" i="13"/>
  <c r="D146" i="13"/>
  <c r="F146" i="13"/>
  <c r="D313" i="13"/>
  <c r="F313" i="13"/>
  <c r="D11" i="13"/>
  <c r="F11" i="13"/>
  <c r="D211" i="14"/>
  <c r="F211" i="14"/>
  <c r="D73" i="16"/>
  <c r="F73" i="16"/>
  <c r="D216" i="12"/>
  <c r="F216" i="12"/>
  <c r="F278" i="12"/>
  <c r="D278" i="12"/>
  <c r="D176" i="12"/>
  <c r="F176" i="12"/>
  <c r="D258" i="13"/>
  <c r="F258" i="13"/>
  <c r="D240" i="13"/>
  <c r="F240" i="13"/>
  <c r="D202" i="13"/>
  <c r="F202" i="13"/>
  <c r="F23" i="14"/>
  <c r="D23" i="14"/>
  <c r="F207" i="15"/>
  <c r="D207" i="15"/>
  <c r="D260" i="12"/>
  <c r="F260" i="12"/>
  <c r="D75" i="12"/>
  <c r="F75" i="12"/>
  <c r="D348" i="12"/>
  <c r="F348" i="12"/>
  <c r="F56" i="12"/>
  <c r="D56" i="12"/>
  <c r="D194" i="12"/>
  <c r="F194" i="12"/>
  <c r="D276" i="13"/>
  <c r="F276" i="13"/>
  <c r="D252" i="13"/>
  <c r="F252" i="13"/>
  <c r="D131" i="13"/>
  <c r="F131" i="13"/>
  <c r="D102" i="13"/>
  <c r="F102" i="13"/>
  <c r="D63" i="14"/>
  <c r="F63" i="14"/>
  <c r="D201" i="16"/>
  <c r="F201" i="16"/>
  <c r="D68" i="12"/>
  <c r="F68" i="12"/>
  <c r="D346" i="12"/>
  <c r="F346" i="12"/>
  <c r="D202" i="12"/>
  <c r="F202" i="12"/>
  <c r="D335" i="12"/>
  <c r="F335" i="12"/>
  <c r="D25" i="13"/>
  <c r="F25" i="13"/>
  <c r="D19" i="13"/>
  <c r="F19" i="13"/>
  <c r="D57" i="13"/>
  <c r="F57" i="13"/>
  <c r="D333" i="14"/>
  <c r="F333" i="14"/>
  <c r="D97" i="14"/>
  <c r="F97" i="14"/>
  <c r="D23" i="12"/>
  <c r="F23" i="12"/>
  <c r="D307" i="12"/>
  <c r="F307" i="12"/>
  <c r="D115" i="12"/>
  <c r="F115" i="12"/>
  <c r="D279" i="12"/>
  <c r="F279" i="12"/>
  <c r="D334" i="12"/>
  <c r="F334" i="12"/>
  <c r="D261" i="13"/>
  <c r="F261" i="13"/>
  <c r="D319" i="13"/>
  <c r="F319" i="13"/>
  <c r="D207" i="13"/>
  <c r="F207" i="13"/>
  <c r="F145" i="14"/>
  <c r="D145" i="14"/>
  <c r="D32" i="14"/>
  <c r="F32" i="14"/>
  <c r="D279" i="13"/>
  <c r="F279" i="13"/>
  <c r="D293" i="14"/>
  <c r="F293" i="14"/>
  <c r="F349" i="12"/>
  <c r="D349" i="12"/>
  <c r="D249" i="12"/>
  <c r="F249" i="12"/>
  <c r="D19" i="12"/>
  <c r="F19" i="12"/>
  <c r="F222" i="12"/>
  <c r="D222" i="12"/>
  <c r="F281" i="12"/>
  <c r="D281" i="12"/>
  <c r="D91" i="12"/>
  <c r="F91" i="12"/>
  <c r="F36" i="13"/>
  <c r="D36" i="13"/>
  <c r="F318" i="13"/>
  <c r="D318" i="13"/>
  <c r="D298" i="13"/>
  <c r="F298" i="13"/>
  <c r="D321" i="14"/>
  <c r="F321" i="14"/>
  <c r="D52" i="15"/>
  <c r="F52" i="15"/>
  <c r="D16" i="13"/>
  <c r="F16" i="13"/>
  <c r="D340" i="13"/>
  <c r="F340" i="13"/>
  <c r="D186" i="13"/>
  <c r="F186" i="13"/>
  <c r="D337" i="14"/>
  <c r="F337" i="14"/>
  <c r="D249" i="14"/>
  <c r="F249" i="14"/>
  <c r="D131" i="14"/>
  <c r="F131" i="14"/>
  <c r="D210" i="14"/>
  <c r="F210" i="14"/>
  <c r="D51" i="14"/>
  <c r="F51" i="14"/>
  <c r="D43" i="14"/>
  <c r="F43" i="14"/>
  <c r="D84" i="15"/>
  <c r="F84" i="15"/>
  <c r="D4" i="16"/>
  <c r="F4" i="16"/>
  <c r="D219" i="13"/>
  <c r="F219" i="13"/>
  <c r="D52" i="13"/>
  <c r="F52" i="13"/>
  <c r="D180" i="13"/>
  <c r="F180" i="13"/>
  <c r="D165" i="14"/>
  <c r="F165" i="14"/>
  <c r="D76" i="14"/>
  <c r="F76" i="14"/>
  <c r="D226" i="14"/>
  <c r="F226" i="14"/>
  <c r="D117" i="14"/>
  <c r="F117" i="14"/>
  <c r="D185" i="14"/>
  <c r="F185" i="14"/>
  <c r="D294" i="15"/>
  <c r="F294" i="15"/>
  <c r="F241" i="15"/>
  <c r="D241" i="15"/>
  <c r="D341" i="13"/>
  <c r="F341" i="13"/>
  <c r="F98" i="13"/>
  <c r="D98" i="13"/>
  <c r="D275" i="14"/>
  <c r="F275" i="14"/>
  <c r="D330" i="14"/>
  <c r="F330" i="14"/>
  <c r="D134" i="14"/>
  <c r="F134" i="14"/>
  <c r="D59" i="14"/>
  <c r="F59" i="14"/>
  <c r="D191" i="14"/>
  <c r="F191" i="14"/>
  <c r="D175" i="14"/>
  <c r="F175" i="14"/>
  <c r="D343" i="15"/>
  <c r="F343" i="15"/>
  <c r="D340" i="16"/>
  <c r="F340" i="16"/>
  <c r="D86" i="14"/>
  <c r="F86" i="14"/>
  <c r="D327" i="14"/>
  <c r="F327" i="14"/>
  <c r="D315" i="14"/>
  <c r="F315" i="14"/>
  <c r="D208" i="14"/>
  <c r="F208" i="14"/>
  <c r="D341" i="14"/>
  <c r="F341" i="14"/>
  <c r="F90" i="14"/>
  <c r="D90" i="14"/>
  <c r="F80" i="15"/>
  <c r="D80" i="15"/>
  <c r="D127" i="13"/>
  <c r="F127" i="13"/>
  <c r="D113" i="13"/>
  <c r="F113" i="13"/>
  <c r="F100" i="13"/>
  <c r="D100" i="13"/>
  <c r="D4" i="13"/>
  <c r="F4" i="13"/>
  <c r="D154" i="14"/>
  <c r="F154" i="14"/>
  <c r="D233" i="14"/>
  <c r="F233" i="14"/>
  <c r="F306" i="14"/>
  <c r="D306" i="14"/>
  <c r="D193" i="14"/>
  <c r="F193" i="14"/>
  <c r="D284" i="14"/>
  <c r="F284" i="14"/>
  <c r="F272" i="15"/>
  <c r="D272" i="15"/>
  <c r="D161" i="16"/>
  <c r="F161" i="16"/>
  <c r="D213" i="13"/>
  <c r="F213" i="13"/>
  <c r="F48" i="13"/>
  <c r="D48" i="13"/>
  <c r="D41" i="13"/>
  <c r="F41" i="13"/>
  <c r="D82" i="14"/>
  <c r="F82" i="14"/>
  <c r="D238" i="14"/>
  <c r="F238" i="14"/>
  <c r="D37" i="14"/>
  <c r="F37" i="14"/>
  <c r="D197" i="14"/>
  <c r="F197" i="14"/>
  <c r="D8" i="14"/>
  <c r="F8" i="14"/>
  <c r="D194" i="15"/>
  <c r="F194" i="15"/>
  <c r="D205" i="16"/>
  <c r="F205" i="16"/>
  <c r="D49" i="15"/>
  <c r="F49" i="15"/>
  <c r="D97" i="15"/>
  <c r="F97" i="15"/>
  <c r="D163" i="15"/>
  <c r="F163" i="15"/>
  <c r="D22" i="15"/>
  <c r="F22" i="15"/>
  <c r="D66" i="15"/>
  <c r="F66" i="15"/>
  <c r="D245" i="16"/>
  <c r="F245" i="16"/>
  <c r="D222" i="16"/>
  <c r="F222" i="16"/>
  <c r="D191" i="16"/>
  <c r="F191" i="16"/>
  <c r="D267" i="16"/>
  <c r="F267" i="16"/>
  <c r="D82" i="16"/>
  <c r="F82" i="16"/>
  <c r="D69" i="16"/>
  <c r="F69" i="16"/>
  <c r="D334" i="15"/>
  <c r="F334" i="15"/>
  <c r="D173" i="15"/>
  <c r="F173" i="15"/>
  <c r="D82" i="15"/>
  <c r="F82" i="15"/>
  <c r="D135" i="15"/>
  <c r="F135" i="15"/>
  <c r="D297" i="15"/>
  <c r="F297" i="15"/>
  <c r="D295" i="16"/>
  <c r="F295" i="16"/>
  <c r="D211" i="16"/>
  <c r="F211" i="16"/>
  <c r="D185" i="16"/>
  <c r="F185" i="16"/>
  <c r="D164" i="16"/>
  <c r="F164" i="16"/>
  <c r="F144" i="16"/>
  <c r="D144" i="16"/>
  <c r="D292" i="15"/>
  <c r="F292" i="15"/>
  <c r="D192" i="15"/>
  <c r="F192" i="15"/>
  <c r="D321" i="15"/>
  <c r="F321" i="15"/>
  <c r="D345" i="15"/>
  <c r="F345" i="15"/>
  <c r="F18" i="15"/>
  <c r="D18" i="15"/>
  <c r="D5" i="15"/>
  <c r="F5" i="15"/>
  <c r="D289" i="16"/>
  <c r="F289" i="16"/>
  <c r="D109" i="16"/>
  <c r="F109" i="16"/>
  <c r="D324" i="16"/>
  <c r="F324" i="16"/>
  <c r="D159" i="16"/>
  <c r="F159" i="16"/>
  <c r="D135" i="16"/>
  <c r="F135" i="16"/>
  <c r="D208" i="15"/>
  <c r="F208" i="15"/>
  <c r="D96" i="15"/>
  <c r="F96" i="15"/>
  <c r="D160" i="15"/>
  <c r="F160" i="15"/>
  <c r="D55" i="15"/>
  <c r="F55" i="15"/>
  <c r="D65" i="15"/>
  <c r="F65" i="15"/>
  <c r="D239" i="16"/>
  <c r="F239" i="16"/>
  <c r="D285" i="16"/>
  <c r="F285" i="16"/>
  <c r="D105" i="16"/>
  <c r="F105" i="16"/>
  <c r="D28" i="16"/>
  <c r="F28" i="16"/>
  <c r="D147" i="16"/>
  <c r="F147" i="16"/>
  <c r="D109" i="15"/>
  <c r="F109" i="15"/>
  <c r="D195" i="15"/>
  <c r="F195" i="15"/>
  <c r="F91" i="15"/>
  <c r="D91" i="15"/>
  <c r="D313" i="15"/>
  <c r="F313" i="15"/>
  <c r="F73" i="15"/>
  <c r="D73" i="15"/>
  <c r="F112" i="15"/>
  <c r="D112" i="15"/>
  <c r="F233" i="16"/>
  <c r="D233" i="16"/>
  <c r="D207" i="16"/>
  <c r="F207" i="16"/>
  <c r="D99" i="16"/>
  <c r="F99" i="16"/>
  <c r="F160" i="16"/>
  <c r="D160" i="16"/>
  <c r="D253" i="16"/>
  <c r="F253" i="16"/>
  <c r="D309" i="15"/>
  <c r="F309" i="15"/>
  <c r="F11" i="15"/>
  <c r="D11" i="15"/>
  <c r="F241" i="16"/>
  <c r="D241" i="16"/>
  <c r="D115" i="16"/>
  <c r="F115" i="16"/>
  <c r="D189" i="16"/>
  <c r="F189" i="16"/>
  <c r="D171" i="16"/>
  <c r="F171" i="16"/>
  <c r="D17" i="16"/>
  <c r="F17" i="16"/>
  <c r="D344" i="15"/>
  <c r="F344" i="15"/>
  <c r="D199" i="15"/>
  <c r="F199" i="15"/>
  <c r="F92" i="15"/>
  <c r="D92" i="15"/>
  <c r="D156" i="15"/>
  <c r="F156" i="15"/>
  <c r="D19" i="15"/>
  <c r="F19" i="15"/>
  <c r="D115" i="15"/>
  <c r="F115" i="15"/>
  <c r="D123" i="16"/>
  <c r="F123" i="16"/>
  <c r="D282" i="16"/>
  <c r="F282" i="16"/>
  <c r="D183" i="16"/>
  <c r="F183" i="16"/>
  <c r="D162" i="16"/>
  <c r="F162" i="16"/>
  <c r="D142" i="16"/>
  <c r="F142" i="16"/>
  <c r="F253" i="10"/>
  <c r="D253" i="10"/>
  <c r="D104" i="9"/>
  <c r="F104" i="9"/>
  <c r="D115" i="11"/>
  <c r="F115" i="11"/>
  <c r="D191" i="10"/>
  <c r="F191" i="10"/>
  <c r="F264" i="9"/>
  <c r="D264" i="9"/>
  <c r="D277" i="11"/>
  <c r="F277" i="11"/>
  <c r="F207" i="9"/>
  <c r="D207" i="9"/>
  <c r="D139" i="10"/>
  <c r="F139" i="10"/>
  <c r="D201" i="9"/>
  <c r="F201" i="9"/>
  <c r="F261" i="9"/>
  <c r="D261" i="9"/>
  <c r="D331" i="12"/>
  <c r="F331" i="12"/>
  <c r="D278" i="9"/>
  <c r="F278" i="9"/>
  <c r="F251" i="11"/>
  <c r="D251" i="11"/>
  <c r="D310" i="9"/>
  <c r="F310" i="9"/>
  <c r="D237" i="10"/>
  <c r="F237" i="10"/>
  <c r="F151" i="9"/>
  <c r="D151" i="9"/>
  <c r="F19" i="9"/>
  <c r="D19" i="9"/>
  <c r="D16" i="9"/>
  <c r="F16" i="9"/>
  <c r="D269" i="9"/>
  <c r="F269" i="9"/>
  <c r="D335" i="9"/>
  <c r="F335" i="9"/>
  <c r="D145" i="10"/>
  <c r="F145" i="10"/>
  <c r="D47" i="10"/>
  <c r="F47" i="10"/>
  <c r="D293" i="11"/>
  <c r="F293" i="11"/>
  <c r="D327" i="9"/>
  <c r="F327" i="9"/>
  <c r="D18" i="9"/>
  <c r="F18" i="9"/>
  <c r="D113" i="9"/>
  <c r="F113" i="9"/>
  <c r="D100" i="9"/>
  <c r="F100" i="9"/>
  <c r="D39" i="9"/>
  <c r="F39" i="9"/>
  <c r="F18" i="10"/>
  <c r="D18" i="10"/>
  <c r="D334" i="10"/>
  <c r="F334" i="10"/>
  <c r="F333" i="11"/>
  <c r="D333" i="11"/>
  <c r="F216" i="9"/>
  <c r="D216" i="9"/>
  <c r="D17" i="9"/>
  <c r="F17" i="9"/>
  <c r="D60" i="9"/>
  <c r="F60" i="9"/>
  <c r="F254" i="9"/>
  <c r="D254" i="9"/>
  <c r="D82" i="9"/>
  <c r="F82" i="9"/>
  <c r="D299" i="10"/>
  <c r="F299" i="10"/>
  <c r="D34" i="10"/>
  <c r="F34" i="10"/>
  <c r="D39" i="12"/>
  <c r="F39" i="12"/>
  <c r="F315" i="9"/>
  <c r="D315" i="9"/>
  <c r="F66" i="9"/>
  <c r="D66" i="9"/>
  <c r="D187" i="9"/>
  <c r="F187" i="9"/>
  <c r="D174" i="9"/>
  <c r="F174" i="9"/>
  <c r="F154" i="10"/>
  <c r="D154" i="10"/>
  <c r="D199" i="10"/>
  <c r="F199" i="10"/>
  <c r="F19" i="11"/>
  <c r="D19" i="11"/>
  <c r="D332" i="9"/>
  <c r="F332" i="9"/>
  <c r="F210" i="9"/>
  <c r="D210" i="9"/>
  <c r="D292" i="9"/>
  <c r="F292" i="9"/>
  <c r="D347" i="9"/>
  <c r="F347" i="9"/>
  <c r="D242" i="9"/>
  <c r="F242" i="9"/>
  <c r="D317" i="10"/>
  <c r="F317" i="10"/>
  <c r="D278" i="10"/>
  <c r="F278" i="10"/>
  <c r="F219" i="11"/>
  <c r="D219" i="11"/>
  <c r="D221" i="9"/>
  <c r="F221" i="9"/>
  <c r="F307" i="9"/>
  <c r="D307" i="9"/>
  <c r="F196" i="9"/>
  <c r="D196" i="9"/>
  <c r="D180" i="9"/>
  <c r="F180" i="9"/>
  <c r="D85" i="9"/>
  <c r="F85" i="9"/>
  <c r="F305" i="10"/>
  <c r="D305" i="10"/>
  <c r="F347" i="10"/>
  <c r="D347" i="10"/>
  <c r="F173" i="12"/>
  <c r="D173" i="12"/>
  <c r="D48" i="11"/>
  <c r="F48" i="11"/>
  <c r="F151" i="12"/>
  <c r="D151" i="12"/>
  <c r="D162" i="9"/>
  <c r="F162" i="9"/>
  <c r="D75" i="10"/>
  <c r="F75" i="10"/>
  <c r="D341" i="10"/>
  <c r="F341" i="10"/>
  <c r="D58" i="10"/>
  <c r="F58" i="10"/>
  <c r="D190" i="10"/>
  <c r="F190" i="10"/>
  <c r="D35" i="10"/>
  <c r="F35" i="10"/>
  <c r="F154" i="11"/>
  <c r="D154" i="11"/>
  <c r="D106" i="11"/>
  <c r="F106" i="11"/>
  <c r="D150" i="12"/>
  <c r="F150" i="12"/>
  <c r="D312" i="10"/>
  <c r="F312" i="10"/>
  <c r="D124" i="10"/>
  <c r="F124" i="10"/>
  <c r="F285" i="10"/>
  <c r="D285" i="10"/>
  <c r="D262" i="10"/>
  <c r="F262" i="10"/>
  <c r="D328" i="10"/>
  <c r="F328" i="10"/>
  <c r="D225" i="11"/>
  <c r="F225" i="11"/>
  <c r="D89" i="11"/>
  <c r="F89" i="11"/>
  <c r="D160" i="13"/>
  <c r="F160" i="13"/>
  <c r="D311" i="10"/>
  <c r="F311" i="10"/>
  <c r="F63" i="10"/>
  <c r="D63" i="10"/>
  <c r="D284" i="10"/>
  <c r="F284" i="10"/>
  <c r="F40" i="10"/>
  <c r="D40" i="10"/>
  <c r="D4" i="10"/>
  <c r="F4" i="10"/>
  <c r="D127" i="11"/>
  <c r="F127" i="11"/>
  <c r="F269" i="11"/>
  <c r="D269" i="11"/>
  <c r="D334" i="13"/>
  <c r="F334" i="13"/>
  <c r="D51" i="9"/>
  <c r="F51" i="9"/>
  <c r="D164" i="9"/>
  <c r="F164" i="9"/>
  <c r="F151" i="10"/>
  <c r="D151" i="10"/>
  <c r="F71" i="10"/>
  <c r="D71" i="10"/>
  <c r="F203" i="10"/>
  <c r="D203" i="10"/>
  <c r="D100" i="10"/>
  <c r="F100" i="10"/>
  <c r="D333" i="10"/>
  <c r="F333" i="10"/>
  <c r="D319" i="11"/>
  <c r="F319" i="11"/>
  <c r="D345" i="11"/>
  <c r="F345" i="11"/>
  <c r="D36" i="12"/>
  <c r="F36" i="12"/>
  <c r="D13" i="9"/>
  <c r="F13" i="9"/>
  <c r="F91" i="9"/>
  <c r="D91" i="9"/>
  <c r="F233" i="9"/>
  <c r="D233" i="9"/>
  <c r="D319" i="10"/>
  <c r="F319" i="10"/>
  <c r="D216" i="10"/>
  <c r="F216" i="10"/>
  <c r="D13" i="10"/>
  <c r="F13" i="10"/>
  <c r="D269" i="10"/>
  <c r="F269" i="10"/>
  <c r="D85" i="10"/>
  <c r="F85" i="10"/>
  <c r="D71" i="11"/>
  <c r="F71" i="11"/>
  <c r="D43" i="11"/>
  <c r="F43" i="11"/>
  <c r="D231" i="12"/>
  <c r="F231" i="12"/>
  <c r="D76" i="11"/>
  <c r="F76" i="11"/>
  <c r="F140" i="11"/>
  <c r="D140" i="11"/>
  <c r="F26" i="11"/>
  <c r="D26" i="11"/>
  <c r="F206" i="11"/>
  <c r="D206" i="11"/>
  <c r="D21" i="11"/>
  <c r="F21" i="11"/>
  <c r="D267" i="12"/>
  <c r="F267" i="12"/>
  <c r="D311" i="12"/>
  <c r="F311" i="12"/>
  <c r="D166" i="13"/>
  <c r="F166" i="13"/>
  <c r="D262" i="11"/>
  <c r="F262" i="11"/>
  <c r="F28" i="11"/>
  <c r="D28" i="11"/>
  <c r="D11" i="11"/>
  <c r="F11" i="11"/>
  <c r="D50" i="11"/>
  <c r="F50" i="11"/>
  <c r="F42" i="11"/>
  <c r="D42" i="11"/>
  <c r="D169" i="11"/>
  <c r="F169" i="11"/>
  <c r="F321" i="12"/>
  <c r="D321" i="12"/>
  <c r="F201" i="12"/>
  <c r="D201" i="12"/>
  <c r="D214" i="13"/>
  <c r="F214" i="13"/>
  <c r="F265" i="10"/>
  <c r="D265" i="10"/>
  <c r="F31" i="10"/>
  <c r="D31" i="10"/>
  <c r="D255" i="11"/>
  <c r="F255" i="11"/>
  <c r="D241" i="11"/>
  <c r="F241" i="11"/>
  <c r="D348" i="11"/>
  <c r="F348" i="11"/>
  <c r="D7" i="11"/>
  <c r="F7" i="11"/>
  <c r="D96" i="11"/>
  <c r="F96" i="11"/>
  <c r="D170" i="12"/>
  <c r="F170" i="12"/>
  <c r="D241" i="12"/>
  <c r="F241" i="12"/>
  <c r="D273" i="13"/>
  <c r="F273" i="13"/>
  <c r="D167" i="10"/>
  <c r="F167" i="10"/>
  <c r="D321" i="11"/>
  <c r="F321" i="11"/>
  <c r="F240" i="11"/>
  <c r="D240" i="11"/>
  <c r="F218" i="11"/>
  <c r="D218" i="11"/>
  <c r="F205" i="11"/>
  <c r="D205" i="11"/>
  <c r="D20" i="11"/>
  <c r="F20" i="11"/>
  <c r="D266" i="12"/>
  <c r="F266" i="12"/>
  <c r="D240" i="12"/>
  <c r="F240" i="12"/>
  <c r="D270" i="13"/>
  <c r="F270" i="13"/>
  <c r="F254" i="11"/>
  <c r="D254" i="11"/>
  <c r="D239" i="11"/>
  <c r="F239" i="11"/>
  <c r="F301" i="11"/>
  <c r="D301" i="11"/>
  <c r="D204" i="11"/>
  <c r="F204" i="11"/>
  <c r="D184" i="11"/>
  <c r="F184" i="11"/>
  <c r="D169" i="12"/>
  <c r="F169" i="12"/>
  <c r="F133" i="12"/>
  <c r="D133" i="12"/>
  <c r="D163" i="13"/>
  <c r="F163" i="13"/>
  <c r="D135" i="12"/>
  <c r="F135" i="12"/>
  <c r="D121" i="12"/>
  <c r="F121" i="12"/>
  <c r="D206" i="12"/>
  <c r="F206" i="12"/>
  <c r="D189" i="12"/>
  <c r="F189" i="12"/>
  <c r="D162" i="13"/>
  <c r="F162" i="13"/>
  <c r="D251" i="13"/>
  <c r="F251" i="13"/>
  <c r="D66" i="13"/>
  <c r="F66" i="13"/>
  <c r="D339" i="13"/>
  <c r="F339" i="13"/>
  <c r="F16" i="14"/>
  <c r="D16" i="14"/>
  <c r="F230" i="12"/>
  <c r="D230" i="12"/>
  <c r="D113" i="12"/>
  <c r="F113" i="12"/>
  <c r="D100" i="12"/>
  <c r="F100" i="12"/>
  <c r="D28" i="12"/>
  <c r="F28" i="12"/>
  <c r="F151" i="13"/>
  <c r="D151" i="13"/>
  <c r="D236" i="13"/>
  <c r="F236" i="13"/>
  <c r="D292" i="13"/>
  <c r="F292" i="13"/>
  <c r="F132" i="14"/>
  <c r="D132" i="14"/>
  <c r="D265" i="15"/>
  <c r="F265" i="15"/>
  <c r="D162" i="12"/>
  <c r="F162" i="12"/>
  <c r="F20" i="12"/>
  <c r="D20" i="12"/>
  <c r="F63" i="12"/>
  <c r="D63" i="12"/>
  <c r="F208" i="12"/>
  <c r="D208" i="12"/>
  <c r="D43" i="12"/>
  <c r="F43" i="12"/>
  <c r="D85" i="13"/>
  <c r="F85" i="13"/>
  <c r="D22" i="13"/>
  <c r="F22" i="13"/>
  <c r="D129" i="13"/>
  <c r="F129" i="13"/>
  <c r="D184" i="13"/>
  <c r="F184" i="13"/>
  <c r="D206" i="14"/>
  <c r="F206" i="14"/>
  <c r="F317" i="12"/>
  <c r="D317" i="12"/>
  <c r="F129" i="12"/>
  <c r="D129" i="12"/>
  <c r="D219" i="12"/>
  <c r="F219" i="12"/>
  <c r="D103" i="12"/>
  <c r="F103" i="12"/>
  <c r="F90" i="12"/>
  <c r="D90" i="12"/>
  <c r="D81" i="13"/>
  <c r="F81" i="13"/>
  <c r="D136" i="13"/>
  <c r="F136" i="13"/>
  <c r="D208" i="13"/>
  <c r="F208" i="13"/>
  <c r="D148" i="14"/>
  <c r="F148" i="14"/>
  <c r="D88" i="14"/>
  <c r="F88" i="14"/>
  <c r="D148" i="12"/>
  <c r="F148" i="12"/>
  <c r="D128" i="12"/>
  <c r="F128" i="12"/>
  <c r="D58" i="12"/>
  <c r="F58" i="12"/>
  <c r="D101" i="12"/>
  <c r="F101" i="12"/>
  <c r="D269" i="12"/>
  <c r="F269" i="12"/>
  <c r="D152" i="13"/>
  <c r="F152" i="13"/>
  <c r="D238" i="13"/>
  <c r="F238" i="13"/>
  <c r="D295" i="13"/>
  <c r="F295" i="13"/>
  <c r="D138" i="14"/>
  <c r="F138" i="14"/>
  <c r="D327" i="15"/>
  <c r="F327" i="15"/>
  <c r="D84" i="14"/>
  <c r="F84" i="14"/>
  <c r="F103" i="14"/>
  <c r="D103" i="14"/>
  <c r="F27" i="12"/>
  <c r="D27" i="12"/>
  <c r="D316" i="12"/>
  <c r="F316" i="12"/>
  <c r="D306" i="12"/>
  <c r="F306" i="12"/>
  <c r="D218" i="12"/>
  <c r="F218" i="12"/>
  <c r="D200" i="12"/>
  <c r="F200" i="12"/>
  <c r="D270" i="12"/>
  <c r="F270" i="12"/>
  <c r="D256" i="13"/>
  <c r="F256" i="13"/>
  <c r="D73" i="13"/>
  <c r="F73" i="13"/>
  <c r="D108" i="13"/>
  <c r="F108" i="13"/>
  <c r="F73" i="14"/>
  <c r="D73" i="14"/>
  <c r="F322" i="15"/>
  <c r="D322" i="15"/>
  <c r="D122" i="13"/>
  <c r="F122" i="13"/>
  <c r="D345" i="13"/>
  <c r="F345" i="13"/>
  <c r="D43" i="13"/>
  <c r="F43" i="13"/>
  <c r="F267" i="14"/>
  <c r="D267" i="14"/>
  <c r="D78" i="14"/>
  <c r="F78" i="14"/>
  <c r="D313" i="14"/>
  <c r="F313" i="14"/>
  <c r="D342" i="14"/>
  <c r="F342" i="14"/>
  <c r="D289" i="14"/>
  <c r="F289" i="14"/>
  <c r="D279" i="14"/>
  <c r="F279" i="14"/>
  <c r="D142" i="15"/>
  <c r="F142" i="15"/>
  <c r="D235" i="13"/>
  <c r="F235" i="13"/>
  <c r="D305" i="13"/>
  <c r="F305" i="13"/>
  <c r="D107" i="13"/>
  <c r="F107" i="13"/>
  <c r="D284" i="13"/>
  <c r="F284" i="13"/>
  <c r="D259" i="14"/>
  <c r="F259" i="14"/>
  <c r="D143" i="14"/>
  <c r="F143" i="14"/>
  <c r="D223" i="14"/>
  <c r="F223" i="14"/>
  <c r="D56" i="14"/>
  <c r="F56" i="14"/>
  <c r="D48" i="14"/>
  <c r="F48" i="14"/>
  <c r="D220" i="15"/>
  <c r="F220" i="15"/>
  <c r="F300" i="16"/>
  <c r="D300" i="16"/>
  <c r="F203" i="13"/>
  <c r="D203" i="13"/>
  <c r="D44" i="13"/>
  <c r="F44" i="13"/>
  <c r="D271" i="14"/>
  <c r="F271" i="14"/>
  <c r="D149" i="14"/>
  <c r="F149" i="14"/>
  <c r="F71" i="14"/>
  <c r="D71" i="14"/>
  <c r="D304" i="14"/>
  <c r="F304" i="14"/>
  <c r="D105" i="14"/>
  <c r="F105" i="14"/>
  <c r="D340" i="14"/>
  <c r="F340" i="14"/>
  <c r="F315" i="15"/>
  <c r="D315" i="15"/>
  <c r="D182" i="13"/>
  <c r="F182" i="13"/>
  <c r="D266" i="14"/>
  <c r="F266" i="14"/>
  <c r="D247" i="14"/>
  <c r="F247" i="14"/>
  <c r="D129" i="14"/>
  <c r="F129" i="14"/>
  <c r="D348" i="14"/>
  <c r="F348" i="14"/>
  <c r="D187" i="14"/>
  <c r="F187" i="14"/>
  <c r="D277" i="14"/>
  <c r="F277" i="14"/>
  <c r="F248" i="15"/>
  <c r="D248" i="15"/>
  <c r="D349" i="13"/>
  <c r="F349" i="13"/>
  <c r="F206" i="13"/>
  <c r="D206" i="13"/>
  <c r="D187" i="13"/>
  <c r="F187" i="13"/>
  <c r="D338" i="14"/>
  <c r="F338" i="14"/>
  <c r="D329" i="14"/>
  <c r="F329" i="14"/>
  <c r="D317" i="14"/>
  <c r="F317" i="14"/>
  <c r="F212" i="14"/>
  <c r="D212" i="14"/>
  <c r="D190" i="14"/>
  <c r="F190" i="14"/>
  <c r="D281" i="14"/>
  <c r="F281" i="14"/>
  <c r="D87" i="15"/>
  <c r="F87" i="15"/>
  <c r="D141" i="16"/>
  <c r="F141" i="16"/>
  <c r="D302" i="13"/>
  <c r="F302" i="13"/>
  <c r="D289" i="13"/>
  <c r="F289" i="13"/>
  <c r="D88" i="13"/>
  <c r="F88" i="13"/>
  <c r="D158" i="14"/>
  <c r="F158" i="14"/>
  <c r="D38" i="14"/>
  <c r="F38" i="14"/>
  <c r="D122" i="14"/>
  <c r="F122" i="14"/>
  <c r="D54" i="14"/>
  <c r="F54" i="14"/>
  <c r="D95" i="14"/>
  <c r="F95" i="14"/>
  <c r="D40" i="15"/>
  <c r="F40" i="15"/>
  <c r="D272" i="16"/>
  <c r="F272" i="16"/>
  <c r="D210" i="15"/>
  <c r="F210" i="15"/>
  <c r="D277" i="15"/>
  <c r="F277" i="15"/>
  <c r="D28" i="15"/>
  <c r="F28" i="15"/>
  <c r="D250" i="15"/>
  <c r="F250" i="15"/>
  <c r="D10" i="15"/>
  <c r="F10" i="15"/>
  <c r="D240" i="16"/>
  <c r="F240" i="16"/>
  <c r="D330" i="16"/>
  <c r="F330" i="16"/>
  <c r="D275" i="16"/>
  <c r="F275" i="16"/>
  <c r="D93" i="16"/>
  <c r="F93" i="16"/>
  <c r="D148" i="16"/>
  <c r="F148" i="16"/>
  <c r="D229" i="15"/>
  <c r="F229" i="15"/>
  <c r="D197" i="15"/>
  <c r="F197" i="15"/>
  <c r="D324" i="15"/>
  <c r="F324" i="15"/>
  <c r="D314" i="15"/>
  <c r="F314" i="15"/>
  <c r="D305" i="15"/>
  <c r="F305" i="15"/>
  <c r="D113" i="15"/>
  <c r="F113" i="15"/>
  <c r="D291" i="16"/>
  <c r="F291" i="16"/>
  <c r="D208" i="16"/>
  <c r="F208" i="16"/>
  <c r="D181" i="16"/>
  <c r="F181" i="16"/>
  <c r="D90" i="16"/>
  <c r="F90" i="16"/>
  <c r="D140" i="16"/>
  <c r="F140" i="16"/>
  <c r="D221" i="15"/>
  <c r="F221" i="15"/>
  <c r="D99" i="15"/>
  <c r="F99" i="15"/>
  <c r="D34" i="15"/>
  <c r="F34" i="15"/>
  <c r="D149" i="15"/>
  <c r="F149" i="15"/>
  <c r="D301" i="15"/>
  <c r="F301" i="15"/>
  <c r="D249" i="16"/>
  <c r="F249" i="16"/>
  <c r="D287" i="16"/>
  <c r="F287" i="16"/>
  <c r="D198" i="16"/>
  <c r="F198" i="16"/>
  <c r="D96" i="16"/>
  <c r="F96" i="16"/>
  <c r="D86" i="16"/>
  <c r="F86" i="16"/>
  <c r="F7" i="16"/>
  <c r="D7" i="16"/>
  <c r="D335" i="15"/>
  <c r="F335" i="15"/>
  <c r="D174" i="15"/>
  <c r="F174" i="15"/>
  <c r="F317" i="15"/>
  <c r="D317" i="15"/>
  <c r="D21" i="15"/>
  <c r="F21" i="15"/>
  <c r="D298" i="15"/>
  <c r="F298" i="15"/>
  <c r="D334" i="16"/>
  <c r="F334" i="16"/>
  <c r="D213" i="16"/>
  <c r="F213" i="16"/>
  <c r="D36" i="16"/>
  <c r="F36" i="16"/>
  <c r="F92" i="16"/>
  <c r="D92" i="16"/>
  <c r="D78" i="16"/>
  <c r="F78" i="16"/>
  <c r="D224" i="15"/>
  <c r="F224" i="15"/>
  <c r="D190" i="15"/>
  <c r="F190" i="15"/>
  <c r="D270" i="15"/>
  <c r="F270" i="15"/>
  <c r="D311" i="15"/>
  <c r="F311" i="15"/>
  <c r="D126" i="15"/>
  <c r="F126" i="15"/>
  <c r="D4" i="15"/>
  <c r="F4" i="15"/>
  <c r="D120" i="16"/>
  <c r="F120" i="16"/>
  <c r="D203" i="16"/>
  <c r="F203" i="16"/>
  <c r="D323" i="16"/>
  <c r="F323" i="16"/>
  <c r="D259" i="16"/>
  <c r="F259" i="16"/>
  <c r="D252" i="16"/>
  <c r="F252" i="16"/>
  <c r="D54" i="15"/>
  <c r="F54" i="15"/>
  <c r="F239" i="15"/>
  <c r="D239" i="15"/>
  <c r="D124" i="16"/>
  <c r="F124" i="16"/>
  <c r="D284" i="16"/>
  <c r="F284" i="16"/>
  <c r="D188" i="16"/>
  <c r="F188" i="16"/>
  <c r="D27" i="16"/>
  <c r="F27" i="16"/>
  <c r="D80" i="16"/>
  <c r="F80" i="16"/>
  <c r="D226" i="15"/>
  <c r="F226" i="15"/>
  <c r="D45" i="15"/>
  <c r="F45" i="15"/>
  <c r="D169" i="15"/>
  <c r="F169" i="15"/>
  <c r="F153" i="15"/>
  <c r="D153" i="15"/>
  <c r="D304" i="15"/>
  <c r="F304" i="15"/>
  <c r="D61" i="15"/>
  <c r="F61" i="15"/>
  <c r="F231" i="16"/>
  <c r="D231" i="16"/>
  <c r="D206" i="16"/>
  <c r="F206" i="16"/>
  <c r="D179" i="16"/>
  <c r="F179" i="16"/>
  <c r="D314" i="16"/>
  <c r="F314" i="16"/>
  <c r="D344" i="16"/>
  <c r="F344" i="16"/>
  <c r="D307" i="13"/>
  <c r="F307" i="13"/>
  <c r="F93" i="9"/>
  <c r="D93" i="9"/>
  <c r="D90" i="15"/>
  <c r="F90" i="15"/>
  <c r="D298" i="11"/>
  <c r="F298" i="11"/>
  <c r="D47" i="9"/>
  <c r="F47" i="9"/>
  <c r="D225" i="9"/>
  <c r="F225" i="9"/>
  <c r="D298" i="9"/>
  <c r="F298" i="9"/>
  <c r="D201" i="10"/>
  <c r="F201" i="10"/>
  <c r="D297" i="10"/>
  <c r="F297" i="10"/>
  <c r="D44" i="9"/>
  <c r="F44" i="9"/>
  <c r="F234" i="10"/>
  <c r="D234" i="10"/>
  <c r="D338" i="9"/>
  <c r="F338" i="9"/>
  <c r="D263" i="12"/>
  <c r="F263" i="12"/>
  <c r="D204" i="9"/>
  <c r="F204" i="9"/>
  <c r="D129" i="10"/>
  <c r="F129" i="10"/>
  <c r="D328" i="9"/>
  <c r="F328" i="9"/>
  <c r="D308" i="9"/>
  <c r="F308" i="9"/>
  <c r="D114" i="9"/>
  <c r="F114" i="9"/>
  <c r="F183" i="9"/>
  <c r="D183" i="9"/>
  <c r="D40" i="9"/>
  <c r="F40" i="9"/>
  <c r="D306" i="10"/>
  <c r="F306" i="10"/>
  <c r="D94" i="10"/>
  <c r="F94" i="10"/>
  <c r="F272" i="11"/>
  <c r="D272" i="11"/>
  <c r="D75" i="9"/>
  <c r="F75" i="9"/>
  <c r="D304" i="9"/>
  <c r="F304" i="9"/>
  <c r="D23" i="9"/>
  <c r="F23" i="9"/>
  <c r="D97" i="9"/>
  <c r="F97" i="9"/>
  <c r="D235" i="9"/>
  <c r="F235" i="9"/>
  <c r="F220" i="10"/>
  <c r="D220" i="10"/>
  <c r="D179" i="10"/>
  <c r="F179" i="10"/>
  <c r="D155" i="12"/>
  <c r="F155" i="12"/>
  <c r="D215" i="9"/>
  <c r="F215" i="9"/>
  <c r="F301" i="9"/>
  <c r="D301" i="9"/>
  <c r="F282" i="9"/>
  <c r="D282" i="9"/>
  <c r="D48" i="9"/>
  <c r="F48" i="9"/>
  <c r="D345" i="10"/>
  <c r="F345" i="10"/>
  <c r="F61" i="10"/>
  <c r="D61" i="10"/>
  <c r="D5" i="10"/>
  <c r="F5" i="10"/>
  <c r="D226" i="9"/>
  <c r="F226" i="9"/>
  <c r="D350" i="9"/>
  <c r="F350" i="9"/>
  <c r="D64" i="9"/>
  <c r="F64" i="9"/>
  <c r="F348" i="9"/>
  <c r="D348" i="9"/>
  <c r="D171" i="9"/>
  <c r="F171" i="9"/>
  <c r="F238" i="10"/>
  <c r="D238" i="10"/>
  <c r="D287" i="10"/>
  <c r="F287" i="10"/>
  <c r="D146" i="11"/>
  <c r="F146" i="11"/>
  <c r="D222" i="9"/>
  <c r="F222" i="9"/>
  <c r="D135" i="9"/>
  <c r="F135" i="9"/>
  <c r="D197" i="9"/>
  <c r="F197" i="9"/>
  <c r="D102" i="9"/>
  <c r="F102" i="9"/>
  <c r="D86" i="9"/>
  <c r="F86" i="9"/>
  <c r="D142" i="10"/>
  <c r="F142" i="10"/>
  <c r="D97" i="10"/>
  <c r="F97" i="10"/>
  <c r="D284" i="11"/>
  <c r="F284" i="11"/>
  <c r="D217" i="9"/>
  <c r="F217" i="9"/>
  <c r="F205" i="9"/>
  <c r="D205" i="9"/>
  <c r="D110" i="9"/>
  <c r="F110" i="9"/>
  <c r="D346" i="9"/>
  <c r="F346" i="9"/>
  <c r="D6" i="9"/>
  <c r="F6" i="9"/>
  <c r="D70" i="10"/>
  <c r="F70" i="10"/>
  <c r="D177" i="10"/>
  <c r="F177" i="10"/>
  <c r="D228" i="12"/>
  <c r="F228" i="12"/>
  <c r="F283" i="11"/>
  <c r="D283" i="11"/>
  <c r="F73" i="12"/>
  <c r="D73" i="12"/>
  <c r="D159" i="9"/>
  <c r="F159" i="9"/>
  <c r="F148" i="10"/>
  <c r="D148" i="10"/>
  <c r="D217" i="10"/>
  <c r="F217" i="10"/>
  <c r="F292" i="10"/>
  <c r="D292" i="10"/>
  <c r="D98" i="10"/>
  <c r="F98" i="10"/>
  <c r="D32" i="10"/>
  <c r="F32" i="10"/>
  <c r="D313" i="11"/>
  <c r="F313" i="11"/>
  <c r="F47" i="11"/>
  <c r="D47" i="11"/>
  <c r="F238" i="12"/>
  <c r="D238" i="12"/>
  <c r="D308" i="10"/>
  <c r="F308" i="10"/>
  <c r="F210" i="10"/>
  <c r="D210" i="10"/>
  <c r="D107" i="10"/>
  <c r="F107" i="10"/>
  <c r="F180" i="10"/>
  <c r="D180" i="10"/>
  <c r="D327" i="11"/>
  <c r="F327" i="11"/>
  <c r="D57" i="11"/>
  <c r="F57" i="11"/>
  <c r="D5" i="11"/>
  <c r="F5" i="11"/>
  <c r="D237" i="13"/>
  <c r="F237" i="13"/>
  <c r="F227" i="10"/>
  <c r="D227" i="10"/>
  <c r="F122" i="10"/>
  <c r="D122" i="10"/>
  <c r="F194" i="10"/>
  <c r="D194" i="10"/>
  <c r="F92" i="10"/>
  <c r="D92" i="10"/>
  <c r="D326" i="11"/>
  <c r="F326" i="11"/>
  <c r="D123" i="11"/>
  <c r="F123" i="11"/>
  <c r="F33" i="11"/>
  <c r="D33" i="11"/>
  <c r="D135" i="13"/>
  <c r="F135" i="13"/>
  <c r="D177" i="9"/>
  <c r="F177" i="9"/>
  <c r="D236" i="9"/>
  <c r="F236" i="9"/>
  <c r="F236" i="10"/>
  <c r="D236" i="10"/>
  <c r="D132" i="10"/>
  <c r="F132" i="10"/>
  <c r="D293" i="10"/>
  <c r="F293" i="10"/>
  <c r="D273" i="10"/>
  <c r="F273" i="10"/>
  <c r="D331" i="10"/>
  <c r="F331" i="10"/>
  <c r="F248" i="11"/>
  <c r="D248" i="11"/>
  <c r="D287" i="11"/>
  <c r="F287" i="11"/>
  <c r="D314" i="12"/>
  <c r="F314" i="12"/>
  <c r="D270" i="9"/>
  <c r="F270" i="9"/>
  <c r="F173" i="9"/>
  <c r="D173" i="9"/>
  <c r="D5" i="9"/>
  <c r="F5" i="9"/>
  <c r="D232" i="10"/>
  <c r="F232" i="10"/>
  <c r="D128" i="10"/>
  <c r="F128" i="10"/>
  <c r="D289" i="10"/>
  <c r="F289" i="10"/>
  <c r="D266" i="10"/>
  <c r="F266" i="10"/>
  <c r="D164" i="10"/>
  <c r="F164" i="10"/>
  <c r="D137" i="11"/>
  <c r="F137" i="11"/>
  <c r="D39" i="11"/>
  <c r="F39" i="11"/>
  <c r="F285" i="12"/>
  <c r="D285" i="12"/>
  <c r="D18" i="11"/>
  <c r="F18" i="11"/>
  <c r="D236" i="11"/>
  <c r="F236" i="11"/>
  <c r="D122" i="11"/>
  <c r="F122" i="11"/>
  <c r="F104" i="11"/>
  <c r="D104" i="11"/>
  <c r="D334" i="11"/>
  <c r="F334" i="11"/>
  <c r="F168" i="12"/>
  <c r="D168" i="12"/>
  <c r="D308" i="12"/>
  <c r="F308" i="12"/>
  <c r="D264" i="13"/>
  <c r="F264" i="13"/>
  <c r="F80" i="11"/>
  <c r="D80" i="11"/>
  <c r="D14" i="11"/>
  <c r="F14" i="11"/>
  <c r="D224" i="11"/>
  <c r="F224" i="11"/>
  <c r="D113" i="11"/>
  <c r="F113" i="11"/>
  <c r="D192" i="11"/>
  <c r="F192" i="11"/>
  <c r="D85" i="11"/>
  <c r="F85" i="11"/>
  <c r="F21" i="12"/>
  <c r="D21" i="12"/>
  <c r="D193" i="12"/>
  <c r="F193" i="12"/>
  <c r="D276" i="14"/>
  <c r="F276" i="14"/>
  <c r="D41" i="10"/>
  <c r="F41" i="10"/>
  <c r="D30" i="10"/>
  <c r="F30" i="10"/>
  <c r="D157" i="11"/>
  <c r="F157" i="11"/>
  <c r="D13" i="11"/>
  <c r="F13" i="11"/>
  <c r="D25" i="11"/>
  <c r="F25" i="11"/>
  <c r="F202" i="11"/>
  <c r="D202" i="11"/>
  <c r="D181" i="11"/>
  <c r="F181" i="11"/>
  <c r="D264" i="12"/>
  <c r="F264" i="12"/>
  <c r="D235" i="12"/>
  <c r="F235" i="12"/>
  <c r="D155" i="13"/>
  <c r="F155" i="13"/>
  <c r="F6" i="10"/>
  <c r="D6" i="10"/>
  <c r="D17" i="11"/>
  <c r="F17" i="11"/>
  <c r="D139" i="11"/>
  <c r="F139" i="11"/>
  <c r="F300" i="11"/>
  <c r="D300" i="11"/>
  <c r="D103" i="11"/>
  <c r="F103" i="11"/>
  <c r="D180" i="11"/>
  <c r="F180" i="11"/>
  <c r="D165" i="12"/>
  <c r="F165" i="12"/>
  <c r="D234" i="12"/>
  <c r="F234" i="12"/>
  <c r="D260" i="13"/>
  <c r="F260" i="13"/>
  <c r="F156" i="11"/>
  <c r="D156" i="11"/>
  <c r="D138" i="11"/>
  <c r="F138" i="11"/>
  <c r="D56" i="11"/>
  <c r="F56" i="11"/>
  <c r="D201" i="11"/>
  <c r="F201" i="11"/>
  <c r="D179" i="11"/>
  <c r="F179" i="11"/>
  <c r="D330" i="12"/>
  <c r="F330" i="12"/>
  <c r="D233" i="12"/>
  <c r="F233" i="12"/>
  <c r="D80" i="13"/>
  <c r="F80" i="13"/>
  <c r="D72" i="12"/>
  <c r="F72" i="12"/>
  <c r="F118" i="12"/>
  <c r="D118" i="12"/>
  <c r="D13" i="12"/>
  <c r="F13" i="12"/>
  <c r="D186" i="12"/>
  <c r="F186" i="12"/>
  <c r="D267" i="13"/>
  <c r="F267" i="13"/>
  <c r="F323" i="13"/>
  <c r="D323" i="13"/>
  <c r="D220" i="13"/>
  <c r="F220" i="13"/>
  <c r="D273" i="14"/>
  <c r="F273" i="14"/>
  <c r="D107" i="14"/>
  <c r="F107" i="14"/>
  <c r="F65" i="12"/>
  <c r="D65" i="12"/>
  <c r="D290" i="12"/>
  <c r="F290" i="12"/>
  <c r="D275" i="12"/>
  <c r="F275" i="12"/>
  <c r="D337" i="13"/>
  <c r="F337" i="13"/>
  <c r="D328" i="13"/>
  <c r="F328" i="13"/>
  <c r="F70" i="13"/>
  <c r="D70" i="13"/>
  <c r="D29" i="13"/>
  <c r="F29" i="13"/>
  <c r="D65" i="14"/>
  <c r="F65" i="14"/>
  <c r="D286" i="16"/>
  <c r="F286" i="16"/>
  <c r="D255" i="12"/>
  <c r="F255" i="12"/>
  <c r="D134" i="12"/>
  <c r="F134" i="12"/>
  <c r="D120" i="12"/>
  <c r="F120" i="12"/>
  <c r="D108" i="12"/>
  <c r="F108" i="12"/>
  <c r="D7" i="12"/>
  <c r="F7" i="12"/>
  <c r="D268" i="13"/>
  <c r="F268" i="13"/>
  <c r="F249" i="13"/>
  <c r="D249" i="13"/>
  <c r="D222" i="13"/>
  <c r="F222" i="13"/>
  <c r="D281" i="13"/>
  <c r="F281" i="13"/>
  <c r="F295" i="14"/>
  <c r="D295" i="14"/>
  <c r="F35" i="12"/>
  <c r="D35" i="12"/>
  <c r="D304" i="12"/>
  <c r="F304" i="12"/>
  <c r="F344" i="12"/>
  <c r="D344" i="12"/>
  <c r="D49" i="12"/>
  <c r="F49" i="12"/>
  <c r="D175" i="12"/>
  <c r="F175" i="12"/>
  <c r="D153" i="13"/>
  <c r="F153" i="13"/>
  <c r="D74" i="13"/>
  <c r="F74" i="13"/>
  <c r="D297" i="13"/>
  <c r="F297" i="13"/>
  <c r="D237" i="14"/>
  <c r="F237" i="14"/>
  <c r="D101" i="15"/>
  <c r="F101" i="15"/>
  <c r="D76" i="12"/>
  <c r="F76" i="12"/>
  <c r="D229" i="12"/>
  <c r="F229" i="12"/>
  <c r="D111" i="12"/>
  <c r="F111" i="12"/>
  <c r="D47" i="12"/>
  <c r="F47" i="12"/>
  <c r="D277" i="13"/>
  <c r="F277" i="13"/>
  <c r="F150" i="13"/>
  <c r="D150" i="13"/>
  <c r="D234" i="13"/>
  <c r="F234" i="13"/>
  <c r="D193" i="13"/>
  <c r="F193" i="13"/>
  <c r="D311" i="14"/>
  <c r="F311" i="14"/>
  <c r="D17" i="15"/>
  <c r="F17" i="15"/>
  <c r="D254" i="14"/>
  <c r="F254" i="14"/>
  <c r="D94" i="14"/>
  <c r="F94" i="14"/>
  <c r="D166" i="12"/>
  <c r="F166" i="12"/>
  <c r="D247" i="12"/>
  <c r="F247" i="12"/>
  <c r="D232" i="12"/>
  <c r="F232" i="12"/>
  <c r="D343" i="12"/>
  <c r="F343" i="12"/>
  <c r="D10" i="12"/>
  <c r="F10" i="12"/>
  <c r="D333" i="12"/>
  <c r="F333" i="12"/>
  <c r="D330" i="13"/>
  <c r="F330" i="13"/>
  <c r="D133" i="13"/>
  <c r="F133" i="13"/>
  <c r="D105" i="13"/>
  <c r="F105" i="13"/>
  <c r="D67" i="14"/>
  <c r="F67" i="14"/>
  <c r="D305" i="16"/>
  <c r="F305" i="16"/>
  <c r="D120" i="13"/>
  <c r="F120" i="13"/>
  <c r="D294" i="13"/>
  <c r="F294" i="13"/>
  <c r="D42" i="13"/>
  <c r="F42" i="13"/>
  <c r="D166" i="14"/>
  <c r="F166" i="14"/>
  <c r="D144" i="14"/>
  <c r="F144" i="14"/>
  <c r="D21" i="14"/>
  <c r="F21" i="14"/>
  <c r="D300" i="14"/>
  <c r="F300" i="14"/>
  <c r="D102" i="14"/>
  <c r="F102" i="14"/>
  <c r="D233" i="15"/>
  <c r="F233" i="15"/>
  <c r="D244" i="15"/>
  <c r="F244" i="15"/>
  <c r="D316" i="13"/>
  <c r="F316" i="13"/>
  <c r="D215" i="13"/>
  <c r="F215" i="13"/>
  <c r="D191" i="13"/>
  <c r="F191" i="13"/>
  <c r="D90" i="13"/>
  <c r="F90" i="13"/>
  <c r="D162" i="14"/>
  <c r="F162" i="14"/>
  <c r="D240" i="14"/>
  <c r="F240" i="14"/>
  <c r="D64" i="14"/>
  <c r="F64" i="14"/>
  <c r="D198" i="14"/>
  <c r="F198" i="14"/>
  <c r="D183" i="14"/>
  <c r="F183" i="14"/>
  <c r="D284" i="15"/>
  <c r="F284" i="15"/>
  <c r="D114" i="16"/>
  <c r="F114" i="16"/>
  <c r="D110" i="13"/>
  <c r="F110" i="13"/>
  <c r="F183" i="13"/>
  <c r="D183" i="13"/>
  <c r="D167" i="14"/>
  <c r="F167" i="14"/>
  <c r="D146" i="14"/>
  <c r="F146" i="14"/>
  <c r="D312" i="14"/>
  <c r="F312" i="14"/>
  <c r="D302" i="14"/>
  <c r="F302" i="14"/>
  <c r="D188" i="14"/>
  <c r="F188" i="14"/>
  <c r="F41" i="14"/>
  <c r="D41" i="14"/>
  <c r="F249" i="15"/>
  <c r="D249" i="15"/>
  <c r="D179" i="13"/>
  <c r="F179" i="13"/>
  <c r="D263" i="14"/>
  <c r="F263" i="14"/>
  <c r="D324" i="14"/>
  <c r="F324" i="14"/>
  <c r="D224" i="14"/>
  <c r="F224" i="14"/>
  <c r="D202" i="14"/>
  <c r="F202" i="14"/>
  <c r="D288" i="14"/>
  <c r="F288" i="14"/>
  <c r="D337" i="15"/>
  <c r="F337" i="15"/>
  <c r="D237" i="15"/>
  <c r="F237" i="15"/>
  <c r="D64" i="13"/>
  <c r="F64" i="13"/>
  <c r="D201" i="13"/>
  <c r="F201" i="13"/>
  <c r="F10" i="13"/>
  <c r="D10" i="13"/>
  <c r="D270" i="14"/>
  <c r="F270" i="14"/>
  <c r="D27" i="14"/>
  <c r="F27" i="14"/>
  <c r="D70" i="14"/>
  <c r="F70" i="14"/>
  <c r="D207" i="14"/>
  <c r="F207" i="14"/>
  <c r="D189" i="14"/>
  <c r="F189" i="14"/>
  <c r="D89" i="14"/>
  <c r="F89" i="14"/>
  <c r="D262" i="15"/>
  <c r="F262" i="15"/>
  <c r="D17" i="13"/>
  <c r="F17" i="13"/>
  <c r="D342" i="13"/>
  <c r="F342" i="13"/>
  <c r="D99" i="13"/>
  <c r="F99" i="13"/>
  <c r="D339" i="14"/>
  <c r="F339" i="14"/>
  <c r="D251" i="14"/>
  <c r="F251" i="14"/>
  <c r="D232" i="14"/>
  <c r="F232" i="14"/>
  <c r="D214" i="14"/>
  <c r="F214" i="14"/>
  <c r="D36" i="14"/>
  <c r="F36" i="14"/>
  <c r="D177" i="14"/>
  <c r="F177" i="14"/>
  <c r="D37" i="15"/>
  <c r="F37" i="15"/>
  <c r="D313" i="16"/>
  <c r="F313" i="16"/>
  <c r="D285" i="15"/>
  <c r="F285" i="15"/>
  <c r="D95" i="15"/>
  <c r="F95" i="15"/>
  <c r="D159" i="15"/>
  <c r="F159" i="15"/>
  <c r="D137" i="15"/>
  <c r="F137" i="15"/>
  <c r="D9" i="15"/>
  <c r="F9" i="15"/>
  <c r="F297" i="16"/>
  <c r="D297" i="16"/>
  <c r="D52" i="16"/>
  <c r="F52" i="16"/>
  <c r="D38" i="16"/>
  <c r="F38" i="16"/>
  <c r="D25" i="16"/>
  <c r="F25" i="16"/>
  <c r="D79" i="16"/>
  <c r="F79" i="16"/>
  <c r="F107" i="15"/>
  <c r="D107" i="15"/>
  <c r="D58" i="15"/>
  <c r="F58" i="15"/>
  <c r="D168" i="15"/>
  <c r="F168" i="15"/>
  <c r="D312" i="15"/>
  <c r="F312" i="15"/>
  <c r="D127" i="15"/>
  <c r="F127" i="15"/>
  <c r="D234" i="15"/>
  <c r="F234" i="15"/>
  <c r="D290" i="16"/>
  <c r="F290" i="16"/>
  <c r="D204" i="16"/>
  <c r="F204" i="16"/>
  <c r="D271" i="16"/>
  <c r="F271" i="16"/>
  <c r="D89" i="16"/>
  <c r="F89" i="16"/>
  <c r="D136" i="16"/>
  <c r="F136" i="16"/>
  <c r="D217" i="15"/>
  <c r="F217" i="15"/>
  <c r="D186" i="15"/>
  <c r="F186" i="15"/>
  <c r="D164" i="15"/>
  <c r="F164" i="15"/>
  <c r="F341" i="15"/>
  <c r="D341" i="15"/>
  <c r="D339" i="15"/>
  <c r="F339" i="15"/>
  <c r="D128" i="16"/>
  <c r="F128" i="16"/>
  <c r="D225" i="16"/>
  <c r="F225" i="16"/>
  <c r="D42" i="16"/>
  <c r="F42" i="16"/>
  <c r="D268" i="16"/>
  <c r="F268" i="16"/>
  <c r="D153" i="16"/>
  <c r="F153" i="16"/>
  <c r="F130" i="16"/>
  <c r="D130" i="16"/>
  <c r="D333" i="15"/>
  <c r="F333" i="15"/>
  <c r="D326" i="15"/>
  <c r="F326" i="15"/>
  <c r="D157" i="15"/>
  <c r="F157" i="15"/>
  <c r="D20" i="15"/>
  <c r="F20" i="15"/>
  <c r="D235" i="15"/>
  <c r="F235" i="15"/>
  <c r="D59" i="16"/>
  <c r="F59" i="16"/>
  <c r="D210" i="16"/>
  <c r="F210" i="16"/>
  <c r="D184" i="16"/>
  <c r="F184" i="16"/>
  <c r="F263" i="16"/>
  <c r="D263" i="16"/>
  <c r="D254" i="16"/>
  <c r="F254" i="16"/>
  <c r="D51" i="15"/>
  <c r="F51" i="15"/>
  <c r="D329" i="15"/>
  <c r="F329" i="15"/>
  <c r="D89" i="15"/>
  <c r="F89" i="15"/>
  <c r="D258" i="15"/>
  <c r="F258" i="15"/>
  <c r="D15" i="15"/>
  <c r="F15" i="15"/>
  <c r="D336" i="16"/>
  <c r="F336" i="16"/>
  <c r="D55" i="16"/>
  <c r="F55" i="16"/>
  <c r="D277" i="16"/>
  <c r="F277" i="16"/>
  <c r="F270" i="16"/>
  <c r="D270" i="16"/>
  <c r="D156" i="16"/>
  <c r="F156" i="16"/>
  <c r="D251" i="16"/>
  <c r="F251" i="16"/>
  <c r="F136" i="15"/>
  <c r="D136" i="15"/>
  <c r="D117" i="15"/>
  <c r="F117" i="15"/>
  <c r="D61" i="16"/>
  <c r="F61" i="16"/>
  <c r="D49" i="16"/>
  <c r="F49" i="16"/>
  <c r="F35" i="16"/>
  <c r="D35" i="16"/>
  <c r="D24" i="16"/>
  <c r="F24" i="16"/>
  <c r="D15" i="16"/>
  <c r="F15" i="16"/>
  <c r="D291" i="15"/>
  <c r="F291" i="15"/>
  <c r="D331" i="15"/>
  <c r="F331" i="15"/>
  <c r="D269" i="15"/>
  <c r="F269" i="15"/>
  <c r="F151" i="15"/>
  <c r="D151" i="15"/>
  <c r="D125" i="15"/>
  <c r="F125" i="15"/>
  <c r="D306" i="16"/>
  <c r="F306" i="16"/>
  <c r="D332" i="16"/>
  <c r="F332" i="16"/>
  <c r="D202" i="16"/>
  <c r="F202" i="16"/>
  <c r="D98" i="16"/>
  <c r="F98" i="16"/>
  <c r="D158" i="16"/>
  <c r="F158" i="16"/>
  <c r="D134" i="16"/>
  <c r="F134" i="16"/>
  <c r="D341" i="9"/>
  <c r="F341" i="9"/>
  <c r="D152" i="9"/>
  <c r="F152" i="9"/>
  <c r="D87" i="9"/>
  <c r="F87" i="9"/>
  <c r="F203" i="9"/>
  <c r="D203" i="9"/>
  <c r="F329" i="9"/>
  <c r="D329" i="9"/>
  <c r="D240" i="9"/>
  <c r="F240" i="9"/>
  <c r="D108" i="9"/>
  <c r="F108" i="9"/>
  <c r="D115" i="9"/>
  <c r="F115" i="9"/>
  <c r="F185" i="10"/>
  <c r="D185" i="10"/>
  <c r="D220" i="9"/>
  <c r="F220" i="9"/>
  <c r="D237" i="9"/>
  <c r="F237" i="9"/>
  <c r="D184" i="9"/>
  <c r="F184" i="9"/>
  <c r="D172" i="9"/>
  <c r="F172" i="9"/>
  <c r="F294" i="9"/>
  <c r="D294" i="9"/>
  <c r="D120" i="9"/>
  <c r="F120" i="9"/>
  <c r="D283" i="10"/>
  <c r="F283" i="10"/>
  <c r="F219" i="9"/>
  <c r="D219" i="9"/>
  <c r="D305" i="9"/>
  <c r="F305" i="9"/>
  <c r="F15" i="9"/>
  <c r="D15" i="9"/>
  <c r="D98" i="9"/>
  <c r="F98" i="9"/>
  <c r="D36" i="9"/>
  <c r="F36" i="9"/>
  <c r="D134" i="10"/>
  <c r="F134" i="10"/>
  <c r="F37" i="10"/>
  <c r="D37" i="10"/>
  <c r="F258" i="12"/>
  <c r="D258" i="12"/>
  <c r="D145" i="9"/>
  <c r="F145" i="9"/>
  <c r="D128" i="9"/>
  <c r="F128" i="9"/>
  <c r="F285" i="9"/>
  <c r="D285" i="9"/>
  <c r="D255" i="9"/>
  <c r="F255" i="9"/>
  <c r="D232" i="9"/>
  <c r="F232" i="9"/>
  <c r="D67" i="10"/>
  <c r="F67" i="10"/>
  <c r="F256" i="10"/>
  <c r="D256" i="10"/>
  <c r="F40" i="12"/>
  <c r="D40" i="12"/>
  <c r="D316" i="9"/>
  <c r="F316" i="9"/>
  <c r="F124" i="9"/>
  <c r="D124" i="9"/>
  <c r="F107" i="9"/>
  <c r="D107" i="9"/>
  <c r="F45" i="9"/>
  <c r="D45" i="9"/>
  <c r="D155" i="10"/>
  <c r="F155" i="10"/>
  <c r="D114" i="10"/>
  <c r="F114" i="10"/>
  <c r="F164" i="11"/>
  <c r="D164" i="11"/>
  <c r="D333" i="9"/>
  <c r="F333" i="9"/>
  <c r="D211" i="9"/>
  <c r="F211" i="9"/>
  <c r="D118" i="9"/>
  <c r="F118" i="9"/>
  <c r="D272" i="9"/>
  <c r="F272" i="9"/>
  <c r="D88" i="9"/>
  <c r="F88" i="9"/>
  <c r="D318" i="10"/>
  <c r="F318" i="10"/>
  <c r="F103" i="10"/>
  <c r="D103" i="10"/>
  <c r="D220" i="11"/>
  <c r="F220" i="11"/>
  <c r="F325" i="9"/>
  <c r="D325" i="9"/>
  <c r="D70" i="9"/>
  <c r="F70" i="9"/>
  <c r="D112" i="9"/>
  <c r="F112" i="9"/>
  <c r="D181" i="9"/>
  <c r="F181" i="9"/>
  <c r="D163" i="9"/>
  <c r="F163" i="9"/>
  <c r="F73" i="10"/>
  <c r="D73" i="10"/>
  <c r="D263" i="10"/>
  <c r="F263" i="10"/>
  <c r="F330" i="11"/>
  <c r="D330" i="11"/>
  <c r="F322" i="9"/>
  <c r="D322" i="9"/>
  <c r="D202" i="9"/>
  <c r="F202" i="9"/>
  <c r="F14" i="9"/>
  <c r="D14" i="9"/>
  <c r="F252" i="9"/>
  <c r="D252" i="9"/>
  <c r="D156" i="9"/>
  <c r="F156" i="9"/>
  <c r="D14" i="10"/>
  <c r="F14" i="10"/>
  <c r="D168" i="10"/>
  <c r="F168" i="10"/>
  <c r="D123" i="13"/>
  <c r="F123" i="13"/>
  <c r="F343" i="11"/>
  <c r="D343" i="11"/>
  <c r="D225" i="12"/>
  <c r="F225" i="12"/>
  <c r="F83" i="9"/>
  <c r="D83" i="9"/>
  <c r="D316" i="10"/>
  <c r="F316" i="10"/>
  <c r="D302" i="10"/>
  <c r="F302" i="10"/>
  <c r="D55" i="10"/>
  <c r="F55" i="10"/>
  <c r="F267" i="10"/>
  <c r="D267" i="10"/>
  <c r="D166" i="10"/>
  <c r="F166" i="10"/>
  <c r="F238" i="11"/>
  <c r="D238" i="11"/>
  <c r="F194" i="11"/>
  <c r="D194" i="11"/>
  <c r="D117" i="12"/>
  <c r="F117" i="12"/>
  <c r="D138" i="10"/>
  <c r="F138" i="10"/>
  <c r="D339" i="10"/>
  <c r="F339" i="10"/>
  <c r="F104" i="10"/>
  <c r="D104" i="10"/>
  <c r="D259" i="10"/>
  <c r="F259" i="10"/>
  <c r="D162" i="11"/>
  <c r="F162" i="11"/>
  <c r="D117" i="11"/>
  <c r="F117" i="11"/>
  <c r="D84" i="12"/>
  <c r="F84" i="12"/>
  <c r="D45" i="13"/>
  <c r="F45" i="13"/>
  <c r="D225" i="10"/>
  <c r="F225" i="10"/>
  <c r="D295" i="10"/>
  <c r="F295" i="10"/>
  <c r="D337" i="10"/>
  <c r="F337" i="10"/>
  <c r="D178" i="10"/>
  <c r="F178" i="10"/>
  <c r="D161" i="11"/>
  <c r="F161" i="11"/>
  <c r="F9" i="11"/>
  <c r="D9" i="11"/>
  <c r="D265" i="12"/>
  <c r="F265" i="12"/>
  <c r="F231" i="14"/>
  <c r="D231" i="14"/>
  <c r="D249" i="9"/>
  <c r="F249" i="9"/>
  <c r="D234" i="9"/>
  <c r="F234" i="9"/>
  <c r="D146" i="10"/>
  <c r="F146" i="10"/>
  <c r="F130" i="10"/>
  <c r="D130" i="10"/>
  <c r="F56" i="10"/>
  <c r="D56" i="10"/>
  <c r="D270" i="10"/>
  <c r="F270" i="10"/>
  <c r="D169" i="10"/>
  <c r="F169" i="10"/>
  <c r="D242" i="11"/>
  <c r="F242" i="11"/>
  <c r="F100" i="11"/>
  <c r="D100" i="11"/>
  <c r="D303" i="12"/>
  <c r="F303" i="12"/>
  <c r="D266" i="9"/>
  <c r="F266" i="9"/>
  <c r="F170" i="9"/>
  <c r="D170" i="9"/>
  <c r="D4" i="9"/>
  <c r="F4" i="9"/>
  <c r="D313" i="10"/>
  <c r="F313" i="10"/>
  <c r="D300" i="10"/>
  <c r="F300" i="10"/>
  <c r="D108" i="10"/>
  <c r="F108" i="10"/>
  <c r="D184" i="10"/>
  <c r="F184" i="10"/>
  <c r="F161" i="10"/>
  <c r="D161" i="10"/>
  <c r="D307" i="11"/>
  <c r="F307" i="11"/>
  <c r="F38" i="11"/>
  <c r="D38" i="11"/>
  <c r="D92" i="12"/>
  <c r="F92" i="12"/>
  <c r="D75" i="11"/>
  <c r="F75" i="11"/>
  <c r="F136" i="11"/>
  <c r="D136" i="11"/>
  <c r="D217" i="11"/>
  <c r="F217" i="11"/>
  <c r="D200" i="11"/>
  <c r="F200" i="11"/>
  <c r="D332" i="11"/>
  <c r="F332" i="11"/>
  <c r="F81" i="12"/>
  <c r="D81" i="12"/>
  <c r="D66" i="12"/>
  <c r="F66" i="12"/>
  <c r="D149" i="13"/>
  <c r="F149" i="13"/>
  <c r="F323" i="11"/>
  <c r="D323" i="11"/>
  <c r="D143" i="11"/>
  <c r="F143" i="11"/>
  <c r="D302" i="11"/>
  <c r="F302" i="11"/>
  <c r="D110" i="11"/>
  <c r="F110" i="11"/>
  <c r="D274" i="11"/>
  <c r="F274" i="11"/>
  <c r="D332" i="12"/>
  <c r="F332" i="12"/>
  <c r="D312" i="12"/>
  <c r="F312" i="12"/>
  <c r="D180" i="12"/>
  <c r="F180" i="12"/>
  <c r="D109" i="14"/>
  <c r="F109" i="14"/>
  <c r="F261" i="10"/>
  <c r="D261" i="10"/>
  <c r="D249" i="10"/>
  <c r="F249" i="10"/>
  <c r="D155" i="11"/>
  <c r="F155" i="11"/>
  <c r="F135" i="11"/>
  <c r="D135" i="11"/>
  <c r="D119" i="11"/>
  <c r="F119" i="11"/>
  <c r="F102" i="11"/>
  <c r="D102" i="11"/>
  <c r="D93" i="11"/>
  <c r="F93" i="11"/>
  <c r="D261" i="12"/>
  <c r="F261" i="12"/>
  <c r="D124" i="12"/>
  <c r="F124" i="12"/>
  <c r="D35" i="13"/>
  <c r="F35" i="13"/>
  <c r="D83" i="10"/>
  <c r="F83" i="10"/>
  <c r="D74" i="11"/>
  <c r="F74" i="11"/>
  <c r="D338" i="11"/>
  <c r="F338" i="11"/>
  <c r="D216" i="11"/>
  <c r="F216" i="11"/>
  <c r="F101" i="11"/>
  <c r="D101" i="11"/>
  <c r="D178" i="11"/>
  <c r="F178" i="11"/>
  <c r="D328" i="12"/>
  <c r="F328" i="12"/>
  <c r="D347" i="12"/>
  <c r="F347" i="12"/>
  <c r="D144" i="13"/>
  <c r="F144" i="13"/>
  <c r="D29" i="11"/>
  <c r="F29" i="11"/>
  <c r="F67" i="11"/>
  <c r="D67" i="11"/>
  <c r="D215" i="11"/>
  <c r="F215" i="11"/>
  <c r="D199" i="11"/>
  <c r="F199" i="11"/>
  <c r="D92" i="11"/>
  <c r="F92" i="11"/>
  <c r="D259" i="12"/>
  <c r="F259" i="12"/>
  <c r="F300" i="12"/>
  <c r="D300" i="12"/>
  <c r="D143" i="13"/>
  <c r="F143" i="13"/>
  <c r="F70" i="12"/>
  <c r="D70" i="12"/>
  <c r="D223" i="12"/>
  <c r="F223" i="12"/>
  <c r="F53" i="12"/>
  <c r="D53" i="12"/>
  <c r="F272" i="12"/>
  <c r="D272" i="12"/>
  <c r="D263" i="13"/>
  <c r="F263" i="13"/>
  <c r="F20" i="13"/>
  <c r="D20" i="13"/>
  <c r="D218" i="13"/>
  <c r="F218" i="13"/>
  <c r="D163" i="14"/>
  <c r="F163" i="14"/>
  <c r="D286" i="14"/>
  <c r="F286" i="14"/>
  <c r="D123" i="12"/>
  <c r="F123" i="12"/>
  <c r="D209" i="12"/>
  <c r="F209" i="12"/>
  <c r="D192" i="12"/>
  <c r="F192" i="12"/>
  <c r="D272" i="13"/>
  <c r="F272" i="13"/>
  <c r="D325" i="13"/>
  <c r="F325" i="13"/>
  <c r="D312" i="13"/>
  <c r="F312" i="13"/>
  <c r="D286" i="13"/>
  <c r="F286" i="13"/>
  <c r="F120" i="14"/>
  <c r="D120" i="14"/>
  <c r="D6" i="16"/>
  <c r="F6" i="16"/>
  <c r="D323" i="12"/>
  <c r="F323" i="12"/>
  <c r="D239" i="12"/>
  <c r="F239" i="12"/>
  <c r="D30" i="12"/>
  <c r="F30" i="12"/>
  <c r="D284" i="12"/>
  <c r="F284" i="12"/>
  <c r="F93" i="12"/>
  <c r="D93" i="12"/>
  <c r="D37" i="13"/>
  <c r="F37" i="13"/>
  <c r="F322" i="13"/>
  <c r="D322" i="13"/>
  <c r="D15" i="13"/>
  <c r="F15" i="13"/>
  <c r="D268" i="14"/>
  <c r="F268" i="14"/>
  <c r="D50" i="14"/>
  <c r="F50" i="14"/>
  <c r="D146" i="12"/>
  <c r="F146" i="12"/>
  <c r="D67" i="12"/>
  <c r="F67" i="12"/>
  <c r="D291" i="12"/>
  <c r="F291" i="12"/>
  <c r="D195" i="12"/>
  <c r="F195" i="12"/>
  <c r="D278" i="13"/>
  <c r="F278" i="13"/>
  <c r="D253" i="13"/>
  <c r="F253" i="13"/>
  <c r="D71" i="13"/>
  <c r="F71" i="13"/>
  <c r="D31" i="13"/>
  <c r="F31" i="13"/>
  <c r="D314" i="14"/>
  <c r="F314" i="14"/>
  <c r="D257" i="15"/>
  <c r="F257" i="15"/>
  <c r="D74" i="12"/>
  <c r="F74" i="12"/>
  <c r="D227" i="12"/>
  <c r="F227" i="12"/>
  <c r="D211" i="12"/>
  <c r="F211" i="12"/>
  <c r="D44" i="12"/>
  <c r="F44" i="12"/>
  <c r="F27" i="13"/>
  <c r="D27" i="13"/>
  <c r="D147" i="13"/>
  <c r="F147" i="13"/>
  <c r="D315" i="13"/>
  <c r="F315" i="13"/>
  <c r="D188" i="13"/>
  <c r="F188" i="13"/>
  <c r="F216" i="14"/>
  <c r="D216" i="14"/>
  <c r="D29" i="16"/>
  <c r="F29" i="16"/>
  <c r="D77" i="14"/>
  <c r="F77" i="14"/>
  <c r="D338" i="15"/>
  <c r="F338" i="15"/>
  <c r="F262" i="12"/>
  <c r="D262" i="12"/>
  <c r="D145" i="12"/>
  <c r="F145" i="12"/>
  <c r="F127" i="12"/>
  <c r="D127" i="12"/>
  <c r="D214" i="12"/>
  <c r="F214" i="12"/>
  <c r="D276" i="12"/>
  <c r="F276" i="12"/>
  <c r="D86" i="13"/>
  <c r="F86" i="13"/>
  <c r="D326" i="13"/>
  <c r="F326" i="13"/>
  <c r="F68" i="13"/>
  <c r="D68" i="13"/>
  <c r="D28" i="13"/>
  <c r="F28" i="13"/>
  <c r="F305" i="14"/>
  <c r="D305" i="14"/>
  <c r="D258" i="16"/>
  <c r="F258" i="16"/>
  <c r="D59" i="13"/>
  <c r="F59" i="13"/>
  <c r="D291" i="13"/>
  <c r="F291" i="13"/>
  <c r="D7" i="13"/>
  <c r="F7" i="13"/>
  <c r="D336" i="14"/>
  <c r="F336" i="14"/>
  <c r="D244" i="14"/>
  <c r="F244" i="14"/>
  <c r="D127" i="14"/>
  <c r="F127" i="14"/>
  <c r="D200" i="14"/>
  <c r="F200" i="14"/>
  <c r="D100" i="14"/>
  <c r="F100" i="14"/>
  <c r="D222" i="15"/>
  <c r="F222" i="15"/>
  <c r="D126" i="16"/>
  <c r="F126" i="16"/>
  <c r="D231" i="13"/>
  <c r="F231" i="13"/>
  <c r="D211" i="13"/>
  <c r="F211" i="13"/>
  <c r="D190" i="13"/>
  <c r="F190" i="13"/>
  <c r="F170" i="13"/>
  <c r="D170" i="13"/>
  <c r="D80" i="14"/>
  <c r="F80" i="14"/>
  <c r="D39" i="14"/>
  <c r="F39" i="14"/>
  <c r="D62" i="14"/>
  <c r="F62" i="14"/>
  <c r="D195" i="14"/>
  <c r="F195" i="14"/>
  <c r="D181" i="14"/>
  <c r="F181" i="14"/>
  <c r="D328" i="15"/>
  <c r="F328" i="15"/>
  <c r="D107" i="16"/>
  <c r="F107" i="16"/>
  <c r="D14" i="13"/>
  <c r="F14" i="13"/>
  <c r="D8" i="13"/>
  <c r="F8" i="13"/>
  <c r="D31" i="14"/>
  <c r="F31" i="14"/>
  <c r="D325" i="14"/>
  <c r="F325" i="14"/>
  <c r="D225" i="14"/>
  <c r="F225" i="14"/>
  <c r="D203" i="14"/>
  <c r="F203" i="14"/>
  <c r="D12" i="14"/>
  <c r="F12" i="14"/>
  <c r="D110" i="15"/>
  <c r="F110" i="15"/>
  <c r="D238" i="15"/>
  <c r="F238" i="15"/>
  <c r="D283" i="13"/>
  <c r="F283" i="13"/>
  <c r="D257" i="14"/>
  <c r="F257" i="14"/>
  <c r="D243" i="14"/>
  <c r="F243" i="14"/>
  <c r="D66" i="14"/>
  <c r="F66" i="14"/>
  <c r="D298" i="14"/>
  <c r="F298" i="14"/>
  <c r="F47" i="14"/>
  <c r="D47" i="14"/>
  <c r="D215" i="15"/>
  <c r="F215" i="15"/>
  <c r="D237" i="16"/>
  <c r="F237" i="16"/>
  <c r="D121" i="13"/>
  <c r="F121" i="13"/>
  <c r="D109" i="13"/>
  <c r="F109" i="13"/>
  <c r="D94" i="13"/>
  <c r="F94" i="13"/>
  <c r="F265" i="14"/>
  <c r="D265" i="14"/>
  <c r="D246" i="14"/>
  <c r="F246" i="14"/>
  <c r="F228" i="14"/>
  <c r="D228" i="14"/>
  <c r="D205" i="14"/>
  <c r="F205" i="14"/>
  <c r="D13" i="14"/>
  <c r="F13" i="14"/>
  <c r="D4" i="14"/>
  <c r="F4" i="14"/>
  <c r="D132" i="15"/>
  <c r="F132" i="15"/>
  <c r="D223" i="13"/>
  <c r="F223" i="13"/>
  <c r="D205" i="13"/>
  <c r="F205" i="13"/>
  <c r="D97" i="13"/>
  <c r="F97" i="13"/>
  <c r="D274" i="14"/>
  <c r="F274" i="14"/>
  <c r="D151" i="14"/>
  <c r="F151" i="14"/>
  <c r="D133" i="14"/>
  <c r="F133" i="14"/>
  <c r="D18" i="14"/>
  <c r="F18" i="14"/>
  <c r="D14" i="14"/>
  <c r="F14" i="14"/>
  <c r="D174" i="14"/>
  <c r="F174" i="14"/>
  <c r="D56" i="15"/>
  <c r="F56" i="15"/>
  <c r="D9" i="16"/>
  <c r="F9" i="16"/>
  <c r="D283" i="15"/>
  <c r="F283" i="15"/>
  <c r="F273" i="15"/>
  <c r="D273" i="15"/>
  <c r="D24" i="15"/>
  <c r="F24" i="15"/>
  <c r="D247" i="15"/>
  <c r="F247" i="15"/>
  <c r="D116" i="15"/>
  <c r="F116" i="15"/>
  <c r="D236" i="16"/>
  <c r="F236" i="16"/>
  <c r="D47" i="16"/>
  <c r="F47" i="16"/>
  <c r="D186" i="16"/>
  <c r="F186" i="16"/>
  <c r="D165" i="16"/>
  <c r="F165" i="16"/>
  <c r="D145" i="16"/>
  <c r="F145" i="16"/>
  <c r="D106" i="15"/>
  <c r="F106" i="15"/>
  <c r="F188" i="15"/>
  <c r="D188" i="15"/>
  <c r="D35" i="15"/>
  <c r="F35" i="15"/>
  <c r="F23" i="15"/>
  <c r="D23" i="15"/>
  <c r="D302" i="15"/>
  <c r="F302" i="15"/>
  <c r="D67" i="16"/>
  <c r="F67" i="16"/>
  <c r="D228" i="16"/>
  <c r="F228" i="16"/>
  <c r="D199" i="16"/>
  <c r="F199" i="16"/>
  <c r="D97" i="16"/>
  <c r="F97" i="16"/>
  <c r="D157" i="16"/>
  <c r="F157" i="16"/>
  <c r="D72" i="16"/>
  <c r="F72" i="16"/>
  <c r="D47" i="15"/>
  <c r="F47" i="15"/>
  <c r="D182" i="15"/>
  <c r="F182" i="15"/>
  <c r="D162" i="15"/>
  <c r="F162" i="15"/>
  <c r="D340" i="15"/>
  <c r="F340" i="15"/>
  <c r="D12" i="15"/>
  <c r="F12" i="15"/>
  <c r="D243" i="16"/>
  <c r="F243" i="16"/>
  <c r="D116" i="16"/>
  <c r="F116" i="16"/>
  <c r="F190" i="16"/>
  <c r="D190" i="16"/>
  <c r="D173" i="16"/>
  <c r="F173" i="16"/>
  <c r="D150" i="16"/>
  <c r="F150" i="16"/>
  <c r="D227" i="15"/>
  <c r="F227" i="15"/>
  <c r="D196" i="15"/>
  <c r="F196" i="15"/>
  <c r="D323" i="15"/>
  <c r="F323" i="15"/>
  <c r="D154" i="15"/>
  <c r="F154" i="15"/>
  <c r="D130" i="15"/>
  <c r="F130" i="15"/>
  <c r="D6" i="15"/>
  <c r="F6" i="15"/>
  <c r="D234" i="16"/>
  <c r="F234" i="16"/>
  <c r="D280" i="16"/>
  <c r="F280" i="16"/>
  <c r="D32" i="16"/>
  <c r="F32" i="16"/>
  <c r="F341" i="16"/>
  <c r="D341" i="16"/>
  <c r="D138" i="16"/>
  <c r="F138" i="16"/>
  <c r="D288" i="15"/>
  <c r="F288" i="15"/>
  <c r="F185" i="15"/>
  <c r="D185" i="15"/>
  <c r="F266" i="15"/>
  <c r="D266" i="15"/>
  <c r="D255" i="15"/>
  <c r="F255" i="15"/>
  <c r="F300" i="15"/>
  <c r="D300" i="15"/>
  <c r="D246" i="16"/>
  <c r="F246" i="16"/>
  <c r="D54" i="16"/>
  <c r="F54" i="16"/>
  <c r="D343" i="16"/>
  <c r="F343" i="16"/>
  <c r="F342" i="16"/>
  <c r="D342" i="16"/>
  <c r="D152" i="16"/>
  <c r="F152" i="16"/>
  <c r="D307" i="16"/>
  <c r="F307" i="16"/>
  <c r="D75" i="15"/>
  <c r="F75" i="15"/>
  <c r="F62" i="15"/>
  <c r="D62" i="15"/>
  <c r="F292" i="16"/>
  <c r="D292" i="16"/>
  <c r="D209" i="16"/>
  <c r="F209" i="16"/>
  <c r="D100" i="16"/>
  <c r="F100" i="16"/>
  <c r="D261" i="16"/>
  <c r="F261" i="16"/>
  <c r="D11" i="16"/>
  <c r="F11" i="16"/>
  <c r="F219" i="15"/>
  <c r="D219" i="15"/>
  <c r="F280" i="15"/>
  <c r="D280" i="15"/>
  <c r="D88" i="15"/>
  <c r="F88" i="15"/>
  <c r="D146" i="15"/>
  <c r="F146" i="15"/>
  <c r="D123" i="15"/>
  <c r="F123" i="15"/>
  <c r="D303" i="16"/>
  <c r="F303" i="16"/>
  <c r="D119" i="16"/>
  <c r="F119" i="16"/>
  <c r="D196" i="16"/>
  <c r="F196" i="16"/>
  <c r="D322" i="16"/>
  <c r="F322" i="16"/>
  <c r="D312" i="16"/>
  <c r="F312" i="16"/>
  <c r="D250" i="16"/>
  <c r="F250" i="16"/>
  <c r="D274" i="9"/>
  <c r="F274" i="9"/>
  <c r="D320" i="9"/>
  <c r="F320" i="9"/>
  <c r="D154" i="9"/>
  <c r="F154" i="9"/>
  <c r="D157" i="9"/>
  <c r="F157" i="9"/>
  <c r="D214" i="9"/>
  <c r="F214" i="9"/>
  <c r="D327" i="10"/>
  <c r="F327" i="10"/>
  <c r="D68" i="10"/>
  <c r="F68" i="10"/>
  <c r="D188" i="9"/>
  <c r="F188" i="9"/>
  <c r="D83" i="11"/>
  <c r="F83" i="11"/>
  <c r="D142" i="9"/>
  <c r="F142" i="9"/>
  <c r="D326" i="10"/>
  <c r="F326" i="10"/>
  <c r="D76" i="9"/>
  <c r="F76" i="9"/>
  <c r="F37" i="9"/>
  <c r="D37" i="9"/>
  <c r="F168" i="9"/>
  <c r="D168" i="9"/>
  <c r="D109" i="9"/>
  <c r="F109" i="9"/>
  <c r="F332" i="10"/>
  <c r="D332" i="10"/>
  <c r="F146" i="9"/>
  <c r="D146" i="9"/>
  <c r="D27" i="9"/>
  <c r="F27" i="9"/>
  <c r="D194" i="9"/>
  <c r="F194" i="9"/>
  <c r="D94" i="9"/>
  <c r="F94" i="9"/>
  <c r="D34" i="9"/>
  <c r="F34" i="9"/>
  <c r="F213" i="10"/>
  <c r="D213" i="10"/>
  <c r="D172" i="10"/>
  <c r="F172" i="10"/>
  <c r="D283" i="12"/>
  <c r="F283" i="12"/>
  <c r="D319" i="9"/>
  <c r="F319" i="9"/>
  <c r="D302" i="9"/>
  <c r="F302" i="9"/>
  <c r="D58" i="9"/>
  <c r="F58" i="9"/>
  <c r="D250" i="9"/>
  <c r="F250" i="9"/>
  <c r="D31" i="9"/>
  <c r="F31" i="9"/>
  <c r="D208" i="10"/>
  <c r="F208" i="10"/>
  <c r="D163" i="10"/>
  <c r="F163" i="10"/>
  <c r="D227" i="9"/>
  <c r="F227" i="9"/>
  <c r="D312" i="9"/>
  <c r="F312" i="9"/>
  <c r="D122" i="9"/>
  <c r="F122" i="9"/>
  <c r="F276" i="9"/>
  <c r="D276" i="9"/>
  <c r="F89" i="9"/>
  <c r="D89" i="9"/>
  <c r="D77" i="10"/>
  <c r="F77" i="10"/>
  <c r="D51" i="10"/>
  <c r="F51" i="10"/>
  <c r="D246" i="11"/>
  <c r="F246" i="11"/>
  <c r="F331" i="9"/>
  <c r="D331" i="9"/>
  <c r="D208" i="9"/>
  <c r="F208" i="9"/>
  <c r="D289" i="9"/>
  <c r="F289" i="9"/>
  <c r="D267" i="9"/>
  <c r="F267" i="9"/>
  <c r="D41" i="9"/>
  <c r="F41" i="9"/>
  <c r="D143" i="10"/>
  <c r="F143" i="10"/>
  <c r="F272" i="10"/>
  <c r="D272" i="10"/>
  <c r="D286" i="11"/>
  <c r="F286" i="11"/>
  <c r="D148" i="9"/>
  <c r="F148" i="9"/>
  <c r="D206" i="9"/>
  <c r="F206" i="9"/>
  <c r="F286" i="9"/>
  <c r="D286" i="9"/>
  <c r="D258" i="9"/>
  <c r="F258" i="9"/>
  <c r="F35" i="9"/>
  <c r="D35" i="9"/>
  <c r="F215" i="10"/>
  <c r="D215" i="10"/>
  <c r="D9" i="10"/>
  <c r="F9" i="10"/>
  <c r="D137" i="12"/>
  <c r="F137" i="12"/>
  <c r="D318" i="9"/>
  <c r="F318" i="9"/>
  <c r="D299" i="9"/>
  <c r="F299" i="9"/>
  <c r="D281" i="9"/>
  <c r="F281" i="9"/>
  <c r="D12" i="9"/>
  <c r="F12" i="9"/>
  <c r="D344" i="10"/>
  <c r="F344" i="10"/>
  <c r="F204" i="10"/>
  <c r="D204" i="10"/>
  <c r="D328" i="11"/>
  <c r="F328" i="11"/>
  <c r="F66" i="11"/>
  <c r="D66" i="11"/>
  <c r="D271" i="11"/>
  <c r="F271" i="11"/>
  <c r="D198" i="12"/>
  <c r="F198" i="12"/>
  <c r="F155" i="9"/>
  <c r="D155" i="9"/>
  <c r="F343" i="10"/>
  <c r="D343" i="10"/>
  <c r="D127" i="10"/>
  <c r="F127" i="10"/>
  <c r="D338" i="10"/>
  <c r="F338" i="10"/>
  <c r="D10" i="10"/>
  <c r="F10" i="10"/>
  <c r="F162" i="10"/>
  <c r="D162" i="10"/>
  <c r="D233" i="11"/>
  <c r="F233" i="11"/>
  <c r="F183" i="11"/>
  <c r="D183" i="11"/>
  <c r="D48" i="12"/>
  <c r="F48" i="12"/>
  <c r="D72" i="10"/>
  <c r="F72" i="10"/>
  <c r="D118" i="10"/>
  <c r="F118" i="10"/>
  <c r="D276" i="10"/>
  <c r="F276" i="10"/>
  <c r="D176" i="10"/>
  <c r="F176" i="10"/>
  <c r="D252" i="11"/>
  <c r="F252" i="11"/>
  <c r="D208" i="11"/>
  <c r="F208" i="11"/>
  <c r="F80" i="12"/>
  <c r="D80" i="12"/>
  <c r="D322" i="10"/>
  <c r="F322" i="10"/>
  <c r="F136" i="10"/>
  <c r="D136" i="10"/>
  <c r="D60" i="10"/>
  <c r="F60" i="10"/>
  <c r="F101" i="10"/>
  <c r="D101" i="10"/>
  <c r="D174" i="10"/>
  <c r="F174" i="10"/>
  <c r="D320" i="11"/>
  <c r="F320" i="11"/>
  <c r="D291" i="11"/>
  <c r="F291" i="11"/>
  <c r="D324" i="12"/>
  <c r="F324" i="12"/>
  <c r="F271" i="9"/>
  <c r="D271" i="9"/>
  <c r="D337" i="9"/>
  <c r="F337" i="9"/>
  <c r="D231" i="9"/>
  <c r="F231" i="9"/>
  <c r="F24" i="10"/>
  <c r="D24" i="10"/>
  <c r="F69" i="10"/>
  <c r="D69" i="10"/>
  <c r="D54" i="10"/>
  <c r="F54" i="10"/>
  <c r="D186" i="10"/>
  <c r="F186" i="10"/>
  <c r="F251" i="10"/>
  <c r="D251" i="10"/>
  <c r="D234" i="11"/>
  <c r="F234" i="11"/>
  <c r="F40" i="11"/>
  <c r="D40" i="11"/>
  <c r="D57" i="12"/>
  <c r="F57" i="12"/>
  <c r="F263" i="9"/>
  <c r="D263" i="9"/>
  <c r="D243" i="9"/>
  <c r="F243" i="9"/>
  <c r="D243" i="10"/>
  <c r="F243" i="10"/>
  <c r="F310" i="10"/>
  <c r="D310" i="10"/>
  <c r="D298" i="10"/>
  <c r="F298" i="10"/>
  <c r="F50" i="10"/>
  <c r="D50" i="10"/>
  <c r="D183" i="10"/>
  <c r="F183" i="10"/>
  <c r="F21" i="10"/>
  <c r="D21" i="10"/>
  <c r="D222" i="11"/>
  <c r="F222" i="11"/>
  <c r="D171" i="11"/>
  <c r="F171" i="11"/>
  <c r="D255" i="13"/>
  <c r="F255" i="13"/>
  <c r="D153" i="11"/>
  <c r="F153" i="11"/>
  <c r="D65" i="11"/>
  <c r="F65" i="11"/>
  <c r="D118" i="11"/>
  <c r="F118" i="11"/>
  <c r="F46" i="11"/>
  <c r="D46" i="11"/>
  <c r="D177" i="11"/>
  <c r="F177" i="11"/>
  <c r="D163" i="12"/>
  <c r="F163" i="12"/>
  <c r="D338" i="12"/>
  <c r="F338" i="12"/>
  <c r="D21" i="13"/>
  <c r="F21" i="13"/>
  <c r="D256" i="11"/>
  <c r="F256" i="11"/>
  <c r="D339" i="11"/>
  <c r="F339" i="11"/>
  <c r="D58" i="11"/>
  <c r="F58" i="11"/>
  <c r="D288" i="11"/>
  <c r="F288" i="11"/>
  <c r="F185" i="11"/>
  <c r="D185" i="11"/>
  <c r="D171" i="12"/>
  <c r="F171" i="12"/>
  <c r="D243" i="12"/>
  <c r="F243" i="12"/>
  <c r="D165" i="13"/>
  <c r="F165" i="13"/>
  <c r="F279" i="10"/>
  <c r="D279" i="10"/>
  <c r="D90" i="10"/>
  <c r="F90" i="10"/>
  <c r="D246" i="10"/>
  <c r="F246" i="10"/>
  <c r="D152" i="11"/>
  <c r="F152" i="11"/>
  <c r="D232" i="11"/>
  <c r="F232" i="11"/>
  <c r="D24" i="11"/>
  <c r="F24" i="11"/>
  <c r="F282" i="11"/>
  <c r="D282" i="11"/>
  <c r="D270" i="11"/>
  <c r="F270" i="11"/>
  <c r="D161" i="12"/>
  <c r="F161" i="12"/>
  <c r="D295" i="12"/>
  <c r="F295" i="12"/>
  <c r="D138" i="13"/>
  <c r="F138" i="13"/>
  <c r="D158" i="10"/>
  <c r="F158" i="10"/>
  <c r="D151" i="11"/>
  <c r="F151" i="11"/>
  <c r="D64" i="11"/>
  <c r="F64" i="11"/>
  <c r="D53" i="11"/>
  <c r="F53" i="11"/>
  <c r="D197" i="11"/>
  <c r="F197" i="11"/>
  <c r="D176" i="11"/>
  <c r="F176" i="11"/>
  <c r="D326" i="12"/>
  <c r="F326" i="12"/>
  <c r="D345" i="12"/>
  <c r="F345" i="12"/>
  <c r="D242" i="13"/>
  <c r="F242" i="13"/>
  <c r="F250" i="11"/>
  <c r="D250" i="11"/>
  <c r="D231" i="11"/>
  <c r="F231" i="11"/>
  <c r="D296" i="11"/>
  <c r="F296" i="11"/>
  <c r="F196" i="11"/>
  <c r="D196" i="11"/>
  <c r="D175" i="11"/>
  <c r="F175" i="11"/>
  <c r="D325" i="12"/>
  <c r="F325" i="12"/>
  <c r="F217" i="12"/>
  <c r="D217" i="12"/>
  <c r="D34" i="13"/>
  <c r="F34" i="13"/>
  <c r="D236" i="12"/>
  <c r="F236" i="12"/>
  <c r="D14" i="12"/>
  <c r="F14" i="12"/>
  <c r="D11" i="12"/>
  <c r="F11" i="12"/>
  <c r="D178" i="12"/>
  <c r="F178" i="12"/>
  <c r="F154" i="13"/>
  <c r="D154" i="13"/>
  <c r="D137" i="13"/>
  <c r="F137" i="13"/>
  <c r="D210" i="13"/>
  <c r="F210" i="13"/>
  <c r="D150" i="14"/>
  <c r="F150" i="14"/>
  <c r="D173" i="14"/>
  <c r="F173" i="14"/>
  <c r="F62" i="12"/>
  <c r="D62" i="12"/>
  <c r="D286" i="12"/>
  <c r="F286" i="12"/>
  <c r="D96" i="12"/>
  <c r="F96" i="12"/>
  <c r="D269" i="13"/>
  <c r="F269" i="13"/>
  <c r="F250" i="13"/>
  <c r="D250" i="13"/>
  <c r="F65" i="13"/>
  <c r="D65" i="13"/>
  <c r="D174" i="13"/>
  <c r="F174" i="13"/>
  <c r="D115" i="14"/>
  <c r="F115" i="14"/>
  <c r="D268" i="12"/>
  <c r="F268" i="12"/>
  <c r="D322" i="12"/>
  <c r="F322" i="12"/>
  <c r="D237" i="12"/>
  <c r="F237" i="12"/>
  <c r="D116" i="12"/>
  <c r="F116" i="12"/>
  <c r="D105" i="12"/>
  <c r="F105" i="12"/>
  <c r="D271" i="12"/>
  <c r="F271" i="12"/>
  <c r="D158" i="13"/>
  <c r="F158" i="13"/>
  <c r="D245" i="13"/>
  <c r="F245" i="13"/>
  <c r="D58" i="13"/>
  <c r="F58" i="13"/>
  <c r="D334" i="14"/>
  <c r="F334" i="14"/>
  <c r="D182" i="14"/>
  <c r="F182" i="14"/>
  <c r="D143" i="12"/>
  <c r="F143" i="12"/>
  <c r="D126" i="12"/>
  <c r="F126" i="12"/>
  <c r="D212" i="12"/>
  <c r="F212" i="12"/>
  <c r="D45" i="12"/>
  <c r="F45" i="12"/>
  <c r="D275" i="13"/>
  <c r="F275" i="13"/>
  <c r="D148" i="13"/>
  <c r="F148" i="13"/>
  <c r="D130" i="13"/>
  <c r="F130" i="13"/>
  <c r="D189" i="13"/>
  <c r="F189" i="13"/>
  <c r="D124" i="14"/>
  <c r="F124" i="14"/>
  <c r="D44" i="16"/>
  <c r="F44" i="16"/>
  <c r="D138" i="12"/>
  <c r="F138" i="12"/>
  <c r="D32" i="12"/>
  <c r="F32" i="12"/>
  <c r="D207" i="12"/>
  <c r="F207" i="12"/>
  <c r="D97" i="12"/>
  <c r="F97" i="12"/>
  <c r="D84" i="13"/>
  <c r="F84" i="13"/>
  <c r="D145" i="13"/>
  <c r="F145" i="13"/>
  <c r="D228" i="13"/>
  <c r="F228" i="13"/>
  <c r="D181" i="13"/>
  <c r="F181" i="13"/>
  <c r="D204" i="14"/>
  <c r="F204" i="14"/>
  <c r="D198" i="13"/>
  <c r="F198" i="13"/>
  <c r="F137" i="14"/>
  <c r="D137" i="14"/>
  <c r="D57" i="15"/>
  <c r="F57" i="15"/>
  <c r="D257" i="12"/>
  <c r="F257" i="12"/>
  <c r="F141" i="12"/>
  <c r="D141" i="12"/>
  <c r="D64" i="12"/>
  <c r="F64" i="12"/>
  <c r="D337" i="12"/>
  <c r="F337" i="12"/>
  <c r="F340" i="12"/>
  <c r="D340" i="12"/>
  <c r="F274" i="13"/>
  <c r="D274" i="13"/>
  <c r="D78" i="13"/>
  <c r="F78" i="13"/>
  <c r="D226" i="13"/>
  <c r="F226" i="13"/>
  <c r="D178" i="13"/>
  <c r="F178" i="13"/>
  <c r="F299" i="14"/>
  <c r="D299" i="14"/>
  <c r="D232" i="13"/>
  <c r="F232" i="13"/>
  <c r="D216" i="13"/>
  <c r="F216" i="13"/>
  <c r="D192" i="13"/>
  <c r="F192" i="13"/>
  <c r="D91" i="13"/>
  <c r="F91" i="13"/>
  <c r="F28" i="14"/>
  <c r="D28" i="14"/>
  <c r="D142" i="14"/>
  <c r="F142" i="14"/>
  <c r="D343" i="14"/>
  <c r="F343" i="14"/>
  <c r="D114" i="14"/>
  <c r="F114" i="14"/>
  <c r="D46" i="14"/>
  <c r="F46" i="14"/>
  <c r="D205" i="15"/>
  <c r="F205" i="15"/>
  <c r="D223" i="16"/>
  <c r="F223" i="16"/>
  <c r="D229" i="13"/>
  <c r="F229" i="13"/>
  <c r="D209" i="13"/>
  <c r="F209" i="13"/>
  <c r="D13" i="13"/>
  <c r="F13" i="13"/>
  <c r="F87" i="13"/>
  <c r="D87" i="13"/>
  <c r="D156" i="14"/>
  <c r="F156" i="14"/>
  <c r="D319" i="14"/>
  <c r="F319" i="14"/>
  <c r="D307" i="14"/>
  <c r="F307" i="14"/>
  <c r="D110" i="14"/>
  <c r="F110" i="14"/>
  <c r="D179" i="14"/>
  <c r="F179" i="14"/>
  <c r="D275" i="15"/>
  <c r="F275" i="15"/>
  <c r="D170" i="16"/>
  <c r="F170" i="16"/>
  <c r="D50" i="13"/>
  <c r="F50" i="13"/>
  <c r="D176" i="13"/>
  <c r="F176" i="13"/>
  <c r="D258" i="14"/>
  <c r="F258" i="14"/>
  <c r="D25" i="14"/>
  <c r="F25" i="14"/>
  <c r="F222" i="14"/>
  <c r="D222" i="14"/>
  <c r="D116" i="14"/>
  <c r="F116" i="14"/>
  <c r="F11" i="14"/>
  <c r="D11" i="14"/>
  <c r="D50" i="15"/>
  <c r="F50" i="15"/>
  <c r="F298" i="16"/>
  <c r="D298" i="16"/>
  <c r="D172" i="13"/>
  <c r="F172" i="13"/>
  <c r="D160" i="14"/>
  <c r="F160" i="14"/>
  <c r="D141" i="14"/>
  <c r="F141" i="14"/>
  <c r="D219" i="14"/>
  <c r="F219" i="14"/>
  <c r="D347" i="14"/>
  <c r="F347" i="14"/>
  <c r="D45" i="14"/>
  <c r="F45" i="14"/>
  <c r="D282" i="15"/>
  <c r="F282" i="15"/>
  <c r="D48" i="16"/>
  <c r="F48" i="16"/>
  <c r="D118" i="13"/>
  <c r="F118" i="13"/>
  <c r="D293" i="13"/>
  <c r="F293" i="13"/>
  <c r="F93" i="13"/>
  <c r="D93" i="13"/>
  <c r="D262" i="14"/>
  <c r="F262" i="14"/>
  <c r="F323" i="14"/>
  <c r="D323" i="14"/>
  <c r="D69" i="14"/>
  <c r="F69" i="14"/>
  <c r="D57" i="14"/>
  <c r="F57" i="14"/>
  <c r="D287" i="14"/>
  <c r="F287" i="14"/>
  <c r="D231" i="15"/>
  <c r="F231" i="15"/>
  <c r="D296" i="15"/>
  <c r="F296" i="15"/>
  <c r="D310" i="13"/>
  <c r="F310" i="13"/>
  <c r="D111" i="13"/>
  <c r="F111" i="13"/>
  <c r="D185" i="13"/>
  <c r="F185" i="13"/>
  <c r="D269" i="14"/>
  <c r="F269" i="14"/>
  <c r="D79" i="14"/>
  <c r="F79" i="14"/>
  <c r="D22" i="14"/>
  <c r="F22" i="14"/>
  <c r="D303" i="14"/>
  <c r="F303" i="14"/>
  <c r="D104" i="14"/>
  <c r="F104" i="14"/>
  <c r="D42" i="14"/>
  <c r="F42" i="14"/>
  <c r="D342" i="15"/>
  <c r="F342" i="15"/>
  <c r="D230" i="15"/>
  <c r="F230" i="15"/>
  <c r="D332" i="15"/>
  <c r="F332" i="15"/>
  <c r="D170" i="15"/>
  <c r="F170" i="15"/>
  <c r="D261" i="15"/>
  <c r="F261" i="15"/>
  <c r="D131" i="15"/>
  <c r="F131" i="15"/>
  <c r="D114" i="15"/>
  <c r="F114" i="15"/>
  <c r="D235" i="16"/>
  <c r="F235" i="16"/>
  <c r="F112" i="16"/>
  <c r="D112" i="16"/>
  <c r="D182" i="16"/>
  <c r="F182" i="16"/>
  <c r="D91" i="16"/>
  <c r="F91" i="16"/>
  <c r="D76" i="16"/>
  <c r="F76" i="16"/>
  <c r="D218" i="15"/>
  <c r="F218" i="15"/>
  <c r="D278" i="15"/>
  <c r="F278" i="15"/>
  <c r="D165" i="15"/>
  <c r="F165" i="15"/>
  <c r="D144" i="15"/>
  <c r="F144" i="15"/>
  <c r="D70" i="15"/>
  <c r="F70" i="15"/>
  <c r="D248" i="16"/>
  <c r="F248" i="16"/>
  <c r="D226" i="16"/>
  <c r="F226" i="16"/>
  <c r="D43" i="16"/>
  <c r="F43" i="16"/>
  <c r="D321" i="16"/>
  <c r="F321" i="16"/>
  <c r="D83" i="16"/>
  <c r="F83" i="16"/>
  <c r="D131" i="16"/>
  <c r="F131" i="16"/>
  <c r="D104" i="15"/>
  <c r="F104" i="15"/>
  <c r="D39" i="15"/>
  <c r="F39" i="15"/>
  <c r="D318" i="15"/>
  <c r="F318" i="15"/>
  <c r="D138" i="15"/>
  <c r="F138" i="15"/>
  <c r="D120" i="15"/>
  <c r="F120" i="15"/>
  <c r="D125" i="16"/>
  <c r="F125" i="16"/>
  <c r="D216" i="16"/>
  <c r="F216" i="16"/>
  <c r="D39" i="16"/>
  <c r="F39" i="16"/>
  <c r="D168" i="16"/>
  <c r="F168" i="16"/>
  <c r="D255" i="16"/>
  <c r="F255" i="16"/>
  <c r="D225" i="15"/>
  <c r="F225" i="15"/>
  <c r="D191" i="15"/>
  <c r="F191" i="15"/>
  <c r="D167" i="15"/>
  <c r="F167" i="15"/>
  <c r="D259" i="15"/>
  <c r="F259" i="15"/>
  <c r="D72" i="15"/>
  <c r="F72" i="15"/>
  <c r="D59" i="15"/>
  <c r="F59" i="15"/>
  <c r="D57" i="16"/>
  <c r="F57" i="16"/>
  <c r="D279" i="16"/>
  <c r="F279" i="16"/>
  <c r="D31" i="16"/>
  <c r="F31" i="16"/>
  <c r="F21" i="16"/>
  <c r="D21" i="16"/>
  <c r="D75" i="16"/>
  <c r="F75" i="16"/>
  <c r="D212" i="15"/>
  <c r="F212" i="15"/>
  <c r="D181" i="15"/>
  <c r="F181" i="15"/>
  <c r="D319" i="15"/>
  <c r="F319" i="15"/>
  <c r="D252" i="15"/>
  <c r="F252" i="15"/>
  <c r="F122" i="15"/>
  <c r="D122" i="15"/>
  <c r="D301" i="16"/>
  <c r="F301" i="16"/>
  <c r="D219" i="16"/>
  <c r="F219" i="16"/>
  <c r="D40" i="16"/>
  <c r="F40" i="16"/>
  <c r="D317" i="16"/>
  <c r="F317" i="16"/>
  <c r="D18" i="16"/>
  <c r="F18" i="16"/>
  <c r="D260" i="15"/>
  <c r="F260" i="15"/>
  <c r="D129" i="15"/>
  <c r="F129" i="15"/>
  <c r="D111" i="15"/>
  <c r="F111" i="15"/>
  <c r="D232" i="16"/>
  <c r="F232" i="16"/>
  <c r="D110" i="16"/>
  <c r="F110" i="16"/>
  <c r="D326" i="16"/>
  <c r="F326" i="16"/>
  <c r="D260" i="16"/>
  <c r="F260" i="16"/>
  <c r="D10" i="16"/>
  <c r="F10" i="16"/>
  <c r="D214" i="15"/>
  <c r="F214" i="15"/>
  <c r="F98" i="15"/>
  <c r="D98" i="15"/>
  <c r="F30" i="15"/>
  <c r="D30" i="15"/>
  <c r="D143" i="15"/>
  <c r="F143" i="15"/>
  <c r="D67" i="15"/>
  <c r="F67" i="15"/>
  <c r="F127" i="16"/>
  <c r="D127" i="16"/>
  <c r="F117" i="16"/>
  <c r="D117" i="16"/>
  <c r="D193" i="16"/>
  <c r="F193" i="16"/>
  <c r="D320" i="16"/>
  <c r="F320" i="16"/>
  <c r="D257" i="16"/>
  <c r="F257" i="16"/>
  <c r="D129" i="16"/>
  <c r="F129" i="16"/>
  <c r="I4" i="19"/>
  <c r="F6" i="19"/>
  <c r="M10" i="19"/>
  <c r="K10" i="19"/>
  <c r="L8" i="19"/>
  <c r="M6" i="19"/>
  <c r="K4" i="19"/>
  <c r="L4" i="19"/>
  <c r="M4" i="19"/>
  <c r="K6" i="19"/>
  <c r="I8" i="19"/>
  <c r="G8" i="19"/>
  <c r="G10" i="19"/>
  <c r="M8" i="19"/>
  <c r="F4" i="19"/>
  <c r="J6" i="19"/>
  <c r="F8" i="19"/>
  <c r="G6" i="19"/>
  <c r="H4" i="19"/>
  <c r="G4" i="19"/>
  <c r="H6" i="19"/>
  <c r="J8" i="19"/>
  <c r="J4" i="19"/>
  <c r="J10" i="19"/>
  <c r="L6" i="19"/>
  <c r="H10" i="19"/>
  <c r="L10" i="19"/>
  <c r="F10" i="19"/>
  <c r="I6" i="19"/>
  <c r="H8" i="19"/>
  <c r="I10" i="19"/>
  <c r="K8" i="19"/>
</calcChain>
</file>

<file path=xl/sharedStrings.xml><?xml version="1.0" encoding="utf-8"?>
<sst xmlns="http://schemas.openxmlformats.org/spreadsheetml/2006/main" count="17538" uniqueCount="7728">
  <si>
    <t>MMM</t>
  </si>
  <si>
    <t>ABT</t>
  </si>
  <si>
    <t>ACN</t>
  </si>
  <si>
    <t>ATVI.O</t>
  </si>
  <si>
    <t>ADBE.O</t>
  </si>
  <si>
    <t>AAP</t>
  </si>
  <si>
    <t>AMD.O</t>
  </si>
  <si>
    <t>AES</t>
  </si>
  <si>
    <t>AFL</t>
  </si>
  <si>
    <t>A</t>
  </si>
  <si>
    <t>APD</t>
  </si>
  <si>
    <t>AKAM.O</t>
  </si>
  <si>
    <t>ALB</t>
  </si>
  <si>
    <t>AGN</t>
  </si>
  <si>
    <t>LNT.O</t>
  </si>
  <si>
    <t>ALL</t>
  </si>
  <si>
    <t>GOOG.O</t>
  </si>
  <si>
    <t>MO</t>
  </si>
  <si>
    <t>AMZN.O</t>
  </si>
  <si>
    <t>AEE</t>
  </si>
  <si>
    <t>AEP</t>
  </si>
  <si>
    <t>AXP</t>
  </si>
  <si>
    <t>AIG</t>
  </si>
  <si>
    <t>AMT</t>
  </si>
  <si>
    <t>AMP</t>
  </si>
  <si>
    <t>ABC</t>
  </si>
  <si>
    <t>AMGN.O</t>
  </si>
  <si>
    <t>APH</t>
  </si>
  <si>
    <t>ADI.O</t>
  </si>
  <si>
    <t>ANTM.K</t>
  </si>
  <si>
    <t>AON</t>
  </si>
  <si>
    <t>APA</t>
  </si>
  <si>
    <t>AIV</t>
  </si>
  <si>
    <t>AAPL.O</t>
  </si>
  <si>
    <t>AMAT.O</t>
  </si>
  <si>
    <t>ADM</t>
  </si>
  <si>
    <t>ARNC.K</t>
  </si>
  <si>
    <t>AIZ</t>
  </si>
  <si>
    <t>T</t>
  </si>
  <si>
    <t>ADSK.O</t>
  </si>
  <si>
    <t>ADP.O</t>
  </si>
  <si>
    <t>AZO</t>
  </si>
  <si>
    <t>AVB</t>
  </si>
  <si>
    <t>AVY</t>
  </si>
  <si>
    <t>BHGE.K</t>
  </si>
  <si>
    <t>BLL</t>
  </si>
  <si>
    <t>BAC</t>
  </si>
  <si>
    <t>BK</t>
  </si>
  <si>
    <t>BAX</t>
  </si>
  <si>
    <t>BBT</t>
  </si>
  <si>
    <t>BDX</t>
  </si>
  <si>
    <t>BRKb</t>
  </si>
  <si>
    <t>BBY</t>
  </si>
  <si>
    <t>BIIB.O</t>
  </si>
  <si>
    <t>BA</t>
  </si>
  <si>
    <t>BXP</t>
  </si>
  <si>
    <t>BSX</t>
  </si>
  <si>
    <t>BMY</t>
  </si>
  <si>
    <t>BFb</t>
  </si>
  <si>
    <t>CHRW.O</t>
  </si>
  <si>
    <t>CDNS.O</t>
  </si>
  <si>
    <t>CPB</t>
  </si>
  <si>
    <t>COF</t>
  </si>
  <si>
    <t>CAH</t>
  </si>
  <si>
    <t>KMX</t>
  </si>
  <si>
    <t>CCL</t>
  </si>
  <si>
    <t>CAT</t>
  </si>
  <si>
    <t>CBRE.K</t>
  </si>
  <si>
    <t>CBS</t>
  </si>
  <si>
    <t>CE</t>
  </si>
  <si>
    <t>CELG.O</t>
  </si>
  <si>
    <t>CNP</t>
  </si>
  <si>
    <t>SCHW.K</t>
  </si>
  <si>
    <t>CVX</t>
  </si>
  <si>
    <t>CB</t>
  </si>
  <si>
    <t>CI</t>
  </si>
  <si>
    <t>XEC</t>
  </si>
  <si>
    <t>CINF.O</t>
  </si>
  <si>
    <t>CTAS.O</t>
  </si>
  <si>
    <t>CSCO.O</t>
  </si>
  <si>
    <t>C</t>
  </si>
  <si>
    <t>CTXS.O</t>
  </si>
  <si>
    <t>CLX</t>
  </si>
  <si>
    <t>CME.O</t>
  </si>
  <si>
    <t>CMS</t>
  </si>
  <si>
    <t>KO</t>
  </si>
  <si>
    <t>CL</t>
  </si>
  <si>
    <t>CMCSA.O</t>
  </si>
  <si>
    <t>CMA</t>
  </si>
  <si>
    <t>CAG</t>
  </si>
  <si>
    <t>COP</t>
  </si>
  <si>
    <t>ED</t>
  </si>
  <si>
    <t>STZ</t>
  </si>
  <si>
    <t>COO</t>
  </si>
  <si>
    <t>GLW</t>
  </si>
  <si>
    <t>COST.O</t>
  </si>
  <si>
    <t>CCI</t>
  </si>
  <si>
    <t>CSX.O</t>
  </si>
  <si>
    <t>CMI</t>
  </si>
  <si>
    <t>CVS</t>
  </si>
  <si>
    <t>DHI</t>
  </si>
  <si>
    <t>DHR</t>
  </si>
  <si>
    <t>DRI</t>
  </si>
  <si>
    <t>DVA</t>
  </si>
  <si>
    <t>DE</t>
  </si>
  <si>
    <t>XRAY.O</t>
  </si>
  <si>
    <t>DVN</t>
  </si>
  <si>
    <t>DISCK.O</t>
  </si>
  <si>
    <t>DISH.O</t>
  </si>
  <si>
    <t>DLTR.O</t>
  </si>
  <si>
    <t>D</t>
  </si>
  <si>
    <t>DOV</t>
  </si>
  <si>
    <t>DTE</t>
  </si>
  <si>
    <t>DUK</t>
  </si>
  <si>
    <t>DRE</t>
  </si>
  <si>
    <t>DXC</t>
  </si>
  <si>
    <t>ETFC.O</t>
  </si>
  <si>
    <t>EMN</t>
  </si>
  <si>
    <t>ETN</t>
  </si>
  <si>
    <t>EBAY.O</t>
  </si>
  <si>
    <t>ECL</t>
  </si>
  <si>
    <t>EIX</t>
  </si>
  <si>
    <t>EA.O</t>
  </si>
  <si>
    <t>LLY</t>
  </si>
  <si>
    <t>EMR</t>
  </si>
  <si>
    <t>ETR</t>
  </si>
  <si>
    <t>EOG</t>
  </si>
  <si>
    <t>EFX</t>
  </si>
  <si>
    <t>EQR</t>
  </si>
  <si>
    <t>EL</t>
  </si>
  <si>
    <t>RE</t>
  </si>
  <si>
    <t>EXC</t>
  </si>
  <si>
    <t>EXPE.O</t>
  </si>
  <si>
    <t>EXPD.O</t>
  </si>
  <si>
    <t>XOM</t>
  </si>
  <si>
    <t>FAST.O</t>
  </si>
  <si>
    <t>FRT</t>
  </si>
  <si>
    <t>FDX</t>
  </si>
  <si>
    <t>FIS</t>
  </si>
  <si>
    <t>FITB.O</t>
  </si>
  <si>
    <t>FE</t>
  </si>
  <si>
    <t>FISV.O</t>
  </si>
  <si>
    <t>FMC</t>
  </si>
  <si>
    <t>F</t>
  </si>
  <si>
    <t>BEN</t>
  </si>
  <si>
    <t>FCX</t>
  </si>
  <si>
    <t>GPS</t>
  </si>
  <si>
    <t>GRMN.O</t>
  </si>
  <si>
    <t>GD</t>
  </si>
  <si>
    <t>GE</t>
  </si>
  <si>
    <t>GIS</t>
  </si>
  <si>
    <t>GPC</t>
  </si>
  <si>
    <t>GILD.O</t>
  </si>
  <si>
    <t>GL</t>
  </si>
  <si>
    <t>GS</t>
  </si>
  <si>
    <t>HRB</t>
  </si>
  <si>
    <t>HAL</t>
  </si>
  <si>
    <t>HBI</t>
  </si>
  <si>
    <t>HOG</t>
  </si>
  <si>
    <t>HIG</t>
  </si>
  <si>
    <t>HAS.O</t>
  </si>
  <si>
    <t>HCA</t>
  </si>
  <si>
    <t>HCP</t>
  </si>
  <si>
    <t>HSY</t>
  </si>
  <si>
    <t>HES</t>
  </si>
  <si>
    <t>HOLX.O</t>
  </si>
  <si>
    <t>HD</t>
  </si>
  <si>
    <t>HON</t>
  </si>
  <si>
    <t>HST</t>
  </si>
  <si>
    <t>HPQ</t>
  </si>
  <si>
    <t>HUM</t>
  </si>
  <si>
    <t>HBAN.O</t>
  </si>
  <si>
    <t>ITW</t>
  </si>
  <si>
    <t>IR</t>
  </si>
  <si>
    <t>INTC.O</t>
  </si>
  <si>
    <t>ICE</t>
  </si>
  <si>
    <t>IBM</t>
  </si>
  <si>
    <t>IFF</t>
  </si>
  <si>
    <t>IP</t>
  </si>
  <si>
    <t>IPG</t>
  </si>
  <si>
    <t>INTU.O</t>
  </si>
  <si>
    <t>IVZ</t>
  </si>
  <si>
    <t>IRM</t>
  </si>
  <si>
    <t>JEC</t>
  </si>
  <si>
    <t>JEF</t>
  </si>
  <si>
    <t>JNJ</t>
  </si>
  <si>
    <t>JCI</t>
  </si>
  <si>
    <t>JPM</t>
  </si>
  <si>
    <t>JNPR.K</t>
  </si>
  <si>
    <t>K</t>
  </si>
  <si>
    <t>KEY</t>
  </si>
  <si>
    <t>KMB</t>
  </si>
  <si>
    <t>KIM</t>
  </si>
  <si>
    <t>KLAC.O</t>
  </si>
  <si>
    <t>KSS</t>
  </si>
  <si>
    <t>KR</t>
  </si>
  <si>
    <t>LB</t>
  </si>
  <si>
    <t>LHX</t>
  </si>
  <si>
    <t>LH</t>
  </si>
  <si>
    <t>LEG</t>
  </si>
  <si>
    <t>LEN</t>
  </si>
  <si>
    <t>LNC</t>
  </si>
  <si>
    <t>LIN</t>
  </si>
  <si>
    <t>LMT</t>
  </si>
  <si>
    <t>L</t>
  </si>
  <si>
    <t>LOW</t>
  </si>
  <si>
    <t>MTB</t>
  </si>
  <si>
    <t>MAC</t>
  </si>
  <si>
    <t>M</t>
  </si>
  <si>
    <t>MRO</t>
  </si>
  <si>
    <t>MMC</t>
  </si>
  <si>
    <t>MLM</t>
  </si>
  <si>
    <t>MAS</t>
  </si>
  <si>
    <t>MXIM.O</t>
  </si>
  <si>
    <t>MKC</t>
  </si>
  <si>
    <t>MCD</t>
  </si>
  <si>
    <t>MCK</t>
  </si>
  <si>
    <t>MDT</t>
  </si>
  <si>
    <t>MRK</t>
  </si>
  <si>
    <t>MET</t>
  </si>
  <si>
    <t>MGM</t>
  </si>
  <si>
    <t>MCHP.O</t>
  </si>
  <si>
    <t>MU.O</t>
  </si>
  <si>
    <t>MSFT.O</t>
  </si>
  <si>
    <t>MHK</t>
  </si>
  <si>
    <t>TAP</t>
  </si>
  <si>
    <t>MDLZ.O</t>
  </si>
  <si>
    <t>MCO</t>
  </si>
  <si>
    <t>MS</t>
  </si>
  <si>
    <t>MOS</t>
  </si>
  <si>
    <t>MSI</t>
  </si>
  <si>
    <t>MYL.O</t>
  </si>
  <si>
    <t>NOV</t>
  </si>
  <si>
    <t>NTAP.O</t>
  </si>
  <si>
    <t>NWL.O</t>
  </si>
  <si>
    <t>NEM</t>
  </si>
  <si>
    <t>NEE</t>
  </si>
  <si>
    <t>NKE</t>
  </si>
  <si>
    <t>NI</t>
  </si>
  <si>
    <t>NBL</t>
  </si>
  <si>
    <t>JWN</t>
  </si>
  <si>
    <t>NSC</t>
  </si>
  <si>
    <t>NTRS.O</t>
  </si>
  <si>
    <t>NOC</t>
  </si>
  <si>
    <t>NUE</t>
  </si>
  <si>
    <t>NVDA.O</t>
  </si>
  <si>
    <t>OXY</t>
  </si>
  <si>
    <t>OMC</t>
  </si>
  <si>
    <t>ORCL.K</t>
  </si>
  <si>
    <t>PCAR.O</t>
  </si>
  <si>
    <t>PH</t>
  </si>
  <si>
    <t>PAYX.O</t>
  </si>
  <si>
    <t>PNR</t>
  </si>
  <si>
    <t>PBCT.O</t>
  </si>
  <si>
    <t>PEP.O</t>
  </si>
  <si>
    <t>PKI</t>
  </si>
  <si>
    <t>PFE</t>
  </si>
  <si>
    <t>PNW</t>
  </si>
  <si>
    <t>PXD</t>
  </si>
  <si>
    <t>PNC</t>
  </si>
  <si>
    <t>PPG</t>
  </si>
  <si>
    <t>PPL</t>
  </si>
  <si>
    <t>PFG.O</t>
  </si>
  <si>
    <t>PG</t>
  </si>
  <si>
    <t>PGR</t>
  </si>
  <si>
    <t>PLD</t>
  </si>
  <si>
    <t>PRU</t>
  </si>
  <si>
    <t>PEG</t>
  </si>
  <si>
    <t>PSA</t>
  </si>
  <si>
    <t>PHM</t>
  </si>
  <si>
    <t>QCOM.O</t>
  </si>
  <si>
    <t>DGX</t>
  </si>
  <si>
    <t>RL</t>
  </si>
  <si>
    <t>RTN</t>
  </si>
  <si>
    <t>REG.O</t>
  </si>
  <si>
    <t>RF</t>
  </si>
  <si>
    <t>RSG</t>
  </si>
  <si>
    <t>RHI</t>
  </si>
  <si>
    <t>ROK</t>
  </si>
  <si>
    <t>ROP</t>
  </si>
  <si>
    <t>ROST.O</t>
  </si>
  <si>
    <t>RCL</t>
  </si>
  <si>
    <t>SPGI.K</t>
  </si>
  <si>
    <t>SLB</t>
  </si>
  <si>
    <t>STX.O</t>
  </si>
  <si>
    <t>SEE</t>
  </si>
  <si>
    <t>SRE</t>
  </si>
  <si>
    <t>SHW</t>
  </si>
  <si>
    <t>SPG</t>
  </si>
  <si>
    <t>SLG</t>
  </si>
  <si>
    <t>SNA</t>
  </si>
  <si>
    <t>SO</t>
  </si>
  <si>
    <t>LUV</t>
  </si>
  <si>
    <t>SWK</t>
  </si>
  <si>
    <t>SBUX.O</t>
  </si>
  <si>
    <t>STT</t>
  </si>
  <si>
    <t>SYK</t>
  </si>
  <si>
    <t>STI</t>
  </si>
  <si>
    <t>SYMC.O</t>
  </si>
  <si>
    <t>SNPS.O</t>
  </si>
  <si>
    <t>SYY</t>
  </si>
  <si>
    <t>TROW.O</t>
  </si>
  <si>
    <t>TPR</t>
  </si>
  <si>
    <t>TGT</t>
  </si>
  <si>
    <t>TXN.O</t>
  </si>
  <si>
    <t>TMO</t>
  </si>
  <si>
    <t>TIF</t>
  </si>
  <si>
    <t>TJX</t>
  </si>
  <si>
    <t>TSS</t>
  </si>
  <si>
    <t>TRV</t>
  </si>
  <si>
    <t>TSN</t>
  </si>
  <si>
    <t>USB</t>
  </si>
  <si>
    <t>UDR</t>
  </si>
  <si>
    <t>UNP</t>
  </si>
  <si>
    <t>UPS</t>
  </si>
  <si>
    <t>UTX</t>
  </si>
  <si>
    <t>UNH</t>
  </si>
  <si>
    <t>UNM</t>
  </si>
  <si>
    <t>VLO</t>
  </si>
  <si>
    <t>VAR</t>
  </si>
  <si>
    <t>VRSN.O</t>
  </si>
  <si>
    <t>VZ</t>
  </si>
  <si>
    <t>VRTX.O</t>
  </si>
  <si>
    <t>VFC</t>
  </si>
  <si>
    <t>VIAB.O</t>
  </si>
  <si>
    <t>VNO</t>
  </si>
  <si>
    <t>VMC</t>
  </si>
  <si>
    <t>GWW</t>
  </si>
  <si>
    <t>WBA.O</t>
  </si>
  <si>
    <t>WMT</t>
  </si>
  <si>
    <t>DIS</t>
  </si>
  <si>
    <t>WM</t>
  </si>
  <si>
    <t>WAT</t>
  </si>
  <si>
    <t>WEC</t>
  </si>
  <si>
    <t>WFC</t>
  </si>
  <si>
    <t>WDC.O</t>
  </si>
  <si>
    <t>WU</t>
  </si>
  <si>
    <t>WY</t>
  </si>
  <si>
    <t>WHR</t>
  </si>
  <si>
    <t>WMB</t>
  </si>
  <si>
    <t>WLTW.O</t>
  </si>
  <si>
    <t>WYNN.O</t>
  </si>
  <si>
    <t>XEL.O</t>
  </si>
  <si>
    <t>XRX</t>
  </si>
  <si>
    <t>XLNX.O</t>
  </si>
  <si>
    <t>YUM</t>
  </si>
  <si>
    <t>ZBH</t>
  </si>
  <si>
    <t>ZION.O</t>
  </si>
  <si>
    <t>NAME</t>
  </si>
  <si>
    <t>Code</t>
  </si>
  <si>
    <t>14352P</t>
  </si>
  <si>
    <t>14806F</t>
  </si>
  <si>
    <t>29026M</t>
  </si>
  <si>
    <t>31604H</t>
  </si>
  <si>
    <t>14737P</t>
  </si>
  <si>
    <t>28341F</t>
  </si>
  <si>
    <t>28513N</t>
  </si>
  <si>
    <t>32480Q</t>
  </si>
  <si>
    <t>29756N</t>
  </si>
  <si>
    <t>26276P</t>
  </si>
  <si>
    <t>26393N</t>
  </si>
  <si>
    <t>31196R</t>
  </si>
  <si>
    <t>31412T</t>
  </si>
  <si>
    <t>14015T</t>
  </si>
  <si>
    <t>41071J</t>
  </si>
  <si>
    <t>30730Q</t>
  </si>
  <si>
    <t>51245V</t>
  </si>
  <si>
    <t>9373MH</t>
  </si>
  <si>
    <t>13967E</t>
  </si>
  <si>
    <t>14698C</t>
  </si>
  <si>
    <t>14861V</t>
  </si>
  <si>
    <t>26599V</t>
  </si>
  <si>
    <t>41195M</t>
  </si>
  <si>
    <t>13967H</t>
  </si>
  <si>
    <t>26406N</t>
  </si>
  <si>
    <t>14361V</t>
  </si>
  <si>
    <t>ESGC</t>
  </si>
  <si>
    <t>CTSH.O</t>
  </si>
  <si>
    <t>ESG</t>
  </si>
  <si>
    <t>B</t>
  </si>
  <si>
    <t>A ESGC</t>
  </si>
  <si>
    <t>B ESGC</t>
  </si>
  <si>
    <t>C ESGC</t>
  </si>
  <si>
    <t>D ESGC</t>
  </si>
  <si>
    <t>Name</t>
  </si>
  <si>
    <t>ABBOTT LABORATORIES</t>
  </si>
  <si>
    <t>BOSTON PROPERTIES</t>
  </si>
  <si>
    <t>BOSTON SCIENTIFIC</t>
  </si>
  <si>
    <t>CONSOLIDATED EDISON</t>
  </si>
  <si>
    <t>MORGAN STANLEY</t>
  </si>
  <si>
    <t>WALT DISNEY</t>
  </si>
  <si>
    <t>DARDEN RESTAURANTS</t>
  </si>
  <si>
    <t>NEXTERA ENERGY</t>
  </si>
  <si>
    <t>FIFTH THIRD BANCORP</t>
  </si>
  <si>
    <t>FRANKLIN RESOURCES</t>
  </si>
  <si>
    <t>GENERAL DYNAMICS</t>
  </si>
  <si>
    <t>UNUM GROUP</t>
  </si>
  <si>
    <t>ILLINOIS TOOL WORKS</t>
  </si>
  <si>
    <t>INTERNATIONAL PAPER</t>
  </si>
  <si>
    <t>INTERPUBLIC GROUP</t>
  </si>
  <si>
    <t>JOHNSON &amp; JOHNSON</t>
  </si>
  <si>
    <t>KLA</t>
  </si>
  <si>
    <t>KEYCORP</t>
  </si>
  <si>
    <t>ACTIVISION BLIZZARD</t>
  </si>
  <si>
    <t>MICRON TECHNOLOGY</t>
  </si>
  <si>
    <t>MOHAWK INDUSTRIES</t>
  </si>
  <si>
    <t>NEWMONT GOLDCORP</t>
  </si>
  <si>
    <t>NORFOLK SOUTHERN</t>
  </si>
  <si>
    <t>NORTHROP GRUMMAN</t>
  </si>
  <si>
    <t>WELLS FARGO &amp; CO</t>
  </si>
  <si>
    <t>CONOCOPHILLIPS</t>
  </si>
  <si>
    <t>COSTCO WHOLESALE</t>
  </si>
  <si>
    <t>QUEST DIAGNOSTICS</t>
  </si>
  <si>
    <t>PROCTER &amp; GAMBLE</t>
  </si>
  <si>
    <t>PULTEGROUP</t>
  </si>
  <si>
    <t>ROPER TECHNOLOGIES</t>
  </si>
  <si>
    <t>ROCKWELL AUTOMATION</t>
  </si>
  <si>
    <t>AMERISOURCEBERGEN</t>
  </si>
  <si>
    <t>SIMON PROPERTY GROUP</t>
  </si>
  <si>
    <t>SOUTHWEST AIRLINES</t>
  </si>
  <si>
    <t>TEXAS INSTRUMENTS</t>
  </si>
  <si>
    <t>UNITED TECHNOLOGIES</t>
  </si>
  <si>
    <t>UNITEDHEALTH GROUP</t>
  </si>
  <si>
    <t>VORNADO REALTY TRUST</t>
  </si>
  <si>
    <t>WASTE MANAGEMENT</t>
  </si>
  <si>
    <t>NA</t>
  </si>
  <si>
    <t>CHUBB</t>
  </si>
  <si>
    <t>PROLOGIS</t>
  </si>
  <si>
    <t>HCA HEALTHCARE</t>
  </si>
  <si>
    <t>MOTOROLA SOLUTIONS</t>
  </si>
  <si>
    <t>INGERSOLL-RAND</t>
  </si>
  <si>
    <t>DENTSPLY SIRONA</t>
  </si>
  <si>
    <t>AMAZON.COM - MRKT VALUE TO BOOK</t>
  </si>
  <si>
    <t>891399(MTBV)</t>
  </si>
  <si>
    <t>ABBOTT LABORATORIES - MRKT VALUE TO BOOK</t>
  </si>
  <si>
    <t>916328(MTBV)</t>
  </si>
  <si>
    <t>AES - MRKT VALUE TO BOOK</t>
  </si>
  <si>
    <t>545101(MTBV)</t>
  </si>
  <si>
    <t>INTERNATIONAL BUS.MCHS. - MRKT VALUE TO BOOK</t>
  </si>
  <si>
    <t>906187(MTBV)</t>
  </si>
  <si>
    <t>ADVANCED MICRO DEVICES - MRKT VALUE TO BOOK</t>
  </si>
  <si>
    <t>936365(MTBV)</t>
  </si>
  <si>
    <t>ADOBE (NAS) - MRKT VALUE TO BOOK</t>
  </si>
  <si>
    <t>749382(MTBV)</t>
  </si>
  <si>
    <t>AIR PRDS.&amp; CHEMS. - MRKT VALUE TO BOOK</t>
  </si>
  <si>
    <t>905271(MTBV)</t>
  </si>
  <si>
    <t>BOSTON PROPERTIES - MRKT VALUE TO BOOK</t>
  </si>
  <si>
    <t>894371(MTBV)</t>
  </si>
  <si>
    <t>ALLSTATE ORD SHS - MRKT VALUE TO BOOK</t>
  </si>
  <si>
    <t>322677(MTBV)</t>
  </si>
  <si>
    <t>HONEYWELL INTL. - MRKT VALUE TO BOOK</t>
  </si>
  <si>
    <t>906191(MTBV)</t>
  </si>
  <si>
    <t>AMGEN - MRKT VALUE TO BOOK</t>
  </si>
  <si>
    <t>938692(MTBV)</t>
  </si>
  <si>
    <t>HESS - MRKT VALUE TO BOOK</t>
  </si>
  <si>
    <t>905802(MTBV)</t>
  </si>
  <si>
    <t>AMERICAN EXPRESS - MRKT VALUE TO BOOK</t>
  </si>
  <si>
    <t>906156(MTBV)</t>
  </si>
  <si>
    <t>AMER.ELEC.PWR. - MRKT VALUE TO BOOK</t>
  </si>
  <si>
    <t>905425(MTBV)</t>
  </si>
  <si>
    <t>AFLAC - MRKT VALUE TO BOOK</t>
  </si>
  <si>
    <t>933185(MTBV)</t>
  </si>
  <si>
    <t>AMERICAN INTL.GP. - MRKT VALUE TO BOOK</t>
  </si>
  <si>
    <t>916305(MTBV)</t>
  </si>
  <si>
    <t>ANALOG DEVICES - MRKT VALUE TO BOOK</t>
  </si>
  <si>
    <t>905276(MTBV)</t>
  </si>
  <si>
    <t>VALERO ENERGY - MRKT VALUE TO BOOK</t>
  </si>
  <si>
    <t>982852(MTBV)</t>
  </si>
  <si>
    <t>APACHE - MRKT VALUE TO BOOK</t>
  </si>
  <si>
    <t>921983(MTBV)</t>
  </si>
  <si>
    <t>COMCAST A - MRKT VALUE TO BOOK</t>
  </si>
  <si>
    <t>981550(MTBV)</t>
  </si>
  <si>
    <t>APPLE - MRKT VALUE TO BOOK</t>
  </si>
  <si>
    <t>992816(MTBV)</t>
  </si>
  <si>
    <t>APPLIED MATS. - MRKT VALUE TO BOOK</t>
  </si>
  <si>
    <t>905296(MTBV)</t>
  </si>
  <si>
    <t>ALBEMARLE - MRKT VALUE TO BOOK</t>
  </si>
  <si>
    <t>130298(MTBV)</t>
  </si>
  <si>
    <t>ARCHER DANIELS MIDLAND - MRKT VALUE TO BOOK</t>
  </si>
  <si>
    <t>921093(MTBV)</t>
  </si>
  <si>
    <t>PINNACLE WEST CAP. - MRKT VALUE TO BOOK</t>
  </si>
  <si>
    <t>902607(MTBV)</t>
  </si>
  <si>
    <t>AMEREN - MRKT VALUE TO BOOK</t>
  </si>
  <si>
    <t>670942(MTBV)</t>
  </si>
  <si>
    <t>AUTODESK - MRKT VALUE TO BOOK</t>
  </si>
  <si>
    <t>702259(MTBV)</t>
  </si>
  <si>
    <t>AUTOMATIC DATA PROC. - MRKT VALUE TO BOOK</t>
  </si>
  <si>
    <t>912669(MTBV)</t>
  </si>
  <si>
    <t>AUTOZONE - MRKT VALUE TO BOOK</t>
  </si>
  <si>
    <t>544616(MTBV)</t>
  </si>
  <si>
    <t>AVERY DENNISON - MRKT VALUE TO BOOK</t>
  </si>
  <si>
    <t>921161(MTBV)</t>
  </si>
  <si>
    <t>BALL - MRKT VALUE TO BOOK</t>
  </si>
  <si>
    <t>932060(MTBV)</t>
  </si>
  <si>
    <t>BERKSHIRE HATHAWAY 'B' - MRKT VALUE TO BOOK</t>
  </si>
  <si>
    <t>874227(MTBV)</t>
  </si>
  <si>
    <t>BAXTER INTL. - MRKT VALUE TO BOOK</t>
  </si>
  <si>
    <t>916365(MTBV)</t>
  </si>
  <si>
    <t>BECTON DICKINSON - MRKT VALUE TO BOOK</t>
  </si>
  <si>
    <t>905876(MTBV)</t>
  </si>
  <si>
    <t>VERIZON COMMUNICATIONS - MRKT VALUE TO BOOK</t>
  </si>
  <si>
    <t>945384(MTBV)</t>
  </si>
  <si>
    <t>BEST BUY - MRKT VALUE TO BOOK</t>
  </si>
  <si>
    <t>929302(MTBV)</t>
  </si>
  <si>
    <t>SL GREEN REALTY - MRKT VALUE TO BOOK</t>
  </si>
  <si>
    <t>895784(MTBV)</t>
  </si>
  <si>
    <t>YUM! BRANDS - MRKT VALUE TO BOOK</t>
  </si>
  <si>
    <t>878574(MTBV)</t>
  </si>
  <si>
    <t>FIRSTENERGY - MRKT VALUE TO BOOK</t>
  </si>
  <si>
    <t>905159(MTBV)</t>
  </si>
  <si>
    <t>H&amp;R BLOCK - MRKT VALUE TO BOOK</t>
  </si>
  <si>
    <t>905596(MTBV)</t>
  </si>
  <si>
    <t>BOEING - MRKT VALUE TO BOOK</t>
  </si>
  <si>
    <t>904818(MTBV)</t>
  </si>
  <si>
    <t>ROBERT HALF INTL. - MRKT VALUE TO BOOK</t>
  </si>
  <si>
    <t>923649(MTBV)</t>
  </si>
  <si>
    <t>BOSTON SCIENTIFIC - MRKT VALUE TO BOOK</t>
  </si>
  <si>
    <t>325824(MTBV)</t>
  </si>
  <si>
    <t>CH ROBINSON WWD. - MRKT VALUE TO BOOK</t>
  </si>
  <si>
    <t>879628(MTBV)</t>
  </si>
  <si>
    <t>BRISTOL MYERS SQUIBB - MRKT VALUE TO BOOK</t>
  </si>
  <si>
    <t>905080(MTBV)</t>
  </si>
  <si>
    <t>AVALONBAY COMMNS. - MRKT VALUE TO BOOK</t>
  </si>
  <si>
    <t>130502(MTBV)</t>
  </si>
  <si>
    <t>SEMPRA EN. - MRKT VALUE TO BOOK</t>
  </si>
  <si>
    <t>902103(MTBV)</t>
  </si>
  <si>
    <t>FEDEX - MRKT VALUE TO BOOK</t>
  </si>
  <si>
    <t>951849(MTBV)</t>
  </si>
  <si>
    <t>VERISIGN - MRKT VALUE TO BOOK</t>
  </si>
  <si>
    <t>674693(MTBV)</t>
  </si>
  <si>
    <t>AMPHENOL 'A' - MRKT VALUE TO BOOK</t>
  </si>
  <si>
    <t>546075(MTBV)</t>
  </si>
  <si>
    <t>BROWN-FORMAN 'B' - MRKT VALUE TO BOOK</t>
  </si>
  <si>
    <t>912216(MTBV)</t>
  </si>
  <si>
    <t>CSX - MRKT VALUE TO BOOK</t>
  </si>
  <si>
    <t>993189(MTBV)</t>
  </si>
  <si>
    <t>CAMPBELL SOUP - MRKT VALUE TO BOOK</t>
  </si>
  <si>
    <t>905075(MTBV)</t>
  </si>
  <si>
    <t>CONSTELLATION BRANDS 'A' - MRKT VALUE TO BOOK</t>
  </si>
  <si>
    <t>937083(MTBV)</t>
  </si>
  <si>
    <t>CARDINAL HEALTH - MRKT VALUE TO BOOK</t>
  </si>
  <si>
    <t>944704(MTBV)</t>
  </si>
  <si>
    <t>CATERPILLAR - MRKT VALUE TO BOOK</t>
  </si>
  <si>
    <t>902224(MTBV)</t>
  </si>
  <si>
    <t>CELGENE - MRKT VALUE TO BOOK</t>
  </si>
  <si>
    <t>755790(MTBV)</t>
  </si>
  <si>
    <t>CITRIX SYS. - MRKT VALUE TO BOOK</t>
  </si>
  <si>
    <t>867705(MTBV)</t>
  </si>
  <si>
    <t>JP MORGAN CHASE &amp; CO. - MRKT VALUE TO BOOK</t>
  </si>
  <si>
    <t>902242(MTBV)</t>
  </si>
  <si>
    <t>CINCINNATI FINL. - MRKT VALUE TO BOOK</t>
  </si>
  <si>
    <t>951545(MTBV)</t>
  </si>
  <si>
    <t>CINTAS - MRKT VALUE TO BOOK</t>
  </si>
  <si>
    <t>944777(MTBV)</t>
  </si>
  <si>
    <t>CISCO SYSTEMS - MRKT VALUE TO BOOK</t>
  </si>
  <si>
    <t>542868(MTBV)</t>
  </si>
  <si>
    <t>CLOROX - MRKT VALUE TO BOOK</t>
  </si>
  <si>
    <t>916125(MTBV)</t>
  </si>
  <si>
    <t>COCA COLA - MRKT VALUE TO BOOK</t>
  </si>
  <si>
    <t>904282(MTBV)</t>
  </si>
  <si>
    <t>COLGATE-PALM. - MRKT VALUE TO BOOK</t>
  </si>
  <si>
    <t>906148(MTBV)</t>
  </si>
  <si>
    <t>COMERICA - MRKT VALUE TO BOOK</t>
  </si>
  <si>
    <t>922964(MTBV)</t>
  </si>
  <si>
    <t>CONAGRA BRANDS - MRKT VALUE TO BOOK</t>
  </si>
  <si>
    <t>929814(MTBV)</t>
  </si>
  <si>
    <t>CONSOLIDATED EDISON - MRKT VALUE TO BOOK</t>
  </si>
  <si>
    <t>902288(MTBV)</t>
  </si>
  <si>
    <t>CMS ENERGY - MRKT VALUE TO BOOK</t>
  </si>
  <si>
    <t>901686(MTBV)</t>
  </si>
  <si>
    <t>COOPER COS. - MRKT VALUE TO BOOK</t>
  </si>
  <si>
    <t>938928(MTBV)</t>
  </si>
  <si>
    <t>CORNING - MRKT VALUE TO BOOK</t>
  </si>
  <si>
    <t>912273(MTBV)</t>
  </si>
  <si>
    <t>SEALED AIR - MRKT VALUE TO BOOK</t>
  </si>
  <si>
    <t>923036(MTBV)</t>
  </si>
  <si>
    <t>CUMMINS - MRKT VALUE TO BOOK</t>
  </si>
  <si>
    <t>905966(MTBV)</t>
  </si>
  <si>
    <t>D R HORTON - MRKT VALUE TO BOOK</t>
  </si>
  <si>
    <t>325922(MTBV)</t>
  </si>
  <si>
    <t>DANAHER - MRKT VALUE TO BOOK</t>
  </si>
  <si>
    <t>912941(MTBV)</t>
  </si>
  <si>
    <t>MOODY'S - MRKT VALUE TO BOOK</t>
  </si>
  <si>
    <t>683118(MTBV)</t>
  </si>
  <si>
    <t>TARGET - MRKT VALUE TO BOOK</t>
  </si>
  <si>
    <t>923425(MTBV)</t>
  </si>
  <si>
    <t>MORGAN STANLEY - MRKT VALUE TO BOOK</t>
  </si>
  <si>
    <t>327998(MTBV)</t>
  </si>
  <si>
    <t>REPUBLIC SVS.'A' - MRKT VALUE TO BOOK</t>
  </si>
  <si>
    <t>683432(MTBV)</t>
  </si>
  <si>
    <t>WALT DISNEY - MRKT VALUE TO BOOK</t>
  </si>
  <si>
    <t>921964(MTBV)</t>
  </si>
  <si>
    <t>DOLLAR TREE - MRKT VALUE TO BOOK</t>
  </si>
  <si>
    <t>154259(MTBV)</t>
  </si>
  <si>
    <t>DOVER - MRKT VALUE TO BOOK</t>
  </si>
  <si>
    <t>904830(MTBV)</t>
  </si>
  <si>
    <t>OMNICOM GROUP - MRKT VALUE TO BOOK</t>
  </si>
  <si>
    <t>932913(MTBV)</t>
  </si>
  <si>
    <t>DTE ENERGY - MRKT VALUE TO BOOK</t>
  </si>
  <si>
    <t>905214(MTBV)</t>
  </si>
  <si>
    <t>DUKE REALTY - MRKT VALUE TO BOOK</t>
  </si>
  <si>
    <t>513260(MTBV)</t>
  </si>
  <si>
    <t>DARDEN RESTAURANTS - MRKT VALUE TO BOOK</t>
  </si>
  <si>
    <t>152719(MTBV)</t>
  </si>
  <si>
    <t>EBAY - MRKT VALUE TO BOOK</t>
  </si>
  <si>
    <t>687609(MTBV)</t>
  </si>
  <si>
    <t>BANK OF AMERICA - MRKT VALUE TO BOOK</t>
  </si>
  <si>
    <t>923937(MTBV)</t>
  </si>
  <si>
    <t>CITIGROUP - MRKT VALUE TO BOOK</t>
  </si>
  <si>
    <t>741344(MTBV)</t>
  </si>
  <si>
    <t>EASTMAN CHEMICAL - MRKT VALUE TO BOOK</t>
  </si>
  <si>
    <t>357922(MTBV)</t>
  </si>
  <si>
    <t>E TRADE FINANCIAL - MRKT VALUE TO BOOK</t>
  </si>
  <si>
    <t>883488(MTBV)</t>
  </si>
  <si>
    <t>CADENCE DESIGN SYS. - MRKT VALUE TO BOOK</t>
  </si>
  <si>
    <t>755148(MTBV)</t>
  </si>
  <si>
    <t>DISH NETWORK 'A' (NAS) - MRKT VALUE TO BOOK</t>
  </si>
  <si>
    <t>135448(MTBV)</t>
  </si>
  <si>
    <t>ECOLAB - MRKT VALUE TO BOOK</t>
  </si>
  <si>
    <t>921268(MTBV)</t>
  </si>
  <si>
    <t>PERKINELMER - MRKT VALUE TO BOOK</t>
  </si>
  <si>
    <t>912157(MTBV)</t>
  </si>
  <si>
    <t>ELECTRONIC ARTS - MRKT VALUE TO BOOK</t>
  </si>
  <si>
    <t>500320(MTBV)</t>
  </si>
  <si>
    <t>EMERSON ELECTRIC - MRKT VALUE TO BOOK</t>
  </si>
  <si>
    <t>905115(MTBV)</t>
  </si>
  <si>
    <t>ENTERGY - MRKT VALUE TO BOOK</t>
  </si>
  <si>
    <t>902306(MTBV)</t>
  </si>
  <si>
    <t>EOG RES. - MRKT VALUE TO BOOK</t>
  </si>
  <si>
    <t>500373(MTBV)</t>
  </si>
  <si>
    <t>EQUIFAX - MRKT VALUE TO BOOK</t>
  </si>
  <si>
    <t>906194(MTBV)</t>
  </si>
  <si>
    <t>EQUITY RESD.TST.PROPS. SHBI - MRKT VALUE TO BOOK</t>
  </si>
  <si>
    <t>329534(MTBV)</t>
  </si>
  <si>
    <t>ESTEE LAUDER COS.'A' - MRKT VALUE TO BOOK</t>
  </si>
  <si>
    <t>867375(MTBV)</t>
  </si>
  <si>
    <t>EXPEDITOR INTL.OF WASH. - MRKT VALUE TO BOOK</t>
  </si>
  <si>
    <t>910722(MTBV)</t>
  </si>
  <si>
    <t>EXXON MOBIL - MRKT VALUE TO BOOK</t>
  </si>
  <si>
    <t>905039(MTBV)</t>
  </si>
  <si>
    <t>FMC - MRKT VALUE TO BOOK</t>
  </si>
  <si>
    <t>905082(MTBV)</t>
  </si>
  <si>
    <t>NEXTERA ENERGY - MRKT VALUE TO BOOK</t>
  </si>
  <si>
    <t>905016(MTBV)</t>
  </si>
  <si>
    <t>ASSURANT - MRKT VALUE TO BOOK</t>
  </si>
  <si>
    <t>28341F(MTBV)</t>
  </si>
  <si>
    <t>FASTENAL - MRKT VALUE TO BOOK</t>
  </si>
  <si>
    <t>755980(MTBV)</t>
  </si>
  <si>
    <t>FEDERAL REALTY INV.TST. - MRKT VALUE TO BOOK</t>
  </si>
  <si>
    <t>905994(MTBV)</t>
  </si>
  <si>
    <t>FIFTH THIRD BANCORP - MRKT VALUE TO BOOK</t>
  </si>
  <si>
    <t>997198(MTBV)</t>
  </si>
  <si>
    <t>M&amp;T BANK - MRKT VALUE TO BOOK</t>
  </si>
  <si>
    <t>951503(MTBV)</t>
  </si>
  <si>
    <t>FISERV - MRKT VALUE TO BOOK</t>
  </si>
  <si>
    <t>741123(MTBV)</t>
  </si>
  <si>
    <t>MACY'S - MRKT VALUE TO BOOK</t>
  </si>
  <si>
    <t>546814(MTBV)</t>
  </si>
  <si>
    <t>FRANKLIN RESOURCES - MRKT VALUE TO BOOK</t>
  </si>
  <si>
    <t>938076(MTBV)</t>
  </si>
  <si>
    <t>FREEPORT-MCMORAN - MRKT VALUE TO BOOK</t>
  </si>
  <si>
    <t>152594(MTBV)</t>
  </si>
  <si>
    <t>GAP - MRKT VALUE TO BOOK</t>
  </si>
  <si>
    <t>951018(MTBV)</t>
  </si>
  <si>
    <t>GENERAL DYNAMICS - MRKT VALUE TO BOOK</t>
  </si>
  <si>
    <t>907652(MTBV)</t>
  </si>
  <si>
    <t>GENERAL MILLS - MRKT VALUE TO BOOK</t>
  </si>
  <si>
    <t>905801(MTBV)</t>
  </si>
  <si>
    <t>GENUINE PARTS - MRKT VALUE TO BOOK</t>
  </si>
  <si>
    <t>906511(MTBV)</t>
  </si>
  <si>
    <t>GILEAD SCIENCES - MRKT VALUE TO BOOK</t>
  </si>
  <si>
    <t>546697(MTBV)</t>
  </si>
  <si>
    <t>MCKESSON - MRKT VALUE TO BOOK</t>
  </si>
  <si>
    <t>134784(MTBV)</t>
  </si>
  <si>
    <t>NVIDIA - MRKT VALUE TO BOOK</t>
  </si>
  <si>
    <t>694405(MTBV)</t>
  </si>
  <si>
    <t>GENERAL ELECTRIC - MRKT VALUE TO BOOK</t>
  </si>
  <si>
    <t>906150(MTBV)</t>
  </si>
  <si>
    <t>WW GRAINGER - MRKT VALUE TO BOOK</t>
  </si>
  <si>
    <t>905898(MTBV)</t>
  </si>
  <si>
    <t>HALLIBURTON - MRKT VALUE TO BOOK</t>
  </si>
  <si>
    <t>904678(MTBV)</t>
  </si>
  <si>
    <t>GOLDMAN SACHS GP. - MRKT VALUE TO BOOK</t>
  </si>
  <si>
    <t>696738(MTBV)</t>
  </si>
  <si>
    <t>HARLEY-DAVIDSON - MRKT VALUE TO BOOK</t>
  </si>
  <si>
    <t>729665(MTBV)</t>
  </si>
  <si>
    <t>HASBRO - MRKT VALUE TO BOOK</t>
  </si>
  <si>
    <t>912030(MTBV)</t>
  </si>
  <si>
    <t>HCP - MRKT VALUE TO BOOK</t>
  </si>
  <si>
    <t>945589(MTBV)</t>
  </si>
  <si>
    <t>HERSHEY - MRKT VALUE TO BOOK</t>
  </si>
  <si>
    <t>905077(MTBV)</t>
  </si>
  <si>
    <t>JUNIPER NETWORKS - MRKT VALUE TO BOOK</t>
  </si>
  <si>
    <t>699943(MTBV)</t>
  </si>
  <si>
    <t>HOLOGIC - MRKT VALUE TO BOOK</t>
  </si>
  <si>
    <t>542983(MTBV)</t>
  </si>
  <si>
    <t>HOME DEPOT - MRKT VALUE TO BOOK</t>
  </si>
  <si>
    <t>998171(MTBV)</t>
  </si>
  <si>
    <t>CENTERPOINT EN. - MRKT VALUE TO BOOK</t>
  </si>
  <si>
    <t>904842(MTBV)</t>
  </si>
  <si>
    <t>HUMANA - MRKT VALUE TO BOOK</t>
  </si>
  <si>
    <t>916860(MTBV)</t>
  </si>
  <si>
    <t>HUNTINGTON BCSH. - MRKT VALUE TO BOOK</t>
  </si>
  <si>
    <t>951068(MTBV)</t>
  </si>
  <si>
    <t>BIOGEN - MRKT VALUE TO BOOK</t>
  </si>
  <si>
    <t>545725(MTBV)</t>
  </si>
  <si>
    <t>ILLINOIS TOOL WORKS - MRKT VALUE TO BOOK</t>
  </si>
  <si>
    <t>905052(MTBV)</t>
  </si>
  <si>
    <t>INTUIT - MRKT VALUE TO BOOK</t>
  </si>
  <si>
    <t>328184(MTBV)</t>
  </si>
  <si>
    <t>INTEL - MRKT VALUE TO BOOK</t>
  </si>
  <si>
    <t>922726(MTBV)</t>
  </si>
  <si>
    <t>INTL.FLAVORS &amp; FRAG. - MRKT VALUE TO BOOK</t>
  </si>
  <si>
    <t>905050(MTBV)</t>
  </si>
  <si>
    <t>INTERNATIONAL PAPER - MRKT VALUE TO BOOK</t>
  </si>
  <si>
    <t>904069(MTBV)</t>
  </si>
  <si>
    <t>INTERPUBLIC GROUP - MRKT VALUE TO BOOK</t>
  </si>
  <si>
    <t>923465(MTBV)</t>
  </si>
  <si>
    <t>JACOBS ENGR. - MRKT VALUE TO BOOK</t>
  </si>
  <si>
    <t>912142(MTBV)</t>
  </si>
  <si>
    <t>JOHNSON &amp; JOHNSON - MRKT VALUE TO BOOK</t>
  </si>
  <si>
    <t>912212(MTBV)</t>
  </si>
  <si>
    <t>HARTFORD FINL.SVS.GP. - MRKT VALUE TO BOOK</t>
  </si>
  <si>
    <t>867871(MTBV)</t>
  </si>
  <si>
    <t>KLA - MRKT VALUE TO BOOK</t>
  </si>
  <si>
    <t>993062(MTBV)</t>
  </si>
  <si>
    <t>DEVON ENERGY - MRKT VALUE TO BOOK</t>
  </si>
  <si>
    <t>271980(MTBV)</t>
  </si>
  <si>
    <t>KELLOGG - MRKT VALUE TO BOOK</t>
  </si>
  <si>
    <t>905922(MTBV)</t>
  </si>
  <si>
    <t>KEYCORP - MRKT VALUE TO BOOK</t>
  </si>
  <si>
    <t>916130(MTBV)</t>
  </si>
  <si>
    <t>KIMCO REALTY - MRKT VALUE TO BOOK</t>
  </si>
  <si>
    <t>546169(MTBV)</t>
  </si>
  <si>
    <t>KIMBERLY-CLARK - MRKT VALUE TO BOOK</t>
  </si>
  <si>
    <t>902354(MTBV)</t>
  </si>
  <si>
    <t>KOHL'S - MRKT VALUE TO BOOK</t>
  </si>
  <si>
    <t>325849(MTBV)</t>
  </si>
  <si>
    <t>KROGER - MRKT VALUE TO BOOK</t>
  </si>
  <si>
    <t>912134(MTBV)</t>
  </si>
  <si>
    <t>AKAMAI TECHS. - MRKT VALUE TO BOOK</t>
  </si>
  <si>
    <t>277355(MTBV)</t>
  </si>
  <si>
    <t>LEGGETT&amp;PLATT - MRKT VALUE TO BOOK</t>
  </si>
  <si>
    <t>906487(MTBV)</t>
  </si>
  <si>
    <t>LENNAR 'A' - MRKT VALUE TO BOOK</t>
  </si>
  <si>
    <t>912219(MTBV)</t>
  </si>
  <si>
    <t>ELI LILLY - MRKT VALUE TO BOOK</t>
  </si>
  <si>
    <t>921290(MTBV)</t>
  </si>
  <si>
    <t>LINCOLN NATIONAL - MRKT VALUE TO BOOK</t>
  </si>
  <si>
    <t>912402(MTBV)</t>
  </si>
  <si>
    <t>UNITED PARCEL SER.'B' - MRKT VALUE TO BOOK</t>
  </si>
  <si>
    <t>277487(MTBV)</t>
  </si>
  <si>
    <t>AGILENT TECHS. - MRKT VALUE TO BOOK</t>
  </si>
  <si>
    <t>277642(MTBV)</t>
  </si>
  <si>
    <t>LOCKHEED MARTIN - MRKT VALUE TO BOOK</t>
  </si>
  <si>
    <t>154423(MTBV)</t>
  </si>
  <si>
    <t>LOEWS - MRKT VALUE TO BOOK</t>
  </si>
  <si>
    <t>922418(MTBV)</t>
  </si>
  <si>
    <t>CARNIVAL - MRKT VALUE TO BOOK</t>
  </si>
  <si>
    <t>755695(MTBV)</t>
  </si>
  <si>
    <t>LOWE'S COMPANIES - MRKT VALUE TO BOOK</t>
  </si>
  <si>
    <t>905620(MTBV)</t>
  </si>
  <si>
    <t>DOMINION ENERGY - MRKT VALUE TO BOOK</t>
  </si>
  <si>
    <t>944314(MTBV)</t>
  </si>
  <si>
    <t>MACERICH - MRKT VALUE TO BOOK</t>
  </si>
  <si>
    <t>357366(MTBV)</t>
  </si>
  <si>
    <t>MGM RESORTS INTL. - MRKT VALUE TO BOOK</t>
  </si>
  <si>
    <t>516007(MTBV)</t>
  </si>
  <si>
    <t>MCCORMICK &amp; COMPANY NV. - MRKT VALUE TO BOOK</t>
  </si>
  <si>
    <t>510493(MTBV)</t>
  </si>
  <si>
    <t>MCDONALDS - MRKT VALUE TO BOOK</t>
  </si>
  <si>
    <t>921910(MTBV)</t>
  </si>
  <si>
    <t>EVEREST RE GP. - MRKT VALUE TO BOOK</t>
  </si>
  <si>
    <t>311759(MTBV)</t>
  </si>
  <si>
    <t>HOST HOTELS &amp; RESORTS - MRKT VALUE TO BOOK</t>
  </si>
  <si>
    <t>912588(MTBV)</t>
  </si>
  <si>
    <t>MARSH &amp; MCLENNAN - MRKT VALUE TO BOOK</t>
  </si>
  <si>
    <t>904780(MTBV)</t>
  </si>
  <si>
    <t>MASCO - MRKT VALUE TO BOOK</t>
  </si>
  <si>
    <t>905624(MTBV)</t>
  </si>
  <si>
    <t>MARTIN MRTA.MATS. - MRKT VALUE TO BOOK</t>
  </si>
  <si>
    <t>130062(MTBV)</t>
  </si>
  <si>
    <t>METLIFE - MRKT VALUE TO BOOK</t>
  </si>
  <si>
    <t>286738(MTBV)</t>
  </si>
  <si>
    <t>MAXIM INTEGRATED PRDS. - MRKT VALUE TO BOOK</t>
  </si>
  <si>
    <t>771830(MTBV)</t>
  </si>
  <si>
    <t>ACTIVISION BLIZZARD - MRKT VALUE TO BOOK</t>
  </si>
  <si>
    <t>312367(MTBV)</t>
  </si>
  <si>
    <t>CVS HEALTH - MRKT VALUE TO BOOK</t>
  </si>
  <si>
    <t>912635(MTBV)</t>
  </si>
  <si>
    <t>LABORATORY CORP.OF AM. HDG. - MRKT VALUE TO BOOK</t>
  </si>
  <si>
    <t>152533(MTBV)</t>
  </si>
  <si>
    <t>MICROSOFT - MRKT VALUE TO BOOK</t>
  </si>
  <si>
    <t>719643(MTBV)</t>
  </si>
  <si>
    <t>MICRON TECHNOLOGY - MRKT VALUE TO BOOK</t>
  </si>
  <si>
    <t>999506(MTBV)</t>
  </si>
  <si>
    <t>MICROCHIP TECH. - MRKT VALUE TO BOOK</t>
  </si>
  <si>
    <t>328228(MTBV)</t>
  </si>
  <si>
    <t>3M - MRKT VALUE TO BOOK</t>
  </si>
  <si>
    <t>902172(MTBV)</t>
  </si>
  <si>
    <t>MOHAWK INDUSTRIES - MRKT VALUE TO BOOK</t>
  </si>
  <si>
    <t>325475(MTBV)</t>
  </si>
  <si>
    <t>XCEL ENERGY - MRKT VALUE TO BOOK</t>
  </si>
  <si>
    <t>905010(MTBV)</t>
  </si>
  <si>
    <t>FORD MOTOR - MRKT VALUE TO BOOK</t>
  </si>
  <si>
    <t>902230(MTBV)</t>
  </si>
  <si>
    <t>NATIONAL OILWELL VARCO - MRKT VALUE TO BOOK</t>
  </si>
  <si>
    <t>884383(MTBV)</t>
  </si>
  <si>
    <t>NETAPP - MRKT VALUE TO BOOK</t>
  </si>
  <si>
    <t>867422(MTBV)</t>
  </si>
  <si>
    <t>NEWELL BRANDS (XSC) - MRKT VALUE TO BOOK</t>
  </si>
  <si>
    <t>906933(MTBV)</t>
  </si>
  <si>
    <t>NEWMONT GOLDCORP - MRKT VALUE TO BOOK</t>
  </si>
  <si>
    <t>912160(MTBV)</t>
  </si>
  <si>
    <t>NIKE 'B' - MRKT VALUE TO BOOK</t>
  </si>
  <si>
    <t>993249(MTBV)</t>
  </si>
  <si>
    <t>NOBLE ENERGY - MRKT VALUE TO BOOK</t>
  </si>
  <si>
    <t>906557(MTBV)</t>
  </si>
  <si>
    <t>NORDSTROM - MRKT VALUE TO BOOK</t>
  </si>
  <si>
    <t>906560(MTBV)</t>
  </si>
  <si>
    <t>NORFOLK SOUTHERN - MRKT VALUE TO BOOK</t>
  </si>
  <si>
    <t>901899(MTBV)</t>
  </si>
  <si>
    <t>NISOURCE - MRKT VALUE TO BOOK</t>
  </si>
  <si>
    <t>906176(MTBV)</t>
  </si>
  <si>
    <t>NORTHERN TRUST - MRKT VALUE TO BOOK</t>
  </si>
  <si>
    <t>905861(MTBV)</t>
  </si>
  <si>
    <t>NORTHROP GRUMMAN - MRKT VALUE TO BOOK</t>
  </si>
  <si>
    <t>905809(MTBV)</t>
  </si>
  <si>
    <t>WELLS FARGO &amp; CO - MRKT VALUE TO BOOK</t>
  </si>
  <si>
    <t>906195(MTBV)</t>
  </si>
  <si>
    <t>NUCOR - MRKT VALUE TO BOOK</t>
  </si>
  <si>
    <t>921482(MTBV)</t>
  </si>
  <si>
    <t>CAPITAL ONE FINL. - MRKT VALUE TO BOOK</t>
  </si>
  <si>
    <t>134843(MTBV)</t>
  </si>
  <si>
    <t>OCCIDENTAL PTL. - MRKT VALUE TO BOOK</t>
  </si>
  <si>
    <t>905102(MTBV)</t>
  </si>
  <si>
    <t>ORACLE - MRKT VALUE TO BOOK</t>
  </si>
  <si>
    <t>719618(MTBV)</t>
  </si>
  <si>
    <t>PACCAR - MRKT VALUE TO BOOK</t>
  </si>
  <si>
    <t>921757(MTBV)</t>
  </si>
  <si>
    <t>EXELON - MRKT VALUE TO BOOK</t>
  </si>
  <si>
    <t>902317(MTBV)</t>
  </si>
  <si>
    <t>PARKER-HANNIFIN - MRKT VALUE TO BOOK</t>
  </si>
  <si>
    <t>905150(MTBV)</t>
  </si>
  <si>
    <t>PAYCHEX - MRKT VALUE TO BOOK</t>
  </si>
  <si>
    <t>945297(MTBV)</t>
  </si>
  <si>
    <t>PPL - MRKT VALUE TO BOOK</t>
  </si>
  <si>
    <t>902107(MTBV)</t>
  </si>
  <si>
    <t>PEPSICO - MRKT VALUE TO BOOK</t>
  </si>
  <si>
    <t>905677(MTBV)</t>
  </si>
  <si>
    <t>PFIZER - MRKT VALUE TO BOOK</t>
  </si>
  <si>
    <t>904030(MTBV)</t>
  </si>
  <si>
    <t>CONOCOPHILLIPS - MRKT VALUE TO BOOK</t>
  </si>
  <si>
    <t>901666(MTBV)</t>
  </si>
  <si>
    <t>PIONEER NTRL.RES. - MRKT VALUE TO BOOK</t>
  </si>
  <si>
    <t>895705(MTBV)</t>
  </si>
  <si>
    <t>ALTRIA GROUP - MRKT VALUE TO BOOK</t>
  </si>
  <si>
    <t>904853(MTBV)</t>
  </si>
  <si>
    <t>PNC FINL.SVS.GP. - MRKT VALUE TO BOOK</t>
  </si>
  <si>
    <t>944175(MTBV)</t>
  </si>
  <si>
    <t>PPG INDUSTRIES - MRKT VALUE TO BOOK</t>
  </si>
  <si>
    <t>901897(MTBV)</t>
  </si>
  <si>
    <t>COSTCO WHOLESALE - MRKT VALUE TO BOOK</t>
  </si>
  <si>
    <t>312385(MTBV)</t>
  </si>
  <si>
    <t>T ROWE PRICE GROUP - MRKT VALUE TO BOOK</t>
  </si>
  <si>
    <t>729104(MTBV)</t>
  </si>
  <si>
    <t>QUEST DIAGNOSTICS - MRKT VALUE TO BOOK</t>
  </si>
  <si>
    <t>877181(MTBV)</t>
  </si>
  <si>
    <t>PROCTER &amp; GAMBLE - MRKT VALUE TO BOOK</t>
  </si>
  <si>
    <t>912228(MTBV)</t>
  </si>
  <si>
    <t>PROGRESSIVE OHIO - MRKT VALUE TO BOOK</t>
  </si>
  <si>
    <t>936324(MTBV)</t>
  </si>
  <si>
    <t>PUB.SER.ENTER.GP. - MRKT VALUE TO BOOK</t>
  </si>
  <si>
    <t>902321(MTBV)</t>
  </si>
  <si>
    <t>PULTEGROUP - MRKT VALUE TO BOOK</t>
  </si>
  <si>
    <t>912518(MTBV)</t>
  </si>
  <si>
    <t>QUALCOMM - MRKT VALUE TO BOOK</t>
  </si>
  <si>
    <t>546370(MTBV)</t>
  </si>
  <si>
    <t>REGENCY CENTERS - MRKT VALUE TO BOOK</t>
  </si>
  <si>
    <t>312451(MTBV)</t>
  </si>
  <si>
    <t>UDR - MRKT VALUE TO BOOK</t>
  </si>
  <si>
    <t>992656(MTBV)</t>
  </si>
  <si>
    <t>US BANCORP - MRKT VALUE TO BOOK</t>
  </si>
  <si>
    <t>951046(MTBV)</t>
  </si>
  <si>
    <t>ROSS STORES - MRKT VALUE TO BOOK</t>
  </si>
  <si>
    <t>702365(MTBV)</t>
  </si>
  <si>
    <t>ROPER TECHNOLOGIES - MRKT VALUE TO BOOK</t>
  </si>
  <si>
    <t>546965(MTBV)</t>
  </si>
  <si>
    <t>ROCKWELL AUTOMATION - MRKT VALUE TO BOOK</t>
  </si>
  <si>
    <t>902233(MTBV)</t>
  </si>
  <si>
    <t>ROYAL CARIBBEAN CRUISES - MRKT VALUE TO BOOK</t>
  </si>
  <si>
    <t>322549(MTBV)</t>
  </si>
  <si>
    <t>RAYTHEON 'B' - MRKT VALUE TO BOOK</t>
  </si>
  <si>
    <t>912633(MTBV)</t>
  </si>
  <si>
    <t>TRAVELERS COS. - MRKT VALUE TO BOOK</t>
  </si>
  <si>
    <t>933974(MTBV)</t>
  </si>
  <si>
    <t>FIDELITY NAT.INFO.SVS. - MRKT VALUE TO BOOK</t>
  </si>
  <si>
    <t>14015T(MTBV)</t>
  </si>
  <si>
    <t>MERCK &amp; COMPANY - MRKT VALUE TO BOOK</t>
  </si>
  <si>
    <t>905019(MTBV)</t>
  </si>
  <si>
    <t>SCHLUMBERGER - MRKT VALUE TO BOOK</t>
  </si>
  <si>
    <t>912090(MTBV)</t>
  </si>
  <si>
    <t>CHARLES SCHWAB - MRKT VALUE TO BOOK</t>
  </si>
  <si>
    <t>755741(MTBV)</t>
  </si>
  <si>
    <t>ZIMMER BIOMET HDG. - MRKT VALUE TO BOOK</t>
  </si>
  <si>
    <t>14361V(MTBV)</t>
  </si>
  <si>
    <t>AMERISOURCEBERGEN - MRKT VALUE TO BOOK</t>
  </si>
  <si>
    <t>154680(MTBV)</t>
  </si>
  <si>
    <t>PRINCIPAL FINL.GP. - MRKT VALUE TO BOOK</t>
  </si>
  <si>
    <t>14698C(MTBV)</t>
  </si>
  <si>
    <t>SHERWIN-WILLIAMS - MRKT VALUE TO BOOK</t>
  </si>
  <si>
    <t>905361(MTBV)</t>
  </si>
  <si>
    <t>SIMON PROPERTY GROUP - MRKT VALUE TO BOOK</t>
  </si>
  <si>
    <t>357834(MTBV)</t>
  </si>
  <si>
    <t>SNAP-ON - MRKT VALUE TO BOOK</t>
  </si>
  <si>
    <t>906400(MTBV)</t>
  </si>
  <si>
    <t>PRUDENTIAL FINL. - MRKT VALUE TO BOOK</t>
  </si>
  <si>
    <t>14861V(MTBV)</t>
  </si>
  <si>
    <t>ADV.AUTO PARTS - MRKT VALUE TO BOOK</t>
  </si>
  <si>
    <t>14806F(MTBV)</t>
  </si>
  <si>
    <t>EDISON INTL. - MRKT VALUE TO BOOK</t>
  </si>
  <si>
    <t>902324(MTBV)</t>
  </si>
  <si>
    <t>SOUTHERN - MRKT VALUE TO BOOK</t>
  </si>
  <si>
    <t>902325(MTBV)</t>
  </si>
  <si>
    <t>BB&amp;T - MRKT VALUE TO BOOK</t>
  </si>
  <si>
    <t>992305(MTBV)</t>
  </si>
  <si>
    <t>SOUTHWEST AIRLINES - MRKT VALUE TO BOOK</t>
  </si>
  <si>
    <t>905647(MTBV)</t>
  </si>
  <si>
    <t>AT&amp;T - MRKT VALUE TO BOOK</t>
  </si>
  <si>
    <t>945388(MTBV)</t>
  </si>
  <si>
    <t>CHEVRON - MRKT VALUE TO BOOK</t>
  </si>
  <si>
    <t>905024(MTBV)</t>
  </si>
  <si>
    <t>STATE STREET - MRKT VALUE TO BOOK</t>
  </si>
  <si>
    <t>951052(MTBV)</t>
  </si>
  <si>
    <t>STARBUCKS - MRKT VALUE TO BOOK</t>
  </si>
  <si>
    <t>326143(MTBV)</t>
  </si>
  <si>
    <t>PUBLIC STORAGE - MRKT VALUE TO BOOK</t>
  </si>
  <si>
    <t>905792(MTBV)</t>
  </si>
  <si>
    <t>STRYKER - MRKT VALUE TO BOOK</t>
  </si>
  <si>
    <t>981722(MTBV)</t>
  </si>
  <si>
    <t>SUNTRUST BANKS - MRKT VALUE TO BOOK</t>
  </si>
  <si>
    <t>922725(MTBV)</t>
  </si>
  <si>
    <t>SYMANTEC - MRKT VALUE TO BOOK</t>
  </si>
  <si>
    <t>541900(MTBV)</t>
  </si>
  <si>
    <t>SYNOPSYS - MRKT VALUE TO BOOK</t>
  </si>
  <si>
    <t>325059(MTBV)</t>
  </si>
  <si>
    <t>SYSCO - MRKT VALUE TO BOOK</t>
  </si>
  <si>
    <t>916079(MTBV)</t>
  </si>
  <si>
    <t>TEXAS INSTRUMENTS - MRKT VALUE TO BOOK</t>
  </si>
  <si>
    <t>905061(MTBV)</t>
  </si>
  <si>
    <t>THERMO FISHER SCIENTIFIC - MRKT VALUE TO BOOK</t>
  </si>
  <si>
    <t>906394(MTBV)</t>
  </si>
  <si>
    <t>TIFFANY &amp; CO - MRKT VALUE TO BOOK</t>
  </si>
  <si>
    <t>745110(MTBV)</t>
  </si>
  <si>
    <t>TOTAL SYSTEM SERVICES DEAD - DELIST.18/09/19 - MRKT VALUE TO BOOK</t>
  </si>
  <si>
    <t>944738(MTBV)</t>
  </si>
  <si>
    <t>DAVITA - MRKT VALUE TO BOOK</t>
  </si>
  <si>
    <t>867138(MTBV)</t>
  </si>
  <si>
    <t>TYSON FOODS 'A' - MRKT VALUE TO BOOK</t>
  </si>
  <si>
    <t>906643(MTBV)</t>
  </si>
  <si>
    <t>MARATHON OIL - MRKT VALUE TO BOOK</t>
  </si>
  <si>
    <t>544682(MTBV)</t>
  </si>
  <si>
    <t>UNION PACIFIC - MRKT VALUE TO BOOK</t>
  </si>
  <si>
    <t>905105(MTBV)</t>
  </si>
  <si>
    <t>UNITED TECHNOLOGIES - MRKT VALUE TO BOOK</t>
  </si>
  <si>
    <t>905122(MTBV)</t>
  </si>
  <si>
    <t>UNITEDHEALTH GROUP - MRKT VALUE TO BOOK</t>
  </si>
  <si>
    <t>702635(MTBV)</t>
  </si>
  <si>
    <t>VARIAN MEDICAL SYSTEMS - MRKT VALUE TO BOOK</t>
  </si>
  <si>
    <t>906220(MTBV)</t>
  </si>
  <si>
    <t>V F - MRKT VALUE TO BOOK</t>
  </si>
  <si>
    <t>901892(MTBV)</t>
  </si>
  <si>
    <t>VERTEX PHARMS. - MRKT VALUE TO BOOK</t>
  </si>
  <si>
    <t>545310(MTBV)</t>
  </si>
  <si>
    <t>VULCAN MATERIALS - MRKT VALUE TO BOOK</t>
  </si>
  <si>
    <t>905816(MTBV)</t>
  </si>
  <si>
    <t>VORNADO REALTY TRUST - MRKT VALUE TO BOOK</t>
  </si>
  <si>
    <t>912146(MTBV)</t>
  </si>
  <si>
    <t>WALMART - MRKT VALUE TO BOOK</t>
  </si>
  <si>
    <t>916548(MTBV)</t>
  </si>
  <si>
    <t>WASTE MANAGEMENT - MRKT VALUE TO BOOK</t>
  </si>
  <si>
    <t>519514(MTBV)</t>
  </si>
  <si>
    <t>WATERS - MRKT VALUE TO BOOK</t>
  </si>
  <si>
    <t>867390(MTBV)</t>
  </si>
  <si>
    <t>WESTERN DIGITAL - MRKT VALUE TO BOOK</t>
  </si>
  <si>
    <t>906785(MTBV)</t>
  </si>
  <si>
    <t>WEYERHAEUSER - MRKT VALUE TO BOOK</t>
  </si>
  <si>
    <t>905818(MTBV)</t>
  </si>
  <si>
    <t>WHIRLPOOL - MRKT VALUE TO BOOK</t>
  </si>
  <si>
    <t>904869(MTBV)</t>
  </si>
  <si>
    <t>WYNN RESORTS - MRKT VALUE TO BOOK</t>
  </si>
  <si>
    <t>26406N(MTBV)</t>
  </si>
  <si>
    <t>CME GROUP - MRKT VALUE TO BOOK</t>
  </si>
  <si>
    <t>26393N(MTBV)</t>
  </si>
  <si>
    <t>WILLIAMS - MRKT VALUE TO BOOK</t>
  </si>
  <si>
    <t>922407(MTBV)</t>
  </si>
  <si>
    <t>ALLIANT ENERGY (XSC) - MRKT VALUE TO BOOK</t>
  </si>
  <si>
    <t>906979(MTBV)</t>
  </si>
  <si>
    <t>CARMAX - MRKT VALUE TO BOOK</t>
  </si>
  <si>
    <t>877723(MTBV)</t>
  </si>
  <si>
    <t>XILINX - MRKT VALUE TO BOOK</t>
  </si>
  <si>
    <t>543542(MTBV)</t>
  </si>
  <si>
    <t>CIMAREX EN. - MRKT VALUE TO BOOK</t>
  </si>
  <si>
    <t>26276P(MTBV)</t>
  </si>
  <si>
    <t>TJX - MRKT VALUE TO BOOK</t>
  </si>
  <si>
    <t>921855(MTBV)</t>
  </si>
  <si>
    <t>ZIONS BANCORP. - MRKT VALUE TO BOOK</t>
  </si>
  <si>
    <t>951584(MTBV)</t>
  </si>
  <si>
    <t>REGIONS FINL.NEW - MRKT VALUE TO BOOK</t>
  </si>
  <si>
    <t>951051(MTBV)</t>
  </si>
  <si>
    <t>MOLSON COORS BREWING 'B' - MRKT VALUE TO BOOK</t>
  </si>
  <si>
    <t>905997(MTBV)</t>
  </si>
  <si>
    <t>AMERIPRISE FINL. - MRKT VALUE TO BOOK</t>
  </si>
  <si>
    <t>31604H(MTBV)</t>
  </si>
  <si>
    <t>VIACOM 'B' - MRKT VALUE TO BOOK</t>
  </si>
  <si>
    <t>543487(MTBV)</t>
  </si>
  <si>
    <t>CBS 'B' - MRKT VALUE TO BOOK</t>
  </si>
  <si>
    <t>32480Q(MTBV)</t>
  </si>
  <si>
    <t>HANESBRANDS - MRKT VALUE TO BOOK</t>
  </si>
  <si>
    <t>41071J(MTBV)</t>
  </si>
  <si>
    <t>WESTERN UNION - MRKT VALUE TO BOOK</t>
  </si>
  <si>
    <t>41195M(MTBV)</t>
  </si>
  <si>
    <t>PEOPLES UNITED FINANCIAL - MRKT VALUE TO BOOK</t>
  </si>
  <si>
    <t>517465(MTBV)</t>
  </si>
  <si>
    <t>BANK OF NEW YORK MELLON - MRKT VALUE TO BOOK</t>
  </si>
  <si>
    <t>905840(MTBV)</t>
  </si>
  <si>
    <t>INVESCO - MRKT VALUE TO BOOK</t>
  </si>
  <si>
    <t>51245V(MTBV)</t>
  </si>
  <si>
    <t>CHUBB - MRKT VALUE TO BOOK</t>
  </si>
  <si>
    <t>328314(MTBV)</t>
  </si>
  <si>
    <t>DISCOVERY SERIES A - MRKT VALUE TO BOOK</t>
  </si>
  <si>
    <t>31196R(MTBV)</t>
  </si>
  <si>
    <t>MOSAIC - MRKT VALUE TO BOOK</t>
  </si>
  <si>
    <t>771767(MTBV)</t>
  </si>
  <si>
    <t>STANLEY BLACK &amp; DECKER - MRKT VALUE TO BOOK</t>
  </si>
  <si>
    <t>921503(MTBV)</t>
  </si>
  <si>
    <t>GARMIN - MRKT VALUE TO BOOK</t>
  </si>
  <si>
    <t>255781(MTBV)</t>
  </si>
  <si>
    <t>PROLOGIS - MRKT VALUE TO BOOK</t>
  </si>
  <si>
    <t>670129(MTBV)</t>
  </si>
  <si>
    <t>ACCENTURE CLASS A - MRKT VALUE TO BOOK</t>
  </si>
  <si>
    <t>14352P(MTBV)</t>
  </si>
  <si>
    <t>HCA HEALTHCARE - MRKT VALUE TO BOOK</t>
  </si>
  <si>
    <t>749688(MTBV)</t>
  </si>
  <si>
    <t>RALPH LAUREN CL.A - MRKT VALUE TO BOOK</t>
  </si>
  <si>
    <t>894145(MTBV)</t>
  </si>
  <si>
    <t>SEAGATE TECH. - MRKT VALUE TO BOOK</t>
  </si>
  <si>
    <t>26599V(MTBV)</t>
  </si>
  <si>
    <t>MOTOROLA SOLUTIONS - MRKT VALUE TO BOOK</t>
  </si>
  <si>
    <t>904878(MTBV)</t>
  </si>
  <si>
    <t>AON CLASS A - MRKT VALUE TO BOOK</t>
  </si>
  <si>
    <t>922817(MTBV)</t>
  </si>
  <si>
    <t>INGERSOLL-RAND - MRKT VALUE TO BOOK</t>
  </si>
  <si>
    <t>905446(MTBV)</t>
  </si>
  <si>
    <t>CBRE GROUP CLASS A - MRKT VALUE TO BOOK</t>
  </si>
  <si>
    <t>28513N(MTBV)</t>
  </si>
  <si>
    <t>EXPEDIA GROUP - MRKT VALUE TO BOOK</t>
  </si>
  <si>
    <t>31412T(MTBV)</t>
  </si>
  <si>
    <t>AMERICAN TOWER - MRKT VALUE TO BOOK</t>
  </si>
  <si>
    <t>680902(MTBV)</t>
  </si>
  <si>
    <t>DUKE ENERGY - MRKT VALUE TO BOOK</t>
  </si>
  <si>
    <t>904383(MTBV)</t>
  </si>
  <si>
    <t>MONDELEZ INTERNATIONAL CL.A - MRKT VALUE TO BOOK</t>
  </si>
  <si>
    <t>13967E(MTBV)</t>
  </si>
  <si>
    <t>EATON - MRKT VALUE TO BOOK</t>
  </si>
  <si>
    <t>903749(MTBV)</t>
  </si>
  <si>
    <t>L BRANDS - MRKT VALUE TO BOOK</t>
  </si>
  <si>
    <t>937343(MTBV)</t>
  </si>
  <si>
    <t>ARCONIC - MRKT VALUE TO BOOK</t>
  </si>
  <si>
    <t>905113(MTBV)</t>
  </si>
  <si>
    <t>WILLIS TOWERS WATSON - MRKT VALUE TO BOOK</t>
  </si>
  <si>
    <t>13967H(MTBV)</t>
  </si>
  <si>
    <t>BAKER HUGHES A - MRKT VALUE TO BOOK</t>
  </si>
  <si>
    <t>921431(MTBV)</t>
  </si>
  <si>
    <t>TAPESTRY - MRKT VALUE TO BOOK</t>
  </si>
  <si>
    <t>266220(MTBV)</t>
  </si>
  <si>
    <t>INTERCONTINENTAL EX. - MRKT VALUE TO BOOK</t>
  </si>
  <si>
    <t>30730Q(MTBV)</t>
  </si>
  <si>
    <t>JEFFERIES FINANCIAL GROUP - MRKT VALUE TO BOOK</t>
  </si>
  <si>
    <t>921925(MTBV)</t>
  </si>
  <si>
    <t>CIGNA - MRKT VALUE TO BOOK</t>
  </si>
  <si>
    <t>912278(MTBV)</t>
  </si>
  <si>
    <t>XEROX HOLDINGS - MRKT VALUE TO BOOK</t>
  </si>
  <si>
    <t>905284(MTBV)</t>
  </si>
  <si>
    <t>APARTMENT INV.&amp; MAN.'A' - MRKT VALUE TO BOOK</t>
  </si>
  <si>
    <t>132808(MTBV)</t>
  </si>
  <si>
    <t>GLOBE LIFE - MRKT VALUE TO BOOK</t>
  </si>
  <si>
    <t>993394(MTBV)</t>
  </si>
  <si>
    <t>L3HARRIS TECHNOLOGIES - MRKT VALUE TO BOOK</t>
  </si>
  <si>
    <t>905409(MTBV)</t>
  </si>
  <si>
    <t>PENTAIR - MRKT VALUE TO BOOK</t>
  </si>
  <si>
    <t>906585(MTBV)</t>
  </si>
  <si>
    <t>ANTHEM - MRKT VALUE TO BOOK</t>
  </si>
  <si>
    <t>14737P(MTBV)</t>
  </si>
  <si>
    <t>CROWN CASTLE INTL. - MRKT VALUE TO BOOK</t>
  </si>
  <si>
    <t>687197(MTBV)</t>
  </si>
  <si>
    <t>MEDTRONIC - MRKT VALUE TO BOOK</t>
  </si>
  <si>
    <t>906496(MTBV)</t>
  </si>
  <si>
    <t>WALGREENS BOOTS ALLIANCE - MRKT VALUE TO BOOK</t>
  </si>
  <si>
    <t>904866(MTBV)</t>
  </si>
  <si>
    <t>MYLAN - MRKT VALUE TO BOOK</t>
  </si>
  <si>
    <t>906931(MTBV)</t>
  </si>
  <si>
    <t>IRON MOUNTAIN - MRKT VALUE TO BOOK</t>
  </si>
  <si>
    <t>894720(MTBV)</t>
  </si>
  <si>
    <t>JOHNSON CONTROLS INTL. - MRKT VALUE TO BOOK</t>
  </si>
  <si>
    <t>545615(MTBV)</t>
  </si>
  <si>
    <t>ALLERGAN - MRKT VALUE TO BOOK</t>
  </si>
  <si>
    <t>325596(MTBV)</t>
  </si>
  <si>
    <t>DENTSPLY SIRONA - MRKT VALUE TO BOOK</t>
  </si>
  <si>
    <t>510209(MTBV)</t>
  </si>
  <si>
    <t>S&amp;P GLOBAL - MRKT VALUE TO BOOK</t>
  </si>
  <si>
    <t>905414(MTBV)</t>
  </si>
  <si>
    <t>ALPHABET A - MRKT VALUE TO BOOK</t>
  </si>
  <si>
    <t>29026M(MTBV)</t>
  </si>
  <si>
    <t>HP - MRKT VALUE TO BOOK</t>
  </si>
  <si>
    <t>905277(MTBV)</t>
  </si>
  <si>
    <t>DXC TECHNOLOGY - MRKT VALUE TO BOOK</t>
  </si>
  <si>
    <t>916091(MTBV)</t>
  </si>
  <si>
    <t>WEC ENERGY GROUP - MRKT VALUE TO BOOK</t>
  </si>
  <si>
    <t>902335(MTBV)</t>
  </si>
  <si>
    <t>LINDE - MRKT VALUE TO BOOK</t>
  </si>
  <si>
    <t>9373MH(MTBV)</t>
  </si>
  <si>
    <t>AMAZON.COM INC - MARKET CAPITALIZATION</t>
  </si>
  <si>
    <t>891399(WC08001)</t>
  </si>
  <si>
    <t>ABBOTT LABORATORIES - MARKET CAPITALIZATION</t>
  </si>
  <si>
    <t>916328(WC08001)</t>
  </si>
  <si>
    <t>AES CORP - MARKET CAPITALIZATION</t>
  </si>
  <si>
    <t>545101(WC08001)</t>
  </si>
  <si>
    <t>INT'L BUSINESS MACHS - MARKET CAPITALIZATION</t>
  </si>
  <si>
    <t>906187(WC08001)</t>
  </si>
  <si>
    <t>ADVANCED MICRO - MARKET CAPITALIZATION</t>
  </si>
  <si>
    <t>936365(WC08001)</t>
  </si>
  <si>
    <t>ADOBE INC - MARKET CAPITALIZATION</t>
  </si>
  <si>
    <t>749382(WC08001)</t>
  </si>
  <si>
    <t>AIR PRODUCTS &amp; CHEMS - MARKET CAPITALIZATION</t>
  </si>
  <si>
    <t>905271(WC08001)</t>
  </si>
  <si>
    <t>BOSTON PROPERTIES - MARKET CAPITALIZATION</t>
  </si>
  <si>
    <t>894371(WC08001)</t>
  </si>
  <si>
    <t>ALLSTATE CORP - MARKET CAPITALIZATION</t>
  </si>
  <si>
    <t>322677(WC08001)</t>
  </si>
  <si>
    <t>HONEYWELL INTERNATNL - MARKET CAPITALIZATION</t>
  </si>
  <si>
    <t>906191(WC08001)</t>
  </si>
  <si>
    <t>AMGEN INC - MARKET CAPITALIZATION</t>
  </si>
  <si>
    <t>938692(WC08001)</t>
  </si>
  <si>
    <t>HESS CORPORATION - MARKET CAPITALIZATION</t>
  </si>
  <si>
    <t>905802(WC08001)</t>
  </si>
  <si>
    <t>AMERICAN EXPRESS CO - MARKET CAPITALIZATION</t>
  </si>
  <si>
    <t>906156(WC08001)</t>
  </si>
  <si>
    <t>AMERICAN ELECTRIC - MARKET CAPITALIZATION</t>
  </si>
  <si>
    <t>905425(WC08001)</t>
  </si>
  <si>
    <t>AFLAC INCORPORATED - MARKET CAPITALIZATION</t>
  </si>
  <si>
    <t>933185(WC08001)</t>
  </si>
  <si>
    <t>AMERICAN INT'L GROUP - MARKET CAPITALIZATION</t>
  </si>
  <si>
    <t>916305(WC08001)</t>
  </si>
  <si>
    <t>ANALOG DEVICES, INC. - MARKET CAPITALIZATION</t>
  </si>
  <si>
    <t>905276(WC08001)</t>
  </si>
  <si>
    <t>VALERO ENERGY CORP - MARKET CAPITALIZATION</t>
  </si>
  <si>
    <t>982852(WC08001)</t>
  </si>
  <si>
    <t>APACHE CORPORATION - MARKET CAPITALIZATION</t>
  </si>
  <si>
    <t>921983(WC08001)</t>
  </si>
  <si>
    <t>COMCAST CORPORATION - MARKET CAPITALIZATION</t>
  </si>
  <si>
    <t>981550(WC08001)</t>
  </si>
  <si>
    <t>APPLE INC - MARKET CAPITALIZATION</t>
  </si>
  <si>
    <t>992816(WC08001)</t>
  </si>
  <si>
    <t>APPLIED MATERIALS - MARKET CAPITALIZATION</t>
  </si>
  <si>
    <t>905296(WC08001)</t>
  </si>
  <si>
    <t>ALBEMARLE CORP - MARKET CAPITALIZATION</t>
  </si>
  <si>
    <t>130298(WC08001)</t>
  </si>
  <si>
    <t>ARCHER DANIELS MIDL. - MARKET CAPITALIZATION</t>
  </si>
  <si>
    <t>921093(WC08001)</t>
  </si>
  <si>
    <t>PINNACLE WEST CAPTL - MARKET CAPITALIZATION</t>
  </si>
  <si>
    <t>902607(WC08001)</t>
  </si>
  <si>
    <t>AMEREN CORPORATION - MARKET CAPITALIZATION</t>
  </si>
  <si>
    <t>670942(WC08001)</t>
  </si>
  <si>
    <t>AUTODESK INC - MARKET CAPITALIZATION</t>
  </si>
  <si>
    <t>702259(WC08001)</t>
  </si>
  <si>
    <t>AUTOMATIC DATA PROC - MARKET CAPITALIZATION</t>
  </si>
  <si>
    <t>912669(WC08001)</t>
  </si>
  <si>
    <t>AUTOZONE INC - MARKET CAPITALIZATION</t>
  </si>
  <si>
    <t>544616(WC08001)</t>
  </si>
  <si>
    <t>AVERY DENNISON CORP - MARKET CAPITALIZATION</t>
  </si>
  <si>
    <t>921161(WC08001)</t>
  </si>
  <si>
    <t>BALL CORPORATION - MARKET CAPITALIZATION</t>
  </si>
  <si>
    <t>932060(WC08001)</t>
  </si>
  <si>
    <t>BERKSHIRE HATHAWAY - MARKET CAPITALIZATION</t>
  </si>
  <si>
    <t>874227(WC08001)</t>
  </si>
  <si>
    <t>BAXTER INTERNATIONAL - MARKET CAPITALIZATION</t>
  </si>
  <si>
    <t>916365(WC08001)</t>
  </si>
  <si>
    <t>BECTON, DICKINSON - MARKET CAPITALIZATION</t>
  </si>
  <si>
    <t>905876(WC08001)</t>
  </si>
  <si>
    <t>VERIZON COMMUNICATNS - MARKET CAPITALIZATION</t>
  </si>
  <si>
    <t>945384(WC08001)</t>
  </si>
  <si>
    <t>BEST BUY CO INC - MARKET CAPITALIZATION</t>
  </si>
  <si>
    <t>929302(WC08001)</t>
  </si>
  <si>
    <t>SL GREEN REALTY CORP - MARKET CAPITALIZATION</t>
  </si>
  <si>
    <t>895784(WC08001)</t>
  </si>
  <si>
    <t>YUM! BRANDS INC - MARKET CAPITALIZATION</t>
  </si>
  <si>
    <t>878574(WC08001)</t>
  </si>
  <si>
    <t>FIRSTENERGY CORP - MARKET CAPITALIZATION</t>
  </si>
  <si>
    <t>905159(WC08001)</t>
  </si>
  <si>
    <t>H &amp; R BLOCK INC - MARKET CAPITALIZATION</t>
  </si>
  <si>
    <t>905596(WC08001)</t>
  </si>
  <si>
    <t>BOEING CO - MARKET CAPITALIZATION</t>
  </si>
  <si>
    <t>904818(WC08001)</t>
  </si>
  <si>
    <t>ROBERT HALF INTL INC - MARKET CAPITALIZATION</t>
  </si>
  <si>
    <t>923649(WC08001)</t>
  </si>
  <si>
    <t>BOSTON SCIENTIFIC - MARKET CAPITALIZATION</t>
  </si>
  <si>
    <t>325824(WC08001)</t>
  </si>
  <si>
    <t>C.H. ROBINSON - MARKET CAPITALIZATION</t>
  </si>
  <si>
    <t>879628(WC08001)</t>
  </si>
  <si>
    <t>BRISTOL-MYERS SQUIBB - MARKET CAPITALIZATION</t>
  </si>
  <si>
    <t>905080(WC08001)</t>
  </si>
  <si>
    <t>AVALONBAY COMMUNITIE - MARKET CAPITALIZATION</t>
  </si>
  <si>
    <t>130502(WC08001)</t>
  </si>
  <si>
    <t>SEMPRA ENERGY - MARKET CAPITALIZATION</t>
  </si>
  <si>
    <t>902103(WC08001)</t>
  </si>
  <si>
    <t>FEDEX CORP - MARKET CAPITALIZATION</t>
  </si>
  <si>
    <t>951849(WC08001)</t>
  </si>
  <si>
    <t>VERISIGN, INC. - MARKET CAPITALIZATION</t>
  </si>
  <si>
    <t>674693(WC08001)</t>
  </si>
  <si>
    <t>AMPHENOL CORP - MARKET CAPITALIZATION</t>
  </si>
  <si>
    <t>546075(WC08001)</t>
  </si>
  <si>
    <t>BROWN FORMAN CORP - MARKET CAPITALIZATION</t>
  </si>
  <si>
    <t>912216(WC08001)</t>
  </si>
  <si>
    <t>CSX CORPORATION - MARKET CAPITALIZATION</t>
  </si>
  <si>
    <t>993189(WC08001)</t>
  </si>
  <si>
    <t>CAMPBELL SOUP CO - MARKET CAPITALIZATION</t>
  </si>
  <si>
    <t>905075(WC08001)</t>
  </si>
  <si>
    <t>CONSTELLATION BRANDS - MARKET CAPITALIZATION</t>
  </si>
  <si>
    <t>937083(WC08001)</t>
  </si>
  <si>
    <t>CARDINAL HEALTH, INC - MARKET CAPITALIZATION</t>
  </si>
  <si>
    <t>944704(WC08001)</t>
  </si>
  <si>
    <t>CATERPILLAR INC - MARKET CAPITALIZATION</t>
  </si>
  <si>
    <t>902224(WC08001)</t>
  </si>
  <si>
    <t>CELGENE CORPORATION - MARKET CAPITALIZATION</t>
  </si>
  <si>
    <t>755790(WC08001)</t>
  </si>
  <si>
    <t>CITRIX SYSTEMS INC - MARKET CAPITALIZATION</t>
  </si>
  <si>
    <t>867705(WC08001)</t>
  </si>
  <si>
    <t>JPMORGAN CHASE &amp; CO - MARKET CAPITALIZATION</t>
  </si>
  <si>
    <t>902242(WC08001)</t>
  </si>
  <si>
    <t>CINCINNATI FINL CORP - MARKET CAPITALIZATION</t>
  </si>
  <si>
    <t>951545(WC08001)</t>
  </si>
  <si>
    <t>CINTAS CORPORATION - MARKET CAPITALIZATION</t>
  </si>
  <si>
    <t>944777(WC08001)</t>
  </si>
  <si>
    <t>CISCO SYSTEMS, INC. - MARKET CAPITALIZATION</t>
  </si>
  <si>
    <t>542868(WC08001)</t>
  </si>
  <si>
    <t>CLOROX CO - MARKET CAPITALIZATION</t>
  </si>
  <si>
    <t>916125(WC08001)</t>
  </si>
  <si>
    <t>COCA-COLA - MARKET CAPITALIZATION</t>
  </si>
  <si>
    <t>904282(WC08001)</t>
  </si>
  <si>
    <t>COLGATE-PALMOLIVE CO - MARKET CAPITALIZATION</t>
  </si>
  <si>
    <t>906148(WC08001)</t>
  </si>
  <si>
    <t>COMERICA INC. - MARKET CAPITALIZATION</t>
  </si>
  <si>
    <t>922964(WC08001)</t>
  </si>
  <si>
    <t>CONAGRA BRANDS INC - MARKET CAPITALIZATION</t>
  </si>
  <si>
    <t>929814(WC08001)</t>
  </si>
  <si>
    <t>CONSOLIDATED EDISON - MARKET CAPITALIZATION</t>
  </si>
  <si>
    <t>902288(WC08001)</t>
  </si>
  <si>
    <t>CMS ENERGY CORP - MARKET CAPITALIZATION</t>
  </si>
  <si>
    <t>901686(WC08001)</t>
  </si>
  <si>
    <t>COOPER COMPANIES INC - MARKET CAPITALIZATION</t>
  </si>
  <si>
    <t>938928(WC08001)</t>
  </si>
  <si>
    <t>CORNING INCORPORATED - MARKET CAPITALIZATION</t>
  </si>
  <si>
    <t>912273(WC08001)</t>
  </si>
  <si>
    <t>SEALED AIR CORP - MARKET CAPITALIZATION</t>
  </si>
  <si>
    <t>923036(WC08001)</t>
  </si>
  <si>
    <t>CUMMINS INC. - MARKET CAPITALIZATION</t>
  </si>
  <si>
    <t>905966(WC08001)</t>
  </si>
  <si>
    <t>D.R. HORTON INC - MARKET CAPITALIZATION</t>
  </si>
  <si>
    <t>325922(WC08001)</t>
  </si>
  <si>
    <t>DANAHER CORP - MARKET CAPITALIZATION</t>
  </si>
  <si>
    <t>912941(WC08001)</t>
  </si>
  <si>
    <t>MOODY'S CORP - MARKET CAPITALIZATION</t>
  </si>
  <si>
    <t>683118(WC08001)</t>
  </si>
  <si>
    <t>DEERE &amp; COMPANY - MARKET CAPITALIZATION</t>
  </si>
  <si>
    <t>906189(WC08001)</t>
  </si>
  <si>
    <t>MORGAN STANLEY - MARKET CAPITALIZATION</t>
  </si>
  <si>
    <t>327998(WC08001)</t>
  </si>
  <si>
    <t>REPUBLIC SERVICES - MARKET CAPITALIZATION</t>
  </si>
  <si>
    <t>683432(WC08001)</t>
  </si>
  <si>
    <t>WALT DISNEY - MARKET CAPITALIZATION</t>
  </si>
  <si>
    <t>921964(WC08001)</t>
  </si>
  <si>
    <t>DOLLAR TREE, INC - MARKET CAPITALIZATION</t>
  </si>
  <si>
    <t>154259(WC08001)</t>
  </si>
  <si>
    <t>DOVER CORP - MARKET CAPITALIZATION</t>
  </si>
  <si>
    <t>904830(WC08001)</t>
  </si>
  <si>
    <t>OMNICOM GROUP INC - MARKET CAPITALIZATION</t>
  </si>
  <si>
    <t>932913(WC08001)</t>
  </si>
  <si>
    <t>DTE ENERGY CO - MARKET CAPITALIZATION</t>
  </si>
  <si>
    <t>905214(WC08001)</t>
  </si>
  <si>
    <t>DUKE REALTY CORP - MARKET CAPITALIZATION</t>
  </si>
  <si>
    <t>513260(WC08001)</t>
  </si>
  <si>
    <t>DARDEN RESTAURANTS - MARKET CAPITALIZATION</t>
  </si>
  <si>
    <t>152719(WC08001)</t>
  </si>
  <si>
    <t>EBAY INC. - MARKET CAPITALIZATION</t>
  </si>
  <si>
    <t>687609(WC08001)</t>
  </si>
  <si>
    <t>BANK OF AMERICA CORP - MARKET CAPITALIZATION</t>
  </si>
  <si>
    <t>923937(WC08001)</t>
  </si>
  <si>
    <t>CITIGROUP INC - MARKET CAPITALIZATION</t>
  </si>
  <si>
    <t>741344(WC08001)</t>
  </si>
  <si>
    <t>EASTMAN CHEMICAL CO - MARKET CAPITALIZATION</t>
  </si>
  <si>
    <t>357922(WC08001)</t>
  </si>
  <si>
    <t>E*TRADE FINANCIAL - MARKET CAPITALIZATION</t>
  </si>
  <si>
    <t>883488(WC08001)</t>
  </si>
  <si>
    <t>CADENCE DESIGN SYST - MARKET CAPITALIZATION</t>
  </si>
  <si>
    <t>755148(WC08001)</t>
  </si>
  <si>
    <t>DISH NETWORK - MARKET CAPITALIZATION</t>
  </si>
  <si>
    <t>135448(WC08001)</t>
  </si>
  <si>
    <t>ECOLAB INC - MARKET CAPITALIZATION</t>
  </si>
  <si>
    <t>921268(WC08001)</t>
  </si>
  <si>
    <t>PERKINELMER INC - MARKET CAPITALIZATION</t>
  </si>
  <si>
    <t>912157(WC08001)</t>
  </si>
  <si>
    <t>ELECTRONIC ARTS, INC - MARKET CAPITALIZATION</t>
  </si>
  <si>
    <t>500320(WC08001)</t>
  </si>
  <si>
    <t>EMERSON ELECTRIC CO. - MARKET CAPITALIZATION</t>
  </si>
  <si>
    <t>905115(WC08001)</t>
  </si>
  <si>
    <t>ENTERGY CORPORATION - MARKET CAPITALIZATION</t>
  </si>
  <si>
    <t>902306(WC08001)</t>
  </si>
  <si>
    <t>EOG RESOURCES, INC. - MARKET CAPITALIZATION</t>
  </si>
  <si>
    <t>500373(WC08001)</t>
  </si>
  <si>
    <t>EQUIFAX INC. - MARKET CAPITALIZATION</t>
  </si>
  <si>
    <t>906194(WC08001)</t>
  </si>
  <si>
    <t>EQUITY RESIDENTIAL - MARKET CAPITALIZATION</t>
  </si>
  <si>
    <t>329534(WC08001)</t>
  </si>
  <si>
    <t>ESTEE LAUDER CO - MARKET CAPITALIZATION</t>
  </si>
  <si>
    <t>867375(WC08001)</t>
  </si>
  <si>
    <t>EXPEDITORS INTL WASH - MARKET CAPITALIZATION</t>
  </si>
  <si>
    <t>910722(WC08001)</t>
  </si>
  <si>
    <t>EXXON MOBIL CORP - MARKET CAPITALIZATION</t>
  </si>
  <si>
    <t>905039(WC08001)</t>
  </si>
  <si>
    <t>FMC CORPORATION - MARKET CAPITALIZATION</t>
  </si>
  <si>
    <t>905082(WC08001)</t>
  </si>
  <si>
    <t>NEXTERA ENERGY - MARKET CAPITALIZATION</t>
  </si>
  <si>
    <t>905016(WC08001)</t>
  </si>
  <si>
    <t>ASSURANT INC - MARKET CAPITALIZATION</t>
  </si>
  <si>
    <t>28341F(WC08001)</t>
  </si>
  <si>
    <t>FASTENAL COMPANY - MARKET CAPITALIZATION</t>
  </si>
  <si>
    <t>755980(WC08001)</t>
  </si>
  <si>
    <t>FEDERAL REALTY INVST - MARKET CAPITALIZATION</t>
  </si>
  <si>
    <t>905994(WC08001)</t>
  </si>
  <si>
    <t>FIFTH THIRD BANCORP - MARKET CAPITALIZATION</t>
  </si>
  <si>
    <t>997198(WC08001)</t>
  </si>
  <si>
    <t>M&amp;T BANK CORPORATION - MARKET CAPITALIZATION</t>
  </si>
  <si>
    <t>951503(WC08001)</t>
  </si>
  <si>
    <t>FISERV INC - MARKET CAPITALIZATION</t>
  </si>
  <si>
    <t>741123(WC08001)</t>
  </si>
  <si>
    <t>MACY'S INC - MARKET CAPITALIZATION</t>
  </si>
  <si>
    <t>546814(WC08001)</t>
  </si>
  <si>
    <t>FRANKLIN RESOURCES - MARKET CAPITALIZATION</t>
  </si>
  <si>
    <t>938076(WC08001)</t>
  </si>
  <si>
    <t>FREEPORT-MCMORAN INC - MARKET CAPITALIZATION</t>
  </si>
  <si>
    <t>152594(WC08001)</t>
  </si>
  <si>
    <t>GAP INC - MARKET CAPITALIZATION</t>
  </si>
  <si>
    <t>951018(WC08001)</t>
  </si>
  <si>
    <t>GENERAL DYNAMICS - MARKET CAPITALIZATION</t>
  </si>
  <si>
    <t>907652(WC08001)</t>
  </si>
  <si>
    <t>GENERAL MILLS, INC. - MARKET CAPITALIZATION</t>
  </si>
  <si>
    <t>905801(WC08001)</t>
  </si>
  <si>
    <t>GENUINE PARTS CO - MARKET CAPITALIZATION</t>
  </si>
  <si>
    <t>906511(WC08001)</t>
  </si>
  <si>
    <t>GILEAD SCIENCES, INC - MARKET CAPITALIZATION</t>
  </si>
  <si>
    <t>546697(WC08001)</t>
  </si>
  <si>
    <t>MCKESSON CORPORATION - MARKET CAPITALIZATION</t>
  </si>
  <si>
    <t>134784(WC08001)</t>
  </si>
  <si>
    <t>NVIDIA CORPORATION - MARKET CAPITALIZATION</t>
  </si>
  <si>
    <t>694405(WC08001)</t>
  </si>
  <si>
    <t>GENERAL ELECTRIC CO. - MARKET CAPITALIZATION</t>
  </si>
  <si>
    <t>906150(WC08001)</t>
  </si>
  <si>
    <t>GRAINGER (W.W.), INC - MARKET CAPITALIZATION</t>
  </si>
  <si>
    <t>905898(WC08001)</t>
  </si>
  <si>
    <t>HALLIBURTON COMPANY - MARKET CAPITALIZATION</t>
  </si>
  <si>
    <t>904678(WC08001)</t>
  </si>
  <si>
    <t>GOLDMAN SACHS GROUP - MARKET CAPITALIZATION</t>
  </si>
  <si>
    <t>696738(WC08001)</t>
  </si>
  <si>
    <t>HARLEY-DAVIDSON INC. - MARKET CAPITALIZATION</t>
  </si>
  <si>
    <t>729665(WC08001)</t>
  </si>
  <si>
    <t>HASBRO INC - MARKET CAPITALIZATION</t>
  </si>
  <si>
    <t>912030(WC08001)</t>
  </si>
  <si>
    <t>HCP, INC. - MARKET CAPITALIZATION</t>
  </si>
  <si>
    <t>945589(WC08001)</t>
  </si>
  <si>
    <t>HERSHEY CO - MARKET CAPITALIZATION</t>
  </si>
  <si>
    <t>905077(WC08001)</t>
  </si>
  <si>
    <t>JUNIPER NETWORKS INC - MARKET CAPITALIZATION</t>
  </si>
  <si>
    <t>699943(WC08001)</t>
  </si>
  <si>
    <t>HOLOGIC INC - MARKET CAPITALIZATION</t>
  </si>
  <si>
    <t>542983(WC08001)</t>
  </si>
  <si>
    <t>UNUM GROUP - MARKET CAPITALIZATION</t>
  </si>
  <si>
    <t>741410(WC08001)</t>
  </si>
  <si>
    <t>HOME DEPOT, INC. - MARKET CAPITALIZATION</t>
  </si>
  <si>
    <t>998171(WC08001)</t>
  </si>
  <si>
    <t>CENTERPOINT ENERGY - MARKET CAPITALIZATION</t>
  </si>
  <si>
    <t>904842(WC08001)</t>
  </si>
  <si>
    <t>HUMANA INC. - MARKET CAPITALIZATION</t>
  </si>
  <si>
    <t>916860(WC08001)</t>
  </si>
  <si>
    <t>HUNTINGTON BANCSHR - MARKET CAPITALIZATION</t>
  </si>
  <si>
    <t>951068(WC08001)</t>
  </si>
  <si>
    <t>BIOGEN INC - MARKET CAPITALIZATION</t>
  </si>
  <si>
    <t>545725(WC08001)</t>
  </si>
  <si>
    <t>ILLINOIS TOOL WORKS - MARKET CAPITALIZATION</t>
  </si>
  <si>
    <t>905052(WC08001)</t>
  </si>
  <si>
    <t>INTUIT INC - MARKET CAPITALIZATION</t>
  </si>
  <si>
    <t>328184(WC08001)</t>
  </si>
  <si>
    <t>INTEL CORPORATION - MARKET CAPITALIZATION</t>
  </si>
  <si>
    <t>922726(WC08001)</t>
  </si>
  <si>
    <t>INTL FLAVORS&amp;FRAGRAN - MARKET CAPITALIZATION</t>
  </si>
  <si>
    <t>905050(WC08001)</t>
  </si>
  <si>
    <t>INTERNATIONAL PAPER - MARKET CAPITALIZATION</t>
  </si>
  <si>
    <t>904069(WC08001)</t>
  </si>
  <si>
    <t>INTERPUBLIC GROUP - MARKET CAPITALIZATION</t>
  </si>
  <si>
    <t>923465(WC08001)</t>
  </si>
  <si>
    <t>JACOBS ENG GROUP INC - MARKET CAPITALIZATION</t>
  </si>
  <si>
    <t>912142(WC08001)</t>
  </si>
  <si>
    <t>JOHNSON &amp; JOHNSON - MARKET CAPITALIZATION</t>
  </si>
  <si>
    <t>912212(WC08001)</t>
  </si>
  <si>
    <t>HARTFORD FINANCIAL - MARKET CAPITALIZATION</t>
  </si>
  <si>
    <t>867871(WC08001)</t>
  </si>
  <si>
    <t>KLA - MARKET CAPITALIZATION</t>
  </si>
  <si>
    <t>993062(WC08001)</t>
  </si>
  <si>
    <t>DEVON ENERGY CORP - MARKET CAPITALIZATION</t>
  </si>
  <si>
    <t>271980(WC08001)</t>
  </si>
  <si>
    <t>KELLOGG COMPANY - MARKET CAPITALIZATION</t>
  </si>
  <si>
    <t>905922(WC08001)</t>
  </si>
  <si>
    <t>KEYCORP - MARKET CAPITALIZATION</t>
  </si>
  <si>
    <t>916130(WC08001)</t>
  </si>
  <si>
    <t>KIMCO REALTY CORP - MARKET CAPITALIZATION</t>
  </si>
  <si>
    <t>546169(WC08001)</t>
  </si>
  <si>
    <t>KIMBERLY-CLARK CORP - MARKET CAPITALIZATION</t>
  </si>
  <si>
    <t>902354(WC08001)</t>
  </si>
  <si>
    <t>KOHLS CORPORATION - MARKET CAPITALIZATION</t>
  </si>
  <si>
    <t>325849(WC08001)</t>
  </si>
  <si>
    <t>KROGER CO - MARKET CAPITALIZATION</t>
  </si>
  <si>
    <t>912134(WC08001)</t>
  </si>
  <si>
    <t>AKAMAI TECHNOLOGIES - MARKET CAPITALIZATION</t>
  </si>
  <si>
    <t>277355(WC08001)</t>
  </si>
  <si>
    <t>LEGGETT &amp; PLATT INC - MARKET CAPITALIZATION</t>
  </si>
  <si>
    <t>906487(WC08001)</t>
  </si>
  <si>
    <t>LENNAR CORP - MARKET CAPITALIZATION</t>
  </si>
  <si>
    <t>912219(WC08001)</t>
  </si>
  <si>
    <t>LILLY (ELI) AND CO. - MARKET CAPITALIZATION</t>
  </si>
  <si>
    <t>921290(WC08001)</t>
  </si>
  <si>
    <t>LINCOLN NAT'L CORP - MARKET CAPITALIZATION</t>
  </si>
  <si>
    <t>912402(WC08001)</t>
  </si>
  <si>
    <t>UNITED PARCEL SVCS - MARKET CAPITALIZATION</t>
  </si>
  <si>
    <t>277487(WC08001)</t>
  </si>
  <si>
    <t>AGILENT TECHNOLOGIES - MARKET CAPITALIZATION</t>
  </si>
  <si>
    <t>277642(WC08001)</t>
  </si>
  <si>
    <t>LOCKHEED MARTIN CORP - MARKET CAPITALIZATION</t>
  </si>
  <si>
    <t>154423(WC08001)</t>
  </si>
  <si>
    <t>LOEWS CORPORATION - MARKET CAPITALIZATION</t>
  </si>
  <si>
    <t>922418(WC08001)</t>
  </si>
  <si>
    <t>CARNIVAL CORP - MARKET CAPITALIZATION</t>
  </si>
  <si>
    <t>755695(WC08001)</t>
  </si>
  <si>
    <t>LOWE'S COMPANIES INC - MARKET CAPITALIZATION</t>
  </si>
  <si>
    <t>905620(WC08001)</t>
  </si>
  <si>
    <t>DOMINION ENERGY INC - MARKET CAPITALIZATION</t>
  </si>
  <si>
    <t>944314(WC08001)</t>
  </si>
  <si>
    <t>MACERICH CO - MARKET CAPITALIZATION</t>
  </si>
  <si>
    <t>357366(WC08001)</t>
  </si>
  <si>
    <t>MGM RESORTS - MARKET CAPITALIZATION</t>
  </si>
  <si>
    <t>516007(WC08001)</t>
  </si>
  <si>
    <t>MCCORMICK &amp; CO INC - MARKET CAPITALIZATION</t>
  </si>
  <si>
    <t>510493(WC08001)</t>
  </si>
  <si>
    <t>MCDONALD'S CORP - MARKET CAPITALIZATION</t>
  </si>
  <si>
    <t>921910(WC08001)</t>
  </si>
  <si>
    <t>EVEREST RE GROUP - MARKET CAPITALIZATION</t>
  </si>
  <si>
    <t>311759(WC08001)</t>
  </si>
  <si>
    <t>HOST HOTELS - MARKET CAPITALIZATION</t>
  </si>
  <si>
    <t>912588(WC08001)</t>
  </si>
  <si>
    <t>MARSH &amp; MCLENNAN CO. - MARKET CAPITALIZATION</t>
  </si>
  <si>
    <t>904780(WC08001)</t>
  </si>
  <si>
    <t>MASCO CORP - MARKET CAPITALIZATION</t>
  </si>
  <si>
    <t>905624(WC08001)</t>
  </si>
  <si>
    <t>MARTIN MARIETTA MAT - MARKET CAPITALIZATION</t>
  </si>
  <si>
    <t>130062(WC08001)</t>
  </si>
  <si>
    <t>METLIFE INC - MARKET CAPITALIZATION</t>
  </si>
  <si>
    <t>286738(WC08001)</t>
  </si>
  <si>
    <t>MAXIM INTEGRATED PRD - MARKET CAPITALIZATION</t>
  </si>
  <si>
    <t>771830(WC08001)</t>
  </si>
  <si>
    <t>ACTIVISION BLIZZARD - MARKET CAPITALIZATION</t>
  </si>
  <si>
    <t>312367(WC08001)</t>
  </si>
  <si>
    <t>CVS HEALTH CORP - MARKET CAPITALIZATION</t>
  </si>
  <si>
    <t>912635(WC08001)</t>
  </si>
  <si>
    <t>LAB CORP OF AMERICA - MARKET CAPITALIZATION</t>
  </si>
  <si>
    <t>152533(WC08001)</t>
  </si>
  <si>
    <t>MICROSOFT CORP - MARKET CAPITALIZATION</t>
  </si>
  <si>
    <t>719643(WC08001)</t>
  </si>
  <si>
    <t>MICRON TECHNOLOGY - MARKET CAPITALIZATION</t>
  </si>
  <si>
    <t>999506(WC08001)</t>
  </si>
  <si>
    <t>MICROCHIP TECHNOLOGY - MARKET CAPITALIZATION</t>
  </si>
  <si>
    <t>328228(WC08001)</t>
  </si>
  <si>
    <t>3M COMPANY - MARKET CAPITALIZATION</t>
  </si>
  <si>
    <t>902172(WC08001)</t>
  </si>
  <si>
    <t>MOHAWK INDUSTRIES - MARKET CAPITALIZATION</t>
  </si>
  <si>
    <t>325475(WC08001)</t>
  </si>
  <si>
    <t>XCEL ENERGY INC - MARKET CAPITALIZATION</t>
  </si>
  <si>
    <t>905010(WC08001)</t>
  </si>
  <si>
    <t>FORD MOTOR COMPANY - MARKET CAPITALIZATION</t>
  </si>
  <si>
    <t>902230(WC08001)</t>
  </si>
  <si>
    <t>NATL OILWELL VARCO - MARKET CAPITALIZATION</t>
  </si>
  <si>
    <t>884383(WC08001)</t>
  </si>
  <si>
    <t>NETAPP INC. - MARKET CAPITALIZATION</t>
  </si>
  <si>
    <t>867422(WC08001)</t>
  </si>
  <si>
    <t>NEWELL BRANDS INC - MARKET CAPITALIZATION</t>
  </si>
  <si>
    <t>906933(WC08001)</t>
  </si>
  <si>
    <t>NEWMONT GOLDCORP - MARKET CAPITALIZATION</t>
  </si>
  <si>
    <t>912160(WC08001)</t>
  </si>
  <si>
    <t>NIKE INC. - MARKET CAPITALIZATION</t>
  </si>
  <si>
    <t>993249(WC08001)</t>
  </si>
  <si>
    <t>NOBLE ENERGY, INC. - MARKET CAPITALIZATION</t>
  </si>
  <si>
    <t>906557(WC08001)</t>
  </si>
  <si>
    <t>NORDSTROM, INC. - MARKET CAPITALIZATION</t>
  </si>
  <si>
    <t>906560(WC08001)</t>
  </si>
  <si>
    <t>NORFOLK SOUTHERN - MARKET CAPITALIZATION</t>
  </si>
  <si>
    <t>901899(WC08001)</t>
  </si>
  <si>
    <t>NISOURCE INC - MARKET CAPITALIZATION</t>
  </si>
  <si>
    <t>906176(WC08001)</t>
  </si>
  <si>
    <t>NORTHERN TRUST CORP - MARKET CAPITALIZATION</t>
  </si>
  <si>
    <t>905861(WC08001)</t>
  </si>
  <si>
    <t>NORTHROP GRUMMAN - MARKET CAPITALIZATION</t>
  </si>
  <si>
    <t>905809(WC08001)</t>
  </si>
  <si>
    <t>WELLS FARGO &amp; CO - MARKET CAPITALIZATION</t>
  </si>
  <si>
    <t>906195(WC08001)</t>
  </si>
  <si>
    <t>NUCOR CORPORATION - MARKET CAPITALIZATION</t>
  </si>
  <si>
    <t>921482(WC08001)</t>
  </si>
  <si>
    <t>CAPITAL ONE FIN'L - MARKET CAPITALIZATION</t>
  </si>
  <si>
    <t>134843(WC08001)</t>
  </si>
  <si>
    <t>OCCIDENTAL PETROLEUM - MARKET CAPITALIZATION</t>
  </si>
  <si>
    <t>905102(WC08001)</t>
  </si>
  <si>
    <t>ORACLE CORPORATION - MARKET CAPITALIZATION</t>
  </si>
  <si>
    <t>719618(WC08001)</t>
  </si>
  <si>
    <t>PACCAR INC. - MARKET CAPITALIZATION</t>
  </si>
  <si>
    <t>921757(WC08001)</t>
  </si>
  <si>
    <t>EXELON CORPORATION - MARKET CAPITALIZATION</t>
  </si>
  <si>
    <t>902317(WC08001)</t>
  </si>
  <si>
    <t>PARKER-HANNIFIN CORP - MARKET CAPITALIZATION</t>
  </si>
  <si>
    <t>905150(WC08001)</t>
  </si>
  <si>
    <t>PAYCHEX INC - MARKET CAPITALIZATION</t>
  </si>
  <si>
    <t>945297(WC08001)</t>
  </si>
  <si>
    <t>PPL CORP - MARKET CAPITALIZATION</t>
  </si>
  <si>
    <t>902107(WC08001)</t>
  </si>
  <si>
    <t>PEPSICO, INC. - MARKET CAPITALIZATION</t>
  </si>
  <si>
    <t>905677(WC08001)</t>
  </si>
  <si>
    <t>PFIZER INC - MARKET CAPITALIZATION</t>
  </si>
  <si>
    <t>904030(WC08001)</t>
  </si>
  <si>
    <t>CONOCOPHILLIPS - MARKET CAPITALIZATION</t>
  </si>
  <si>
    <t>901666(WC08001)</t>
  </si>
  <si>
    <t>PIONEER NATURAL RES - MARKET CAPITALIZATION</t>
  </si>
  <si>
    <t>895705(WC08001)</t>
  </si>
  <si>
    <t>ALTRIA GROUP INC - MARKET CAPITALIZATION</t>
  </si>
  <si>
    <t>904853(WC08001)</t>
  </si>
  <si>
    <t>PNC FINL SVCS GROUP - MARKET CAPITALIZATION</t>
  </si>
  <si>
    <t>944175(WC08001)</t>
  </si>
  <si>
    <t>PPG INDUSTRIES INC - MARKET CAPITALIZATION</t>
  </si>
  <si>
    <t>901897(WC08001)</t>
  </si>
  <si>
    <t>COSTCO WHOLESALE - MARKET CAPITALIZATION</t>
  </si>
  <si>
    <t>312385(WC08001)</t>
  </si>
  <si>
    <t>T. ROWE PRICE GROUP - MARKET CAPITALIZATION</t>
  </si>
  <si>
    <t>729104(WC08001)</t>
  </si>
  <si>
    <t>QUEST DIAGNOSTICS - MARKET CAPITALIZATION</t>
  </si>
  <si>
    <t>877181(WC08001)</t>
  </si>
  <si>
    <t>PROCTER &amp; GAMBLE - MARKET CAPITALIZATION</t>
  </si>
  <si>
    <t>912228(WC08001)</t>
  </si>
  <si>
    <t>PROGRESSIVE CORP - MARKET CAPITALIZATION</t>
  </si>
  <si>
    <t>936324(WC08001)</t>
  </si>
  <si>
    <t>PUBLIC SVC ENTRPR GR - MARKET CAPITALIZATION</t>
  </si>
  <si>
    <t>902321(WC08001)</t>
  </si>
  <si>
    <t>PULTEGROUP - MARKET CAPITALIZATION</t>
  </si>
  <si>
    <t>912518(WC08001)</t>
  </si>
  <si>
    <t>QUALCOMM INC - MARKET CAPITALIZATION</t>
  </si>
  <si>
    <t>546370(WC08001)</t>
  </si>
  <si>
    <t>REGENCY CENTERS CORP - MARKET CAPITALIZATION</t>
  </si>
  <si>
    <t>312451(WC08001)</t>
  </si>
  <si>
    <t>UDR INC - MARKET CAPITALIZATION</t>
  </si>
  <si>
    <t>992656(WC08001)</t>
  </si>
  <si>
    <t>U. S. BANCORP - MARKET CAPITALIZATION</t>
  </si>
  <si>
    <t>951046(WC08001)</t>
  </si>
  <si>
    <t>ROSS STORES, INC. - MARKET CAPITALIZATION</t>
  </si>
  <si>
    <t>702365(WC08001)</t>
  </si>
  <si>
    <t>ROPER TECHNOLOGIES - MARKET CAPITALIZATION</t>
  </si>
  <si>
    <t>546965(WC08001)</t>
  </si>
  <si>
    <t>ROCKWELL AUTOMATION - MARKET CAPITALIZATION</t>
  </si>
  <si>
    <t>902233(WC08001)</t>
  </si>
  <si>
    <t>ROYAL CARIBBEAN - MARKET CAPITALIZATION</t>
  </si>
  <si>
    <t>322549(WC08001)</t>
  </si>
  <si>
    <t>RAYTHEON COMPANY - MARKET CAPITALIZATION</t>
  </si>
  <si>
    <t>912633(WC08001)</t>
  </si>
  <si>
    <t>TRAVELERS COS - MARKET CAPITALIZATION</t>
  </si>
  <si>
    <t>933974(WC08001)</t>
  </si>
  <si>
    <t>FIDELITY NATNL INF - MARKET CAPITALIZATION</t>
  </si>
  <si>
    <t>14015T(WC08001)</t>
  </si>
  <si>
    <t>MERCK &amp; CO INC - MARKET CAPITALIZATION</t>
  </si>
  <si>
    <t>905019(WC08001)</t>
  </si>
  <si>
    <t>SCHLUMBERGER LIMITED - MARKET CAPITALIZATION</t>
  </si>
  <si>
    <t>912090(WC08001)</t>
  </si>
  <si>
    <t>CHARLES SCHWAB CORP - MARKET CAPITALIZATION</t>
  </si>
  <si>
    <t>755741(WC08001)</t>
  </si>
  <si>
    <t>ZIMMER BIOMET - MARKET CAPITALIZATION</t>
  </si>
  <si>
    <t>14361V(WC08001)</t>
  </si>
  <si>
    <t>AMERISOURCEBERGEN - MARKET CAPITALIZATION</t>
  </si>
  <si>
    <t>154680(WC08001)</t>
  </si>
  <si>
    <t>PRINCIPAL FINL GROUP - MARKET CAPITALIZATION</t>
  </si>
  <si>
    <t>14698C(WC08001)</t>
  </si>
  <si>
    <t>SHERWIN-WILLIAMS CO - MARKET CAPITALIZATION</t>
  </si>
  <si>
    <t>905361(WC08001)</t>
  </si>
  <si>
    <t>SIMON PROPERTY GROUP - MARKET CAPITALIZATION</t>
  </si>
  <si>
    <t>357834(WC08001)</t>
  </si>
  <si>
    <t>SNAP-ON INC - MARKET CAPITALIZATION</t>
  </si>
  <si>
    <t>906400(WC08001)</t>
  </si>
  <si>
    <t>PRUDENTIAL FINANCIAL - MARKET CAPITALIZATION</t>
  </si>
  <si>
    <t>14861V(WC08001)</t>
  </si>
  <si>
    <t>ADVANCE AUTO PARTS - MARKET CAPITALIZATION</t>
  </si>
  <si>
    <t>14806F(WC08001)</t>
  </si>
  <si>
    <t>EDISON INTERNATIONAL - MARKET CAPITALIZATION</t>
  </si>
  <si>
    <t>902324(WC08001)</t>
  </si>
  <si>
    <t>SOUTHERN CO - MARKET CAPITALIZATION</t>
  </si>
  <si>
    <t>902325(WC08001)</t>
  </si>
  <si>
    <t>BB&amp;T CORPORATION - MARKET CAPITALIZATION</t>
  </si>
  <si>
    <t>992305(WC08001)</t>
  </si>
  <si>
    <t>SOUTHWEST AIRLINES - MARKET CAPITALIZATION</t>
  </si>
  <si>
    <t>905647(WC08001)</t>
  </si>
  <si>
    <t>AT&amp;T INC - MARKET CAPITALIZATION</t>
  </si>
  <si>
    <t>945388(WC08001)</t>
  </si>
  <si>
    <t>CHEVRON CORPORATION - MARKET CAPITALIZATION</t>
  </si>
  <si>
    <t>905024(WC08001)</t>
  </si>
  <si>
    <t>STATE STREET CORP - MARKET CAPITALIZATION</t>
  </si>
  <si>
    <t>951052(WC08001)</t>
  </si>
  <si>
    <t>STARBUCKS CORP - MARKET CAPITALIZATION</t>
  </si>
  <si>
    <t>326143(WC08001)</t>
  </si>
  <si>
    <t>PUBLIC STORAGE, INC - MARKET CAPITALIZATION</t>
  </si>
  <si>
    <t>905792(WC08001)</t>
  </si>
  <si>
    <t>STRYKER CORPORATION - MARKET CAPITALIZATION</t>
  </si>
  <si>
    <t>981722(WC08001)</t>
  </si>
  <si>
    <t>SUNTRUST BANKS INC - MARKET CAPITALIZATION</t>
  </si>
  <si>
    <t>922725(WC08001)</t>
  </si>
  <si>
    <t>SYMANTEC CORP - MARKET CAPITALIZATION</t>
  </si>
  <si>
    <t>541900(WC08001)</t>
  </si>
  <si>
    <t>SYNOPSYS INC - MARKET CAPITALIZATION</t>
  </si>
  <si>
    <t>325059(WC08001)</t>
  </si>
  <si>
    <t>SYSCO CORPORATION - MARKET CAPITALIZATION</t>
  </si>
  <si>
    <t>916079(WC08001)</t>
  </si>
  <si>
    <t>TEXAS INSTRUMENTS - MARKET CAPITALIZATION</t>
  </si>
  <si>
    <t>905061(WC08001)</t>
  </si>
  <si>
    <t>THERMO FISHER - MARKET CAPITALIZATION</t>
  </si>
  <si>
    <t>906394(WC08001)</t>
  </si>
  <si>
    <t>TIFFANY &amp; CO. - MARKET CAPITALIZATION</t>
  </si>
  <si>
    <t>745110(WC08001)</t>
  </si>
  <si>
    <t>TOTAL SYSTEM SERVICE - MARKET CAPITALIZATION</t>
  </si>
  <si>
    <t>944738(WC08001)</t>
  </si>
  <si>
    <t>DAVITA INC - MARKET CAPITALIZATION</t>
  </si>
  <si>
    <t>867138(WC08001)</t>
  </si>
  <si>
    <t>TYSON FOODS, INC. - MARKET CAPITALIZATION</t>
  </si>
  <si>
    <t>906643(WC08001)</t>
  </si>
  <si>
    <t>MARATHON OIL CORP. - MARKET CAPITALIZATION</t>
  </si>
  <si>
    <t>544682(WC08001)</t>
  </si>
  <si>
    <t>UNION PACIFIC CORP - MARKET CAPITALIZATION</t>
  </si>
  <si>
    <t>905105(WC08001)</t>
  </si>
  <si>
    <t>UNITED TECHNOLOGIES - MARKET CAPITALIZATION</t>
  </si>
  <si>
    <t>905122(WC08001)</t>
  </si>
  <si>
    <t>UNITEDHEALTH GROUP - MARKET CAPITALIZATION</t>
  </si>
  <si>
    <t>702635(WC08001)</t>
  </si>
  <si>
    <t>VARIAN MEDICAL SYST - MARKET CAPITALIZATION</t>
  </si>
  <si>
    <t>906220(WC08001)</t>
  </si>
  <si>
    <t>VF CORP - MARKET CAPITALIZATION</t>
  </si>
  <si>
    <t>901892(WC08001)</t>
  </si>
  <si>
    <t>VERTEX PHARMA INC - MARKET CAPITALIZATION</t>
  </si>
  <si>
    <t>545310(WC08001)</t>
  </si>
  <si>
    <t>VULCAN MATERIALS CO - MARKET CAPITALIZATION</t>
  </si>
  <si>
    <t>905816(WC08001)</t>
  </si>
  <si>
    <t>VORNADO REALTY TRUST - MARKET CAPITALIZATION</t>
  </si>
  <si>
    <t>912146(WC08001)</t>
  </si>
  <si>
    <t>WALMART INC - MARKET CAPITALIZATION</t>
  </si>
  <si>
    <t>916548(WC08001)</t>
  </si>
  <si>
    <t>WASTE MANAGEMENT - MARKET CAPITALIZATION</t>
  </si>
  <si>
    <t>519514(WC08001)</t>
  </si>
  <si>
    <t>WATERS CORPORATION - MARKET CAPITALIZATION</t>
  </si>
  <si>
    <t>867390(WC08001)</t>
  </si>
  <si>
    <t>WESTERN DIGITAL CORP - MARKET CAPITALIZATION</t>
  </si>
  <si>
    <t>906785(WC08001)</t>
  </si>
  <si>
    <t>WEYERHAEUSER CO - MARKET CAPITALIZATION</t>
  </si>
  <si>
    <t>905818(WC08001)</t>
  </si>
  <si>
    <t>WHIRLPOOL CORP - MARKET CAPITALIZATION</t>
  </si>
  <si>
    <t>904869(WC08001)</t>
  </si>
  <si>
    <t>WYNN RESORTS, LTD - MARKET CAPITALIZATION</t>
  </si>
  <si>
    <t>26406N(WC08001)</t>
  </si>
  <si>
    <t>CME GROUP INC - MARKET CAPITALIZATION</t>
  </si>
  <si>
    <t>26393N(WC08001)</t>
  </si>
  <si>
    <t>WILLIAMS COMPANIES - MARKET CAPITALIZATION</t>
  </si>
  <si>
    <t>922407(WC08001)</t>
  </si>
  <si>
    <t>ALLIANT ENERGY CORP - MARKET CAPITALIZATION</t>
  </si>
  <si>
    <t>906979(WC08001)</t>
  </si>
  <si>
    <t>CARMAX INC - MARKET CAPITALIZATION</t>
  </si>
  <si>
    <t>877723(WC08001)</t>
  </si>
  <si>
    <t>XILINX INC - MARKET CAPITALIZATION</t>
  </si>
  <si>
    <t>543542(WC08001)</t>
  </si>
  <si>
    <t>CIMAREX ENERGY CO - MARKET CAPITALIZATION</t>
  </si>
  <si>
    <t>26276P(WC08001)</t>
  </si>
  <si>
    <t>TJX COMPANIES INC - MARKET CAPITALIZATION</t>
  </si>
  <si>
    <t>921855(WC08001)</t>
  </si>
  <si>
    <t>ZIONS BANCORP - MARKET CAPITALIZATION</t>
  </si>
  <si>
    <t>951584(WC08001)</t>
  </si>
  <si>
    <t>REGIONS FINANCIAL - MARKET CAPITALIZATION</t>
  </si>
  <si>
    <t>951051(WC08001)</t>
  </si>
  <si>
    <t>CELANESE CORPORATION - MARKET CAPITALIZATION</t>
  </si>
  <si>
    <t>29756N(WC08001)</t>
  </si>
  <si>
    <t>MOLSON COORS BREW - MARKET CAPITALIZATION</t>
  </si>
  <si>
    <t>905997(WC08001)</t>
  </si>
  <si>
    <t>AMERIPRISE FIN - MARKET CAPITALIZATION</t>
  </si>
  <si>
    <t>31604H(WC08001)</t>
  </si>
  <si>
    <t>VIACOM, INC. - MARKET CAPITALIZATION</t>
  </si>
  <si>
    <t>543487(WC08001)</t>
  </si>
  <si>
    <t>CBS CORPORATION - MARKET CAPITALIZATION</t>
  </si>
  <si>
    <t>32480Q(WC08001)</t>
  </si>
  <si>
    <t>HANESBRANDS, INC. - MARKET CAPITALIZATION</t>
  </si>
  <si>
    <t>41071J(WC08001)</t>
  </si>
  <si>
    <t>WESTERN UNION COMP - MARKET CAPITALIZATION</t>
  </si>
  <si>
    <t>41195M(WC08001)</t>
  </si>
  <si>
    <t>PEOPLE'S UNITED - MARKET CAPITALIZATION</t>
  </si>
  <si>
    <t>517465(WC08001)</t>
  </si>
  <si>
    <t>BANK OF NEW YORK - MARKET CAPITALIZATION</t>
  </si>
  <si>
    <t>905840(WC08001)</t>
  </si>
  <si>
    <t>INVESCO LTD. - MARKET CAPITALIZATION</t>
  </si>
  <si>
    <t>51245V(WC08001)</t>
  </si>
  <si>
    <t>CHUBB - MARKET CAPITALIZATION</t>
  </si>
  <si>
    <t>328314(WC08001)</t>
  </si>
  <si>
    <t>DISCOVERY INC - MARKET CAPITALIZATION</t>
  </si>
  <si>
    <t>31196R(WC08001)</t>
  </si>
  <si>
    <t>MOSAIC CO - MARKET CAPITALIZATION</t>
  </si>
  <si>
    <t>771767(WC08001)</t>
  </si>
  <si>
    <t>STANLEY BLACK - MARKET CAPITALIZATION</t>
  </si>
  <si>
    <t>921503(WC08001)</t>
  </si>
  <si>
    <t>GARMIN LTD. - MARKET CAPITALIZATION</t>
  </si>
  <si>
    <t>255781(WC08001)</t>
  </si>
  <si>
    <t>PROLOGIS - MARKET CAPITALIZATION</t>
  </si>
  <si>
    <t>670129(WC08001)</t>
  </si>
  <si>
    <t>ACCENTURE PLC - MARKET CAPITALIZATION</t>
  </si>
  <si>
    <t>14352P(WC08001)</t>
  </si>
  <si>
    <t>HCA HEALTHCARE - MARKET CAPITALIZATION</t>
  </si>
  <si>
    <t>749688(WC08001)</t>
  </si>
  <si>
    <t>RALPH LAUREN - MARKET CAPITALIZATION</t>
  </si>
  <si>
    <t>894145(WC08001)</t>
  </si>
  <si>
    <t>SEAGATE TECHNOLOGY - MARKET CAPITALIZATION</t>
  </si>
  <si>
    <t>26599V(WC08001)</t>
  </si>
  <si>
    <t>MOTOROLA SOLUTIONS - MARKET CAPITALIZATION</t>
  </si>
  <si>
    <t>904878(WC08001)</t>
  </si>
  <si>
    <t>AON PLC - MARKET CAPITALIZATION</t>
  </si>
  <si>
    <t>922817(WC08001)</t>
  </si>
  <si>
    <t>INGERSOLL-RAND - MARKET CAPITALIZATION</t>
  </si>
  <si>
    <t>905446(WC08001)</t>
  </si>
  <si>
    <t>CBRE GROUP - MARKET CAPITALIZATION</t>
  </si>
  <si>
    <t>28513N(WC08001)</t>
  </si>
  <si>
    <t>EXPEDIA GROUP INC - MARKET CAPITALIZATION</t>
  </si>
  <si>
    <t>31412T(WC08001)</t>
  </si>
  <si>
    <t>AMERICAN TOWER CORP - MARKET CAPITALIZATION</t>
  </si>
  <si>
    <t>680902(WC08001)</t>
  </si>
  <si>
    <t>DUKE ENERGY CORP - MARKET CAPITALIZATION</t>
  </si>
  <si>
    <t>904383(WC08001)</t>
  </si>
  <si>
    <t>MONDELEZ - MARKET CAPITALIZATION</t>
  </si>
  <si>
    <t>13967E(WC08001)</t>
  </si>
  <si>
    <t>EATON CORP PLC - MARKET CAPITALIZATION</t>
  </si>
  <si>
    <t>903749(WC08001)</t>
  </si>
  <si>
    <t>L BRANDS INC - MARKET CAPITALIZATION</t>
  </si>
  <si>
    <t>937343(WC08001)</t>
  </si>
  <si>
    <t>ARCONIC INC - MARKET CAPITALIZATION</t>
  </si>
  <si>
    <t>905113(WC08001)</t>
  </si>
  <si>
    <t>WILLIS TOWERS WAT - MARKET CAPITALIZATION</t>
  </si>
  <si>
    <t>13967H(WC08001)</t>
  </si>
  <si>
    <t>BAKER HUGHES A GE CO - MARKET CAPITALIZATION</t>
  </si>
  <si>
    <t>921431(WC08001)</t>
  </si>
  <si>
    <t>TAPESTRY INC - MARKET CAPITALIZATION</t>
  </si>
  <si>
    <t>266220(WC08001)</t>
  </si>
  <si>
    <t>INTERCONTINENTAL - MARKET CAPITALIZATION</t>
  </si>
  <si>
    <t>30730Q(WC08001)</t>
  </si>
  <si>
    <t>JEFFERIES FINANCIAL - MARKET CAPITALIZATION</t>
  </si>
  <si>
    <t>921925(WC08001)</t>
  </si>
  <si>
    <t>CIGNA CORP - MARKET CAPITALIZATION</t>
  </si>
  <si>
    <t>912278(WC08001)</t>
  </si>
  <si>
    <t>XEROX HOLDINGS CORP - MARKET CAPITALIZATION</t>
  </si>
  <si>
    <t>905284(WC08001)</t>
  </si>
  <si>
    <t>APT INVESTMENT &amp; MGT - MARKET CAPITALIZATION</t>
  </si>
  <si>
    <t>132808(WC08001)</t>
  </si>
  <si>
    <t>GLOBE LIFE INC - MARKET CAPITALIZATION</t>
  </si>
  <si>
    <t>993394(WC08001)</t>
  </si>
  <si>
    <t>L3HARRIS TECHN - MARKET CAPITALIZATION</t>
  </si>
  <si>
    <t>905409(WC08001)</t>
  </si>
  <si>
    <t>PENTAIR PLC - MARKET CAPITALIZATION</t>
  </si>
  <si>
    <t>906585(WC08001)</t>
  </si>
  <si>
    <t>ANTHEM INC - MARKET CAPITALIZATION</t>
  </si>
  <si>
    <t>14737P(WC08001)</t>
  </si>
  <si>
    <t>CROWN CASTLE INT'L - MARKET CAPITALIZATION</t>
  </si>
  <si>
    <t>687197(WC08001)</t>
  </si>
  <si>
    <t>MEDTRONIC PLC - MARKET CAPITALIZATION</t>
  </si>
  <si>
    <t>906496(WC08001)</t>
  </si>
  <si>
    <t>WALGREENS BOOTS - MARKET CAPITALIZATION</t>
  </si>
  <si>
    <t>904866(WC08001)</t>
  </si>
  <si>
    <t>MYLAN NV - MARKET CAPITALIZATION</t>
  </si>
  <si>
    <t>906931(WC08001)</t>
  </si>
  <si>
    <t>IRON MOUNTAIN INC - MARKET CAPITALIZATION</t>
  </si>
  <si>
    <t>894720(WC08001)</t>
  </si>
  <si>
    <t>JOHNSON CONTROLS INT - MARKET CAPITALIZATION</t>
  </si>
  <si>
    <t>545615(WC08001)</t>
  </si>
  <si>
    <t>ALLERGAN PLC - MARKET CAPITALIZATION</t>
  </si>
  <si>
    <t>325596(WC08001)</t>
  </si>
  <si>
    <t>DENTSPLY SIRONA - MARKET CAPITALIZATION</t>
  </si>
  <si>
    <t>510209(WC08001)</t>
  </si>
  <si>
    <t>S&amp;P GLOBAL INC - MARKET CAPITALIZATION</t>
  </si>
  <si>
    <t>905414(WC08001)</t>
  </si>
  <si>
    <t>ALPHABET INC - MARKET CAPITALIZATION</t>
  </si>
  <si>
    <t>29026M(WC08001)</t>
  </si>
  <si>
    <t>HP INC - MARKET CAPITALIZATION</t>
  </si>
  <si>
    <t>905277(WC08001)</t>
  </si>
  <si>
    <t>DXC TECHNO - MARKET CAPITALIZATION</t>
  </si>
  <si>
    <t>916091(WC08001)</t>
  </si>
  <si>
    <t>WEC ENERGY GROUP INC - MARKET CAPITALIZATION</t>
  </si>
  <si>
    <t>902335(WC08001)</t>
  </si>
  <si>
    <t>LINDE PLC - MARKET CAPITALIZATION</t>
  </si>
  <si>
    <t>9373MH(WC08001)</t>
  </si>
  <si>
    <t>3M COMPANY</t>
  </si>
  <si>
    <t>3M COMPANY - NET INCOME - BASIC</t>
  </si>
  <si>
    <t>902172(WC01706)</t>
  </si>
  <si>
    <t>ABBOTT LABORATORIES - NET INCOME - BASIC</t>
  </si>
  <si>
    <t>916328(WC01706)</t>
  </si>
  <si>
    <t>ACCENTURE PLC</t>
  </si>
  <si>
    <t>ACCENTURE PLC - NET INCOME - BASIC</t>
  </si>
  <si>
    <t>14352P(WC01706)</t>
  </si>
  <si>
    <t>ACTIVISION BLIZZARD - NET INCOME - BASIC</t>
  </si>
  <si>
    <t>312367(WC01706)</t>
  </si>
  <si>
    <t>ADOBE INC</t>
  </si>
  <si>
    <t>ADOBE INC - NET INCOME - BASIC</t>
  </si>
  <si>
    <t>749382(WC01706)</t>
  </si>
  <si>
    <t>ADVANCE AUTO PARTS</t>
  </si>
  <si>
    <t>ADVANCE AUTO PARTS - NET INCOME - BASIC</t>
  </si>
  <si>
    <t>14806F(WC01706)</t>
  </si>
  <si>
    <t>ADVANCED MICRO</t>
  </si>
  <si>
    <t>ADVANCED MICRO - NET INCOME - BASIC</t>
  </si>
  <si>
    <t>936365(WC01706)</t>
  </si>
  <si>
    <t>AES CORP</t>
  </si>
  <si>
    <t>AES CORP - NET INCOME - BASIC</t>
  </si>
  <si>
    <t>545101(WC01706)</t>
  </si>
  <si>
    <t>AFLAC INCORPORATED</t>
  </si>
  <si>
    <t>AFLAC INCORPORATED - NET INCOME - BASIC</t>
  </si>
  <si>
    <t>933185(WC01706)</t>
  </si>
  <si>
    <t>AGILENT TECHNOLOGIES</t>
  </si>
  <si>
    <t>AGILENT TECHNOLOGIES - NET INCOME - BASIC</t>
  </si>
  <si>
    <t>277642(WC01706)</t>
  </si>
  <si>
    <t>AIR PRODUCTS &amp; CHEMS</t>
  </si>
  <si>
    <t>AIR PRODUCTS &amp; CHEMS - NET INCOME - BASIC</t>
  </si>
  <si>
    <t>905271(WC01706)</t>
  </si>
  <si>
    <t>AKAMAI TECHNOLOGIES</t>
  </si>
  <si>
    <t>AKAMAI TECHNOLOGIES - NET INCOME - BASIC</t>
  </si>
  <si>
    <t>277355(WC01706)</t>
  </si>
  <si>
    <t>ALBEMARLE CORP</t>
  </si>
  <si>
    <t>ALBEMARLE CORP - NET INCOME - BASIC</t>
  </si>
  <si>
    <t>130298(WC01706)</t>
  </si>
  <si>
    <t>ALLERGAN PLC</t>
  </si>
  <si>
    <t>ALLERGAN PLC - NET INCOME - BASIC</t>
  </si>
  <si>
    <t>325596(WC01706)</t>
  </si>
  <si>
    <t>ALLIANT ENERGY CORP</t>
  </si>
  <si>
    <t>ALLIANT ENERGY CORP - NET INCOME - BASIC</t>
  </si>
  <si>
    <t>906979(WC01706)</t>
  </si>
  <si>
    <t>ALLSTATE CORP</t>
  </si>
  <si>
    <t>ALLSTATE CORP - NET INCOME - BASIC</t>
  </si>
  <si>
    <t>322677(WC01706)</t>
  </si>
  <si>
    <t>ALPHABET INC</t>
  </si>
  <si>
    <t>ALPHABET INC - NET INCOME - BASIC</t>
  </si>
  <si>
    <t>29026M(WC01706)</t>
  </si>
  <si>
    <t>ALTRIA GROUP INC</t>
  </si>
  <si>
    <t>ALTRIA GROUP INC - NET INCOME - BASIC</t>
  </si>
  <si>
    <t>904853(WC01706)</t>
  </si>
  <si>
    <t>AMAZON.COM INC</t>
  </si>
  <si>
    <t>AMAZON.COM INC - NET INCOME - BASIC</t>
  </si>
  <si>
    <t>891399(WC01706)</t>
  </si>
  <si>
    <t>AMEREN CORPORATION</t>
  </si>
  <si>
    <t>AMEREN CORPORATION - NET INCOME - BASIC</t>
  </si>
  <si>
    <t>670942(WC01706)</t>
  </si>
  <si>
    <t>AMERICAN ELECTRIC</t>
  </si>
  <si>
    <t>AMERICAN ELECTRIC - NET INCOME - BASIC</t>
  </si>
  <si>
    <t>905425(WC01706)</t>
  </si>
  <si>
    <t>AMERICAN EXPRESS CO</t>
  </si>
  <si>
    <t>AMERICAN EXPRESS CO - NET INCOME - BASIC</t>
  </si>
  <si>
    <t>906156(WC01706)</t>
  </si>
  <si>
    <t>AMERICAN INT'L GROUP</t>
  </si>
  <si>
    <t>AMERICAN INT'L GROUP - NET INCOME - BASIC</t>
  </si>
  <si>
    <t>916305(WC01706)</t>
  </si>
  <si>
    <t>AMERICAN TOWER CORP</t>
  </si>
  <si>
    <t>AMERICAN TOWER CORP - NET INCOME - BASIC</t>
  </si>
  <si>
    <t>680902(WC01706)</t>
  </si>
  <si>
    <t>AMERIPRISE FIN</t>
  </si>
  <si>
    <t>AMERIPRISE FIN - NET INCOME - BASIC</t>
  </si>
  <si>
    <t>31604H(WC01706)</t>
  </si>
  <si>
    <t>AMERISOURCEBERGEN - NET INCOME - BASIC</t>
  </si>
  <si>
    <t>154680(WC01706)</t>
  </si>
  <si>
    <t>AMGEN INC</t>
  </si>
  <si>
    <t>AMGEN INC - NET INCOME - BASIC</t>
  </si>
  <si>
    <t>938692(WC01706)</t>
  </si>
  <si>
    <t>AMPHENOL CORP</t>
  </si>
  <si>
    <t>AMPHENOL CORP - NET INCOME - BASIC</t>
  </si>
  <si>
    <t>546075(WC01706)</t>
  </si>
  <si>
    <t>ANALOG DEVICES, INC.</t>
  </si>
  <si>
    <t>ANALOG DEVICES, INC. - NET INCOME - BASIC</t>
  </si>
  <si>
    <t>905276(WC01706)</t>
  </si>
  <si>
    <t>ANTHEM INC</t>
  </si>
  <si>
    <t>ANTHEM INC - NET INCOME - BASIC</t>
  </si>
  <si>
    <t>14737P(WC01706)</t>
  </si>
  <si>
    <t>AON PLC</t>
  </si>
  <si>
    <t>AON PLC - NET INCOME - BASIC</t>
  </si>
  <si>
    <t>922817(WC01706)</t>
  </si>
  <si>
    <t>APACHE CORPORATION</t>
  </si>
  <si>
    <t>APACHE CORPORATION - NET INCOME - BASIC</t>
  </si>
  <si>
    <t>921983(WC01706)</t>
  </si>
  <si>
    <t>APPLE INC</t>
  </si>
  <si>
    <t>APPLE INC - NET INCOME - BASIC</t>
  </si>
  <si>
    <t>992816(WC01706)</t>
  </si>
  <si>
    <t>APPLIED MATERIALS</t>
  </si>
  <si>
    <t>APPLIED MATERIALS - NET INCOME - BASIC</t>
  </si>
  <si>
    <t>905296(WC01706)</t>
  </si>
  <si>
    <t>APT INVESTMENT &amp; MGT</t>
  </si>
  <si>
    <t>APT INVESTMENT &amp; MGT - NET INCOME - BASIC</t>
  </si>
  <si>
    <t>132808(WC01706)</t>
  </si>
  <si>
    <t>ARCHER DANIELS MIDL.</t>
  </si>
  <si>
    <t>ARCHER DANIELS MIDL. - NET INCOME - BASIC</t>
  </si>
  <si>
    <t>921093(WC01706)</t>
  </si>
  <si>
    <t>ARCONIC INC</t>
  </si>
  <si>
    <t>ARCONIC INC - NET INCOME - BASIC</t>
  </si>
  <si>
    <t>905113(WC01706)</t>
  </si>
  <si>
    <t>ASSURANT INC</t>
  </si>
  <si>
    <t>ASSURANT INC - NET INCOME - BASIC</t>
  </si>
  <si>
    <t>28341F(WC01706)</t>
  </si>
  <si>
    <t>AT&amp;T INC</t>
  </si>
  <si>
    <t>AT&amp;T INC - NET INCOME - BASIC</t>
  </si>
  <si>
    <t>945388(WC01706)</t>
  </si>
  <si>
    <t>AUTODESK INC</t>
  </si>
  <si>
    <t>AUTODESK INC - NET INCOME - BASIC</t>
  </si>
  <si>
    <t>702259(WC01706)</t>
  </si>
  <si>
    <t>AUTOMATIC DATA PROC</t>
  </si>
  <si>
    <t>AUTOMATIC DATA PROC - NET INCOME - BASIC</t>
  </si>
  <si>
    <t>912669(WC01706)</t>
  </si>
  <si>
    <t>AUTOZONE INC</t>
  </si>
  <si>
    <t>AUTOZONE INC - NET INCOME - BASIC</t>
  </si>
  <si>
    <t>544616(WC01706)</t>
  </si>
  <si>
    <t>AVALONBAY COMMUNITIE</t>
  </si>
  <si>
    <t>AVALONBAY COMMUNITIE - NET INCOME - BASIC</t>
  </si>
  <si>
    <t>130502(WC01706)</t>
  </si>
  <si>
    <t>AVERY DENNISON CORP</t>
  </si>
  <si>
    <t>AVERY DENNISON CORP - NET INCOME - BASIC</t>
  </si>
  <si>
    <t>921161(WC01706)</t>
  </si>
  <si>
    <t>BAKER HUGHES A GE CO</t>
  </si>
  <si>
    <t>BAKER HUGHES A GE CO - NET INCOME - BASIC</t>
  </si>
  <si>
    <t>921431(WC01706)</t>
  </si>
  <si>
    <t>BALL CORPORATION</t>
  </si>
  <si>
    <t>BALL CORPORATION - NET INCOME - BASIC</t>
  </si>
  <si>
    <t>932060(WC01706)</t>
  </si>
  <si>
    <t>BANK OF AMERICA CORP</t>
  </si>
  <si>
    <t>BANK OF AMERICA CORP - NET INCOME - BASIC</t>
  </si>
  <si>
    <t>923937(WC01706)</t>
  </si>
  <si>
    <t>BANK OF NEW YORK</t>
  </si>
  <si>
    <t>BANK OF NEW YORK - NET INCOME - BASIC</t>
  </si>
  <si>
    <t>905840(WC01706)</t>
  </si>
  <si>
    <t>BAXTER INTERNATIONAL</t>
  </si>
  <si>
    <t>BAXTER INTERNATIONAL - NET INCOME - BASIC</t>
  </si>
  <si>
    <t>916365(WC01706)</t>
  </si>
  <si>
    <t>BB&amp;T CORPORATION</t>
  </si>
  <si>
    <t>BB&amp;T CORPORATION - NET INCOME - BASIC</t>
  </si>
  <si>
    <t>992305(WC01706)</t>
  </si>
  <si>
    <t>BECTON, DICKINSON</t>
  </si>
  <si>
    <t>BECTON, DICKINSON - NET INCOME - BASIC</t>
  </si>
  <si>
    <t>905876(WC01706)</t>
  </si>
  <si>
    <t>BERKSHIRE HATHAWAY</t>
  </si>
  <si>
    <t>BERKSHIRE HATHAWAY - NET INCOME - BASIC</t>
  </si>
  <si>
    <t>874227(WC01706)</t>
  </si>
  <si>
    <t>BEST BUY CO INC</t>
  </si>
  <si>
    <t>BEST BUY CO INC - NET INCOME - BASIC</t>
  </si>
  <si>
    <t>929302(WC01706)</t>
  </si>
  <si>
    <t>BIOGEN INC</t>
  </si>
  <si>
    <t>BIOGEN INC - NET INCOME - BASIC</t>
  </si>
  <si>
    <t>545725(WC01706)</t>
  </si>
  <si>
    <t>BOEING CO</t>
  </si>
  <si>
    <t>BOEING CO - NET INCOME - BASIC</t>
  </si>
  <si>
    <t>904818(WC01706)</t>
  </si>
  <si>
    <t>BOSTON PROPERTIES - NET INCOME - BASIC</t>
  </si>
  <si>
    <t>894371(WC01706)</t>
  </si>
  <si>
    <t>BOSTON SCIENTIFIC - NET INCOME - BASIC</t>
  </si>
  <si>
    <t>325824(WC01706)</t>
  </si>
  <si>
    <t>BRISTOL-MYERS SQUIBB</t>
  </si>
  <si>
    <t>BRISTOL-MYERS SQUIBB - NET INCOME - BASIC</t>
  </si>
  <si>
    <t>905080(WC01706)</t>
  </si>
  <si>
    <t>BROWN FORMAN CORP</t>
  </si>
  <si>
    <t>BROWN FORMAN CORP - NET INCOME - BASIC</t>
  </si>
  <si>
    <t>912216(WC01706)</t>
  </si>
  <si>
    <t>C.H. ROBINSON</t>
  </si>
  <si>
    <t>C.H. ROBINSON - NET INCOME - BASIC</t>
  </si>
  <si>
    <t>879628(WC01706)</t>
  </si>
  <si>
    <t>CADENCE DESIGN SYST</t>
  </si>
  <si>
    <t>CADENCE DESIGN SYST - NET INCOME - BASIC</t>
  </si>
  <si>
    <t>755148(WC01706)</t>
  </si>
  <si>
    <t>CAMPBELL SOUP CO</t>
  </si>
  <si>
    <t>CAMPBELL SOUP CO - NET INCOME - BASIC</t>
  </si>
  <si>
    <t>905075(WC01706)</t>
  </si>
  <si>
    <t>CAPITAL ONE FIN'L</t>
  </si>
  <si>
    <t>CAPITAL ONE FIN'L - NET INCOME - BASIC</t>
  </si>
  <si>
    <t>134843(WC01706)</t>
  </si>
  <si>
    <t>CARDINAL HEALTH, INC</t>
  </si>
  <si>
    <t>CARDINAL HEALTH, INC - NET INCOME - BASIC</t>
  </si>
  <si>
    <t>944704(WC01706)</t>
  </si>
  <si>
    <t>CARMAX INC</t>
  </si>
  <si>
    <t>CARMAX INC - NET INCOME - BASIC</t>
  </si>
  <si>
    <t>877723(WC01706)</t>
  </si>
  <si>
    <t>CARNIVAL CORP</t>
  </si>
  <si>
    <t>CARNIVAL CORP - NET INCOME - BASIC</t>
  </si>
  <si>
    <t>755695(WC01706)</t>
  </si>
  <si>
    <t>CATERPILLAR INC</t>
  </si>
  <si>
    <t>CATERPILLAR INC - NET INCOME - BASIC</t>
  </si>
  <si>
    <t>902224(WC01706)</t>
  </si>
  <si>
    <t>CBRE GROUP</t>
  </si>
  <si>
    <t>CBRE GROUP - NET INCOME - BASIC</t>
  </si>
  <si>
    <t>28513N(WC01706)</t>
  </si>
  <si>
    <t>CBS CORPORATION</t>
  </si>
  <si>
    <t>CBS CORPORATION - NET INCOME - BASIC</t>
  </si>
  <si>
    <t>32480Q(WC01706)</t>
  </si>
  <si>
    <t>CELANESE CORPORATION</t>
  </si>
  <si>
    <t>CELANESE CORPORATION - NET INCOME - BASIC</t>
  </si>
  <si>
    <t>29756N(WC01706)</t>
  </si>
  <si>
    <t>CELGENE CORPORATION</t>
  </si>
  <si>
    <t>CELGENE CORPORATION - NET INCOME - BASIC</t>
  </si>
  <si>
    <t>755790(WC01706)</t>
  </si>
  <si>
    <t>CENTERPOINT ENERGY</t>
  </si>
  <si>
    <t>CENTERPOINT ENERGY - NET INCOME - BASIC</t>
  </si>
  <si>
    <t>904842(WC01706)</t>
  </si>
  <si>
    <t>CHARLES SCHWAB CORP</t>
  </si>
  <si>
    <t>CHARLES SCHWAB CORP - NET INCOME - BASIC</t>
  </si>
  <si>
    <t>755741(WC01706)</t>
  </si>
  <si>
    <t>CHEVRON CORPORATION</t>
  </si>
  <si>
    <t>CHEVRON CORPORATION - NET INCOME - BASIC</t>
  </si>
  <si>
    <t>905024(WC01706)</t>
  </si>
  <si>
    <t>CHUBB - NET INCOME - BASIC</t>
  </si>
  <si>
    <t>328314(WC01706)</t>
  </si>
  <si>
    <t>CIGNA CORP</t>
  </si>
  <si>
    <t>CIGNA CORP - NET INCOME - BASIC</t>
  </si>
  <si>
    <t>912278(WC01706)</t>
  </si>
  <si>
    <t>CIMAREX ENERGY CO</t>
  </si>
  <si>
    <t>CIMAREX ENERGY CO - NET INCOME - BASIC</t>
  </si>
  <si>
    <t>26276P(WC01706)</t>
  </si>
  <si>
    <t>CINTAS CORPORATION</t>
  </si>
  <si>
    <t>CINTAS CORPORATION - NET INCOME - BASIC</t>
  </si>
  <si>
    <t>944777(WC01706)</t>
  </si>
  <si>
    <t>CISCO SYSTEMS, INC.</t>
  </si>
  <si>
    <t>CISCO SYSTEMS, INC. - NET INCOME - BASIC</t>
  </si>
  <si>
    <t>542868(WC01706)</t>
  </si>
  <si>
    <t>CITIGROUP INC</t>
  </si>
  <si>
    <t>CITIGROUP INC - NET INCOME - BASIC</t>
  </si>
  <si>
    <t>741344(WC01706)</t>
  </si>
  <si>
    <t>CITRIX SYSTEMS INC</t>
  </si>
  <si>
    <t>CITRIX SYSTEMS INC - NET INCOME - BASIC</t>
  </si>
  <si>
    <t>867705(WC01706)</t>
  </si>
  <si>
    <t>CLOROX CO</t>
  </si>
  <si>
    <t>CLOROX CO - NET INCOME - BASIC</t>
  </si>
  <si>
    <t>916125(WC01706)</t>
  </si>
  <si>
    <t>CME GROUP INC</t>
  </si>
  <si>
    <t>CME GROUP INC - NET INCOME - BASIC</t>
  </si>
  <si>
    <t>26393N(WC01706)</t>
  </si>
  <si>
    <t>CMS ENERGY CORP</t>
  </si>
  <si>
    <t>CMS ENERGY CORP - NET INCOME - BASIC</t>
  </si>
  <si>
    <t>901686(WC01706)</t>
  </si>
  <si>
    <t>COCA-COLA</t>
  </si>
  <si>
    <t>COCA-COLA - NET INCOME - BASIC</t>
  </si>
  <si>
    <t>904282(WC01706)</t>
  </si>
  <si>
    <t>COLGATE-PALMOLIVE CO</t>
  </si>
  <si>
    <t>COLGATE-PALMOLIVE CO - NET INCOME - BASIC</t>
  </si>
  <si>
    <t>906148(WC01706)</t>
  </si>
  <si>
    <t>COMCAST CORPORATION</t>
  </si>
  <si>
    <t>COMCAST CORPORATION - NET INCOME - BASIC</t>
  </si>
  <si>
    <t>981550(WC01706)</t>
  </si>
  <si>
    <t>COMERICA INC.</t>
  </si>
  <si>
    <t>COMERICA INC. - NET INCOME - BASIC</t>
  </si>
  <si>
    <t>922964(WC01706)</t>
  </si>
  <si>
    <t>CONAGRA BRANDS INC</t>
  </si>
  <si>
    <t>CONAGRA BRANDS INC - NET INCOME - BASIC</t>
  </si>
  <si>
    <t>929814(WC01706)</t>
  </si>
  <si>
    <t>CONOCOPHILLIPS - NET INCOME - BASIC</t>
  </si>
  <si>
    <t>901666(WC01706)</t>
  </si>
  <si>
    <t>CONSOLIDATED EDISON - NET INCOME - BASIC</t>
  </si>
  <si>
    <t>902288(WC01706)</t>
  </si>
  <si>
    <t>CONSTELLATION BRANDS</t>
  </si>
  <si>
    <t>CONSTELLATION BRANDS - NET INCOME - BASIC</t>
  </si>
  <si>
    <t>937083(WC01706)</t>
  </si>
  <si>
    <t>COOPER COMPANIES INC</t>
  </si>
  <si>
    <t>COOPER COMPANIES INC - NET INCOME - BASIC</t>
  </si>
  <si>
    <t>938928(WC01706)</t>
  </si>
  <si>
    <t>CORNING INCORPORATED</t>
  </si>
  <si>
    <t>CORNING INCORPORATED - NET INCOME - BASIC</t>
  </si>
  <si>
    <t>912273(WC01706)</t>
  </si>
  <si>
    <t>COSTCO WHOLESALE - NET INCOME - BASIC</t>
  </si>
  <si>
    <t>312385(WC01706)</t>
  </si>
  <si>
    <t>CROWN CASTLE INT'L</t>
  </si>
  <si>
    <t>CROWN CASTLE INT'L - NET INCOME - BASIC</t>
  </si>
  <si>
    <t>687197(WC01706)</t>
  </si>
  <si>
    <t>CSX CORPORATION</t>
  </si>
  <si>
    <t>CSX CORPORATION - NET INCOME - BASIC</t>
  </si>
  <si>
    <t>993189(WC01706)</t>
  </si>
  <si>
    <t>CUMMINS INC.</t>
  </si>
  <si>
    <t>CUMMINS INC. - NET INCOME - BASIC</t>
  </si>
  <si>
    <t>905966(WC01706)</t>
  </si>
  <si>
    <t>CVS HEALTH CORP</t>
  </si>
  <si>
    <t>CVS HEALTH CORP - NET INCOME - BASIC</t>
  </si>
  <si>
    <t>912635(WC01706)</t>
  </si>
  <si>
    <t>D.R. HORTON INC</t>
  </si>
  <si>
    <t>D.R. HORTON INC - NET INCOME - BASIC</t>
  </si>
  <si>
    <t>325922(WC01706)</t>
  </si>
  <si>
    <t>DANAHER CORP</t>
  </si>
  <si>
    <t>DANAHER CORP - NET INCOME - BASIC</t>
  </si>
  <si>
    <t>912941(WC01706)</t>
  </si>
  <si>
    <t>DARDEN RESTAURANTS - NET INCOME - BASIC</t>
  </si>
  <si>
    <t>152719(WC01706)</t>
  </si>
  <si>
    <t>DAVITA INC</t>
  </si>
  <si>
    <t>DAVITA INC - NET INCOME - BASIC</t>
  </si>
  <si>
    <t>867138(WC01706)</t>
  </si>
  <si>
    <t>DEERE &amp; COMPANY</t>
  </si>
  <si>
    <t>DEERE &amp; COMPANY - NET INCOME - BASIC</t>
  </si>
  <si>
    <t>906189(WC01706)</t>
  </si>
  <si>
    <t>DENTSPLY SIRONA - NET INCOME - BASIC</t>
  </si>
  <si>
    <t>510209(WC01706)</t>
  </si>
  <si>
    <t>DEVON ENERGY CORP</t>
  </si>
  <si>
    <t>DEVON ENERGY CORP - NET INCOME - BASIC</t>
  </si>
  <si>
    <t>271980(WC01706)</t>
  </si>
  <si>
    <t>DISCOVERY INC</t>
  </si>
  <si>
    <t>DISCOVERY INC - NET INCOME - BASIC</t>
  </si>
  <si>
    <t>31196R(WC01706)</t>
  </si>
  <si>
    <t>DISH NETWORK</t>
  </si>
  <si>
    <t>DISH NETWORK - NET INCOME - BASIC</t>
  </si>
  <si>
    <t>135448(WC01706)</t>
  </si>
  <si>
    <t>DOLLAR TREE, INC</t>
  </si>
  <si>
    <t>DOLLAR TREE, INC - NET INCOME - BASIC</t>
  </si>
  <si>
    <t>154259(WC01706)</t>
  </si>
  <si>
    <t>DOMINION ENERGY INC</t>
  </si>
  <si>
    <t>DOMINION ENERGY INC - NET INCOME - BASIC</t>
  </si>
  <si>
    <t>944314(WC01706)</t>
  </si>
  <si>
    <t>DOVER CORP</t>
  </si>
  <si>
    <t>DOVER CORP - NET INCOME - BASIC</t>
  </si>
  <si>
    <t>904830(WC01706)</t>
  </si>
  <si>
    <t>DTE ENERGY CO</t>
  </si>
  <si>
    <t>DTE ENERGY CO - NET INCOME - BASIC</t>
  </si>
  <si>
    <t>905214(WC01706)</t>
  </si>
  <si>
    <t>DUKE ENERGY CORP</t>
  </si>
  <si>
    <t>DUKE ENERGY CORP - NET INCOME - BASIC</t>
  </si>
  <si>
    <t>904383(WC01706)</t>
  </si>
  <si>
    <t>DUKE REALTY CORP</t>
  </si>
  <si>
    <t>DUKE REALTY CORP - NET INCOME - BASIC</t>
  </si>
  <si>
    <t>513260(WC01706)</t>
  </si>
  <si>
    <t>DXC TECHNO</t>
  </si>
  <si>
    <t>DXC TECHNO - NET INCOME - BASIC</t>
  </si>
  <si>
    <t>916091(WC01706)</t>
  </si>
  <si>
    <t>E*TRADE FINANCIAL</t>
  </si>
  <si>
    <t>E*TRADE FINANCIAL - NET INCOME - BASIC</t>
  </si>
  <si>
    <t>883488(WC01706)</t>
  </si>
  <si>
    <t>EASTMAN CHEMICAL CO</t>
  </si>
  <si>
    <t>EASTMAN CHEMICAL CO - NET INCOME - BASIC</t>
  </si>
  <si>
    <t>357922(WC01706)</t>
  </si>
  <si>
    <t>EATON CORP PLC</t>
  </si>
  <si>
    <t>EATON CORP PLC - NET INCOME - BASIC</t>
  </si>
  <si>
    <t>903749(WC01706)</t>
  </si>
  <si>
    <t>EBAY INC.</t>
  </si>
  <si>
    <t>EBAY INC. - NET INCOME - BASIC</t>
  </si>
  <si>
    <t>687609(WC01706)</t>
  </si>
  <si>
    <t>ECOLAB INC</t>
  </si>
  <si>
    <t>ECOLAB INC - NET INCOME - BASIC</t>
  </si>
  <si>
    <t>921268(WC01706)</t>
  </si>
  <si>
    <t>EDISON INTERNATIONAL</t>
  </si>
  <si>
    <t>EDISON INTERNATIONAL - NET INCOME - BASIC</t>
  </si>
  <si>
    <t>902324(WC01706)</t>
  </si>
  <si>
    <t>ELECTRONIC ARTS, INC</t>
  </si>
  <si>
    <t>ELECTRONIC ARTS, INC - NET INCOME - BASIC</t>
  </si>
  <si>
    <t>500320(WC01706)</t>
  </si>
  <si>
    <t>EMERSON ELECTRIC CO.</t>
  </si>
  <si>
    <t>EMERSON ELECTRIC CO. - NET INCOME - BASIC</t>
  </si>
  <si>
    <t>905115(WC01706)</t>
  </si>
  <si>
    <t>ENTERGY CORPORATION</t>
  </si>
  <si>
    <t>ENTERGY CORPORATION - NET INCOME - BASIC</t>
  </si>
  <si>
    <t>902306(WC01706)</t>
  </si>
  <si>
    <t>EOG RESOURCES, INC.</t>
  </si>
  <si>
    <t>EOG RESOURCES, INC. - NET INCOME - BASIC</t>
  </si>
  <si>
    <t>500373(WC01706)</t>
  </si>
  <si>
    <t>EQUIFAX INC.</t>
  </si>
  <si>
    <t>EQUIFAX INC. - NET INCOME - BASIC</t>
  </si>
  <si>
    <t>906194(WC01706)</t>
  </si>
  <si>
    <t>EQUITY RESIDENTIAL</t>
  </si>
  <si>
    <t>EQUITY RESIDENTIAL - NET INCOME - BASIC</t>
  </si>
  <si>
    <t>329534(WC01706)</t>
  </si>
  <si>
    <t>ESTEE LAUDER CO</t>
  </si>
  <si>
    <t>ESTEE LAUDER CO - NET INCOME - BASIC</t>
  </si>
  <si>
    <t>867375(WC01706)</t>
  </si>
  <si>
    <t>EVEREST RE GROUP</t>
  </si>
  <si>
    <t>EVEREST RE GROUP - NET INCOME - BASIC</t>
  </si>
  <si>
    <t>311759(WC01706)</t>
  </si>
  <si>
    <t>EXELON CORPORATION</t>
  </si>
  <si>
    <t>EXELON CORPORATION - NET INCOME - BASIC</t>
  </si>
  <si>
    <t>902317(WC01706)</t>
  </si>
  <si>
    <t>EXPEDIA GROUP INC</t>
  </si>
  <si>
    <t>EXPEDIA GROUP INC - NET INCOME - BASIC</t>
  </si>
  <si>
    <t>31412T(WC01706)</t>
  </si>
  <si>
    <t>EXPEDITORS INTL WASH</t>
  </si>
  <si>
    <t>EXPEDITORS INTL WASH - NET INCOME - BASIC</t>
  </si>
  <si>
    <t>910722(WC01706)</t>
  </si>
  <si>
    <t>EXXON MOBIL CORP</t>
  </si>
  <si>
    <t>EXXON MOBIL CORP - NET INCOME - BASIC</t>
  </si>
  <si>
    <t>905039(WC01706)</t>
  </si>
  <si>
    <t>FASTENAL COMPANY</t>
  </si>
  <si>
    <t>FASTENAL COMPANY - NET INCOME - BASIC</t>
  </si>
  <si>
    <t>755980(WC01706)</t>
  </si>
  <si>
    <t>FEDERAL REALTY INVST</t>
  </si>
  <si>
    <t>FEDERAL REALTY INVST - NET INCOME - BASIC</t>
  </si>
  <si>
    <t>905994(WC01706)</t>
  </si>
  <si>
    <t>FEDEX CORP</t>
  </si>
  <si>
    <t>FEDEX CORP - NET INCOME - BASIC</t>
  </si>
  <si>
    <t>951849(WC01706)</t>
  </si>
  <si>
    <t>FIDELITY NATNL INF</t>
  </si>
  <si>
    <t>FIDELITY NATNL INF - NET INCOME - BASIC</t>
  </si>
  <si>
    <t>14015T(WC01706)</t>
  </si>
  <si>
    <t>FIFTH THIRD BANCORP - NET INCOME - BASIC</t>
  </si>
  <si>
    <t>997198(WC01706)</t>
  </si>
  <si>
    <t>FIRSTENERGY CORP</t>
  </si>
  <si>
    <t>FIRSTENERGY CORP - NET INCOME - BASIC</t>
  </si>
  <si>
    <t>905159(WC01706)</t>
  </si>
  <si>
    <t>FISERV INC</t>
  </si>
  <si>
    <t>FISERV INC - NET INCOME - BASIC</t>
  </si>
  <si>
    <t>741123(WC01706)</t>
  </si>
  <si>
    <t>FMC CORPORATION</t>
  </si>
  <si>
    <t>FMC CORPORATION - NET INCOME - BASIC</t>
  </si>
  <si>
    <t>905082(WC01706)</t>
  </si>
  <si>
    <t>FORD MOTOR COMPANY</t>
  </si>
  <si>
    <t>FORD MOTOR COMPANY - NET INCOME - BASIC</t>
  </si>
  <si>
    <t>902230(WC01706)</t>
  </si>
  <si>
    <t>FRANKLIN RESOURCES - NET INCOME - BASIC</t>
  </si>
  <si>
    <t>938076(WC01706)</t>
  </si>
  <si>
    <t>FREEPORT-MCMORAN INC</t>
  </si>
  <si>
    <t>FREEPORT-MCMORAN INC - NET INCOME - BASIC</t>
  </si>
  <si>
    <t>152594(WC01706)</t>
  </si>
  <si>
    <t>GAP INC</t>
  </si>
  <si>
    <t>GAP INC - NET INCOME - BASIC</t>
  </si>
  <si>
    <t>951018(WC01706)</t>
  </si>
  <si>
    <t>GARMIN LTD.</t>
  </si>
  <si>
    <t>GARMIN LTD. - NET INCOME - BASIC</t>
  </si>
  <si>
    <t>255781(WC01706)</t>
  </si>
  <si>
    <t>GENERAL DYNAMICS - NET INCOME - BASIC</t>
  </si>
  <si>
    <t>907652(WC01706)</t>
  </si>
  <si>
    <t>GENERAL ELECTRIC CO.</t>
  </si>
  <si>
    <t>GENERAL ELECTRIC CO. - NET INCOME - BASIC</t>
  </si>
  <si>
    <t>906150(WC01706)</t>
  </si>
  <si>
    <t>GENERAL MILLS, INC.</t>
  </si>
  <si>
    <t>GENERAL MILLS, INC. - NET INCOME - BASIC</t>
  </si>
  <si>
    <t>905801(WC01706)</t>
  </si>
  <si>
    <t>GENUINE PARTS CO</t>
  </si>
  <si>
    <t>GENUINE PARTS CO - NET INCOME - BASIC</t>
  </si>
  <si>
    <t>906511(WC01706)</t>
  </si>
  <si>
    <t>GILEAD SCIENCES, INC</t>
  </si>
  <si>
    <t>GILEAD SCIENCES, INC - NET INCOME - BASIC</t>
  </si>
  <si>
    <t>546697(WC01706)</t>
  </si>
  <si>
    <t>GLOBE LIFE INC</t>
  </si>
  <si>
    <t>GLOBE LIFE INC - NET INCOME - BASIC</t>
  </si>
  <si>
    <t>993394(WC01706)</t>
  </si>
  <si>
    <t>GOLDMAN SACHS GROUP</t>
  </si>
  <si>
    <t>GOLDMAN SACHS GROUP - NET INCOME - BASIC</t>
  </si>
  <si>
    <t>696738(WC01706)</t>
  </si>
  <si>
    <t>GRAINGER (W.W.), INC</t>
  </si>
  <si>
    <t>GRAINGER (W.W.), INC - NET INCOME - BASIC</t>
  </si>
  <si>
    <t>905898(WC01706)</t>
  </si>
  <si>
    <t>H &amp; R BLOCK INC</t>
  </si>
  <si>
    <t>H &amp; R BLOCK INC - NET INCOME - BASIC</t>
  </si>
  <si>
    <t>905596(WC01706)</t>
  </si>
  <si>
    <t>HALLIBURTON COMPANY</t>
  </si>
  <si>
    <t>HALLIBURTON COMPANY - NET INCOME - BASIC</t>
  </si>
  <si>
    <t>904678(WC01706)</t>
  </si>
  <si>
    <t>HANESBRANDS, INC.</t>
  </si>
  <si>
    <t>HANESBRANDS, INC. - NET INCOME - BASIC</t>
  </si>
  <si>
    <t>41071J(WC01706)</t>
  </si>
  <si>
    <t>HARLEY-DAVIDSON INC.</t>
  </si>
  <si>
    <t>HARLEY-DAVIDSON INC. - NET INCOME - BASIC</t>
  </si>
  <si>
    <t>729665(WC01706)</t>
  </si>
  <si>
    <t>HARTFORD FINANCIAL</t>
  </si>
  <si>
    <t>HARTFORD FINANCIAL - NET INCOME - BASIC</t>
  </si>
  <si>
    <t>867871(WC01706)</t>
  </si>
  <si>
    <t>HASBRO INC</t>
  </si>
  <si>
    <t>HASBRO INC - NET INCOME - BASIC</t>
  </si>
  <si>
    <t>912030(WC01706)</t>
  </si>
  <si>
    <t>HCA HEALTHCARE - NET INCOME - BASIC</t>
  </si>
  <si>
    <t>749688(WC01706)</t>
  </si>
  <si>
    <t>HCP, INC.</t>
  </si>
  <si>
    <t>HCP, INC. - NET INCOME - BASIC</t>
  </si>
  <si>
    <t>945589(WC01706)</t>
  </si>
  <si>
    <t>HERSHEY CO</t>
  </si>
  <si>
    <t>HERSHEY CO - NET INCOME - BASIC</t>
  </si>
  <si>
    <t>905077(WC01706)</t>
  </si>
  <si>
    <t>HESS CORPORATION</t>
  </si>
  <si>
    <t>HESS CORPORATION - NET INCOME - BASIC</t>
  </si>
  <si>
    <t>905802(WC01706)</t>
  </si>
  <si>
    <t>HOLOGIC INC</t>
  </si>
  <si>
    <t>HOLOGIC INC - NET INCOME - BASIC</t>
  </si>
  <si>
    <t>542983(WC01706)</t>
  </si>
  <si>
    <t>HOME DEPOT, INC.</t>
  </si>
  <si>
    <t>HOME DEPOT, INC. - NET INCOME - BASIC</t>
  </si>
  <si>
    <t>998171(WC01706)</t>
  </si>
  <si>
    <t>HONEYWELL INTERNATNL</t>
  </si>
  <si>
    <t>HONEYWELL INTERNATNL - NET INCOME - BASIC</t>
  </si>
  <si>
    <t>906191(WC01706)</t>
  </si>
  <si>
    <t>HOST HOTELS</t>
  </si>
  <si>
    <t>HOST HOTELS - NET INCOME - BASIC</t>
  </si>
  <si>
    <t>912588(WC01706)</t>
  </si>
  <si>
    <t>HP INC</t>
  </si>
  <si>
    <t>HP INC - NET INCOME - BASIC</t>
  </si>
  <si>
    <t>905277(WC01706)</t>
  </si>
  <si>
    <t>HUMANA INC.</t>
  </si>
  <si>
    <t>HUMANA INC. - NET INCOME - BASIC</t>
  </si>
  <si>
    <t>916860(WC01706)</t>
  </si>
  <si>
    <t>HUNTINGTON BANCSHR</t>
  </si>
  <si>
    <t>HUNTINGTON BANCSHR - NET INCOME - BASIC</t>
  </si>
  <si>
    <t>951068(WC01706)</t>
  </si>
  <si>
    <t>ILLINOIS TOOL WORKS - NET INCOME - BASIC</t>
  </si>
  <si>
    <t>905052(WC01706)</t>
  </si>
  <si>
    <t>INGERSOLL-RAND - NET INCOME - BASIC</t>
  </si>
  <si>
    <t>905446(WC01706)</t>
  </si>
  <si>
    <t>INTEL CORPORATION</t>
  </si>
  <si>
    <t>INTEL CORPORATION - NET INCOME - BASIC</t>
  </si>
  <si>
    <t>922726(WC01706)</t>
  </si>
  <si>
    <t>INTERCONTINENTAL</t>
  </si>
  <si>
    <t>INTERCONTINENTAL - NET INCOME - BASIC</t>
  </si>
  <si>
    <t>30730Q(WC01706)</t>
  </si>
  <si>
    <t>INTERNATIONAL PAPER - NET INCOME - BASIC</t>
  </si>
  <si>
    <t>904069(WC01706)</t>
  </si>
  <si>
    <t>INTERPUBLIC GROUP - NET INCOME - BASIC</t>
  </si>
  <si>
    <t>923465(WC01706)</t>
  </si>
  <si>
    <t>INT'L BUSINESS MACHS</t>
  </si>
  <si>
    <t>INT'L BUSINESS MACHS - NET INCOME - BASIC</t>
  </si>
  <si>
    <t>906187(WC01706)</t>
  </si>
  <si>
    <t>INTL FLAVORS&amp;FRAGRAN</t>
  </si>
  <si>
    <t>INTL FLAVORS&amp;FRAGRAN - NET INCOME - BASIC</t>
  </si>
  <si>
    <t>905050(WC01706)</t>
  </si>
  <si>
    <t>INTUIT INC</t>
  </si>
  <si>
    <t>INTUIT INC - NET INCOME - BASIC</t>
  </si>
  <si>
    <t>328184(WC01706)</t>
  </si>
  <si>
    <t>INVESCO LTD.</t>
  </si>
  <si>
    <t>INVESCO LTD. - NET INCOME - BASIC</t>
  </si>
  <si>
    <t>51245V(WC01706)</t>
  </si>
  <si>
    <t>IRON MOUNTAIN INC</t>
  </si>
  <si>
    <t>IRON MOUNTAIN INC - NET INCOME - BASIC</t>
  </si>
  <si>
    <t>894720(WC01706)</t>
  </si>
  <si>
    <t>JACOBS ENG GROUP INC</t>
  </si>
  <si>
    <t>JACOBS ENG GROUP INC - NET INCOME - BASIC</t>
  </si>
  <si>
    <t>912142(WC01706)</t>
  </si>
  <si>
    <t>JEFFERIES FINANCIAL</t>
  </si>
  <si>
    <t>JEFFERIES FINANCIAL - NET INCOME - BASIC</t>
  </si>
  <si>
    <t>921925(WC01706)</t>
  </si>
  <si>
    <t>JOHNSON &amp; JOHNSON - NET INCOME - BASIC</t>
  </si>
  <si>
    <t>912212(WC01706)</t>
  </si>
  <si>
    <t>JOHNSON CONTROLS INT</t>
  </si>
  <si>
    <t>JOHNSON CONTROLS INT - NET INCOME - BASIC</t>
  </si>
  <si>
    <t>545615(WC01706)</t>
  </si>
  <si>
    <t>JPMORGAN CHASE &amp; CO</t>
  </si>
  <si>
    <t>JPMORGAN CHASE &amp; CO - NET INCOME - BASIC</t>
  </si>
  <si>
    <t>902242(WC01706)</t>
  </si>
  <si>
    <t>JUNIPER NETWORKS INC</t>
  </si>
  <si>
    <t>JUNIPER NETWORKS INC - NET INCOME - BASIC</t>
  </si>
  <si>
    <t>699943(WC01706)</t>
  </si>
  <si>
    <t>KELLOGG COMPANY</t>
  </si>
  <si>
    <t>KELLOGG COMPANY - NET INCOME - BASIC</t>
  </si>
  <si>
    <t>905922(WC01706)</t>
  </si>
  <si>
    <t>KEYCORP - NET INCOME - BASIC</t>
  </si>
  <si>
    <t>916130(WC01706)</t>
  </si>
  <si>
    <t>KIMBERLY-CLARK CORP</t>
  </si>
  <si>
    <t>KIMBERLY-CLARK CORP - NET INCOME - BASIC</t>
  </si>
  <si>
    <t>902354(WC01706)</t>
  </si>
  <si>
    <t>KIMCO REALTY CORP</t>
  </si>
  <si>
    <t>KIMCO REALTY CORP - NET INCOME - BASIC</t>
  </si>
  <si>
    <t>546169(WC01706)</t>
  </si>
  <si>
    <t>KLA - NET INCOME - BASIC</t>
  </si>
  <si>
    <t>993062(WC01706)</t>
  </si>
  <si>
    <t>KOHLS CORPORATION</t>
  </si>
  <si>
    <t>KOHLS CORPORATION - NET INCOME - BASIC</t>
  </si>
  <si>
    <t>325849(WC01706)</t>
  </si>
  <si>
    <t>KROGER CO</t>
  </si>
  <si>
    <t>KROGER CO - NET INCOME - BASIC</t>
  </si>
  <si>
    <t>912134(WC01706)</t>
  </si>
  <si>
    <t>L BRANDS INC</t>
  </si>
  <si>
    <t>L BRANDS INC - NET INCOME - BASIC</t>
  </si>
  <si>
    <t>937343(WC01706)</t>
  </si>
  <si>
    <t>L3HARRIS TECHN</t>
  </si>
  <si>
    <t>L3HARRIS TECHN - NET INCOME - BASIC</t>
  </si>
  <si>
    <t>905409(WC01706)</t>
  </si>
  <si>
    <t>LAB CORP OF AMERICA</t>
  </si>
  <si>
    <t>LAB CORP OF AMERICA - NET INCOME - BASIC</t>
  </si>
  <si>
    <t>152533(WC01706)</t>
  </si>
  <si>
    <t>LEGGETT &amp; PLATT INC</t>
  </si>
  <si>
    <t>LEGGETT &amp; PLATT INC - NET INCOME - BASIC</t>
  </si>
  <si>
    <t>906487(WC01706)</t>
  </si>
  <si>
    <t>LENNAR CORP</t>
  </si>
  <si>
    <t>LENNAR CORP - NET INCOME - BASIC</t>
  </si>
  <si>
    <t>912219(WC01706)</t>
  </si>
  <si>
    <t>LILLY (ELI) AND CO.</t>
  </si>
  <si>
    <t>LILLY (ELI) AND CO. - NET INCOME - BASIC</t>
  </si>
  <si>
    <t>921290(WC01706)</t>
  </si>
  <si>
    <t>LINCOLN NAT'L CORP</t>
  </si>
  <si>
    <t>LINCOLN NAT'L CORP - NET INCOME - BASIC</t>
  </si>
  <si>
    <t>912402(WC01706)</t>
  </si>
  <si>
    <t>LINDE PLC</t>
  </si>
  <si>
    <t>LINDE PLC - NET INCOME - BASIC</t>
  </si>
  <si>
    <t>9373MH(WC01706)</t>
  </si>
  <si>
    <t>LOCKHEED MARTIN CORP</t>
  </si>
  <si>
    <t>LOCKHEED MARTIN CORP - NET INCOME - BASIC</t>
  </si>
  <si>
    <t>154423(WC01706)</t>
  </si>
  <si>
    <t>LOEWS CORPORATION</t>
  </si>
  <si>
    <t>LOEWS CORPORATION - NET INCOME - BASIC</t>
  </si>
  <si>
    <t>922418(WC01706)</t>
  </si>
  <si>
    <t>LOWE'S COMPANIES INC</t>
  </si>
  <si>
    <t>LOWE'S COMPANIES INC - NET INCOME - BASIC</t>
  </si>
  <si>
    <t>905620(WC01706)</t>
  </si>
  <si>
    <t>M&amp;T BANK CORPORATION</t>
  </si>
  <si>
    <t>M&amp;T BANK CORPORATION - NET INCOME - BASIC</t>
  </si>
  <si>
    <t>951503(WC01706)</t>
  </si>
  <si>
    <t>MACERICH CO</t>
  </si>
  <si>
    <t>MACERICH CO - NET INCOME - BASIC</t>
  </si>
  <si>
    <t>357366(WC01706)</t>
  </si>
  <si>
    <t>MACY'S INC</t>
  </si>
  <si>
    <t>MACY'S INC - NET INCOME - BASIC</t>
  </si>
  <si>
    <t>546814(WC01706)</t>
  </si>
  <si>
    <t>MARATHON OIL CORP.</t>
  </si>
  <si>
    <t>MARATHON OIL CORP. - NET INCOME - BASIC</t>
  </si>
  <si>
    <t>544682(WC01706)</t>
  </si>
  <si>
    <t>MARSH &amp; MCLENNAN CO.</t>
  </si>
  <si>
    <t>MARSH &amp; MCLENNAN CO. - NET INCOME - BASIC</t>
  </si>
  <si>
    <t>904780(WC01706)</t>
  </si>
  <si>
    <t>MARTIN MARIETTA MAT</t>
  </si>
  <si>
    <t>MARTIN MARIETTA MAT - NET INCOME - BASIC</t>
  </si>
  <si>
    <t>130062(WC01706)</t>
  </si>
  <si>
    <t>MASCO CORP</t>
  </si>
  <si>
    <t>MASCO CORP - NET INCOME - BASIC</t>
  </si>
  <si>
    <t>905624(WC01706)</t>
  </si>
  <si>
    <t>MAXIM INTEGRATED PRD</t>
  </si>
  <si>
    <t>MAXIM INTEGRATED PRD - NET INCOME - BASIC</t>
  </si>
  <si>
    <t>771830(WC01706)</t>
  </si>
  <si>
    <t>MCCORMICK &amp; CO INC</t>
  </si>
  <si>
    <t>MCCORMICK &amp; CO INC - NET INCOME - BASIC</t>
  </si>
  <si>
    <t>510493(WC01706)</t>
  </si>
  <si>
    <t>MCDONALD'S CORP</t>
  </si>
  <si>
    <t>MCDONALD'S CORP - NET INCOME - BASIC</t>
  </si>
  <si>
    <t>921910(WC01706)</t>
  </si>
  <si>
    <t>MCKESSON CORPORATION</t>
  </si>
  <si>
    <t>MCKESSON CORPORATION - NET INCOME - BASIC</t>
  </si>
  <si>
    <t>134784(WC01706)</t>
  </si>
  <si>
    <t>MEDTRONIC PLC</t>
  </si>
  <si>
    <t>MEDTRONIC PLC - NET INCOME - BASIC</t>
  </si>
  <si>
    <t>906496(WC01706)</t>
  </si>
  <si>
    <t>MERCK &amp; CO INC</t>
  </si>
  <si>
    <t>MERCK &amp; CO INC - NET INCOME - BASIC</t>
  </si>
  <si>
    <t>905019(WC01706)</t>
  </si>
  <si>
    <t>METLIFE INC</t>
  </si>
  <si>
    <t>METLIFE INC - NET INCOME - BASIC</t>
  </si>
  <si>
    <t>286738(WC01706)</t>
  </si>
  <si>
    <t>MGM RESORTS</t>
  </si>
  <si>
    <t>MGM RESORTS - NET INCOME - BASIC</t>
  </si>
  <si>
    <t>516007(WC01706)</t>
  </si>
  <si>
    <t>MICROCHIP TECHNOLOGY</t>
  </si>
  <si>
    <t>MICROCHIP TECHNOLOGY - NET INCOME - BASIC</t>
  </si>
  <si>
    <t>328228(WC01706)</t>
  </si>
  <si>
    <t>MICRON TECHNOLOGY - NET INCOME - BASIC</t>
  </si>
  <si>
    <t>999506(WC01706)</t>
  </si>
  <si>
    <t>MICROSOFT CORP</t>
  </si>
  <si>
    <t>MICROSOFT CORP - NET INCOME - BASIC</t>
  </si>
  <si>
    <t>719643(WC01706)</t>
  </si>
  <si>
    <t>MOHAWK INDUSTRIES - NET INCOME - BASIC</t>
  </si>
  <si>
    <t>325475(WC01706)</t>
  </si>
  <si>
    <t>MOLSON COORS BREW</t>
  </si>
  <si>
    <t>MOLSON COORS BREW - NET INCOME - BASIC</t>
  </si>
  <si>
    <t>905997(WC01706)</t>
  </si>
  <si>
    <t>MONDELEZ</t>
  </si>
  <si>
    <t>MONDELEZ - NET INCOME - BASIC</t>
  </si>
  <si>
    <t>13967E(WC01706)</t>
  </si>
  <si>
    <t>MOODY'S CORP</t>
  </si>
  <si>
    <t>MOODY'S CORP - NET INCOME - BASIC</t>
  </si>
  <si>
    <t>683118(WC01706)</t>
  </si>
  <si>
    <t>MORGAN STANLEY - NET INCOME - BASIC</t>
  </si>
  <si>
    <t>327998(WC01706)</t>
  </si>
  <si>
    <t>MOSAIC CO</t>
  </si>
  <si>
    <t>MOSAIC CO - NET INCOME - BASIC</t>
  </si>
  <si>
    <t>771767(WC01706)</t>
  </si>
  <si>
    <t>MOTOROLA SOLUTIONS - NET INCOME - BASIC</t>
  </si>
  <si>
    <t>904878(WC01706)</t>
  </si>
  <si>
    <t>MYLAN NV</t>
  </si>
  <si>
    <t>MYLAN NV - NET INCOME - BASIC</t>
  </si>
  <si>
    <t>906931(WC01706)</t>
  </si>
  <si>
    <t>NATL OILWELL VARCO</t>
  </si>
  <si>
    <t>NATL OILWELL VARCO - NET INCOME - BASIC</t>
  </si>
  <si>
    <t>884383(WC01706)</t>
  </si>
  <si>
    <t>NETAPP INC.</t>
  </si>
  <si>
    <t>NETAPP INC. - NET INCOME - BASIC</t>
  </si>
  <si>
    <t>867422(WC01706)</t>
  </si>
  <si>
    <t>NEWELL BRANDS INC</t>
  </si>
  <si>
    <t>NEWELL BRANDS INC - NET INCOME - BASIC</t>
  </si>
  <si>
    <t>906933(WC01706)</t>
  </si>
  <si>
    <t>NEWMONT GOLDCORP - NET INCOME - BASIC</t>
  </si>
  <si>
    <t>912160(WC01706)</t>
  </si>
  <si>
    <t>NEXTERA ENERGY - NET INCOME - BASIC</t>
  </si>
  <si>
    <t>905016(WC01706)</t>
  </si>
  <si>
    <t>NIKE INC.</t>
  </si>
  <si>
    <t>NIKE INC. - NET INCOME - BASIC</t>
  </si>
  <si>
    <t>993249(WC01706)</t>
  </si>
  <si>
    <t>NISOURCE INC</t>
  </si>
  <si>
    <t>NISOURCE INC - NET INCOME - BASIC</t>
  </si>
  <si>
    <t>906176(WC01706)</t>
  </si>
  <si>
    <t>NOBLE ENERGY, INC.</t>
  </si>
  <si>
    <t>NOBLE ENERGY, INC. - NET INCOME - BASIC</t>
  </si>
  <si>
    <t>906557(WC01706)</t>
  </si>
  <si>
    <t>NORDSTROM, INC.</t>
  </si>
  <si>
    <t>NORDSTROM, INC. - NET INCOME - BASIC</t>
  </si>
  <si>
    <t>906560(WC01706)</t>
  </si>
  <si>
    <t>NORFOLK SOUTHERN - NET INCOME - BASIC</t>
  </si>
  <si>
    <t>901899(WC01706)</t>
  </si>
  <si>
    <t>NORTHERN TRUST CORP</t>
  </si>
  <si>
    <t>NORTHERN TRUST CORP - NET INCOME - BASIC</t>
  </si>
  <si>
    <t>905861(WC01706)</t>
  </si>
  <si>
    <t>NORTHROP GRUMMAN - NET INCOME - BASIC</t>
  </si>
  <si>
    <t>905809(WC01706)</t>
  </si>
  <si>
    <t>NUCOR CORPORATION</t>
  </si>
  <si>
    <t>NUCOR CORPORATION - NET INCOME - BASIC</t>
  </si>
  <si>
    <t>921482(WC01706)</t>
  </si>
  <si>
    <t>NVIDIA CORPORATION</t>
  </si>
  <si>
    <t>NVIDIA CORPORATION - NET INCOME - BASIC</t>
  </si>
  <si>
    <t>694405(WC01706)</t>
  </si>
  <si>
    <t>OCCIDENTAL PETROLEUM</t>
  </si>
  <si>
    <t>OCCIDENTAL PETROLEUM - NET INCOME - BASIC</t>
  </si>
  <si>
    <t>905102(WC01706)</t>
  </si>
  <si>
    <t>OMNICOM GROUP INC</t>
  </si>
  <si>
    <t>OMNICOM GROUP INC - NET INCOME - BASIC</t>
  </si>
  <si>
    <t>932913(WC01706)</t>
  </si>
  <si>
    <t>ORACLE CORPORATION</t>
  </si>
  <si>
    <t>ORACLE CORPORATION - NET INCOME - BASIC</t>
  </si>
  <si>
    <t>719618(WC01706)</t>
  </si>
  <si>
    <t>PACCAR INC.</t>
  </si>
  <si>
    <t>PACCAR INC. - NET INCOME - BASIC</t>
  </si>
  <si>
    <t>921757(WC01706)</t>
  </si>
  <si>
    <t>PARKER-HANNIFIN CORP</t>
  </si>
  <si>
    <t>PARKER-HANNIFIN CORP - NET INCOME - BASIC</t>
  </si>
  <si>
    <t>905150(WC01706)</t>
  </si>
  <si>
    <t>PAYCHEX INC</t>
  </si>
  <si>
    <t>PAYCHEX INC - NET INCOME - BASIC</t>
  </si>
  <si>
    <t>945297(WC01706)</t>
  </si>
  <si>
    <t>PENTAIR PLC</t>
  </si>
  <si>
    <t>PENTAIR PLC - NET INCOME - BASIC</t>
  </si>
  <si>
    <t>906585(WC01706)</t>
  </si>
  <si>
    <t>PEOPLE'S UNITED</t>
  </si>
  <si>
    <t>PEOPLE'S UNITED - NET INCOME - BASIC</t>
  </si>
  <si>
    <t>517465(WC01706)</t>
  </si>
  <si>
    <t>PEPSICO, INC.</t>
  </si>
  <si>
    <t>PEPSICO, INC. - NET INCOME - BASIC</t>
  </si>
  <si>
    <t>905677(WC01706)</t>
  </si>
  <si>
    <t>PERKINELMER INC</t>
  </si>
  <si>
    <t>PERKINELMER INC - NET INCOME - BASIC</t>
  </si>
  <si>
    <t>912157(WC01706)</t>
  </si>
  <si>
    <t>PFIZER INC</t>
  </si>
  <si>
    <t>PFIZER INC - NET INCOME - BASIC</t>
  </si>
  <si>
    <t>904030(WC01706)</t>
  </si>
  <si>
    <t>PINNACLE WEST CAPTL</t>
  </si>
  <si>
    <t>PINNACLE WEST CAPTL - NET INCOME - BASIC</t>
  </si>
  <si>
    <t>902607(WC01706)</t>
  </si>
  <si>
    <t>PIONEER NATURAL RES</t>
  </si>
  <si>
    <t>PIONEER NATURAL RES - NET INCOME - BASIC</t>
  </si>
  <si>
    <t>895705(WC01706)</t>
  </si>
  <si>
    <t>PNC FINL SVCS GROUP</t>
  </si>
  <si>
    <t>PNC FINL SVCS GROUP - NET INCOME - BASIC</t>
  </si>
  <si>
    <t>944175(WC01706)</t>
  </si>
  <si>
    <t>PPG INDUSTRIES INC</t>
  </si>
  <si>
    <t>PPG INDUSTRIES INC - NET INCOME - BASIC</t>
  </si>
  <si>
    <t>901897(WC01706)</t>
  </si>
  <si>
    <t>PPL CORP</t>
  </si>
  <si>
    <t>PPL CORP - NET INCOME - BASIC</t>
  </si>
  <si>
    <t>902107(WC01706)</t>
  </si>
  <si>
    <t>PRINCIPAL FINL GROUP</t>
  </si>
  <si>
    <t>PRINCIPAL FINL GROUP - NET INCOME - BASIC</t>
  </si>
  <si>
    <t>14698C(WC01706)</t>
  </si>
  <si>
    <t>PROCTER &amp; GAMBLE - NET INCOME - BASIC</t>
  </si>
  <si>
    <t>912228(WC01706)</t>
  </si>
  <si>
    <t>PROGRESSIVE CORP</t>
  </si>
  <si>
    <t>PROGRESSIVE CORP - NET INCOME - BASIC</t>
  </si>
  <si>
    <t>936324(WC01706)</t>
  </si>
  <si>
    <t>PROLOGIS - NET INCOME - BASIC</t>
  </si>
  <si>
    <t>670129(WC01706)</t>
  </si>
  <si>
    <t>PRUDENTIAL FINANCIAL</t>
  </si>
  <si>
    <t>PRUDENTIAL FINANCIAL - NET INCOME - BASIC</t>
  </si>
  <si>
    <t>14861V(WC01706)</t>
  </si>
  <si>
    <t>PUBLIC STORAGE, INC</t>
  </si>
  <si>
    <t>PUBLIC STORAGE, INC - NET INCOME - BASIC</t>
  </si>
  <si>
    <t>905792(WC01706)</t>
  </si>
  <si>
    <t>PUBLIC SVC ENTRPR GR</t>
  </si>
  <si>
    <t>PUBLIC SVC ENTRPR GR - NET INCOME - BASIC</t>
  </si>
  <si>
    <t>902321(WC01706)</t>
  </si>
  <si>
    <t>PULTEGROUP - NET INCOME - BASIC</t>
  </si>
  <si>
    <t>912518(WC01706)</t>
  </si>
  <si>
    <t>QUALCOMM INC</t>
  </si>
  <si>
    <t>QUALCOMM INC - NET INCOME - BASIC</t>
  </si>
  <si>
    <t>546370(WC01706)</t>
  </si>
  <si>
    <t>QUEST DIAGNOSTICS - NET INCOME - BASIC</t>
  </si>
  <si>
    <t>877181(WC01706)</t>
  </si>
  <si>
    <t>RALPH LAUREN</t>
  </si>
  <si>
    <t>RALPH LAUREN - NET INCOME - BASIC</t>
  </si>
  <si>
    <t>894145(WC01706)</t>
  </si>
  <si>
    <t>RAYTHEON COMPANY</t>
  </si>
  <si>
    <t>RAYTHEON COMPANY - NET INCOME - BASIC</t>
  </si>
  <si>
    <t>912633(WC01706)</t>
  </si>
  <si>
    <t>REGENCY CENTERS CORP</t>
  </si>
  <si>
    <t>REGENCY CENTERS CORP - NET INCOME - BASIC</t>
  </si>
  <si>
    <t>312451(WC01706)</t>
  </si>
  <si>
    <t>REGIONS FINANCIAL</t>
  </si>
  <si>
    <t>REGIONS FINANCIAL - NET INCOME - BASIC</t>
  </si>
  <si>
    <t>951051(WC01706)</t>
  </si>
  <si>
    <t>REPUBLIC SERVICES</t>
  </si>
  <si>
    <t>REPUBLIC SERVICES - NET INCOME - BASIC</t>
  </si>
  <si>
    <t>683432(WC01706)</t>
  </si>
  <si>
    <t>ROBERT HALF INTL INC</t>
  </si>
  <si>
    <t>ROBERT HALF INTL INC - NET INCOME - BASIC</t>
  </si>
  <si>
    <t>923649(WC01706)</t>
  </si>
  <si>
    <t>ROCKWELL AUTOMATION - NET INCOME - BASIC</t>
  </si>
  <si>
    <t>902233(WC01706)</t>
  </si>
  <si>
    <t>ROPER TECHNOLOGIES - NET INCOME - BASIC</t>
  </si>
  <si>
    <t>546965(WC01706)</t>
  </si>
  <si>
    <t>ROSS STORES, INC.</t>
  </si>
  <si>
    <t>ROSS STORES, INC. - NET INCOME - BASIC</t>
  </si>
  <si>
    <t>702365(WC01706)</t>
  </si>
  <si>
    <t>ROYAL CARIBBEAN</t>
  </si>
  <si>
    <t>ROYAL CARIBBEAN - NET INCOME - BASIC</t>
  </si>
  <si>
    <t>322549(WC01706)</t>
  </si>
  <si>
    <t>S&amp;P GLOBAL INC</t>
  </si>
  <si>
    <t>S&amp;P GLOBAL INC - NET INCOME - BASIC</t>
  </si>
  <si>
    <t>905414(WC01706)</t>
  </si>
  <si>
    <t>SCHLUMBERGER LIMITED</t>
  </si>
  <si>
    <t>SCHLUMBERGER LIMITED - NET INCOME - BASIC</t>
  </si>
  <si>
    <t>912090(WC01706)</t>
  </si>
  <si>
    <t>SEAGATE TECHNOLOGY</t>
  </si>
  <si>
    <t>SEAGATE TECHNOLOGY - NET INCOME - BASIC</t>
  </si>
  <si>
    <t>26599V(WC01706)</t>
  </si>
  <si>
    <t>SEALED AIR CORP</t>
  </si>
  <si>
    <t>SEALED AIR CORP - NET INCOME - BASIC</t>
  </si>
  <si>
    <t>923036(WC01706)</t>
  </si>
  <si>
    <t>SEMPRA ENERGY</t>
  </si>
  <si>
    <t>SEMPRA ENERGY - NET INCOME - BASIC</t>
  </si>
  <si>
    <t>902103(WC01706)</t>
  </si>
  <si>
    <t>SHERWIN-WILLIAMS CO</t>
  </si>
  <si>
    <t>SHERWIN-WILLIAMS CO - NET INCOME - BASIC</t>
  </si>
  <si>
    <t>905361(WC01706)</t>
  </si>
  <si>
    <t>SIMON PROPERTY GROUP - NET INCOME - BASIC</t>
  </si>
  <si>
    <t>357834(WC01706)</t>
  </si>
  <si>
    <t>SL GREEN REALTY CORP</t>
  </si>
  <si>
    <t>SL GREEN REALTY CORP - NET INCOME - BASIC</t>
  </si>
  <si>
    <t>895784(WC01706)</t>
  </si>
  <si>
    <t>SNAP-ON INC</t>
  </si>
  <si>
    <t>SNAP-ON INC - NET INCOME - BASIC</t>
  </si>
  <si>
    <t>906400(WC01706)</t>
  </si>
  <si>
    <t>SOUTHERN CO</t>
  </si>
  <si>
    <t>SOUTHERN CO - NET INCOME - BASIC</t>
  </si>
  <si>
    <t>902325(WC01706)</t>
  </si>
  <si>
    <t>SOUTHWEST AIRLINES - NET INCOME - BASIC</t>
  </si>
  <si>
    <t>905647(WC01706)</t>
  </si>
  <si>
    <t>STANLEY BLACK</t>
  </si>
  <si>
    <t>STANLEY BLACK - NET INCOME - BASIC</t>
  </si>
  <si>
    <t>921503(WC01706)</t>
  </si>
  <si>
    <t>STARBUCKS CORP</t>
  </si>
  <si>
    <t>STARBUCKS CORP - NET INCOME - BASIC</t>
  </si>
  <si>
    <t>326143(WC01706)</t>
  </si>
  <si>
    <t>STATE STREET CORP</t>
  </si>
  <si>
    <t>STATE STREET CORP - NET INCOME - BASIC</t>
  </si>
  <si>
    <t>951052(WC01706)</t>
  </si>
  <si>
    <t>STRYKER CORPORATION</t>
  </si>
  <si>
    <t>STRYKER CORPORATION - NET INCOME - BASIC</t>
  </si>
  <si>
    <t>981722(WC01706)</t>
  </si>
  <si>
    <t>SUNTRUST BANKS INC</t>
  </si>
  <si>
    <t>SUNTRUST BANKS INC - NET INCOME - BASIC</t>
  </si>
  <si>
    <t>922725(WC01706)</t>
  </si>
  <si>
    <t>SYMANTEC CORP</t>
  </si>
  <si>
    <t>SYMANTEC CORP - NET INCOME - BASIC</t>
  </si>
  <si>
    <t>541900(WC01706)</t>
  </si>
  <si>
    <t>SYNOPSYS INC</t>
  </si>
  <si>
    <t>SYNOPSYS INC - NET INCOME - BASIC</t>
  </si>
  <si>
    <t>325059(WC01706)</t>
  </si>
  <si>
    <t>SYSCO CORPORATION</t>
  </si>
  <si>
    <t>SYSCO CORPORATION - NET INCOME - BASIC</t>
  </si>
  <si>
    <t>916079(WC01706)</t>
  </si>
  <si>
    <t>T. ROWE PRICE GROUP</t>
  </si>
  <si>
    <t>T. ROWE PRICE GROUP - NET INCOME - BASIC</t>
  </si>
  <si>
    <t>729104(WC01706)</t>
  </si>
  <si>
    <t>TAPESTRY INC</t>
  </si>
  <si>
    <t>TAPESTRY INC - NET INCOME - BASIC</t>
  </si>
  <si>
    <t>266220(WC01706)</t>
  </si>
  <si>
    <t>TARGET CORP</t>
  </si>
  <si>
    <t>TARGET CORP - NET INCOME - BASIC</t>
  </si>
  <si>
    <t>923425(WC01706)</t>
  </si>
  <si>
    <t>TEXAS INSTRUMENTS - NET INCOME - BASIC</t>
  </si>
  <si>
    <t>905061(WC01706)</t>
  </si>
  <si>
    <t>THERMO FISHER</t>
  </si>
  <si>
    <t>THERMO FISHER - NET INCOME - BASIC</t>
  </si>
  <si>
    <t>906394(WC01706)</t>
  </si>
  <si>
    <t>TIFFANY &amp; CO.</t>
  </si>
  <si>
    <t>TIFFANY &amp; CO. - NET INCOME - BASIC</t>
  </si>
  <si>
    <t>745110(WC01706)</t>
  </si>
  <si>
    <t>TJX COMPANIES INC</t>
  </si>
  <si>
    <t>TJX COMPANIES INC - NET INCOME - BASIC</t>
  </si>
  <si>
    <t>921855(WC01706)</t>
  </si>
  <si>
    <t>TOTAL SYSTEM SERVICE</t>
  </si>
  <si>
    <t>TOTAL SYSTEM SERVICE - NET INCOME - BASIC</t>
  </si>
  <si>
    <t>944738(WC01706)</t>
  </si>
  <si>
    <t>TRAVELERS COS</t>
  </si>
  <si>
    <t>TRAVELERS COS - NET INCOME - BASIC</t>
  </si>
  <si>
    <t>933974(WC01706)</t>
  </si>
  <si>
    <t>TYSON FOODS, INC.</t>
  </si>
  <si>
    <t>TYSON FOODS, INC. - NET INCOME - BASIC</t>
  </si>
  <si>
    <t>906643(WC01706)</t>
  </si>
  <si>
    <t>U. S. BANCORP</t>
  </si>
  <si>
    <t>U. S. BANCORP - NET INCOME - BASIC</t>
  </si>
  <si>
    <t>951046(WC01706)</t>
  </si>
  <si>
    <t>UDR INC</t>
  </si>
  <si>
    <t>UDR INC - NET INCOME - BASIC</t>
  </si>
  <si>
    <t>992656(WC01706)</t>
  </si>
  <si>
    <t>UNION PACIFIC CORP</t>
  </si>
  <si>
    <t>UNION PACIFIC CORP - NET INCOME - BASIC</t>
  </si>
  <si>
    <t>905105(WC01706)</t>
  </si>
  <si>
    <t>UNITED PARCEL SVCS</t>
  </si>
  <si>
    <t>UNITED PARCEL SVCS - NET INCOME - BASIC</t>
  </si>
  <si>
    <t>277487(WC01706)</t>
  </si>
  <si>
    <t>UNITED TECHNOLOGIES - NET INCOME - BASIC</t>
  </si>
  <si>
    <t>905122(WC01706)</t>
  </si>
  <si>
    <t>UNITEDHEALTH GROUP - NET INCOME - BASIC</t>
  </si>
  <si>
    <t>702635(WC01706)</t>
  </si>
  <si>
    <t>UNUM GROUP - NET INCOME - BASIC</t>
  </si>
  <si>
    <t>741410(WC01706)</t>
  </si>
  <si>
    <t>VALERO ENERGY CORP</t>
  </si>
  <si>
    <t>VALERO ENERGY CORP - NET INCOME - BASIC</t>
  </si>
  <si>
    <t>982852(WC01706)</t>
  </si>
  <si>
    <t>VARIAN MEDICAL SYST</t>
  </si>
  <si>
    <t>VARIAN MEDICAL SYST - NET INCOME - BASIC</t>
  </si>
  <si>
    <t>906220(WC01706)</t>
  </si>
  <si>
    <t>VERISIGN, INC.</t>
  </si>
  <si>
    <t>VERISIGN, INC. - NET INCOME - BASIC</t>
  </si>
  <si>
    <t>674693(WC01706)</t>
  </si>
  <si>
    <t>VERIZON COMMUNICATNS</t>
  </si>
  <si>
    <t>VERIZON COMMUNICATNS - NET INCOME - BASIC</t>
  </si>
  <si>
    <t>945384(WC01706)</t>
  </si>
  <si>
    <t>VERTEX PHARMA INC</t>
  </si>
  <si>
    <t>VERTEX PHARMA INC - NET INCOME - BASIC</t>
  </si>
  <si>
    <t>545310(WC01706)</t>
  </si>
  <si>
    <t>VF CORP</t>
  </si>
  <si>
    <t>VF CORP - NET INCOME - BASIC</t>
  </si>
  <si>
    <t>901892(WC01706)</t>
  </si>
  <si>
    <t>VIACOM, INC.</t>
  </si>
  <si>
    <t>VIACOM, INC. - NET INCOME - BASIC</t>
  </si>
  <si>
    <t>543487(WC01706)</t>
  </si>
  <si>
    <t>VORNADO REALTY TRUST - NET INCOME - BASIC</t>
  </si>
  <si>
    <t>912146(WC01706)</t>
  </si>
  <si>
    <t>VULCAN MATERIALS CO</t>
  </si>
  <si>
    <t>VULCAN MATERIALS CO - NET INCOME - BASIC</t>
  </si>
  <si>
    <t>905816(WC01706)</t>
  </si>
  <si>
    <t>WALGREENS BOOTS</t>
  </si>
  <si>
    <t>WALGREENS BOOTS - NET INCOME - BASIC</t>
  </si>
  <si>
    <t>904866(WC01706)</t>
  </si>
  <si>
    <t>WALMART INC</t>
  </si>
  <si>
    <t>WALMART INC - NET INCOME - BASIC</t>
  </si>
  <si>
    <t>916548(WC01706)</t>
  </si>
  <si>
    <t>WALT DISNEY - NET INCOME - BASIC</t>
  </si>
  <si>
    <t>921964(WC01706)</t>
  </si>
  <si>
    <t>WASTE MANAGEMENT - NET INCOME - BASIC</t>
  </si>
  <si>
    <t>519514(WC01706)</t>
  </si>
  <si>
    <t>WATERS CORPORATION</t>
  </si>
  <si>
    <t>WATERS CORPORATION - NET INCOME - BASIC</t>
  </si>
  <si>
    <t>867390(WC01706)</t>
  </si>
  <si>
    <t>WEC ENERGY GROUP INC</t>
  </si>
  <si>
    <t>WEC ENERGY GROUP INC - NET INCOME - BASIC</t>
  </si>
  <si>
    <t>902335(WC01706)</t>
  </si>
  <si>
    <t>WELLS FARGO &amp; CO - NET INCOME - BASIC</t>
  </si>
  <si>
    <t>906195(WC01706)</t>
  </si>
  <si>
    <t>WESTERN DIGITAL CORP</t>
  </si>
  <si>
    <t>WESTERN DIGITAL CORP - NET INCOME - BASIC</t>
  </si>
  <si>
    <t>906785(WC01706)</t>
  </si>
  <si>
    <t>WESTERN UNION COMP</t>
  </si>
  <si>
    <t>WESTERN UNION COMP - NET INCOME - BASIC</t>
  </si>
  <si>
    <t>41195M(WC01706)</t>
  </si>
  <si>
    <t>WEYERHAEUSER CO</t>
  </si>
  <si>
    <t>WEYERHAEUSER CO - NET INCOME - BASIC</t>
  </si>
  <si>
    <t>905818(WC01706)</t>
  </si>
  <si>
    <t>WHIRLPOOL CORP</t>
  </si>
  <si>
    <t>WHIRLPOOL CORP - NET INCOME - BASIC</t>
  </si>
  <si>
    <t>904869(WC01706)</t>
  </si>
  <si>
    <t>WILLIAMS COMPANIES</t>
  </si>
  <si>
    <t>WILLIAMS COMPANIES - NET INCOME - BASIC</t>
  </si>
  <si>
    <t>922407(WC01706)</t>
  </si>
  <si>
    <t>WILLIS TOWERS WAT</t>
  </si>
  <si>
    <t>WILLIS TOWERS WAT - NET INCOME - BASIC</t>
  </si>
  <si>
    <t>13967H(WC01706)</t>
  </si>
  <si>
    <t>WYNN RESORTS, LTD</t>
  </si>
  <si>
    <t>WYNN RESORTS, LTD - NET INCOME - BASIC</t>
  </si>
  <si>
    <t>26406N(WC01706)</t>
  </si>
  <si>
    <t>XCEL ENERGY INC</t>
  </si>
  <si>
    <t>XCEL ENERGY INC - NET INCOME - BASIC</t>
  </si>
  <si>
    <t>905010(WC01706)</t>
  </si>
  <si>
    <t>XEROX HOLDINGS CORP</t>
  </si>
  <si>
    <t>XEROX HOLDINGS CORP - NET INCOME - BASIC</t>
  </si>
  <si>
    <t>905284(WC01706)</t>
  </si>
  <si>
    <t>XILINX INC</t>
  </si>
  <si>
    <t>XILINX INC - NET INCOME - BASIC</t>
  </si>
  <si>
    <t>543542(WC01706)</t>
  </si>
  <si>
    <t>YUM! BRANDS INC</t>
  </si>
  <si>
    <t>YUM! BRANDS INC - NET INCOME - BASIC</t>
  </si>
  <si>
    <t>878574(WC01706)</t>
  </si>
  <si>
    <t>ZIMMER BIOMET</t>
  </si>
  <si>
    <t>ZIMMER BIOMET - NET INCOME - BASIC</t>
  </si>
  <si>
    <t>14361V(WC01706)</t>
  </si>
  <si>
    <t>ZIONS BANCORP</t>
  </si>
  <si>
    <t>ZIONS BANCORP - NET INCOME - BASIC</t>
  </si>
  <si>
    <t>951584(WC01706)</t>
  </si>
  <si>
    <t>AMAZON.COM INC - EBIT &amp; DEPRECIATION</t>
  </si>
  <si>
    <t>891399(WC18198)</t>
  </si>
  <si>
    <t>ABBOTT LABORATORIES - EBIT &amp; DEPRECIATION</t>
  </si>
  <si>
    <t>916328(WC18198)</t>
  </si>
  <si>
    <t>AES CORP - EBIT &amp; DEPRECIATION</t>
  </si>
  <si>
    <t>545101(WC18198)</t>
  </si>
  <si>
    <t>INT'L BUSINESS MACHS - EBIT &amp; DEPRECIATION</t>
  </si>
  <si>
    <t>906187(WC18198)</t>
  </si>
  <si>
    <t>ADVANCED MICRO - EBIT &amp; DEPRECIATION</t>
  </si>
  <si>
    <t>936365(WC18198)</t>
  </si>
  <si>
    <t>ADOBE INC - EBIT &amp; DEPRECIATION</t>
  </si>
  <si>
    <t>749382(WC18198)</t>
  </si>
  <si>
    <t>AIR PRODUCTS &amp; CHEMS - EBIT &amp; DEPRECIATION</t>
  </si>
  <si>
    <t>905271(WC18198)</t>
  </si>
  <si>
    <t>BOSTON PROPERTIES - EBIT &amp; DEPRECIATION</t>
  </si>
  <si>
    <t>894371(WC18198)</t>
  </si>
  <si>
    <t>ALLSTATE CORP - EBIT &amp; DEPRECIATION</t>
  </si>
  <si>
    <t>322677(WC18198)</t>
  </si>
  <si>
    <t>HONEYWELL INTERNATNL - EBIT &amp; DEPRECIATION</t>
  </si>
  <si>
    <t>906191(WC18198)</t>
  </si>
  <si>
    <t>AMGEN INC - EBIT &amp; DEPRECIATION</t>
  </si>
  <si>
    <t>938692(WC18198)</t>
  </si>
  <si>
    <t>HESS CORPORATION - EBIT &amp; DEPRECIATION</t>
  </si>
  <si>
    <t>905802(WC18198)</t>
  </si>
  <si>
    <t>AMERICAN EXPRESS CO - EBIT &amp; DEPRECIATION</t>
  </si>
  <si>
    <t>906156(WC18198)</t>
  </si>
  <si>
    <t>AMERICAN ELECTRIC - EBIT &amp; DEPRECIATION</t>
  </si>
  <si>
    <t>905425(WC18198)</t>
  </si>
  <si>
    <t>AFLAC INCORPORATED - EBIT &amp; DEPRECIATION</t>
  </si>
  <si>
    <t>933185(WC18198)</t>
  </si>
  <si>
    <t>AMERICAN INT'L GROUP - EBIT &amp; DEPRECIATION</t>
  </si>
  <si>
    <t>916305(WC18198)</t>
  </si>
  <si>
    <t>ANALOG DEVICES, INC. - EBIT &amp; DEPRECIATION</t>
  </si>
  <si>
    <t>905276(WC18198)</t>
  </si>
  <si>
    <t>VALERO ENERGY CORP - EBIT &amp; DEPRECIATION</t>
  </si>
  <si>
    <t>982852(WC18198)</t>
  </si>
  <si>
    <t>APACHE CORPORATION - EBIT &amp; DEPRECIATION</t>
  </si>
  <si>
    <t>921983(WC18198)</t>
  </si>
  <si>
    <t>COMCAST CORPORATION - EBIT &amp; DEPRECIATION</t>
  </si>
  <si>
    <t>981550(WC18198)</t>
  </si>
  <si>
    <t>APPLE INC - EBIT &amp; DEPRECIATION</t>
  </si>
  <si>
    <t>992816(WC18198)</t>
  </si>
  <si>
    <t>APPLIED MATERIALS - EBIT &amp; DEPRECIATION</t>
  </si>
  <si>
    <t>905296(WC18198)</t>
  </si>
  <si>
    <t>ALBEMARLE CORP - EBIT &amp; DEPRECIATION</t>
  </si>
  <si>
    <t>130298(WC18198)</t>
  </si>
  <si>
    <t>ARCHER DANIELS MIDL. - EBIT &amp; DEPRECIATION</t>
  </si>
  <si>
    <t>921093(WC18198)</t>
  </si>
  <si>
    <t>PINNACLE WEST CAPTL - EBIT &amp; DEPRECIATION</t>
  </si>
  <si>
    <t>902607(WC18198)</t>
  </si>
  <si>
    <t>AMEREN CORPORATION - EBIT &amp; DEPRECIATION</t>
  </si>
  <si>
    <t>670942(WC18198)</t>
  </si>
  <si>
    <t>AUTODESK INC - EBIT &amp; DEPRECIATION</t>
  </si>
  <si>
    <t>702259(WC18198)</t>
  </si>
  <si>
    <t>AUTOMATIC DATA PROC - EBIT &amp; DEPRECIATION</t>
  </si>
  <si>
    <t>912669(WC18198)</t>
  </si>
  <si>
    <t>AUTOZONE INC - EBIT &amp; DEPRECIATION</t>
  </si>
  <si>
    <t>544616(WC18198)</t>
  </si>
  <si>
    <t>AVERY DENNISON CORP - EBIT &amp; DEPRECIATION</t>
  </si>
  <si>
    <t>921161(WC18198)</t>
  </si>
  <si>
    <t>BALL CORPORATION - EBIT &amp; DEPRECIATION</t>
  </si>
  <si>
    <t>932060(WC18198)</t>
  </si>
  <si>
    <t>BERKSHIRE HATHAWAY - EBIT &amp; DEPRECIATION</t>
  </si>
  <si>
    <t>874227(WC18198)</t>
  </si>
  <si>
    <t>BAXTER INTERNATIONAL - EBIT &amp; DEPRECIATION</t>
  </si>
  <si>
    <t>916365(WC18198)</t>
  </si>
  <si>
    <t>BECTON, DICKINSON - EBIT &amp; DEPRECIATION</t>
  </si>
  <si>
    <t>905876(WC18198)</t>
  </si>
  <si>
    <t>VERIZON COMMUNICATNS - EBIT &amp; DEPRECIATION</t>
  </si>
  <si>
    <t>945384(WC18198)</t>
  </si>
  <si>
    <t>BEST BUY CO INC - EBIT &amp; DEPRECIATION</t>
  </si>
  <si>
    <t>929302(WC18198)</t>
  </si>
  <si>
    <t>SL GREEN REALTY CORP - EBIT &amp; DEPRECIATION</t>
  </si>
  <si>
    <t>895784(WC18198)</t>
  </si>
  <si>
    <t>YUM! BRANDS INC - EBIT &amp; DEPRECIATION</t>
  </si>
  <si>
    <t>878574(WC18198)</t>
  </si>
  <si>
    <t>FIRSTENERGY CORP - EBIT &amp; DEPRECIATION</t>
  </si>
  <si>
    <t>905159(WC18198)</t>
  </si>
  <si>
    <t>H &amp; R BLOCK INC - EBIT &amp; DEPRECIATION</t>
  </si>
  <si>
    <t>905596(WC18198)</t>
  </si>
  <si>
    <t>BOEING CO - EBIT &amp; DEPRECIATION</t>
  </si>
  <si>
    <t>904818(WC18198)</t>
  </si>
  <si>
    <t>ROBERT HALF INTL INC - EBIT &amp; DEPRECIATION</t>
  </si>
  <si>
    <t>923649(WC18198)</t>
  </si>
  <si>
    <t>BOSTON SCIENTIFIC - EBIT &amp; DEPRECIATION</t>
  </si>
  <si>
    <t>325824(WC18198)</t>
  </si>
  <si>
    <t>C.H. ROBINSON - EBIT &amp; DEPRECIATION</t>
  </si>
  <si>
    <t>879628(WC18198)</t>
  </si>
  <si>
    <t>BRISTOL-MYERS SQUIBB - EBIT &amp; DEPRECIATION</t>
  </si>
  <si>
    <t>905080(WC18198)</t>
  </si>
  <si>
    <t>AVALONBAY COMMUNITIE - EBIT &amp; DEPRECIATION</t>
  </si>
  <si>
    <t>130502(WC18198)</t>
  </si>
  <si>
    <t>SEMPRA ENERGY - EBIT &amp; DEPRECIATION</t>
  </si>
  <si>
    <t>902103(WC18198)</t>
  </si>
  <si>
    <t>FEDEX CORP - EBIT &amp; DEPRECIATION</t>
  </si>
  <si>
    <t>951849(WC18198)</t>
  </si>
  <si>
    <t>VERISIGN, INC. - EBIT &amp; DEPRECIATION</t>
  </si>
  <si>
    <t>674693(WC18198)</t>
  </si>
  <si>
    <t>AMPHENOL CORP - EBIT &amp; DEPRECIATION</t>
  </si>
  <si>
    <t>546075(WC18198)</t>
  </si>
  <si>
    <t>BROWN FORMAN CORP - EBIT &amp; DEPRECIATION</t>
  </si>
  <si>
    <t>912216(WC18198)</t>
  </si>
  <si>
    <t>CSX CORPORATION - EBIT &amp; DEPRECIATION</t>
  </si>
  <si>
    <t>993189(WC18198)</t>
  </si>
  <si>
    <t>CAMPBELL SOUP CO - EBIT &amp; DEPRECIATION</t>
  </si>
  <si>
    <t>905075(WC18198)</t>
  </si>
  <si>
    <t>CONSTELLATION BRANDS - EBIT &amp; DEPRECIATION</t>
  </si>
  <si>
    <t>937083(WC18198)</t>
  </si>
  <si>
    <t>CARDINAL HEALTH, INC - EBIT &amp; DEPRECIATION</t>
  </si>
  <si>
    <t>944704(WC18198)</t>
  </si>
  <si>
    <t>CATERPILLAR INC - EBIT &amp; DEPRECIATION</t>
  </si>
  <si>
    <t>902224(WC18198)</t>
  </si>
  <si>
    <t>CELGENE CORPORATION - EBIT &amp; DEPRECIATION</t>
  </si>
  <si>
    <t>755790(WC18198)</t>
  </si>
  <si>
    <t>CITRIX SYSTEMS INC - EBIT &amp; DEPRECIATION</t>
  </si>
  <si>
    <t>867705(WC18198)</t>
  </si>
  <si>
    <t>JPMORGAN CHASE &amp; CO - EBIT &amp; DEPRECIATION</t>
  </si>
  <si>
    <t>902242(WC18198)</t>
  </si>
  <si>
    <t>CINCINNATI FINL CORP - EBIT &amp; DEPRECIATION</t>
  </si>
  <si>
    <t>951545(WC18198)</t>
  </si>
  <si>
    <t>CINTAS CORPORATION - EBIT &amp; DEPRECIATION</t>
  </si>
  <si>
    <t>944777(WC18198)</t>
  </si>
  <si>
    <t>CISCO SYSTEMS, INC. - EBIT &amp; DEPRECIATION</t>
  </si>
  <si>
    <t>542868(WC18198)</t>
  </si>
  <si>
    <t>CLOROX CO - EBIT &amp; DEPRECIATION</t>
  </si>
  <si>
    <t>916125(WC18198)</t>
  </si>
  <si>
    <t>COCA-COLA - EBIT &amp; DEPRECIATION</t>
  </si>
  <si>
    <t>904282(WC18198)</t>
  </si>
  <si>
    <t>COLGATE-PALMOLIVE CO - EBIT &amp; DEPRECIATION</t>
  </si>
  <si>
    <t>906148(WC18198)</t>
  </si>
  <si>
    <t>COMERICA INC. - EBIT &amp; DEPRECIATION</t>
  </si>
  <si>
    <t>922964(WC18198)</t>
  </si>
  <si>
    <t>CONAGRA BRANDS INC - EBIT &amp; DEPRECIATION</t>
  </si>
  <si>
    <t>929814(WC18198)</t>
  </si>
  <si>
    <t>CONSOLIDATED EDISON - EBIT &amp; DEPRECIATION</t>
  </si>
  <si>
    <t>902288(WC18198)</t>
  </si>
  <si>
    <t>CMS ENERGY CORP - EBIT &amp; DEPRECIATION</t>
  </si>
  <si>
    <t>901686(WC18198)</t>
  </si>
  <si>
    <t>COOPER COMPANIES INC - EBIT &amp; DEPRECIATION</t>
  </si>
  <si>
    <t>938928(WC18198)</t>
  </si>
  <si>
    <t>CORNING INCORPORATED - EBIT &amp; DEPRECIATION</t>
  </si>
  <si>
    <t>912273(WC18198)</t>
  </si>
  <si>
    <t>SEALED AIR CORP - EBIT &amp; DEPRECIATION</t>
  </si>
  <si>
    <t>923036(WC18198)</t>
  </si>
  <si>
    <t>CUMMINS INC. - EBIT &amp; DEPRECIATION</t>
  </si>
  <si>
    <t>905966(WC18198)</t>
  </si>
  <si>
    <t>D.R. HORTON INC - EBIT &amp; DEPRECIATION</t>
  </si>
  <si>
    <t>325922(WC18198)</t>
  </si>
  <si>
    <t>DANAHER CORP - EBIT &amp; DEPRECIATION</t>
  </si>
  <si>
    <t>912941(WC18198)</t>
  </si>
  <si>
    <t>MOODY'S CORP - EBIT &amp; DEPRECIATION</t>
  </si>
  <si>
    <t>683118(WC18198)</t>
  </si>
  <si>
    <t>DEERE &amp; COMPANY - EBIT &amp; DEPRECIATION</t>
  </si>
  <si>
    <t>906189(WC18198)</t>
  </si>
  <si>
    <t>MORGAN STANLEY - EBIT &amp; DEPRECIATION</t>
  </si>
  <si>
    <t>327998(WC18198)</t>
  </si>
  <si>
    <t>REPUBLIC SERVICES - EBIT &amp; DEPRECIATION</t>
  </si>
  <si>
    <t>683432(WC18198)</t>
  </si>
  <si>
    <t>WALT DISNEY - EBIT &amp; DEPRECIATION</t>
  </si>
  <si>
    <t>921964(WC18198)</t>
  </si>
  <si>
    <t>DOLLAR TREE, INC - EBIT &amp; DEPRECIATION</t>
  </si>
  <si>
    <t>154259(WC18198)</t>
  </si>
  <si>
    <t>DOVER CORP - EBIT &amp; DEPRECIATION</t>
  </si>
  <si>
    <t>904830(WC18198)</t>
  </si>
  <si>
    <t>OMNICOM GROUP INC - EBIT &amp; DEPRECIATION</t>
  </si>
  <si>
    <t>932913(WC18198)</t>
  </si>
  <si>
    <t>DTE ENERGY CO - EBIT &amp; DEPRECIATION</t>
  </si>
  <si>
    <t>905214(WC18198)</t>
  </si>
  <si>
    <t>DUKE REALTY CORP - EBIT &amp; DEPRECIATION</t>
  </si>
  <si>
    <t>513260(WC18198)</t>
  </si>
  <si>
    <t>DARDEN RESTAURANTS - EBIT &amp; DEPRECIATION</t>
  </si>
  <si>
    <t>152719(WC18198)</t>
  </si>
  <si>
    <t>EBAY INC. - EBIT &amp; DEPRECIATION</t>
  </si>
  <si>
    <t>687609(WC18198)</t>
  </si>
  <si>
    <t>BANK OF AMERICA CORP - EBIT &amp; DEPRECIATION</t>
  </si>
  <si>
    <t>923937(WC18198)</t>
  </si>
  <si>
    <t>CITIGROUP INC - EBIT &amp; DEPRECIATION</t>
  </si>
  <si>
    <t>741344(WC18198)</t>
  </si>
  <si>
    <t>EASTMAN CHEMICAL CO - EBIT &amp; DEPRECIATION</t>
  </si>
  <si>
    <t>357922(WC18198)</t>
  </si>
  <si>
    <t>E*TRADE FINANCIAL - EBIT &amp; DEPRECIATION</t>
  </si>
  <si>
    <t>883488(WC18198)</t>
  </si>
  <si>
    <t>CADENCE DESIGN SYST - EBIT &amp; DEPRECIATION</t>
  </si>
  <si>
    <t>755148(WC18198)</t>
  </si>
  <si>
    <t>DISH NETWORK - EBIT &amp; DEPRECIATION</t>
  </si>
  <si>
    <t>135448(WC18198)</t>
  </si>
  <si>
    <t>ECOLAB INC - EBIT &amp; DEPRECIATION</t>
  </si>
  <si>
    <t>921268(WC18198)</t>
  </si>
  <si>
    <t>PERKINELMER INC - EBIT &amp; DEPRECIATION</t>
  </si>
  <si>
    <t>912157(WC18198)</t>
  </si>
  <si>
    <t>ELECTRONIC ARTS, INC - EBIT &amp; DEPRECIATION</t>
  </si>
  <si>
    <t>500320(WC18198)</t>
  </si>
  <si>
    <t>EMERSON ELECTRIC CO. - EBIT &amp; DEPRECIATION</t>
  </si>
  <si>
    <t>905115(WC18198)</t>
  </si>
  <si>
    <t>ENTERGY CORPORATION - EBIT &amp; DEPRECIATION</t>
  </si>
  <si>
    <t>902306(WC18198)</t>
  </si>
  <si>
    <t>EOG RESOURCES, INC. - EBIT &amp; DEPRECIATION</t>
  </si>
  <si>
    <t>500373(WC18198)</t>
  </si>
  <si>
    <t>EQUIFAX INC. - EBIT &amp; DEPRECIATION</t>
  </si>
  <si>
    <t>906194(WC18198)</t>
  </si>
  <si>
    <t>EQUITY RESIDENTIAL - EBIT &amp; DEPRECIATION</t>
  </si>
  <si>
    <t>329534(WC18198)</t>
  </si>
  <si>
    <t>ESTEE LAUDER CO - EBIT &amp; DEPRECIATION</t>
  </si>
  <si>
    <t>867375(WC18198)</t>
  </si>
  <si>
    <t>EXPEDITORS INTL WASH - EBIT &amp; DEPRECIATION</t>
  </si>
  <si>
    <t>910722(WC18198)</t>
  </si>
  <si>
    <t>EXXON MOBIL CORP - EBIT &amp; DEPRECIATION</t>
  </si>
  <si>
    <t>905039(WC18198)</t>
  </si>
  <si>
    <t>FMC CORPORATION - EBIT &amp; DEPRECIATION</t>
  </si>
  <si>
    <t>905082(WC18198)</t>
  </si>
  <si>
    <t>NEXTERA ENERGY - EBIT &amp; DEPRECIATION</t>
  </si>
  <si>
    <t>905016(WC18198)</t>
  </si>
  <si>
    <t>ASSURANT INC - EBIT &amp; DEPRECIATION</t>
  </si>
  <si>
    <t>28341F(WC18198)</t>
  </si>
  <si>
    <t>FASTENAL COMPANY - EBIT &amp; DEPRECIATION</t>
  </si>
  <si>
    <t>755980(WC18198)</t>
  </si>
  <si>
    <t>FEDERAL REALTY INVST - EBIT &amp; DEPRECIATION</t>
  </si>
  <si>
    <t>905994(WC18198)</t>
  </si>
  <si>
    <t>FIFTH THIRD BANCORP - EBIT &amp; DEPRECIATION</t>
  </si>
  <si>
    <t>997198(WC18198)</t>
  </si>
  <si>
    <t>M&amp;T BANK CORPORATION - EBIT &amp; DEPRECIATION</t>
  </si>
  <si>
    <t>951503(WC18198)</t>
  </si>
  <si>
    <t>FISERV INC - EBIT &amp; DEPRECIATION</t>
  </si>
  <si>
    <t>741123(WC18198)</t>
  </si>
  <si>
    <t>MACY'S INC - EBIT &amp; DEPRECIATION</t>
  </si>
  <si>
    <t>546814(WC18198)</t>
  </si>
  <si>
    <t>FRANKLIN RESOURCES - EBIT &amp; DEPRECIATION</t>
  </si>
  <si>
    <t>938076(WC18198)</t>
  </si>
  <si>
    <t>FREEPORT-MCMORAN INC - EBIT &amp; DEPRECIATION</t>
  </si>
  <si>
    <t>152594(WC18198)</t>
  </si>
  <si>
    <t>GAP INC - EBIT &amp; DEPRECIATION</t>
  </si>
  <si>
    <t>951018(WC18198)</t>
  </si>
  <si>
    <t>GENERAL DYNAMICS - EBIT &amp; DEPRECIATION</t>
  </si>
  <si>
    <t>907652(WC18198)</t>
  </si>
  <si>
    <t>GENERAL MILLS, INC. - EBIT &amp; DEPRECIATION</t>
  </si>
  <si>
    <t>905801(WC18198)</t>
  </si>
  <si>
    <t>GENUINE PARTS CO - EBIT &amp; DEPRECIATION</t>
  </si>
  <si>
    <t>906511(WC18198)</t>
  </si>
  <si>
    <t>GILEAD SCIENCES, INC - EBIT &amp; DEPRECIATION</t>
  </si>
  <si>
    <t>546697(WC18198)</t>
  </si>
  <si>
    <t>MCKESSON CORPORATION - EBIT &amp; DEPRECIATION</t>
  </si>
  <si>
    <t>134784(WC18198)</t>
  </si>
  <si>
    <t>NVIDIA CORPORATION - EBIT &amp; DEPRECIATION</t>
  </si>
  <si>
    <t>694405(WC18198)</t>
  </si>
  <si>
    <t>GENERAL ELECTRIC CO. - EBIT &amp; DEPRECIATION</t>
  </si>
  <si>
    <t>906150(WC18198)</t>
  </si>
  <si>
    <t>GRAINGER (W.W.), INC - EBIT &amp; DEPRECIATION</t>
  </si>
  <si>
    <t>905898(WC18198)</t>
  </si>
  <si>
    <t>HALLIBURTON COMPANY - EBIT &amp; DEPRECIATION</t>
  </si>
  <si>
    <t>904678(WC18198)</t>
  </si>
  <si>
    <t>GOLDMAN SACHS GROUP - EBIT &amp; DEPRECIATION</t>
  </si>
  <si>
    <t>696738(WC18198)</t>
  </si>
  <si>
    <t>HARLEY-DAVIDSON INC. - EBIT &amp; DEPRECIATION</t>
  </si>
  <si>
    <t>729665(WC18198)</t>
  </si>
  <si>
    <t>HASBRO INC - EBIT &amp; DEPRECIATION</t>
  </si>
  <si>
    <t>912030(WC18198)</t>
  </si>
  <si>
    <t>HCP, INC. - EBIT &amp; DEPRECIATION</t>
  </si>
  <si>
    <t>945589(WC18198)</t>
  </si>
  <si>
    <t>HERSHEY CO - EBIT &amp; DEPRECIATION</t>
  </si>
  <si>
    <t>905077(WC18198)</t>
  </si>
  <si>
    <t>JUNIPER NETWORKS INC - EBIT &amp; DEPRECIATION</t>
  </si>
  <si>
    <t>699943(WC18198)</t>
  </si>
  <si>
    <t>HOLOGIC INC - EBIT &amp; DEPRECIATION</t>
  </si>
  <si>
    <t>542983(WC18198)</t>
  </si>
  <si>
    <t>UNUM GROUP - EBIT &amp; DEPRECIATION</t>
  </si>
  <si>
    <t>741410(WC18198)</t>
  </si>
  <si>
    <t>HOME DEPOT, INC. - EBIT &amp; DEPRECIATION</t>
  </si>
  <si>
    <t>998171(WC18198)</t>
  </si>
  <si>
    <t>CENTERPOINT ENERGY - EBIT &amp; DEPRECIATION</t>
  </si>
  <si>
    <t>904842(WC18198)</t>
  </si>
  <si>
    <t>HUMANA INC. - EBIT &amp; DEPRECIATION</t>
  </si>
  <si>
    <t>916860(WC18198)</t>
  </si>
  <si>
    <t>HUNTINGTON BANCSHR - EBIT &amp; DEPRECIATION</t>
  </si>
  <si>
    <t>951068(WC18198)</t>
  </si>
  <si>
    <t>BIOGEN INC - EBIT &amp; DEPRECIATION</t>
  </si>
  <si>
    <t>545725(WC18198)</t>
  </si>
  <si>
    <t>ILLINOIS TOOL WORKS - EBIT &amp; DEPRECIATION</t>
  </si>
  <si>
    <t>905052(WC18198)</t>
  </si>
  <si>
    <t>INTUIT INC - EBIT &amp; DEPRECIATION</t>
  </si>
  <si>
    <t>328184(WC18198)</t>
  </si>
  <si>
    <t>INTEL CORPORATION - EBIT &amp; DEPRECIATION</t>
  </si>
  <si>
    <t>922726(WC18198)</t>
  </si>
  <si>
    <t>INTL FLAVORS&amp;FRAGRAN - EBIT &amp; DEPRECIATION</t>
  </si>
  <si>
    <t>905050(WC18198)</t>
  </si>
  <si>
    <t>INTERNATIONAL PAPER - EBIT &amp; DEPRECIATION</t>
  </si>
  <si>
    <t>904069(WC18198)</t>
  </si>
  <si>
    <t>INTERPUBLIC GROUP - EBIT &amp; DEPRECIATION</t>
  </si>
  <si>
    <t>923465(WC18198)</t>
  </si>
  <si>
    <t>JACOBS ENG GROUP INC - EBIT &amp; DEPRECIATION</t>
  </si>
  <si>
    <t>912142(WC18198)</t>
  </si>
  <si>
    <t>JOHNSON &amp; JOHNSON - EBIT &amp; DEPRECIATION</t>
  </si>
  <si>
    <t>912212(WC18198)</t>
  </si>
  <si>
    <t>HARTFORD FINANCIAL - EBIT &amp; DEPRECIATION</t>
  </si>
  <si>
    <t>867871(WC18198)</t>
  </si>
  <si>
    <t>KLA - EBIT &amp; DEPRECIATION</t>
  </si>
  <si>
    <t>993062(WC18198)</t>
  </si>
  <si>
    <t>DEVON ENERGY CORP - EBIT &amp; DEPRECIATION</t>
  </si>
  <si>
    <t>271980(WC18198)</t>
  </si>
  <si>
    <t>KELLOGG COMPANY - EBIT &amp; DEPRECIATION</t>
  </si>
  <si>
    <t>905922(WC18198)</t>
  </si>
  <si>
    <t>KEYCORP - EBIT &amp; DEPRECIATION</t>
  </si>
  <si>
    <t>916130(WC18198)</t>
  </si>
  <si>
    <t>KIMCO REALTY CORP - EBIT &amp; DEPRECIATION</t>
  </si>
  <si>
    <t>546169(WC18198)</t>
  </si>
  <si>
    <t>KIMBERLY-CLARK CORP - EBIT &amp; DEPRECIATION</t>
  </si>
  <si>
    <t>902354(WC18198)</t>
  </si>
  <si>
    <t>KOHLS CORPORATION - EBIT &amp; DEPRECIATION</t>
  </si>
  <si>
    <t>325849(WC18198)</t>
  </si>
  <si>
    <t>KROGER CO - EBIT &amp; DEPRECIATION</t>
  </si>
  <si>
    <t>912134(WC18198)</t>
  </si>
  <si>
    <t>AKAMAI TECHNOLOGIES - EBIT &amp; DEPRECIATION</t>
  </si>
  <si>
    <t>277355(WC18198)</t>
  </si>
  <si>
    <t>LEGGETT &amp; PLATT INC - EBIT &amp; DEPRECIATION</t>
  </si>
  <si>
    <t>906487(WC18198)</t>
  </si>
  <si>
    <t>LENNAR CORP - EBIT &amp; DEPRECIATION</t>
  </si>
  <si>
    <t>912219(WC18198)</t>
  </si>
  <si>
    <t>LILLY (ELI) AND CO. - EBIT &amp; DEPRECIATION</t>
  </si>
  <si>
    <t>921290(WC18198)</t>
  </si>
  <si>
    <t>LINCOLN NAT'L CORP - EBIT &amp; DEPRECIATION</t>
  </si>
  <si>
    <t>912402(WC18198)</t>
  </si>
  <si>
    <t>UNITED PARCEL SVCS - EBIT &amp; DEPRECIATION</t>
  </si>
  <si>
    <t>277487(WC18198)</t>
  </si>
  <si>
    <t>AGILENT TECHNOLOGIES - EBIT &amp; DEPRECIATION</t>
  </si>
  <si>
    <t>277642(WC18198)</t>
  </si>
  <si>
    <t>LOCKHEED MARTIN CORP - EBIT &amp; DEPRECIATION</t>
  </si>
  <si>
    <t>154423(WC18198)</t>
  </si>
  <si>
    <t>LOEWS CORPORATION - EBIT &amp; DEPRECIATION</t>
  </si>
  <si>
    <t>922418(WC18198)</t>
  </si>
  <si>
    <t>CARNIVAL CORP - EBIT &amp; DEPRECIATION</t>
  </si>
  <si>
    <t>755695(WC18198)</t>
  </si>
  <si>
    <t>LOWE'S COMPANIES INC - EBIT &amp; DEPRECIATION</t>
  </si>
  <si>
    <t>905620(WC18198)</t>
  </si>
  <si>
    <t>DOMINION ENERGY INC - EBIT &amp; DEPRECIATION</t>
  </si>
  <si>
    <t>944314(WC18198)</t>
  </si>
  <si>
    <t>MACERICH CO - EBIT &amp; DEPRECIATION</t>
  </si>
  <si>
    <t>357366(WC18198)</t>
  </si>
  <si>
    <t>MGM RESORTS - EBIT &amp; DEPRECIATION</t>
  </si>
  <si>
    <t>516007(WC18198)</t>
  </si>
  <si>
    <t>MCCORMICK &amp; CO INC - EBIT &amp; DEPRECIATION</t>
  </si>
  <si>
    <t>510493(WC18198)</t>
  </si>
  <si>
    <t>MCDONALD'S CORP - EBIT &amp; DEPRECIATION</t>
  </si>
  <si>
    <t>921910(WC18198)</t>
  </si>
  <si>
    <t>EVEREST RE GROUP - EBIT &amp; DEPRECIATION</t>
  </si>
  <si>
    <t>311759(WC18198)</t>
  </si>
  <si>
    <t>HOST HOTELS - EBIT &amp; DEPRECIATION</t>
  </si>
  <si>
    <t>912588(WC18198)</t>
  </si>
  <si>
    <t>MARSH &amp; MCLENNAN CO. - EBIT &amp; DEPRECIATION</t>
  </si>
  <si>
    <t>904780(WC18198)</t>
  </si>
  <si>
    <t>MASCO CORP - EBIT &amp; DEPRECIATION</t>
  </si>
  <si>
    <t>905624(WC18198)</t>
  </si>
  <si>
    <t>MARTIN MARIETTA MAT - EBIT &amp; DEPRECIATION</t>
  </si>
  <si>
    <t>130062(WC18198)</t>
  </si>
  <si>
    <t>METLIFE INC - EBIT &amp; DEPRECIATION</t>
  </si>
  <si>
    <t>286738(WC18198)</t>
  </si>
  <si>
    <t>MAXIM INTEGRATED PRD - EBIT &amp; DEPRECIATION</t>
  </si>
  <si>
    <t>771830(WC18198)</t>
  </si>
  <si>
    <t>ACTIVISION BLIZZARD - EBIT &amp; DEPRECIATION</t>
  </si>
  <si>
    <t>312367(WC18198)</t>
  </si>
  <si>
    <t>CVS HEALTH CORP - EBIT &amp; DEPRECIATION</t>
  </si>
  <si>
    <t>912635(WC18198)</t>
  </si>
  <si>
    <t>LAB CORP OF AMERICA - EBIT &amp; DEPRECIATION</t>
  </si>
  <si>
    <t>152533(WC18198)</t>
  </si>
  <si>
    <t>MICROSOFT CORP - EBIT &amp; DEPRECIATION</t>
  </si>
  <si>
    <t>719643(WC18198)</t>
  </si>
  <si>
    <t>MICRON TECHNOLOGY - EBIT &amp; DEPRECIATION</t>
  </si>
  <si>
    <t>999506(WC18198)</t>
  </si>
  <si>
    <t>MICROCHIP TECHNOLOGY - EBIT &amp; DEPRECIATION</t>
  </si>
  <si>
    <t>328228(WC18198)</t>
  </si>
  <si>
    <t>3M COMPANY - EBIT &amp; DEPRECIATION</t>
  </si>
  <si>
    <t>902172(WC18198)</t>
  </si>
  <si>
    <t>MOHAWK INDUSTRIES - EBIT &amp; DEPRECIATION</t>
  </si>
  <si>
    <t>325475(WC18198)</t>
  </si>
  <si>
    <t>XCEL ENERGY INC - EBIT &amp; DEPRECIATION</t>
  </si>
  <si>
    <t>905010(WC18198)</t>
  </si>
  <si>
    <t>FORD MOTOR COMPANY - EBIT &amp; DEPRECIATION</t>
  </si>
  <si>
    <t>902230(WC18198)</t>
  </si>
  <si>
    <t>NATL OILWELL VARCO - EBIT &amp; DEPRECIATION</t>
  </si>
  <si>
    <t>884383(WC18198)</t>
  </si>
  <si>
    <t>NETAPP INC. - EBIT &amp; DEPRECIATION</t>
  </si>
  <si>
    <t>867422(WC18198)</t>
  </si>
  <si>
    <t>NEWELL BRANDS INC - EBIT &amp; DEPRECIATION</t>
  </si>
  <si>
    <t>906933(WC18198)</t>
  </si>
  <si>
    <t>NEWMONT GOLDCORP - EBIT &amp; DEPRECIATION</t>
  </si>
  <si>
    <t>912160(WC18198)</t>
  </si>
  <si>
    <t>NIKE INC. - EBIT &amp; DEPRECIATION</t>
  </si>
  <si>
    <t>993249(WC18198)</t>
  </si>
  <si>
    <t>NOBLE ENERGY, INC. - EBIT &amp; DEPRECIATION</t>
  </si>
  <si>
    <t>906557(WC18198)</t>
  </si>
  <si>
    <t>NORDSTROM, INC. - EBIT &amp; DEPRECIATION</t>
  </si>
  <si>
    <t>906560(WC18198)</t>
  </si>
  <si>
    <t>NORFOLK SOUTHERN - EBIT &amp; DEPRECIATION</t>
  </si>
  <si>
    <t>901899(WC18198)</t>
  </si>
  <si>
    <t>NISOURCE INC - EBIT &amp; DEPRECIATION</t>
  </si>
  <si>
    <t>906176(WC18198)</t>
  </si>
  <si>
    <t>NORTHERN TRUST CORP - EBIT &amp; DEPRECIATION</t>
  </si>
  <si>
    <t>905861(WC18198)</t>
  </si>
  <si>
    <t>NORTHROP GRUMMAN - EBIT &amp; DEPRECIATION</t>
  </si>
  <si>
    <t>905809(WC18198)</t>
  </si>
  <si>
    <t>WELLS FARGO &amp; CO - EBIT &amp; DEPRECIATION</t>
  </si>
  <si>
    <t>906195(WC18198)</t>
  </si>
  <si>
    <t>NUCOR CORPORATION - EBIT &amp; DEPRECIATION</t>
  </si>
  <si>
    <t>921482(WC18198)</t>
  </si>
  <si>
    <t>CAPITAL ONE FIN'L - EBIT &amp; DEPRECIATION</t>
  </si>
  <si>
    <t>134843(WC18198)</t>
  </si>
  <si>
    <t>OCCIDENTAL PETROLEUM - EBIT &amp; DEPRECIATION</t>
  </si>
  <si>
    <t>905102(WC18198)</t>
  </si>
  <si>
    <t>ORACLE CORPORATION - EBIT &amp; DEPRECIATION</t>
  </si>
  <si>
    <t>719618(WC18198)</t>
  </si>
  <si>
    <t>PACCAR INC. - EBIT &amp; DEPRECIATION</t>
  </si>
  <si>
    <t>921757(WC18198)</t>
  </si>
  <si>
    <t>EXELON CORPORATION - EBIT &amp; DEPRECIATION</t>
  </si>
  <si>
    <t>902317(WC18198)</t>
  </si>
  <si>
    <t>PARKER-HANNIFIN CORP - EBIT &amp; DEPRECIATION</t>
  </si>
  <si>
    <t>905150(WC18198)</t>
  </si>
  <si>
    <t>PAYCHEX INC - EBIT &amp; DEPRECIATION</t>
  </si>
  <si>
    <t>945297(WC18198)</t>
  </si>
  <si>
    <t>PPL CORP - EBIT &amp; DEPRECIATION</t>
  </si>
  <si>
    <t>902107(WC18198)</t>
  </si>
  <si>
    <t>PEPSICO, INC. - EBIT &amp; DEPRECIATION</t>
  </si>
  <si>
    <t>905677(WC18198)</t>
  </si>
  <si>
    <t>PFIZER INC - EBIT &amp; DEPRECIATION</t>
  </si>
  <si>
    <t>904030(WC18198)</t>
  </si>
  <si>
    <t>CONOCOPHILLIPS - EBIT &amp; DEPRECIATION</t>
  </si>
  <si>
    <t>901666(WC18198)</t>
  </si>
  <si>
    <t>PIONEER NATURAL RES - EBIT &amp; DEPRECIATION</t>
  </si>
  <si>
    <t>895705(WC18198)</t>
  </si>
  <si>
    <t>ALTRIA GROUP INC - EBIT &amp; DEPRECIATION</t>
  </si>
  <si>
    <t>904853(WC18198)</t>
  </si>
  <si>
    <t>PNC FINL SVCS GROUP - EBIT &amp; DEPRECIATION</t>
  </si>
  <si>
    <t>944175(WC18198)</t>
  </si>
  <si>
    <t>PPG INDUSTRIES INC - EBIT &amp; DEPRECIATION</t>
  </si>
  <si>
    <t>901897(WC18198)</t>
  </si>
  <si>
    <t>COSTCO WHOLESALE - EBIT &amp; DEPRECIATION</t>
  </si>
  <si>
    <t>312385(WC18198)</t>
  </si>
  <si>
    <t>T. ROWE PRICE GROUP - EBIT &amp; DEPRECIATION</t>
  </si>
  <si>
    <t>729104(WC18198)</t>
  </si>
  <si>
    <t>QUEST DIAGNOSTICS - EBIT &amp; DEPRECIATION</t>
  </si>
  <si>
    <t>877181(WC18198)</t>
  </si>
  <si>
    <t>PROCTER &amp; GAMBLE - EBIT &amp; DEPRECIATION</t>
  </si>
  <si>
    <t>912228(WC18198)</t>
  </si>
  <si>
    <t>PROGRESSIVE CORP - EBIT &amp; DEPRECIATION</t>
  </si>
  <si>
    <t>936324(WC18198)</t>
  </si>
  <si>
    <t>PUBLIC SVC ENTRPR GR - EBIT &amp; DEPRECIATION</t>
  </si>
  <si>
    <t>902321(WC18198)</t>
  </si>
  <si>
    <t>PULTEGROUP - EBIT &amp; DEPRECIATION</t>
  </si>
  <si>
    <t>912518(WC18198)</t>
  </si>
  <si>
    <t>QUALCOMM INC - EBIT &amp; DEPRECIATION</t>
  </si>
  <si>
    <t>546370(WC18198)</t>
  </si>
  <si>
    <t>REGENCY CENTERS CORP - EBIT &amp; DEPRECIATION</t>
  </si>
  <si>
    <t>312451(WC18198)</t>
  </si>
  <si>
    <t>UDR INC - EBIT &amp; DEPRECIATION</t>
  </si>
  <si>
    <t>992656(WC18198)</t>
  </si>
  <si>
    <t>U. S. BANCORP - EBIT &amp; DEPRECIATION</t>
  </si>
  <si>
    <t>951046(WC18198)</t>
  </si>
  <si>
    <t>ROSS STORES, INC. - EBIT &amp; DEPRECIATION</t>
  </si>
  <si>
    <t>702365(WC18198)</t>
  </si>
  <si>
    <t>ROPER TECHNOLOGIES - EBIT &amp; DEPRECIATION</t>
  </si>
  <si>
    <t>546965(WC18198)</t>
  </si>
  <si>
    <t>ROCKWELL AUTOMATION - EBIT &amp; DEPRECIATION</t>
  </si>
  <si>
    <t>902233(WC18198)</t>
  </si>
  <si>
    <t>ROYAL CARIBBEAN - EBIT &amp; DEPRECIATION</t>
  </si>
  <si>
    <t>322549(WC18198)</t>
  </si>
  <si>
    <t>RAYTHEON COMPANY - EBIT &amp; DEPRECIATION</t>
  </si>
  <si>
    <t>912633(WC18198)</t>
  </si>
  <si>
    <t>TRAVELERS COS - EBIT &amp; DEPRECIATION</t>
  </si>
  <si>
    <t>933974(WC18198)</t>
  </si>
  <si>
    <t>FIDELITY NATNL INF - EBIT &amp; DEPRECIATION</t>
  </si>
  <si>
    <t>14015T(WC18198)</t>
  </si>
  <si>
    <t>MERCK &amp; CO INC - EBIT &amp; DEPRECIATION</t>
  </si>
  <si>
    <t>905019(WC18198)</t>
  </si>
  <si>
    <t>SCHLUMBERGER LIMITED - EBIT &amp; DEPRECIATION</t>
  </si>
  <si>
    <t>912090(WC18198)</t>
  </si>
  <si>
    <t>CHARLES SCHWAB CORP - EBIT &amp; DEPRECIATION</t>
  </si>
  <si>
    <t>755741(WC18198)</t>
  </si>
  <si>
    <t>ZIMMER BIOMET - EBIT &amp; DEPRECIATION</t>
  </si>
  <si>
    <t>14361V(WC18198)</t>
  </si>
  <si>
    <t>AMERISOURCEBERGEN - EBIT &amp; DEPRECIATION</t>
  </si>
  <si>
    <t>154680(WC18198)</t>
  </si>
  <si>
    <t>PRINCIPAL FINL GROUP - EBIT &amp; DEPRECIATION</t>
  </si>
  <si>
    <t>14698C(WC18198)</t>
  </si>
  <si>
    <t>SHERWIN-WILLIAMS CO - EBIT &amp; DEPRECIATION</t>
  </si>
  <si>
    <t>905361(WC18198)</t>
  </si>
  <si>
    <t>SIMON PROPERTY GROUP - EBIT &amp; DEPRECIATION</t>
  </si>
  <si>
    <t>357834(WC18198)</t>
  </si>
  <si>
    <t>SNAP-ON INC - EBIT &amp; DEPRECIATION</t>
  </si>
  <si>
    <t>906400(WC18198)</t>
  </si>
  <si>
    <t>PRUDENTIAL FINANCIAL - EBIT &amp; DEPRECIATION</t>
  </si>
  <si>
    <t>14861V(WC18198)</t>
  </si>
  <si>
    <t>ADVANCE AUTO PARTS - EBIT &amp; DEPRECIATION</t>
  </si>
  <si>
    <t>14806F(WC18198)</t>
  </si>
  <si>
    <t>EDISON INTERNATIONAL - EBIT &amp; DEPRECIATION</t>
  </si>
  <si>
    <t>902324(WC18198)</t>
  </si>
  <si>
    <t>SOUTHERN CO - EBIT &amp; DEPRECIATION</t>
  </si>
  <si>
    <t>902325(WC18198)</t>
  </si>
  <si>
    <t>BB&amp;T CORPORATION - EBIT &amp; DEPRECIATION</t>
  </si>
  <si>
    <t>992305(WC18198)</t>
  </si>
  <si>
    <t>SOUTHWEST AIRLINES - EBIT &amp; DEPRECIATION</t>
  </si>
  <si>
    <t>905647(WC18198)</t>
  </si>
  <si>
    <t>AT&amp;T INC - EBIT &amp; DEPRECIATION</t>
  </si>
  <si>
    <t>945388(WC18198)</t>
  </si>
  <si>
    <t>CHEVRON CORPORATION - EBIT &amp; DEPRECIATION</t>
  </si>
  <si>
    <t>905024(WC18198)</t>
  </si>
  <si>
    <t>STATE STREET CORP - EBIT &amp; DEPRECIATION</t>
  </si>
  <si>
    <t>951052(WC18198)</t>
  </si>
  <si>
    <t>STARBUCKS CORP - EBIT &amp; DEPRECIATION</t>
  </si>
  <si>
    <t>326143(WC18198)</t>
  </si>
  <si>
    <t>PUBLIC STORAGE, INC - EBIT &amp; DEPRECIATION</t>
  </si>
  <si>
    <t>905792(WC18198)</t>
  </si>
  <si>
    <t>STRYKER CORPORATION - EBIT &amp; DEPRECIATION</t>
  </si>
  <si>
    <t>981722(WC18198)</t>
  </si>
  <si>
    <t>SUNTRUST BANKS INC - EBIT &amp; DEPRECIATION</t>
  </si>
  <si>
    <t>922725(WC18198)</t>
  </si>
  <si>
    <t>SYMANTEC CORP - EBIT &amp; DEPRECIATION</t>
  </si>
  <si>
    <t>541900(WC18198)</t>
  </si>
  <si>
    <t>SYNOPSYS INC - EBIT &amp; DEPRECIATION</t>
  </si>
  <si>
    <t>325059(WC18198)</t>
  </si>
  <si>
    <t>SYSCO CORPORATION - EBIT &amp; DEPRECIATION</t>
  </si>
  <si>
    <t>916079(WC18198)</t>
  </si>
  <si>
    <t>TEXAS INSTRUMENTS - EBIT &amp; DEPRECIATION</t>
  </si>
  <si>
    <t>905061(WC18198)</t>
  </si>
  <si>
    <t>THERMO FISHER - EBIT &amp; DEPRECIATION</t>
  </si>
  <si>
    <t>906394(WC18198)</t>
  </si>
  <si>
    <t>TIFFANY &amp; CO. - EBIT &amp; DEPRECIATION</t>
  </si>
  <si>
    <t>745110(WC18198)</t>
  </si>
  <si>
    <t>TOTAL SYSTEM SERVICE - EBIT &amp; DEPRECIATION</t>
  </si>
  <si>
    <t>944738(WC18198)</t>
  </si>
  <si>
    <t>DAVITA INC - EBIT &amp; DEPRECIATION</t>
  </si>
  <si>
    <t>867138(WC18198)</t>
  </si>
  <si>
    <t>TYSON FOODS, INC. - EBIT &amp; DEPRECIATION</t>
  </si>
  <si>
    <t>906643(WC18198)</t>
  </si>
  <si>
    <t>MARATHON OIL CORP. - EBIT &amp; DEPRECIATION</t>
  </si>
  <si>
    <t>544682(WC18198)</t>
  </si>
  <si>
    <t>UNION PACIFIC CORP - EBIT &amp; DEPRECIATION</t>
  </si>
  <si>
    <t>905105(WC18198)</t>
  </si>
  <si>
    <t>UNITED TECHNOLOGIES - EBIT &amp; DEPRECIATION</t>
  </si>
  <si>
    <t>905122(WC18198)</t>
  </si>
  <si>
    <t>UNITEDHEALTH GROUP - EBIT &amp; DEPRECIATION</t>
  </si>
  <si>
    <t>702635(WC18198)</t>
  </si>
  <si>
    <t>VARIAN MEDICAL SYST - EBIT &amp; DEPRECIATION</t>
  </si>
  <si>
    <t>906220(WC18198)</t>
  </si>
  <si>
    <t>VF CORP - EBIT &amp; DEPRECIATION</t>
  </si>
  <si>
    <t>901892(WC18198)</t>
  </si>
  <si>
    <t>VERTEX PHARMA INC - EBIT &amp; DEPRECIATION</t>
  </si>
  <si>
    <t>545310(WC18198)</t>
  </si>
  <si>
    <t>VULCAN MATERIALS CO - EBIT &amp; DEPRECIATION</t>
  </si>
  <si>
    <t>905816(WC18198)</t>
  </si>
  <si>
    <t>VORNADO REALTY TRUST - EBIT &amp; DEPRECIATION</t>
  </si>
  <si>
    <t>912146(WC18198)</t>
  </si>
  <si>
    <t>WALMART INC - EBIT &amp; DEPRECIATION</t>
  </si>
  <si>
    <t>916548(WC18198)</t>
  </si>
  <si>
    <t>WASTE MANAGEMENT - EBIT &amp; DEPRECIATION</t>
  </si>
  <si>
    <t>519514(WC18198)</t>
  </si>
  <si>
    <t>WATERS CORPORATION - EBIT &amp; DEPRECIATION</t>
  </si>
  <si>
    <t>867390(WC18198)</t>
  </si>
  <si>
    <t>WESTERN DIGITAL CORP - EBIT &amp; DEPRECIATION</t>
  </si>
  <si>
    <t>906785(WC18198)</t>
  </si>
  <si>
    <t>WEYERHAEUSER CO - EBIT &amp; DEPRECIATION</t>
  </si>
  <si>
    <t>905818(WC18198)</t>
  </si>
  <si>
    <t>WHIRLPOOL CORP - EBIT &amp; DEPRECIATION</t>
  </si>
  <si>
    <t>904869(WC18198)</t>
  </si>
  <si>
    <t>WYNN RESORTS, LTD - EBIT &amp; DEPRECIATION</t>
  </si>
  <si>
    <t>26406N(WC18198)</t>
  </si>
  <si>
    <t>CME GROUP INC - EBIT &amp; DEPRECIATION</t>
  </si>
  <si>
    <t>26393N(WC18198)</t>
  </si>
  <si>
    <t>WILLIAMS COMPANIES - EBIT &amp; DEPRECIATION</t>
  </si>
  <si>
    <t>922407(WC18198)</t>
  </si>
  <si>
    <t>ALLIANT ENERGY CORP - EBIT &amp; DEPRECIATION</t>
  </si>
  <si>
    <t>906979(WC18198)</t>
  </si>
  <si>
    <t>CARMAX INC - EBIT &amp; DEPRECIATION</t>
  </si>
  <si>
    <t>877723(WC18198)</t>
  </si>
  <si>
    <t>XILINX INC - EBIT &amp; DEPRECIATION</t>
  </si>
  <si>
    <t>543542(WC18198)</t>
  </si>
  <si>
    <t>CIMAREX ENERGY CO - EBIT &amp; DEPRECIATION</t>
  </si>
  <si>
    <t>26276P(WC18198)</t>
  </si>
  <si>
    <t>TJX COMPANIES INC - EBIT &amp; DEPRECIATION</t>
  </si>
  <si>
    <t>921855(WC18198)</t>
  </si>
  <si>
    <t>ZIONS BANCORP - EBIT &amp; DEPRECIATION</t>
  </si>
  <si>
    <t>951584(WC18198)</t>
  </si>
  <si>
    <t>REGIONS FINANCIAL - EBIT &amp; DEPRECIATION</t>
  </si>
  <si>
    <t>951051(WC18198)</t>
  </si>
  <si>
    <t>CELANESE CORPORATION - EBIT &amp; DEPRECIATION</t>
  </si>
  <si>
    <t>29756N(WC18198)</t>
  </si>
  <si>
    <t>MOLSON COORS BREW - EBIT &amp; DEPRECIATION</t>
  </si>
  <si>
    <t>905997(WC18198)</t>
  </si>
  <si>
    <t>AMERIPRISE FIN - EBIT &amp; DEPRECIATION</t>
  </si>
  <si>
    <t>31604H(WC18198)</t>
  </si>
  <si>
    <t>VIACOM, INC. - EBIT &amp; DEPRECIATION</t>
  </si>
  <si>
    <t>543487(WC18198)</t>
  </si>
  <si>
    <t>CBS CORPORATION - EBIT &amp; DEPRECIATION</t>
  </si>
  <si>
    <t>32480Q(WC18198)</t>
  </si>
  <si>
    <t>HANESBRANDS, INC. - EBIT &amp; DEPRECIATION</t>
  </si>
  <si>
    <t>41071J(WC18198)</t>
  </si>
  <si>
    <t>WESTERN UNION COMP - EBIT &amp; DEPRECIATION</t>
  </si>
  <si>
    <t>41195M(WC18198)</t>
  </si>
  <si>
    <t>PEOPLE'S UNITED - EBIT &amp; DEPRECIATION</t>
  </si>
  <si>
    <t>517465(WC18198)</t>
  </si>
  <si>
    <t>BANK OF NEW YORK - EBIT &amp; DEPRECIATION</t>
  </si>
  <si>
    <t>905840(WC18198)</t>
  </si>
  <si>
    <t>INVESCO LTD. - EBIT &amp; DEPRECIATION</t>
  </si>
  <si>
    <t>51245V(WC18198)</t>
  </si>
  <si>
    <t>CHUBB - EBIT &amp; DEPRECIATION</t>
  </si>
  <si>
    <t>328314(WC18198)</t>
  </si>
  <si>
    <t>DISCOVERY INC - EBIT &amp; DEPRECIATION</t>
  </si>
  <si>
    <t>31196R(WC18198)</t>
  </si>
  <si>
    <t>MOSAIC CO - EBIT &amp; DEPRECIATION</t>
  </si>
  <si>
    <t>771767(WC18198)</t>
  </si>
  <si>
    <t>STANLEY BLACK - EBIT &amp; DEPRECIATION</t>
  </si>
  <si>
    <t>921503(WC18198)</t>
  </si>
  <si>
    <t>GARMIN LTD. - EBIT &amp; DEPRECIATION</t>
  </si>
  <si>
    <t>255781(WC18198)</t>
  </si>
  <si>
    <t>PROLOGIS - EBIT &amp; DEPRECIATION</t>
  </si>
  <si>
    <t>670129(WC18198)</t>
  </si>
  <si>
    <t>ACCENTURE PLC - EBIT &amp; DEPRECIATION</t>
  </si>
  <si>
    <t>14352P(WC18198)</t>
  </si>
  <si>
    <t>HCA HEALTHCARE - EBIT &amp; DEPRECIATION</t>
  </si>
  <si>
    <t>749688(WC18198)</t>
  </si>
  <si>
    <t>RALPH LAUREN - EBIT &amp; DEPRECIATION</t>
  </si>
  <si>
    <t>894145(WC18198)</t>
  </si>
  <si>
    <t>SEAGATE TECHNOLOGY - EBIT &amp; DEPRECIATION</t>
  </si>
  <si>
    <t>26599V(WC18198)</t>
  </si>
  <si>
    <t>MOTOROLA SOLUTIONS - EBIT &amp; DEPRECIATION</t>
  </si>
  <si>
    <t>904878(WC18198)</t>
  </si>
  <si>
    <t>AON PLC - EBIT &amp; DEPRECIATION</t>
  </si>
  <si>
    <t>922817(WC18198)</t>
  </si>
  <si>
    <t>INGERSOLL-RAND - EBIT &amp; DEPRECIATION</t>
  </si>
  <si>
    <t>905446(WC18198)</t>
  </si>
  <si>
    <t>CBRE GROUP - EBIT &amp; DEPRECIATION</t>
  </si>
  <si>
    <t>28513N(WC18198)</t>
  </si>
  <si>
    <t>EXPEDIA GROUP INC - EBIT &amp; DEPRECIATION</t>
  </si>
  <si>
    <t>31412T(WC18198)</t>
  </si>
  <si>
    <t>AMERICAN TOWER CORP - EBIT &amp; DEPRECIATION</t>
  </si>
  <si>
    <t>680902(WC18198)</t>
  </si>
  <si>
    <t>DUKE ENERGY CORP - EBIT &amp; DEPRECIATION</t>
  </si>
  <si>
    <t>904383(WC18198)</t>
  </si>
  <si>
    <t>MONDELEZ - EBIT &amp; DEPRECIATION</t>
  </si>
  <si>
    <t>13967E(WC18198)</t>
  </si>
  <si>
    <t>EATON CORP PLC - EBIT &amp; DEPRECIATION</t>
  </si>
  <si>
    <t>903749(WC18198)</t>
  </si>
  <si>
    <t>L BRANDS INC - EBIT &amp; DEPRECIATION</t>
  </si>
  <si>
    <t>937343(WC18198)</t>
  </si>
  <si>
    <t>ARCONIC INC - EBIT &amp; DEPRECIATION</t>
  </si>
  <si>
    <t>905113(WC18198)</t>
  </si>
  <si>
    <t>WILLIS TOWERS WAT - EBIT &amp; DEPRECIATION</t>
  </si>
  <si>
    <t>13967H(WC18198)</t>
  </si>
  <si>
    <t>BAKER HUGHES A GE CO - EBIT &amp; DEPRECIATION</t>
  </si>
  <si>
    <t>921431(WC18198)</t>
  </si>
  <si>
    <t>TAPESTRY INC - EBIT &amp; DEPRECIATION</t>
  </si>
  <si>
    <t>266220(WC18198)</t>
  </si>
  <si>
    <t>INTERCONTINENTAL - EBIT &amp; DEPRECIATION</t>
  </si>
  <si>
    <t>30730Q(WC18198)</t>
  </si>
  <si>
    <t>JEFFERIES FINANCIAL - EBIT &amp; DEPRECIATION</t>
  </si>
  <si>
    <t>921925(WC18198)</t>
  </si>
  <si>
    <t>CIGNA CORP - EBIT &amp; DEPRECIATION</t>
  </si>
  <si>
    <t>912278(WC18198)</t>
  </si>
  <si>
    <t>XEROX HOLDINGS CORP - EBIT &amp; DEPRECIATION</t>
  </si>
  <si>
    <t>905284(WC18198)</t>
  </si>
  <si>
    <t>APT INVESTMENT &amp; MGT - EBIT &amp; DEPRECIATION</t>
  </si>
  <si>
    <t>132808(WC18198)</t>
  </si>
  <si>
    <t>GLOBE LIFE INC - EBIT &amp; DEPRECIATION</t>
  </si>
  <si>
    <t>993394(WC18198)</t>
  </si>
  <si>
    <t>L3HARRIS TECHN - EBIT &amp; DEPRECIATION</t>
  </si>
  <si>
    <t>905409(WC18198)</t>
  </si>
  <si>
    <t>PENTAIR PLC - EBIT &amp; DEPRECIATION</t>
  </si>
  <si>
    <t>906585(WC18198)</t>
  </si>
  <si>
    <t>ANTHEM INC - EBIT &amp; DEPRECIATION</t>
  </si>
  <si>
    <t>14737P(WC18198)</t>
  </si>
  <si>
    <t>CROWN CASTLE INT'L - EBIT &amp; DEPRECIATION</t>
  </si>
  <si>
    <t>687197(WC18198)</t>
  </si>
  <si>
    <t>MEDTRONIC PLC - EBIT &amp; DEPRECIATION</t>
  </si>
  <si>
    <t>906496(WC18198)</t>
  </si>
  <si>
    <t>WALGREENS BOOTS - EBIT &amp; DEPRECIATION</t>
  </si>
  <si>
    <t>904866(WC18198)</t>
  </si>
  <si>
    <t>MYLAN NV - EBIT &amp; DEPRECIATION</t>
  </si>
  <si>
    <t>906931(WC18198)</t>
  </si>
  <si>
    <t>IRON MOUNTAIN INC - EBIT &amp; DEPRECIATION</t>
  </si>
  <si>
    <t>894720(WC18198)</t>
  </si>
  <si>
    <t>JOHNSON CONTROLS INT - EBIT &amp; DEPRECIATION</t>
  </si>
  <si>
    <t>545615(WC18198)</t>
  </si>
  <si>
    <t>ALLERGAN PLC - EBIT &amp; DEPRECIATION</t>
  </si>
  <si>
    <t>325596(WC18198)</t>
  </si>
  <si>
    <t>DENTSPLY SIRONA - EBIT &amp; DEPRECIATION</t>
  </si>
  <si>
    <t>510209(WC18198)</t>
  </si>
  <si>
    <t>S&amp;P GLOBAL INC - EBIT &amp; DEPRECIATION</t>
  </si>
  <si>
    <t>905414(WC18198)</t>
  </si>
  <si>
    <t>ALPHABET INC - EBIT &amp; DEPRECIATION</t>
  </si>
  <si>
    <t>29026M(WC18198)</t>
  </si>
  <si>
    <t>HP INC - EBIT &amp; DEPRECIATION</t>
  </si>
  <si>
    <t>905277(WC18198)</t>
  </si>
  <si>
    <t>DXC TECHNO - EBIT &amp; DEPRECIATION</t>
  </si>
  <si>
    <t>916091(WC18198)</t>
  </si>
  <si>
    <t>WEC ENERGY GROUP INC - EBIT &amp; DEPRECIATION</t>
  </si>
  <si>
    <t>902335(WC18198)</t>
  </si>
  <si>
    <t>LINDE PLC - EBIT &amp; DEPRECIATION</t>
  </si>
  <si>
    <t>9373MH(WC18198)</t>
  </si>
  <si>
    <t>AMAZON.COM INC - COMMON SHAREHOLDERS' EQUITY</t>
  </si>
  <si>
    <t>891399(WC03501)</t>
  </si>
  <si>
    <t>ABBOTT LABORATORIES - COMMON SHAREHOLDERS' EQUITY</t>
  </si>
  <si>
    <t>916328(WC03501)</t>
  </si>
  <si>
    <t>AES CORP - COMMON SHAREHOLDERS' EQUITY</t>
  </si>
  <si>
    <t>545101(WC03501)</t>
  </si>
  <si>
    <t>INT'L BUSINESS MACHS - COMMON SHAREHOLDERS' EQUITY</t>
  </si>
  <si>
    <t>906187(WC03501)</t>
  </si>
  <si>
    <t>ADVANCED MICRO - COMMON SHAREHOLDERS' EQUITY</t>
  </si>
  <si>
    <t>936365(WC03501)</t>
  </si>
  <si>
    <t>ADOBE INC - COMMON SHAREHOLDERS' EQUITY</t>
  </si>
  <si>
    <t>749382(WC03501)</t>
  </si>
  <si>
    <t>AIR PRODUCTS &amp; CHEMS - COMMON SHAREHOLDERS' EQUITY</t>
  </si>
  <si>
    <t>905271(WC03501)</t>
  </si>
  <si>
    <t>BOSTON PROPERTIES - COMMON SHAREHOLDERS' EQUITY</t>
  </si>
  <si>
    <t>894371(WC03501)</t>
  </si>
  <si>
    <t>ALLSTATE CORP - COMMON SHAREHOLDERS' EQUITY</t>
  </si>
  <si>
    <t>322677(WC03501)</t>
  </si>
  <si>
    <t>HONEYWELL INTERNATNL - COMMON SHAREHOLDERS' EQUITY</t>
  </si>
  <si>
    <t>906191(WC03501)</t>
  </si>
  <si>
    <t>AMGEN INC - COMMON SHAREHOLDERS' EQUITY</t>
  </si>
  <si>
    <t>938692(WC03501)</t>
  </si>
  <si>
    <t>HESS CORPORATION - COMMON SHAREHOLDERS' EQUITY</t>
  </si>
  <si>
    <t>905802(WC03501)</t>
  </si>
  <si>
    <t>AMERICAN EXPRESS CO - COMMON SHAREHOLDERS' EQUITY</t>
  </si>
  <si>
    <t>906156(WC03501)</t>
  </si>
  <si>
    <t>AMERICAN ELECTRIC - COMMON SHAREHOLDERS' EQUITY</t>
  </si>
  <si>
    <t>905425(WC03501)</t>
  </si>
  <si>
    <t>AFLAC INCORPORATED - COMMON SHAREHOLDERS' EQUITY</t>
  </si>
  <si>
    <t>933185(WC03501)</t>
  </si>
  <si>
    <t>AMERICAN INT'L GROUP - COMMON SHAREHOLDERS' EQUITY</t>
  </si>
  <si>
    <t>916305(WC03501)</t>
  </si>
  <si>
    <t>ANALOG DEVICES, INC. - COMMON SHAREHOLDERS' EQUITY</t>
  </si>
  <si>
    <t>905276(WC03501)</t>
  </si>
  <si>
    <t>VALERO ENERGY CORP - COMMON SHAREHOLDERS' EQUITY</t>
  </si>
  <si>
    <t>982852(WC03501)</t>
  </si>
  <si>
    <t>APACHE CORPORATION - COMMON SHAREHOLDERS' EQUITY</t>
  </si>
  <si>
    <t>921983(WC03501)</t>
  </si>
  <si>
    <t>COMCAST CORPORATION - COMMON SHAREHOLDERS' EQUITY</t>
  </si>
  <si>
    <t>981550(WC03501)</t>
  </si>
  <si>
    <t>APPLE INC - COMMON SHAREHOLDERS' EQUITY</t>
  </si>
  <si>
    <t>992816(WC03501)</t>
  </si>
  <si>
    <t>APPLIED MATERIALS - COMMON SHAREHOLDERS' EQUITY</t>
  </si>
  <si>
    <t>905296(WC03501)</t>
  </si>
  <si>
    <t>ALBEMARLE CORP - COMMON SHAREHOLDERS' EQUITY</t>
  </si>
  <si>
    <t>130298(WC03501)</t>
  </si>
  <si>
    <t>ARCHER DANIELS MIDL. - COMMON SHAREHOLDERS' EQUITY</t>
  </si>
  <si>
    <t>921093(WC03501)</t>
  </si>
  <si>
    <t>PINNACLE WEST CAPTL - COMMON SHAREHOLDERS' EQUITY</t>
  </si>
  <si>
    <t>902607(WC03501)</t>
  </si>
  <si>
    <t>AMEREN CORPORATION - COMMON SHAREHOLDERS' EQUITY</t>
  </si>
  <si>
    <t>670942(WC03501)</t>
  </si>
  <si>
    <t>AUTODESK INC - COMMON SHAREHOLDERS' EQUITY</t>
  </si>
  <si>
    <t>702259(WC03501)</t>
  </si>
  <si>
    <t>AUTOMATIC DATA PROC - COMMON SHAREHOLDERS' EQUITY</t>
  </si>
  <si>
    <t>912669(WC03501)</t>
  </si>
  <si>
    <t>AUTOZONE INC - COMMON SHAREHOLDERS' EQUITY</t>
  </si>
  <si>
    <t>544616(WC03501)</t>
  </si>
  <si>
    <t>AVERY DENNISON CORP - COMMON SHAREHOLDERS' EQUITY</t>
  </si>
  <si>
    <t>921161(WC03501)</t>
  </si>
  <si>
    <t>BALL CORPORATION - COMMON SHAREHOLDERS' EQUITY</t>
  </si>
  <si>
    <t>932060(WC03501)</t>
  </si>
  <si>
    <t>BERKSHIRE HATHAWAY - COMMON SHAREHOLDERS' EQUITY</t>
  </si>
  <si>
    <t>874227(WC03501)</t>
  </si>
  <si>
    <t>BAXTER INTERNATIONAL - COMMON SHAREHOLDERS' EQUITY</t>
  </si>
  <si>
    <t>916365(WC03501)</t>
  </si>
  <si>
    <t>BECTON, DICKINSON - COMMON SHAREHOLDERS' EQUITY</t>
  </si>
  <si>
    <t>905876(WC03501)</t>
  </si>
  <si>
    <t>VERIZON COMMUNICATNS - COMMON SHAREHOLDERS' EQUITY</t>
  </si>
  <si>
    <t>945384(WC03501)</t>
  </si>
  <si>
    <t>BEST BUY CO INC - COMMON SHAREHOLDERS' EQUITY</t>
  </si>
  <si>
    <t>929302(WC03501)</t>
  </si>
  <si>
    <t>SL GREEN REALTY CORP - COMMON SHAREHOLDERS' EQUITY</t>
  </si>
  <si>
    <t>895784(WC03501)</t>
  </si>
  <si>
    <t>YUM! BRANDS INC - COMMON SHAREHOLDERS' EQUITY</t>
  </si>
  <si>
    <t>878574(WC03501)</t>
  </si>
  <si>
    <t>FIRSTENERGY CORP - COMMON SHAREHOLDERS' EQUITY</t>
  </si>
  <si>
    <t>905159(WC03501)</t>
  </si>
  <si>
    <t>H &amp; R BLOCK INC - COMMON SHAREHOLDERS' EQUITY</t>
  </si>
  <si>
    <t>905596(WC03501)</t>
  </si>
  <si>
    <t>BOEING CO - COMMON SHAREHOLDERS' EQUITY</t>
  </si>
  <si>
    <t>904818(WC03501)</t>
  </si>
  <si>
    <t>ROBERT HALF INTL INC - COMMON SHAREHOLDERS' EQUITY</t>
  </si>
  <si>
    <t>923649(WC03501)</t>
  </si>
  <si>
    <t>BOSTON SCIENTIFIC - COMMON SHAREHOLDERS' EQUITY</t>
  </si>
  <si>
    <t>325824(WC03501)</t>
  </si>
  <si>
    <t>C.H. ROBINSON - COMMON SHAREHOLDERS' EQUITY</t>
  </si>
  <si>
    <t>879628(WC03501)</t>
  </si>
  <si>
    <t>BRISTOL-MYERS SQUIBB - COMMON SHAREHOLDERS' EQUITY</t>
  </si>
  <si>
    <t>905080(WC03501)</t>
  </si>
  <si>
    <t>AVALONBAY COMMUNITIE - COMMON SHAREHOLDERS' EQUITY</t>
  </si>
  <si>
    <t>130502(WC03501)</t>
  </si>
  <si>
    <t>SEMPRA ENERGY - COMMON SHAREHOLDERS' EQUITY</t>
  </si>
  <si>
    <t>902103(WC03501)</t>
  </si>
  <si>
    <t>FEDEX CORP - COMMON SHAREHOLDERS' EQUITY</t>
  </si>
  <si>
    <t>951849(WC03501)</t>
  </si>
  <si>
    <t>VERISIGN, INC. - COMMON SHAREHOLDERS' EQUITY</t>
  </si>
  <si>
    <t>674693(WC03501)</t>
  </si>
  <si>
    <t>AMPHENOL CORP - COMMON SHAREHOLDERS' EQUITY</t>
  </si>
  <si>
    <t>546075(WC03501)</t>
  </si>
  <si>
    <t>BROWN FORMAN CORP - COMMON SHAREHOLDERS' EQUITY</t>
  </si>
  <si>
    <t>912216(WC03501)</t>
  </si>
  <si>
    <t>CSX CORPORATION - COMMON SHAREHOLDERS' EQUITY</t>
  </si>
  <si>
    <t>993189(WC03501)</t>
  </si>
  <si>
    <t>CAMPBELL SOUP CO - COMMON SHAREHOLDERS' EQUITY</t>
  </si>
  <si>
    <t>905075(WC03501)</t>
  </si>
  <si>
    <t>CONSTELLATION BRANDS - COMMON SHAREHOLDERS' EQUITY</t>
  </si>
  <si>
    <t>937083(WC03501)</t>
  </si>
  <si>
    <t>CARDINAL HEALTH, INC - COMMON SHAREHOLDERS' EQUITY</t>
  </si>
  <si>
    <t>944704(WC03501)</t>
  </si>
  <si>
    <t>CATERPILLAR INC - COMMON SHAREHOLDERS' EQUITY</t>
  </si>
  <si>
    <t>902224(WC03501)</t>
  </si>
  <si>
    <t>CELGENE CORPORATION - COMMON SHAREHOLDERS' EQUITY</t>
  </si>
  <si>
    <t>755790(WC03501)</t>
  </si>
  <si>
    <t>CITRIX SYSTEMS INC - COMMON SHAREHOLDERS' EQUITY</t>
  </si>
  <si>
    <t>867705(WC03501)</t>
  </si>
  <si>
    <t>JPMORGAN CHASE &amp; CO - COMMON SHAREHOLDERS' EQUITY</t>
  </si>
  <si>
    <t>902242(WC03501)</t>
  </si>
  <si>
    <t>CINCINNATI FINL CORP - COMMON SHAREHOLDERS' EQUITY</t>
  </si>
  <si>
    <t>951545(WC03501)</t>
  </si>
  <si>
    <t>CINTAS CORPORATION - COMMON SHAREHOLDERS' EQUITY</t>
  </si>
  <si>
    <t>944777(WC03501)</t>
  </si>
  <si>
    <t>CISCO SYSTEMS, INC. - COMMON SHAREHOLDERS' EQUITY</t>
  </si>
  <si>
    <t>542868(WC03501)</t>
  </si>
  <si>
    <t>CLOROX CO - COMMON SHAREHOLDERS' EQUITY</t>
  </si>
  <si>
    <t>916125(WC03501)</t>
  </si>
  <si>
    <t>COCA-COLA - COMMON SHAREHOLDERS' EQUITY</t>
  </si>
  <si>
    <t>904282(WC03501)</t>
  </si>
  <si>
    <t>COLGATE-PALMOLIVE CO - COMMON SHAREHOLDERS' EQUITY</t>
  </si>
  <si>
    <t>906148(WC03501)</t>
  </si>
  <si>
    <t>COMERICA INC. - COMMON SHAREHOLDERS' EQUITY</t>
  </si>
  <si>
    <t>922964(WC03501)</t>
  </si>
  <si>
    <t>CONAGRA BRANDS INC - COMMON SHAREHOLDERS' EQUITY</t>
  </si>
  <si>
    <t>929814(WC03501)</t>
  </si>
  <si>
    <t>CONSOLIDATED EDISON - COMMON SHAREHOLDERS' EQUITY</t>
  </si>
  <si>
    <t>902288(WC03501)</t>
  </si>
  <si>
    <t>CMS ENERGY CORP - COMMON SHAREHOLDERS' EQUITY</t>
  </si>
  <si>
    <t>901686(WC03501)</t>
  </si>
  <si>
    <t>COOPER COMPANIES INC - COMMON SHAREHOLDERS' EQUITY</t>
  </si>
  <si>
    <t>938928(WC03501)</t>
  </si>
  <si>
    <t>CORNING INCORPORATED - COMMON SHAREHOLDERS' EQUITY</t>
  </si>
  <si>
    <t>912273(WC03501)</t>
  </si>
  <si>
    <t>SEALED AIR CORP - COMMON SHAREHOLDERS' EQUITY</t>
  </si>
  <si>
    <t>923036(WC03501)</t>
  </si>
  <si>
    <t>CUMMINS INC. - COMMON SHAREHOLDERS' EQUITY</t>
  </si>
  <si>
    <t>905966(WC03501)</t>
  </si>
  <si>
    <t>D.R. HORTON INC - COMMON SHAREHOLDERS' EQUITY</t>
  </si>
  <si>
    <t>325922(WC03501)</t>
  </si>
  <si>
    <t>DANAHER CORP - COMMON SHAREHOLDERS' EQUITY</t>
  </si>
  <si>
    <t>912941(WC03501)</t>
  </si>
  <si>
    <t>MOODY'S CORP - COMMON SHAREHOLDERS' EQUITY</t>
  </si>
  <si>
    <t>683118(WC03501)</t>
  </si>
  <si>
    <t>DEERE &amp; COMPANY - COMMON SHAREHOLDERS' EQUITY</t>
  </si>
  <si>
    <t>906189(WC03501)</t>
  </si>
  <si>
    <t>MORGAN STANLEY - COMMON SHAREHOLDERS' EQUITY</t>
  </si>
  <si>
    <t>327998(WC03501)</t>
  </si>
  <si>
    <t>REPUBLIC SERVICES - COMMON SHAREHOLDERS' EQUITY</t>
  </si>
  <si>
    <t>683432(WC03501)</t>
  </si>
  <si>
    <t>WALT DISNEY - COMMON SHAREHOLDERS' EQUITY</t>
  </si>
  <si>
    <t>921964(WC03501)</t>
  </si>
  <si>
    <t>DOLLAR TREE, INC - COMMON SHAREHOLDERS' EQUITY</t>
  </si>
  <si>
    <t>154259(WC03501)</t>
  </si>
  <si>
    <t>DOVER CORP - COMMON SHAREHOLDERS' EQUITY</t>
  </si>
  <si>
    <t>904830(WC03501)</t>
  </si>
  <si>
    <t>OMNICOM GROUP INC - COMMON SHAREHOLDERS' EQUITY</t>
  </si>
  <si>
    <t>932913(WC03501)</t>
  </si>
  <si>
    <t>DTE ENERGY CO - COMMON SHAREHOLDERS' EQUITY</t>
  </si>
  <si>
    <t>905214(WC03501)</t>
  </si>
  <si>
    <t>DUKE REALTY CORP - COMMON SHAREHOLDERS' EQUITY</t>
  </si>
  <si>
    <t>513260(WC03501)</t>
  </si>
  <si>
    <t>DARDEN RESTAURANTS - COMMON SHAREHOLDERS' EQUITY</t>
  </si>
  <si>
    <t>152719(WC03501)</t>
  </si>
  <si>
    <t>EBAY INC. - COMMON SHAREHOLDERS' EQUITY</t>
  </si>
  <si>
    <t>687609(WC03501)</t>
  </si>
  <si>
    <t>BANK OF AMERICA CORP - COMMON SHAREHOLDERS' EQUITY</t>
  </si>
  <si>
    <t>923937(WC03501)</t>
  </si>
  <si>
    <t>CITIGROUP INC - COMMON SHAREHOLDERS' EQUITY</t>
  </si>
  <si>
    <t>741344(WC03501)</t>
  </si>
  <si>
    <t>EASTMAN CHEMICAL CO - COMMON SHAREHOLDERS' EQUITY</t>
  </si>
  <si>
    <t>357922(WC03501)</t>
  </si>
  <si>
    <t>E*TRADE FINANCIAL - COMMON SHAREHOLDERS' EQUITY</t>
  </si>
  <si>
    <t>883488(WC03501)</t>
  </si>
  <si>
    <t>CADENCE DESIGN SYST - COMMON SHAREHOLDERS' EQUITY</t>
  </si>
  <si>
    <t>755148(WC03501)</t>
  </si>
  <si>
    <t>DISH NETWORK - COMMON SHAREHOLDERS' EQUITY</t>
  </si>
  <si>
    <t>135448(WC03501)</t>
  </si>
  <si>
    <t>ECOLAB INC - COMMON SHAREHOLDERS' EQUITY</t>
  </si>
  <si>
    <t>921268(WC03501)</t>
  </si>
  <si>
    <t>PERKINELMER INC - COMMON SHAREHOLDERS' EQUITY</t>
  </si>
  <si>
    <t>912157(WC03501)</t>
  </si>
  <si>
    <t>ELECTRONIC ARTS, INC - COMMON SHAREHOLDERS' EQUITY</t>
  </si>
  <si>
    <t>500320(WC03501)</t>
  </si>
  <si>
    <t>EMERSON ELECTRIC CO. - COMMON SHAREHOLDERS' EQUITY</t>
  </si>
  <si>
    <t>905115(WC03501)</t>
  </si>
  <si>
    <t>ENTERGY CORPORATION - COMMON SHAREHOLDERS' EQUITY</t>
  </si>
  <si>
    <t>902306(WC03501)</t>
  </si>
  <si>
    <t>EOG RESOURCES, INC. - COMMON SHAREHOLDERS' EQUITY</t>
  </si>
  <si>
    <t>500373(WC03501)</t>
  </si>
  <si>
    <t>EQUIFAX INC. - COMMON SHAREHOLDERS' EQUITY</t>
  </si>
  <si>
    <t>906194(WC03501)</t>
  </si>
  <si>
    <t>EQUITY RESIDENTIAL - COMMON SHAREHOLDERS' EQUITY</t>
  </si>
  <si>
    <t>329534(WC03501)</t>
  </si>
  <si>
    <t>ESTEE LAUDER CO - COMMON SHAREHOLDERS' EQUITY</t>
  </si>
  <si>
    <t>867375(WC03501)</t>
  </si>
  <si>
    <t>EXPEDITORS INTL WASH - COMMON SHAREHOLDERS' EQUITY</t>
  </si>
  <si>
    <t>910722(WC03501)</t>
  </si>
  <si>
    <t>EXXON MOBIL CORP - COMMON SHAREHOLDERS' EQUITY</t>
  </si>
  <si>
    <t>905039(WC03501)</t>
  </si>
  <si>
    <t>FMC CORPORATION - COMMON SHAREHOLDERS' EQUITY</t>
  </si>
  <si>
    <t>905082(WC03501)</t>
  </si>
  <si>
    <t>NEXTERA ENERGY - COMMON SHAREHOLDERS' EQUITY</t>
  </si>
  <si>
    <t>905016(WC03501)</t>
  </si>
  <si>
    <t>ASSURANT INC - COMMON SHAREHOLDERS' EQUITY</t>
  </si>
  <si>
    <t>28341F(WC03501)</t>
  </si>
  <si>
    <t>FASTENAL COMPANY - COMMON SHAREHOLDERS' EQUITY</t>
  </si>
  <si>
    <t>755980(WC03501)</t>
  </si>
  <si>
    <t>FEDERAL REALTY INVST - COMMON SHAREHOLDERS' EQUITY</t>
  </si>
  <si>
    <t>905994(WC03501)</t>
  </si>
  <si>
    <t>FIFTH THIRD BANCORP - COMMON SHAREHOLDERS' EQUITY</t>
  </si>
  <si>
    <t>997198(WC03501)</t>
  </si>
  <si>
    <t>M&amp;T BANK CORPORATION - COMMON SHAREHOLDERS' EQUITY</t>
  </si>
  <si>
    <t>951503(WC03501)</t>
  </si>
  <si>
    <t>FISERV INC - COMMON SHAREHOLDERS' EQUITY</t>
  </si>
  <si>
    <t>741123(WC03501)</t>
  </si>
  <si>
    <t>MACY'S INC - COMMON SHAREHOLDERS' EQUITY</t>
  </si>
  <si>
    <t>546814(WC03501)</t>
  </si>
  <si>
    <t>FRANKLIN RESOURCES - COMMON SHAREHOLDERS' EQUITY</t>
  </si>
  <si>
    <t>938076(WC03501)</t>
  </si>
  <si>
    <t>FREEPORT-MCMORAN INC - COMMON SHAREHOLDERS' EQUITY</t>
  </si>
  <si>
    <t>152594(WC03501)</t>
  </si>
  <si>
    <t>GAP INC - COMMON SHAREHOLDERS' EQUITY</t>
  </si>
  <si>
    <t>951018(WC03501)</t>
  </si>
  <si>
    <t>GENERAL DYNAMICS - COMMON SHAREHOLDERS' EQUITY</t>
  </si>
  <si>
    <t>907652(WC03501)</t>
  </si>
  <si>
    <t>GENERAL MILLS, INC. - COMMON SHAREHOLDERS' EQUITY</t>
  </si>
  <si>
    <t>905801(WC03501)</t>
  </si>
  <si>
    <t>GENUINE PARTS CO - COMMON SHAREHOLDERS' EQUITY</t>
  </si>
  <si>
    <t>906511(WC03501)</t>
  </si>
  <si>
    <t>GILEAD SCIENCES, INC - COMMON SHAREHOLDERS' EQUITY</t>
  </si>
  <si>
    <t>546697(WC03501)</t>
  </si>
  <si>
    <t>MCKESSON CORPORATION - COMMON SHAREHOLDERS' EQUITY</t>
  </si>
  <si>
    <t>134784(WC03501)</t>
  </si>
  <si>
    <t>NVIDIA CORPORATION - COMMON SHAREHOLDERS' EQUITY</t>
  </si>
  <si>
    <t>694405(WC03501)</t>
  </si>
  <si>
    <t>GENERAL ELECTRIC CO. - COMMON SHAREHOLDERS' EQUITY</t>
  </si>
  <si>
    <t>906150(WC03501)</t>
  </si>
  <si>
    <t>GRAINGER (W.W.), INC - COMMON SHAREHOLDERS' EQUITY</t>
  </si>
  <si>
    <t>905898(WC03501)</t>
  </si>
  <si>
    <t>HALLIBURTON COMPANY - COMMON SHAREHOLDERS' EQUITY</t>
  </si>
  <si>
    <t>904678(WC03501)</t>
  </si>
  <si>
    <t>GOLDMAN SACHS GROUP - COMMON SHAREHOLDERS' EQUITY</t>
  </si>
  <si>
    <t>696738(WC03501)</t>
  </si>
  <si>
    <t>HARLEY-DAVIDSON INC. - COMMON SHAREHOLDERS' EQUITY</t>
  </si>
  <si>
    <t>729665(WC03501)</t>
  </si>
  <si>
    <t>HASBRO INC - COMMON SHAREHOLDERS' EQUITY</t>
  </si>
  <si>
    <t>912030(WC03501)</t>
  </si>
  <si>
    <t>HCP, INC. - COMMON SHAREHOLDERS' EQUITY</t>
  </si>
  <si>
    <t>945589(WC03501)</t>
  </si>
  <si>
    <t>HERSHEY CO - COMMON SHAREHOLDERS' EQUITY</t>
  </si>
  <si>
    <t>905077(WC03501)</t>
  </si>
  <si>
    <t>JUNIPER NETWORKS INC - COMMON SHAREHOLDERS' EQUITY</t>
  </si>
  <si>
    <t>699943(WC03501)</t>
  </si>
  <si>
    <t>HOLOGIC INC - COMMON SHAREHOLDERS' EQUITY</t>
  </si>
  <si>
    <t>542983(WC03501)</t>
  </si>
  <si>
    <t>UNUM GROUP - COMMON SHAREHOLDERS' EQUITY</t>
  </si>
  <si>
    <t>741410(WC03501)</t>
  </si>
  <si>
    <t>HOME DEPOT, INC. - COMMON SHAREHOLDERS' EQUITY</t>
  </si>
  <si>
    <t>998171(WC03501)</t>
  </si>
  <si>
    <t>CENTERPOINT ENERGY - COMMON SHAREHOLDERS' EQUITY</t>
  </si>
  <si>
    <t>904842(WC03501)</t>
  </si>
  <si>
    <t>HUMANA INC. - COMMON SHAREHOLDERS' EQUITY</t>
  </si>
  <si>
    <t>916860(WC03501)</t>
  </si>
  <si>
    <t>HUNTINGTON BANCSHR - COMMON SHAREHOLDERS' EQUITY</t>
  </si>
  <si>
    <t>951068(WC03501)</t>
  </si>
  <si>
    <t>BIOGEN INC - COMMON SHAREHOLDERS' EQUITY</t>
  </si>
  <si>
    <t>545725(WC03501)</t>
  </si>
  <si>
    <t>ILLINOIS TOOL WORKS - COMMON SHAREHOLDERS' EQUITY</t>
  </si>
  <si>
    <t>905052(WC03501)</t>
  </si>
  <si>
    <t>INTUIT INC - COMMON SHAREHOLDERS' EQUITY</t>
  </si>
  <si>
    <t>328184(WC03501)</t>
  </si>
  <si>
    <t>INTEL CORPORATION - COMMON SHAREHOLDERS' EQUITY</t>
  </si>
  <si>
    <t>922726(WC03501)</t>
  </si>
  <si>
    <t>INTL FLAVORS&amp;FRAGRAN - COMMON SHAREHOLDERS' EQUITY</t>
  </si>
  <si>
    <t>905050(WC03501)</t>
  </si>
  <si>
    <t>INTERNATIONAL PAPER - COMMON SHAREHOLDERS' EQUITY</t>
  </si>
  <si>
    <t>904069(WC03501)</t>
  </si>
  <si>
    <t>INTERPUBLIC GROUP - COMMON SHAREHOLDERS' EQUITY</t>
  </si>
  <si>
    <t>923465(WC03501)</t>
  </si>
  <si>
    <t>JACOBS ENG GROUP INC - COMMON SHAREHOLDERS' EQUITY</t>
  </si>
  <si>
    <t>912142(WC03501)</t>
  </si>
  <si>
    <t>JOHNSON &amp; JOHNSON - COMMON SHAREHOLDERS' EQUITY</t>
  </si>
  <si>
    <t>912212(WC03501)</t>
  </si>
  <si>
    <t>HARTFORD FINANCIAL - COMMON SHAREHOLDERS' EQUITY</t>
  </si>
  <si>
    <t>867871(WC03501)</t>
  </si>
  <si>
    <t>KLA - COMMON SHAREHOLDERS' EQUITY</t>
  </si>
  <si>
    <t>993062(WC03501)</t>
  </si>
  <si>
    <t>DEVON ENERGY CORP - COMMON SHAREHOLDERS' EQUITY</t>
  </si>
  <si>
    <t>271980(WC03501)</t>
  </si>
  <si>
    <t>KELLOGG COMPANY - COMMON SHAREHOLDERS' EQUITY</t>
  </si>
  <si>
    <t>905922(WC03501)</t>
  </si>
  <si>
    <t>KEYCORP - COMMON SHAREHOLDERS' EQUITY</t>
  </si>
  <si>
    <t>916130(WC03501)</t>
  </si>
  <si>
    <t>KIMCO REALTY CORP - COMMON SHAREHOLDERS' EQUITY</t>
  </si>
  <si>
    <t>546169(WC03501)</t>
  </si>
  <si>
    <t>KIMBERLY-CLARK CORP - COMMON SHAREHOLDERS' EQUITY</t>
  </si>
  <si>
    <t>902354(WC03501)</t>
  </si>
  <si>
    <t>KOHLS CORPORATION - COMMON SHAREHOLDERS' EQUITY</t>
  </si>
  <si>
    <t>325849(WC03501)</t>
  </si>
  <si>
    <t>KROGER CO - COMMON SHAREHOLDERS' EQUITY</t>
  </si>
  <si>
    <t>912134(WC03501)</t>
  </si>
  <si>
    <t>AKAMAI TECHNOLOGIES - COMMON SHAREHOLDERS' EQUITY</t>
  </si>
  <si>
    <t>277355(WC03501)</t>
  </si>
  <si>
    <t>LEGGETT &amp; PLATT INC - COMMON SHAREHOLDERS' EQUITY</t>
  </si>
  <si>
    <t>906487(WC03501)</t>
  </si>
  <si>
    <t>LENNAR CORP - COMMON SHAREHOLDERS' EQUITY</t>
  </si>
  <si>
    <t>912219(WC03501)</t>
  </si>
  <si>
    <t>LILLY (ELI) AND CO. - COMMON SHAREHOLDERS' EQUITY</t>
  </si>
  <si>
    <t>921290(WC03501)</t>
  </si>
  <si>
    <t>LINCOLN NAT'L CORP - COMMON SHAREHOLDERS' EQUITY</t>
  </si>
  <si>
    <t>912402(WC03501)</t>
  </si>
  <si>
    <t>UNITED PARCEL SVCS - COMMON SHAREHOLDERS' EQUITY</t>
  </si>
  <si>
    <t>277487(WC03501)</t>
  </si>
  <si>
    <t>AGILENT TECHNOLOGIES - COMMON SHAREHOLDERS' EQUITY</t>
  </si>
  <si>
    <t>277642(WC03501)</t>
  </si>
  <si>
    <t>LOCKHEED MARTIN CORP - COMMON SHAREHOLDERS' EQUITY</t>
  </si>
  <si>
    <t>154423(WC03501)</t>
  </si>
  <si>
    <t>LOEWS CORPORATION - COMMON SHAREHOLDERS' EQUITY</t>
  </si>
  <si>
    <t>922418(WC03501)</t>
  </si>
  <si>
    <t>CARNIVAL CORP - COMMON SHAREHOLDERS' EQUITY</t>
  </si>
  <si>
    <t>755695(WC03501)</t>
  </si>
  <si>
    <t>LOWE'S COMPANIES INC - COMMON SHAREHOLDERS' EQUITY</t>
  </si>
  <si>
    <t>905620(WC03501)</t>
  </si>
  <si>
    <t>DOMINION ENERGY INC - COMMON SHAREHOLDERS' EQUITY</t>
  </si>
  <si>
    <t>944314(WC03501)</t>
  </si>
  <si>
    <t>MACERICH CO - COMMON SHAREHOLDERS' EQUITY</t>
  </si>
  <si>
    <t>357366(WC03501)</t>
  </si>
  <si>
    <t>MGM RESORTS - COMMON SHAREHOLDERS' EQUITY</t>
  </si>
  <si>
    <t>516007(WC03501)</t>
  </si>
  <si>
    <t>MCCORMICK &amp; CO INC - COMMON SHAREHOLDERS' EQUITY</t>
  </si>
  <si>
    <t>510493(WC03501)</t>
  </si>
  <si>
    <t>MCDONALD'S CORP - COMMON SHAREHOLDERS' EQUITY</t>
  </si>
  <si>
    <t>921910(WC03501)</t>
  </si>
  <si>
    <t>EVEREST RE GROUP - COMMON SHAREHOLDERS' EQUITY</t>
  </si>
  <si>
    <t>311759(WC03501)</t>
  </si>
  <si>
    <t>HOST HOTELS - COMMON SHAREHOLDERS' EQUITY</t>
  </si>
  <si>
    <t>912588(WC03501)</t>
  </si>
  <si>
    <t>MARSH &amp; MCLENNAN CO. - COMMON SHAREHOLDERS' EQUITY</t>
  </si>
  <si>
    <t>904780(WC03501)</t>
  </si>
  <si>
    <t>MASCO CORP - COMMON SHAREHOLDERS' EQUITY</t>
  </si>
  <si>
    <t>905624(WC03501)</t>
  </si>
  <si>
    <t>MARTIN MARIETTA MAT - COMMON SHAREHOLDERS' EQUITY</t>
  </si>
  <si>
    <t>130062(WC03501)</t>
  </si>
  <si>
    <t>METLIFE INC - COMMON SHAREHOLDERS' EQUITY</t>
  </si>
  <si>
    <t>286738(WC03501)</t>
  </si>
  <si>
    <t>MAXIM INTEGRATED PRD - COMMON SHAREHOLDERS' EQUITY</t>
  </si>
  <si>
    <t>771830(WC03501)</t>
  </si>
  <si>
    <t>ACTIVISION BLIZZARD - COMMON SHAREHOLDERS' EQUITY</t>
  </si>
  <si>
    <t>312367(WC03501)</t>
  </si>
  <si>
    <t>CVS HEALTH CORP - COMMON SHAREHOLDERS' EQUITY</t>
  </si>
  <si>
    <t>912635(WC03501)</t>
  </si>
  <si>
    <t>LAB CORP OF AMERICA - COMMON SHAREHOLDERS' EQUITY</t>
  </si>
  <si>
    <t>152533(WC03501)</t>
  </si>
  <si>
    <t>MICROSOFT CORP - COMMON SHAREHOLDERS' EQUITY</t>
  </si>
  <si>
    <t>719643(WC03501)</t>
  </si>
  <si>
    <t>MICRON TECHNOLOGY - COMMON SHAREHOLDERS' EQUITY</t>
  </si>
  <si>
    <t>999506(WC03501)</t>
  </si>
  <si>
    <t>MICROCHIP TECHNOLOGY - COMMON SHAREHOLDERS' EQUITY</t>
  </si>
  <si>
    <t>328228(WC03501)</t>
  </si>
  <si>
    <t>3M COMPANY - COMMON SHAREHOLDERS' EQUITY</t>
  </si>
  <si>
    <t>902172(WC03501)</t>
  </si>
  <si>
    <t>MOHAWK INDUSTRIES - COMMON SHAREHOLDERS' EQUITY</t>
  </si>
  <si>
    <t>325475(WC03501)</t>
  </si>
  <si>
    <t>XCEL ENERGY INC - COMMON SHAREHOLDERS' EQUITY</t>
  </si>
  <si>
    <t>905010(WC03501)</t>
  </si>
  <si>
    <t>FORD MOTOR COMPANY - COMMON SHAREHOLDERS' EQUITY</t>
  </si>
  <si>
    <t>902230(WC03501)</t>
  </si>
  <si>
    <t>NATL OILWELL VARCO - COMMON SHAREHOLDERS' EQUITY</t>
  </si>
  <si>
    <t>884383(WC03501)</t>
  </si>
  <si>
    <t>NETAPP INC. - COMMON SHAREHOLDERS' EQUITY</t>
  </si>
  <si>
    <t>867422(WC03501)</t>
  </si>
  <si>
    <t>NEWELL BRANDS INC - COMMON SHAREHOLDERS' EQUITY</t>
  </si>
  <si>
    <t>906933(WC03501)</t>
  </si>
  <si>
    <t>NEWMONT GOLDCORP - COMMON SHAREHOLDERS' EQUITY</t>
  </si>
  <si>
    <t>912160(WC03501)</t>
  </si>
  <si>
    <t>NIKE INC. - COMMON SHAREHOLDERS' EQUITY</t>
  </si>
  <si>
    <t>993249(WC03501)</t>
  </si>
  <si>
    <t>NOBLE ENERGY, INC. - COMMON SHAREHOLDERS' EQUITY</t>
  </si>
  <si>
    <t>906557(WC03501)</t>
  </si>
  <si>
    <t>NORDSTROM, INC. - COMMON SHAREHOLDERS' EQUITY</t>
  </si>
  <si>
    <t>906560(WC03501)</t>
  </si>
  <si>
    <t>NORFOLK SOUTHERN - COMMON SHAREHOLDERS' EQUITY</t>
  </si>
  <si>
    <t>901899(WC03501)</t>
  </si>
  <si>
    <t>NISOURCE INC - COMMON SHAREHOLDERS' EQUITY</t>
  </si>
  <si>
    <t>906176(WC03501)</t>
  </si>
  <si>
    <t>NORTHERN TRUST CORP - COMMON SHAREHOLDERS' EQUITY</t>
  </si>
  <si>
    <t>905861(WC03501)</t>
  </si>
  <si>
    <t>NORTHROP GRUMMAN - COMMON SHAREHOLDERS' EQUITY</t>
  </si>
  <si>
    <t>905809(WC03501)</t>
  </si>
  <si>
    <t>WELLS FARGO &amp; CO - COMMON SHAREHOLDERS' EQUITY</t>
  </si>
  <si>
    <t>906195(WC03501)</t>
  </si>
  <si>
    <t>NUCOR CORPORATION - COMMON SHAREHOLDERS' EQUITY</t>
  </si>
  <si>
    <t>921482(WC03501)</t>
  </si>
  <si>
    <t>CAPITAL ONE FIN'L - COMMON SHAREHOLDERS' EQUITY</t>
  </si>
  <si>
    <t>134843(WC03501)</t>
  </si>
  <si>
    <t>OCCIDENTAL PETROLEUM - COMMON SHAREHOLDERS' EQUITY</t>
  </si>
  <si>
    <t>905102(WC03501)</t>
  </si>
  <si>
    <t>ORACLE CORPORATION - COMMON SHAREHOLDERS' EQUITY</t>
  </si>
  <si>
    <t>719618(WC03501)</t>
  </si>
  <si>
    <t>PACCAR INC. - COMMON SHAREHOLDERS' EQUITY</t>
  </si>
  <si>
    <t>921757(WC03501)</t>
  </si>
  <si>
    <t>EXELON CORPORATION - COMMON SHAREHOLDERS' EQUITY</t>
  </si>
  <si>
    <t>902317(WC03501)</t>
  </si>
  <si>
    <t>PARKER-HANNIFIN CORP - COMMON SHAREHOLDERS' EQUITY</t>
  </si>
  <si>
    <t>905150(WC03501)</t>
  </si>
  <si>
    <t>PAYCHEX INC - COMMON SHAREHOLDERS' EQUITY</t>
  </si>
  <si>
    <t>945297(WC03501)</t>
  </si>
  <si>
    <t>PPL CORP - COMMON SHAREHOLDERS' EQUITY</t>
  </si>
  <si>
    <t>902107(WC03501)</t>
  </si>
  <si>
    <t>PEPSICO, INC. - COMMON SHAREHOLDERS' EQUITY</t>
  </si>
  <si>
    <t>905677(WC03501)</t>
  </si>
  <si>
    <t>PFIZER INC - COMMON SHAREHOLDERS' EQUITY</t>
  </si>
  <si>
    <t>904030(WC03501)</t>
  </si>
  <si>
    <t>CONOCOPHILLIPS - COMMON SHAREHOLDERS' EQUITY</t>
  </si>
  <si>
    <t>901666(WC03501)</t>
  </si>
  <si>
    <t>PIONEER NATURAL RES - COMMON SHAREHOLDERS' EQUITY</t>
  </si>
  <si>
    <t>895705(WC03501)</t>
  </si>
  <si>
    <t>ALTRIA GROUP INC - COMMON SHAREHOLDERS' EQUITY</t>
  </si>
  <si>
    <t>904853(WC03501)</t>
  </si>
  <si>
    <t>PNC FINL SVCS GROUP - COMMON SHAREHOLDERS' EQUITY</t>
  </si>
  <si>
    <t>944175(WC03501)</t>
  </si>
  <si>
    <t>PPG INDUSTRIES INC - COMMON SHAREHOLDERS' EQUITY</t>
  </si>
  <si>
    <t>901897(WC03501)</t>
  </si>
  <si>
    <t>COSTCO WHOLESALE - COMMON SHAREHOLDERS' EQUITY</t>
  </si>
  <si>
    <t>312385(WC03501)</t>
  </si>
  <si>
    <t>T. ROWE PRICE GROUP - COMMON SHAREHOLDERS' EQUITY</t>
  </si>
  <si>
    <t>729104(WC03501)</t>
  </si>
  <si>
    <t>QUEST DIAGNOSTICS - COMMON SHAREHOLDERS' EQUITY</t>
  </si>
  <si>
    <t>877181(WC03501)</t>
  </si>
  <si>
    <t>PROCTER &amp; GAMBLE - COMMON SHAREHOLDERS' EQUITY</t>
  </si>
  <si>
    <t>912228(WC03501)</t>
  </si>
  <si>
    <t>PROGRESSIVE CORP - COMMON SHAREHOLDERS' EQUITY</t>
  </si>
  <si>
    <t>936324(WC03501)</t>
  </si>
  <si>
    <t>PUBLIC SVC ENTRPR GR - COMMON SHAREHOLDERS' EQUITY</t>
  </si>
  <si>
    <t>902321(WC03501)</t>
  </si>
  <si>
    <t>PULTEGROUP - COMMON SHAREHOLDERS' EQUITY</t>
  </si>
  <si>
    <t>912518(WC03501)</t>
  </si>
  <si>
    <t>QUALCOMM INC - COMMON SHAREHOLDERS' EQUITY</t>
  </si>
  <si>
    <t>546370(WC03501)</t>
  </si>
  <si>
    <t>REGENCY CENTERS CORP - COMMON SHAREHOLDERS' EQUITY</t>
  </si>
  <si>
    <t>312451(WC03501)</t>
  </si>
  <si>
    <t>UDR INC - COMMON SHAREHOLDERS' EQUITY</t>
  </si>
  <si>
    <t>992656(WC03501)</t>
  </si>
  <si>
    <t>U. S. BANCORP - COMMON SHAREHOLDERS' EQUITY</t>
  </si>
  <si>
    <t>951046(WC03501)</t>
  </si>
  <si>
    <t>ROSS STORES, INC. - COMMON SHAREHOLDERS' EQUITY</t>
  </si>
  <si>
    <t>702365(WC03501)</t>
  </si>
  <si>
    <t>ROPER TECHNOLOGIES - COMMON SHAREHOLDERS' EQUITY</t>
  </si>
  <si>
    <t>546965(WC03501)</t>
  </si>
  <si>
    <t>ROCKWELL AUTOMATION - COMMON SHAREHOLDERS' EQUITY</t>
  </si>
  <si>
    <t>902233(WC03501)</t>
  </si>
  <si>
    <t>ROYAL CARIBBEAN - COMMON SHAREHOLDERS' EQUITY</t>
  </si>
  <si>
    <t>322549(WC03501)</t>
  </si>
  <si>
    <t>RAYTHEON COMPANY - COMMON SHAREHOLDERS' EQUITY</t>
  </si>
  <si>
    <t>912633(WC03501)</t>
  </si>
  <si>
    <t>TRAVELERS COS - COMMON SHAREHOLDERS' EQUITY</t>
  </si>
  <si>
    <t>933974(WC03501)</t>
  </si>
  <si>
    <t>FIDELITY NATNL INF - COMMON SHAREHOLDERS' EQUITY</t>
  </si>
  <si>
    <t>14015T(WC03501)</t>
  </si>
  <si>
    <t>MERCK &amp; CO INC - COMMON SHAREHOLDERS' EQUITY</t>
  </si>
  <si>
    <t>905019(WC03501)</t>
  </si>
  <si>
    <t>SCHLUMBERGER LIMITED - COMMON SHAREHOLDERS' EQUITY</t>
  </si>
  <si>
    <t>912090(WC03501)</t>
  </si>
  <si>
    <t>CHARLES SCHWAB CORP - COMMON SHAREHOLDERS' EQUITY</t>
  </si>
  <si>
    <t>755741(WC03501)</t>
  </si>
  <si>
    <t>ZIMMER BIOMET - COMMON SHAREHOLDERS' EQUITY</t>
  </si>
  <si>
    <t>14361V(WC03501)</t>
  </si>
  <si>
    <t>AMERISOURCEBERGEN - COMMON SHAREHOLDERS' EQUITY</t>
  </si>
  <si>
    <t>154680(WC03501)</t>
  </si>
  <si>
    <t>PRINCIPAL FINL GROUP - COMMON SHAREHOLDERS' EQUITY</t>
  </si>
  <si>
    <t>14698C(WC03501)</t>
  </si>
  <si>
    <t>SHERWIN-WILLIAMS CO - COMMON SHAREHOLDERS' EQUITY</t>
  </si>
  <si>
    <t>905361(WC03501)</t>
  </si>
  <si>
    <t>SIMON PROPERTY GROUP - COMMON SHAREHOLDERS' EQUITY</t>
  </si>
  <si>
    <t>357834(WC03501)</t>
  </si>
  <si>
    <t>SNAP-ON INC - COMMON SHAREHOLDERS' EQUITY</t>
  </si>
  <si>
    <t>906400(WC03501)</t>
  </si>
  <si>
    <t>PRUDENTIAL FINANCIAL - COMMON SHAREHOLDERS' EQUITY</t>
  </si>
  <si>
    <t>14861V(WC03501)</t>
  </si>
  <si>
    <t>ADVANCE AUTO PARTS - COMMON SHAREHOLDERS' EQUITY</t>
  </si>
  <si>
    <t>14806F(WC03501)</t>
  </si>
  <si>
    <t>EDISON INTERNATIONAL - COMMON SHAREHOLDERS' EQUITY</t>
  </si>
  <si>
    <t>902324(WC03501)</t>
  </si>
  <si>
    <t>SOUTHERN CO - COMMON SHAREHOLDERS' EQUITY</t>
  </si>
  <si>
    <t>902325(WC03501)</t>
  </si>
  <si>
    <t>BB&amp;T CORPORATION - COMMON SHAREHOLDERS' EQUITY</t>
  </si>
  <si>
    <t>992305(WC03501)</t>
  </si>
  <si>
    <t>SOUTHWEST AIRLINES - COMMON SHAREHOLDERS' EQUITY</t>
  </si>
  <si>
    <t>905647(WC03501)</t>
  </si>
  <si>
    <t>AT&amp;T INC - COMMON SHAREHOLDERS' EQUITY</t>
  </si>
  <si>
    <t>945388(WC03501)</t>
  </si>
  <si>
    <t>CHEVRON CORPORATION - COMMON SHAREHOLDERS' EQUITY</t>
  </si>
  <si>
    <t>905024(WC03501)</t>
  </si>
  <si>
    <t>STATE STREET CORP - COMMON SHAREHOLDERS' EQUITY</t>
  </si>
  <si>
    <t>951052(WC03501)</t>
  </si>
  <si>
    <t>STARBUCKS CORP - COMMON SHAREHOLDERS' EQUITY</t>
  </si>
  <si>
    <t>326143(WC03501)</t>
  </si>
  <si>
    <t>PUBLIC STORAGE, INC - COMMON SHAREHOLDERS' EQUITY</t>
  </si>
  <si>
    <t>905792(WC03501)</t>
  </si>
  <si>
    <t>STRYKER CORPORATION - COMMON SHAREHOLDERS' EQUITY</t>
  </si>
  <si>
    <t>981722(WC03501)</t>
  </si>
  <si>
    <t>SUNTRUST BANKS INC - COMMON SHAREHOLDERS' EQUITY</t>
  </si>
  <si>
    <t>922725(WC03501)</t>
  </si>
  <si>
    <t>SYMANTEC CORP - COMMON SHAREHOLDERS' EQUITY</t>
  </si>
  <si>
    <t>541900(WC03501)</t>
  </si>
  <si>
    <t>SYNOPSYS INC - COMMON SHAREHOLDERS' EQUITY</t>
  </si>
  <si>
    <t>325059(WC03501)</t>
  </si>
  <si>
    <t>SYSCO CORPORATION - COMMON SHAREHOLDERS' EQUITY</t>
  </si>
  <si>
    <t>916079(WC03501)</t>
  </si>
  <si>
    <t>TEXAS INSTRUMENTS - COMMON SHAREHOLDERS' EQUITY</t>
  </si>
  <si>
    <t>905061(WC03501)</t>
  </si>
  <si>
    <t>THERMO FISHER - COMMON SHAREHOLDERS' EQUITY</t>
  </si>
  <si>
    <t>906394(WC03501)</t>
  </si>
  <si>
    <t>TIFFANY &amp; CO. - COMMON SHAREHOLDERS' EQUITY</t>
  </si>
  <si>
    <t>745110(WC03501)</t>
  </si>
  <si>
    <t>TOTAL SYSTEM SERVICE - COMMON SHAREHOLDERS' EQUITY</t>
  </si>
  <si>
    <t>944738(WC03501)</t>
  </si>
  <si>
    <t>DAVITA INC - COMMON SHAREHOLDERS' EQUITY</t>
  </si>
  <si>
    <t>867138(WC03501)</t>
  </si>
  <si>
    <t>TYSON FOODS, INC. - COMMON SHAREHOLDERS' EQUITY</t>
  </si>
  <si>
    <t>906643(WC03501)</t>
  </si>
  <si>
    <t>MARATHON OIL CORP. - COMMON SHAREHOLDERS' EQUITY</t>
  </si>
  <si>
    <t>544682(WC03501)</t>
  </si>
  <si>
    <t>UNION PACIFIC CORP - COMMON SHAREHOLDERS' EQUITY</t>
  </si>
  <si>
    <t>905105(WC03501)</t>
  </si>
  <si>
    <t>UNITED TECHNOLOGIES - COMMON SHAREHOLDERS' EQUITY</t>
  </si>
  <si>
    <t>905122(WC03501)</t>
  </si>
  <si>
    <t>UNITEDHEALTH GROUP - COMMON SHAREHOLDERS' EQUITY</t>
  </si>
  <si>
    <t>702635(WC03501)</t>
  </si>
  <si>
    <t>VARIAN MEDICAL SYST - COMMON SHAREHOLDERS' EQUITY</t>
  </si>
  <si>
    <t>906220(WC03501)</t>
  </si>
  <si>
    <t>VF CORP - COMMON SHAREHOLDERS' EQUITY</t>
  </si>
  <si>
    <t>901892(WC03501)</t>
  </si>
  <si>
    <t>VERTEX PHARMA INC - COMMON SHAREHOLDERS' EQUITY</t>
  </si>
  <si>
    <t>545310(WC03501)</t>
  </si>
  <si>
    <t>VULCAN MATERIALS CO - COMMON SHAREHOLDERS' EQUITY</t>
  </si>
  <si>
    <t>905816(WC03501)</t>
  </si>
  <si>
    <t>VORNADO REALTY TRUST - COMMON SHAREHOLDERS' EQUITY</t>
  </si>
  <si>
    <t>912146(WC03501)</t>
  </si>
  <si>
    <t>WALMART INC - COMMON SHAREHOLDERS' EQUITY</t>
  </si>
  <si>
    <t>916548(WC03501)</t>
  </si>
  <si>
    <t>WASTE MANAGEMENT - COMMON SHAREHOLDERS' EQUITY</t>
  </si>
  <si>
    <t>519514(WC03501)</t>
  </si>
  <si>
    <t>WATERS CORPORATION - COMMON SHAREHOLDERS' EQUITY</t>
  </si>
  <si>
    <t>867390(WC03501)</t>
  </si>
  <si>
    <t>WESTERN DIGITAL CORP - COMMON SHAREHOLDERS' EQUITY</t>
  </si>
  <si>
    <t>906785(WC03501)</t>
  </si>
  <si>
    <t>WEYERHAEUSER CO - COMMON SHAREHOLDERS' EQUITY</t>
  </si>
  <si>
    <t>905818(WC03501)</t>
  </si>
  <si>
    <t>WHIRLPOOL CORP - COMMON SHAREHOLDERS' EQUITY</t>
  </si>
  <si>
    <t>904869(WC03501)</t>
  </si>
  <si>
    <t>WYNN RESORTS, LTD - COMMON SHAREHOLDERS' EQUITY</t>
  </si>
  <si>
    <t>26406N(WC03501)</t>
  </si>
  <si>
    <t>CME GROUP INC - COMMON SHAREHOLDERS' EQUITY</t>
  </si>
  <si>
    <t>26393N(WC03501)</t>
  </si>
  <si>
    <t>WILLIAMS COMPANIES - COMMON SHAREHOLDERS' EQUITY</t>
  </si>
  <si>
    <t>922407(WC03501)</t>
  </si>
  <si>
    <t>ALLIANT ENERGY CORP - COMMON SHAREHOLDERS' EQUITY</t>
  </si>
  <si>
    <t>906979(WC03501)</t>
  </si>
  <si>
    <t>CARMAX INC - COMMON SHAREHOLDERS' EQUITY</t>
  </si>
  <si>
    <t>877723(WC03501)</t>
  </si>
  <si>
    <t>XILINX INC - COMMON SHAREHOLDERS' EQUITY</t>
  </si>
  <si>
    <t>543542(WC03501)</t>
  </si>
  <si>
    <t>CIMAREX ENERGY CO - COMMON SHAREHOLDERS' EQUITY</t>
  </si>
  <si>
    <t>26276P(WC03501)</t>
  </si>
  <si>
    <t>TJX COMPANIES INC - COMMON SHAREHOLDERS' EQUITY</t>
  </si>
  <si>
    <t>921855(WC03501)</t>
  </si>
  <si>
    <t>ZIONS BANCORP - COMMON SHAREHOLDERS' EQUITY</t>
  </si>
  <si>
    <t>951584(WC03501)</t>
  </si>
  <si>
    <t>REGIONS FINANCIAL - COMMON SHAREHOLDERS' EQUITY</t>
  </si>
  <si>
    <t>951051(WC03501)</t>
  </si>
  <si>
    <t>CELANESE CORPORATION - COMMON SHAREHOLDERS' EQUITY</t>
  </si>
  <si>
    <t>29756N(WC03501)</t>
  </si>
  <si>
    <t>MOLSON COORS BREW - COMMON SHAREHOLDERS' EQUITY</t>
  </si>
  <si>
    <t>905997(WC03501)</t>
  </si>
  <si>
    <t>AMERIPRISE FIN - COMMON SHAREHOLDERS' EQUITY</t>
  </si>
  <si>
    <t>31604H(WC03501)</t>
  </si>
  <si>
    <t>VIACOM, INC. - COMMON SHAREHOLDERS' EQUITY</t>
  </si>
  <si>
    <t>543487(WC03501)</t>
  </si>
  <si>
    <t>CBS CORPORATION - COMMON SHAREHOLDERS' EQUITY</t>
  </si>
  <si>
    <t>32480Q(WC03501)</t>
  </si>
  <si>
    <t>HANESBRANDS, INC. - COMMON SHAREHOLDERS' EQUITY</t>
  </si>
  <si>
    <t>41071J(WC03501)</t>
  </si>
  <si>
    <t>WESTERN UNION COMP - COMMON SHAREHOLDERS' EQUITY</t>
  </si>
  <si>
    <t>41195M(WC03501)</t>
  </si>
  <si>
    <t>PEOPLE'S UNITED - COMMON SHAREHOLDERS' EQUITY</t>
  </si>
  <si>
    <t>517465(WC03501)</t>
  </si>
  <si>
    <t>BANK OF NEW YORK - COMMON SHAREHOLDERS' EQUITY</t>
  </si>
  <si>
    <t>905840(WC03501)</t>
  </si>
  <si>
    <t>INVESCO LTD. - COMMON SHAREHOLDERS' EQUITY</t>
  </si>
  <si>
    <t>51245V(WC03501)</t>
  </si>
  <si>
    <t>CHUBB - COMMON SHAREHOLDERS' EQUITY</t>
  </si>
  <si>
    <t>328314(WC03501)</t>
  </si>
  <si>
    <t>DISCOVERY INC - COMMON SHAREHOLDERS' EQUITY</t>
  </si>
  <si>
    <t>31196R(WC03501)</t>
  </si>
  <si>
    <t>MOSAIC CO - COMMON SHAREHOLDERS' EQUITY</t>
  </si>
  <si>
    <t>771767(WC03501)</t>
  </si>
  <si>
    <t>STANLEY BLACK - COMMON SHAREHOLDERS' EQUITY</t>
  </si>
  <si>
    <t>921503(WC03501)</t>
  </si>
  <si>
    <t>GARMIN LTD. - COMMON SHAREHOLDERS' EQUITY</t>
  </si>
  <si>
    <t>255781(WC03501)</t>
  </si>
  <si>
    <t>PROLOGIS - COMMON SHAREHOLDERS' EQUITY</t>
  </si>
  <si>
    <t>670129(WC03501)</t>
  </si>
  <si>
    <t>ACCENTURE PLC - COMMON SHAREHOLDERS' EQUITY</t>
  </si>
  <si>
    <t>14352P(WC03501)</t>
  </si>
  <si>
    <t>HCA HEALTHCARE - COMMON SHAREHOLDERS' EQUITY</t>
  </si>
  <si>
    <t>749688(WC03501)</t>
  </si>
  <si>
    <t>RALPH LAUREN - COMMON SHAREHOLDERS' EQUITY</t>
  </si>
  <si>
    <t>894145(WC03501)</t>
  </si>
  <si>
    <t>SEAGATE TECHNOLOGY - COMMON SHAREHOLDERS' EQUITY</t>
  </si>
  <si>
    <t>26599V(WC03501)</t>
  </si>
  <si>
    <t>MOTOROLA SOLUTIONS - COMMON SHAREHOLDERS' EQUITY</t>
  </si>
  <si>
    <t>904878(WC03501)</t>
  </si>
  <si>
    <t>AON PLC - COMMON SHAREHOLDERS' EQUITY</t>
  </si>
  <si>
    <t>922817(WC03501)</t>
  </si>
  <si>
    <t>INGERSOLL-RAND - COMMON SHAREHOLDERS' EQUITY</t>
  </si>
  <si>
    <t>905446(WC03501)</t>
  </si>
  <si>
    <t>CBRE GROUP - COMMON SHAREHOLDERS' EQUITY</t>
  </si>
  <si>
    <t>28513N(WC03501)</t>
  </si>
  <si>
    <t>EXPEDIA GROUP INC - COMMON SHAREHOLDERS' EQUITY</t>
  </si>
  <si>
    <t>31412T(WC03501)</t>
  </si>
  <si>
    <t>AMERICAN TOWER CORP - COMMON SHAREHOLDERS' EQUITY</t>
  </si>
  <si>
    <t>680902(WC03501)</t>
  </si>
  <si>
    <t>DUKE ENERGY CORP - COMMON SHAREHOLDERS' EQUITY</t>
  </si>
  <si>
    <t>904383(WC03501)</t>
  </si>
  <si>
    <t>MONDELEZ - COMMON SHAREHOLDERS' EQUITY</t>
  </si>
  <si>
    <t>13967E(WC03501)</t>
  </si>
  <si>
    <t>EATON CORP PLC - COMMON SHAREHOLDERS' EQUITY</t>
  </si>
  <si>
    <t>903749(WC03501)</t>
  </si>
  <si>
    <t>L BRANDS INC - COMMON SHAREHOLDERS' EQUITY</t>
  </si>
  <si>
    <t>937343(WC03501)</t>
  </si>
  <si>
    <t>ARCONIC INC - COMMON SHAREHOLDERS' EQUITY</t>
  </si>
  <si>
    <t>905113(WC03501)</t>
  </si>
  <si>
    <t>WILLIS TOWERS WAT - COMMON SHAREHOLDERS' EQUITY</t>
  </si>
  <si>
    <t>13967H(WC03501)</t>
  </si>
  <si>
    <t>BAKER HUGHES A GE CO - COMMON SHAREHOLDERS' EQUITY</t>
  </si>
  <si>
    <t>921431(WC03501)</t>
  </si>
  <si>
    <t>TAPESTRY INC - COMMON SHAREHOLDERS' EQUITY</t>
  </si>
  <si>
    <t>266220(WC03501)</t>
  </si>
  <si>
    <t>INTERCONTINENTAL - COMMON SHAREHOLDERS' EQUITY</t>
  </si>
  <si>
    <t>30730Q(WC03501)</t>
  </si>
  <si>
    <t>JEFFERIES FINANCIAL - COMMON SHAREHOLDERS' EQUITY</t>
  </si>
  <si>
    <t>921925(WC03501)</t>
  </si>
  <si>
    <t>CIGNA CORP - COMMON SHAREHOLDERS' EQUITY</t>
  </si>
  <si>
    <t>912278(WC03501)</t>
  </si>
  <si>
    <t>XEROX HOLDINGS CORP - COMMON SHAREHOLDERS' EQUITY</t>
  </si>
  <si>
    <t>905284(WC03501)</t>
  </si>
  <si>
    <t>APT INVESTMENT &amp; MGT - COMMON SHAREHOLDERS' EQUITY</t>
  </si>
  <si>
    <t>132808(WC03501)</t>
  </si>
  <si>
    <t>GLOBE LIFE INC - COMMON SHAREHOLDERS' EQUITY</t>
  </si>
  <si>
    <t>993394(WC03501)</t>
  </si>
  <si>
    <t>L3HARRIS TECHN - COMMON SHAREHOLDERS' EQUITY</t>
  </si>
  <si>
    <t>905409(WC03501)</t>
  </si>
  <si>
    <t>PENTAIR PLC - COMMON SHAREHOLDERS' EQUITY</t>
  </si>
  <si>
    <t>906585(WC03501)</t>
  </si>
  <si>
    <t>ANTHEM INC - COMMON SHAREHOLDERS' EQUITY</t>
  </si>
  <si>
    <t>14737P(WC03501)</t>
  </si>
  <si>
    <t>CROWN CASTLE INT'L - COMMON SHAREHOLDERS' EQUITY</t>
  </si>
  <si>
    <t>687197(WC03501)</t>
  </si>
  <si>
    <t>MEDTRONIC PLC - COMMON SHAREHOLDERS' EQUITY</t>
  </si>
  <si>
    <t>906496(WC03501)</t>
  </si>
  <si>
    <t>WALGREENS BOOTS - COMMON SHAREHOLDERS' EQUITY</t>
  </si>
  <si>
    <t>904866(WC03501)</t>
  </si>
  <si>
    <t>MYLAN NV - COMMON SHAREHOLDERS' EQUITY</t>
  </si>
  <si>
    <t>906931(WC03501)</t>
  </si>
  <si>
    <t>IRON MOUNTAIN INC - COMMON SHAREHOLDERS' EQUITY</t>
  </si>
  <si>
    <t>894720(WC03501)</t>
  </si>
  <si>
    <t>JOHNSON CONTROLS INT - COMMON SHAREHOLDERS' EQUITY</t>
  </si>
  <si>
    <t>545615(WC03501)</t>
  </si>
  <si>
    <t>ALLERGAN PLC - COMMON SHAREHOLDERS' EQUITY</t>
  </si>
  <si>
    <t>325596(WC03501)</t>
  </si>
  <si>
    <t>DENTSPLY SIRONA - COMMON SHAREHOLDERS' EQUITY</t>
  </si>
  <si>
    <t>510209(WC03501)</t>
  </si>
  <si>
    <t>S&amp;P GLOBAL INC - COMMON SHAREHOLDERS' EQUITY</t>
  </si>
  <si>
    <t>905414(WC03501)</t>
  </si>
  <si>
    <t>ALPHABET INC - COMMON SHAREHOLDERS' EQUITY</t>
  </si>
  <si>
    <t>29026M(WC03501)</t>
  </si>
  <si>
    <t>HP INC - COMMON SHAREHOLDERS' EQUITY</t>
  </si>
  <si>
    <t>905277(WC03501)</t>
  </si>
  <si>
    <t>DXC TECHNO - COMMON SHAREHOLDERS' EQUITY</t>
  </si>
  <si>
    <t>916091(WC03501)</t>
  </si>
  <si>
    <t>WEC ENERGY GROUP INC - COMMON SHAREHOLDERS' EQUITY</t>
  </si>
  <si>
    <t>902335(WC03501)</t>
  </si>
  <si>
    <t>LINDE PLC - COMMON SHAREHOLDERS' EQUITY</t>
  </si>
  <si>
    <t>9373MH(WC03501)</t>
  </si>
  <si>
    <t>AMAZON.COM INC - TOTAL DEBT</t>
  </si>
  <si>
    <t>891399(WC03255)</t>
  </si>
  <si>
    <t>ABBOTT LABORATORIES - TOTAL DEBT</t>
  </si>
  <si>
    <t>916328(WC03255)</t>
  </si>
  <si>
    <t>AES CORP - TOTAL DEBT</t>
  </si>
  <si>
    <t>545101(WC03255)</t>
  </si>
  <si>
    <t>INT'L BUSINESS MACHS - TOTAL DEBT</t>
  </si>
  <si>
    <t>906187(WC03255)</t>
  </si>
  <si>
    <t>ADVANCED MICRO - TOTAL DEBT</t>
  </si>
  <si>
    <t>936365(WC03255)</t>
  </si>
  <si>
    <t>ADOBE INC - TOTAL DEBT</t>
  </si>
  <si>
    <t>749382(WC03255)</t>
  </si>
  <si>
    <t>AIR PRODUCTS &amp; CHEMS - TOTAL DEBT</t>
  </si>
  <si>
    <t>905271(WC03255)</t>
  </si>
  <si>
    <t>BOSTON PROPERTIES - TOTAL DEBT</t>
  </si>
  <si>
    <t>894371(WC03255)</t>
  </si>
  <si>
    <t>ALLSTATE CORP - TOTAL DEBT</t>
  </si>
  <si>
    <t>322677(WC03255)</t>
  </si>
  <si>
    <t>HONEYWELL INTERNATNL - TOTAL DEBT</t>
  </si>
  <si>
    <t>906191(WC03255)</t>
  </si>
  <si>
    <t>AMGEN INC - TOTAL DEBT</t>
  </si>
  <si>
    <t>938692(WC03255)</t>
  </si>
  <si>
    <t>HESS CORPORATION - TOTAL DEBT</t>
  </si>
  <si>
    <t>905802(WC03255)</t>
  </si>
  <si>
    <t>AMERICAN EXPRESS CO - TOTAL DEBT</t>
  </si>
  <si>
    <t>906156(WC03255)</t>
  </si>
  <si>
    <t>AMERICAN ELECTRIC - TOTAL DEBT</t>
  </si>
  <si>
    <t>905425(WC03255)</t>
  </si>
  <si>
    <t>AFLAC INCORPORATED - TOTAL DEBT</t>
  </si>
  <si>
    <t>933185(WC03255)</t>
  </si>
  <si>
    <t>AMERICAN INT'L GROUP - TOTAL DEBT</t>
  </si>
  <si>
    <t>916305(WC03255)</t>
  </si>
  <si>
    <t>ANALOG DEVICES, INC. - TOTAL DEBT</t>
  </si>
  <si>
    <t>905276(WC03255)</t>
  </si>
  <si>
    <t>VALERO ENERGY CORP - TOTAL DEBT</t>
  </si>
  <si>
    <t>982852(WC03255)</t>
  </si>
  <si>
    <t>APACHE CORPORATION - TOTAL DEBT</t>
  </si>
  <si>
    <t>921983(WC03255)</t>
  </si>
  <si>
    <t>COMCAST CORPORATION - TOTAL DEBT</t>
  </si>
  <si>
    <t>981550(WC03255)</t>
  </si>
  <si>
    <t>APPLE INC - TOTAL DEBT</t>
  </si>
  <si>
    <t>992816(WC03255)</t>
  </si>
  <si>
    <t>APPLIED MATERIALS - TOTAL DEBT</t>
  </si>
  <si>
    <t>905296(WC03255)</t>
  </si>
  <si>
    <t>ALBEMARLE CORP - TOTAL DEBT</t>
  </si>
  <si>
    <t>130298(WC03255)</t>
  </si>
  <si>
    <t>ARCHER DANIELS MIDL. - TOTAL DEBT</t>
  </si>
  <si>
    <t>921093(WC03255)</t>
  </si>
  <si>
    <t>PINNACLE WEST CAPTL - TOTAL DEBT</t>
  </si>
  <si>
    <t>902607(WC03255)</t>
  </si>
  <si>
    <t>AMEREN CORPORATION - TOTAL DEBT</t>
  </si>
  <si>
    <t>670942(WC03255)</t>
  </si>
  <si>
    <t>AUTODESK INC - TOTAL DEBT</t>
  </si>
  <si>
    <t>702259(WC03255)</t>
  </si>
  <si>
    <t>AUTOMATIC DATA PROC - TOTAL DEBT</t>
  </si>
  <si>
    <t>912669(WC03255)</t>
  </si>
  <si>
    <t>AUTOZONE INC - TOTAL DEBT</t>
  </si>
  <si>
    <t>544616(WC03255)</t>
  </si>
  <si>
    <t>AVERY DENNISON CORP - TOTAL DEBT</t>
  </si>
  <si>
    <t>921161(WC03255)</t>
  </si>
  <si>
    <t>BALL CORPORATION - TOTAL DEBT</t>
  </si>
  <si>
    <t>932060(WC03255)</t>
  </si>
  <si>
    <t>BERKSHIRE HATHAWAY - TOTAL DEBT</t>
  </si>
  <si>
    <t>874227(WC03255)</t>
  </si>
  <si>
    <t>BAXTER INTERNATIONAL - TOTAL DEBT</t>
  </si>
  <si>
    <t>916365(WC03255)</t>
  </si>
  <si>
    <t>BECTON, DICKINSON - TOTAL DEBT</t>
  </si>
  <si>
    <t>905876(WC03255)</t>
  </si>
  <si>
    <t>VERIZON COMMUNICATNS - TOTAL DEBT</t>
  </si>
  <si>
    <t>945384(WC03255)</t>
  </si>
  <si>
    <t>BEST BUY CO INC - TOTAL DEBT</t>
  </si>
  <si>
    <t>929302(WC03255)</t>
  </si>
  <si>
    <t>SL GREEN REALTY CORP - TOTAL DEBT</t>
  </si>
  <si>
    <t>895784(WC03255)</t>
  </si>
  <si>
    <t>YUM! BRANDS INC - TOTAL DEBT</t>
  </si>
  <si>
    <t>878574(WC03255)</t>
  </si>
  <si>
    <t>FIRSTENERGY CORP - TOTAL DEBT</t>
  </si>
  <si>
    <t>905159(WC03255)</t>
  </si>
  <si>
    <t>H &amp; R BLOCK INC - TOTAL DEBT</t>
  </si>
  <si>
    <t>905596(WC03255)</t>
  </si>
  <si>
    <t>BOEING CO - TOTAL DEBT</t>
  </si>
  <si>
    <t>904818(WC03255)</t>
  </si>
  <si>
    <t>ROBERT HALF INTL INC - TOTAL DEBT</t>
  </si>
  <si>
    <t>923649(WC03255)</t>
  </si>
  <si>
    <t>BOSTON SCIENTIFIC - TOTAL DEBT</t>
  </si>
  <si>
    <t>325824(WC03255)</t>
  </si>
  <si>
    <t>C.H. ROBINSON - TOTAL DEBT</t>
  </si>
  <si>
    <t>879628(WC03255)</t>
  </si>
  <si>
    <t>BRISTOL-MYERS SQUIBB - TOTAL DEBT</t>
  </si>
  <si>
    <t>905080(WC03255)</t>
  </si>
  <si>
    <t>AVALONBAY COMMUNITIE - TOTAL DEBT</t>
  </si>
  <si>
    <t>130502(WC03255)</t>
  </si>
  <si>
    <t>SEMPRA ENERGY - TOTAL DEBT</t>
  </si>
  <si>
    <t>902103(WC03255)</t>
  </si>
  <si>
    <t>FEDEX CORP - TOTAL DEBT</t>
  </si>
  <si>
    <t>951849(WC03255)</t>
  </si>
  <si>
    <t>VERISIGN, INC. - TOTAL DEBT</t>
  </si>
  <si>
    <t>674693(WC03255)</t>
  </si>
  <si>
    <t>AMPHENOL CORP - TOTAL DEBT</t>
  </si>
  <si>
    <t>546075(WC03255)</t>
  </si>
  <si>
    <t>BROWN FORMAN CORP - TOTAL DEBT</t>
  </si>
  <si>
    <t>912216(WC03255)</t>
  </si>
  <si>
    <t>CSX CORPORATION - TOTAL DEBT</t>
  </si>
  <si>
    <t>993189(WC03255)</t>
  </si>
  <si>
    <t>CAMPBELL SOUP CO - TOTAL DEBT</t>
  </si>
  <si>
    <t>905075(WC03255)</t>
  </si>
  <si>
    <t>CONSTELLATION BRANDS - TOTAL DEBT</t>
  </si>
  <si>
    <t>937083(WC03255)</t>
  </si>
  <si>
    <t>CARDINAL HEALTH, INC - TOTAL DEBT</t>
  </si>
  <si>
    <t>944704(WC03255)</t>
  </si>
  <si>
    <t>CATERPILLAR INC - TOTAL DEBT</t>
  </si>
  <si>
    <t>902224(WC03255)</t>
  </si>
  <si>
    <t>CELGENE CORPORATION - TOTAL DEBT</t>
  </si>
  <si>
    <t>755790(WC03255)</t>
  </si>
  <si>
    <t>CITRIX SYSTEMS INC - TOTAL DEBT</t>
  </si>
  <si>
    <t>867705(WC03255)</t>
  </si>
  <si>
    <t>JPMORGAN CHASE &amp; CO - TOTAL DEBT</t>
  </si>
  <si>
    <t>902242(WC03255)</t>
  </si>
  <si>
    <t>CINCINNATI FINL CORP - TOTAL DEBT</t>
  </si>
  <si>
    <t>951545(WC03255)</t>
  </si>
  <si>
    <t>CINTAS CORPORATION - TOTAL DEBT</t>
  </si>
  <si>
    <t>944777(WC03255)</t>
  </si>
  <si>
    <t>CISCO SYSTEMS, INC. - TOTAL DEBT</t>
  </si>
  <si>
    <t>542868(WC03255)</t>
  </si>
  <si>
    <t>CLOROX CO - TOTAL DEBT</t>
  </si>
  <si>
    <t>916125(WC03255)</t>
  </si>
  <si>
    <t>COCA-COLA - TOTAL DEBT</t>
  </si>
  <si>
    <t>904282(WC03255)</t>
  </si>
  <si>
    <t>COLGATE-PALMOLIVE CO - TOTAL DEBT</t>
  </si>
  <si>
    <t>906148(WC03255)</t>
  </si>
  <si>
    <t>COMERICA INC. - TOTAL DEBT</t>
  </si>
  <si>
    <t>922964(WC03255)</t>
  </si>
  <si>
    <t>CONAGRA BRANDS INC - TOTAL DEBT</t>
  </si>
  <si>
    <t>929814(WC03255)</t>
  </si>
  <si>
    <t>CONSOLIDATED EDISON - TOTAL DEBT</t>
  </si>
  <si>
    <t>902288(WC03255)</t>
  </si>
  <si>
    <t>CMS ENERGY CORP - TOTAL DEBT</t>
  </si>
  <si>
    <t>901686(WC03255)</t>
  </si>
  <si>
    <t>COOPER COMPANIES INC - TOTAL DEBT</t>
  </si>
  <si>
    <t>938928(WC03255)</t>
  </si>
  <si>
    <t>CORNING INCORPORATED - TOTAL DEBT</t>
  </si>
  <si>
    <t>912273(WC03255)</t>
  </si>
  <si>
    <t>SEALED AIR CORP - TOTAL DEBT</t>
  </si>
  <si>
    <t>923036(WC03255)</t>
  </si>
  <si>
    <t>CUMMINS INC. - TOTAL DEBT</t>
  </si>
  <si>
    <t>905966(WC03255)</t>
  </si>
  <si>
    <t>D.R. HORTON INC - TOTAL DEBT</t>
  </si>
  <si>
    <t>325922(WC03255)</t>
  </si>
  <si>
    <t>DANAHER CORP - TOTAL DEBT</t>
  </si>
  <si>
    <t>912941(WC03255)</t>
  </si>
  <si>
    <t>MOODY'S CORP - TOTAL DEBT</t>
  </si>
  <si>
    <t>683118(WC03255)</t>
  </si>
  <si>
    <t>DEERE &amp; COMPANY - TOTAL DEBT</t>
  </si>
  <si>
    <t>906189(WC03255)</t>
  </si>
  <si>
    <t>MORGAN STANLEY - TOTAL DEBT</t>
  </si>
  <si>
    <t>327998(WC03255)</t>
  </si>
  <si>
    <t>REPUBLIC SERVICES - TOTAL DEBT</t>
  </si>
  <si>
    <t>683432(WC03255)</t>
  </si>
  <si>
    <t>WALT DISNEY - TOTAL DEBT</t>
  </si>
  <si>
    <t>921964(WC03255)</t>
  </si>
  <si>
    <t>DOLLAR TREE, INC - TOTAL DEBT</t>
  </si>
  <si>
    <t>154259(WC03255)</t>
  </si>
  <si>
    <t>DOVER CORP - TOTAL DEBT</t>
  </si>
  <si>
    <t>904830(WC03255)</t>
  </si>
  <si>
    <t>OMNICOM GROUP INC - TOTAL DEBT</t>
  </si>
  <si>
    <t>932913(WC03255)</t>
  </si>
  <si>
    <t>DTE ENERGY CO - TOTAL DEBT</t>
  </si>
  <si>
    <t>905214(WC03255)</t>
  </si>
  <si>
    <t>DUKE REALTY CORP - TOTAL DEBT</t>
  </si>
  <si>
    <t>513260(WC03255)</t>
  </si>
  <si>
    <t>DARDEN RESTAURANTS - TOTAL DEBT</t>
  </si>
  <si>
    <t>152719(WC03255)</t>
  </si>
  <si>
    <t>EBAY INC. - TOTAL DEBT</t>
  </si>
  <si>
    <t>687609(WC03255)</t>
  </si>
  <si>
    <t>BANK OF AMERICA CORP - TOTAL DEBT</t>
  </si>
  <si>
    <t>923937(WC03255)</t>
  </si>
  <si>
    <t>CITIGROUP INC - TOTAL DEBT</t>
  </si>
  <si>
    <t>741344(WC03255)</t>
  </si>
  <si>
    <t>EASTMAN CHEMICAL CO - TOTAL DEBT</t>
  </si>
  <si>
    <t>357922(WC03255)</t>
  </si>
  <si>
    <t>E*TRADE FINANCIAL - TOTAL DEBT</t>
  </si>
  <si>
    <t>883488(WC03255)</t>
  </si>
  <si>
    <t>CADENCE DESIGN SYST - TOTAL DEBT</t>
  </si>
  <si>
    <t>755148(WC03255)</t>
  </si>
  <si>
    <t>DISH NETWORK - TOTAL DEBT</t>
  </si>
  <si>
    <t>135448(WC03255)</t>
  </si>
  <si>
    <t>ECOLAB INC - TOTAL DEBT</t>
  </si>
  <si>
    <t>921268(WC03255)</t>
  </si>
  <si>
    <t>PERKINELMER INC - TOTAL DEBT</t>
  </si>
  <si>
    <t>912157(WC03255)</t>
  </si>
  <si>
    <t>ELECTRONIC ARTS, INC - TOTAL DEBT</t>
  </si>
  <si>
    <t>500320(WC03255)</t>
  </si>
  <si>
    <t>EMERSON ELECTRIC CO. - TOTAL DEBT</t>
  </si>
  <si>
    <t>905115(WC03255)</t>
  </si>
  <si>
    <t>ENTERGY CORPORATION - TOTAL DEBT</t>
  </si>
  <si>
    <t>902306(WC03255)</t>
  </si>
  <si>
    <t>EOG RESOURCES, INC. - TOTAL DEBT</t>
  </si>
  <si>
    <t>500373(WC03255)</t>
  </si>
  <si>
    <t>EQUIFAX INC. - TOTAL DEBT</t>
  </si>
  <si>
    <t>906194(WC03255)</t>
  </si>
  <si>
    <t>EQUITY RESIDENTIAL - TOTAL DEBT</t>
  </si>
  <si>
    <t>329534(WC03255)</t>
  </si>
  <si>
    <t>ESTEE LAUDER CO - TOTAL DEBT</t>
  </si>
  <si>
    <t>867375(WC03255)</t>
  </si>
  <si>
    <t>EXPEDITORS INTL WASH - TOTAL DEBT</t>
  </si>
  <si>
    <t>910722(WC03255)</t>
  </si>
  <si>
    <t>EXXON MOBIL CORP - TOTAL DEBT</t>
  </si>
  <si>
    <t>905039(WC03255)</t>
  </si>
  <si>
    <t>FMC CORPORATION - TOTAL DEBT</t>
  </si>
  <si>
    <t>905082(WC03255)</t>
  </si>
  <si>
    <t>NEXTERA ENERGY - TOTAL DEBT</t>
  </si>
  <si>
    <t>905016(WC03255)</t>
  </si>
  <si>
    <t>ASSURANT INC - TOTAL DEBT</t>
  </si>
  <si>
    <t>28341F(WC03255)</t>
  </si>
  <si>
    <t>FASTENAL COMPANY - TOTAL DEBT</t>
  </si>
  <si>
    <t>755980(WC03255)</t>
  </si>
  <si>
    <t>FEDERAL REALTY INVST - TOTAL DEBT</t>
  </si>
  <si>
    <t>905994(WC03255)</t>
  </si>
  <si>
    <t>FIFTH THIRD BANCORP - TOTAL DEBT</t>
  </si>
  <si>
    <t>997198(WC03255)</t>
  </si>
  <si>
    <t>M&amp;T BANK CORPORATION - TOTAL DEBT</t>
  </si>
  <si>
    <t>951503(WC03255)</t>
  </si>
  <si>
    <t>FISERV INC - TOTAL DEBT</t>
  </si>
  <si>
    <t>741123(WC03255)</t>
  </si>
  <si>
    <t>MACY'S INC - TOTAL DEBT</t>
  </si>
  <si>
    <t>546814(WC03255)</t>
  </si>
  <si>
    <t>FRANKLIN RESOURCES - TOTAL DEBT</t>
  </si>
  <si>
    <t>938076(WC03255)</t>
  </si>
  <si>
    <t>FREEPORT-MCMORAN INC - TOTAL DEBT</t>
  </si>
  <si>
    <t>152594(WC03255)</t>
  </si>
  <si>
    <t>GAP INC - TOTAL DEBT</t>
  </si>
  <si>
    <t>951018(WC03255)</t>
  </si>
  <si>
    <t>GENERAL DYNAMICS - TOTAL DEBT</t>
  </si>
  <si>
    <t>907652(WC03255)</t>
  </si>
  <si>
    <t>GENERAL MILLS, INC. - TOTAL DEBT</t>
  </si>
  <si>
    <t>905801(WC03255)</t>
  </si>
  <si>
    <t>GENUINE PARTS CO - TOTAL DEBT</t>
  </si>
  <si>
    <t>906511(WC03255)</t>
  </si>
  <si>
    <t>GILEAD SCIENCES, INC - TOTAL DEBT</t>
  </si>
  <si>
    <t>546697(WC03255)</t>
  </si>
  <si>
    <t>MCKESSON CORPORATION - TOTAL DEBT</t>
  </si>
  <si>
    <t>134784(WC03255)</t>
  </si>
  <si>
    <t>NVIDIA CORPORATION - TOTAL DEBT</t>
  </si>
  <si>
    <t>694405(WC03255)</t>
  </si>
  <si>
    <t>GENERAL ELECTRIC CO. - TOTAL DEBT</t>
  </si>
  <si>
    <t>906150(WC03255)</t>
  </si>
  <si>
    <t>GRAINGER (W.W.), INC - TOTAL DEBT</t>
  </si>
  <si>
    <t>905898(WC03255)</t>
  </si>
  <si>
    <t>HALLIBURTON COMPANY - TOTAL DEBT</t>
  </si>
  <si>
    <t>904678(WC03255)</t>
  </si>
  <si>
    <t>GOLDMAN SACHS GROUP - TOTAL DEBT</t>
  </si>
  <si>
    <t>696738(WC03255)</t>
  </si>
  <si>
    <t>HARLEY-DAVIDSON INC. - TOTAL DEBT</t>
  </si>
  <si>
    <t>729665(WC03255)</t>
  </si>
  <si>
    <t>HASBRO INC - TOTAL DEBT</t>
  </si>
  <si>
    <t>912030(WC03255)</t>
  </si>
  <si>
    <t>HCP, INC. - TOTAL DEBT</t>
  </si>
  <si>
    <t>945589(WC03255)</t>
  </si>
  <si>
    <t>HERSHEY CO - TOTAL DEBT</t>
  </si>
  <si>
    <t>905077(WC03255)</t>
  </si>
  <si>
    <t>JUNIPER NETWORKS INC - TOTAL DEBT</t>
  </si>
  <si>
    <t>699943(WC03255)</t>
  </si>
  <si>
    <t>HOLOGIC INC - TOTAL DEBT</t>
  </si>
  <si>
    <t>542983(WC03255)</t>
  </si>
  <si>
    <t>UNUM GROUP - TOTAL DEBT</t>
  </si>
  <si>
    <t>741410(WC03255)</t>
  </si>
  <si>
    <t>HOME DEPOT, INC. - TOTAL DEBT</t>
  </si>
  <si>
    <t>998171(WC03255)</t>
  </si>
  <si>
    <t>CENTERPOINT ENERGY - TOTAL DEBT</t>
  </si>
  <si>
    <t>904842(WC03255)</t>
  </si>
  <si>
    <t>HUMANA INC. - TOTAL DEBT</t>
  </si>
  <si>
    <t>916860(WC03255)</t>
  </si>
  <si>
    <t>HUNTINGTON BANCSHR - TOTAL DEBT</t>
  </si>
  <si>
    <t>951068(WC03255)</t>
  </si>
  <si>
    <t>BIOGEN INC - TOTAL DEBT</t>
  </si>
  <si>
    <t>545725(WC03255)</t>
  </si>
  <si>
    <t>ILLINOIS TOOL WORKS - TOTAL DEBT</t>
  </si>
  <si>
    <t>905052(WC03255)</t>
  </si>
  <si>
    <t>INTUIT INC - TOTAL DEBT</t>
  </si>
  <si>
    <t>328184(WC03255)</t>
  </si>
  <si>
    <t>INTEL CORPORATION - TOTAL DEBT</t>
  </si>
  <si>
    <t>922726(WC03255)</t>
  </si>
  <si>
    <t>INTL FLAVORS&amp;FRAGRAN - TOTAL DEBT</t>
  </si>
  <si>
    <t>905050(WC03255)</t>
  </si>
  <si>
    <t>INTERNATIONAL PAPER - TOTAL DEBT</t>
  </si>
  <si>
    <t>904069(WC03255)</t>
  </si>
  <si>
    <t>INTERPUBLIC GROUP - TOTAL DEBT</t>
  </si>
  <si>
    <t>923465(WC03255)</t>
  </si>
  <si>
    <t>JACOBS ENG GROUP INC - TOTAL DEBT</t>
  </si>
  <si>
    <t>912142(WC03255)</t>
  </si>
  <si>
    <t>JOHNSON &amp; JOHNSON - TOTAL DEBT</t>
  </si>
  <si>
    <t>912212(WC03255)</t>
  </si>
  <si>
    <t>HARTFORD FINANCIAL - TOTAL DEBT</t>
  </si>
  <si>
    <t>867871(WC03255)</t>
  </si>
  <si>
    <t>KLA - TOTAL DEBT</t>
  </si>
  <si>
    <t>993062(WC03255)</t>
  </si>
  <si>
    <t>DEVON ENERGY CORP - TOTAL DEBT</t>
  </si>
  <si>
    <t>271980(WC03255)</t>
  </si>
  <si>
    <t>KELLOGG COMPANY - TOTAL DEBT</t>
  </si>
  <si>
    <t>905922(WC03255)</t>
  </si>
  <si>
    <t>KEYCORP - TOTAL DEBT</t>
  </si>
  <si>
    <t>916130(WC03255)</t>
  </si>
  <si>
    <t>KIMCO REALTY CORP - TOTAL DEBT</t>
  </si>
  <si>
    <t>546169(WC03255)</t>
  </si>
  <si>
    <t>KIMBERLY-CLARK CORP - TOTAL DEBT</t>
  </si>
  <si>
    <t>902354(WC03255)</t>
  </si>
  <si>
    <t>KOHLS CORPORATION - TOTAL DEBT</t>
  </si>
  <si>
    <t>325849(WC03255)</t>
  </si>
  <si>
    <t>KROGER CO - TOTAL DEBT</t>
  </si>
  <si>
    <t>912134(WC03255)</t>
  </si>
  <si>
    <t>AKAMAI TECHNOLOGIES - TOTAL DEBT</t>
  </si>
  <si>
    <t>277355(WC03255)</t>
  </si>
  <si>
    <t>LEGGETT &amp; PLATT INC - TOTAL DEBT</t>
  </si>
  <si>
    <t>906487(WC03255)</t>
  </si>
  <si>
    <t>LENNAR CORP - TOTAL DEBT</t>
  </si>
  <si>
    <t>912219(WC03255)</t>
  </si>
  <si>
    <t>LILLY (ELI) AND CO. - TOTAL DEBT</t>
  </si>
  <si>
    <t>921290(WC03255)</t>
  </si>
  <si>
    <t>LINCOLN NAT'L CORP - TOTAL DEBT</t>
  </si>
  <si>
    <t>912402(WC03255)</t>
  </si>
  <si>
    <t>UNITED PARCEL SVCS - TOTAL DEBT</t>
  </si>
  <si>
    <t>277487(WC03255)</t>
  </si>
  <si>
    <t>AGILENT TECHNOLOGIES - TOTAL DEBT</t>
  </si>
  <si>
    <t>277642(WC03255)</t>
  </si>
  <si>
    <t>LOCKHEED MARTIN CORP - TOTAL DEBT</t>
  </si>
  <si>
    <t>154423(WC03255)</t>
  </si>
  <si>
    <t>LOEWS CORPORATION - TOTAL DEBT</t>
  </si>
  <si>
    <t>922418(WC03255)</t>
  </si>
  <si>
    <t>CARNIVAL CORP - TOTAL DEBT</t>
  </si>
  <si>
    <t>755695(WC03255)</t>
  </si>
  <si>
    <t>LOWE'S COMPANIES INC - TOTAL DEBT</t>
  </si>
  <si>
    <t>905620(WC03255)</t>
  </si>
  <si>
    <t>DOMINION ENERGY INC - TOTAL DEBT</t>
  </si>
  <si>
    <t>944314(WC03255)</t>
  </si>
  <si>
    <t>MACERICH CO - TOTAL DEBT</t>
  </si>
  <si>
    <t>357366(WC03255)</t>
  </si>
  <si>
    <t>MGM RESORTS - TOTAL DEBT</t>
  </si>
  <si>
    <t>516007(WC03255)</t>
  </si>
  <si>
    <t>MCCORMICK &amp; CO INC - TOTAL DEBT</t>
  </si>
  <si>
    <t>510493(WC03255)</t>
  </si>
  <si>
    <t>MCDONALD'S CORP - TOTAL DEBT</t>
  </si>
  <si>
    <t>921910(WC03255)</t>
  </si>
  <si>
    <t>EVEREST RE GROUP - TOTAL DEBT</t>
  </si>
  <si>
    <t>311759(WC03255)</t>
  </si>
  <si>
    <t>HOST HOTELS - TOTAL DEBT</t>
  </si>
  <si>
    <t>912588(WC03255)</t>
  </si>
  <si>
    <t>MARSH &amp; MCLENNAN CO. - TOTAL DEBT</t>
  </si>
  <si>
    <t>904780(WC03255)</t>
  </si>
  <si>
    <t>MASCO CORP - TOTAL DEBT</t>
  </si>
  <si>
    <t>905624(WC03255)</t>
  </si>
  <si>
    <t>MARTIN MARIETTA MAT - TOTAL DEBT</t>
  </si>
  <si>
    <t>130062(WC03255)</t>
  </si>
  <si>
    <t>METLIFE INC - TOTAL DEBT</t>
  </si>
  <si>
    <t>286738(WC03255)</t>
  </si>
  <si>
    <t>MAXIM INTEGRATED PRD - TOTAL DEBT</t>
  </si>
  <si>
    <t>771830(WC03255)</t>
  </si>
  <si>
    <t>ACTIVISION BLIZZARD - TOTAL DEBT</t>
  </si>
  <si>
    <t>312367(WC03255)</t>
  </si>
  <si>
    <t>CVS HEALTH CORP - TOTAL DEBT</t>
  </si>
  <si>
    <t>912635(WC03255)</t>
  </si>
  <si>
    <t>LAB CORP OF AMERICA - TOTAL DEBT</t>
  </si>
  <si>
    <t>152533(WC03255)</t>
  </si>
  <si>
    <t>MICROSOFT CORP - TOTAL DEBT</t>
  </si>
  <si>
    <t>719643(WC03255)</t>
  </si>
  <si>
    <t>MICRON TECHNOLOGY - TOTAL DEBT</t>
  </si>
  <si>
    <t>999506(WC03255)</t>
  </si>
  <si>
    <t>MICROCHIP TECHNOLOGY - TOTAL DEBT</t>
  </si>
  <si>
    <t>328228(WC03255)</t>
  </si>
  <si>
    <t>3M COMPANY - TOTAL DEBT</t>
  </si>
  <si>
    <t>902172(WC03255)</t>
  </si>
  <si>
    <t>MOHAWK INDUSTRIES - TOTAL DEBT</t>
  </si>
  <si>
    <t>325475(WC03255)</t>
  </si>
  <si>
    <t>XCEL ENERGY INC - TOTAL DEBT</t>
  </si>
  <si>
    <t>905010(WC03255)</t>
  </si>
  <si>
    <t>FORD MOTOR COMPANY - TOTAL DEBT</t>
  </si>
  <si>
    <t>902230(WC03255)</t>
  </si>
  <si>
    <t>NATL OILWELL VARCO - TOTAL DEBT</t>
  </si>
  <si>
    <t>884383(WC03255)</t>
  </si>
  <si>
    <t>NETAPP INC. - TOTAL DEBT</t>
  </si>
  <si>
    <t>867422(WC03255)</t>
  </si>
  <si>
    <t>NEWELL BRANDS INC - TOTAL DEBT</t>
  </si>
  <si>
    <t>906933(WC03255)</t>
  </si>
  <si>
    <t>NEWMONT GOLDCORP - TOTAL DEBT</t>
  </si>
  <si>
    <t>912160(WC03255)</t>
  </si>
  <si>
    <t>NIKE INC. - TOTAL DEBT</t>
  </si>
  <si>
    <t>993249(WC03255)</t>
  </si>
  <si>
    <t>NOBLE ENERGY, INC. - TOTAL DEBT</t>
  </si>
  <si>
    <t>906557(WC03255)</t>
  </si>
  <si>
    <t>NORDSTROM, INC. - TOTAL DEBT</t>
  </si>
  <si>
    <t>906560(WC03255)</t>
  </si>
  <si>
    <t>NORFOLK SOUTHERN - TOTAL DEBT</t>
  </si>
  <si>
    <t>901899(WC03255)</t>
  </si>
  <si>
    <t>NISOURCE INC - TOTAL DEBT</t>
  </si>
  <si>
    <t>906176(WC03255)</t>
  </si>
  <si>
    <t>NORTHERN TRUST CORP - TOTAL DEBT</t>
  </si>
  <si>
    <t>905861(WC03255)</t>
  </si>
  <si>
    <t>NORTHROP GRUMMAN - TOTAL DEBT</t>
  </si>
  <si>
    <t>905809(WC03255)</t>
  </si>
  <si>
    <t>WELLS FARGO &amp; CO - TOTAL DEBT</t>
  </si>
  <si>
    <t>906195(WC03255)</t>
  </si>
  <si>
    <t>NUCOR CORPORATION - TOTAL DEBT</t>
  </si>
  <si>
    <t>921482(WC03255)</t>
  </si>
  <si>
    <t>CAPITAL ONE FIN'L - TOTAL DEBT</t>
  </si>
  <si>
    <t>134843(WC03255)</t>
  </si>
  <si>
    <t>OCCIDENTAL PETROLEUM - TOTAL DEBT</t>
  </si>
  <si>
    <t>905102(WC03255)</t>
  </si>
  <si>
    <t>ORACLE CORPORATION - TOTAL DEBT</t>
  </si>
  <si>
    <t>719618(WC03255)</t>
  </si>
  <si>
    <t>PACCAR INC. - TOTAL DEBT</t>
  </si>
  <si>
    <t>921757(WC03255)</t>
  </si>
  <si>
    <t>EXELON CORPORATION - TOTAL DEBT</t>
  </si>
  <si>
    <t>902317(WC03255)</t>
  </si>
  <si>
    <t>PARKER-HANNIFIN CORP - TOTAL DEBT</t>
  </si>
  <si>
    <t>905150(WC03255)</t>
  </si>
  <si>
    <t>PAYCHEX INC - TOTAL DEBT</t>
  </si>
  <si>
    <t>945297(WC03255)</t>
  </si>
  <si>
    <t>PPL CORP - TOTAL DEBT</t>
  </si>
  <si>
    <t>902107(WC03255)</t>
  </si>
  <si>
    <t>PEPSICO, INC. - TOTAL DEBT</t>
  </si>
  <si>
    <t>905677(WC03255)</t>
  </si>
  <si>
    <t>PFIZER INC - TOTAL DEBT</t>
  </si>
  <si>
    <t>904030(WC03255)</t>
  </si>
  <si>
    <t>CONOCOPHILLIPS - TOTAL DEBT</t>
  </si>
  <si>
    <t>901666(WC03255)</t>
  </si>
  <si>
    <t>PIONEER NATURAL RES - TOTAL DEBT</t>
  </si>
  <si>
    <t>895705(WC03255)</t>
  </si>
  <si>
    <t>ALTRIA GROUP INC - TOTAL DEBT</t>
  </si>
  <si>
    <t>904853(WC03255)</t>
  </si>
  <si>
    <t>PNC FINL SVCS GROUP - TOTAL DEBT</t>
  </si>
  <si>
    <t>944175(WC03255)</t>
  </si>
  <si>
    <t>PPG INDUSTRIES INC - TOTAL DEBT</t>
  </si>
  <si>
    <t>901897(WC03255)</t>
  </si>
  <si>
    <t>COSTCO WHOLESALE - TOTAL DEBT</t>
  </si>
  <si>
    <t>312385(WC03255)</t>
  </si>
  <si>
    <t>T. ROWE PRICE GROUP - TOTAL DEBT</t>
  </si>
  <si>
    <t>729104(WC03255)</t>
  </si>
  <si>
    <t>QUEST DIAGNOSTICS - TOTAL DEBT</t>
  </si>
  <si>
    <t>877181(WC03255)</t>
  </si>
  <si>
    <t>PROCTER &amp; GAMBLE - TOTAL DEBT</t>
  </si>
  <si>
    <t>912228(WC03255)</t>
  </si>
  <si>
    <t>PROGRESSIVE CORP - TOTAL DEBT</t>
  </si>
  <si>
    <t>936324(WC03255)</t>
  </si>
  <si>
    <t>PUBLIC SVC ENTRPR GR - TOTAL DEBT</t>
  </si>
  <si>
    <t>902321(WC03255)</t>
  </si>
  <si>
    <t>PULTEGROUP - TOTAL DEBT</t>
  </si>
  <si>
    <t>912518(WC03255)</t>
  </si>
  <si>
    <t>QUALCOMM INC - TOTAL DEBT</t>
  </si>
  <si>
    <t>546370(WC03255)</t>
  </si>
  <si>
    <t>REGENCY CENTERS CORP - TOTAL DEBT</t>
  </si>
  <si>
    <t>312451(WC03255)</t>
  </si>
  <si>
    <t>UDR INC - TOTAL DEBT</t>
  </si>
  <si>
    <t>992656(WC03255)</t>
  </si>
  <si>
    <t>U. S. BANCORP - TOTAL DEBT</t>
  </si>
  <si>
    <t>951046(WC03255)</t>
  </si>
  <si>
    <t>ROSS STORES, INC. - TOTAL DEBT</t>
  </si>
  <si>
    <t>702365(WC03255)</t>
  </si>
  <si>
    <t>ROPER TECHNOLOGIES - TOTAL DEBT</t>
  </si>
  <si>
    <t>546965(WC03255)</t>
  </si>
  <si>
    <t>ROCKWELL AUTOMATION - TOTAL DEBT</t>
  </si>
  <si>
    <t>902233(WC03255)</t>
  </si>
  <si>
    <t>ROYAL CARIBBEAN - TOTAL DEBT</t>
  </si>
  <si>
    <t>322549(WC03255)</t>
  </si>
  <si>
    <t>RAYTHEON COMPANY - TOTAL DEBT</t>
  </si>
  <si>
    <t>912633(WC03255)</t>
  </si>
  <si>
    <t>TRAVELERS COS - TOTAL DEBT</t>
  </si>
  <si>
    <t>933974(WC03255)</t>
  </si>
  <si>
    <t>FIDELITY NATNL INF - TOTAL DEBT</t>
  </si>
  <si>
    <t>14015T(WC03255)</t>
  </si>
  <si>
    <t>MERCK &amp; CO INC - TOTAL DEBT</t>
  </si>
  <si>
    <t>905019(WC03255)</t>
  </si>
  <si>
    <t>SCHLUMBERGER LIMITED - TOTAL DEBT</t>
  </si>
  <si>
    <t>912090(WC03255)</t>
  </si>
  <si>
    <t>CHARLES SCHWAB CORP - TOTAL DEBT</t>
  </si>
  <si>
    <t>755741(WC03255)</t>
  </si>
  <si>
    <t>ZIMMER BIOMET - TOTAL DEBT</t>
  </si>
  <si>
    <t>14361V(WC03255)</t>
  </si>
  <si>
    <t>AMERISOURCEBERGEN - TOTAL DEBT</t>
  </si>
  <si>
    <t>154680(WC03255)</t>
  </si>
  <si>
    <t>PRINCIPAL FINL GROUP - TOTAL DEBT</t>
  </si>
  <si>
    <t>14698C(WC03255)</t>
  </si>
  <si>
    <t>SHERWIN-WILLIAMS CO - TOTAL DEBT</t>
  </si>
  <si>
    <t>905361(WC03255)</t>
  </si>
  <si>
    <t>SIMON PROPERTY GROUP - TOTAL DEBT</t>
  </si>
  <si>
    <t>357834(WC03255)</t>
  </si>
  <si>
    <t>SNAP-ON INC - TOTAL DEBT</t>
  </si>
  <si>
    <t>906400(WC03255)</t>
  </si>
  <si>
    <t>PRUDENTIAL FINANCIAL - TOTAL DEBT</t>
  </si>
  <si>
    <t>14861V(WC03255)</t>
  </si>
  <si>
    <t>ADVANCE AUTO PARTS - TOTAL DEBT</t>
  </si>
  <si>
    <t>14806F(WC03255)</t>
  </si>
  <si>
    <t>EDISON INTERNATIONAL - TOTAL DEBT</t>
  </si>
  <si>
    <t>902324(WC03255)</t>
  </si>
  <si>
    <t>SOUTHERN CO - TOTAL DEBT</t>
  </si>
  <si>
    <t>902325(WC03255)</t>
  </si>
  <si>
    <t>BB&amp;T CORPORATION - TOTAL DEBT</t>
  </si>
  <si>
    <t>992305(WC03255)</t>
  </si>
  <si>
    <t>SOUTHWEST AIRLINES - TOTAL DEBT</t>
  </si>
  <si>
    <t>905647(WC03255)</t>
  </si>
  <si>
    <t>AT&amp;T INC - TOTAL DEBT</t>
  </si>
  <si>
    <t>945388(WC03255)</t>
  </si>
  <si>
    <t>CHEVRON CORPORATION - TOTAL DEBT</t>
  </si>
  <si>
    <t>905024(WC03255)</t>
  </si>
  <si>
    <t>STATE STREET CORP - TOTAL DEBT</t>
  </si>
  <si>
    <t>951052(WC03255)</t>
  </si>
  <si>
    <t>STARBUCKS CORP - TOTAL DEBT</t>
  </si>
  <si>
    <t>326143(WC03255)</t>
  </si>
  <si>
    <t>PUBLIC STORAGE, INC - TOTAL DEBT</t>
  </si>
  <si>
    <t>905792(WC03255)</t>
  </si>
  <si>
    <t>STRYKER CORPORATION - TOTAL DEBT</t>
  </si>
  <si>
    <t>981722(WC03255)</t>
  </si>
  <si>
    <t>SUNTRUST BANKS INC - TOTAL DEBT</t>
  </si>
  <si>
    <t>922725(WC03255)</t>
  </si>
  <si>
    <t>SYMANTEC CORP - TOTAL DEBT</t>
  </si>
  <si>
    <t>541900(WC03255)</t>
  </si>
  <si>
    <t>SYNOPSYS INC - TOTAL DEBT</t>
  </si>
  <si>
    <t>325059(WC03255)</t>
  </si>
  <si>
    <t>SYSCO CORPORATION - TOTAL DEBT</t>
  </si>
  <si>
    <t>916079(WC03255)</t>
  </si>
  <si>
    <t>TEXAS INSTRUMENTS - TOTAL DEBT</t>
  </si>
  <si>
    <t>905061(WC03255)</t>
  </si>
  <si>
    <t>THERMO FISHER - TOTAL DEBT</t>
  </si>
  <si>
    <t>906394(WC03255)</t>
  </si>
  <si>
    <t>TIFFANY &amp; CO. - TOTAL DEBT</t>
  </si>
  <si>
    <t>745110(WC03255)</t>
  </si>
  <si>
    <t>TOTAL SYSTEM SERVICE - TOTAL DEBT</t>
  </si>
  <si>
    <t>944738(WC03255)</t>
  </si>
  <si>
    <t>DAVITA INC - TOTAL DEBT</t>
  </si>
  <si>
    <t>867138(WC03255)</t>
  </si>
  <si>
    <t>TYSON FOODS, INC. - TOTAL DEBT</t>
  </si>
  <si>
    <t>906643(WC03255)</t>
  </si>
  <si>
    <t>MARATHON OIL CORP. - TOTAL DEBT</t>
  </si>
  <si>
    <t>544682(WC03255)</t>
  </si>
  <si>
    <t>UNION PACIFIC CORP - TOTAL DEBT</t>
  </si>
  <si>
    <t>905105(WC03255)</t>
  </si>
  <si>
    <t>UNITED TECHNOLOGIES - TOTAL DEBT</t>
  </si>
  <si>
    <t>905122(WC03255)</t>
  </si>
  <si>
    <t>UNITEDHEALTH GROUP - TOTAL DEBT</t>
  </si>
  <si>
    <t>702635(WC03255)</t>
  </si>
  <si>
    <t>VARIAN MEDICAL SYST - TOTAL DEBT</t>
  </si>
  <si>
    <t>906220(WC03255)</t>
  </si>
  <si>
    <t>VF CORP - TOTAL DEBT</t>
  </si>
  <si>
    <t>901892(WC03255)</t>
  </si>
  <si>
    <t>VERTEX PHARMA INC - TOTAL DEBT</t>
  </si>
  <si>
    <t>545310(WC03255)</t>
  </si>
  <si>
    <t>VULCAN MATERIALS CO - TOTAL DEBT</t>
  </si>
  <si>
    <t>905816(WC03255)</t>
  </si>
  <si>
    <t>VORNADO REALTY TRUST - TOTAL DEBT</t>
  </si>
  <si>
    <t>912146(WC03255)</t>
  </si>
  <si>
    <t>WALMART INC - TOTAL DEBT</t>
  </si>
  <si>
    <t>916548(WC03255)</t>
  </si>
  <si>
    <t>WASTE MANAGEMENT - TOTAL DEBT</t>
  </si>
  <si>
    <t>519514(WC03255)</t>
  </si>
  <si>
    <t>WATERS CORPORATION - TOTAL DEBT</t>
  </si>
  <si>
    <t>867390(WC03255)</t>
  </si>
  <si>
    <t>WESTERN DIGITAL CORP - TOTAL DEBT</t>
  </si>
  <si>
    <t>906785(WC03255)</t>
  </si>
  <si>
    <t>WEYERHAEUSER CO - TOTAL DEBT</t>
  </si>
  <si>
    <t>905818(WC03255)</t>
  </si>
  <si>
    <t>WHIRLPOOL CORP - TOTAL DEBT</t>
  </si>
  <si>
    <t>904869(WC03255)</t>
  </si>
  <si>
    <t>WYNN RESORTS, LTD - TOTAL DEBT</t>
  </si>
  <si>
    <t>26406N(WC03255)</t>
  </si>
  <si>
    <t>CME GROUP INC - TOTAL DEBT</t>
  </si>
  <si>
    <t>26393N(WC03255)</t>
  </si>
  <si>
    <t>WILLIAMS COMPANIES - TOTAL DEBT</t>
  </si>
  <si>
    <t>922407(WC03255)</t>
  </si>
  <si>
    <t>ALLIANT ENERGY CORP - TOTAL DEBT</t>
  </si>
  <si>
    <t>906979(WC03255)</t>
  </si>
  <si>
    <t>CARMAX INC - TOTAL DEBT</t>
  </si>
  <si>
    <t>877723(WC03255)</t>
  </si>
  <si>
    <t>XILINX INC - TOTAL DEBT</t>
  </si>
  <si>
    <t>543542(WC03255)</t>
  </si>
  <si>
    <t>CIMAREX ENERGY CO - TOTAL DEBT</t>
  </si>
  <si>
    <t>26276P(WC03255)</t>
  </si>
  <si>
    <t>TJX COMPANIES INC - TOTAL DEBT</t>
  </si>
  <si>
    <t>921855(WC03255)</t>
  </si>
  <si>
    <t>ZIONS BANCORP - TOTAL DEBT</t>
  </si>
  <si>
    <t>951584(WC03255)</t>
  </si>
  <si>
    <t>REGIONS FINANCIAL - TOTAL DEBT</t>
  </si>
  <si>
    <t>951051(WC03255)</t>
  </si>
  <si>
    <t>CELANESE CORPORATION - TOTAL DEBT</t>
  </si>
  <si>
    <t>29756N(WC03255)</t>
  </si>
  <si>
    <t>MOLSON COORS BREW - TOTAL DEBT</t>
  </si>
  <si>
    <t>905997(WC03255)</t>
  </si>
  <si>
    <t>AMERIPRISE FIN - TOTAL DEBT</t>
  </si>
  <si>
    <t>31604H(WC03255)</t>
  </si>
  <si>
    <t>VIACOM, INC. - TOTAL DEBT</t>
  </si>
  <si>
    <t>543487(WC03255)</t>
  </si>
  <si>
    <t>CBS CORPORATION - TOTAL DEBT</t>
  </si>
  <si>
    <t>32480Q(WC03255)</t>
  </si>
  <si>
    <t>HANESBRANDS, INC. - TOTAL DEBT</t>
  </si>
  <si>
    <t>41071J(WC03255)</t>
  </si>
  <si>
    <t>WESTERN UNION COMP - TOTAL DEBT</t>
  </si>
  <si>
    <t>41195M(WC03255)</t>
  </si>
  <si>
    <t>PEOPLE'S UNITED - TOTAL DEBT</t>
  </si>
  <si>
    <t>517465(WC03255)</t>
  </si>
  <si>
    <t>BANK OF NEW YORK - TOTAL DEBT</t>
  </si>
  <si>
    <t>905840(WC03255)</t>
  </si>
  <si>
    <t>INVESCO LTD. - TOTAL DEBT</t>
  </si>
  <si>
    <t>51245V(WC03255)</t>
  </si>
  <si>
    <t>CHUBB - TOTAL DEBT</t>
  </si>
  <si>
    <t>328314(WC03255)</t>
  </si>
  <si>
    <t>DISCOVERY INC - TOTAL DEBT</t>
  </si>
  <si>
    <t>31196R(WC03255)</t>
  </si>
  <si>
    <t>MOSAIC CO - TOTAL DEBT</t>
  </si>
  <si>
    <t>771767(WC03255)</t>
  </si>
  <si>
    <t>STANLEY BLACK - TOTAL DEBT</t>
  </si>
  <si>
    <t>921503(WC03255)</t>
  </si>
  <si>
    <t>GARMIN LTD. - TOTAL DEBT</t>
  </si>
  <si>
    <t>255781(WC03255)</t>
  </si>
  <si>
    <t>PROLOGIS - TOTAL DEBT</t>
  </si>
  <si>
    <t>670129(WC03255)</t>
  </si>
  <si>
    <t>ACCENTURE PLC - TOTAL DEBT</t>
  </si>
  <si>
    <t>14352P(WC03255)</t>
  </si>
  <si>
    <t>HCA HEALTHCARE - TOTAL DEBT</t>
  </si>
  <si>
    <t>749688(WC03255)</t>
  </si>
  <si>
    <t>RALPH LAUREN - TOTAL DEBT</t>
  </si>
  <si>
    <t>894145(WC03255)</t>
  </si>
  <si>
    <t>SEAGATE TECHNOLOGY - TOTAL DEBT</t>
  </si>
  <si>
    <t>26599V(WC03255)</t>
  </si>
  <si>
    <t>MOTOROLA SOLUTIONS - TOTAL DEBT</t>
  </si>
  <si>
    <t>904878(WC03255)</t>
  </si>
  <si>
    <t>AON PLC - TOTAL DEBT</t>
  </si>
  <si>
    <t>922817(WC03255)</t>
  </si>
  <si>
    <t>INGERSOLL-RAND - TOTAL DEBT</t>
  </si>
  <si>
    <t>905446(WC03255)</t>
  </si>
  <si>
    <t>CBRE GROUP - TOTAL DEBT</t>
  </si>
  <si>
    <t>28513N(WC03255)</t>
  </si>
  <si>
    <t>EXPEDIA GROUP INC - TOTAL DEBT</t>
  </si>
  <si>
    <t>31412T(WC03255)</t>
  </si>
  <si>
    <t>AMERICAN TOWER CORP - TOTAL DEBT</t>
  </si>
  <si>
    <t>680902(WC03255)</t>
  </si>
  <si>
    <t>DUKE ENERGY CORP - TOTAL DEBT</t>
  </si>
  <si>
    <t>904383(WC03255)</t>
  </si>
  <si>
    <t>MONDELEZ - TOTAL DEBT</t>
  </si>
  <si>
    <t>13967E(WC03255)</t>
  </si>
  <si>
    <t>EATON CORP PLC - TOTAL DEBT</t>
  </si>
  <si>
    <t>903749(WC03255)</t>
  </si>
  <si>
    <t>L BRANDS INC - TOTAL DEBT</t>
  </si>
  <si>
    <t>937343(WC03255)</t>
  </si>
  <si>
    <t>ARCONIC INC - TOTAL DEBT</t>
  </si>
  <si>
    <t>905113(WC03255)</t>
  </si>
  <si>
    <t>WILLIS TOWERS WAT - TOTAL DEBT</t>
  </si>
  <si>
    <t>13967H(WC03255)</t>
  </si>
  <si>
    <t>BAKER HUGHES A GE CO - TOTAL DEBT</t>
  </si>
  <si>
    <t>921431(WC03255)</t>
  </si>
  <si>
    <t>TAPESTRY INC - TOTAL DEBT</t>
  </si>
  <si>
    <t>266220(WC03255)</t>
  </si>
  <si>
    <t>INTERCONTINENTAL - TOTAL DEBT</t>
  </si>
  <si>
    <t>30730Q(WC03255)</t>
  </si>
  <si>
    <t>JEFFERIES FINANCIAL - TOTAL DEBT</t>
  </si>
  <si>
    <t>921925(WC03255)</t>
  </si>
  <si>
    <t>CIGNA CORP - TOTAL DEBT</t>
  </si>
  <si>
    <t>912278(WC03255)</t>
  </si>
  <si>
    <t>XEROX HOLDINGS CORP - TOTAL DEBT</t>
  </si>
  <si>
    <t>905284(WC03255)</t>
  </si>
  <si>
    <t>APT INVESTMENT &amp; MGT - TOTAL DEBT</t>
  </si>
  <si>
    <t>132808(WC03255)</t>
  </si>
  <si>
    <t>GLOBE LIFE INC - TOTAL DEBT</t>
  </si>
  <si>
    <t>993394(WC03255)</t>
  </si>
  <si>
    <t>L3HARRIS TECHN - TOTAL DEBT</t>
  </si>
  <si>
    <t>905409(WC03255)</t>
  </si>
  <si>
    <t>PENTAIR PLC - TOTAL DEBT</t>
  </si>
  <si>
    <t>906585(WC03255)</t>
  </si>
  <si>
    <t>ANTHEM INC - TOTAL DEBT</t>
  </si>
  <si>
    <t>14737P(WC03255)</t>
  </si>
  <si>
    <t>CROWN CASTLE INT'L - TOTAL DEBT</t>
  </si>
  <si>
    <t>687197(WC03255)</t>
  </si>
  <si>
    <t>MEDTRONIC PLC - TOTAL DEBT</t>
  </si>
  <si>
    <t>906496(WC03255)</t>
  </si>
  <si>
    <t>WALGREENS BOOTS - TOTAL DEBT</t>
  </si>
  <si>
    <t>904866(WC03255)</t>
  </si>
  <si>
    <t>MYLAN NV - TOTAL DEBT</t>
  </si>
  <si>
    <t>906931(WC03255)</t>
  </si>
  <si>
    <t>IRON MOUNTAIN INC - TOTAL DEBT</t>
  </si>
  <si>
    <t>894720(WC03255)</t>
  </si>
  <si>
    <t>JOHNSON CONTROLS INT - TOTAL DEBT</t>
  </si>
  <si>
    <t>545615(WC03255)</t>
  </si>
  <si>
    <t>ALLERGAN PLC - TOTAL DEBT</t>
  </si>
  <si>
    <t>325596(WC03255)</t>
  </si>
  <si>
    <t>DENTSPLY SIRONA - TOTAL DEBT</t>
  </si>
  <si>
    <t>510209(WC03255)</t>
  </si>
  <si>
    <t>S&amp;P GLOBAL INC - TOTAL DEBT</t>
  </si>
  <si>
    <t>905414(WC03255)</t>
  </si>
  <si>
    <t>ALPHABET INC - TOTAL DEBT</t>
  </si>
  <si>
    <t>29026M(WC03255)</t>
  </si>
  <si>
    <t>HP INC - TOTAL DEBT</t>
  </si>
  <si>
    <t>905277(WC03255)</t>
  </si>
  <si>
    <t>DXC TECHNO - TOTAL DEBT</t>
  </si>
  <si>
    <t>916091(WC03255)</t>
  </si>
  <si>
    <t>WEC ENERGY GROUP INC - TOTAL DEBT</t>
  </si>
  <si>
    <t>902335(WC03255)</t>
  </si>
  <si>
    <t>LINDE PLC - TOTAL DEBT</t>
  </si>
  <si>
    <t>9373MH(WC03255)</t>
  </si>
  <si>
    <t>AMAZON.COM INC - NET SALES OR REVENUES</t>
  </si>
  <si>
    <t>891399(WC01001)</t>
  </si>
  <si>
    <t>ABBOTT LABORATORIES - NET SALES OR REVENUES</t>
  </si>
  <si>
    <t>916328(WC01001)</t>
  </si>
  <si>
    <t>AES CORP - NET SALES OR REVENUES</t>
  </si>
  <si>
    <t>545101(WC01001)</t>
  </si>
  <si>
    <t>INT'L BUSINESS MACHS - NET SALES OR REVENUES</t>
  </si>
  <si>
    <t>906187(WC01001)</t>
  </si>
  <si>
    <t>ADVANCED MICRO - NET SALES OR REVENUES</t>
  </si>
  <si>
    <t>936365(WC01001)</t>
  </si>
  <si>
    <t>ADOBE INC - NET SALES OR REVENUES</t>
  </si>
  <si>
    <t>749382(WC01001)</t>
  </si>
  <si>
    <t>AIR PRODUCTS &amp; CHEMS - NET SALES OR REVENUES</t>
  </si>
  <si>
    <t>905271(WC01001)</t>
  </si>
  <si>
    <t>BOSTON PROPERTIES - NET SALES OR REVENUES</t>
  </si>
  <si>
    <t>894371(WC01001)</t>
  </si>
  <si>
    <t>ALLSTATE CORP - NET SALES OR REVENUES</t>
  </si>
  <si>
    <t>322677(WC01001)</t>
  </si>
  <si>
    <t>HONEYWELL INTERNATNL - NET SALES OR REVENUES</t>
  </si>
  <si>
    <t>906191(WC01001)</t>
  </si>
  <si>
    <t>AMGEN INC - NET SALES OR REVENUES</t>
  </si>
  <si>
    <t>938692(WC01001)</t>
  </si>
  <si>
    <t>HESS CORPORATION - NET SALES OR REVENUES</t>
  </si>
  <si>
    <t>905802(WC01001)</t>
  </si>
  <si>
    <t>AMERICAN EXPRESS CO - NET SALES OR REVENUES</t>
  </si>
  <si>
    <t>906156(WC01001)</t>
  </si>
  <si>
    <t>AMERICAN ELECTRIC - NET SALES OR REVENUES</t>
  </si>
  <si>
    <t>905425(WC01001)</t>
  </si>
  <si>
    <t>AFLAC INCORPORATED - NET SALES OR REVENUES</t>
  </si>
  <si>
    <t>933185(WC01001)</t>
  </si>
  <si>
    <t>AMERICAN INT'L GROUP - NET SALES OR REVENUES</t>
  </si>
  <si>
    <t>916305(WC01001)</t>
  </si>
  <si>
    <t>ANALOG DEVICES, INC. - NET SALES OR REVENUES</t>
  </si>
  <si>
    <t>905276(WC01001)</t>
  </si>
  <si>
    <t>VALERO ENERGY CORP - NET SALES OR REVENUES</t>
  </si>
  <si>
    <t>982852(WC01001)</t>
  </si>
  <si>
    <t>APACHE CORPORATION - NET SALES OR REVENUES</t>
  </si>
  <si>
    <t>921983(WC01001)</t>
  </si>
  <si>
    <t>COMCAST CORPORATION - NET SALES OR REVENUES</t>
  </si>
  <si>
    <t>981550(WC01001)</t>
  </si>
  <si>
    <t>APPLE INC - NET SALES OR REVENUES</t>
  </si>
  <si>
    <t>992816(WC01001)</t>
  </si>
  <si>
    <t>APPLIED MATERIALS - NET SALES OR REVENUES</t>
  </si>
  <si>
    <t>905296(WC01001)</t>
  </si>
  <si>
    <t>ALBEMARLE CORP - NET SALES OR REVENUES</t>
  </si>
  <si>
    <t>130298(WC01001)</t>
  </si>
  <si>
    <t>ARCHER DANIELS MIDL. - NET SALES OR REVENUES</t>
  </si>
  <si>
    <t>921093(WC01001)</t>
  </si>
  <si>
    <t>PINNACLE WEST CAPTL - NET SALES OR REVENUES</t>
  </si>
  <si>
    <t>902607(WC01001)</t>
  </si>
  <si>
    <t>AMEREN CORPORATION - NET SALES OR REVENUES</t>
  </si>
  <si>
    <t>670942(WC01001)</t>
  </si>
  <si>
    <t>AUTODESK INC - NET SALES OR REVENUES</t>
  </si>
  <si>
    <t>702259(WC01001)</t>
  </si>
  <si>
    <t>AUTOMATIC DATA PROC - NET SALES OR REVENUES</t>
  </si>
  <si>
    <t>912669(WC01001)</t>
  </si>
  <si>
    <t>AUTOZONE INC - NET SALES OR REVENUES</t>
  </si>
  <si>
    <t>544616(WC01001)</t>
  </si>
  <si>
    <t>AVERY DENNISON CORP - NET SALES OR REVENUES</t>
  </si>
  <si>
    <t>921161(WC01001)</t>
  </si>
  <si>
    <t>BALL CORPORATION - NET SALES OR REVENUES</t>
  </si>
  <si>
    <t>932060(WC01001)</t>
  </si>
  <si>
    <t>BERKSHIRE HATHAWAY - NET SALES OR REVENUES</t>
  </si>
  <si>
    <t>874227(WC01001)</t>
  </si>
  <si>
    <t>BAXTER INTERNATIONAL - NET SALES OR REVENUES</t>
  </si>
  <si>
    <t>916365(WC01001)</t>
  </si>
  <si>
    <t>BECTON, DICKINSON - NET SALES OR REVENUES</t>
  </si>
  <si>
    <t>905876(WC01001)</t>
  </si>
  <si>
    <t>VERIZON COMMUNICATNS - NET SALES OR REVENUES</t>
  </si>
  <si>
    <t>945384(WC01001)</t>
  </si>
  <si>
    <t>BEST BUY CO INC - NET SALES OR REVENUES</t>
  </si>
  <si>
    <t>929302(WC01001)</t>
  </si>
  <si>
    <t>SL GREEN REALTY CORP - NET SALES OR REVENUES</t>
  </si>
  <si>
    <t>895784(WC01001)</t>
  </si>
  <si>
    <t>YUM! BRANDS INC - NET SALES OR REVENUES</t>
  </si>
  <si>
    <t>878574(WC01001)</t>
  </si>
  <si>
    <t>FIRSTENERGY CORP - NET SALES OR REVENUES</t>
  </si>
  <si>
    <t>905159(WC01001)</t>
  </si>
  <si>
    <t>H &amp; R BLOCK INC - NET SALES OR REVENUES</t>
  </si>
  <si>
    <t>905596(WC01001)</t>
  </si>
  <si>
    <t>BOEING CO - NET SALES OR REVENUES</t>
  </si>
  <si>
    <t>904818(WC01001)</t>
  </si>
  <si>
    <t>ROBERT HALF INTL INC - NET SALES OR REVENUES</t>
  </si>
  <si>
    <t>923649(WC01001)</t>
  </si>
  <si>
    <t>BOSTON SCIENTIFIC - NET SALES OR REVENUES</t>
  </si>
  <si>
    <t>325824(WC01001)</t>
  </si>
  <si>
    <t>C.H. ROBINSON - NET SALES OR REVENUES</t>
  </si>
  <si>
    <t>879628(WC01001)</t>
  </si>
  <si>
    <t>BRISTOL-MYERS SQUIBB - NET SALES OR REVENUES</t>
  </si>
  <si>
    <t>905080(WC01001)</t>
  </si>
  <si>
    <t>AVALONBAY COMMUNITIE - NET SALES OR REVENUES</t>
  </si>
  <si>
    <t>130502(WC01001)</t>
  </si>
  <si>
    <t>SEMPRA ENERGY - NET SALES OR REVENUES</t>
  </si>
  <si>
    <t>902103(WC01001)</t>
  </si>
  <si>
    <t>FEDEX CORP - NET SALES OR REVENUES</t>
  </si>
  <si>
    <t>951849(WC01001)</t>
  </si>
  <si>
    <t>VERISIGN, INC. - NET SALES OR REVENUES</t>
  </si>
  <si>
    <t>674693(WC01001)</t>
  </si>
  <si>
    <t>AMPHENOL CORP - NET SALES OR REVENUES</t>
  </si>
  <si>
    <t>546075(WC01001)</t>
  </si>
  <si>
    <t>BROWN FORMAN CORP - NET SALES OR REVENUES</t>
  </si>
  <si>
    <t>912216(WC01001)</t>
  </si>
  <si>
    <t>CSX CORPORATION - NET SALES OR REVENUES</t>
  </si>
  <si>
    <t>993189(WC01001)</t>
  </si>
  <si>
    <t>CAMPBELL SOUP CO - NET SALES OR REVENUES</t>
  </si>
  <si>
    <t>905075(WC01001)</t>
  </si>
  <si>
    <t>CONSTELLATION BRANDS - NET SALES OR REVENUES</t>
  </si>
  <si>
    <t>937083(WC01001)</t>
  </si>
  <si>
    <t>CARDINAL HEALTH, INC - NET SALES OR REVENUES</t>
  </si>
  <si>
    <t>944704(WC01001)</t>
  </si>
  <si>
    <t>CATERPILLAR INC - NET SALES OR REVENUES</t>
  </si>
  <si>
    <t>902224(WC01001)</t>
  </si>
  <si>
    <t>CELGENE CORPORATION - NET SALES OR REVENUES</t>
  </si>
  <si>
    <t>755790(WC01001)</t>
  </si>
  <si>
    <t>CITRIX SYSTEMS INC - NET SALES OR REVENUES</t>
  </si>
  <si>
    <t>867705(WC01001)</t>
  </si>
  <si>
    <t>JPMORGAN CHASE &amp; CO - NET SALES OR REVENUES</t>
  </si>
  <si>
    <t>902242(WC01001)</t>
  </si>
  <si>
    <t>CINCINNATI FINL CORP - NET SALES OR REVENUES</t>
  </si>
  <si>
    <t>951545(WC01001)</t>
  </si>
  <si>
    <t>CINTAS CORPORATION - NET SALES OR REVENUES</t>
  </si>
  <si>
    <t>944777(WC01001)</t>
  </si>
  <si>
    <t>CISCO SYSTEMS, INC. - NET SALES OR REVENUES</t>
  </si>
  <si>
    <t>542868(WC01001)</t>
  </si>
  <si>
    <t>CLOROX CO - NET SALES OR REVENUES</t>
  </si>
  <si>
    <t>916125(WC01001)</t>
  </si>
  <si>
    <t>COCA-COLA - NET SALES OR REVENUES</t>
  </si>
  <si>
    <t>904282(WC01001)</t>
  </si>
  <si>
    <t>COLGATE-PALMOLIVE CO - NET SALES OR REVENUES</t>
  </si>
  <si>
    <t>906148(WC01001)</t>
  </si>
  <si>
    <t>COMERICA INC. - NET SALES OR REVENUES</t>
  </si>
  <si>
    <t>922964(WC01001)</t>
  </si>
  <si>
    <t>CONAGRA BRANDS INC - NET SALES OR REVENUES</t>
  </si>
  <si>
    <t>929814(WC01001)</t>
  </si>
  <si>
    <t>CONSOLIDATED EDISON - NET SALES OR REVENUES</t>
  </si>
  <si>
    <t>902288(WC01001)</t>
  </si>
  <si>
    <t>CMS ENERGY CORP - NET SALES OR REVENUES</t>
  </si>
  <si>
    <t>901686(WC01001)</t>
  </si>
  <si>
    <t>COOPER COMPANIES INC - NET SALES OR REVENUES</t>
  </si>
  <si>
    <t>938928(WC01001)</t>
  </si>
  <si>
    <t>CORNING INCORPORATED - NET SALES OR REVENUES</t>
  </si>
  <si>
    <t>912273(WC01001)</t>
  </si>
  <si>
    <t>SEALED AIR CORP - NET SALES OR REVENUES</t>
  </si>
  <si>
    <t>923036(WC01001)</t>
  </si>
  <si>
    <t>CUMMINS INC. - NET SALES OR REVENUES</t>
  </si>
  <si>
    <t>905966(WC01001)</t>
  </si>
  <si>
    <t>D.R. HORTON INC - NET SALES OR REVENUES</t>
  </si>
  <si>
    <t>325922(WC01001)</t>
  </si>
  <si>
    <t>DANAHER CORP - NET SALES OR REVENUES</t>
  </si>
  <si>
    <t>912941(WC01001)</t>
  </si>
  <si>
    <t>MOODY'S CORP - NET SALES OR REVENUES</t>
  </si>
  <si>
    <t>683118(WC01001)</t>
  </si>
  <si>
    <t>TARGET CORP - NET SALES OR REVENUES</t>
  </si>
  <si>
    <t>923425(WC01001)</t>
  </si>
  <si>
    <t>DEERE &amp; COMPANY - NET SALES OR REVENUES</t>
  </si>
  <si>
    <t>906189(WC01001)</t>
  </si>
  <si>
    <t>MORGAN STANLEY - NET SALES OR REVENUES</t>
  </si>
  <si>
    <t>327998(WC01001)</t>
  </si>
  <si>
    <t>REPUBLIC SERVICES - NET SALES OR REVENUES</t>
  </si>
  <si>
    <t>683432(WC01001)</t>
  </si>
  <si>
    <t>WALT DISNEY - NET SALES OR REVENUES</t>
  </si>
  <si>
    <t>921964(WC01001)</t>
  </si>
  <si>
    <t>DOLLAR TREE, INC - NET SALES OR REVENUES</t>
  </si>
  <si>
    <t>154259(WC01001)</t>
  </si>
  <si>
    <t>DOVER CORP - NET SALES OR REVENUES</t>
  </si>
  <si>
    <t>904830(WC01001)</t>
  </si>
  <si>
    <t>OMNICOM GROUP INC - NET SALES OR REVENUES</t>
  </si>
  <si>
    <t>932913(WC01001)</t>
  </si>
  <si>
    <t>DTE ENERGY CO - NET SALES OR REVENUES</t>
  </si>
  <si>
    <t>905214(WC01001)</t>
  </si>
  <si>
    <t>DUKE REALTY CORP - NET SALES OR REVENUES</t>
  </si>
  <si>
    <t>513260(WC01001)</t>
  </si>
  <si>
    <t>DARDEN RESTAURANTS - NET SALES OR REVENUES</t>
  </si>
  <si>
    <t>152719(WC01001)</t>
  </si>
  <si>
    <t>EBAY INC. - NET SALES OR REVENUES</t>
  </si>
  <si>
    <t>687609(WC01001)</t>
  </si>
  <si>
    <t>BANK OF AMERICA CORP - NET SALES OR REVENUES</t>
  </si>
  <si>
    <t>923937(WC01001)</t>
  </si>
  <si>
    <t>CITIGROUP INC - NET SALES OR REVENUES</t>
  </si>
  <si>
    <t>741344(WC01001)</t>
  </si>
  <si>
    <t>EASTMAN CHEMICAL CO - NET SALES OR REVENUES</t>
  </si>
  <si>
    <t>357922(WC01001)</t>
  </si>
  <si>
    <t>E*TRADE FINANCIAL - NET SALES OR REVENUES</t>
  </si>
  <si>
    <t>883488(WC01001)</t>
  </si>
  <si>
    <t>CADENCE DESIGN SYST - NET SALES OR REVENUES</t>
  </si>
  <si>
    <t>755148(WC01001)</t>
  </si>
  <si>
    <t>DISH NETWORK - NET SALES OR REVENUES</t>
  </si>
  <si>
    <t>135448(WC01001)</t>
  </si>
  <si>
    <t>ECOLAB INC - NET SALES OR REVENUES</t>
  </si>
  <si>
    <t>921268(WC01001)</t>
  </si>
  <si>
    <t>PERKINELMER INC - NET SALES OR REVENUES</t>
  </si>
  <si>
    <t>912157(WC01001)</t>
  </si>
  <si>
    <t>ELECTRONIC ARTS, INC - NET SALES OR REVENUES</t>
  </si>
  <si>
    <t>500320(WC01001)</t>
  </si>
  <si>
    <t>EMERSON ELECTRIC CO. - NET SALES OR REVENUES</t>
  </si>
  <si>
    <t>905115(WC01001)</t>
  </si>
  <si>
    <t>ENTERGY CORPORATION - NET SALES OR REVENUES</t>
  </si>
  <si>
    <t>902306(WC01001)</t>
  </si>
  <si>
    <t>EOG RESOURCES, INC. - NET SALES OR REVENUES</t>
  </si>
  <si>
    <t>500373(WC01001)</t>
  </si>
  <si>
    <t>EQUIFAX INC. - NET SALES OR REVENUES</t>
  </si>
  <si>
    <t>906194(WC01001)</t>
  </si>
  <si>
    <t>EQUITY RESIDENTIAL - NET SALES OR REVENUES</t>
  </si>
  <si>
    <t>329534(WC01001)</t>
  </si>
  <si>
    <t>ESTEE LAUDER CO - NET SALES OR REVENUES</t>
  </si>
  <si>
    <t>867375(WC01001)</t>
  </si>
  <si>
    <t>EXPEDITORS INTL WASH - NET SALES OR REVENUES</t>
  </si>
  <si>
    <t>910722(WC01001)</t>
  </si>
  <si>
    <t>EXXON MOBIL CORP - NET SALES OR REVENUES</t>
  </si>
  <si>
    <t>905039(WC01001)</t>
  </si>
  <si>
    <t>FMC CORPORATION - NET SALES OR REVENUES</t>
  </si>
  <si>
    <t>905082(WC01001)</t>
  </si>
  <si>
    <t>NEXTERA ENERGY - NET SALES OR REVENUES</t>
  </si>
  <si>
    <t>905016(WC01001)</t>
  </si>
  <si>
    <t>ASSURANT INC - NET SALES OR REVENUES</t>
  </si>
  <si>
    <t>28341F(WC01001)</t>
  </si>
  <si>
    <t>FASTENAL COMPANY - NET SALES OR REVENUES</t>
  </si>
  <si>
    <t>755980(WC01001)</t>
  </si>
  <si>
    <t>FEDERAL REALTY INVST - NET SALES OR REVENUES</t>
  </si>
  <si>
    <t>905994(WC01001)</t>
  </si>
  <si>
    <t>FIFTH THIRD BANCORP - NET SALES OR REVENUES</t>
  </si>
  <si>
    <t>997198(WC01001)</t>
  </si>
  <si>
    <t>M&amp;T BANK CORPORATION - NET SALES OR REVENUES</t>
  </si>
  <si>
    <t>951503(WC01001)</t>
  </si>
  <si>
    <t>FISERV INC - NET SALES OR REVENUES</t>
  </si>
  <si>
    <t>741123(WC01001)</t>
  </si>
  <si>
    <t>MACY'S INC - NET SALES OR REVENUES</t>
  </si>
  <si>
    <t>546814(WC01001)</t>
  </si>
  <si>
    <t>FRANKLIN RESOURCES - NET SALES OR REVENUES</t>
  </si>
  <si>
    <t>938076(WC01001)</t>
  </si>
  <si>
    <t>FREEPORT-MCMORAN INC - NET SALES OR REVENUES</t>
  </si>
  <si>
    <t>152594(WC01001)</t>
  </si>
  <si>
    <t>GAP INC - NET SALES OR REVENUES</t>
  </si>
  <si>
    <t>951018(WC01001)</t>
  </si>
  <si>
    <t>GENERAL DYNAMICS - NET SALES OR REVENUES</t>
  </si>
  <si>
    <t>907652(WC01001)</t>
  </si>
  <si>
    <t>GENERAL MILLS, INC. - NET SALES OR REVENUES</t>
  </si>
  <si>
    <t>905801(WC01001)</t>
  </si>
  <si>
    <t>GENUINE PARTS CO - NET SALES OR REVENUES</t>
  </si>
  <si>
    <t>906511(WC01001)</t>
  </si>
  <si>
    <t>GILEAD SCIENCES, INC - NET SALES OR REVENUES</t>
  </si>
  <si>
    <t>546697(WC01001)</t>
  </si>
  <si>
    <t>MCKESSON CORPORATION - NET SALES OR REVENUES</t>
  </si>
  <si>
    <t>134784(WC01001)</t>
  </si>
  <si>
    <t>NVIDIA CORPORATION - NET SALES OR REVENUES</t>
  </si>
  <si>
    <t>694405(WC01001)</t>
  </si>
  <si>
    <t>GENERAL ELECTRIC CO. - NET SALES OR REVENUES</t>
  </si>
  <si>
    <t>906150(WC01001)</t>
  </si>
  <si>
    <t>GRAINGER (W.W.), INC - NET SALES OR REVENUES</t>
  </si>
  <si>
    <t>905898(WC01001)</t>
  </si>
  <si>
    <t>HALLIBURTON COMPANY - NET SALES OR REVENUES</t>
  </si>
  <si>
    <t>904678(WC01001)</t>
  </si>
  <si>
    <t>GOLDMAN SACHS GROUP - NET SALES OR REVENUES</t>
  </si>
  <si>
    <t>696738(WC01001)</t>
  </si>
  <si>
    <t>HARLEY-DAVIDSON INC. - NET SALES OR REVENUES</t>
  </si>
  <si>
    <t>729665(WC01001)</t>
  </si>
  <si>
    <t>HASBRO INC - NET SALES OR REVENUES</t>
  </si>
  <si>
    <t>912030(WC01001)</t>
  </si>
  <si>
    <t>HCP, INC. - NET SALES OR REVENUES</t>
  </si>
  <si>
    <t>945589(WC01001)</t>
  </si>
  <si>
    <t>HERSHEY CO - NET SALES OR REVENUES</t>
  </si>
  <si>
    <t>905077(WC01001)</t>
  </si>
  <si>
    <t>JUNIPER NETWORKS INC - NET SALES OR REVENUES</t>
  </si>
  <si>
    <t>699943(WC01001)</t>
  </si>
  <si>
    <t>HOLOGIC INC - NET SALES OR REVENUES</t>
  </si>
  <si>
    <t>542983(WC01001)</t>
  </si>
  <si>
    <t>UNUM GROUP - NET SALES OR REVENUES</t>
  </si>
  <si>
    <t>741410(WC01001)</t>
  </si>
  <si>
    <t>HOME DEPOT, INC. - NET SALES OR REVENUES</t>
  </si>
  <si>
    <t>998171(WC01001)</t>
  </si>
  <si>
    <t>CENTERPOINT ENERGY - NET SALES OR REVENUES</t>
  </si>
  <si>
    <t>904842(WC01001)</t>
  </si>
  <si>
    <t>HUMANA INC. - NET SALES OR REVENUES</t>
  </si>
  <si>
    <t>916860(WC01001)</t>
  </si>
  <si>
    <t>HUNTINGTON BANCSHR - NET SALES OR REVENUES</t>
  </si>
  <si>
    <t>951068(WC01001)</t>
  </si>
  <si>
    <t>BIOGEN INC - NET SALES OR REVENUES</t>
  </si>
  <si>
    <t>545725(WC01001)</t>
  </si>
  <si>
    <t>ILLINOIS TOOL WORKS - NET SALES OR REVENUES</t>
  </si>
  <si>
    <t>905052(WC01001)</t>
  </si>
  <si>
    <t>INTUIT INC - NET SALES OR REVENUES</t>
  </si>
  <si>
    <t>328184(WC01001)</t>
  </si>
  <si>
    <t>INTEL CORPORATION - NET SALES OR REVENUES</t>
  </si>
  <si>
    <t>922726(WC01001)</t>
  </si>
  <si>
    <t>INTL FLAVORS&amp;FRAGRAN - NET SALES OR REVENUES</t>
  </si>
  <si>
    <t>905050(WC01001)</t>
  </si>
  <si>
    <t>INTERNATIONAL PAPER - NET SALES OR REVENUES</t>
  </si>
  <si>
    <t>904069(WC01001)</t>
  </si>
  <si>
    <t>INTERPUBLIC GROUP - NET SALES OR REVENUES</t>
  </si>
  <si>
    <t>923465(WC01001)</t>
  </si>
  <si>
    <t>JACOBS ENG GROUP INC - NET SALES OR REVENUES</t>
  </si>
  <si>
    <t>912142(WC01001)</t>
  </si>
  <si>
    <t>JOHNSON &amp; JOHNSON - NET SALES OR REVENUES</t>
  </si>
  <si>
    <t>912212(WC01001)</t>
  </si>
  <si>
    <t>HARTFORD FINANCIAL - NET SALES OR REVENUES</t>
  </si>
  <si>
    <t>867871(WC01001)</t>
  </si>
  <si>
    <t>KLA - NET SALES OR REVENUES</t>
  </si>
  <si>
    <t>993062(WC01001)</t>
  </si>
  <si>
    <t>DEVON ENERGY CORP - NET SALES OR REVENUES</t>
  </si>
  <si>
    <t>271980(WC01001)</t>
  </si>
  <si>
    <t>KELLOGG COMPANY - NET SALES OR REVENUES</t>
  </si>
  <si>
    <t>905922(WC01001)</t>
  </si>
  <si>
    <t>KEYCORP - NET SALES OR REVENUES</t>
  </si>
  <si>
    <t>916130(WC01001)</t>
  </si>
  <si>
    <t>KIMCO REALTY CORP - NET SALES OR REVENUES</t>
  </si>
  <si>
    <t>546169(WC01001)</t>
  </si>
  <si>
    <t>KIMBERLY-CLARK CORP - NET SALES OR REVENUES</t>
  </si>
  <si>
    <t>902354(WC01001)</t>
  </si>
  <si>
    <t>KOHLS CORPORATION - NET SALES OR REVENUES</t>
  </si>
  <si>
    <t>325849(WC01001)</t>
  </si>
  <si>
    <t>KROGER CO - NET SALES OR REVENUES</t>
  </si>
  <si>
    <t>912134(WC01001)</t>
  </si>
  <si>
    <t>AKAMAI TECHNOLOGIES - NET SALES OR REVENUES</t>
  </si>
  <si>
    <t>277355(WC01001)</t>
  </si>
  <si>
    <t>LEGGETT &amp; PLATT INC - NET SALES OR REVENUES</t>
  </si>
  <si>
    <t>906487(WC01001)</t>
  </si>
  <si>
    <t>LENNAR CORP - NET SALES OR REVENUES</t>
  </si>
  <si>
    <t>912219(WC01001)</t>
  </si>
  <si>
    <t>LILLY (ELI) AND CO. - NET SALES OR REVENUES</t>
  </si>
  <si>
    <t>921290(WC01001)</t>
  </si>
  <si>
    <t>LINCOLN NAT'L CORP - NET SALES OR REVENUES</t>
  </si>
  <si>
    <t>912402(WC01001)</t>
  </si>
  <si>
    <t>UNITED PARCEL SVCS - NET SALES OR REVENUES</t>
  </si>
  <si>
    <t>277487(WC01001)</t>
  </si>
  <si>
    <t>AGILENT TECHNOLOGIES - NET SALES OR REVENUES</t>
  </si>
  <si>
    <t>277642(WC01001)</t>
  </si>
  <si>
    <t>LOCKHEED MARTIN CORP - NET SALES OR REVENUES</t>
  </si>
  <si>
    <t>154423(WC01001)</t>
  </si>
  <si>
    <t>LOEWS CORPORATION - NET SALES OR REVENUES</t>
  </si>
  <si>
    <t>922418(WC01001)</t>
  </si>
  <si>
    <t>CARNIVAL CORP - NET SALES OR REVENUES</t>
  </si>
  <si>
    <t>755695(WC01001)</t>
  </si>
  <si>
    <t>LOWE'S COMPANIES INC - NET SALES OR REVENUES</t>
  </si>
  <si>
    <t>905620(WC01001)</t>
  </si>
  <si>
    <t>DOMINION ENERGY INC - NET SALES OR REVENUES</t>
  </si>
  <si>
    <t>944314(WC01001)</t>
  </si>
  <si>
    <t>MACERICH CO - NET SALES OR REVENUES</t>
  </si>
  <si>
    <t>357366(WC01001)</t>
  </si>
  <si>
    <t>MGM RESORTS - NET SALES OR REVENUES</t>
  </si>
  <si>
    <t>516007(WC01001)</t>
  </si>
  <si>
    <t>MCCORMICK &amp; CO INC - NET SALES OR REVENUES</t>
  </si>
  <si>
    <t>510493(WC01001)</t>
  </si>
  <si>
    <t>MCDONALD'S CORP - NET SALES OR REVENUES</t>
  </si>
  <si>
    <t>921910(WC01001)</t>
  </si>
  <si>
    <t>EVEREST RE GROUP - NET SALES OR REVENUES</t>
  </si>
  <si>
    <t>311759(WC01001)</t>
  </si>
  <si>
    <t>HOST HOTELS - NET SALES OR REVENUES</t>
  </si>
  <si>
    <t>912588(WC01001)</t>
  </si>
  <si>
    <t>MARSH &amp; MCLENNAN CO. - NET SALES OR REVENUES</t>
  </si>
  <si>
    <t>904780(WC01001)</t>
  </si>
  <si>
    <t>MASCO CORP - NET SALES OR REVENUES</t>
  </si>
  <si>
    <t>905624(WC01001)</t>
  </si>
  <si>
    <t>MARTIN MARIETTA MAT - NET SALES OR REVENUES</t>
  </si>
  <si>
    <t>130062(WC01001)</t>
  </si>
  <si>
    <t>METLIFE INC - NET SALES OR REVENUES</t>
  </si>
  <si>
    <t>286738(WC01001)</t>
  </si>
  <si>
    <t>MAXIM INTEGRATED PRD - NET SALES OR REVENUES</t>
  </si>
  <si>
    <t>771830(WC01001)</t>
  </si>
  <si>
    <t>ACTIVISION BLIZZARD - NET SALES OR REVENUES</t>
  </si>
  <si>
    <t>312367(WC01001)</t>
  </si>
  <si>
    <t>CVS HEALTH CORP - NET SALES OR REVENUES</t>
  </si>
  <si>
    <t>912635(WC01001)</t>
  </si>
  <si>
    <t>LAB CORP OF AMERICA - NET SALES OR REVENUES</t>
  </si>
  <si>
    <t>152533(WC01001)</t>
  </si>
  <si>
    <t>MICROSOFT CORP - NET SALES OR REVENUES</t>
  </si>
  <si>
    <t>719643(WC01001)</t>
  </si>
  <si>
    <t>MICRON TECHNOLOGY - NET SALES OR REVENUES</t>
  </si>
  <si>
    <t>999506(WC01001)</t>
  </si>
  <si>
    <t>MICROCHIP TECHNOLOGY - NET SALES OR REVENUES</t>
  </si>
  <si>
    <t>328228(WC01001)</t>
  </si>
  <si>
    <t>3M COMPANY - NET SALES OR REVENUES</t>
  </si>
  <si>
    <t>902172(WC01001)</t>
  </si>
  <si>
    <t>MOHAWK INDUSTRIES - NET SALES OR REVENUES</t>
  </si>
  <si>
    <t>325475(WC01001)</t>
  </si>
  <si>
    <t>XCEL ENERGY INC - NET SALES OR REVENUES</t>
  </si>
  <si>
    <t>905010(WC01001)</t>
  </si>
  <si>
    <t>FORD MOTOR COMPANY - NET SALES OR REVENUES</t>
  </si>
  <si>
    <t>902230(WC01001)</t>
  </si>
  <si>
    <t>NATL OILWELL VARCO - NET SALES OR REVENUES</t>
  </si>
  <si>
    <t>884383(WC01001)</t>
  </si>
  <si>
    <t>NETAPP INC. - NET SALES OR REVENUES</t>
  </si>
  <si>
    <t>867422(WC01001)</t>
  </si>
  <si>
    <t>NEWELL BRANDS INC - NET SALES OR REVENUES</t>
  </si>
  <si>
    <t>906933(WC01001)</t>
  </si>
  <si>
    <t>NEWMONT GOLDCORP - NET SALES OR REVENUES</t>
  </si>
  <si>
    <t>912160(WC01001)</t>
  </si>
  <si>
    <t>NIKE INC. - NET SALES OR REVENUES</t>
  </si>
  <si>
    <t>993249(WC01001)</t>
  </si>
  <si>
    <t>NOBLE ENERGY, INC. - NET SALES OR REVENUES</t>
  </si>
  <si>
    <t>906557(WC01001)</t>
  </si>
  <si>
    <t>NORDSTROM, INC. - NET SALES OR REVENUES</t>
  </si>
  <si>
    <t>906560(WC01001)</t>
  </si>
  <si>
    <t>NORFOLK SOUTHERN - NET SALES OR REVENUES</t>
  </si>
  <si>
    <t>901899(WC01001)</t>
  </si>
  <si>
    <t>NISOURCE INC - NET SALES OR REVENUES</t>
  </si>
  <si>
    <t>906176(WC01001)</t>
  </si>
  <si>
    <t>NORTHERN TRUST CORP - NET SALES OR REVENUES</t>
  </si>
  <si>
    <t>905861(WC01001)</t>
  </si>
  <si>
    <t>NORTHROP GRUMMAN - NET SALES OR REVENUES</t>
  </si>
  <si>
    <t>905809(WC01001)</t>
  </si>
  <si>
    <t>WELLS FARGO &amp; CO - NET SALES OR REVENUES</t>
  </si>
  <si>
    <t>906195(WC01001)</t>
  </si>
  <si>
    <t>NUCOR CORPORATION - NET SALES OR REVENUES</t>
  </si>
  <si>
    <t>921482(WC01001)</t>
  </si>
  <si>
    <t>CAPITAL ONE FIN'L - NET SALES OR REVENUES</t>
  </si>
  <si>
    <t>134843(WC01001)</t>
  </si>
  <si>
    <t>OCCIDENTAL PETROLEUM - NET SALES OR REVENUES</t>
  </si>
  <si>
    <t>905102(WC01001)</t>
  </si>
  <si>
    <t>ORACLE CORPORATION - NET SALES OR REVENUES</t>
  </si>
  <si>
    <t>719618(WC01001)</t>
  </si>
  <si>
    <t>PACCAR INC. - NET SALES OR REVENUES</t>
  </si>
  <si>
    <t>921757(WC01001)</t>
  </si>
  <si>
    <t>EXELON CORPORATION - NET SALES OR REVENUES</t>
  </si>
  <si>
    <t>902317(WC01001)</t>
  </si>
  <si>
    <t>PARKER-HANNIFIN CORP - NET SALES OR REVENUES</t>
  </si>
  <si>
    <t>905150(WC01001)</t>
  </si>
  <si>
    <t>PAYCHEX INC - NET SALES OR REVENUES</t>
  </si>
  <si>
    <t>945297(WC01001)</t>
  </si>
  <si>
    <t>PPL CORP - NET SALES OR REVENUES</t>
  </si>
  <si>
    <t>902107(WC01001)</t>
  </si>
  <si>
    <t>PEPSICO, INC. - NET SALES OR REVENUES</t>
  </si>
  <si>
    <t>905677(WC01001)</t>
  </si>
  <si>
    <t>PFIZER INC - NET SALES OR REVENUES</t>
  </si>
  <si>
    <t>904030(WC01001)</t>
  </si>
  <si>
    <t>CONOCOPHILLIPS - NET SALES OR REVENUES</t>
  </si>
  <si>
    <t>901666(WC01001)</t>
  </si>
  <si>
    <t>PIONEER NATURAL RES - NET SALES OR REVENUES</t>
  </si>
  <si>
    <t>895705(WC01001)</t>
  </si>
  <si>
    <t>ALTRIA GROUP INC - NET SALES OR REVENUES</t>
  </si>
  <si>
    <t>904853(WC01001)</t>
  </si>
  <si>
    <t>PNC FINL SVCS GROUP - NET SALES OR REVENUES</t>
  </si>
  <si>
    <t>944175(WC01001)</t>
  </si>
  <si>
    <t>PPG INDUSTRIES INC - NET SALES OR REVENUES</t>
  </si>
  <si>
    <t>901897(WC01001)</t>
  </si>
  <si>
    <t>COSTCO WHOLESALE - NET SALES OR REVENUES</t>
  </si>
  <si>
    <t>312385(WC01001)</t>
  </si>
  <si>
    <t>T. ROWE PRICE GROUP - NET SALES OR REVENUES</t>
  </si>
  <si>
    <t>729104(WC01001)</t>
  </si>
  <si>
    <t>QUEST DIAGNOSTICS - NET SALES OR REVENUES</t>
  </si>
  <si>
    <t>877181(WC01001)</t>
  </si>
  <si>
    <t>PROCTER &amp; GAMBLE - NET SALES OR REVENUES</t>
  </si>
  <si>
    <t>912228(WC01001)</t>
  </si>
  <si>
    <t>PROGRESSIVE CORP - NET SALES OR REVENUES</t>
  </si>
  <si>
    <t>936324(WC01001)</t>
  </si>
  <si>
    <t>PUBLIC SVC ENTRPR GR - NET SALES OR REVENUES</t>
  </si>
  <si>
    <t>902321(WC01001)</t>
  </si>
  <si>
    <t>PULTEGROUP - NET SALES OR REVENUES</t>
  </si>
  <si>
    <t>912518(WC01001)</t>
  </si>
  <si>
    <t>QUALCOMM INC - NET SALES OR REVENUES</t>
  </si>
  <si>
    <t>546370(WC01001)</t>
  </si>
  <si>
    <t>REGENCY CENTERS CORP - NET SALES OR REVENUES</t>
  </si>
  <si>
    <t>312451(WC01001)</t>
  </si>
  <si>
    <t>UDR INC - NET SALES OR REVENUES</t>
  </si>
  <si>
    <t>992656(WC01001)</t>
  </si>
  <si>
    <t>U. S. BANCORP - NET SALES OR REVENUES</t>
  </si>
  <si>
    <t>951046(WC01001)</t>
  </si>
  <si>
    <t>ROSS STORES, INC. - NET SALES OR REVENUES</t>
  </si>
  <si>
    <t>702365(WC01001)</t>
  </si>
  <si>
    <t>ROPER TECHNOLOGIES - NET SALES OR REVENUES</t>
  </si>
  <si>
    <t>546965(WC01001)</t>
  </si>
  <si>
    <t>ROCKWELL AUTOMATION - NET SALES OR REVENUES</t>
  </si>
  <si>
    <t>902233(WC01001)</t>
  </si>
  <si>
    <t>ROYAL CARIBBEAN - NET SALES OR REVENUES</t>
  </si>
  <si>
    <t>322549(WC01001)</t>
  </si>
  <si>
    <t>RAYTHEON COMPANY - NET SALES OR REVENUES</t>
  </si>
  <si>
    <t>912633(WC01001)</t>
  </si>
  <si>
    <t>TRAVELERS COS - NET SALES OR REVENUES</t>
  </si>
  <si>
    <t>933974(WC01001)</t>
  </si>
  <si>
    <t>FIDELITY NATNL INF - NET SALES OR REVENUES</t>
  </si>
  <si>
    <t>14015T(WC01001)</t>
  </si>
  <si>
    <t>MERCK &amp; CO INC - NET SALES OR REVENUES</t>
  </si>
  <si>
    <t>905019(WC01001)</t>
  </si>
  <si>
    <t>SCHLUMBERGER LIMITED - NET SALES OR REVENUES</t>
  </si>
  <si>
    <t>912090(WC01001)</t>
  </si>
  <si>
    <t>CHARLES SCHWAB CORP - NET SALES OR REVENUES</t>
  </si>
  <si>
    <t>755741(WC01001)</t>
  </si>
  <si>
    <t>ZIMMER BIOMET - NET SALES OR REVENUES</t>
  </si>
  <si>
    <t>14361V(WC01001)</t>
  </si>
  <si>
    <t>AMERISOURCEBERGEN - NET SALES OR REVENUES</t>
  </si>
  <si>
    <t>154680(WC01001)</t>
  </si>
  <si>
    <t>PRINCIPAL FINL GROUP - NET SALES OR REVENUES</t>
  </si>
  <si>
    <t>14698C(WC01001)</t>
  </si>
  <si>
    <t>SHERWIN-WILLIAMS CO - NET SALES OR REVENUES</t>
  </si>
  <si>
    <t>905361(WC01001)</t>
  </si>
  <si>
    <t>SIMON PROPERTY GROUP - NET SALES OR REVENUES</t>
  </si>
  <si>
    <t>357834(WC01001)</t>
  </si>
  <si>
    <t>SNAP-ON INC - NET SALES OR REVENUES</t>
  </si>
  <si>
    <t>906400(WC01001)</t>
  </si>
  <si>
    <t>PRUDENTIAL FINANCIAL - NET SALES OR REVENUES</t>
  </si>
  <si>
    <t>14861V(WC01001)</t>
  </si>
  <si>
    <t>ADVANCE AUTO PARTS - NET SALES OR REVENUES</t>
  </si>
  <si>
    <t>14806F(WC01001)</t>
  </si>
  <si>
    <t>EDISON INTERNATIONAL - NET SALES OR REVENUES</t>
  </si>
  <si>
    <t>902324(WC01001)</t>
  </si>
  <si>
    <t>SOUTHERN CO - NET SALES OR REVENUES</t>
  </si>
  <si>
    <t>902325(WC01001)</t>
  </si>
  <si>
    <t>BB&amp;T CORPORATION - NET SALES OR REVENUES</t>
  </si>
  <si>
    <t>992305(WC01001)</t>
  </si>
  <si>
    <t>SOUTHWEST AIRLINES - NET SALES OR REVENUES</t>
  </si>
  <si>
    <t>905647(WC01001)</t>
  </si>
  <si>
    <t>AT&amp;T INC - NET SALES OR REVENUES</t>
  </si>
  <si>
    <t>945388(WC01001)</t>
  </si>
  <si>
    <t>CHEVRON CORPORATION - NET SALES OR REVENUES</t>
  </si>
  <si>
    <t>905024(WC01001)</t>
  </si>
  <si>
    <t>STATE STREET CORP - NET SALES OR REVENUES</t>
  </si>
  <si>
    <t>951052(WC01001)</t>
  </si>
  <si>
    <t>STARBUCKS CORP - NET SALES OR REVENUES</t>
  </si>
  <si>
    <t>326143(WC01001)</t>
  </si>
  <si>
    <t>PUBLIC STORAGE, INC - NET SALES OR REVENUES</t>
  </si>
  <si>
    <t>905792(WC01001)</t>
  </si>
  <si>
    <t>STRYKER CORPORATION - NET SALES OR REVENUES</t>
  </si>
  <si>
    <t>981722(WC01001)</t>
  </si>
  <si>
    <t>SUNTRUST BANKS INC - NET SALES OR REVENUES</t>
  </si>
  <si>
    <t>922725(WC01001)</t>
  </si>
  <si>
    <t>SYMANTEC CORP - NET SALES OR REVENUES</t>
  </si>
  <si>
    <t>541900(WC01001)</t>
  </si>
  <si>
    <t>SYNOPSYS INC - NET SALES OR REVENUES</t>
  </si>
  <si>
    <t>325059(WC01001)</t>
  </si>
  <si>
    <t>SYSCO CORPORATION - NET SALES OR REVENUES</t>
  </si>
  <si>
    <t>916079(WC01001)</t>
  </si>
  <si>
    <t>TEXAS INSTRUMENTS - NET SALES OR REVENUES</t>
  </si>
  <si>
    <t>905061(WC01001)</t>
  </si>
  <si>
    <t>THERMO FISHER - NET SALES OR REVENUES</t>
  </si>
  <si>
    <t>906394(WC01001)</t>
  </si>
  <si>
    <t>TIFFANY &amp; CO. - NET SALES OR REVENUES</t>
  </si>
  <si>
    <t>745110(WC01001)</t>
  </si>
  <si>
    <t>TOTAL SYSTEM SERVICE - NET SALES OR REVENUES</t>
  </si>
  <si>
    <t>944738(WC01001)</t>
  </si>
  <si>
    <t>DAVITA INC - NET SALES OR REVENUES</t>
  </si>
  <si>
    <t>867138(WC01001)</t>
  </si>
  <si>
    <t>TYSON FOODS, INC. - NET SALES OR REVENUES</t>
  </si>
  <si>
    <t>906643(WC01001)</t>
  </si>
  <si>
    <t>MARATHON OIL CORP. - NET SALES OR REVENUES</t>
  </si>
  <si>
    <t>544682(WC01001)</t>
  </si>
  <si>
    <t>UNION PACIFIC CORP - NET SALES OR REVENUES</t>
  </si>
  <si>
    <t>905105(WC01001)</t>
  </si>
  <si>
    <t>UNITED TECHNOLOGIES - NET SALES OR REVENUES</t>
  </si>
  <si>
    <t>905122(WC01001)</t>
  </si>
  <si>
    <t>UNITEDHEALTH GROUP - NET SALES OR REVENUES</t>
  </si>
  <si>
    <t>702635(WC01001)</t>
  </si>
  <si>
    <t>VARIAN MEDICAL SYST - NET SALES OR REVENUES</t>
  </si>
  <si>
    <t>906220(WC01001)</t>
  </si>
  <si>
    <t>VF CORP - NET SALES OR REVENUES</t>
  </si>
  <si>
    <t>901892(WC01001)</t>
  </si>
  <si>
    <t>VERTEX PHARMA INC - NET SALES OR REVENUES</t>
  </si>
  <si>
    <t>545310(WC01001)</t>
  </si>
  <si>
    <t>VULCAN MATERIALS CO - NET SALES OR REVENUES</t>
  </si>
  <si>
    <t>905816(WC01001)</t>
  </si>
  <si>
    <t>VORNADO REALTY TRUST - NET SALES OR REVENUES</t>
  </si>
  <si>
    <t>912146(WC01001)</t>
  </si>
  <si>
    <t>WALMART INC - NET SALES OR REVENUES</t>
  </si>
  <si>
    <t>916548(WC01001)</t>
  </si>
  <si>
    <t>WASTE MANAGEMENT - NET SALES OR REVENUES</t>
  </si>
  <si>
    <t>519514(WC01001)</t>
  </si>
  <si>
    <t>WATERS CORPORATION - NET SALES OR REVENUES</t>
  </si>
  <si>
    <t>867390(WC01001)</t>
  </si>
  <si>
    <t>WESTERN DIGITAL CORP - NET SALES OR REVENUES</t>
  </si>
  <si>
    <t>906785(WC01001)</t>
  </si>
  <si>
    <t>WEYERHAEUSER CO - NET SALES OR REVENUES</t>
  </si>
  <si>
    <t>905818(WC01001)</t>
  </si>
  <si>
    <t>WHIRLPOOL CORP - NET SALES OR REVENUES</t>
  </si>
  <si>
    <t>904869(WC01001)</t>
  </si>
  <si>
    <t>WYNN RESORTS, LTD - NET SALES OR REVENUES</t>
  </si>
  <si>
    <t>26406N(WC01001)</t>
  </si>
  <si>
    <t>CME GROUP INC - NET SALES OR REVENUES</t>
  </si>
  <si>
    <t>26393N(WC01001)</t>
  </si>
  <si>
    <t>WILLIAMS COMPANIES - NET SALES OR REVENUES</t>
  </si>
  <si>
    <t>922407(WC01001)</t>
  </si>
  <si>
    <t>ALLIANT ENERGY CORP - NET SALES OR REVENUES</t>
  </si>
  <si>
    <t>906979(WC01001)</t>
  </si>
  <si>
    <t>CARMAX INC - NET SALES OR REVENUES</t>
  </si>
  <si>
    <t>877723(WC01001)</t>
  </si>
  <si>
    <t>XILINX INC - NET SALES OR REVENUES</t>
  </si>
  <si>
    <t>543542(WC01001)</t>
  </si>
  <si>
    <t>CIMAREX ENERGY CO - NET SALES OR REVENUES</t>
  </si>
  <si>
    <t>26276P(WC01001)</t>
  </si>
  <si>
    <t>TJX COMPANIES INC - NET SALES OR REVENUES</t>
  </si>
  <si>
    <t>921855(WC01001)</t>
  </si>
  <si>
    <t>ZIONS BANCORP - NET SALES OR REVENUES</t>
  </si>
  <si>
    <t>951584(WC01001)</t>
  </si>
  <si>
    <t>REGIONS FINANCIAL - NET SALES OR REVENUES</t>
  </si>
  <si>
    <t>951051(WC01001)</t>
  </si>
  <si>
    <t>CELANESE CORPORATION - NET SALES OR REVENUES</t>
  </si>
  <si>
    <t>29756N(WC01001)</t>
  </si>
  <si>
    <t>MOLSON COORS BREW - NET SALES OR REVENUES</t>
  </si>
  <si>
    <t>905997(WC01001)</t>
  </si>
  <si>
    <t>AMERIPRISE FIN - NET SALES OR REVENUES</t>
  </si>
  <si>
    <t>31604H(WC01001)</t>
  </si>
  <si>
    <t>VIACOM, INC. - NET SALES OR REVENUES</t>
  </si>
  <si>
    <t>543487(WC01001)</t>
  </si>
  <si>
    <t>CBS CORPORATION - NET SALES OR REVENUES</t>
  </si>
  <si>
    <t>32480Q(WC01001)</t>
  </si>
  <si>
    <t>HANESBRANDS, INC. - NET SALES OR REVENUES</t>
  </si>
  <si>
    <t>41071J(WC01001)</t>
  </si>
  <si>
    <t>WESTERN UNION COMP - NET SALES OR REVENUES</t>
  </si>
  <si>
    <t>41195M(WC01001)</t>
  </si>
  <si>
    <t>PEOPLE'S UNITED - NET SALES OR REVENUES</t>
  </si>
  <si>
    <t>517465(WC01001)</t>
  </si>
  <si>
    <t>BANK OF NEW YORK - NET SALES OR REVENUES</t>
  </si>
  <si>
    <t>905840(WC01001)</t>
  </si>
  <si>
    <t>INVESCO LTD. - NET SALES OR REVENUES</t>
  </si>
  <si>
    <t>51245V(WC01001)</t>
  </si>
  <si>
    <t>CHUBB - NET SALES OR REVENUES</t>
  </si>
  <si>
    <t>328314(WC01001)</t>
  </si>
  <si>
    <t>DISCOVERY INC - NET SALES OR REVENUES</t>
  </si>
  <si>
    <t>31196R(WC01001)</t>
  </si>
  <si>
    <t>MOSAIC CO - NET SALES OR REVENUES</t>
  </si>
  <si>
    <t>771767(WC01001)</t>
  </si>
  <si>
    <t>STANLEY BLACK - NET SALES OR REVENUES</t>
  </si>
  <si>
    <t>921503(WC01001)</t>
  </si>
  <si>
    <t>GARMIN LTD. - NET SALES OR REVENUES</t>
  </si>
  <si>
    <t>255781(WC01001)</t>
  </si>
  <si>
    <t>PROLOGIS - NET SALES OR REVENUES</t>
  </si>
  <si>
    <t>670129(WC01001)</t>
  </si>
  <si>
    <t>ACCENTURE PLC - NET SALES OR REVENUES</t>
  </si>
  <si>
    <t>14352P(WC01001)</t>
  </si>
  <si>
    <t>HCA HEALTHCARE - NET SALES OR REVENUES</t>
  </si>
  <si>
    <t>749688(WC01001)</t>
  </si>
  <si>
    <t>RALPH LAUREN - NET SALES OR REVENUES</t>
  </si>
  <si>
    <t>894145(WC01001)</t>
  </si>
  <si>
    <t>SEAGATE TECHNOLOGY - NET SALES OR REVENUES</t>
  </si>
  <si>
    <t>26599V(WC01001)</t>
  </si>
  <si>
    <t>MOTOROLA SOLUTIONS - NET SALES OR REVENUES</t>
  </si>
  <si>
    <t>904878(WC01001)</t>
  </si>
  <si>
    <t>AON PLC - NET SALES OR REVENUES</t>
  </si>
  <si>
    <t>922817(WC01001)</t>
  </si>
  <si>
    <t>INGERSOLL-RAND - NET SALES OR REVENUES</t>
  </si>
  <si>
    <t>905446(WC01001)</t>
  </si>
  <si>
    <t>CBRE GROUP - NET SALES OR REVENUES</t>
  </si>
  <si>
    <t>28513N(WC01001)</t>
  </si>
  <si>
    <t>EXPEDIA GROUP INC - NET SALES OR REVENUES</t>
  </si>
  <si>
    <t>31412T(WC01001)</t>
  </si>
  <si>
    <t>AMERICAN TOWER CORP - NET SALES OR REVENUES</t>
  </si>
  <si>
    <t>680902(WC01001)</t>
  </si>
  <si>
    <t>DUKE ENERGY CORP - NET SALES OR REVENUES</t>
  </si>
  <si>
    <t>904383(WC01001)</t>
  </si>
  <si>
    <t>MONDELEZ - NET SALES OR REVENUES</t>
  </si>
  <si>
    <t>13967E(WC01001)</t>
  </si>
  <si>
    <t>EATON CORP PLC - NET SALES OR REVENUES</t>
  </si>
  <si>
    <t>903749(WC01001)</t>
  </si>
  <si>
    <t>L BRANDS INC - NET SALES OR REVENUES</t>
  </si>
  <si>
    <t>937343(WC01001)</t>
  </si>
  <si>
    <t>ARCONIC INC - NET SALES OR REVENUES</t>
  </si>
  <si>
    <t>905113(WC01001)</t>
  </si>
  <si>
    <t>WILLIS TOWERS WAT - NET SALES OR REVENUES</t>
  </si>
  <si>
    <t>13967H(WC01001)</t>
  </si>
  <si>
    <t>BAKER HUGHES A GE CO - NET SALES OR REVENUES</t>
  </si>
  <si>
    <t>921431(WC01001)</t>
  </si>
  <si>
    <t>TAPESTRY INC - NET SALES OR REVENUES</t>
  </si>
  <si>
    <t>266220(WC01001)</t>
  </si>
  <si>
    <t>INTERCONTINENTAL - NET SALES OR REVENUES</t>
  </si>
  <si>
    <t>30730Q(WC01001)</t>
  </si>
  <si>
    <t>JEFFERIES FINANCIAL - NET SALES OR REVENUES</t>
  </si>
  <si>
    <t>921925(WC01001)</t>
  </si>
  <si>
    <t>CIGNA CORP - NET SALES OR REVENUES</t>
  </si>
  <si>
    <t>912278(WC01001)</t>
  </si>
  <si>
    <t>XEROX HOLDINGS CORP - NET SALES OR REVENUES</t>
  </si>
  <si>
    <t>905284(WC01001)</t>
  </si>
  <si>
    <t>APT INVESTMENT &amp; MGT - NET SALES OR REVENUES</t>
  </si>
  <si>
    <t>132808(WC01001)</t>
  </si>
  <si>
    <t>GLOBE LIFE INC - NET SALES OR REVENUES</t>
  </si>
  <si>
    <t>993394(WC01001)</t>
  </si>
  <si>
    <t>L3HARRIS TECHN - NET SALES OR REVENUES</t>
  </si>
  <si>
    <t>905409(WC01001)</t>
  </si>
  <si>
    <t>PENTAIR PLC - NET SALES OR REVENUES</t>
  </si>
  <si>
    <t>906585(WC01001)</t>
  </si>
  <si>
    <t>ANTHEM INC - NET SALES OR REVENUES</t>
  </si>
  <si>
    <t>14737P(WC01001)</t>
  </si>
  <si>
    <t>CROWN CASTLE INT'L - NET SALES OR REVENUES</t>
  </si>
  <si>
    <t>687197(WC01001)</t>
  </si>
  <si>
    <t>MEDTRONIC PLC - NET SALES OR REVENUES</t>
  </si>
  <si>
    <t>906496(WC01001)</t>
  </si>
  <si>
    <t>WALGREENS BOOTS - NET SALES OR REVENUES</t>
  </si>
  <si>
    <t>904866(WC01001)</t>
  </si>
  <si>
    <t>MYLAN NV - NET SALES OR REVENUES</t>
  </si>
  <si>
    <t>906931(WC01001)</t>
  </si>
  <si>
    <t>IRON MOUNTAIN INC - NET SALES OR REVENUES</t>
  </si>
  <si>
    <t>894720(WC01001)</t>
  </si>
  <si>
    <t>JOHNSON CONTROLS INT - NET SALES OR REVENUES</t>
  </si>
  <si>
    <t>545615(WC01001)</t>
  </si>
  <si>
    <t>ALLERGAN PLC - NET SALES OR REVENUES</t>
  </si>
  <si>
    <t>325596(WC01001)</t>
  </si>
  <si>
    <t>DENTSPLY SIRONA - NET SALES OR REVENUES</t>
  </si>
  <si>
    <t>510209(WC01001)</t>
  </si>
  <si>
    <t>S&amp;P GLOBAL INC - NET SALES OR REVENUES</t>
  </si>
  <si>
    <t>905414(WC01001)</t>
  </si>
  <si>
    <t>ALPHABET INC - NET SALES OR REVENUES</t>
  </si>
  <si>
    <t>29026M(WC01001)</t>
  </si>
  <si>
    <t>HP INC - NET SALES OR REVENUES</t>
  </si>
  <si>
    <t>905277(WC01001)</t>
  </si>
  <si>
    <t>DXC TECHNO - NET SALES OR REVENUES</t>
  </si>
  <si>
    <t>916091(WC01001)</t>
  </si>
  <si>
    <t>WEC ENERGY GROUP INC - NET SALES OR REVENUES</t>
  </si>
  <si>
    <t>902335(WC01001)</t>
  </si>
  <si>
    <t>LINDE PLC - NET SALES OR REVENUES</t>
  </si>
  <si>
    <t>9373MH(WC01001)</t>
  </si>
  <si>
    <t>AMAZON.COM INC - RETURN ON ASSETS</t>
  </si>
  <si>
    <t>891399(WC08326)</t>
  </si>
  <si>
    <t>ABBOTT LABORATORIES - RETURN ON ASSETS</t>
  </si>
  <si>
    <t>916328(WC08326)</t>
  </si>
  <si>
    <t>AES CORP - RETURN ON ASSETS</t>
  </si>
  <si>
    <t>545101(WC08326)</t>
  </si>
  <si>
    <t>INT'L BUSINESS MACHS - RETURN ON ASSETS</t>
  </si>
  <si>
    <t>906187(WC08326)</t>
  </si>
  <si>
    <t>ADVANCED MICRO - RETURN ON ASSETS</t>
  </si>
  <si>
    <t>936365(WC08326)</t>
  </si>
  <si>
    <t>ADOBE INC - RETURN ON ASSETS</t>
  </si>
  <si>
    <t>749382(WC08326)</t>
  </si>
  <si>
    <t>AIR PRODUCTS &amp; CHEMS - RETURN ON ASSETS</t>
  </si>
  <si>
    <t>905271(WC08326)</t>
  </si>
  <si>
    <t>BOSTON PROPERTIES - RETURN ON ASSETS</t>
  </si>
  <si>
    <t>894371(WC08326)</t>
  </si>
  <si>
    <t>ALLSTATE CORP - RETURN ON ASSETS</t>
  </si>
  <si>
    <t>322677(WC08326)</t>
  </si>
  <si>
    <t>HONEYWELL INTERNATNL - RETURN ON ASSETS</t>
  </si>
  <si>
    <t>906191(WC08326)</t>
  </si>
  <si>
    <t>AMGEN INC - RETURN ON ASSETS</t>
  </si>
  <si>
    <t>938692(WC08326)</t>
  </si>
  <si>
    <t>HESS CORPORATION - RETURN ON ASSETS</t>
  </si>
  <si>
    <t>905802(WC08326)</t>
  </si>
  <si>
    <t>AMERICAN EXPRESS CO - RETURN ON ASSETS</t>
  </si>
  <si>
    <t>906156(WC08326)</t>
  </si>
  <si>
    <t>AMERICAN ELECTRIC - RETURN ON ASSETS</t>
  </si>
  <si>
    <t>905425(WC08326)</t>
  </si>
  <si>
    <t>AFLAC INCORPORATED - RETURN ON ASSETS</t>
  </si>
  <si>
    <t>933185(WC08326)</t>
  </si>
  <si>
    <t>AMERICAN INT'L GROUP - RETURN ON ASSETS</t>
  </si>
  <si>
    <t>916305(WC08326)</t>
  </si>
  <si>
    <t>ANALOG DEVICES, INC. - RETURN ON ASSETS</t>
  </si>
  <si>
    <t>905276(WC08326)</t>
  </si>
  <si>
    <t>VALERO ENERGY CORP - RETURN ON ASSETS</t>
  </si>
  <si>
    <t>982852(WC08326)</t>
  </si>
  <si>
    <t>APACHE CORPORATION - RETURN ON ASSETS</t>
  </si>
  <si>
    <t>921983(WC08326)</t>
  </si>
  <si>
    <t>COMCAST CORPORATION - RETURN ON ASSETS</t>
  </si>
  <si>
    <t>981550(WC08326)</t>
  </si>
  <si>
    <t>APPLE INC - RETURN ON ASSETS</t>
  </si>
  <si>
    <t>992816(WC08326)</t>
  </si>
  <si>
    <t>APPLIED MATERIALS - RETURN ON ASSETS</t>
  </si>
  <si>
    <t>905296(WC08326)</t>
  </si>
  <si>
    <t>ALBEMARLE CORP - RETURN ON ASSETS</t>
  </si>
  <si>
    <t>130298(WC08326)</t>
  </si>
  <si>
    <t>ARCHER DANIELS MIDL. - RETURN ON ASSETS</t>
  </si>
  <si>
    <t>921093(WC08326)</t>
  </si>
  <si>
    <t>PINNACLE WEST CAPTL - RETURN ON ASSETS</t>
  </si>
  <si>
    <t>902607(WC08326)</t>
  </si>
  <si>
    <t>AMEREN CORPORATION - RETURN ON ASSETS</t>
  </si>
  <si>
    <t>670942(WC08326)</t>
  </si>
  <si>
    <t>AUTODESK INC - RETURN ON ASSETS</t>
  </si>
  <si>
    <t>702259(WC08326)</t>
  </si>
  <si>
    <t>AUTOMATIC DATA PROC - RETURN ON ASSETS</t>
  </si>
  <si>
    <t>912669(WC08326)</t>
  </si>
  <si>
    <t>AUTOZONE INC - RETURN ON ASSETS</t>
  </si>
  <si>
    <t>544616(WC08326)</t>
  </si>
  <si>
    <t>AVERY DENNISON CORP - RETURN ON ASSETS</t>
  </si>
  <si>
    <t>921161(WC08326)</t>
  </si>
  <si>
    <t>BALL CORPORATION - RETURN ON ASSETS</t>
  </si>
  <si>
    <t>932060(WC08326)</t>
  </si>
  <si>
    <t>BERKSHIRE HATHAWAY - RETURN ON ASSETS</t>
  </si>
  <si>
    <t>874227(WC08326)</t>
  </si>
  <si>
    <t>BAXTER INTERNATIONAL - RETURN ON ASSETS</t>
  </si>
  <si>
    <t>916365(WC08326)</t>
  </si>
  <si>
    <t>BECTON, DICKINSON - RETURN ON ASSETS</t>
  </si>
  <si>
    <t>905876(WC08326)</t>
  </si>
  <si>
    <t>VERIZON COMMUNICATNS - RETURN ON ASSETS</t>
  </si>
  <si>
    <t>945384(WC08326)</t>
  </si>
  <si>
    <t>BEST BUY CO INC - RETURN ON ASSETS</t>
  </si>
  <si>
    <t>929302(WC08326)</t>
  </si>
  <si>
    <t>SL GREEN REALTY CORP - RETURN ON ASSETS</t>
  </si>
  <si>
    <t>895784(WC08326)</t>
  </si>
  <si>
    <t>YUM! BRANDS INC - RETURN ON ASSETS</t>
  </si>
  <si>
    <t>878574(WC08326)</t>
  </si>
  <si>
    <t>FIRSTENERGY CORP - RETURN ON ASSETS</t>
  </si>
  <si>
    <t>905159(WC08326)</t>
  </si>
  <si>
    <t>H &amp; R BLOCK INC - RETURN ON ASSETS</t>
  </si>
  <si>
    <t>905596(WC08326)</t>
  </si>
  <si>
    <t>BOEING CO - RETURN ON ASSETS</t>
  </si>
  <si>
    <t>904818(WC08326)</t>
  </si>
  <si>
    <t>ROBERT HALF INTL INC - RETURN ON ASSETS</t>
  </si>
  <si>
    <t>923649(WC08326)</t>
  </si>
  <si>
    <t>BOSTON SCIENTIFIC - RETURN ON ASSETS</t>
  </si>
  <si>
    <t>325824(WC08326)</t>
  </si>
  <si>
    <t>C.H. ROBINSON - RETURN ON ASSETS</t>
  </si>
  <si>
    <t>879628(WC08326)</t>
  </si>
  <si>
    <t>BRISTOL-MYERS SQUIBB - RETURN ON ASSETS</t>
  </si>
  <si>
    <t>905080(WC08326)</t>
  </si>
  <si>
    <t>AVALONBAY COMMUNITIE - RETURN ON ASSETS</t>
  </si>
  <si>
    <t>130502(WC08326)</t>
  </si>
  <si>
    <t>SEMPRA ENERGY - RETURN ON ASSETS</t>
  </si>
  <si>
    <t>902103(WC08326)</t>
  </si>
  <si>
    <t>FEDEX CORP - RETURN ON ASSETS</t>
  </si>
  <si>
    <t>951849(WC08326)</t>
  </si>
  <si>
    <t>VERISIGN, INC. - RETURN ON ASSETS</t>
  </si>
  <si>
    <t>674693(WC08326)</t>
  </si>
  <si>
    <t>AMPHENOL CORP - RETURN ON ASSETS</t>
  </si>
  <si>
    <t>546075(WC08326)</t>
  </si>
  <si>
    <t>BROWN FORMAN CORP - RETURN ON ASSETS</t>
  </si>
  <si>
    <t>912216(WC08326)</t>
  </si>
  <si>
    <t>CSX CORPORATION - RETURN ON ASSETS</t>
  </si>
  <si>
    <t>993189(WC08326)</t>
  </si>
  <si>
    <t>CAMPBELL SOUP CO - RETURN ON ASSETS</t>
  </si>
  <si>
    <t>905075(WC08326)</t>
  </si>
  <si>
    <t>CONSTELLATION BRANDS - RETURN ON ASSETS</t>
  </si>
  <si>
    <t>937083(WC08326)</t>
  </si>
  <si>
    <t>CARDINAL HEALTH, INC - RETURN ON ASSETS</t>
  </si>
  <si>
    <t>944704(WC08326)</t>
  </si>
  <si>
    <t>CATERPILLAR INC - RETURN ON ASSETS</t>
  </si>
  <si>
    <t>902224(WC08326)</t>
  </si>
  <si>
    <t>CELGENE CORPORATION - RETURN ON ASSETS</t>
  </si>
  <si>
    <t>755790(WC08326)</t>
  </si>
  <si>
    <t>CITRIX SYSTEMS INC - RETURN ON ASSETS</t>
  </si>
  <si>
    <t>867705(WC08326)</t>
  </si>
  <si>
    <t>JPMORGAN CHASE &amp; CO - RETURN ON ASSETS</t>
  </si>
  <si>
    <t>902242(WC08326)</t>
  </si>
  <si>
    <t>CINCINNATI FINL CORP - RETURN ON ASSETS</t>
  </si>
  <si>
    <t>951545(WC08326)</t>
  </si>
  <si>
    <t>CINTAS CORPORATION - RETURN ON ASSETS</t>
  </si>
  <si>
    <t>944777(WC08326)</t>
  </si>
  <si>
    <t>CISCO SYSTEMS, INC. - RETURN ON ASSETS</t>
  </si>
  <si>
    <t>542868(WC08326)</t>
  </si>
  <si>
    <t>CLOROX CO - RETURN ON ASSETS</t>
  </si>
  <si>
    <t>916125(WC08326)</t>
  </si>
  <si>
    <t>COCA-COLA - RETURN ON ASSETS</t>
  </si>
  <si>
    <t>904282(WC08326)</t>
  </si>
  <si>
    <t>COLGATE-PALMOLIVE CO - RETURN ON ASSETS</t>
  </si>
  <si>
    <t>906148(WC08326)</t>
  </si>
  <si>
    <t>COMERICA INC. - RETURN ON ASSETS</t>
  </si>
  <si>
    <t>922964(WC08326)</t>
  </si>
  <si>
    <t>CONAGRA BRANDS INC - RETURN ON ASSETS</t>
  </si>
  <si>
    <t>929814(WC08326)</t>
  </si>
  <si>
    <t>CONSOLIDATED EDISON - RETURN ON ASSETS</t>
  </si>
  <si>
    <t>902288(WC08326)</t>
  </si>
  <si>
    <t>CMS ENERGY CORP - RETURN ON ASSETS</t>
  </si>
  <si>
    <t>901686(WC08326)</t>
  </si>
  <si>
    <t>COOPER COMPANIES INC - RETURN ON ASSETS</t>
  </si>
  <si>
    <t>938928(WC08326)</t>
  </si>
  <si>
    <t>CORNING INCORPORATED - RETURN ON ASSETS</t>
  </si>
  <si>
    <t>912273(WC08326)</t>
  </si>
  <si>
    <t>SEALED AIR CORP - RETURN ON ASSETS</t>
  </si>
  <si>
    <t>923036(WC08326)</t>
  </si>
  <si>
    <t>CUMMINS INC. - RETURN ON ASSETS</t>
  </si>
  <si>
    <t>905966(WC08326)</t>
  </si>
  <si>
    <t>D.R. HORTON INC - RETURN ON ASSETS</t>
  </si>
  <si>
    <t>325922(WC08326)</t>
  </si>
  <si>
    <t>DANAHER CORP - RETURN ON ASSETS</t>
  </si>
  <si>
    <t>912941(WC08326)</t>
  </si>
  <si>
    <t>MOODY'S CORP - RETURN ON ASSETS</t>
  </si>
  <si>
    <t>683118(WC08326)</t>
  </si>
  <si>
    <t>DEERE &amp; COMPANY - RETURN ON ASSETS</t>
  </si>
  <si>
    <t>906189(WC08326)</t>
  </si>
  <si>
    <t>MORGAN STANLEY - RETURN ON ASSETS</t>
  </si>
  <si>
    <t>327998(WC08326)</t>
  </si>
  <si>
    <t>REPUBLIC SERVICES - RETURN ON ASSETS</t>
  </si>
  <si>
    <t>683432(WC08326)</t>
  </si>
  <si>
    <t>WALT DISNEY - RETURN ON ASSETS</t>
  </si>
  <si>
    <t>921964(WC08326)</t>
  </si>
  <si>
    <t>DOLLAR TREE, INC - RETURN ON ASSETS</t>
  </si>
  <si>
    <t>154259(WC08326)</t>
  </si>
  <si>
    <t>DOVER CORP - RETURN ON ASSETS</t>
  </si>
  <si>
    <t>904830(WC08326)</t>
  </si>
  <si>
    <t>OMNICOM GROUP INC - RETURN ON ASSETS</t>
  </si>
  <si>
    <t>932913(WC08326)</t>
  </si>
  <si>
    <t>DTE ENERGY CO - RETURN ON ASSETS</t>
  </si>
  <si>
    <t>905214(WC08326)</t>
  </si>
  <si>
    <t>DUKE REALTY CORP - RETURN ON ASSETS</t>
  </si>
  <si>
    <t>513260(WC08326)</t>
  </si>
  <si>
    <t>DARDEN RESTAURANTS - RETURN ON ASSETS</t>
  </si>
  <si>
    <t>152719(WC08326)</t>
  </si>
  <si>
    <t>EBAY INC. - RETURN ON ASSETS</t>
  </si>
  <si>
    <t>687609(WC08326)</t>
  </si>
  <si>
    <t>BANK OF AMERICA CORP - RETURN ON ASSETS</t>
  </si>
  <si>
    <t>923937(WC08326)</t>
  </si>
  <si>
    <t>CITIGROUP INC - RETURN ON ASSETS</t>
  </si>
  <si>
    <t>741344(WC08326)</t>
  </si>
  <si>
    <t>EASTMAN CHEMICAL CO - RETURN ON ASSETS</t>
  </si>
  <si>
    <t>357922(WC08326)</t>
  </si>
  <si>
    <t>E*TRADE FINANCIAL - RETURN ON ASSETS</t>
  </si>
  <si>
    <t>883488(WC08326)</t>
  </si>
  <si>
    <t>CADENCE DESIGN SYST - RETURN ON ASSETS</t>
  </si>
  <si>
    <t>755148(WC08326)</t>
  </si>
  <si>
    <t>DISH NETWORK - RETURN ON ASSETS</t>
  </si>
  <si>
    <t>135448(WC08326)</t>
  </si>
  <si>
    <t>ECOLAB INC - RETURN ON ASSETS</t>
  </si>
  <si>
    <t>921268(WC08326)</t>
  </si>
  <si>
    <t>PERKINELMER INC - RETURN ON ASSETS</t>
  </si>
  <si>
    <t>912157(WC08326)</t>
  </si>
  <si>
    <t>ELECTRONIC ARTS, INC - RETURN ON ASSETS</t>
  </si>
  <si>
    <t>500320(WC08326)</t>
  </si>
  <si>
    <t>EMERSON ELECTRIC CO. - RETURN ON ASSETS</t>
  </si>
  <si>
    <t>905115(WC08326)</t>
  </si>
  <si>
    <t>ENTERGY CORPORATION - RETURN ON ASSETS</t>
  </si>
  <si>
    <t>902306(WC08326)</t>
  </si>
  <si>
    <t>EOG RESOURCES, INC. - RETURN ON ASSETS</t>
  </si>
  <si>
    <t>500373(WC08326)</t>
  </si>
  <si>
    <t>EQUIFAX INC. - RETURN ON ASSETS</t>
  </si>
  <si>
    <t>906194(WC08326)</t>
  </si>
  <si>
    <t>EQUITY RESIDENTIAL - RETURN ON ASSETS</t>
  </si>
  <si>
    <t>329534(WC08326)</t>
  </si>
  <si>
    <t>ESTEE LAUDER CO - RETURN ON ASSETS</t>
  </si>
  <si>
    <t>867375(WC08326)</t>
  </si>
  <si>
    <t>EXPEDITORS INTL WASH - RETURN ON ASSETS</t>
  </si>
  <si>
    <t>910722(WC08326)</t>
  </si>
  <si>
    <t>EXXON MOBIL CORP - RETURN ON ASSETS</t>
  </si>
  <si>
    <t>905039(WC08326)</t>
  </si>
  <si>
    <t>FMC CORPORATION - RETURN ON ASSETS</t>
  </si>
  <si>
    <t>905082(WC08326)</t>
  </si>
  <si>
    <t>NEXTERA ENERGY - RETURN ON ASSETS</t>
  </si>
  <si>
    <t>905016(WC08326)</t>
  </si>
  <si>
    <t>ASSURANT INC - RETURN ON ASSETS</t>
  </si>
  <si>
    <t>28341F(WC08326)</t>
  </si>
  <si>
    <t>FASTENAL COMPANY - RETURN ON ASSETS</t>
  </si>
  <si>
    <t>755980(WC08326)</t>
  </si>
  <si>
    <t>FEDERAL REALTY INVST - RETURN ON ASSETS</t>
  </si>
  <si>
    <t>905994(WC08326)</t>
  </si>
  <si>
    <t>FIFTH THIRD BANCORP - RETURN ON ASSETS</t>
  </si>
  <si>
    <t>997198(WC08326)</t>
  </si>
  <si>
    <t>M&amp;T BANK CORPORATION - RETURN ON ASSETS</t>
  </si>
  <si>
    <t>951503(WC08326)</t>
  </si>
  <si>
    <t>FISERV INC - RETURN ON ASSETS</t>
  </si>
  <si>
    <t>741123(WC08326)</t>
  </si>
  <si>
    <t>MACY'S INC - RETURN ON ASSETS</t>
  </si>
  <si>
    <t>546814(WC08326)</t>
  </si>
  <si>
    <t>FRANKLIN RESOURCES - RETURN ON ASSETS</t>
  </si>
  <si>
    <t>938076(WC08326)</t>
  </si>
  <si>
    <t>FREEPORT-MCMORAN INC - RETURN ON ASSETS</t>
  </si>
  <si>
    <t>152594(WC08326)</t>
  </si>
  <si>
    <t>GAP INC - RETURN ON ASSETS</t>
  </si>
  <si>
    <t>951018(WC08326)</t>
  </si>
  <si>
    <t>GENERAL DYNAMICS - RETURN ON ASSETS</t>
  </si>
  <si>
    <t>907652(WC08326)</t>
  </si>
  <si>
    <t>GENERAL MILLS, INC. - RETURN ON ASSETS</t>
  </si>
  <si>
    <t>905801(WC08326)</t>
  </si>
  <si>
    <t>GENUINE PARTS CO - RETURN ON ASSETS</t>
  </si>
  <si>
    <t>906511(WC08326)</t>
  </si>
  <si>
    <t>GILEAD SCIENCES, INC - RETURN ON ASSETS</t>
  </si>
  <si>
    <t>546697(WC08326)</t>
  </si>
  <si>
    <t>MCKESSON CORPORATION - RETURN ON ASSETS</t>
  </si>
  <si>
    <t>134784(WC08326)</t>
  </si>
  <si>
    <t>NVIDIA CORPORATION - RETURN ON ASSETS</t>
  </si>
  <si>
    <t>694405(WC08326)</t>
  </si>
  <si>
    <t>GENERAL ELECTRIC CO. - RETURN ON ASSETS</t>
  </si>
  <si>
    <t>906150(WC08326)</t>
  </si>
  <si>
    <t>GRAINGER (W.W.), INC - RETURN ON ASSETS</t>
  </si>
  <si>
    <t>905898(WC08326)</t>
  </si>
  <si>
    <t>HALLIBURTON COMPANY - RETURN ON ASSETS</t>
  </si>
  <si>
    <t>904678(WC08326)</t>
  </si>
  <si>
    <t>GOLDMAN SACHS GROUP - RETURN ON ASSETS</t>
  </si>
  <si>
    <t>696738(WC08326)</t>
  </si>
  <si>
    <t>HARLEY-DAVIDSON INC. - RETURN ON ASSETS</t>
  </si>
  <si>
    <t>729665(WC08326)</t>
  </si>
  <si>
    <t>HASBRO INC - RETURN ON ASSETS</t>
  </si>
  <si>
    <t>912030(WC08326)</t>
  </si>
  <si>
    <t>HCP, INC. - RETURN ON ASSETS</t>
  </si>
  <si>
    <t>945589(WC08326)</t>
  </si>
  <si>
    <t>HERSHEY CO - RETURN ON ASSETS</t>
  </si>
  <si>
    <t>905077(WC08326)</t>
  </si>
  <si>
    <t>JUNIPER NETWORKS INC - RETURN ON ASSETS</t>
  </si>
  <si>
    <t>699943(WC08326)</t>
  </si>
  <si>
    <t>HOLOGIC INC - RETURN ON ASSETS</t>
  </si>
  <si>
    <t>542983(WC08326)</t>
  </si>
  <si>
    <t>UNUM GROUP - RETURN ON ASSETS</t>
  </si>
  <si>
    <t>741410(WC08326)</t>
  </si>
  <si>
    <t>HOME DEPOT, INC. - RETURN ON ASSETS</t>
  </si>
  <si>
    <t>998171(WC08326)</t>
  </si>
  <si>
    <t>CENTERPOINT ENERGY - RETURN ON ASSETS</t>
  </si>
  <si>
    <t>904842(WC08326)</t>
  </si>
  <si>
    <t>HUMANA INC. - RETURN ON ASSETS</t>
  </si>
  <si>
    <t>916860(WC08326)</t>
  </si>
  <si>
    <t>HUNTINGTON BANCSHR - RETURN ON ASSETS</t>
  </si>
  <si>
    <t>951068(WC08326)</t>
  </si>
  <si>
    <t>BIOGEN INC - RETURN ON ASSETS</t>
  </si>
  <si>
    <t>545725(WC08326)</t>
  </si>
  <si>
    <t>ILLINOIS TOOL WORKS - RETURN ON ASSETS</t>
  </si>
  <si>
    <t>905052(WC08326)</t>
  </si>
  <si>
    <t>INTUIT INC - RETURN ON ASSETS</t>
  </si>
  <si>
    <t>328184(WC08326)</t>
  </si>
  <si>
    <t>INTEL CORPORATION - RETURN ON ASSETS</t>
  </si>
  <si>
    <t>922726(WC08326)</t>
  </si>
  <si>
    <t>INTL FLAVORS&amp;FRAGRAN - RETURN ON ASSETS</t>
  </si>
  <si>
    <t>905050(WC08326)</t>
  </si>
  <si>
    <t>INTERNATIONAL PAPER - RETURN ON ASSETS</t>
  </si>
  <si>
    <t>904069(WC08326)</t>
  </si>
  <si>
    <t>INTERPUBLIC GROUP - RETURN ON ASSETS</t>
  </si>
  <si>
    <t>923465(WC08326)</t>
  </si>
  <si>
    <t>JACOBS ENG GROUP INC - RETURN ON ASSETS</t>
  </si>
  <si>
    <t>912142(WC08326)</t>
  </si>
  <si>
    <t>JOHNSON &amp; JOHNSON - RETURN ON ASSETS</t>
  </si>
  <si>
    <t>912212(WC08326)</t>
  </si>
  <si>
    <t>HARTFORD FINANCIAL - RETURN ON ASSETS</t>
  </si>
  <si>
    <t>867871(WC08326)</t>
  </si>
  <si>
    <t>KLA - RETURN ON ASSETS</t>
  </si>
  <si>
    <t>993062(WC08326)</t>
  </si>
  <si>
    <t>DEVON ENERGY CORP - RETURN ON ASSETS</t>
  </si>
  <si>
    <t>271980(WC08326)</t>
  </si>
  <si>
    <t>KELLOGG COMPANY - RETURN ON ASSETS</t>
  </si>
  <si>
    <t>905922(WC08326)</t>
  </si>
  <si>
    <t>KEYCORP - RETURN ON ASSETS</t>
  </si>
  <si>
    <t>916130(WC08326)</t>
  </si>
  <si>
    <t>KIMCO REALTY CORP - RETURN ON ASSETS</t>
  </si>
  <si>
    <t>546169(WC08326)</t>
  </si>
  <si>
    <t>KIMBERLY-CLARK CORP - RETURN ON ASSETS</t>
  </si>
  <si>
    <t>902354(WC08326)</t>
  </si>
  <si>
    <t>KOHLS CORPORATION - RETURN ON ASSETS</t>
  </si>
  <si>
    <t>325849(WC08326)</t>
  </si>
  <si>
    <t>KROGER CO - RETURN ON ASSETS</t>
  </si>
  <si>
    <t>912134(WC08326)</t>
  </si>
  <si>
    <t>AKAMAI TECHNOLOGIES - RETURN ON ASSETS</t>
  </si>
  <si>
    <t>277355(WC08326)</t>
  </si>
  <si>
    <t>LEGGETT &amp; PLATT INC - RETURN ON ASSETS</t>
  </si>
  <si>
    <t>906487(WC08326)</t>
  </si>
  <si>
    <t>LENNAR CORP - RETURN ON ASSETS</t>
  </si>
  <si>
    <t>912219(WC08326)</t>
  </si>
  <si>
    <t>LILLY (ELI) AND CO. - RETURN ON ASSETS</t>
  </si>
  <si>
    <t>921290(WC08326)</t>
  </si>
  <si>
    <t>LINCOLN NAT'L CORP - RETURN ON ASSETS</t>
  </si>
  <si>
    <t>912402(WC08326)</t>
  </si>
  <si>
    <t>UNITED PARCEL SVCS - RETURN ON ASSETS</t>
  </si>
  <si>
    <t>277487(WC08326)</t>
  </si>
  <si>
    <t>AGILENT TECHNOLOGIES - RETURN ON ASSETS</t>
  </si>
  <si>
    <t>277642(WC08326)</t>
  </si>
  <si>
    <t>LOCKHEED MARTIN CORP - RETURN ON ASSETS</t>
  </si>
  <si>
    <t>154423(WC08326)</t>
  </si>
  <si>
    <t>LOEWS CORPORATION - RETURN ON ASSETS</t>
  </si>
  <si>
    <t>922418(WC08326)</t>
  </si>
  <si>
    <t>CARNIVAL CORP - RETURN ON ASSETS</t>
  </si>
  <si>
    <t>755695(WC08326)</t>
  </si>
  <si>
    <t>LOWE'S COMPANIES INC - RETURN ON ASSETS</t>
  </si>
  <si>
    <t>905620(WC08326)</t>
  </si>
  <si>
    <t>DOMINION ENERGY INC - RETURN ON ASSETS</t>
  </si>
  <si>
    <t>944314(WC08326)</t>
  </si>
  <si>
    <t>MACERICH CO - RETURN ON ASSETS</t>
  </si>
  <si>
    <t>357366(WC08326)</t>
  </si>
  <si>
    <t>MGM RESORTS - RETURN ON ASSETS</t>
  </si>
  <si>
    <t>516007(WC08326)</t>
  </si>
  <si>
    <t>MCCORMICK &amp; CO INC - RETURN ON ASSETS</t>
  </si>
  <si>
    <t>510493(WC08326)</t>
  </si>
  <si>
    <t>MCDONALD'S CORP - RETURN ON ASSETS</t>
  </si>
  <si>
    <t>921910(WC08326)</t>
  </si>
  <si>
    <t>EVEREST RE GROUP - RETURN ON ASSETS</t>
  </si>
  <si>
    <t>311759(WC08326)</t>
  </si>
  <si>
    <t>HOST HOTELS - RETURN ON ASSETS</t>
  </si>
  <si>
    <t>912588(WC08326)</t>
  </si>
  <si>
    <t>MARSH &amp; MCLENNAN CO. - RETURN ON ASSETS</t>
  </si>
  <si>
    <t>904780(WC08326)</t>
  </si>
  <si>
    <t>MASCO CORP - RETURN ON ASSETS</t>
  </si>
  <si>
    <t>905624(WC08326)</t>
  </si>
  <si>
    <t>MARTIN MARIETTA MAT - RETURN ON ASSETS</t>
  </si>
  <si>
    <t>130062(WC08326)</t>
  </si>
  <si>
    <t>METLIFE INC - RETURN ON ASSETS</t>
  </si>
  <si>
    <t>286738(WC08326)</t>
  </si>
  <si>
    <t>MAXIM INTEGRATED PRD - RETURN ON ASSETS</t>
  </si>
  <si>
    <t>771830(WC08326)</t>
  </si>
  <si>
    <t>ACTIVISION BLIZZARD - RETURN ON ASSETS</t>
  </si>
  <si>
    <t>312367(WC08326)</t>
  </si>
  <si>
    <t>CVS HEALTH CORP - RETURN ON ASSETS</t>
  </si>
  <si>
    <t>912635(WC08326)</t>
  </si>
  <si>
    <t>LAB CORP OF AMERICA - RETURN ON ASSETS</t>
  </si>
  <si>
    <t>152533(WC08326)</t>
  </si>
  <si>
    <t>MICROSOFT CORP - RETURN ON ASSETS</t>
  </si>
  <si>
    <t>719643(WC08326)</t>
  </si>
  <si>
    <t>MICRON TECHNOLOGY - RETURN ON ASSETS</t>
  </si>
  <si>
    <t>999506(WC08326)</t>
  </si>
  <si>
    <t>MICROCHIP TECHNOLOGY - RETURN ON ASSETS</t>
  </si>
  <si>
    <t>328228(WC08326)</t>
  </si>
  <si>
    <t>3M COMPANY - RETURN ON ASSETS</t>
  </si>
  <si>
    <t>902172(WC08326)</t>
  </si>
  <si>
    <t>MOHAWK INDUSTRIES - RETURN ON ASSETS</t>
  </si>
  <si>
    <t>325475(WC08326)</t>
  </si>
  <si>
    <t>XCEL ENERGY INC - RETURN ON ASSETS</t>
  </si>
  <si>
    <t>905010(WC08326)</t>
  </si>
  <si>
    <t>FORD MOTOR COMPANY - RETURN ON ASSETS</t>
  </si>
  <si>
    <t>902230(WC08326)</t>
  </si>
  <si>
    <t>NATL OILWELL VARCO - RETURN ON ASSETS</t>
  </si>
  <si>
    <t>884383(WC08326)</t>
  </si>
  <si>
    <t>NETAPP INC. - RETURN ON ASSETS</t>
  </si>
  <si>
    <t>867422(WC08326)</t>
  </si>
  <si>
    <t>NEWELL BRANDS INC - RETURN ON ASSETS</t>
  </si>
  <si>
    <t>906933(WC08326)</t>
  </si>
  <si>
    <t>NEWMONT GOLDCORP - RETURN ON ASSETS</t>
  </si>
  <si>
    <t>912160(WC08326)</t>
  </si>
  <si>
    <t>NIKE INC. - RETURN ON ASSETS</t>
  </si>
  <si>
    <t>993249(WC08326)</t>
  </si>
  <si>
    <t>NOBLE ENERGY, INC. - RETURN ON ASSETS</t>
  </si>
  <si>
    <t>906557(WC08326)</t>
  </si>
  <si>
    <t>NORDSTROM, INC. - RETURN ON ASSETS</t>
  </si>
  <si>
    <t>906560(WC08326)</t>
  </si>
  <si>
    <t>NORFOLK SOUTHERN - RETURN ON ASSETS</t>
  </si>
  <si>
    <t>901899(WC08326)</t>
  </si>
  <si>
    <t>NISOURCE INC - RETURN ON ASSETS</t>
  </si>
  <si>
    <t>906176(WC08326)</t>
  </si>
  <si>
    <t>NORTHERN TRUST CORP - RETURN ON ASSETS</t>
  </si>
  <si>
    <t>905861(WC08326)</t>
  </si>
  <si>
    <t>NORTHROP GRUMMAN - RETURN ON ASSETS</t>
  </si>
  <si>
    <t>905809(WC08326)</t>
  </si>
  <si>
    <t>WELLS FARGO &amp; CO - RETURN ON ASSETS</t>
  </si>
  <si>
    <t>906195(WC08326)</t>
  </si>
  <si>
    <t>NUCOR CORPORATION - RETURN ON ASSETS</t>
  </si>
  <si>
    <t>921482(WC08326)</t>
  </si>
  <si>
    <t>CAPITAL ONE FIN'L - RETURN ON ASSETS</t>
  </si>
  <si>
    <t>134843(WC08326)</t>
  </si>
  <si>
    <t>OCCIDENTAL PETROLEUM - RETURN ON ASSETS</t>
  </si>
  <si>
    <t>905102(WC08326)</t>
  </si>
  <si>
    <t>ORACLE CORPORATION - RETURN ON ASSETS</t>
  </si>
  <si>
    <t>719618(WC08326)</t>
  </si>
  <si>
    <t>PACCAR INC. - RETURN ON ASSETS</t>
  </si>
  <si>
    <t>921757(WC08326)</t>
  </si>
  <si>
    <t>EXELON CORPORATION - RETURN ON ASSETS</t>
  </si>
  <si>
    <t>902317(WC08326)</t>
  </si>
  <si>
    <t>PARKER-HANNIFIN CORP - RETURN ON ASSETS</t>
  </si>
  <si>
    <t>905150(WC08326)</t>
  </si>
  <si>
    <t>PAYCHEX INC - RETURN ON ASSETS</t>
  </si>
  <si>
    <t>945297(WC08326)</t>
  </si>
  <si>
    <t>PPL CORP - RETURN ON ASSETS</t>
  </si>
  <si>
    <t>902107(WC08326)</t>
  </si>
  <si>
    <t>PEPSICO, INC. - RETURN ON ASSETS</t>
  </si>
  <si>
    <t>905677(WC08326)</t>
  </si>
  <si>
    <t>PFIZER INC - RETURN ON ASSETS</t>
  </si>
  <si>
    <t>904030(WC08326)</t>
  </si>
  <si>
    <t>CONOCOPHILLIPS - RETURN ON ASSETS</t>
  </si>
  <si>
    <t>901666(WC08326)</t>
  </si>
  <si>
    <t>PIONEER NATURAL RES - RETURN ON ASSETS</t>
  </si>
  <si>
    <t>895705(WC08326)</t>
  </si>
  <si>
    <t>ALTRIA GROUP INC - RETURN ON ASSETS</t>
  </si>
  <si>
    <t>904853(WC08326)</t>
  </si>
  <si>
    <t>PNC FINL SVCS GROUP - RETURN ON ASSETS</t>
  </si>
  <si>
    <t>944175(WC08326)</t>
  </si>
  <si>
    <t>PPG INDUSTRIES INC - RETURN ON ASSETS</t>
  </si>
  <si>
    <t>901897(WC08326)</t>
  </si>
  <si>
    <t>COSTCO WHOLESALE - RETURN ON ASSETS</t>
  </si>
  <si>
    <t>312385(WC08326)</t>
  </si>
  <si>
    <t>T. ROWE PRICE GROUP - RETURN ON ASSETS</t>
  </si>
  <si>
    <t>729104(WC08326)</t>
  </si>
  <si>
    <t>QUEST DIAGNOSTICS - RETURN ON ASSETS</t>
  </si>
  <si>
    <t>877181(WC08326)</t>
  </si>
  <si>
    <t>PROCTER &amp; GAMBLE - RETURN ON ASSETS</t>
  </si>
  <si>
    <t>912228(WC08326)</t>
  </si>
  <si>
    <t>PROGRESSIVE CORP - RETURN ON ASSETS</t>
  </si>
  <si>
    <t>936324(WC08326)</t>
  </si>
  <si>
    <t>PUBLIC SVC ENTRPR GR - RETURN ON ASSETS</t>
  </si>
  <si>
    <t>902321(WC08326)</t>
  </si>
  <si>
    <t>PULTEGROUP - RETURN ON ASSETS</t>
  </si>
  <si>
    <t>912518(WC08326)</t>
  </si>
  <si>
    <t>QUALCOMM INC - RETURN ON ASSETS</t>
  </si>
  <si>
    <t>546370(WC08326)</t>
  </si>
  <si>
    <t>REGENCY CENTERS CORP - RETURN ON ASSETS</t>
  </si>
  <si>
    <t>312451(WC08326)</t>
  </si>
  <si>
    <t>UDR INC - RETURN ON ASSETS</t>
  </si>
  <si>
    <t>992656(WC08326)</t>
  </si>
  <si>
    <t>U. S. BANCORP - RETURN ON ASSETS</t>
  </si>
  <si>
    <t>951046(WC08326)</t>
  </si>
  <si>
    <t>ROSS STORES, INC. - RETURN ON ASSETS</t>
  </si>
  <si>
    <t>702365(WC08326)</t>
  </si>
  <si>
    <t>ROPER TECHNOLOGIES - RETURN ON ASSETS</t>
  </si>
  <si>
    <t>546965(WC08326)</t>
  </si>
  <si>
    <t>ROCKWELL AUTOMATION - RETURN ON ASSETS</t>
  </si>
  <si>
    <t>902233(WC08326)</t>
  </si>
  <si>
    <t>ROYAL CARIBBEAN - RETURN ON ASSETS</t>
  </si>
  <si>
    <t>322549(WC08326)</t>
  </si>
  <si>
    <t>RAYTHEON COMPANY - RETURN ON ASSETS</t>
  </si>
  <si>
    <t>912633(WC08326)</t>
  </si>
  <si>
    <t>TRAVELERS COS - RETURN ON ASSETS</t>
  </si>
  <si>
    <t>933974(WC08326)</t>
  </si>
  <si>
    <t>FIDELITY NATNL INF - RETURN ON ASSETS</t>
  </si>
  <si>
    <t>14015T(WC08326)</t>
  </si>
  <si>
    <t>MERCK &amp; CO INC - RETURN ON ASSETS</t>
  </si>
  <si>
    <t>905019(WC08326)</t>
  </si>
  <si>
    <t>SCHLUMBERGER LIMITED - RETURN ON ASSETS</t>
  </si>
  <si>
    <t>912090(WC08326)</t>
  </si>
  <si>
    <t>CHARLES SCHWAB CORP - RETURN ON ASSETS</t>
  </si>
  <si>
    <t>755741(WC08326)</t>
  </si>
  <si>
    <t>ZIMMER BIOMET - RETURN ON ASSETS</t>
  </si>
  <si>
    <t>14361V(WC08326)</t>
  </si>
  <si>
    <t>AMERISOURCEBERGEN - RETURN ON ASSETS</t>
  </si>
  <si>
    <t>154680(WC08326)</t>
  </si>
  <si>
    <t>PRINCIPAL FINL GROUP - RETURN ON ASSETS</t>
  </si>
  <si>
    <t>14698C(WC08326)</t>
  </si>
  <si>
    <t>SHERWIN-WILLIAMS CO - RETURN ON ASSETS</t>
  </si>
  <si>
    <t>905361(WC08326)</t>
  </si>
  <si>
    <t>SIMON PROPERTY GROUP - RETURN ON ASSETS</t>
  </si>
  <si>
    <t>357834(WC08326)</t>
  </si>
  <si>
    <t>SNAP-ON INC - RETURN ON ASSETS</t>
  </si>
  <si>
    <t>906400(WC08326)</t>
  </si>
  <si>
    <t>PRUDENTIAL FINANCIAL - RETURN ON ASSETS</t>
  </si>
  <si>
    <t>14861V(WC08326)</t>
  </si>
  <si>
    <t>ADVANCE AUTO PARTS - RETURN ON ASSETS</t>
  </si>
  <si>
    <t>14806F(WC08326)</t>
  </si>
  <si>
    <t>EDISON INTERNATIONAL - RETURN ON ASSETS</t>
  </si>
  <si>
    <t>902324(WC08326)</t>
  </si>
  <si>
    <t>SOUTHERN CO - RETURN ON ASSETS</t>
  </si>
  <si>
    <t>902325(WC08326)</t>
  </si>
  <si>
    <t>BB&amp;T CORPORATION - RETURN ON ASSETS</t>
  </si>
  <si>
    <t>992305(WC08326)</t>
  </si>
  <si>
    <t>SOUTHWEST AIRLINES - RETURN ON ASSETS</t>
  </si>
  <si>
    <t>905647(WC08326)</t>
  </si>
  <si>
    <t>AT&amp;T INC - RETURN ON ASSETS</t>
  </si>
  <si>
    <t>945388(WC08326)</t>
  </si>
  <si>
    <t>CHEVRON CORPORATION - RETURN ON ASSETS</t>
  </si>
  <si>
    <t>905024(WC08326)</t>
  </si>
  <si>
    <t>STATE STREET CORP - RETURN ON ASSETS</t>
  </si>
  <si>
    <t>951052(WC08326)</t>
  </si>
  <si>
    <t>STARBUCKS CORP - RETURN ON ASSETS</t>
  </si>
  <si>
    <t>326143(WC08326)</t>
  </si>
  <si>
    <t>PUBLIC STORAGE, INC - RETURN ON ASSETS</t>
  </si>
  <si>
    <t>905792(WC08326)</t>
  </si>
  <si>
    <t>STRYKER CORPORATION - RETURN ON ASSETS</t>
  </si>
  <si>
    <t>981722(WC08326)</t>
  </si>
  <si>
    <t>SUNTRUST BANKS INC - RETURN ON ASSETS</t>
  </si>
  <si>
    <t>922725(WC08326)</t>
  </si>
  <si>
    <t>SYMANTEC CORP - RETURN ON ASSETS</t>
  </si>
  <si>
    <t>541900(WC08326)</t>
  </si>
  <si>
    <t>SYNOPSYS INC - RETURN ON ASSETS</t>
  </si>
  <si>
    <t>325059(WC08326)</t>
  </si>
  <si>
    <t>SYSCO CORPORATION - RETURN ON ASSETS</t>
  </si>
  <si>
    <t>916079(WC08326)</t>
  </si>
  <si>
    <t>TEXAS INSTRUMENTS - RETURN ON ASSETS</t>
  </si>
  <si>
    <t>905061(WC08326)</t>
  </si>
  <si>
    <t>THERMO FISHER - RETURN ON ASSETS</t>
  </si>
  <si>
    <t>906394(WC08326)</t>
  </si>
  <si>
    <t>TIFFANY &amp; CO. - RETURN ON ASSETS</t>
  </si>
  <si>
    <t>745110(WC08326)</t>
  </si>
  <si>
    <t>TOTAL SYSTEM SERVICE - RETURN ON ASSETS</t>
  </si>
  <si>
    <t>944738(WC08326)</t>
  </si>
  <si>
    <t>DAVITA INC - RETURN ON ASSETS</t>
  </si>
  <si>
    <t>867138(WC08326)</t>
  </si>
  <si>
    <t>TYSON FOODS, INC. - RETURN ON ASSETS</t>
  </si>
  <si>
    <t>906643(WC08326)</t>
  </si>
  <si>
    <t>MARATHON OIL CORP. - RETURN ON ASSETS</t>
  </si>
  <si>
    <t>544682(WC08326)</t>
  </si>
  <si>
    <t>UNION PACIFIC CORP - RETURN ON ASSETS</t>
  </si>
  <si>
    <t>905105(WC08326)</t>
  </si>
  <si>
    <t>UNITED TECHNOLOGIES - RETURN ON ASSETS</t>
  </si>
  <si>
    <t>905122(WC08326)</t>
  </si>
  <si>
    <t>UNITEDHEALTH GROUP - RETURN ON ASSETS</t>
  </si>
  <si>
    <t>702635(WC08326)</t>
  </si>
  <si>
    <t>VARIAN MEDICAL SYST - RETURN ON ASSETS</t>
  </si>
  <si>
    <t>906220(WC08326)</t>
  </si>
  <si>
    <t>VF CORP - RETURN ON ASSETS</t>
  </si>
  <si>
    <t>901892(WC08326)</t>
  </si>
  <si>
    <t>VERTEX PHARMA INC - RETURN ON ASSETS</t>
  </si>
  <si>
    <t>545310(WC08326)</t>
  </si>
  <si>
    <t>VULCAN MATERIALS CO - RETURN ON ASSETS</t>
  </si>
  <si>
    <t>905816(WC08326)</t>
  </si>
  <si>
    <t>VORNADO REALTY TRUST - RETURN ON ASSETS</t>
  </si>
  <si>
    <t>912146(WC08326)</t>
  </si>
  <si>
    <t>WALMART INC - RETURN ON ASSETS</t>
  </si>
  <si>
    <t>916548(WC08326)</t>
  </si>
  <si>
    <t>WASTE MANAGEMENT - RETURN ON ASSETS</t>
  </si>
  <si>
    <t>519514(WC08326)</t>
  </si>
  <si>
    <t>WATERS CORPORATION - RETURN ON ASSETS</t>
  </si>
  <si>
    <t>867390(WC08326)</t>
  </si>
  <si>
    <t>WESTERN DIGITAL CORP - RETURN ON ASSETS</t>
  </si>
  <si>
    <t>906785(WC08326)</t>
  </si>
  <si>
    <t>WEYERHAEUSER CO - RETURN ON ASSETS</t>
  </si>
  <si>
    <t>905818(WC08326)</t>
  </si>
  <si>
    <t>WHIRLPOOL CORP - RETURN ON ASSETS</t>
  </si>
  <si>
    <t>904869(WC08326)</t>
  </si>
  <si>
    <t>WYNN RESORTS, LTD - RETURN ON ASSETS</t>
  </si>
  <si>
    <t>26406N(WC08326)</t>
  </si>
  <si>
    <t>CME GROUP INC - RETURN ON ASSETS</t>
  </si>
  <si>
    <t>26393N(WC08326)</t>
  </si>
  <si>
    <t>WILLIAMS COMPANIES - RETURN ON ASSETS</t>
  </si>
  <si>
    <t>922407(WC08326)</t>
  </si>
  <si>
    <t>ALLIANT ENERGY CORP - RETURN ON ASSETS</t>
  </si>
  <si>
    <t>906979(WC08326)</t>
  </si>
  <si>
    <t>CARMAX INC - RETURN ON ASSETS</t>
  </si>
  <si>
    <t>877723(WC08326)</t>
  </si>
  <si>
    <t>XILINX INC - RETURN ON ASSETS</t>
  </si>
  <si>
    <t>543542(WC08326)</t>
  </si>
  <si>
    <t>CIMAREX ENERGY CO - RETURN ON ASSETS</t>
  </si>
  <si>
    <t>26276P(WC08326)</t>
  </si>
  <si>
    <t>TJX COMPANIES INC - RETURN ON ASSETS</t>
  </si>
  <si>
    <t>921855(WC08326)</t>
  </si>
  <si>
    <t>ZIONS BANCORP - RETURN ON ASSETS</t>
  </si>
  <si>
    <t>951584(WC08326)</t>
  </si>
  <si>
    <t>REGIONS FINANCIAL - RETURN ON ASSETS</t>
  </si>
  <si>
    <t>951051(WC08326)</t>
  </si>
  <si>
    <t>CELANESE CORPORATION - RETURN ON ASSETS</t>
  </si>
  <si>
    <t>29756N(WC08326)</t>
  </si>
  <si>
    <t>MOLSON COORS BREW - RETURN ON ASSETS</t>
  </si>
  <si>
    <t>905997(WC08326)</t>
  </si>
  <si>
    <t>AMERIPRISE FIN - RETURN ON ASSETS</t>
  </si>
  <si>
    <t>31604H(WC08326)</t>
  </si>
  <si>
    <t>VIACOM, INC. - RETURN ON ASSETS</t>
  </si>
  <si>
    <t>543487(WC08326)</t>
  </si>
  <si>
    <t>CBS CORPORATION - RETURN ON ASSETS</t>
  </si>
  <si>
    <t>32480Q(WC08326)</t>
  </si>
  <si>
    <t>HANESBRANDS, INC. - RETURN ON ASSETS</t>
  </si>
  <si>
    <t>41071J(WC08326)</t>
  </si>
  <si>
    <t>WESTERN UNION COMP - RETURN ON ASSETS</t>
  </si>
  <si>
    <t>41195M(WC08326)</t>
  </si>
  <si>
    <t>PEOPLE'S UNITED - RETURN ON ASSETS</t>
  </si>
  <si>
    <t>517465(WC08326)</t>
  </si>
  <si>
    <t>BANK OF NEW YORK - RETURN ON ASSETS</t>
  </si>
  <si>
    <t>905840(WC08326)</t>
  </si>
  <si>
    <t>INVESCO LTD. - RETURN ON ASSETS</t>
  </si>
  <si>
    <t>51245V(WC08326)</t>
  </si>
  <si>
    <t>CHUBB - RETURN ON ASSETS</t>
  </si>
  <si>
    <t>328314(WC08326)</t>
  </si>
  <si>
    <t>DISCOVERY INC - RETURN ON ASSETS</t>
  </si>
  <si>
    <t>31196R(WC08326)</t>
  </si>
  <si>
    <t>MOSAIC CO - RETURN ON ASSETS</t>
  </si>
  <si>
    <t>771767(WC08326)</t>
  </si>
  <si>
    <t>STANLEY BLACK - RETURN ON ASSETS</t>
  </si>
  <si>
    <t>921503(WC08326)</t>
  </si>
  <si>
    <t>GARMIN LTD. - RETURN ON ASSETS</t>
  </si>
  <si>
    <t>255781(WC08326)</t>
  </si>
  <si>
    <t>PROLOGIS - RETURN ON ASSETS</t>
  </si>
  <si>
    <t>670129(WC08326)</t>
  </si>
  <si>
    <t>ACCENTURE PLC - RETURN ON ASSETS</t>
  </si>
  <si>
    <t>14352P(WC08326)</t>
  </si>
  <si>
    <t>HCA HEALTHCARE - RETURN ON ASSETS</t>
  </si>
  <si>
    <t>749688(WC08326)</t>
  </si>
  <si>
    <t>RALPH LAUREN - RETURN ON ASSETS</t>
  </si>
  <si>
    <t>894145(WC08326)</t>
  </si>
  <si>
    <t>SEAGATE TECHNOLOGY - RETURN ON ASSETS</t>
  </si>
  <si>
    <t>26599V(WC08326)</t>
  </si>
  <si>
    <t>MOTOROLA SOLUTIONS - RETURN ON ASSETS</t>
  </si>
  <si>
    <t>904878(WC08326)</t>
  </si>
  <si>
    <t>AON PLC - RETURN ON ASSETS</t>
  </si>
  <si>
    <t>922817(WC08326)</t>
  </si>
  <si>
    <t>INGERSOLL-RAND - RETURN ON ASSETS</t>
  </si>
  <si>
    <t>905446(WC08326)</t>
  </si>
  <si>
    <t>CBRE GROUP - RETURN ON ASSETS</t>
  </si>
  <si>
    <t>28513N(WC08326)</t>
  </si>
  <si>
    <t>EXPEDIA GROUP INC - RETURN ON ASSETS</t>
  </si>
  <si>
    <t>31412T(WC08326)</t>
  </si>
  <si>
    <t>AMERICAN TOWER CORP - RETURN ON ASSETS</t>
  </si>
  <si>
    <t>680902(WC08326)</t>
  </si>
  <si>
    <t>DUKE ENERGY CORP - RETURN ON ASSETS</t>
  </si>
  <si>
    <t>904383(WC08326)</t>
  </si>
  <si>
    <t>MONDELEZ - RETURN ON ASSETS</t>
  </si>
  <si>
    <t>13967E(WC08326)</t>
  </si>
  <si>
    <t>EATON CORP PLC - RETURN ON ASSETS</t>
  </si>
  <si>
    <t>903749(WC08326)</t>
  </si>
  <si>
    <t>L BRANDS INC - RETURN ON ASSETS</t>
  </si>
  <si>
    <t>937343(WC08326)</t>
  </si>
  <si>
    <t>ARCONIC INC - RETURN ON ASSETS</t>
  </si>
  <si>
    <t>905113(WC08326)</t>
  </si>
  <si>
    <t>WILLIS TOWERS WAT - RETURN ON ASSETS</t>
  </si>
  <si>
    <t>13967H(WC08326)</t>
  </si>
  <si>
    <t>BAKER HUGHES A GE CO - RETURN ON ASSETS</t>
  </si>
  <si>
    <t>921431(WC08326)</t>
  </si>
  <si>
    <t>TAPESTRY INC - RETURN ON ASSETS</t>
  </si>
  <si>
    <t>266220(WC08326)</t>
  </si>
  <si>
    <t>INTERCONTINENTAL - RETURN ON ASSETS</t>
  </si>
  <si>
    <t>30730Q(WC08326)</t>
  </si>
  <si>
    <t>JEFFERIES FINANCIAL - RETURN ON ASSETS</t>
  </si>
  <si>
    <t>921925(WC08326)</t>
  </si>
  <si>
    <t>CIGNA CORP - RETURN ON ASSETS</t>
  </si>
  <si>
    <t>912278(WC08326)</t>
  </si>
  <si>
    <t>XEROX HOLDINGS CORP - RETURN ON ASSETS</t>
  </si>
  <si>
    <t>905284(WC08326)</t>
  </si>
  <si>
    <t>APT INVESTMENT &amp; MGT - RETURN ON ASSETS</t>
  </si>
  <si>
    <t>132808(WC08326)</t>
  </si>
  <si>
    <t>GLOBE LIFE INC - RETURN ON ASSETS</t>
  </si>
  <si>
    <t>993394(WC08326)</t>
  </si>
  <si>
    <t>L3HARRIS TECHN - RETURN ON ASSETS</t>
  </si>
  <si>
    <t>905409(WC08326)</t>
  </si>
  <si>
    <t>PENTAIR PLC - RETURN ON ASSETS</t>
  </si>
  <si>
    <t>906585(WC08326)</t>
  </si>
  <si>
    <t>ANTHEM INC - RETURN ON ASSETS</t>
  </si>
  <si>
    <t>14737P(WC08326)</t>
  </si>
  <si>
    <t>CROWN CASTLE INT'L - RETURN ON ASSETS</t>
  </si>
  <si>
    <t>687197(WC08326)</t>
  </si>
  <si>
    <t>MEDTRONIC PLC - RETURN ON ASSETS</t>
  </si>
  <si>
    <t>906496(WC08326)</t>
  </si>
  <si>
    <t>WALGREENS BOOTS - RETURN ON ASSETS</t>
  </si>
  <si>
    <t>904866(WC08326)</t>
  </si>
  <si>
    <t>MYLAN NV - RETURN ON ASSETS</t>
  </si>
  <si>
    <t>906931(WC08326)</t>
  </si>
  <si>
    <t>IRON MOUNTAIN INC - RETURN ON ASSETS</t>
  </si>
  <si>
    <t>894720(WC08326)</t>
  </si>
  <si>
    <t>JOHNSON CONTROLS INT - RETURN ON ASSETS</t>
  </si>
  <si>
    <t>545615(WC08326)</t>
  </si>
  <si>
    <t>ALLERGAN PLC - RETURN ON ASSETS</t>
  </si>
  <si>
    <t>325596(WC08326)</t>
  </si>
  <si>
    <t>DENTSPLY SIRONA - RETURN ON ASSETS</t>
  </si>
  <si>
    <t>510209(WC08326)</t>
  </si>
  <si>
    <t>S&amp;P GLOBAL INC - RETURN ON ASSETS</t>
  </si>
  <si>
    <t>905414(WC08326)</t>
  </si>
  <si>
    <t>ALPHABET INC - RETURN ON ASSETS</t>
  </si>
  <si>
    <t>29026M(WC08326)</t>
  </si>
  <si>
    <t>HP INC - RETURN ON ASSETS</t>
  </si>
  <si>
    <t>905277(WC08326)</t>
  </si>
  <si>
    <t>DXC TECHNO - RETURN ON ASSETS</t>
  </si>
  <si>
    <t>916091(WC08326)</t>
  </si>
  <si>
    <t>WEC ENERGY GROUP INC - RETURN ON ASSETS</t>
  </si>
  <si>
    <t>902335(WC08326)</t>
  </si>
  <si>
    <t>LINDE PLC - RETURN ON ASSETS</t>
  </si>
  <si>
    <t>9373MH(WC08326)</t>
  </si>
  <si>
    <t>AMAZON.COM INC - RETURN ON EQUITY - TOTAL (%)</t>
  </si>
  <si>
    <t>891399(WC08301)</t>
  </si>
  <si>
    <t>ABBOTT LABORATORIES - RETURN ON EQUITY - TOTAL (%)</t>
  </si>
  <si>
    <t>916328(WC08301)</t>
  </si>
  <si>
    <t>AES CORP - RETURN ON EQUITY - TOTAL (%)</t>
  </si>
  <si>
    <t>545101(WC08301)</t>
  </si>
  <si>
    <t>INT'L BUSINESS MACHS - RETURN ON EQUITY - TOTAL (%)</t>
  </si>
  <si>
    <t>906187(WC08301)</t>
  </si>
  <si>
    <t>ADVANCED MICRO - RETURN ON EQUITY - TOTAL (%)</t>
  </si>
  <si>
    <t>936365(WC08301)</t>
  </si>
  <si>
    <t>ADOBE INC - RETURN ON EQUITY - TOTAL (%)</t>
  </si>
  <si>
    <t>749382(WC08301)</t>
  </si>
  <si>
    <t>AIR PRODUCTS &amp; CHEMS - RETURN ON EQUITY - TOTAL (%)</t>
  </si>
  <si>
    <t>905271(WC08301)</t>
  </si>
  <si>
    <t>BOSTON PROPERTIES - RETURN ON EQUITY - TOTAL (%)</t>
  </si>
  <si>
    <t>894371(WC08301)</t>
  </si>
  <si>
    <t>ALLSTATE CORP - RETURN ON EQUITY - TOTAL (%)</t>
  </si>
  <si>
    <t>322677(WC08301)</t>
  </si>
  <si>
    <t>HONEYWELL INTERNATNL - RETURN ON EQUITY - TOTAL (%)</t>
  </si>
  <si>
    <t>906191(WC08301)</t>
  </si>
  <si>
    <t>AMGEN INC - RETURN ON EQUITY - TOTAL (%)</t>
  </si>
  <si>
    <t>938692(WC08301)</t>
  </si>
  <si>
    <t>HESS CORPORATION - RETURN ON EQUITY - TOTAL (%)</t>
  </si>
  <si>
    <t>905802(WC08301)</t>
  </si>
  <si>
    <t>AMERICAN EXPRESS CO - RETURN ON EQUITY - TOTAL (%)</t>
  </si>
  <si>
    <t>906156(WC08301)</t>
  </si>
  <si>
    <t>AMERICAN ELECTRIC - RETURN ON EQUITY - TOTAL (%)</t>
  </si>
  <si>
    <t>905425(WC08301)</t>
  </si>
  <si>
    <t>AFLAC INCORPORATED - RETURN ON EQUITY - TOTAL (%)</t>
  </si>
  <si>
    <t>933185(WC08301)</t>
  </si>
  <si>
    <t>AMERICAN INT'L GROUP - RETURN ON EQUITY - TOTAL (%)</t>
  </si>
  <si>
    <t>916305(WC08301)</t>
  </si>
  <si>
    <t>ANALOG DEVICES, INC. - RETURN ON EQUITY - TOTAL (%)</t>
  </si>
  <si>
    <t>905276(WC08301)</t>
  </si>
  <si>
    <t>VALERO ENERGY CORP - RETURN ON EQUITY - TOTAL (%)</t>
  </si>
  <si>
    <t>982852(WC08301)</t>
  </si>
  <si>
    <t>APACHE CORPORATION - RETURN ON EQUITY - TOTAL (%)</t>
  </si>
  <si>
    <t>921983(WC08301)</t>
  </si>
  <si>
    <t>COMCAST CORPORATION - RETURN ON EQUITY - TOTAL (%)</t>
  </si>
  <si>
    <t>981550(WC08301)</t>
  </si>
  <si>
    <t>APPLE INC - RETURN ON EQUITY - TOTAL (%)</t>
  </si>
  <si>
    <t>992816(WC08301)</t>
  </si>
  <si>
    <t>APPLIED MATERIALS - RETURN ON EQUITY - TOTAL (%)</t>
  </si>
  <si>
    <t>905296(WC08301)</t>
  </si>
  <si>
    <t>ALBEMARLE CORP - RETURN ON EQUITY - TOTAL (%)</t>
  </si>
  <si>
    <t>130298(WC08301)</t>
  </si>
  <si>
    <t>ARCHER DANIELS MIDL. - RETURN ON EQUITY - TOTAL (%)</t>
  </si>
  <si>
    <t>921093(WC08301)</t>
  </si>
  <si>
    <t>PINNACLE WEST CAPTL - RETURN ON EQUITY - TOTAL (%)</t>
  </si>
  <si>
    <t>902607(WC08301)</t>
  </si>
  <si>
    <t>AMEREN CORPORATION - RETURN ON EQUITY - TOTAL (%)</t>
  </si>
  <si>
    <t>670942(WC08301)</t>
  </si>
  <si>
    <t>AUTODESK INC - RETURN ON EQUITY - TOTAL (%)</t>
  </si>
  <si>
    <t>702259(WC08301)</t>
  </si>
  <si>
    <t>AUTOMATIC DATA PROC - RETURN ON EQUITY - TOTAL (%)</t>
  </si>
  <si>
    <t>912669(WC08301)</t>
  </si>
  <si>
    <t>AUTOZONE INC - RETURN ON EQUITY - TOTAL (%)</t>
  </si>
  <si>
    <t>544616(WC08301)</t>
  </si>
  <si>
    <t>AVERY DENNISON CORP - RETURN ON EQUITY - TOTAL (%)</t>
  </si>
  <si>
    <t>921161(WC08301)</t>
  </si>
  <si>
    <t>BALL CORPORATION - RETURN ON EQUITY - TOTAL (%)</t>
  </si>
  <si>
    <t>932060(WC08301)</t>
  </si>
  <si>
    <t>BERKSHIRE HATHAWAY - RETURN ON EQUITY - TOTAL (%)</t>
  </si>
  <si>
    <t>874227(WC08301)</t>
  </si>
  <si>
    <t>BAXTER INTERNATIONAL - RETURN ON EQUITY - TOTAL (%)</t>
  </si>
  <si>
    <t>916365(WC08301)</t>
  </si>
  <si>
    <t>BECTON, DICKINSON - RETURN ON EQUITY - TOTAL (%)</t>
  </si>
  <si>
    <t>905876(WC08301)</t>
  </si>
  <si>
    <t>VERIZON COMMUNICATNS - RETURN ON EQUITY - TOTAL (%)</t>
  </si>
  <si>
    <t>945384(WC08301)</t>
  </si>
  <si>
    <t>BEST BUY CO INC - RETURN ON EQUITY - TOTAL (%)</t>
  </si>
  <si>
    <t>929302(WC08301)</t>
  </si>
  <si>
    <t>SL GREEN REALTY CORP - RETURN ON EQUITY - TOTAL (%)</t>
  </si>
  <si>
    <t>895784(WC08301)</t>
  </si>
  <si>
    <t>YUM! BRANDS INC - RETURN ON EQUITY - TOTAL (%)</t>
  </si>
  <si>
    <t>878574(WC08301)</t>
  </si>
  <si>
    <t>FIRSTENERGY CORP - RETURN ON EQUITY - TOTAL (%)</t>
  </si>
  <si>
    <t>905159(WC08301)</t>
  </si>
  <si>
    <t>H &amp; R BLOCK INC - RETURN ON EQUITY - TOTAL (%)</t>
  </si>
  <si>
    <t>905596(WC08301)</t>
  </si>
  <si>
    <t>BOEING CO - RETURN ON EQUITY - TOTAL (%)</t>
  </si>
  <si>
    <t>904818(WC08301)</t>
  </si>
  <si>
    <t>ROBERT HALF INTL INC - RETURN ON EQUITY - TOTAL (%)</t>
  </si>
  <si>
    <t>923649(WC08301)</t>
  </si>
  <si>
    <t>BOSTON SCIENTIFIC - RETURN ON EQUITY - TOTAL (%)</t>
  </si>
  <si>
    <t>325824(WC08301)</t>
  </si>
  <si>
    <t>C.H. ROBINSON - RETURN ON EQUITY - TOTAL (%)</t>
  </si>
  <si>
    <t>879628(WC08301)</t>
  </si>
  <si>
    <t>BRISTOL-MYERS SQUIBB - RETURN ON EQUITY - TOTAL (%)</t>
  </si>
  <si>
    <t>905080(WC08301)</t>
  </si>
  <si>
    <t>AVALONBAY COMMUNITIE - RETURN ON EQUITY - TOTAL (%)</t>
  </si>
  <si>
    <t>130502(WC08301)</t>
  </si>
  <si>
    <t>SEMPRA ENERGY - RETURN ON EQUITY - TOTAL (%)</t>
  </si>
  <si>
    <t>902103(WC08301)</t>
  </si>
  <si>
    <t>FEDEX CORP - RETURN ON EQUITY - TOTAL (%)</t>
  </si>
  <si>
    <t>951849(WC08301)</t>
  </si>
  <si>
    <t>VERISIGN, INC. - RETURN ON EQUITY - TOTAL (%)</t>
  </si>
  <si>
    <t>674693(WC08301)</t>
  </si>
  <si>
    <t>AMPHENOL CORP - RETURN ON EQUITY - TOTAL (%)</t>
  </si>
  <si>
    <t>546075(WC08301)</t>
  </si>
  <si>
    <t>BROWN FORMAN CORP - RETURN ON EQUITY - TOTAL (%)</t>
  </si>
  <si>
    <t>912216(WC08301)</t>
  </si>
  <si>
    <t>CSX CORPORATION - RETURN ON EQUITY - TOTAL (%)</t>
  </si>
  <si>
    <t>993189(WC08301)</t>
  </si>
  <si>
    <t>CAMPBELL SOUP CO - RETURN ON EQUITY - TOTAL (%)</t>
  </si>
  <si>
    <t>905075(WC08301)</t>
  </si>
  <si>
    <t>CONSTELLATION BRANDS - RETURN ON EQUITY - TOTAL (%)</t>
  </si>
  <si>
    <t>937083(WC08301)</t>
  </si>
  <si>
    <t>CARDINAL HEALTH, INC - RETURN ON EQUITY - TOTAL (%)</t>
  </si>
  <si>
    <t>944704(WC08301)</t>
  </si>
  <si>
    <t>CATERPILLAR INC - RETURN ON EQUITY - TOTAL (%)</t>
  </si>
  <si>
    <t>902224(WC08301)</t>
  </si>
  <si>
    <t>CELGENE CORPORATION - RETURN ON EQUITY - TOTAL (%)</t>
  </si>
  <si>
    <t>755790(WC08301)</t>
  </si>
  <si>
    <t>CITRIX SYSTEMS INC - RETURN ON EQUITY - TOTAL (%)</t>
  </si>
  <si>
    <t>867705(WC08301)</t>
  </si>
  <si>
    <t>JPMORGAN CHASE &amp; CO - RETURN ON EQUITY - TOTAL (%)</t>
  </si>
  <si>
    <t>902242(WC08301)</t>
  </si>
  <si>
    <t>CINCINNATI FINL CORP - RETURN ON EQUITY - TOTAL (%)</t>
  </si>
  <si>
    <t>951545(WC08301)</t>
  </si>
  <si>
    <t>CINTAS CORPORATION - RETURN ON EQUITY - TOTAL (%)</t>
  </si>
  <si>
    <t>944777(WC08301)</t>
  </si>
  <si>
    <t>CISCO SYSTEMS, INC. - RETURN ON EQUITY - TOTAL (%)</t>
  </si>
  <si>
    <t>542868(WC08301)</t>
  </si>
  <si>
    <t>CLOROX CO - RETURN ON EQUITY - TOTAL (%)</t>
  </si>
  <si>
    <t>916125(WC08301)</t>
  </si>
  <si>
    <t>COCA-COLA - RETURN ON EQUITY - TOTAL (%)</t>
  </si>
  <si>
    <t>904282(WC08301)</t>
  </si>
  <si>
    <t>COLGATE-PALMOLIVE CO - RETURN ON EQUITY - TOTAL (%)</t>
  </si>
  <si>
    <t>906148(WC08301)</t>
  </si>
  <si>
    <t>COMERICA INC. - RETURN ON EQUITY - TOTAL (%)</t>
  </si>
  <si>
    <t>922964(WC08301)</t>
  </si>
  <si>
    <t>CONAGRA BRANDS INC - RETURN ON EQUITY - TOTAL (%)</t>
  </si>
  <si>
    <t>929814(WC08301)</t>
  </si>
  <si>
    <t>CONSOLIDATED EDISON - RETURN ON EQUITY - TOTAL (%)</t>
  </si>
  <si>
    <t>902288(WC08301)</t>
  </si>
  <si>
    <t>CMS ENERGY CORP - RETURN ON EQUITY - TOTAL (%)</t>
  </si>
  <si>
    <t>901686(WC08301)</t>
  </si>
  <si>
    <t>COOPER COMPANIES INC - RETURN ON EQUITY - TOTAL (%)</t>
  </si>
  <si>
    <t>938928(WC08301)</t>
  </si>
  <si>
    <t>CORNING INCORPORATED - RETURN ON EQUITY - TOTAL (%)</t>
  </si>
  <si>
    <t>912273(WC08301)</t>
  </si>
  <si>
    <t>SEALED AIR CORP - RETURN ON EQUITY - TOTAL (%)</t>
  </si>
  <si>
    <t>923036(WC08301)</t>
  </si>
  <si>
    <t>CUMMINS INC. - RETURN ON EQUITY - TOTAL (%)</t>
  </si>
  <si>
    <t>905966(WC08301)</t>
  </si>
  <si>
    <t>D.R. HORTON INC - RETURN ON EQUITY - TOTAL (%)</t>
  </si>
  <si>
    <t>325922(WC08301)</t>
  </si>
  <si>
    <t>DANAHER CORP - RETURN ON EQUITY - TOTAL (%)</t>
  </si>
  <si>
    <t>912941(WC08301)</t>
  </si>
  <si>
    <t>MOODY'S CORP - RETURN ON EQUITY - TOTAL (%)</t>
  </si>
  <si>
    <t>683118(WC08301)</t>
  </si>
  <si>
    <t>DEERE &amp; COMPANY - RETURN ON EQUITY - TOTAL (%)</t>
  </si>
  <si>
    <t>906189(WC08301)</t>
  </si>
  <si>
    <t>MORGAN STANLEY - RETURN ON EQUITY - TOTAL (%)</t>
  </si>
  <si>
    <t>327998(WC08301)</t>
  </si>
  <si>
    <t>REPUBLIC SERVICES - RETURN ON EQUITY - TOTAL (%)</t>
  </si>
  <si>
    <t>683432(WC08301)</t>
  </si>
  <si>
    <t>WALT DISNEY - RETURN ON EQUITY - TOTAL (%)</t>
  </si>
  <si>
    <t>921964(WC08301)</t>
  </si>
  <si>
    <t>DOLLAR TREE, INC - RETURN ON EQUITY - TOTAL (%)</t>
  </si>
  <si>
    <t>154259(WC08301)</t>
  </si>
  <si>
    <t>DOVER CORP - RETURN ON EQUITY - TOTAL (%)</t>
  </si>
  <si>
    <t>904830(WC08301)</t>
  </si>
  <si>
    <t>OMNICOM GROUP INC - RETURN ON EQUITY - TOTAL (%)</t>
  </si>
  <si>
    <t>932913(WC08301)</t>
  </si>
  <si>
    <t>DTE ENERGY CO - RETURN ON EQUITY - TOTAL (%)</t>
  </si>
  <si>
    <t>905214(WC08301)</t>
  </si>
  <si>
    <t>DUKE REALTY CORP - RETURN ON EQUITY - TOTAL (%)</t>
  </si>
  <si>
    <t>513260(WC08301)</t>
  </si>
  <si>
    <t>DARDEN RESTAURANTS - RETURN ON EQUITY - TOTAL (%)</t>
  </si>
  <si>
    <t>152719(WC08301)</t>
  </si>
  <si>
    <t>EBAY INC. - RETURN ON EQUITY - TOTAL (%)</t>
  </si>
  <si>
    <t>687609(WC08301)</t>
  </si>
  <si>
    <t>BANK OF AMERICA CORP - RETURN ON EQUITY - TOTAL (%)</t>
  </si>
  <si>
    <t>923937(WC08301)</t>
  </si>
  <si>
    <t>CITIGROUP INC - RETURN ON EQUITY - TOTAL (%)</t>
  </si>
  <si>
    <t>741344(WC08301)</t>
  </si>
  <si>
    <t>EASTMAN CHEMICAL CO - RETURN ON EQUITY - TOTAL (%)</t>
  </si>
  <si>
    <t>357922(WC08301)</t>
  </si>
  <si>
    <t>E*TRADE FINANCIAL - RETURN ON EQUITY - TOTAL (%)</t>
  </si>
  <si>
    <t>883488(WC08301)</t>
  </si>
  <si>
    <t>CADENCE DESIGN SYST - RETURN ON EQUITY - TOTAL (%)</t>
  </si>
  <si>
    <t>755148(WC08301)</t>
  </si>
  <si>
    <t>DISH NETWORK - RETURN ON EQUITY - TOTAL (%)</t>
  </si>
  <si>
    <t>135448(WC08301)</t>
  </si>
  <si>
    <t>ECOLAB INC - RETURN ON EQUITY - TOTAL (%)</t>
  </si>
  <si>
    <t>921268(WC08301)</t>
  </si>
  <si>
    <t>PERKINELMER INC - RETURN ON EQUITY - TOTAL (%)</t>
  </si>
  <si>
    <t>912157(WC08301)</t>
  </si>
  <si>
    <t>ELECTRONIC ARTS, INC - RETURN ON EQUITY - TOTAL (%)</t>
  </si>
  <si>
    <t>500320(WC08301)</t>
  </si>
  <si>
    <t>EMERSON ELECTRIC CO. - RETURN ON EQUITY - TOTAL (%)</t>
  </si>
  <si>
    <t>905115(WC08301)</t>
  </si>
  <si>
    <t>ENTERGY CORPORATION - RETURN ON EQUITY - TOTAL (%)</t>
  </si>
  <si>
    <t>902306(WC08301)</t>
  </si>
  <si>
    <t>EOG RESOURCES, INC. - RETURN ON EQUITY - TOTAL (%)</t>
  </si>
  <si>
    <t>500373(WC08301)</t>
  </si>
  <si>
    <t>EQUIFAX INC. - RETURN ON EQUITY - TOTAL (%)</t>
  </si>
  <si>
    <t>906194(WC08301)</t>
  </si>
  <si>
    <t>EQUITY RESIDENTIAL - RETURN ON EQUITY - TOTAL (%)</t>
  </si>
  <si>
    <t>329534(WC08301)</t>
  </si>
  <si>
    <t>ESTEE LAUDER CO - RETURN ON EQUITY - TOTAL (%)</t>
  </si>
  <si>
    <t>867375(WC08301)</t>
  </si>
  <si>
    <t>EXPEDITORS INTL WASH - RETURN ON EQUITY - TOTAL (%)</t>
  </si>
  <si>
    <t>910722(WC08301)</t>
  </si>
  <si>
    <t>EXXON MOBIL CORP - RETURN ON EQUITY - TOTAL (%)</t>
  </si>
  <si>
    <t>905039(WC08301)</t>
  </si>
  <si>
    <t>FMC CORPORATION - RETURN ON EQUITY - TOTAL (%)</t>
  </si>
  <si>
    <t>905082(WC08301)</t>
  </si>
  <si>
    <t>NEXTERA ENERGY - RETURN ON EQUITY - TOTAL (%)</t>
  </si>
  <si>
    <t>905016(WC08301)</t>
  </si>
  <si>
    <t>ASSURANT INC - RETURN ON EQUITY - TOTAL (%)</t>
  </si>
  <si>
    <t>28341F(WC08301)</t>
  </si>
  <si>
    <t>FASTENAL COMPANY - RETURN ON EQUITY - TOTAL (%)</t>
  </si>
  <si>
    <t>755980(WC08301)</t>
  </si>
  <si>
    <t>FEDERAL REALTY INVST - RETURN ON EQUITY - TOTAL (%)</t>
  </si>
  <si>
    <t>905994(WC08301)</t>
  </si>
  <si>
    <t>FIFTH THIRD BANCORP - RETURN ON EQUITY - TOTAL (%)</t>
  </si>
  <si>
    <t>997198(WC08301)</t>
  </si>
  <si>
    <t>M&amp;T BANK CORPORATION - RETURN ON EQUITY - TOTAL (%)</t>
  </si>
  <si>
    <t>951503(WC08301)</t>
  </si>
  <si>
    <t>FISERV INC - RETURN ON EQUITY - TOTAL (%)</t>
  </si>
  <si>
    <t>741123(WC08301)</t>
  </si>
  <si>
    <t>MACY'S INC - RETURN ON EQUITY - TOTAL (%)</t>
  </si>
  <si>
    <t>546814(WC08301)</t>
  </si>
  <si>
    <t>FRANKLIN RESOURCES - RETURN ON EQUITY - TOTAL (%)</t>
  </si>
  <si>
    <t>938076(WC08301)</t>
  </si>
  <si>
    <t>FREEPORT-MCMORAN INC - RETURN ON EQUITY - TOTAL (%)</t>
  </si>
  <si>
    <t>152594(WC08301)</t>
  </si>
  <si>
    <t>GAP INC - RETURN ON EQUITY - TOTAL (%)</t>
  </si>
  <si>
    <t>951018(WC08301)</t>
  </si>
  <si>
    <t>GENERAL DYNAMICS - RETURN ON EQUITY - TOTAL (%)</t>
  </si>
  <si>
    <t>907652(WC08301)</t>
  </si>
  <si>
    <t>GENERAL MILLS, INC. - RETURN ON EQUITY - TOTAL (%)</t>
  </si>
  <si>
    <t>905801(WC08301)</t>
  </si>
  <si>
    <t>GENUINE PARTS CO - RETURN ON EQUITY - TOTAL (%)</t>
  </si>
  <si>
    <t>906511(WC08301)</t>
  </si>
  <si>
    <t>GILEAD SCIENCES, INC - RETURN ON EQUITY - TOTAL (%)</t>
  </si>
  <si>
    <t>546697(WC08301)</t>
  </si>
  <si>
    <t>MCKESSON CORPORATION - RETURN ON EQUITY - TOTAL (%)</t>
  </si>
  <si>
    <t>134784(WC08301)</t>
  </si>
  <si>
    <t>NVIDIA CORPORATION - RETURN ON EQUITY - TOTAL (%)</t>
  </si>
  <si>
    <t>694405(WC08301)</t>
  </si>
  <si>
    <t>GENERAL ELECTRIC CO. - RETURN ON EQUITY - TOTAL (%)</t>
  </si>
  <si>
    <t>906150(WC08301)</t>
  </si>
  <si>
    <t>GRAINGER (W.W.), INC - RETURN ON EQUITY - TOTAL (%)</t>
  </si>
  <si>
    <t>905898(WC08301)</t>
  </si>
  <si>
    <t>HALLIBURTON COMPANY - RETURN ON EQUITY - TOTAL (%)</t>
  </si>
  <si>
    <t>904678(WC08301)</t>
  </si>
  <si>
    <t>GOLDMAN SACHS GROUP - RETURN ON EQUITY - TOTAL (%)</t>
  </si>
  <si>
    <t>696738(WC08301)</t>
  </si>
  <si>
    <t>HARLEY-DAVIDSON INC. - RETURN ON EQUITY - TOTAL (%)</t>
  </si>
  <si>
    <t>729665(WC08301)</t>
  </si>
  <si>
    <t>HASBRO INC - RETURN ON EQUITY - TOTAL (%)</t>
  </si>
  <si>
    <t>912030(WC08301)</t>
  </si>
  <si>
    <t>HCP, INC. - RETURN ON EQUITY - TOTAL (%)</t>
  </si>
  <si>
    <t>945589(WC08301)</t>
  </si>
  <si>
    <t>HERSHEY CO - RETURN ON EQUITY - TOTAL (%)</t>
  </si>
  <si>
    <t>905077(WC08301)</t>
  </si>
  <si>
    <t>JUNIPER NETWORKS INC - RETURN ON EQUITY - TOTAL (%)</t>
  </si>
  <si>
    <t>699943(WC08301)</t>
  </si>
  <si>
    <t>HOLOGIC INC - RETURN ON EQUITY - TOTAL (%)</t>
  </si>
  <si>
    <t>542983(WC08301)</t>
  </si>
  <si>
    <t>UNUM GROUP - RETURN ON EQUITY - TOTAL (%)</t>
  </si>
  <si>
    <t>741410(WC08301)</t>
  </si>
  <si>
    <t>HOME DEPOT, INC. - RETURN ON EQUITY - TOTAL (%)</t>
  </si>
  <si>
    <t>998171(WC08301)</t>
  </si>
  <si>
    <t>CENTERPOINT ENERGY - RETURN ON EQUITY - TOTAL (%)</t>
  </si>
  <si>
    <t>904842(WC08301)</t>
  </si>
  <si>
    <t>HUMANA INC. - RETURN ON EQUITY - TOTAL (%)</t>
  </si>
  <si>
    <t>916860(WC08301)</t>
  </si>
  <si>
    <t>HUNTINGTON BANCSHR - RETURN ON EQUITY - TOTAL (%)</t>
  </si>
  <si>
    <t>951068(WC08301)</t>
  </si>
  <si>
    <t>BIOGEN INC - RETURN ON EQUITY - TOTAL (%)</t>
  </si>
  <si>
    <t>545725(WC08301)</t>
  </si>
  <si>
    <t>ILLINOIS TOOL WORKS - RETURN ON EQUITY - TOTAL (%)</t>
  </si>
  <si>
    <t>905052(WC08301)</t>
  </si>
  <si>
    <t>INTUIT INC - RETURN ON EQUITY - TOTAL (%)</t>
  </si>
  <si>
    <t>328184(WC08301)</t>
  </si>
  <si>
    <t>INTEL CORPORATION - RETURN ON EQUITY - TOTAL (%)</t>
  </si>
  <si>
    <t>922726(WC08301)</t>
  </si>
  <si>
    <t>INTL FLAVORS&amp;FRAGRAN - RETURN ON EQUITY - TOTAL (%)</t>
  </si>
  <si>
    <t>905050(WC08301)</t>
  </si>
  <si>
    <t>INTERNATIONAL PAPER - RETURN ON EQUITY - TOTAL (%)</t>
  </si>
  <si>
    <t>904069(WC08301)</t>
  </si>
  <si>
    <t>INTERPUBLIC GROUP - RETURN ON EQUITY - TOTAL (%)</t>
  </si>
  <si>
    <t>923465(WC08301)</t>
  </si>
  <si>
    <t>JACOBS ENG GROUP INC - RETURN ON EQUITY - TOTAL (%)</t>
  </si>
  <si>
    <t>912142(WC08301)</t>
  </si>
  <si>
    <t>JOHNSON &amp; JOHNSON - RETURN ON EQUITY - TOTAL (%)</t>
  </si>
  <si>
    <t>912212(WC08301)</t>
  </si>
  <si>
    <t>HARTFORD FINANCIAL - RETURN ON EQUITY - TOTAL (%)</t>
  </si>
  <si>
    <t>867871(WC08301)</t>
  </si>
  <si>
    <t>KLA - RETURN ON EQUITY - TOTAL (%)</t>
  </si>
  <si>
    <t>993062(WC08301)</t>
  </si>
  <si>
    <t>DEVON ENERGY CORP - RETURN ON EQUITY - TOTAL (%)</t>
  </si>
  <si>
    <t>271980(WC08301)</t>
  </si>
  <si>
    <t>KELLOGG COMPANY - RETURN ON EQUITY - TOTAL (%)</t>
  </si>
  <si>
    <t>905922(WC08301)</t>
  </si>
  <si>
    <t>KEYCORP - RETURN ON EQUITY - TOTAL (%)</t>
  </si>
  <si>
    <t>916130(WC08301)</t>
  </si>
  <si>
    <t>KIMCO REALTY CORP - RETURN ON EQUITY - TOTAL (%)</t>
  </si>
  <si>
    <t>546169(WC08301)</t>
  </si>
  <si>
    <t>KIMBERLY-CLARK CORP - RETURN ON EQUITY - TOTAL (%)</t>
  </si>
  <si>
    <t>902354(WC08301)</t>
  </si>
  <si>
    <t>KOHLS CORPORATION - RETURN ON EQUITY - TOTAL (%)</t>
  </si>
  <si>
    <t>325849(WC08301)</t>
  </si>
  <si>
    <t>KROGER CO - RETURN ON EQUITY - TOTAL (%)</t>
  </si>
  <si>
    <t>912134(WC08301)</t>
  </si>
  <si>
    <t>AKAMAI TECHNOLOGIES - RETURN ON EQUITY - TOTAL (%)</t>
  </si>
  <si>
    <t>277355(WC08301)</t>
  </si>
  <si>
    <t>LEGGETT &amp; PLATT INC - RETURN ON EQUITY - TOTAL (%)</t>
  </si>
  <si>
    <t>906487(WC08301)</t>
  </si>
  <si>
    <t>LENNAR CORP - RETURN ON EQUITY - TOTAL (%)</t>
  </si>
  <si>
    <t>912219(WC08301)</t>
  </si>
  <si>
    <t>LILLY (ELI) AND CO. - RETURN ON EQUITY - TOTAL (%)</t>
  </si>
  <si>
    <t>921290(WC08301)</t>
  </si>
  <si>
    <t>LINCOLN NAT'L CORP - RETURN ON EQUITY - TOTAL (%)</t>
  </si>
  <si>
    <t>912402(WC08301)</t>
  </si>
  <si>
    <t>UNITED PARCEL SVCS - RETURN ON EQUITY - TOTAL (%)</t>
  </si>
  <si>
    <t>277487(WC08301)</t>
  </si>
  <si>
    <t>AGILENT TECHNOLOGIES - RETURN ON EQUITY - TOTAL (%)</t>
  </si>
  <si>
    <t>277642(WC08301)</t>
  </si>
  <si>
    <t>LOCKHEED MARTIN CORP - RETURN ON EQUITY - TOTAL (%)</t>
  </si>
  <si>
    <t>154423(WC08301)</t>
  </si>
  <si>
    <t>LOEWS CORPORATION - RETURN ON EQUITY - TOTAL (%)</t>
  </si>
  <si>
    <t>922418(WC08301)</t>
  </si>
  <si>
    <t>CARNIVAL CORP - RETURN ON EQUITY - TOTAL (%)</t>
  </si>
  <si>
    <t>755695(WC08301)</t>
  </si>
  <si>
    <t>LOWE'S COMPANIES INC - RETURN ON EQUITY - TOTAL (%)</t>
  </si>
  <si>
    <t>905620(WC08301)</t>
  </si>
  <si>
    <t>DOMINION ENERGY INC - RETURN ON EQUITY - TOTAL (%)</t>
  </si>
  <si>
    <t>944314(WC08301)</t>
  </si>
  <si>
    <t>MACERICH CO - RETURN ON EQUITY - TOTAL (%)</t>
  </si>
  <si>
    <t>357366(WC08301)</t>
  </si>
  <si>
    <t>MGM RESORTS - RETURN ON EQUITY - TOTAL (%)</t>
  </si>
  <si>
    <t>516007(WC08301)</t>
  </si>
  <si>
    <t>MCCORMICK &amp; CO INC - RETURN ON EQUITY - TOTAL (%)</t>
  </si>
  <si>
    <t>510493(WC08301)</t>
  </si>
  <si>
    <t>MCDONALD'S CORP - RETURN ON EQUITY - TOTAL (%)</t>
  </si>
  <si>
    <t>921910(WC08301)</t>
  </si>
  <si>
    <t>EVEREST RE GROUP - RETURN ON EQUITY - TOTAL (%)</t>
  </si>
  <si>
    <t>311759(WC08301)</t>
  </si>
  <si>
    <t>HOST HOTELS - RETURN ON EQUITY - TOTAL (%)</t>
  </si>
  <si>
    <t>912588(WC08301)</t>
  </si>
  <si>
    <t>MARSH &amp; MCLENNAN CO. - RETURN ON EQUITY - TOTAL (%)</t>
  </si>
  <si>
    <t>904780(WC08301)</t>
  </si>
  <si>
    <t>MASCO CORP - RETURN ON EQUITY - TOTAL (%)</t>
  </si>
  <si>
    <t>905624(WC08301)</t>
  </si>
  <si>
    <t>MARTIN MARIETTA MAT - RETURN ON EQUITY - TOTAL (%)</t>
  </si>
  <si>
    <t>130062(WC08301)</t>
  </si>
  <si>
    <t>METLIFE INC - RETURN ON EQUITY - TOTAL (%)</t>
  </si>
  <si>
    <t>286738(WC08301)</t>
  </si>
  <si>
    <t>MAXIM INTEGRATED PRD - RETURN ON EQUITY - TOTAL (%)</t>
  </si>
  <si>
    <t>771830(WC08301)</t>
  </si>
  <si>
    <t>ACTIVISION BLIZZARD - RETURN ON EQUITY - TOTAL (%)</t>
  </si>
  <si>
    <t>312367(WC08301)</t>
  </si>
  <si>
    <t>CVS HEALTH CORP - RETURN ON EQUITY - TOTAL (%)</t>
  </si>
  <si>
    <t>912635(WC08301)</t>
  </si>
  <si>
    <t>LAB CORP OF AMERICA - RETURN ON EQUITY - TOTAL (%)</t>
  </si>
  <si>
    <t>152533(WC08301)</t>
  </si>
  <si>
    <t>MICROSOFT CORP - RETURN ON EQUITY - TOTAL (%)</t>
  </si>
  <si>
    <t>719643(WC08301)</t>
  </si>
  <si>
    <t>MICRON TECHNOLOGY - RETURN ON EQUITY - TOTAL (%)</t>
  </si>
  <si>
    <t>999506(WC08301)</t>
  </si>
  <si>
    <t>MICROCHIP TECHNOLOGY - RETURN ON EQUITY - TOTAL (%)</t>
  </si>
  <si>
    <t>328228(WC08301)</t>
  </si>
  <si>
    <t>3M COMPANY - RETURN ON EQUITY - TOTAL (%)</t>
  </si>
  <si>
    <t>902172(WC08301)</t>
  </si>
  <si>
    <t>MOHAWK INDUSTRIES - RETURN ON EQUITY - TOTAL (%)</t>
  </si>
  <si>
    <t>325475(WC08301)</t>
  </si>
  <si>
    <t>XCEL ENERGY INC - RETURN ON EQUITY - TOTAL (%)</t>
  </si>
  <si>
    <t>905010(WC08301)</t>
  </si>
  <si>
    <t>FORD MOTOR COMPANY - RETURN ON EQUITY - TOTAL (%)</t>
  </si>
  <si>
    <t>902230(WC08301)</t>
  </si>
  <si>
    <t>NATL OILWELL VARCO - RETURN ON EQUITY - TOTAL (%)</t>
  </si>
  <si>
    <t>884383(WC08301)</t>
  </si>
  <si>
    <t>NETAPP INC. - RETURN ON EQUITY - TOTAL (%)</t>
  </si>
  <si>
    <t>867422(WC08301)</t>
  </si>
  <si>
    <t>NEWELL BRANDS INC - RETURN ON EQUITY - TOTAL (%)</t>
  </si>
  <si>
    <t>906933(WC08301)</t>
  </si>
  <si>
    <t>NEWMONT GOLDCORP - RETURN ON EQUITY - TOTAL (%)</t>
  </si>
  <si>
    <t>912160(WC08301)</t>
  </si>
  <si>
    <t>NIKE INC. - RETURN ON EQUITY - TOTAL (%)</t>
  </si>
  <si>
    <t>993249(WC08301)</t>
  </si>
  <si>
    <t>NOBLE ENERGY, INC. - RETURN ON EQUITY - TOTAL (%)</t>
  </si>
  <si>
    <t>906557(WC08301)</t>
  </si>
  <si>
    <t>NORDSTROM, INC. - RETURN ON EQUITY - TOTAL (%)</t>
  </si>
  <si>
    <t>906560(WC08301)</t>
  </si>
  <si>
    <t>NORFOLK SOUTHERN - RETURN ON EQUITY - TOTAL (%)</t>
  </si>
  <si>
    <t>901899(WC08301)</t>
  </si>
  <si>
    <t>NISOURCE INC - RETURN ON EQUITY - TOTAL (%)</t>
  </si>
  <si>
    <t>906176(WC08301)</t>
  </si>
  <si>
    <t>NORTHERN TRUST CORP - RETURN ON EQUITY - TOTAL (%)</t>
  </si>
  <si>
    <t>905861(WC08301)</t>
  </si>
  <si>
    <t>NORTHROP GRUMMAN - RETURN ON EQUITY - TOTAL (%)</t>
  </si>
  <si>
    <t>905809(WC08301)</t>
  </si>
  <si>
    <t>WELLS FARGO &amp; CO - RETURN ON EQUITY - TOTAL (%)</t>
  </si>
  <si>
    <t>906195(WC08301)</t>
  </si>
  <si>
    <t>NUCOR CORPORATION - RETURN ON EQUITY - TOTAL (%)</t>
  </si>
  <si>
    <t>921482(WC08301)</t>
  </si>
  <si>
    <t>CAPITAL ONE FIN'L - RETURN ON EQUITY - TOTAL (%)</t>
  </si>
  <si>
    <t>134843(WC08301)</t>
  </si>
  <si>
    <t>OCCIDENTAL PETROLEUM - RETURN ON EQUITY - TOTAL (%)</t>
  </si>
  <si>
    <t>905102(WC08301)</t>
  </si>
  <si>
    <t>ORACLE CORPORATION - RETURN ON EQUITY - TOTAL (%)</t>
  </si>
  <si>
    <t>719618(WC08301)</t>
  </si>
  <si>
    <t>PACCAR INC. - RETURN ON EQUITY - TOTAL (%)</t>
  </si>
  <si>
    <t>921757(WC08301)</t>
  </si>
  <si>
    <t>EXELON CORPORATION - RETURN ON EQUITY - TOTAL (%)</t>
  </si>
  <si>
    <t>902317(WC08301)</t>
  </si>
  <si>
    <t>PARKER-HANNIFIN CORP - RETURN ON EQUITY - TOTAL (%)</t>
  </si>
  <si>
    <t>905150(WC08301)</t>
  </si>
  <si>
    <t>PAYCHEX INC - RETURN ON EQUITY - TOTAL (%)</t>
  </si>
  <si>
    <t>945297(WC08301)</t>
  </si>
  <si>
    <t>PPL CORP - RETURN ON EQUITY - TOTAL (%)</t>
  </si>
  <si>
    <t>902107(WC08301)</t>
  </si>
  <si>
    <t>PEPSICO, INC. - RETURN ON EQUITY - TOTAL (%)</t>
  </si>
  <si>
    <t>905677(WC08301)</t>
  </si>
  <si>
    <t>PFIZER INC - RETURN ON EQUITY - TOTAL (%)</t>
  </si>
  <si>
    <t>904030(WC08301)</t>
  </si>
  <si>
    <t>CONOCOPHILLIPS - RETURN ON EQUITY - TOTAL (%)</t>
  </si>
  <si>
    <t>901666(WC08301)</t>
  </si>
  <si>
    <t>PIONEER NATURAL RES - RETURN ON EQUITY - TOTAL (%)</t>
  </si>
  <si>
    <t>895705(WC08301)</t>
  </si>
  <si>
    <t>ALTRIA GROUP INC - RETURN ON EQUITY - TOTAL (%)</t>
  </si>
  <si>
    <t>904853(WC08301)</t>
  </si>
  <si>
    <t>PNC FINL SVCS GROUP - RETURN ON EQUITY - TOTAL (%)</t>
  </si>
  <si>
    <t>944175(WC08301)</t>
  </si>
  <si>
    <t>PPG INDUSTRIES INC - RETURN ON EQUITY - TOTAL (%)</t>
  </si>
  <si>
    <t>901897(WC08301)</t>
  </si>
  <si>
    <t>COSTCO WHOLESALE - RETURN ON EQUITY - TOTAL (%)</t>
  </si>
  <si>
    <t>312385(WC08301)</t>
  </si>
  <si>
    <t>T. ROWE PRICE GROUP - RETURN ON EQUITY - TOTAL (%)</t>
  </si>
  <si>
    <t>729104(WC08301)</t>
  </si>
  <si>
    <t>QUEST DIAGNOSTICS - RETURN ON EQUITY - TOTAL (%)</t>
  </si>
  <si>
    <t>877181(WC08301)</t>
  </si>
  <si>
    <t>PROCTER &amp; GAMBLE - RETURN ON EQUITY - TOTAL (%)</t>
  </si>
  <si>
    <t>912228(WC08301)</t>
  </si>
  <si>
    <t>PROGRESSIVE CORP - RETURN ON EQUITY - TOTAL (%)</t>
  </si>
  <si>
    <t>936324(WC08301)</t>
  </si>
  <si>
    <t>PUBLIC SVC ENTRPR GR - RETURN ON EQUITY - TOTAL (%)</t>
  </si>
  <si>
    <t>902321(WC08301)</t>
  </si>
  <si>
    <t>PULTEGROUP - RETURN ON EQUITY - TOTAL (%)</t>
  </si>
  <si>
    <t>912518(WC08301)</t>
  </si>
  <si>
    <t>QUALCOMM INC - RETURN ON EQUITY - TOTAL (%)</t>
  </si>
  <si>
    <t>546370(WC08301)</t>
  </si>
  <si>
    <t>REGENCY CENTERS CORP - RETURN ON EQUITY - TOTAL (%)</t>
  </si>
  <si>
    <t>312451(WC08301)</t>
  </si>
  <si>
    <t>UDR INC - RETURN ON EQUITY - TOTAL (%)</t>
  </si>
  <si>
    <t>992656(WC08301)</t>
  </si>
  <si>
    <t>U. S. BANCORP - RETURN ON EQUITY - TOTAL (%)</t>
  </si>
  <si>
    <t>951046(WC08301)</t>
  </si>
  <si>
    <t>ROSS STORES, INC. - RETURN ON EQUITY - TOTAL (%)</t>
  </si>
  <si>
    <t>702365(WC08301)</t>
  </si>
  <si>
    <t>ROPER TECHNOLOGIES - RETURN ON EQUITY - TOTAL (%)</t>
  </si>
  <si>
    <t>546965(WC08301)</t>
  </si>
  <si>
    <t>ROCKWELL AUTOMATION - RETURN ON EQUITY - TOTAL (%)</t>
  </si>
  <si>
    <t>902233(WC08301)</t>
  </si>
  <si>
    <t>ROYAL CARIBBEAN - RETURN ON EQUITY - TOTAL (%)</t>
  </si>
  <si>
    <t>322549(WC08301)</t>
  </si>
  <si>
    <t>RAYTHEON COMPANY - RETURN ON EQUITY - TOTAL (%)</t>
  </si>
  <si>
    <t>912633(WC08301)</t>
  </si>
  <si>
    <t>TRAVELERS COS - RETURN ON EQUITY - TOTAL (%)</t>
  </si>
  <si>
    <t>933974(WC08301)</t>
  </si>
  <si>
    <t>FIDELITY NATNL INF - RETURN ON EQUITY - TOTAL (%)</t>
  </si>
  <si>
    <t>14015T(WC08301)</t>
  </si>
  <si>
    <t>MERCK &amp; CO INC - RETURN ON EQUITY - TOTAL (%)</t>
  </si>
  <si>
    <t>905019(WC08301)</t>
  </si>
  <si>
    <t>SCHLUMBERGER LIMITED - RETURN ON EQUITY - TOTAL (%)</t>
  </si>
  <si>
    <t>912090(WC08301)</t>
  </si>
  <si>
    <t>CHARLES SCHWAB CORP - RETURN ON EQUITY - TOTAL (%)</t>
  </si>
  <si>
    <t>755741(WC08301)</t>
  </si>
  <si>
    <t>ZIMMER BIOMET - RETURN ON EQUITY - TOTAL (%)</t>
  </si>
  <si>
    <t>14361V(WC08301)</t>
  </si>
  <si>
    <t>AMERISOURCEBERGEN - RETURN ON EQUITY - TOTAL (%)</t>
  </si>
  <si>
    <t>154680(WC08301)</t>
  </si>
  <si>
    <t>PRINCIPAL FINL GROUP - RETURN ON EQUITY - TOTAL (%)</t>
  </si>
  <si>
    <t>14698C(WC08301)</t>
  </si>
  <si>
    <t>SHERWIN-WILLIAMS CO - RETURN ON EQUITY - TOTAL (%)</t>
  </si>
  <si>
    <t>905361(WC08301)</t>
  </si>
  <si>
    <t>SIMON PROPERTY GROUP - RETURN ON EQUITY - TOTAL (%)</t>
  </si>
  <si>
    <t>357834(WC08301)</t>
  </si>
  <si>
    <t>SNAP-ON INC - RETURN ON EQUITY - TOTAL (%)</t>
  </si>
  <si>
    <t>906400(WC08301)</t>
  </si>
  <si>
    <t>PRUDENTIAL FINANCIAL - RETURN ON EQUITY - TOTAL (%)</t>
  </si>
  <si>
    <t>14861V(WC08301)</t>
  </si>
  <si>
    <t>ADVANCE AUTO PARTS - RETURN ON EQUITY - TOTAL (%)</t>
  </si>
  <si>
    <t>14806F(WC08301)</t>
  </si>
  <si>
    <t>EDISON INTERNATIONAL - RETURN ON EQUITY - TOTAL (%)</t>
  </si>
  <si>
    <t>902324(WC08301)</t>
  </si>
  <si>
    <t>SOUTHERN CO - RETURN ON EQUITY - TOTAL (%)</t>
  </si>
  <si>
    <t>902325(WC08301)</t>
  </si>
  <si>
    <t>BB&amp;T CORPORATION - RETURN ON EQUITY - TOTAL (%)</t>
  </si>
  <si>
    <t>992305(WC08301)</t>
  </si>
  <si>
    <t>SOUTHWEST AIRLINES - RETURN ON EQUITY - TOTAL (%)</t>
  </si>
  <si>
    <t>905647(WC08301)</t>
  </si>
  <si>
    <t>AT&amp;T INC - RETURN ON EQUITY - TOTAL (%)</t>
  </si>
  <si>
    <t>945388(WC08301)</t>
  </si>
  <si>
    <t>CHEVRON CORPORATION - RETURN ON EQUITY - TOTAL (%)</t>
  </si>
  <si>
    <t>905024(WC08301)</t>
  </si>
  <si>
    <t>STATE STREET CORP - RETURN ON EQUITY - TOTAL (%)</t>
  </si>
  <si>
    <t>951052(WC08301)</t>
  </si>
  <si>
    <t>STARBUCKS CORP - RETURN ON EQUITY - TOTAL (%)</t>
  </si>
  <si>
    <t>326143(WC08301)</t>
  </si>
  <si>
    <t>PUBLIC STORAGE, INC - RETURN ON EQUITY - TOTAL (%)</t>
  </si>
  <si>
    <t>905792(WC08301)</t>
  </si>
  <si>
    <t>STRYKER CORPORATION - RETURN ON EQUITY - TOTAL (%)</t>
  </si>
  <si>
    <t>981722(WC08301)</t>
  </si>
  <si>
    <t>SUNTRUST BANKS INC - RETURN ON EQUITY - TOTAL (%)</t>
  </si>
  <si>
    <t>922725(WC08301)</t>
  </si>
  <si>
    <t>SYMANTEC CORP - RETURN ON EQUITY - TOTAL (%)</t>
  </si>
  <si>
    <t>541900(WC08301)</t>
  </si>
  <si>
    <t>SYNOPSYS INC - RETURN ON EQUITY - TOTAL (%)</t>
  </si>
  <si>
    <t>325059(WC08301)</t>
  </si>
  <si>
    <t>SYSCO CORPORATION - RETURN ON EQUITY - TOTAL (%)</t>
  </si>
  <si>
    <t>916079(WC08301)</t>
  </si>
  <si>
    <t>TEXAS INSTRUMENTS - RETURN ON EQUITY - TOTAL (%)</t>
  </si>
  <si>
    <t>905061(WC08301)</t>
  </si>
  <si>
    <t>THERMO FISHER - RETURN ON EQUITY - TOTAL (%)</t>
  </si>
  <si>
    <t>906394(WC08301)</t>
  </si>
  <si>
    <t>TIFFANY &amp; CO. - RETURN ON EQUITY - TOTAL (%)</t>
  </si>
  <si>
    <t>745110(WC08301)</t>
  </si>
  <si>
    <t>TOTAL SYSTEM SERVICE - RETURN ON EQUITY - TOTAL (%)</t>
  </si>
  <si>
    <t>944738(WC08301)</t>
  </si>
  <si>
    <t>DAVITA INC - RETURN ON EQUITY - TOTAL (%)</t>
  </si>
  <si>
    <t>867138(WC08301)</t>
  </si>
  <si>
    <t>TYSON FOODS, INC. - RETURN ON EQUITY - TOTAL (%)</t>
  </si>
  <si>
    <t>906643(WC08301)</t>
  </si>
  <si>
    <t>MARATHON OIL CORP. - RETURN ON EQUITY - TOTAL (%)</t>
  </si>
  <si>
    <t>544682(WC08301)</t>
  </si>
  <si>
    <t>UNION PACIFIC CORP - RETURN ON EQUITY - TOTAL (%)</t>
  </si>
  <si>
    <t>905105(WC08301)</t>
  </si>
  <si>
    <t>UNITED TECHNOLOGIES - RETURN ON EQUITY - TOTAL (%)</t>
  </si>
  <si>
    <t>905122(WC08301)</t>
  </si>
  <si>
    <t>UNITEDHEALTH GROUP - RETURN ON EQUITY - TOTAL (%)</t>
  </si>
  <si>
    <t>702635(WC08301)</t>
  </si>
  <si>
    <t>VARIAN MEDICAL SYST - RETURN ON EQUITY - TOTAL (%)</t>
  </si>
  <si>
    <t>906220(WC08301)</t>
  </si>
  <si>
    <t>VF CORP - RETURN ON EQUITY - TOTAL (%)</t>
  </si>
  <si>
    <t>901892(WC08301)</t>
  </si>
  <si>
    <t>VERTEX PHARMA INC - RETURN ON EQUITY - TOTAL (%)</t>
  </si>
  <si>
    <t>545310(WC08301)</t>
  </si>
  <si>
    <t>VULCAN MATERIALS CO - RETURN ON EQUITY - TOTAL (%)</t>
  </si>
  <si>
    <t>905816(WC08301)</t>
  </si>
  <si>
    <t>VORNADO REALTY TRUST - RETURN ON EQUITY - TOTAL (%)</t>
  </si>
  <si>
    <t>912146(WC08301)</t>
  </si>
  <si>
    <t>WALMART INC - RETURN ON EQUITY - TOTAL (%)</t>
  </si>
  <si>
    <t>916548(WC08301)</t>
  </si>
  <si>
    <t>WASTE MANAGEMENT - RETURN ON EQUITY - TOTAL (%)</t>
  </si>
  <si>
    <t>519514(WC08301)</t>
  </si>
  <si>
    <t>WATERS CORPORATION - RETURN ON EQUITY - TOTAL (%)</t>
  </si>
  <si>
    <t>867390(WC08301)</t>
  </si>
  <si>
    <t>WESTERN DIGITAL CORP - RETURN ON EQUITY - TOTAL (%)</t>
  </si>
  <si>
    <t>906785(WC08301)</t>
  </si>
  <si>
    <t>WEYERHAEUSER CO - RETURN ON EQUITY - TOTAL (%)</t>
  </si>
  <si>
    <t>905818(WC08301)</t>
  </si>
  <si>
    <t>WHIRLPOOL CORP - RETURN ON EQUITY - TOTAL (%)</t>
  </si>
  <si>
    <t>904869(WC08301)</t>
  </si>
  <si>
    <t>WYNN RESORTS, LTD - RETURN ON EQUITY - TOTAL (%)</t>
  </si>
  <si>
    <t>26406N(WC08301)</t>
  </si>
  <si>
    <t>CME GROUP INC - RETURN ON EQUITY - TOTAL (%)</t>
  </si>
  <si>
    <t>26393N(WC08301)</t>
  </si>
  <si>
    <t>WILLIAMS COMPANIES - RETURN ON EQUITY - TOTAL (%)</t>
  </si>
  <si>
    <t>922407(WC08301)</t>
  </si>
  <si>
    <t>ALLIANT ENERGY CORP - RETURN ON EQUITY - TOTAL (%)</t>
  </si>
  <si>
    <t>906979(WC08301)</t>
  </si>
  <si>
    <t>CARMAX INC - RETURN ON EQUITY - TOTAL (%)</t>
  </si>
  <si>
    <t>877723(WC08301)</t>
  </si>
  <si>
    <t>XILINX INC - RETURN ON EQUITY - TOTAL (%)</t>
  </si>
  <si>
    <t>543542(WC08301)</t>
  </si>
  <si>
    <t>CIMAREX ENERGY CO - RETURN ON EQUITY - TOTAL (%)</t>
  </si>
  <si>
    <t>26276P(WC08301)</t>
  </si>
  <si>
    <t>TJX COMPANIES INC - RETURN ON EQUITY - TOTAL (%)</t>
  </si>
  <si>
    <t>921855(WC08301)</t>
  </si>
  <si>
    <t>ZIONS BANCORP - RETURN ON EQUITY - TOTAL (%)</t>
  </si>
  <si>
    <t>951584(WC08301)</t>
  </si>
  <si>
    <t>REGIONS FINANCIAL - RETURN ON EQUITY - TOTAL (%)</t>
  </si>
  <si>
    <t>951051(WC08301)</t>
  </si>
  <si>
    <t>CELANESE CORPORATION - RETURN ON EQUITY - TOTAL (%)</t>
  </si>
  <si>
    <t>29756N(WC08301)</t>
  </si>
  <si>
    <t>MOLSON COORS BREW - RETURN ON EQUITY - TOTAL (%)</t>
  </si>
  <si>
    <t>905997(WC08301)</t>
  </si>
  <si>
    <t>AMERIPRISE FIN - RETURN ON EQUITY - TOTAL (%)</t>
  </si>
  <si>
    <t>31604H(WC08301)</t>
  </si>
  <si>
    <t>VIACOM, INC. - RETURN ON EQUITY - TOTAL (%)</t>
  </si>
  <si>
    <t>543487(WC08301)</t>
  </si>
  <si>
    <t>CBS CORPORATION - RETURN ON EQUITY - TOTAL (%)</t>
  </si>
  <si>
    <t>32480Q(WC08301)</t>
  </si>
  <si>
    <t>HANESBRANDS, INC. - RETURN ON EQUITY - TOTAL (%)</t>
  </si>
  <si>
    <t>41071J(WC08301)</t>
  </si>
  <si>
    <t>WESTERN UNION COMP - RETURN ON EQUITY - TOTAL (%)</t>
  </si>
  <si>
    <t>41195M(WC08301)</t>
  </si>
  <si>
    <t>PEOPLE'S UNITED - RETURN ON EQUITY - TOTAL (%)</t>
  </si>
  <si>
    <t>517465(WC08301)</t>
  </si>
  <si>
    <t>BANK OF NEW YORK - RETURN ON EQUITY - TOTAL (%)</t>
  </si>
  <si>
    <t>905840(WC08301)</t>
  </si>
  <si>
    <t>INVESCO LTD. - RETURN ON EQUITY - TOTAL (%)</t>
  </si>
  <si>
    <t>51245V(WC08301)</t>
  </si>
  <si>
    <t>CHUBB - RETURN ON EQUITY - TOTAL (%)</t>
  </si>
  <si>
    <t>328314(WC08301)</t>
  </si>
  <si>
    <t>DISCOVERY INC - RETURN ON EQUITY - TOTAL (%)</t>
  </si>
  <si>
    <t>31196R(WC08301)</t>
  </si>
  <si>
    <t>MOSAIC CO - RETURN ON EQUITY - TOTAL (%)</t>
  </si>
  <si>
    <t>771767(WC08301)</t>
  </si>
  <si>
    <t>STANLEY BLACK - RETURN ON EQUITY - TOTAL (%)</t>
  </si>
  <si>
    <t>921503(WC08301)</t>
  </si>
  <si>
    <t>GARMIN LTD. - RETURN ON EQUITY - TOTAL (%)</t>
  </si>
  <si>
    <t>255781(WC08301)</t>
  </si>
  <si>
    <t>PROLOGIS - RETURN ON EQUITY - TOTAL (%)</t>
  </si>
  <si>
    <t>670129(WC08301)</t>
  </si>
  <si>
    <t>ACCENTURE PLC - RETURN ON EQUITY - TOTAL (%)</t>
  </si>
  <si>
    <t>14352P(WC08301)</t>
  </si>
  <si>
    <t>RALPH LAUREN - RETURN ON EQUITY - TOTAL (%)</t>
  </si>
  <si>
    <t>894145(WC08301)</t>
  </si>
  <si>
    <t>SEAGATE TECHNOLOGY - RETURN ON EQUITY - TOTAL (%)</t>
  </si>
  <si>
    <t>26599V(WC08301)</t>
  </si>
  <si>
    <t>MOTOROLA SOLUTIONS - RETURN ON EQUITY - TOTAL (%)</t>
  </si>
  <si>
    <t>904878(WC08301)</t>
  </si>
  <si>
    <t>AON PLC - RETURN ON EQUITY - TOTAL (%)</t>
  </si>
  <si>
    <t>922817(WC08301)</t>
  </si>
  <si>
    <t>INGERSOLL-RAND - RETURN ON EQUITY - TOTAL (%)</t>
  </si>
  <si>
    <t>905446(WC08301)</t>
  </si>
  <si>
    <t>CBRE GROUP - RETURN ON EQUITY - TOTAL (%)</t>
  </si>
  <si>
    <t>28513N(WC08301)</t>
  </si>
  <si>
    <t>EXPEDIA GROUP INC - RETURN ON EQUITY - TOTAL (%)</t>
  </si>
  <si>
    <t>31412T(WC08301)</t>
  </si>
  <si>
    <t>AMERICAN TOWER CORP - RETURN ON EQUITY - TOTAL (%)</t>
  </si>
  <si>
    <t>680902(WC08301)</t>
  </si>
  <si>
    <t>DUKE ENERGY CORP - RETURN ON EQUITY - TOTAL (%)</t>
  </si>
  <si>
    <t>904383(WC08301)</t>
  </si>
  <si>
    <t>MONDELEZ - RETURN ON EQUITY - TOTAL (%)</t>
  </si>
  <si>
    <t>13967E(WC08301)</t>
  </si>
  <si>
    <t>EATON CORP PLC - RETURN ON EQUITY - TOTAL (%)</t>
  </si>
  <si>
    <t>903749(WC08301)</t>
  </si>
  <si>
    <t>L BRANDS INC - RETURN ON EQUITY - TOTAL (%)</t>
  </si>
  <si>
    <t>937343(WC08301)</t>
  </si>
  <si>
    <t>ARCONIC INC - RETURN ON EQUITY - TOTAL (%)</t>
  </si>
  <si>
    <t>905113(WC08301)</t>
  </si>
  <si>
    <t>WILLIS TOWERS WAT - RETURN ON EQUITY - TOTAL (%)</t>
  </si>
  <si>
    <t>13967H(WC08301)</t>
  </si>
  <si>
    <t>BAKER HUGHES A GE CO - RETURN ON EQUITY - TOTAL (%)</t>
  </si>
  <si>
    <t>921431(WC08301)</t>
  </si>
  <si>
    <t>TAPESTRY INC - RETURN ON EQUITY - TOTAL (%)</t>
  </si>
  <si>
    <t>266220(WC08301)</t>
  </si>
  <si>
    <t>INTERCONTINENTAL - RETURN ON EQUITY - TOTAL (%)</t>
  </si>
  <si>
    <t>30730Q(WC08301)</t>
  </si>
  <si>
    <t>JEFFERIES FINANCIAL - RETURN ON EQUITY - TOTAL (%)</t>
  </si>
  <si>
    <t>921925(WC08301)</t>
  </si>
  <si>
    <t>CIGNA CORP - RETURN ON EQUITY - TOTAL (%)</t>
  </si>
  <si>
    <t>912278(WC08301)</t>
  </si>
  <si>
    <t>XEROX HOLDINGS CORP - RETURN ON EQUITY - TOTAL (%)</t>
  </si>
  <si>
    <t>905284(WC08301)</t>
  </si>
  <si>
    <t>APT INVESTMENT &amp; MGT - RETURN ON EQUITY - TOTAL (%)</t>
  </si>
  <si>
    <t>132808(WC08301)</t>
  </si>
  <si>
    <t>GLOBE LIFE INC - RETURN ON EQUITY - TOTAL (%)</t>
  </si>
  <si>
    <t>993394(WC08301)</t>
  </si>
  <si>
    <t>L3HARRIS TECHN - RETURN ON EQUITY - TOTAL (%)</t>
  </si>
  <si>
    <t>905409(WC08301)</t>
  </si>
  <si>
    <t>PENTAIR PLC - RETURN ON EQUITY - TOTAL (%)</t>
  </si>
  <si>
    <t>906585(WC08301)</t>
  </si>
  <si>
    <t>ANTHEM INC - RETURN ON EQUITY - TOTAL (%)</t>
  </si>
  <si>
    <t>14737P(WC08301)</t>
  </si>
  <si>
    <t>CROWN CASTLE INT'L - RETURN ON EQUITY - TOTAL (%)</t>
  </si>
  <si>
    <t>687197(WC08301)</t>
  </si>
  <si>
    <t>MEDTRONIC PLC - RETURN ON EQUITY - TOTAL (%)</t>
  </si>
  <si>
    <t>906496(WC08301)</t>
  </si>
  <si>
    <t>WALGREENS BOOTS - RETURN ON EQUITY - TOTAL (%)</t>
  </si>
  <si>
    <t>904866(WC08301)</t>
  </si>
  <si>
    <t>MYLAN NV - RETURN ON EQUITY - TOTAL (%)</t>
  </si>
  <si>
    <t>906931(WC08301)</t>
  </si>
  <si>
    <t>IRON MOUNTAIN INC - RETURN ON EQUITY - TOTAL (%)</t>
  </si>
  <si>
    <t>894720(WC08301)</t>
  </si>
  <si>
    <t>JOHNSON CONTROLS INT - RETURN ON EQUITY - TOTAL (%)</t>
  </si>
  <si>
    <t>545615(WC08301)</t>
  </si>
  <si>
    <t>ALLERGAN PLC - RETURN ON EQUITY - TOTAL (%)</t>
  </si>
  <si>
    <t>325596(WC08301)</t>
  </si>
  <si>
    <t>DENTSPLY SIRONA - RETURN ON EQUITY - TOTAL (%)</t>
  </si>
  <si>
    <t>510209(WC08301)</t>
  </si>
  <si>
    <t>S&amp;P GLOBAL INC - RETURN ON EQUITY - TOTAL (%)</t>
  </si>
  <si>
    <t>905414(WC08301)</t>
  </si>
  <si>
    <t>ALPHABET INC - RETURN ON EQUITY - TOTAL (%)</t>
  </si>
  <si>
    <t>29026M(WC08301)</t>
  </si>
  <si>
    <t>HP INC - RETURN ON EQUITY - TOTAL (%)</t>
  </si>
  <si>
    <t>905277(WC08301)</t>
  </si>
  <si>
    <t>DXC TECHNO - RETURN ON EQUITY - TOTAL (%)</t>
  </si>
  <si>
    <t>916091(WC08301)</t>
  </si>
  <si>
    <t>WEC ENERGY GROUP INC - RETURN ON EQUITY - TOTAL (%)</t>
  </si>
  <si>
    <t>902335(WC08301)</t>
  </si>
  <si>
    <t>LINDE PLC - RETURN ON EQUITY - TOTAL (%)</t>
  </si>
  <si>
    <t>9373MH(WC08301)</t>
  </si>
  <si>
    <t>AMAZON.COM INC - TOTAL ASSETS</t>
  </si>
  <si>
    <t>891399(WC02999)</t>
  </si>
  <si>
    <t>ABBOTT LABORATORIES - TOTAL ASSETS</t>
  </si>
  <si>
    <t>916328(WC02999)</t>
  </si>
  <si>
    <t>AES CORP - TOTAL ASSETS</t>
  </si>
  <si>
    <t>545101(WC02999)</t>
  </si>
  <si>
    <t>INT'L BUSINESS MACHS - TOTAL ASSETS</t>
  </si>
  <si>
    <t>906187(WC02999)</t>
  </si>
  <si>
    <t>ADVANCED MICRO - TOTAL ASSETS</t>
  </si>
  <si>
    <t>936365(WC02999)</t>
  </si>
  <si>
    <t>ADOBE INC - TOTAL ASSETS</t>
  </si>
  <si>
    <t>749382(WC02999)</t>
  </si>
  <si>
    <t>AIR PRODUCTS &amp; CHEMS - TOTAL ASSETS</t>
  </si>
  <si>
    <t>905271(WC02999)</t>
  </si>
  <si>
    <t>BOSTON PROPERTIES - TOTAL ASSETS</t>
  </si>
  <si>
    <t>894371(WC02999)</t>
  </si>
  <si>
    <t>ALLSTATE CORP - TOTAL ASSETS</t>
  </si>
  <si>
    <t>322677(WC02999)</t>
  </si>
  <si>
    <t>HONEYWELL INTERNATNL - TOTAL ASSETS</t>
  </si>
  <si>
    <t>906191(WC02999)</t>
  </si>
  <si>
    <t>AMGEN INC - TOTAL ASSETS</t>
  </si>
  <si>
    <t>938692(WC02999)</t>
  </si>
  <si>
    <t>HESS CORPORATION - TOTAL ASSETS</t>
  </si>
  <si>
    <t>905802(WC02999)</t>
  </si>
  <si>
    <t>AMERICAN EXPRESS CO - TOTAL ASSETS</t>
  </si>
  <si>
    <t>906156(WC02999)</t>
  </si>
  <si>
    <t>AMERICAN ELECTRIC - TOTAL ASSETS</t>
  </si>
  <si>
    <t>905425(WC02999)</t>
  </si>
  <si>
    <t>AFLAC INCORPORATED - TOTAL ASSETS</t>
  </si>
  <si>
    <t>933185(WC02999)</t>
  </si>
  <si>
    <t>AMERICAN INT'L GROUP - TOTAL ASSETS</t>
  </si>
  <si>
    <t>916305(WC02999)</t>
  </si>
  <si>
    <t>ANALOG DEVICES, INC. - TOTAL ASSETS</t>
  </si>
  <si>
    <t>905276(WC02999)</t>
  </si>
  <si>
    <t>VALERO ENERGY CORP - TOTAL ASSETS</t>
  </si>
  <si>
    <t>982852(WC02999)</t>
  </si>
  <si>
    <t>APACHE CORPORATION - TOTAL ASSETS</t>
  </si>
  <si>
    <t>921983(WC02999)</t>
  </si>
  <si>
    <t>COMCAST CORPORATION - TOTAL ASSETS</t>
  </si>
  <si>
    <t>981550(WC02999)</t>
  </si>
  <si>
    <t>APPLE INC - TOTAL ASSETS</t>
  </si>
  <si>
    <t>992816(WC02999)</t>
  </si>
  <si>
    <t>APPLIED MATERIALS - TOTAL ASSETS</t>
  </si>
  <si>
    <t>905296(WC02999)</t>
  </si>
  <si>
    <t>ALBEMARLE CORP - TOTAL ASSETS</t>
  </si>
  <si>
    <t>130298(WC02999)</t>
  </si>
  <si>
    <t>ARCHER DANIELS MIDL. - TOTAL ASSETS</t>
  </si>
  <si>
    <t>921093(WC02999)</t>
  </si>
  <si>
    <t>PINNACLE WEST CAPTL - TOTAL ASSETS</t>
  </si>
  <si>
    <t>902607(WC02999)</t>
  </si>
  <si>
    <t>AMEREN CORPORATION - TOTAL ASSETS</t>
  </si>
  <si>
    <t>670942(WC02999)</t>
  </si>
  <si>
    <t>AUTODESK INC - TOTAL ASSETS</t>
  </si>
  <si>
    <t>702259(WC02999)</t>
  </si>
  <si>
    <t>AUTOMATIC DATA PROC - TOTAL ASSETS</t>
  </si>
  <si>
    <t>912669(WC02999)</t>
  </si>
  <si>
    <t>AUTOZONE INC - TOTAL ASSETS</t>
  </si>
  <si>
    <t>544616(WC02999)</t>
  </si>
  <si>
    <t>AVERY DENNISON CORP - TOTAL ASSETS</t>
  </si>
  <si>
    <t>921161(WC02999)</t>
  </si>
  <si>
    <t>BALL CORPORATION - TOTAL ASSETS</t>
  </si>
  <si>
    <t>932060(WC02999)</t>
  </si>
  <si>
    <t>BERKSHIRE HATHAWAY - TOTAL ASSETS</t>
  </si>
  <si>
    <t>874227(WC02999)</t>
  </si>
  <si>
    <t>BAXTER INTERNATIONAL - TOTAL ASSETS</t>
  </si>
  <si>
    <t>916365(WC02999)</t>
  </si>
  <si>
    <t>BECTON, DICKINSON - TOTAL ASSETS</t>
  </si>
  <si>
    <t>905876(WC02999)</t>
  </si>
  <si>
    <t>VERIZON COMMUNICATNS - TOTAL ASSETS</t>
  </si>
  <si>
    <t>945384(WC02999)</t>
  </si>
  <si>
    <t>BEST BUY CO INC - TOTAL ASSETS</t>
  </si>
  <si>
    <t>929302(WC02999)</t>
  </si>
  <si>
    <t>SL GREEN REALTY CORP - TOTAL ASSETS</t>
  </si>
  <si>
    <t>895784(WC02999)</t>
  </si>
  <si>
    <t>YUM! BRANDS INC - TOTAL ASSETS</t>
  </si>
  <si>
    <t>878574(WC02999)</t>
  </si>
  <si>
    <t>FIRSTENERGY CORP - TOTAL ASSETS</t>
  </si>
  <si>
    <t>905159(WC02999)</t>
  </si>
  <si>
    <t>H &amp; R BLOCK INC - TOTAL ASSETS</t>
  </si>
  <si>
    <t>905596(WC02999)</t>
  </si>
  <si>
    <t>BOEING CO - TOTAL ASSETS</t>
  </si>
  <si>
    <t>904818(WC02999)</t>
  </si>
  <si>
    <t>ROBERT HALF INTL INC - TOTAL ASSETS</t>
  </si>
  <si>
    <t>923649(WC02999)</t>
  </si>
  <si>
    <t>BOSTON SCIENTIFIC - TOTAL ASSETS</t>
  </si>
  <si>
    <t>325824(WC02999)</t>
  </si>
  <si>
    <t>C.H. ROBINSON - TOTAL ASSETS</t>
  </si>
  <si>
    <t>879628(WC02999)</t>
  </si>
  <si>
    <t>BRISTOL-MYERS SQUIBB - TOTAL ASSETS</t>
  </si>
  <si>
    <t>905080(WC02999)</t>
  </si>
  <si>
    <t>AVALONBAY COMMUNITIE - TOTAL ASSETS</t>
  </si>
  <si>
    <t>130502(WC02999)</t>
  </si>
  <si>
    <t>SEMPRA ENERGY - TOTAL ASSETS</t>
  </si>
  <si>
    <t>902103(WC02999)</t>
  </si>
  <si>
    <t>FEDEX CORP - TOTAL ASSETS</t>
  </si>
  <si>
    <t>951849(WC02999)</t>
  </si>
  <si>
    <t>VERISIGN, INC. - TOTAL ASSETS</t>
  </si>
  <si>
    <t>674693(WC02999)</t>
  </si>
  <si>
    <t>AMPHENOL CORP - TOTAL ASSETS</t>
  </si>
  <si>
    <t>546075(WC02999)</t>
  </si>
  <si>
    <t>BROWN FORMAN CORP - TOTAL ASSETS</t>
  </si>
  <si>
    <t>912216(WC02999)</t>
  </si>
  <si>
    <t>CSX CORPORATION - TOTAL ASSETS</t>
  </si>
  <si>
    <t>993189(WC02999)</t>
  </si>
  <si>
    <t>CAMPBELL SOUP CO - TOTAL ASSETS</t>
  </si>
  <si>
    <t>905075(WC02999)</t>
  </si>
  <si>
    <t>CONSTELLATION BRANDS - TOTAL ASSETS</t>
  </si>
  <si>
    <t>937083(WC02999)</t>
  </si>
  <si>
    <t>CARDINAL HEALTH, INC - TOTAL ASSETS</t>
  </si>
  <si>
    <t>944704(WC02999)</t>
  </si>
  <si>
    <t>CATERPILLAR INC - TOTAL ASSETS</t>
  </si>
  <si>
    <t>902224(WC02999)</t>
  </si>
  <si>
    <t>CELGENE CORPORATION - TOTAL ASSETS</t>
  </si>
  <si>
    <t>755790(WC02999)</t>
  </si>
  <si>
    <t>CITRIX SYSTEMS INC - TOTAL ASSETS</t>
  </si>
  <si>
    <t>867705(WC02999)</t>
  </si>
  <si>
    <t>JPMORGAN CHASE &amp; CO - TOTAL ASSETS</t>
  </si>
  <si>
    <t>902242(WC02999)</t>
  </si>
  <si>
    <t>CINCINNATI FINL CORP - TOTAL ASSETS</t>
  </si>
  <si>
    <t>951545(WC02999)</t>
  </si>
  <si>
    <t>CINTAS CORPORATION - TOTAL ASSETS</t>
  </si>
  <si>
    <t>944777(WC02999)</t>
  </si>
  <si>
    <t>CISCO SYSTEMS, INC. - TOTAL ASSETS</t>
  </si>
  <si>
    <t>542868(WC02999)</t>
  </si>
  <si>
    <t>CLOROX CO - TOTAL ASSETS</t>
  </si>
  <si>
    <t>916125(WC02999)</t>
  </si>
  <si>
    <t>COCA-COLA - TOTAL ASSETS</t>
  </si>
  <si>
    <t>904282(WC02999)</t>
  </si>
  <si>
    <t>COLGATE-PALMOLIVE CO - TOTAL ASSETS</t>
  </si>
  <si>
    <t>906148(WC02999)</t>
  </si>
  <si>
    <t>COMERICA INC. - TOTAL ASSETS</t>
  </si>
  <si>
    <t>922964(WC02999)</t>
  </si>
  <si>
    <t>CONAGRA BRANDS INC - TOTAL ASSETS</t>
  </si>
  <si>
    <t>929814(WC02999)</t>
  </si>
  <si>
    <t>CONSOLIDATED EDISON - TOTAL ASSETS</t>
  </si>
  <si>
    <t>902288(WC02999)</t>
  </si>
  <si>
    <t>CMS ENERGY CORP - TOTAL ASSETS</t>
  </si>
  <si>
    <t>901686(WC02999)</t>
  </si>
  <si>
    <t>COOPER COMPANIES INC - TOTAL ASSETS</t>
  </si>
  <si>
    <t>938928(WC02999)</t>
  </si>
  <si>
    <t>CORNING INCORPORATED - TOTAL ASSETS</t>
  </si>
  <si>
    <t>912273(WC02999)</t>
  </si>
  <si>
    <t>SEALED AIR CORP - TOTAL ASSETS</t>
  </si>
  <si>
    <t>923036(WC02999)</t>
  </si>
  <si>
    <t>CUMMINS INC. - TOTAL ASSETS</t>
  </si>
  <si>
    <t>905966(WC02999)</t>
  </si>
  <si>
    <t>D.R. HORTON INC - TOTAL ASSETS</t>
  </si>
  <si>
    <t>325922(WC02999)</t>
  </si>
  <si>
    <t>DANAHER CORP - TOTAL ASSETS</t>
  </si>
  <si>
    <t>912941(WC02999)</t>
  </si>
  <si>
    <t>MOODY'S CORP - TOTAL ASSETS</t>
  </si>
  <si>
    <t>683118(WC02999)</t>
  </si>
  <si>
    <t>DEERE &amp; COMPANY - TOTAL ASSETS</t>
  </si>
  <si>
    <t>906189(WC02999)</t>
  </si>
  <si>
    <t>MORGAN STANLEY - TOTAL ASSETS</t>
  </si>
  <si>
    <t>327998(WC02999)</t>
  </si>
  <si>
    <t>REPUBLIC SERVICES - TOTAL ASSETS</t>
  </si>
  <si>
    <t>683432(WC02999)</t>
  </si>
  <si>
    <t>WALT DISNEY - TOTAL ASSETS</t>
  </si>
  <si>
    <t>921964(WC02999)</t>
  </si>
  <si>
    <t>DOLLAR TREE, INC - TOTAL ASSETS</t>
  </si>
  <si>
    <t>154259(WC02999)</t>
  </si>
  <si>
    <t>DOVER CORP - TOTAL ASSETS</t>
  </si>
  <si>
    <t>904830(WC02999)</t>
  </si>
  <si>
    <t>OMNICOM GROUP INC - TOTAL ASSETS</t>
  </si>
  <si>
    <t>932913(WC02999)</t>
  </si>
  <si>
    <t>DTE ENERGY CO - TOTAL ASSETS</t>
  </si>
  <si>
    <t>905214(WC02999)</t>
  </si>
  <si>
    <t>DUKE REALTY CORP - TOTAL ASSETS</t>
  </si>
  <si>
    <t>513260(WC02999)</t>
  </si>
  <si>
    <t>DARDEN RESTAURANTS - TOTAL ASSETS</t>
  </si>
  <si>
    <t>152719(WC02999)</t>
  </si>
  <si>
    <t>EBAY INC. - TOTAL ASSETS</t>
  </si>
  <si>
    <t>687609(WC02999)</t>
  </si>
  <si>
    <t>BANK OF AMERICA CORP - TOTAL ASSETS</t>
  </si>
  <si>
    <t>923937(WC02999)</t>
  </si>
  <si>
    <t>CITIGROUP INC - TOTAL ASSETS</t>
  </si>
  <si>
    <t>741344(WC02999)</t>
  </si>
  <si>
    <t>EASTMAN CHEMICAL CO - TOTAL ASSETS</t>
  </si>
  <si>
    <t>357922(WC02999)</t>
  </si>
  <si>
    <t>E*TRADE FINANCIAL - TOTAL ASSETS</t>
  </si>
  <si>
    <t>883488(WC02999)</t>
  </si>
  <si>
    <t>CADENCE DESIGN SYST - TOTAL ASSETS</t>
  </si>
  <si>
    <t>755148(WC02999)</t>
  </si>
  <si>
    <t>DISH NETWORK - TOTAL ASSETS</t>
  </si>
  <si>
    <t>135448(WC02999)</t>
  </si>
  <si>
    <t>ECOLAB INC - TOTAL ASSETS</t>
  </si>
  <si>
    <t>921268(WC02999)</t>
  </si>
  <si>
    <t>PERKINELMER INC - TOTAL ASSETS</t>
  </si>
  <si>
    <t>912157(WC02999)</t>
  </si>
  <si>
    <t>ELECTRONIC ARTS, INC - TOTAL ASSETS</t>
  </si>
  <si>
    <t>500320(WC02999)</t>
  </si>
  <si>
    <t>EMERSON ELECTRIC CO. - TOTAL ASSETS</t>
  </si>
  <si>
    <t>905115(WC02999)</t>
  </si>
  <si>
    <t>ENTERGY CORPORATION - TOTAL ASSETS</t>
  </si>
  <si>
    <t>902306(WC02999)</t>
  </si>
  <si>
    <t>EOG RESOURCES, INC. - TOTAL ASSETS</t>
  </si>
  <si>
    <t>500373(WC02999)</t>
  </si>
  <si>
    <t>EQUIFAX INC. - TOTAL ASSETS</t>
  </si>
  <si>
    <t>906194(WC02999)</t>
  </si>
  <si>
    <t>EQUITY RESIDENTIAL - TOTAL ASSETS</t>
  </si>
  <si>
    <t>329534(WC02999)</t>
  </si>
  <si>
    <t>ESTEE LAUDER CO - TOTAL ASSETS</t>
  </si>
  <si>
    <t>867375(WC02999)</t>
  </si>
  <si>
    <t>EXPEDITORS INTL WASH - TOTAL ASSETS</t>
  </si>
  <si>
    <t>910722(WC02999)</t>
  </si>
  <si>
    <t>EXXON MOBIL CORP - TOTAL ASSETS</t>
  </si>
  <si>
    <t>905039(WC02999)</t>
  </si>
  <si>
    <t>FMC CORPORATION - TOTAL ASSETS</t>
  </si>
  <si>
    <t>905082(WC02999)</t>
  </si>
  <si>
    <t>NEXTERA ENERGY - TOTAL ASSETS</t>
  </si>
  <si>
    <t>905016(WC02999)</t>
  </si>
  <si>
    <t>ASSURANT INC - TOTAL ASSETS</t>
  </si>
  <si>
    <t>28341F(WC02999)</t>
  </si>
  <si>
    <t>FASTENAL COMPANY - TOTAL ASSETS</t>
  </si>
  <si>
    <t>755980(WC02999)</t>
  </si>
  <si>
    <t>FEDERAL REALTY INVST - TOTAL ASSETS</t>
  </si>
  <si>
    <t>905994(WC02999)</t>
  </si>
  <si>
    <t>FIFTH THIRD BANCORP - TOTAL ASSETS</t>
  </si>
  <si>
    <t>997198(WC02999)</t>
  </si>
  <si>
    <t>M&amp;T BANK CORPORATION - TOTAL ASSETS</t>
  </si>
  <si>
    <t>951503(WC02999)</t>
  </si>
  <si>
    <t>FISERV INC - TOTAL ASSETS</t>
  </si>
  <si>
    <t>741123(WC02999)</t>
  </si>
  <si>
    <t>MACY'S INC - TOTAL ASSETS</t>
  </si>
  <si>
    <t>546814(WC02999)</t>
  </si>
  <si>
    <t>FRANKLIN RESOURCES - TOTAL ASSETS</t>
  </si>
  <si>
    <t>938076(WC02999)</t>
  </si>
  <si>
    <t>FREEPORT-MCMORAN INC - TOTAL ASSETS</t>
  </si>
  <si>
    <t>152594(WC02999)</t>
  </si>
  <si>
    <t>GAP INC - TOTAL ASSETS</t>
  </si>
  <si>
    <t>951018(WC02999)</t>
  </si>
  <si>
    <t>GENERAL DYNAMICS - TOTAL ASSETS</t>
  </si>
  <si>
    <t>907652(WC02999)</t>
  </si>
  <si>
    <t>GENERAL MILLS, INC. - TOTAL ASSETS</t>
  </si>
  <si>
    <t>905801(WC02999)</t>
  </si>
  <si>
    <t>GENUINE PARTS CO - TOTAL ASSETS</t>
  </si>
  <si>
    <t>906511(WC02999)</t>
  </si>
  <si>
    <t>GILEAD SCIENCES, INC - TOTAL ASSETS</t>
  </si>
  <si>
    <t>546697(WC02999)</t>
  </si>
  <si>
    <t>MCKESSON CORPORATION - TOTAL ASSETS</t>
  </si>
  <si>
    <t>134784(WC02999)</t>
  </si>
  <si>
    <t>NVIDIA CORPORATION - TOTAL ASSETS</t>
  </si>
  <si>
    <t>694405(WC02999)</t>
  </si>
  <si>
    <t>GENERAL ELECTRIC CO. - TOTAL ASSETS</t>
  </si>
  <si>
    <t>906150(WC02999)</t>
  </si>
  <si>
    <t>GRAINGER (W.W.), INC - TOTAL ASSETS</t>
  </si>
  <si>
    <t>905898(WC02999)</t>
  </si>
  <si>
    <t>HALLIBURTON COMPANY - TOTAL ASSETS</t>
  </si>
  <si>
    <t>904678(WC02999)</t>
  </si>
  <si>
    <t>GOLDMAN SACHS GROUP - TOTAL ASSETS</t>
  </si>
  <si>
    <t>696738(WC02999)</t>
  </si>
  <si>
    <t>HARLEY-DAVIDSON INC. - TOTAL ASSETS</t>
  </si>
  <si>
    <t>729665(WC02999)</t>
  </si>
  <si>
    <t>HASBRO INC - TOTAL ASSETS</t>
  </si>
  <si>
    <t>912030(WC02999)</t>
  </si>
  <si>
    <t>HCP, INC. - TOTAL ASSETS</t>
  </si>
  <si>
    <t>945589(WC02999)</t>
  </si>
  <si>
    <t>HERSHEY CO - TOTAL ASSETS</t>
  </si>
  <si>
    <t>905077(WC02999)</t>
  </si>
  <si>
    <t>JUNIPER NETWORKS INC - TOTAL ASSETS</t>
  </si>
  <si>
    <t>699943(WC02999)</t>
  </si>
  <si>
    <t>HOLOGIC INC - TOTAL ASSETS</t>
  </si>
  <si>
    <t>542983(WC02999)</t>
  </si>
  <si>
    <t>UNUM GROUP - TOTAL ASSETS</t>
  </si>
  <si>
    <t>741410(WC02999)</t>
  </si>
  <si>
    <t>HOME DEPOT, INC. - TOTAL ASSETS</t>
  </si>
  <si>
    <t>998171(WC02999)</t>
  </si>
  <si>
    <t>CENTERPOINT ENERGY - TOTAL ASSETS</t>
  </si>
  <si>
    <t>904842(WC02999)</t>
  </si>
  <si>
    <t>HUMANA INC. - TOTAL ASSETS</t>
  </si>
  <si>
    <t>916860(WC02999)</t>
  </si>
  <si>
    <t>HUNTINGTON BANCSHR - TOTAL ASSETS</t>
  </si>
  <si>
    <t>951068(WC02999)</t>
  </si>
  <si>
    <t>BIOGEN INC - TOTAL ASSETS</t>
  </si>
  <si>
    <t>545725(WC02999)</t>
  </si>
  <si>
    <t>ILLINOIS TOOL WORKS - TOTAL ASSETS</t>
  </si>
  <si>
    <t>905052(WC02999)</t>
  </si>
  <si>
    <t>INTUIT INC - TOTAL ASSETS</t>
  </si>
  <si>
    <t>328184(WC02999)</t>
  </si>
  <si>
    <t>INTEL CORPORATION - TOTAL ASSETS</t>
  </si>
  <si>
    <t>922726(WC02999)</t>
  </si>
  <si>
    <t>INTL FLAVORS&amp;FRAGRAN - TOTAL ASSETS</t>
  </si>
  <si>
    <t>905050(WC02999)</t>
  </si>
  <si>
    <t>INTERNATIONAL PAPER - TOTAL ASSETS</t>
  </si>
  <si>
    <t>904069(WC02999)</t>
  </si>
  <si>
    <t>INTERPUBLIC GROUP - TOTAL ASSETS</t>
  </si>
  <si>
    <t>923465(WC02999)</t>
  </si>
  <si>
    <t>JACOBS ENG GROUP INC - TOTAL ASSETS</t>
  </si>
  <si>
    <t>912142(WC02999)</t>
  </si>
  <si>
    <t>JOHNSON &amp; JOHNSON - TOTAL ASSETS</t>
  </si>
  <si>
    <t>912212(WC02999)</t>
  </si>
  <si>
    <t>HARTFORD FINANCIAL - TOTAL ASSETS</t>
  </si>
  <si>
    <t>867871(WC02999)</t>
  </si>
  <si>
    <t>KLA - TOTAL ASSETS</t>
  </si>
  <si>
    <t>993062(WC02999)</t>
  </si>
  <si>
    <t>DEVON ENERGY CORP - TOTAL ASSETS</t>
  </si>
  <si>
    <t>271980(WC02999)</t>
  </si>
  <si>
    <t>KELLOGG COMPANY - TOTAL ASSETS</t>
  </si>
  <si>
    <t>905922(WC02999)</t>
  </si>
  <si>
    <t>KEYCORP - TOTAL ASSETS</t>
  </si>
  <si>
    <t>916130(WC02999)</t>
  </si>
  <si>
    <t>KIMCO REALTY CORP - TOTAL ASSETS</t>
  </si>
  <si>
    <t>546169(WC02999)</t>
  </si>
  <si>
    <t>KIMBERLY-CLARK CORP - TOTAL ASSETS</t>
  </si>
  <si>
    <t>902354(WC02999)</t>
  </si>
  <si>
    <t>KOHLS CORPORATION - TOTAL ASSETS</t>
  </si>
  <si>
    <t>325849(WC02999)</t>
  </si>
  <si>
    <t>KROGER CO - TOTAL ASSETS</t>
  </si>
  <si>
    <t>912134(WC02999)</t>
  </si>
  <si>
    <t>AKAMAI TECHNOLOGIES - TOTAL ASSETS</t>
  </si>
  <si>
    <t>277355(WC02999)</t>
  </si>
  <si>
    <t>LEGGETT &amp; PLATT INC - TOTAL ASSETS</t>
  </si>
  <si>
    <t>906487(WC02999)</t>
  </si>
  <si>
    <t>LENNAR CORP - TOTAL ASSETS</t>
  </si>
  <si>
    <t>912219(WC02999)</t>
  </si>
  <si>
    <t>LILLY (ELI) AND CO. - TOTAL ASSETS</t>
  </si>
  <si>
    <t>921290(WC02999)</t>
  </si>
  <si>
    <t>LINCOLN NAT'L CORP - TOTAL ASSETS</t>
  </si>
  <si>
    <t>912402(WC02999)</t>
  </si>
  <si>
    <t>UNITED PARCEL SVCS - TOTAL ASSETS</t>
  </si>
  <si>
    <t>277487(WC02999)</t>
  </si>
  <si>
    <t>AGILENT TECHNOLOGIES - TOTAL ASSETS</t>
  </si>
  <si>
    <t>277642(WC02999)</t>
  </si>
  <si>
    <t>LOCKHEED MARTIN CORP - TOTAL ASSETS</t>
  </si>
  <si>
    <t>154423(WC02999)</t>
  </si>
  <si>
    <t>LOEWS CORPORATION - TOTAL ASSETS</t>
  </si>
  <si>
    <t>922418(WC02999)</t>
  </si>
  <si>
    <t>CARNIVAL CORP - TOTAL ASSETS</t>
  </si>
  <si>
    <t>755695(WC02999)</t>
  </si>
  <si>
    <t>LOWE'S COMPANIES INC - TOTAL ASSETS</t>
  </si>
  <si>
    <t>905620(WC02999)</t>
  </si>
  <si>
    <t>DOMINION ENERGY INC - TOTAL ASSETS</t>
  </si>
  <si>
    <t>944314(WC02999)</t>
  </si>
  <si>
    <t>MACERICH CO - TOTAL ASSETS</t>
  </si>
  <si>
    <t>357366(WC02999)</t>
  </si>
  <si>
    <t>MGM RESORTS - TOTAL ASSETS</t>
  </si>
  <si>
    <t>516007(WC02999)</t>
  </si>
  <si>
    <t>MCCORMICK &amp; CO INC - TOTAL ASSETS</t>
  </si>
  <si>
    <t>510493(WC02999)</t>
  </si>
  <si>
    <t>MCDONALD'S CORP - TOTAL ASSETS</t>
  </si>
  <si>
    <t>921910(WC02999)</t>
  </si>
  <si>
    <t>EVEREST RE GROUP - TOTAL ASSETS</t>
  </si>
  <si>
    <t>311759(WC02999)</t>
  </si>
  <si>
    <t>HOST HOTELS - TOTAL ASSETS</t>
  </si>
  <si>
    <t>912588(WC02999)</t>
  </si>
  <si>
    <t>MARSH &amp; MCLENNAN CO. - TOTAL ASSETS</t>
  </si>
  <si>
    <t>904780(WC02999)</t>
  </si>
  <si>
    <t>MASCO CORP - TOTAL ASSETS</t>
  </si>
  <si>
    <t>905624(WC02999)</t>
  </si>
  <si>
    <t>MARTIN MARIETTA MAT - TOTAL ASSETS</t>
  </si>
  <si>
    <t>130062(WC02999)</t>
  </si>
  <si>
    <t>METLIFE INC - TOTAL ASSETS</t>
  </si>
  <si>
    <t>286738(WC02999)</t>
  </si>
  <si>
    <t>MAXIM INTEGRATED PRD - TOTAL ASSETS</t>
  </si>
  <si>
    <t>771830(WC02999)</t>
  </si>
  <si>
    <t>ACTIVISION BLIZZARD - TOTAL ASSETS</t>
  </si>
  <si>
    <t>312367(WC02999)</t>
  </si>
  <si>
    <t>CVS HEALTH CORP - TOTAL ASSETS</t>
  </si>
  <si>
    <t>912635(WC02999)</t>
  </si>
  <si>
    <t>LAB CORP OF AMERICA - TOTAL ASSETS</t>
  </si>
  <si>
    <t>152533(WC02999)</t>
  </si>
  <si>
    <t>MICROSOFT CORP - TOTAL ASSETS</t>
  </si>
  <si>
    <t>719643(WC02999)</t>
  </si>
  <si>
    <t>MICRON TECHNOLOGY - TOTAL ASSETS</t>
  </si>
  <si>
    <t>999506(WC02999)</t>
  </si>
  <si>
    <t>MICROCHIP TECHNOLOGY - TOTAL ASSETS</t>
  </si>
  <si>
    <t>328228(WC02999)</t>
  </si>
  <si>
    <t>3M COMPANY - TOTAL ASSETS</t>
  </si>
  <si>
    <t>902172(WC02999)</t>
  </si>
  <si>
    <t>MOHAWK INDUSTRIES - TOTAL ASSETS</t>
  </si>
  <si>
    <t>325475(WC02999)</t>
  </si>
  <si>
    <t>XCEL ENERGY INC - TOTAL ASSETS</t>
  </si>
  <si>
    <t>905010(WC02999)</t>
  </si>
  <si>
    <t>FORD MOTOR COMPANY - TOTAL ASSETS</t>
  </si>
  <si>
    <t>902230(WC02999)</t>
  </si>
  <si>
    <t>NATL OILWELL VARCO - TOTAL ASSETS</t>
  </si>
  <si>
    <t>884383(WC02999)</t>
  </si>
  <si>
    <t>NETAPP INC. - TOTAL ASSETS</t>
  </si>
  <si>
    <t>867422(WC02999)</t>
  </si>
  <si>
    <t>NEWELL BRANDS INC - TOTAL ASSETS</t>
  </si>
  <si>
    <t>906933(WC02999)</t>
  </si>
  <si>
    <t>NEWMONT GOLDCORP - TOTAL ASSETS</t>
  </si>
  <si>
    <t>912160(WC02999)</t>
  </si>
  <si>
    <t>NIKE INC. - TOTAL ASSETS</t>
  </si>
  <si>
    <t>993249(WC02999)</t>
  </si>
  <si>
    <t>NOBLE ENERGY, INC. - TOTAL ASSETS</t>
  </si>
  <si>
    <t>906557(WC02999)</t>
  </si>
  <si>
    <t>NORDSTROM, INC. - TOTAL ASSETS</t>
  </si>
  <si>
    <t>906560(WC02999)</t>
  </si>
  <si>
    <t>NORFOLK SOUTHERN - TOTAL ASSETS</t>
  </si>
  <si>
    <t>901899(WC02999)</t>
  </si>
  <si>
    <t>NISOURCE INC - TOTAL ASSETS</t>
  </si>
  <si>
    <t>906176(WC02999)</t>
  </si>
  <si>
    <t>NORTHERN TRUST CORP - TOTAL ASSETS</t>
  </si>
  <si>
    <t>905861(WC02999)</t>
  </si>
  <si>
    <t>NORTHROP GRUMMAN - TOTAL ASSETS</t>
  </si>
  <si>
    <t>905809(WC02999)</t>
  </si>
  <si>
    <t>WELLS FARGO &amp; CO - TOTAL ASSETS</t>
  </si>
  <si>
    <t>906195(WC02999)</t>
  </si>
  <si>
    <t>NUCOR CORPORATION - TOTAL ASSETS</t>
  </si>
  <si>
    <t>921482(WC02999)</t>
  </si>
  <si>
    <t>CAPITAL ONE FIN'L - TOTAL ASSETS</t>
  </si>
  <si>
    <t>134843(WC02999)</t>
  </si>
  <si>
    <t>OCCIDENTAL PETROLEUM - TOTAL ASSETS</t>
  </si>
  <si>
    <t>905102(WC02999)</t>
  </si>
  <si>
    <t>ORACLE CORPORATION - TOTAL ASSETS</t>
  </si>
  <si>
    <t>719618(WC02999)</t>
  </si>
  <si>
    <t>PACCAR INC. - TOTAL ASSETS</t>
  </si>
  <si>
    <t>921757(WC02999)</t>
  </si>
  <si>
    <t>EXELON CORPORATION - TOTAL ASSETS</t>
  </si>
  <si>
    <t>902317(WC02999)</t>
  </si>
  <si>
    <t>PARKER-HANNIFIN CORP - TOTAL ASSETS</t>
  </si>
  <si>
    <t>905150(WC02999)</t>
  </si>
  <si>
    <t>PAYCHEX INC - TOTAL ASSETS</t>
  </si>
  <si>
    <t>945297(WC02999)</t>
  </si>
  <si>
    <t>PPL CORP - TOTAL ASSETS</t>
  </si>
  <si>
    <t>902107(WC02999)</t>
  </si>
  <si>
    <t>PEPSICO, INC. - TOTAL ASSETS</t>
  </si>
  <si>
    <t>905677(WC02999)</t>
  </si>
  <si>
    <t>PFIZER INC - TOTAL ASSETS</t>
  </si>
  <si>
    <t>904030(WC02999)</t>
  </si>
  <si>
    <t>CONOCOPHILLIPS - TOTAL ASSETS</t>
  </si>
  <si>
    <t>901666(WC02999)</t>
  </si>
  <si>
    <t>PIONEER NATURAL RES - TOTAL ASSETS</t>
  </si>
  <si>
    <t>895705(WC02999)</t>
  </si>
  <si>
    <t>ALTRIA GROUP INC - TOTAL ASSETS</t>
  </si>
  <si>
    <t>904853(WC02999)</t>
  </si>
  <si>
    <t>PNC FINL SVCS GROUP - TOTAL ASSETS</t>
  </si>
  <si>
    <t>944175(WC02999)</t>
  </si>
  <si>
    <t>PPG INDUSTRIES INC - TOTAL ASSETS</t>
  </si>
  <si>
    <t>901897(WC02999)</t>
  </si>
  <si>
    <t>COSTCO WHOLESALE - TOTAL ASSETS</t>
  </si>
  <si>
    <t>312385(WC02999)</t>
  </si>
  <si>
    <t>T. ROWE PRICE GROUP - TOTAL ASSETS</t>
  </si>
  <si>
    <t>729104(WC02999)</t>
  </si>
  <si>
    <t>QUEST DIAGNOSTICS - TOTAL ASSETS</t>
  </si>
  <si>
    <t>877181(WC02999)</t>
  </si>
  <si>
    <t>PROCTER &amp; GAMBLE - TOTAL ASSETS</t>
  </si>
  <si>
    <t>912228(WC02999)</t>
  </si>
  <si>
    <t>PROGRESSIVE CORP - TOTAL ASSETS</t>
  </si>
  <si>
    <t>936324(WC02999)</t>
  </si>
  <si>
    <t>PUBLIC SVC ENTRPR GR - TOTAL ASSETS</t>
  </si>
  <si>
    <t>902321(WC02999)</t>
  </si>
  <si>
    <t>PULTEGROUP - TOTAL ASSETS</t>
  </si>
  <si>
    <t>912518(WC02999)</t>
  </si>
  <si>
    <t>QUALCOMM INC - TOTAL ASSETS</t>
  </si>
  <si>
    <t>546370(WC02999)</t>
  </si>
  <si>
    <t>REGENCY CENTERS CORP - TOTAL ASSETS</t>
  </si>
  <si>
    <t>312451(WC02999)</t>
  </si>
  <si>
    <t>UDR INC - TOTAL ASSETS</t>
  </si>
  <si>
    <t>992656(WC02999)</t>
  </si>
  <si>
    <t>U. S. BANCORP - TOTAL ASSETS</t>
  </si>
  <si>
    <t>951046(WC02999)</t>
  </si>
  <si>
    <t>ROSS STORES, INC. - TOTAL ASSETS</t>
  </si>
  <si>
    <t>702365(WC02999)</t>
  </si>
  <si>
    <t>ROPER TECHNOLOGIES - TOTAL ASSETS</t>
  </si>
  <si>
    <t>546965(WC02999)</t>
  </si>
  <si>
    <t>ROCKWELL AUTOMATION - TOTAL ASSETS</t>
  </si>
  <si>
    <t>902233(WC02999)</t>
  </si>
  <si>
    <t>ROYAL CARIBBEAN - TOTAL ASSETS</t>
  </si>
  <si>
    <t>322549(WC02999)</t>
  </si>
  <si>
    <t>RAYTHEON COMPANY - TOTAL ASSETS</t>
  </si>
  <si>
    <t>912633(WC02999)</t>
  </si>
  <si>
    <t>TRAVELERS COS - TOTAL ASSETS</t>
  </si>
  <si>
    <t>933974(WC02999)</t>
  </si>
  <si>
    <t>FIDELITY NATNL INF - TOTAL ASSETS</t>
  </si>
  <si>
    <t>14015T(WC02999)</t>
  </si>
  <si>
    <t>MERCK &amp; CO INC - TOTAL ASSETS</t>
  </si>
  <si>
    <t>905019(WC02999)</t>
  </si>
  <si>
    <t>SCHLUMBERGER LIMITED - TOTAL ASSETS</t>
  </si>
  <si>
    <t>912090(WC02999)</t>
  </si>
  <si>
    <t>CHARLES SCHWAB CORP - TOTAL ASSETS</t>
  </si>
  <si>
    <t>755741(WC02999)</t>
  </si>
  <si>
    <t>ZIMMER BIOMET - TOTAL ASSETS</t>
  </si>
  <si>
    <t>14361V(WC02999)</t>
  </si>
  <si>
    <t>AMERISOURCEBERGEN - TOTAL ASSETS</t>
  </si>
  <si>
    <t>154680(WC02999)</t>
  </si>
  <si>
    <t>PRINCIPAL FINL GROUP - TOTAL ASSETS</t>
  </si>
  <si>
    <t>14698C(WC02999)</t>
  </si>
  <si>
    <t>SHERWIN-WILLIAMS CO - TOTAL ASSETS</t>
  </si>
  <si>
    <t>905361(WC02999)</t>
  </si>
  <si>
    <t>SIMON PROPERTY GROUP - TOTAL ASSETS</t>
  </si>
  <si>
    <t>357834(WC02999)</t>
  </si>
  <si>
    <t>SNAP-ON INC - TOTAL ASSETS</t>
  </si>
  <si>
    <t>906400(WC02999)</t>
  </si>
  <si>
    <t>PRUDENTIAL FINANCIAL - TOTAL ASSETS</t>
  </si>
  <si>
    <t>14861V(WC02999)</t>
  </si>
  <si>
    <t>ADVANCE AUTO PARTS - TOTAL ASSETS</t>
  </si>
  <si>
    <t>14806F(WC02999)</t>
  </si>
  <si>
    <t>EDISON INTERNATIONAL - TOTAL ASSETS</t>
  </si>
  <si>
    <t>902324(WC02999)</t>
  </si>
  <si>
    <t>SOUTHERN CO - TOTAL ASSETS</t>
  </si>
  <si>
    <t>902325(WC02999)</t>
  </si>
  <si>
    <t>BB&amp;T CORPORATION - TOTAL ASSETS</t>
  </si>
  <si>
    <t>992305(WC02999)</t>
  </si>
  <si>
    <t>SOUTHWEST AIRLINES - TOTAL ASSETS</t>
  </si>
  <si>
    <t>905647(WC02999)</t>
  </si>
  <si>
    <t>AT&amp;T INC - TOTAL ASSETS</t>
  </si>
  <si>
    <t>945388(WC02999)</t>
  </si>
  <si>
    <t>CHEVRON CORPORATION - TOTAL ASSETS</t>
  </si>
  <si>
    <t>905024(WC02999)</t>
  </si>
  <si>
    <t>STATE STREET CORP - TOTAL ASSETS</t>
  </si>
  <si>
    <t>951052(WC02999)</t>
  </si>
  <si>
    <t>STARBUCKS CORP - TOTAL ASSETS</t>
  </si>
  <si>
    <t>326143(WC02999)</t>
  </si>
  <si>
    <t>PUBLIC STORAGE, INC - TOTAL ASSETS</t>
  </si>
  <si>
    <t>905792(WC02999)</t>
  </si>
  <si>
    <t>STRYKER CORPORATION - TOTAL ASSETS</t>
  </si>
  <si>
    <t>981722(WC02999)</t>
  </si>
  <si>
    <t>SUNTRUST BANKS INC - TOTAL ASSETS</t>
  </si>
  <si>
    <t>922725(WC02999)</t>
  </si>
  <si>
    <t>SYMANTEC CORP - TOTAL ASSETS</t>
  </si>
  <si>
    <t>541900(WC02999)</t>
  </si>
  <si>
    <t>SYNOPSYS INC - TOTAL ASSETS</t>
  </si>
  <si>
    <t>325059(WC02999)</t>
  </si>
  <si>
    <t>SYSCO CORPORATION - TOTAL ASSETS</t>
  </si>
  <si>
    <t>916079(WC02999)</t>
  </si>
  <si>
    <t>TEXAS INSTRUMENTS - TOTAL ASSETS</t>
  </si>
  <si>
    <t>905061(WC02999)</t>
  </si>
  <si>
    <t>THERMO FISHER - TOTAL ASSETS</t>
  </si>
  <si>
    <t>906394(WC02999)</t>
  </si>
  <si>
    <t>TIFFANY &amp; CO. - TOTAL ASSETS</t>
  </si>
  <si>
    <t>745110(WC02999)</t>
  </si>
  <si>
    <t>TOTAL SYSTEM SERVICE - TOTAL ASSETS</t>
  </si>
  <si>
    <t>944738(WC02999)</t>
  </si>
  <si>
    <t>DAVITA INC - TOTAL ASSETS</t>
  </si>
  <si>
    <t>867138(WC02999)</t>
  </si>
  <si>
    <t>TYSON FOODS, INC. - TOTAL ASSETS</t>
  </si>
  <si>
    <t>906643(WC02999)</t>
  </si>
  <si>
    <t>MARATHON OIL CORP. - TOTAL ASSETS</t>
  </si>
  <si>
    <t>544682(WC02999)</t>
  </si>
  <si>
    <t>UNION PACIFIC CORP - TOTAL ASSETS</t>
  </si>
  <si>
    <t>905105(WC02999)</t>
  </si>
  <si>
    <t>UNITED TECHNOLOGIES - TOTAL ASSETS</t>
  </si>
  <si>
    <t>905122(WC02999)</t>
  </si>
  <si>
    <t>UNITEDHEALTH GROUP - TOTAL ASSETS</t>
  </si>
  <si>
    <t>702635(WC02999)</t>
  </si>
  <si>
    <t>VARIAN MEDICAL SYST - TOTAL ASSETS</t>
  </si>
  <si>
    <t>906220(WC02999)</t>
  </si>
  <si>
    <t>VF CORP - TOTAL ASSETS</t>
  </si>
  <si>
    <t>901892(WC02999)</t>
  </si>
  <si>
    <t>VERTEX PHARMA INC - TOTAL ASSETS</t>
  </si>
  <si>
    <t>545310(WC02999)</t>
  </si>
  <si>
    <t>VULCAN MATERIALS CO - TOTAL ASSETS</t>
  </si>
  <si>
    <t>905816(WC02999)</t>
  </si>
  <si>
    <t>VORNADO REALTY TRUST - TOTAL ASSETS</t>
  </si>
  <si>
    <t>912146(WC02999)</t>
  </si>
  <si>
    <t>WALMART INC - TOTAL ASSETS</t>
  </si>
  <si>
    <t>916548(WC02999)</t>
  </si>
  <si>
    <t>WASTE MANAGEMENT - TOTAL ASSETS</t>
  </si>
  <si>
    <t>519514(WC02999)</t>
  </si>
  <si>
    <t>WATERS CORPORATION - TOTAL ASSETS</t>
  </si>
  <si>
    <t>867390(WC02999)</t>
  </si>
  <si>
    <t>WESTERN DIGITAL CORP - TOTAL ASSETS</t>
  </si>
  <si>
    <t>906785(WC02999)</t>
  </si>
  <si>
    <t>WEYERHAEUSER CO - TOTAL ASSETS</t>
  </si>
  <si>
    <t>905818(WC02999)</t>
  </si>
  <si>
    <t>WHIRLPOOL CORP - TOTAL ASSETS</t>
  </si>
  <si>
    <t>904869(WC02999)</t>
  </si>
  <si>
    <t>WYNN RESORTS, LTD - TOTAL ASSETS</t>
  </si>
  <si>
    <t>26406N(WC02999)</t>
  </si>
  <si>
    <t>CME GROUP INC - TOTAL ASSETS</t>
  </si>
  <si>
    <t>26393N(WC02999)</t>
  </si>
  <si>
    <t>WILLIAMS COMPANIES - TOTAL ASSETS</t>
  </si>
  <si>
    <t>922407(WC02999)</t>
  </si>
  <si>
    <t>ALLIANT ENERGY CORP - TOTAL ASSETS</t>
  </si>
  <si>
    <t>906979(WC02999)</t>
  </si>
  <si>
    <t>CARMAX INC - TOTAL ASSETS</t>
  </si>
  <si>
    <t>877723(WC02999)</t>
  </si>
  <si>
    <t>XILINX INC - TOTAL ASSETS</t>
  </si>
  <si>
    <t>543542(WC02999)</t>
  </si>
  <si>
    <t>CIMAREX ENERGY CO - TOTAL ASSETS</t>
  </si>
  <si>
    <t>26276P(WC02999)</t>
  </si>
  <si>
    <t>TJX COMPANIES INC - TOTAL ASSETS</t>
  </si>
  <si>
    <t>921855(WC02999)</t>
  </si>
  <si>
    <t>ZIONS BANCORP - TOTAL ASSETS</t>
  </si>
  <si>
    <t>951584(WC02999)</t>
  </si>
  <si>
    <t>REGIONS FINANCIAL - TOTAL ASSETS</t>
  </si>
  <si>
    <t>951051(WC02999)</t>
  </si>
  <si>
    <t>CELANESE CORPORATION - TOTAL ASSETS</t>
  </si>
  <si>
    <t>29756N(WC02999)</t>
  </si>
  <si>
    <t>MOLSON COORS BREW - TOTAL ASSETS</t>
  </si>
  <si>
    <t>905997(WC02999)</t>
  </si>
  <si>
    <t>AMERIPRISE FIN - TOTAL ASSETS</t>
  </si>
  <si>
    <t>31604H(WC02999)</t>
  </si>
  <si>
    <t>VIACOM, INC. - TOTAL ASSETS</t>
  </si>
  <si>
    <t>543487(WC02999)</t>
  </si>
  <si>
    <t>CBS CORPORATION - TOTAL ASSETS</t>
  </si>
  <si>
    <t>32480Q(WC02999)</t>
  </si>
  <si>
    <t>HANESBRANDS, INC. - TOTAL ASSETS</t>
  </si>
  <si>
    <t>41071J(WC02999)</t>
  </si>
  <si>
    <t>WESTERN UNION COMP - TOTAL ASSETS</t>
  </si>
  <si>
    <t>41195M(WC02999)</t>
  </si>
  <si>
    <t>PEOPLE'S UNITED - TOTAL ASSETS</t>
  </si>
  <si>
    <t>517465(WC02999)</t>
  </si>
  <si>
    <t>BANK OF NEW YORK - TOTAL ASSETS</t>
  </si>
  <si>
    <t>905840(WC02999)</t>
  </si>
  <si>
    <t>INVESCO LTD. - TOTAL ASSETS</t>
  </si>
  <si>
    <t>51245V(WC02999)</t>
  </si>
  <si>
    <t>CHUBB - TOTAL ASSETS</t>
  </si>
  <si>
    <t>328314(WC02999)</t>
  </si>
  <si>
    <t>DISCOVERY INC - TOTAL ASSETS</t>
  </si>
  <si>
    <t>31196R(WC02999)</t>
  </si>
  <si>
    <t>MOSAIC CO - TOTAL ASSETS</t>
  </si>
  <si>
    <t>771767(WC02999)</t>
  </si>
  <si>
    <t>STANLEY BLACK - TOTAL ASSETS</t>
  </si>
  <si>
    <t>921503(WC02999)</t>
  </si>
  <si>
    <t>GARMIN LTD. - TOTAL ASSETS</t>
  </si>
  <si>
    <t>255781(WC02999)</t>
  </si>
  <si>
    <t>PROLOGIS - TOTAL ASSETS</t>
  </si>
  <si>
    <t>670129(WC02999)</t>
  </si>
  <si>
    <t>ACCENTURE PLC - TOTAL ASSETS</t>
  </si>
  <si>
    <t>14352P(WC02999)</t>
  </si>
  <si>
    <t>HCA HEALTHCARE - TOTAL ASSETS</t>
  </si>
  <si>
    <t>749688(WC02999)</t>
  </si>
  <si>
    <t>RALPH LAUREN - TOTAL ASSETS</t>
  </si>
  <si>
    <t>894145(WC02999)</t>
  </si>
  <si>
    <t>SEAGATE TECHNOLOGY - TOTAL ASSETS</t>
  </si>
  <si>
    <t>26599V(WC02999)</t>
  </si>
  <si>
    <t>MOTOROLA SOLUTIONS - TOTAL ASSETS</t>
  </si>
  <si>
    <t>904878(WC02999)</t>
  </si>
  <si>
    <t>AON PLC - TOTAL ASSETS</t>
  </si>
  <si>
    <t>922817(WC02999)</t>
  </si>
  <si>
    <t>INGERSOLL-RAND - TOTAL ASSETS</t>
  </si>
  <si>
    <t>905446(WC02999)</t>
  </si>
  <si>
    <t>CBRE GROUP - TOTAL ASSETS</t>
  </si>
  <si>
    <t>28513N(WC02999)</t>
  </si>
  <si>
    <t>EXPEDIA GROUP INC - TOTAL ASSETS</t>
  </si>
  <si>
    <t>31412T(WC02999)</t>
  </si>
  <si>
    <t>AMERICAN TOWER CORP - TOTAL ASSETS</t>
  </si>
  <si>
    <t>680902(WC02999)</t>
  </si>
  <si>
    <t>DUKE ENERGY CORP - TOTAL ASSETS</t>
  </si>
  <si>
    <t>904383(WC02999)</t>
  </si>
  <si>
    <t>MONDELEZ - TOTAL ASSETS</t>
  </si>
  <si>
    <t>13967E(WC02999)</t>
  </si>
  <si>
    <t>EATON CORP PLC - TOTAL ASSETS</t>
  </si>
  <si>
    <t>903749(WC02999)</t>
  </si>
  <si>
    <t>L BRANDS INC - TOTAL ASSETS</t>
  </si>
  <si>
    <t>937343(WC02999)</t>
  </si>
  <si>
    <t>ARCONIC INC - TOTAL ASSETS</t>
  </si>
  <si>
    <t>905113(WC02999)</t>
  </si>
  <si>
    <t>WILLIS TOWERS WAT - TOTAL ASSETS</t>
  </si>
  <si>
    <t>13967H(WC02999)</t>
  </si>
  <si>
    <t>BAKER HUGHES A GE CO - TOTAL ASSETS</t>
  </si>
  <si>
    <t>921431(WC02999)</t>
  </si>
  <si>
    <t>TAPESTRY INC - TOTAL ASSETS</t>
  </si>
  <si>
    <t>266220(WC02999)</t>
  </si>
  <si>
    <t>INTERCONTINENTAL - TOTAL ASSETS</t>
  </si>
  <si>
    <t>30730Q(WC02999)</t>
  </si>
  <si>
    <t>JEFFERIES FINANCIAL - TOTAL ASSETS</t>
  </si>
  <si>
    <t>921925(WC02999)</t>
  </si>
  <si>
    <t>CIGNA CORP - TOTAL ASSETS</t>
  </si>
  <si>
    <t>912278(WC02999)</t>
  </si>
  <si>
    <t>XEROX HOLDINGS CORP - TOTAL ASSETS</t>
  </si>
  <si>
    <t>905284(WC02999)</t>
  </si>
  <si>
    <t>APT INVESTMENT &amp; MGT - TOTAL ASSETS</t>
  </si>
  <si>
    <t>132808(WC02999)</t>
  </si>
  <si>
    <t>GLOBE LIFE INC - TOTAL ASSETS</t>
  </si>
  <si>
    <t>993394(WC02999)</t>
  </si>
  <si>
    <t>L3HARRIS TECHN - TOTAL ASSETS</t>
  </si>
  <si>
    <t>905409(WC02999)</t>
  </si>
  <si>
    <t>PENTAIR PLC - TOTAL ASSETS</t>
  </si>
  <si>
    <t>906585(WC02999)</t>
  </si>
  <si>
    <t>ANTHEM INC - TOTAL ASSETS</t>
  </si>
  <si>
    <t>14737P(WC02999)</t>
  </si>
  <si>
    <t>CROWN CASTLE INT'L - TOTAL ASSETS</t>
  </si>
  <si>
    <t>687197(WC02999)</t>
  </si>
  <si>
    <t>MEDTRONIC PLC - TOTAL ASSETS</t>
  </si>
  <si>
    <t>906496(WC02999)</t>
  </si>
  <si>
    <t>WALGREENS BOOTS - TOTAL ASSETS</t>
  </si>
  <si>
    <t>904866(WC02999)</t>
  </si>
  <si>
    <t>MYLAN NV - TOTAL ASSETS</t>
  </si>
  <si>
    <t>906931(WC02999)</t>
  </si>
  <si>
    <t>IRON MOUNTAIN INC - TOTAL ASSETS</t>
  </si>
  <si>
    <t>894720(WC02999)</t>
  </si>
  <si>
    <t>JOHNSON CONTROLS INT - TOTAL ASSETS</t>
  </si>
  <si>
    <t>545615(WC02999)</t>
  </si>
  <si>
    <t>ALLERGAN PLC - TOTAL ASSETS</t>
  </si>
  <si>
    <t>325596(WC02999)</t>
  </si>
  <si>
    <t>DENTSPLY SIRONA - TOTAL ASSETS</t>
  </si>
  <si>
    <t>510209(WC02999)</t>
  </si>
  <si>
    <t>S&amp;P GLOBAL INC - TOTAL ASSETS</t>
  </si>
  <si>
    <t>905414(WC02999)</t>
  </si>
  <si>
    <t>ALPHABET INC - TOTAL ASSETS</t>
  </si>
  <si>
    <t>29026M(WC02999)</t>
  </si>
  <si>
    <t>HP INC - TOTAL ASSETS</t>
  </si>
  <si>
    <t>905277(WC02999)</t>
  </si>
  <si>
    <t>DXC TECHNO - TOTAL ASSETS</t>
  </si>
  <si>
    <t>916091(WC02999)</t>
  </si>
  <si>
    <t>WEC ENERGY GROUP INC - TOTAL ASSETS</t>
  </si>
  <si>
    <t>902335(WC02999)</t>
  </si>
  <si>
    <t>LINDE PLC - TOTAL ASSETS</t>
  </si>
  <si>
    <t>9373MH(WC02999)</t>
  </si>
  <si>
    <t>NET INCOME</t>
  </si>
  <si>
    <t>EBITD</t>
  </si>
  <si>
    <t>EQUITY</t>
  </si>
  <si>
    <t>DEBT</t>
  </si>
  <si>
    <t>REVENUE</t>
  </si>
  <si>
    <t>RoA</t>
  </si>
  <si>
    <t>RoE</t>
  </si>
  <si>
    <t>TOTAL ASSET</t>
  </si>
  <si>
    <t>MARKET CAP</t>
  </si>
  <si>
    <t>M/B</t>
  </si>
  <si>
    <t>Zweistichproben t-Test unter der Annahme gleicher Varianzen</t>
  </si>
  <si>
    <t>Variable 1</t>
  </si>
  <si>
    <t>Variable 2</t>
  </si>
  <si>
    <t>Mittelwert</t>
  </si>
  <si>
    <t>Varianz</t>
  </si>
  <si>
    <t>Beobachtungen</t>
  </si>
  <si>
    <t>Gepoolte Varianz</t>
  </si>
  <si>
    <t>Hypothetische Differenz der Mittelwerte</t>
  </si>
  <si>
    <t>Freiheitsgrade (df)</t>
  </si>
  <si>
    <t>t-Statistik</t>
  </si>
  <si>
    <t>P(T&lt;=t) einseitig</t>
  </si>
  <si>
    <t>Kritischer t-Wert bei einseitigem t-Test</t>
  </si>
  <si>
    <t>P(T&lt;=t) zweiseitig</t>
  </si>
  <si>
    <t>Kritischer t-Wert bei zweiseitigem t-Test</t>
  </si>
  <si>
    <t>Diff.</t>
  </si>
  <si>
    <t>EQIT</t>
  </si>
  <si>
    <t>REV</t>
  </si>
  <si>
    <t>ASSET</t>
  </si>
  <si>
    <t>MCAP</t>
  </si>
  <si>
    <t>ESG D</t>
  </si>
  <si>
    <t>A ESG</t>
  </si>
  <si>
    <t>B ESG</t>
  </si>
  <si>
    <t>C ESG</t>
  </si>
  <si>
    <t>D ESG</t>
  </si>
  <si>
    <t>ESGC Score</t>
  </si>
  <si>
    <t>ESG Score</t>
  </si>
  <si>
    <t>ESGC vs. ESG</t>
  </si>
  <si>
    <t>EBITDA</t>
  </si>
  <si>
    <t>ASSETS</t>
  </si>
  <si>
    <t>Portfolio Final</t>
  </si>
  <si>
    <t>ESGC Score vs ESG Score Greenwashed Portfolio 2007</t>
  </si>
  <si>
    <t>ESGC Score vs ESG Score Greenwashed Portfolio 2008</t>
  </si>
  <si>
    <t>Two Tailed Studens T-Test</t>
  </si>
  <si>
    <t xml:space="preserve">Number of Firms in ESGC Portfolio and ESG Portfolio </t>
  </si>
  <si>
    <t xml:space="preserve">Market to Book Ratio </t>
  </si>
  <si>
    <t xml:space="preserve">Code </t>
  </si>
  <si>
    <t xml:space="preserve">Market Capitalization </t>
  </si>
  <si>
    <t xml:space="preserve">Net Income </t>
  </si>
  <si>
    <t>Revenue</t>
  </si>
  <si>
    <t>Return on Asset</t>
  </si>
  <si>
    <t>Return on Equity</t>
  </si>
  <si>
    <t>Asset</t>
  </si>
  <si>
    <t xml:space="preserve">ESG Score </t>
  </si>
  <si>
    <t xml:space="preserve">Name </t>
  </si>
  <si>
    <t xml:space="preserve">ESGC Score </t>
  </si>
  <si>
    <t>Test Statistics A ESGC Portfolio and G ESG Portfolio</t>
  </si>
  <si>
    <t>G ESG</t>
  </si>
  <si>
    <t>ESGC A</t>
  </si>
  <si>
    <t>Number of firms G Portfolio Appendix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</si>
</sst>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Arial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8"/>
      <color theme="1"/>
      <name val="Arial"/>
      <family val="2"/>
    </font>
    <font>
      <sz val="11"/>
      <color rgb="FF000000"/>
      <name val="Arial"/>
      <family val="2"/>
    </font>
    <font>
      <sz val="22"/>
      <color theme="0"/>
      <name val="Arial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Fill="1" applyBorder="1" applyAlignment="1"/>
    <xf numFmtId="2" fontId="0" fillId="3" borderId="0" xfId="0" applyNumberFormat="1" applyFill="1" applyBorder="1" applyAlignment="1"/>
    <xf numFmtId="2" fontId="0" fillId="3" borderId="0" xfId="1" applyNumberFormat="1" applyFont="1" applyFill="1" applyBorder="1" applyAlignment="1"/>
    <xf numFmtId="2" fontId="0" fillId="0" borderId="0" xfId="0" applyNumberFormat="1"/>
    <xf numFmtId="2" fontId="0" fillId="3" borderId="0" xfId="0" applyNumberFormat="1" applyFill="1"/>
    <xf numFmtId="2" fontId="1" fillId="0" borderId="2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/>
    <xf numFmtId="2" fontId="0" fillId="2" borderId="0" xfId="0" applyNumberFormat="1" applyFill="1"/>
    <xf numFmtId="0" fontId="4" fillId="0" borderId="0" xfId="0" applyFont="1"/>
    <xf numFmtId="0" fontId="4" fillId="0" borderId="3" xfId="0" applyFont="1" applyBorder="1"/>
    <xf numFmtId="0" fontId="4" fillId="2" borderId="3" xfId="0" applyFont="1" applyFill="1" applyBorder="1"/>
    <xf numFmtId="0" fontId="4" fillId="3" borderId="3" xfId="0" applyFont="1" applyFill="1" applyBorder="1"/>
    <xf numFmtId="0" fontId="4" fillId="0" borderId="5" xfId="0" applyFont="1" applyBorder="1"/>
    <xf numFmtId="0" fontId="4" fillId="2" borderId="5" xfId="0" applyFont="1" applyFill="1" applyBorder="1"/>
    <xf numFmtId="0" fontId="4" fillId="6" borderId="4" xfId="0" applyFont="1" applyFill="1" applyBorder="1" applyAlignment="1">
      <alignment horizontal="left"/>
    </xf>
    <xf numFmtId="0" fontId="4" fillId="6" borderId="4" xfId="0" applyFont="1" applyFill="1" applyBorder="1"/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0" fontId="4" fillId="0" borderId="0" xfId="0" applyFont="1" applyFill="1"/>
    <xf numFmtId="0" fontId="4" fillId="0" borderId="3" xfId="0" applyFont="1" applyFill="1" applyBorder="1"/>
    <xf numFmtId="0" fontId="6" fillId="0" borderId="0" xfId="0" applyFont="1"/>
    <xf numFmtId="0" fontId="6" fillId="4" borderId="3" xfId="0" applyFont="1" applyFill="1" applyBorder="1"/>
    <xf numFmtId="0" fontId="6" fillId="0" borderId="3" xfId="0" applyFont="1" applyBorder="1"/>
    <xf numFmtId="0" fontId="6" fillId="4" borderId="5" xfId="0" applyFont="1" applyFill="1" applyBorder="1"/>
    <xf numFmtId="0" fontId="6" fillId="0" borderId="5" xfId="0" applyFont="1" applyBorder="1"/>
    <xf numFmtId="0" fontId="6" fillId="6" borderId="12" xfId="0" applyFont="1" applyFill="1" applyBorder="1"/>
    <xf numFmtId="0" fontId="7" fillId="4" borderId="3" xfId="0" applyFont="1" applyFill="1" applyBorder="1"/>
    <xf numFmtId="0" fontId="7" fillId="4" borderId="5" xfId="0" applyFont="1" applyFill="1" applyBorder="1"/>
    <xf numFmtId="0" fontId="6" fillId="6" borderId="4" xfId="0" applyFont="1" applyFill="1" applyBorder="1"/>
    <xf numFmtId="0" fontId="0" fillId="0" borderId="3" xfId="0" applyBorder="1"/>
    <xf numFmtId="0" fontId="0" fillId="0" borderId="5" xfId="0" applyBorder="1"/>
    <xf numFmtId="0" fontId="0" fillId="6" borderId="12" xfId="0" applyFill="1" applyBorder="1"/>
    <xf numFmtId="0" fontId="0" fillId="6" borderId="12" xfId="0" applyNumberFormat="1" applyFill="1" applyBorder="1"/>
    <xf numFmtId="0" fontId="0" fillId="4" borderId="5" xfId="0" applyFill="1" applyBorder="1"/>
    <xf numFmtId="0" fontId="0" fillId="4" borderId="3" xfId="0" applyFill="1" applyBorder="1"/>
    <xf numFmtId="0" fontId="0" fillId="4" borderId="5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4" fillId="4" borderId="0" xfId="0" applyFont="1" applyFill="1"/>
    <xf numFmtId="0" fontId="4" fillId="4" borderId="3" xfId="0" applyNumberFormat="1" applyFont="1" applyFill="1" applyBorder="1"/>
    <xf numFmtId="0" fontId="4" fillId="0" borderId="3" xfId="0" applyNumberFormat="1" applyFont="1" applyBorder="1"/>
    <xf numFmtId="0" fontId="4" fillId="4" borderId="5" xfId="0" applyNumberFormat="1" applyFont="1" applyFill="1" applyBorder="1"/>
    <xf numFmtId="0" fontId="4" fillId="0" borderId="5" xfId="0" applyNumberFormat="1" applyFont="1" applyBorder="1"/>
    <xf numFmtId="0" fontId="4" fillId="6" borderId="1" xfId="0" applyFont="1" applyFill="1" applyBorder="1"/>
    <xf numFmtId="0" fontId="4" fillId="6" borderId="4" xfId="0" applyNumberFormat="1" applyFont="1" applyFill="1" applyBorder="1"/>
    <xf numFmtId="0" fontId="0" fillId="6" borderId="12" xfId="0" applyNumberForma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2" fontId="4" fillId="0" borderId="5" xfId="0" applyNumberFormat="1" applyFont="1" applyBorder="1"/>
    <xf numFmtId="2" fontId="4" fillId="0" borderId="3" xfId="0" applyNumberFormat="1" applyFont="1" applyBorder="1"/>
    <xf numFmtId="0" fontId="4" fillId="0" borderId="0" xfId="0" applyFont="1" applyBorder="1"/>
    <xf numFmtId="0" fontId="4" fillId="6" borderId="14" xfId="0" applyFont="1" applyFill="1" applyBorder="1"/>
    <xf numFmtId="0" fontId="9" fillId="4" borderId="5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2" fontId="4" fillId="0" borderId="4" xfId="0" applyNumberFormat="1" applyFont="1" applyBorder="1"/>
    <xf numFmtId="0" fontId="9" fillId="4" borderId="4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2" fontId="4" fillId="0" borderId="15" xfId="0" applyNumberFormat="1" applyFont="1" applyBorder="1"/>
    <xf numFmtId="0" fontId="4" fillId="4" borderId="5" xfId="0" applyFont="1" applyFill="1" applyBorder="1" applyAlignment="1">
      <alignment vertical="top"/>
    </xf>
    <xf numFmtId="0" fontId="4" fillId="4" borderId="4" xfId="0" applyFont="1" applyFill="1" applyBorder="1"/>
    <xf numFmtId="0" fontId="7" fillId="7" borderId="3" xfId="0" applyFont="1" applyFill="1" applyBorder="1"/>
    <xf numFmtId="0" fontId="6" fillId="7" borderId="3" xfId="0" applyFont="1" applyFill="1" applyBorder="1"/>
    <xf numFmtId="0" fontId="11" fillId="6" borderId="0" xfId="0" applyFont="1" applyFill="1" applyAlignment="1">
      <alignment horizontal="left"/>
    </xf>
    <xf numFmtId="0" fontId="3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/>
    </xf>
    <xf numFmtId="1" fontId="4" fillId="6" borderId="8" xfId="0" applyNumberFormat="1" applyFont="1" applyFill="1" applyBorder="1" applyAlignment="1">
      <alignment horizontal="center"/>
    </xf>
    <xf numFmtId="1" fontId="4" fillId="6" borderId="9" xfId="0" applyNumberFormat="1" applyFont="1" applyFill="1" applyBorder="1" applyAlignment="1">
      <alignment horizontal="center"/>
    </xf>
    <xf numFmtId="1" fontId="4" fillId="6" borderId="0" xfId="0" applyNumberFormat="1" applyFont="1" applyFill="1" applyBorder="1" applyAlignment="1">
      <alignment horizontal="center"/>
    </xf>
    <xf numFmtId="1" fontId="4" fillId="6" borderId="10" xfId="0" applyNumberFormat="1" applyFont="1" applyFill="1" applyBorder="1" applyAlignment="1">
      <alignment horizontal="center"/>
    </xf>
    <xf numFmtId="2" fontId="5" fillId="5" borderId="0" xfId="0" applyNumberFormat="1" applyFont="1" applyFill="1" applyBorder="1" applyAlignment="1">
      <alignment horizontal="center"/>
    </xf>
    <xf numFmtId="1" fontId="5" fillId="5" borderId="11" xfId="0" applyNumberFormat="1" applyFont="1" applyFill="1" applyBorder="1" applyAlignment="1">
      <alignment horizontal="center"/>
    </xf>
    <xf numFmtId="1" fontId="5" fillId="5" borderId="12" xfId="0" applyNumberFormat="1" applyFont="1" applyFill="1" applyBorder="1" applyAlignment="1">
      <alignment horizontal="center"/>
    </xf>
    <xf numFmtId="1" fontId="5" fillId="5" borderId="13" xfId="0" applyNumberFormat="1" applyFont="1" applyFill="1" applyBorder="1" applyAlignment="1">
      <alignment horizontal="center"/>
    </xf>
    <xf numFmtId="2" fontId="5" fillId="5" borderId="11" xfId="0" applyNumberFormat="1" applyFont="1" applyFill="1" applyBorder="1" applyAlignment="1">
      <alignment horizontal="center"/>
    </xf>
    <xf numFmtId="2" fontId="5" fillId="5" borderId="12" xfId="0" applyNumberFormat="1" applyFont="1" applyFill="1" applyBorder="1" applyAlignment="1">
      <alignment horizontal="center"/>
    </xf>
    <xf numFmtId="2" fontId="5" fillId="5" borderId="13" xfId="0" applyNumberFormat="1" applyFont="1" applyFill="1" applyBorder="1" applyAlignment="1">
      <alignment horizontal="center"/>
    </xf>
    <xf numFmtId="2" fontId="3" fillId="5" borderId="11" xfId="0" applyNumberFormat="1" applyFont="1" applyFill="1" applyBorder="1" applyAlignment="1">
      <alignment horizontal="center"/>
    </xf>
    <xf numFmtId="2" fontId="3" fillId="5" borderId="12" xfId="0" applyNumberFormat="1" applyFont="1" applyFill="1" applyBorder="1" applyAlignment="1">
      <alignment horizontal="center"/>
    </xf>
    <xf numFmtId="2" fontId="3" fillId="5" borderId="13" xfId="0" applyNumberFormat="1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2" fontId="0" fillId="0" borderId="0" xfId="0" applyNumberFormat="1" applyFill="1"/>
  </cellXfs>
  <cellStyles count="2">
    <cellStyle name="Standard" xfId="0" builtinId="0"/>
    <cellStyle name="Währung" xfId="1" builtinId="4"/>
  </cellStyles>
  <dxfs count="23"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ara/Desktop/MASTERARBEITDATEN/ESG_DATEN%202007_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ara/Desktop/MASTERARBEITDATEN/SUMMARY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 RAW"/>
      <sheetName val="DIV YIELD RAW"/>
      <sheetName val="MB PORTFOLIO"/>
      <sheetName val="MARKET CAP RAW"/>
      <sheetName val="DIV YIELD PORTFOLIO"/>
      <sheetName val="MARKET CAP PORTFOLIO"/>
      <sheetName val="EBITD RAW"/>
      <sheetName val="NET INCOME PORTFOLIO"/>
      <sheetName val="EBITD PORTFOLIO"/>
      <sheetName val="Total Shareholders Equity"/>
      <sheetName val="EQUITY PORTFOLIO"/>
      <sheetName val="DEBT RAW"/>
      <sheetName val="DEBT PORTFOLIO"/>
      <sheetName val="Net Sales Revenue"/>
      <sheetName val="REVENUE PORTFOLIO"/>
      <sheetName val="RoA"/>
      <sheetName val="RoA PORTFOLIO"/>
      <sheetName val="RoE"/>
      <sheetName val="RoE PORTFOLIO"/>
      <sheetName val="Total Asset"/>
      <sheetName val="ASSET PORTFOLIO"/>
      <sheetName val="Price"/>
      <sheetName val="PRICE PORTFOLIO NEW"/>
      <sheetName val="ESGC RAW (2)"/>
      <sheetName val="ESG DATEN RAW"/>
      <sheetName val="E-PILLAR"/>
      <sheetName val="E-PILLAR PORTFOLIO"/>
      <sheetName val="G-PILLAR"/>
      <sheetName val="G-PILLAR PORTFOLIO"/>
      <sheetName val="S-PILLAR"/>
      <sheetName val="S-PILLAR PORTFOLIO"/>
      <sheetName val="ESG Controversy"/>
      <sheetName val="ESG CONTRO PORTFOLIO"/>
      <sheetName val="ESGC PORTFOLIO"/>
      <sheetName val="ESG"/>
      <sheetName val="ESG PORTFOLIO"/>
      <sheetName val="ConstitutionList"/>
      <sheetName val="MAPPING LISTE"/>
      <sheetName val="ESGC RE"/>
      <sheetName val="PORTFOLIO RAW"/>
      <sheetName val="NET INCOM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">
          <cell r="A1" t="str">
            <v>ESG</v>
          </cell>
          <cell r="B1" t="str">
            <v xml:space="preserve">NAME LONG ESG </v>
          </cell>
          <cell r="C1" t="str">
            <v>Industry</v>
          </cell>
          <cell r="D1" t="str">
            <v>ESG Short</v>
          </cell>
          <cell r="E1" t="str">
            <v xml:space="preserve">Name </v>
          </cell>
          <cell r="F1" t="str">
            <v>Code</v>
          </cell>
        </row>
        <row r="2">
          <cell r="A2" t="str">
            <v>MMM</v>
          </cell>
          <cell r="B2" t="str">
            <v>3M Co</v>
          </cell>
          <cell r="C2" t="str">
            <v>Industrials</v>
          </cell>
          <cell r="D2" t="str">
            <v>MMM</v>
          </cell>
          <cell r="E2" t="str">
            <v>3M COMPANY</v>
          </cell>
          <cell r="F2">
            <v>902172</v>
          </cell>
        </row>
        <row r="3">
          <cell r="A3" t="str">
            <v>AOS</v>
          </cell>
          <cell r="B3" t="str">
            <v>A. O. Smith Corp</v>
          </cell>
          <cell r="C3" t="str">
            <v>Industrials</v>
          </cell>
          <cell r="D3" t="str">
            <v>AOS</v>
          </cell>
          <cell r="E3" t="str">
            <v>A. O. SMITH CORP</v>
          </cell>
          <cell r="F3">
            <v>944987</v>
          </cell>
        </row>
        <row r="4">
          <cell r="A4" t="str">
            <v>ABT</v>
          </cell>
          <cell r="B4" t="str">
            <v>Abbott Laboratories</v>
          </cell>
          <cell r="C4" t="str">
            <v>Healthcare</v>
          </cell>
          <cell r="D4" t="str">
            <v>ABT</v>
          </cell>
          <cell r="E4" t="str">
            <v>ABBOTT LABORATORIES</v>
          </cell>
          <cell r="F4">
            <v>916328</v>
          </cell>
        </row>
        <row r="5">
          <cell r="A5" t="str">
            <v>ABBV.K</v>
          </cell>
          <cell r="B5" t="str">
            <v>AbbVie Inc</v>
          </cell>
          <cell r="C5" t="str">
            <v>Healthcare</v>
          </cell>
          <cell r="D5" t="str">
            <v>ABBV.K</v>
          </cell>
          <cell r="E5" t="str">
            <v>ABBVIE INC</v>
          </cell>
          <cell r="F5" t="str">
            <v>87851X</v>
          </cell>
        </row>
        <row r="6">
          <cell r="A6" t="str">
            <v>ABMD.O</v>
          </cell>
          <cell r="B6" t="str">
            <v>Abiomed Inc</v>
          </cell>
          <cell r="C6" t="str">
            <v>Healthcare</v>
          </cell>
          <cell r="D6" t="str">
            <v>ABMD.O</v>
          </cell>
          <cell r="E6" t="str">
            <v>ABIOMED INC</v>
          </cell>
          <cell r="F6">
            <v>777953</v>
          </cell>
        </row>
        <row r="7">
          <cell r="A7" t="str">
            <v>ACN</v>
          </cell>
          <cell r="B7" t="str">
            <v>Accenture PLC</v>
          </cell>
          <cell r="C7" t="str">
            <v>Technology</v>
          </cell>
          <cell r="D7" t="str">
            <v>ACN</v>
          </cell>
          <cell r="E7" t="str">
            <v>ACCENTURE PLC</v>
          </cell>
          <cell r="F7" t="str">
            <v>14352P</v>
          </cell>
        </row>
        <row r="8">
          <cell r="A8" t="str">
            <v>ATVI.O</v>
          </cell>
          <cell r="B8" t="str">
            <v>Activision Blizzard Inc</v>
          </cell>
          <cell r="C8" t="str">
            <v>Technology</v>
          </cell>
          <cell r="D8" t="str">
            <v>ATVI.O</v>
          </cell>
          <cell r="E8" t="str">
            <v>ACTIVISION BLIZZARD</v>
          </cell>
          <cell r="F8">
            <v>312367</v>
          </cell>
        </row>
        <row r="9">
          <cell r="A9" t="str">
            <v>ADBE.O</v>
          </cell>
          <cell r="B9" t="str">
            <v>Adobe Inc</v>
          </cell>
          <cell r="C9" t="str">
            <v>Technology</v>
          </cell>
          <cell r="D9" t="str">
            <v>ADBE.O</v>
          </cell>
          <cell r="E9" t="str">
            <v>ADOBE INC</v>
          </cell>
          <cell r="F9">
            <v>749382</v>
          </cell>
        </row>
        <row r="10">
          <cell r="A10" t="str">
            <v>AAP</v>
          </cell>
          <cell r="B10" t="str">
            <v>Advance Auto Parts Inc</v>
          </cell>
          <cell r="C10" t="str">
            <v>Consumer Cyclicals</v>
          </cell>
          <cell r="D10" t="str">
            <v>AAP</v>
          </cell>
          <cell r="E10" t="str">
            <v>ADVANCE AUTO PARTS</v>
          </cell>
          <cell r="F10" t="str">
            <v>14806F</v>
          </cell>
        </row>
        <row r="11">
          <cell r="A11" t="str">
            <v>AMD.O</v>
          </cell>
          <cell r="B11" t="str">
            <v>Advanced Micro Devices Inc</v>
          </cell>
          <cell r="C11" t="str">
            <v>Technology</v>
          </cell>
          <cell r="D11" t="str">
            <v>AMD.O</v>
          </cell>
          <cell r="E11" t="str">
            <v>ADVANCED MICRO</v>
          </cell>
          <cell r="F11">
            <v>936365</v>
          </cell>
        </row>
        <row r="12">
          <cell r="A12" t="str">
            <v>AES</v>
          </cell>
          <cell r="B12" t="str">
            <v>AES Corp</v>
          </cell>
          <cell r="C12" t="str">
            <v>Utilities</v>
          </cell>
          <cell r="D12" t="str">
            <v>AES</v>
          </cell>
          <cell r="E12" t="str">
            <v>AES CORP</v>
          </cell>
          <cell r="F12">
            <v>545101</v>
          </cell>
        </row>
        <row r="13">
          <cell r="A13" t="str">
            <v>AMG</v>
          </cell>
          <cell r="B13" t="str">
            <v>Affiliated Managers Group Inc</v>
          </cell>
          <cell r="C13" t="str">
            <v>Financials</v>
          </cell>
          <cell r="D13" t="str">
            <v>AMG</v>
          </cell>
          <cell r="E13" t="str">
            <v>AFFILIATED MANAGERS</v>
          </cell>
          <cell r="F13">
            <v>670134</v>
          </cell>
        </row>
        <row r="14">
          <cell r="A14" t="str">
            <v>AFL</v>
          </cell>
          <cell r="B14" t="str">
            <v>Aflac Inc</v>
          </cell>
          <cell r="C14" t="str">
            <v>Financials</v>
          </cell>
          <cell r="D14" t="str">
            <v>AFL</v>
          </cell>
          <cell r="E14" t="str">
            <v>AFLAC INCORPORATED</v>
          </cell>
          <cell r="F14">
            <v>933185</v>
          </cell>
        </row>
        <row r="15">
          <cell r="A15" t="str">
            <v>A</v>
          </cell>
          <cell r="B15" t="str">
            <v>Agilent Technologies Inc</v>
          </cell>
          <cell r="C15" t="str">
            <v>Healthcare</v>
          </cell>
          <cell r="D15" t="str">
            <v>A</v>
          </cell>
          <cell r="E15" t="str">
            <v>AGILENT TECHNOLOGIES</v>
          </cell>
          <cell r="F15">
            <v>277642</v>
          </cell>
        </row>
        <row r="16">
          <cell r="A16" t="str">
            <v>APD</v>
          </cell>
          <cell r="B16" t="str">
            <v>Air Products and Chemicals Inc</v>
          </cell>
          <cell r="C16" t="str">
            <v>Basic Materials</v>
          </cell>
          <cell r="D16" t="str">
            <v>APD</v>
          </cell>
          <cell r="E16" t="str">
            <v>AIR PRODUCTS &amp; CHEMS</v>
          </cell>
          <cell r="F16">
            <v>905271</v>
          </cell>
        </row>
        <row r="17">
          <cell r="A17" t="str">
            <v>AKAM.O</v>
          </cell>
          <cell r="B17" t="str">
            <v>Akamai Technologies Inc</v>
          </cell>
          <cell r="C17" t="str">
            <v>Technology</v>
          </cell>
          <cell r="D17" t="str">
            <v>AKAM.O</v>
          </cell>
          <cell r="E17" t="str">
            <v>AKAMAI TECHNOLOGIES</v>
          </cell>
          <cell r="F17">
            <v>277355</v>
          </cell>
        </row>
        <row r="18">
          <cell r="A18" t="str">
            <v>ALK</v>
          </cell>
          <cell r="B18" t="str">
            <v>Alaska Air Group Inc</v>
          </cell>
          <cell r="C18" t="str">
            <v>Industrials</v>
          </cell>
          <cell r="D18" t="str">
            <v>ALK</v>
          </cell>
          <cell r="E18" t="str">
            <v>ALASKA AIR GROUP INC</v>
          </cell>
          <cell r="F18">
            <v>921794</v>
          </cell>
        </row>
        <row r="19">
          <cell r="A19" t="str">
            <v>ALB</v>
          </cell>
          <cell r="B19" t="str">
            <v>Albemarle Corp</v>
          </cell>
          <cell r="C19" t="str">
            <v>Basic Materials</v>
          </cell>
          <cell r="D19" t="str">
            <v>ALB</v>
          </cell>
          <cell r="E19" t="str">
            <v>ALBEMARLE CORP</v>
          </cell>
          <cell r="F19">
            <v>130298</v>
          </cell>
        </row>
        <row r="20">
          <cell r="A20" t="str">
            <v>ARE</v>
          </cell>
          <cell r="B20" t="str">
            <v>Alexandria Real Estate Equities Inc</v>
          </cell>
          <cell r="C20" t="str">
            <v>Financials</v>
          </cell>
          <cell r="D20" t="str">
            <v>ARE</v>
          </cell>
          <cell r="E20" t="str">
            <v>ALEXANDRIA REAL ESTA</v>
          </cell>
          <cell r="F20">
            <v>891631</v>
          </cell>
        </row>
        <row r="21">
          <cell r="A21" t="str">
            <v>ALXN.O</v>
          </cell>
          <cell r="B21" t="str">
            <v>Alexion Pharmaceuticals Inc</v>
          </cell>
          <cell r="C21" t="str">
            <v>Healthcare</v>
          </cell>
          <cell r="D21" t="str">
            <v>ALXN.O</v>
          </cell>
          <cell r="E21" t="str">
            <v>ALEXION PHARMA</v>
          </cell>
          <cell r="F21">
            <v>873087</v>
          </cell>
        </row>
        <row r="22">
          <cell r="A22" t="str">
            <v>ALGN.O</v>
          </cell>
          <cell r="B22" t="str">
            <v>Align Technology Inc</v>
          </cell>
          <cell r="C22" t="str">
            <v>Healthcare</v>
          </cell>
          <cell r="D22" t="str">
            <v>ALGN.O</v>
          </cell>
          <cell r="E22" t="str">
            <v>ALIGN TECHNOLOGY INC</v>
          </cell>
          <cell r="F22" t="str">
            <v>13466Q</v>
          </cell>
        </row>
        <row r="23">
          <cell r="A23" t="str">
            <v>ALLE.K</v>
          </cell>
          <cell r="B23" t="str">
            <v>Allegion PLC</v>
          </cell>
          <cell r="C23" t="str">
            <v>Technology</v>
          </cell>
          <cell r="D23" t="str">
            <v>ALLE.K</v>
          </cell>
          <cell r="E23" t="str">
            <v>ALLEGION PLC</v>
          </cell>
          <cell r="F23" t="str">
            <v>93045D</v>
          </cell>
        </row>
        <row r="24">
          <cell r="A24" t="str">
            <v>AGN</v>
          </cell>
          <cell r="B24" t="str">
            <v>Allergan plc</v>
          </cell>
          <cell r="C24" t="str">
            <v>Healthcare</v>
          </cell>
          <cell r="D24" t="str">
            <v>AGN</v>
          </cell>
          <cell r="E24" t="str">
            <v>ALLERGAN PLC</v>
          </cell>
          <cell r="F24">
            <v>325596</v>
          </cell>
        </row>
        <row r="25">
          <cell r="A25" t="str">
            <v>ADS</v>
          </cell>
          <cell r="B25" t="str">
            <v>Alliance Data Systems Corp</v>
          </cell>
          <cell r="C25" t="str">
            <v>Industrials</v>
          </cell>
          <cell r="D25" t="str">
            <v>ADS</v>
          </cell>
          <cell r="E25" t="str">
            <v>ALLIANCE DATA SYSTEM</v>
          </cell>
          <cell r="F25" t="str">
            <v>13951F</v>
          </cell>
        </row>
        <row r="26">
          <cell r="A26" t="str">
            <v>LNT.O</v>
          </cell>
          <cell r="B26" t="str">
            <v>Alliant Energy Corp</v>
          </cell>
          <cell r="C26" t="str">
            <v>Utilities</v>
          </cell>
          <cell r="D26" t="str">
            <v>LNT.O</v>
          </cell>
          <cell r="E26" t="str">
            <v>ALLIANT ENERGY CORP</v>
          </cell>
          <cell r="F26">
            <v>906979</v>
          </cell>
        </row>
        <row r="27">
          <cell r="A27" t="str">
            <v>ALL</v>
          </cell>
          <cell r="B27" t="str">
            <v>Allstate Corp</v>
          </cell>
          <cell r="C27" t="str">
            <v>Financials</v>
          </cell>
          <cell r="D27" t="str">
            <v>ALL</v>
          </cell>
          <cell r="E27" t="str">
            <v>ALLSTATE CORP</v>
          </cell>
          <cell r="F27">
            <v>322677</v>
          </cell>
        </row>
        <row r="28">
          <cell r="A28" t="str">
            <v>GOOG.O</v>
          </cell>
          <cell r="B28" t="str">
            <v>Alphabet Inc</v>
          </cell>
          <cell r="C28" t="str">
            <v>Technology</v>
          </cell>
          <cell r="D28" t="str">
            <v>GOOG.O</v>
          </cell>
          <cell r="E28" t="str">
            <v>ALPHABET INC</v>
          </cell>
          <cell r="F28" t="str">
            <v>29026M</v>
          </cell>
        </row>
        <row r="29">
          <cell r="A29" t="str">
            <v>GOOG.O</v>
          </cell>
          <cell r="B29" t="str">
            <v>Alphabet Inc</v>
          </cell>
          <cell r="C29" t="str">
            <v>Technology</v>
          </cell>
          <cell r="D29" t="str">
            <v>GOOG.O</v>
          </cell>
          <cell r="E29" t="str">
            <v>ALPHABET INC</v>
          </cell>
          <cell r="F29" t="str">
            <v>29026M</v>
          </cell>
        </row>
        <row r="30">
          <cell r="A30" t="str">
            <v>MO</v>
          </cell>
          <cell r="B30" t="str">
            <v>Altria Group Inc</v>
          </cell>
          <cell r="C30" t="str">
            <v>Consumer Non-Cyclicals</v>
          </cell>
          <cell r="D30" t="str">
            <v>MO</v>
          </cell>
          <cell r="E30" t="str">
            <v>ALTRIA GROUP INC</v>
          </cell>
          <cell r="F30">
            <v>904853</v>
          </cell>
        </row>
        <row r="31">
          <cell r="A31" t="str">
            <v>AMZN.O</v>
          </cell>
          <cell r="B31" t="str">
            <v>Amazon.com Inc</v>
          </cell>
          <cell r="C31" t="str">
            <v>Consumer Cyclicals</v>
          </cell>
          <cell r="D31" t="str">
            <v>AMZN.O</v>
          </cell>
          <cell r="E31" t="str">
            <v>AMAZON.COM INC</v>
          </cell>
          <cell r="F31">
            <v>891399</v>
          </cell>
        </row>
        <row r="32">
          <cell r="A32" t="str">
            <v>AMCR.K</v>
          </cell>
          <cell r="B32" t="str">
            <v>Amcor PLC</v>
          </cell>
          <cell r="C32" t="str">
            <v>Basic Materials</v>
          </cell>
          <cell r="D32" t="str">
            <v>AMCR.K</v>
          </cell>
        </row>
        <row r="33">
          <cell r="A33" t="str">
            <v>AEE</v>
          </cell>
          <cell r="B33" t="str">
            <v>Ameren Corp</v>
          </cell>
          <cell r="C33" t="str">
            <v>Utilities</v>
          </cell>
          <cell r="D33" t="str">
            <v>AEE</v>
          </cell>
          <cell r="E33" t="str">
            <v>AMEREN CORPORATION</v>
          </cell>
          <cell r="F33">
            <v>670942</v>
          </cell>
        </row>
        <row r="34">
          <cell r="A34" t="str">
            <v>AAL.O</v>
          </cell>
          <cell r="B34" t="str">
            <v>American Airlines Group Inc</v>
          </cell>
          <cell r="C34" t="str">
            <v>Industrials</v>
          </cell>
          <cell r="D34" t="str">
            <v>AAL.O</v>
          </cell>
          <cell r="E34" t="str">
            <v>AMERICAN AIRLINES</v>
          </cell>
          <cell r="F34" t="str">
            <v>93801Q</v>
          </cell>
        </row>
        <row r="35">
          <cell r="A35" t="str">
            <v>AXP</v>
          </cell>
          <cell r="B35" t="str">
            <v>American Express Co</v>
          </cell>
          <cell r="C35" t="str">
            <v>Financials</v>
          </cell>
          <cell r="D35" t="str">
            <v>AXP</v>
          </cell>
          <cell r="E35" t="str">
            <v>AMERICAN EXPRESS CO</v>
          </cell>
          <cell r="F35">
            <v>906156</v>
          </cell>
        </row>
        <row r="36">
          <cell r="A36" t="str">
            <v>AEP</v>
          </cell>
          <cell r="B36" t="str">
            <v>American Electric Power Company Inc</v>
          </cell>
          <cell r="C36" t="str">
            <v>Utilities</v>
          </cell>
          <cell r="D36" t="str">
            <v>AEP</v>
          </cell>
          <cell r="E36" t="str">
            <v>AMERICAN ELECTRIC</v>
          </cell>
          <cell r="F36">
            <v>905425</v>
          </cell>
        </row>
        <row r="37">
          <cell r="A37" t="str">
            <v>AMT</v>
          </cell>
          <cell r="B37" t="str">
            <v>American Tower Corp</v>
          </cell>
          <cell r="C37" t="str">
            <v>Financials</v>
          </cell>
          <cell r="D37" t="str">
            <v>AMT</v>
          </cell>
          <cell r="E37" t="str">
            <v>AMERICAN TOWER CORP</v>
          </cell>
          <cell r="F37">
            <v>680902</v>
          </cell>
        </row>
        <row r="38">
          <cell r="A38" t="str">
            <v>AIG</v>
          </cell>
          <cell r="B38" t="str">
            <v>American International Group Inc</v>
          </cell>
          <cell r="C38" t="str">
            <v>Financials</v>
          </cell>
          <cell r="D38" t="str">
            <v>AIG</v>
          </cell>
          <cell r="E38" t="str">
            <v>AMERICAN INT'L GROUP</v>
          </cell>
          <cell r="F38">
            <v>916305</v>
          </cell>
        </row>
        <row r="39">
          <cell r="A39" t="str">
            <v>AWK</v>
          </cell>
          <cell r="B39" t="str">
            <v>American Water Works Company Inc</v>
          </cell>
          <cell r="C39" t="str">
            <v>Utilities</v>
          </cell>
          <cell r="D39" t="str">
            <v>AWK</v>
          </cell>
          <cell r="E39" t="str">
            <v>AMERICAN WATER WORKS</v>
          </cell>
          <cell r="F39" t="str">
            <v>51922M</v>
          </cell>
        </row>
        <row r="40">
          <cell r="A40" t="str">
            <v>AMP</v>
          </cell>
          <cell r="B40" t="str">
            <v>Ameriprise Financial Inc</v>
          </cell>
          <cell r="C40" t="str">
            <v>Financials</v>
          </cell>
          <cell r="D40" t="str">
            <v>AMP</v>
          </cell>
          <cell r="E40" t="str">
            <v>AMERIPRISE FIN</v>
          </cell>
          <cell r="F40" t="str">
            <v>31604H</v>
          </cell>
        </row>
        <row r="41">
          <cell r="A41" t="str">
            <v>AME</v>
          </cell>
          <cell r="B41" t="str">
            <v>Ametek Inc</v>
          </cell>
          <cell r="C41" t="str">
            <v>Industrials</v>
          </cell>
          <cell r="D41" t="str">
            <v>AME</v>
          </cell>
          <cell r="E41" t="str">
            <v>AMETEK INC</v>
          </cell>
          <cell r="F41">
            <v>921725</v>
          </cell>
        </row>
        <row r="42">
          <cell r="A42" t="str">
            <v>AMGN.O</v>
          </cell>
          <cell r="B42" t="str">
            <v>Amgen Inc</v>
          </cell>
          <cell r="C42" t="str">
            <v>Healthcare</v>
          </cell>
          <cell r="D42" t="str">
            <v>AMGN.O</v>
          </cell>
          <cell r="E42" t="str">
            <v>AMGEN INC</v>
          </cell>
          <cell r="F42">
            <v>938692</v>
          </cell>
        </row>
        <row r="43">
          <cell r="A43" t="str">
            <v>APH</v>
          </cell>
          <cell r="B43" t="str">
            <v>Amphenol Corp</v>
          </cell>
          <cell r="C43" t="str">
            <v>Technology</v>
          </cell>
          <cell r="D43" t="str">
            <v>APH</v>
          </cell>
          <cell r="E43" t="str">
            <v>AMPHENOL CORP</v>
          </cell>
          <cell r="F43">
            <v>546075</v>
          </cell>
        </row>
        <row r="44">
          <cell r="A44" t="str">
            <v>ABC</v>
          </cell>
          <cell r="B44" t="str">
            <v>AmerisourceBergen Corp</v>
          </cell>
          <cell r="C44" t="str">
            <v>Consumer Non-Cyclicals</v>
          </cell>
          <cell r="D44" t="str">
            <v>ABC</v>
          </cell>
          <cell r="E44" t="str">
            <v>AMERISOURCEBERGEN</v>
          </cell>
          <cell r="F44">
            <v>154680</v>
          </cell>
        </row>
        <row r="45">
          <cell r="A45" t="str">
            <v>ADI.O</v>
          </cell>
          <cell r="B45" t="str">
            <v>Analog Devices Inc</v>
          </cell>
          <cell r="C45" t="str">
            <v>Technology</v>
          </cell>
          <cell r="D45" t="str">
            <v>ADI.O</v>
          </cell>
          <cell r="E45" t="str">
            <v>ANALOG DEVICES, INC.</v>
          </cell>
          <cell r="F45">
            <v>905276</v>
          </cell>
        </row>
        <row r="46">
          <cell r="A46" t="str">
            <v>ANTM.K</v>
          </cell>
          <cell r="B46" t="str">
            <v>Anthem Inc</v>
          </cell>
          <cell r="C46" t="str">
            <v>Healthcare</v>
          </cell>
          <cell r="D46" t="str">
            <v>ANTM.K</v>
          </cell>
          <cell r="E46" t="str">
            <v>ANTHEM INC</v>
          </cell>
          <cell r="F46" t="str">
            <v>14737P</v>
          </cell>
        </row>
        <row r="47">
          <cell r="A47" t="str">
            <v>AON</v>
          </cell>
          <cell r="B47" t="str">
            <v>Aon PLC</v>
          </cell>
          <cell r="C47" t="str">
            <v>Financials</v>
          </cell>
          <cell r="D47" t="str">
            <v>AON</v>
          </cell>
          <cell r="E47" t="str">
            <v>AON PLC</v>
          </cell>
          <cell r="F47">
            <v>922817</v>
          </cell>
        </row>
        <row r="48">
          <cell r="A48" t="str">
            <v>ANSS.O</v>
          </cell>
          <cell r="B48" t="str">
            <v>ANSYS Inc</v>
          </cell>
          <cell r="C48" t="str">
            <v>Technology</v>
          </cell>
          <cell r="D48" t="str">
            <v>ANSS.O</v>
          </cell>
          <cell r="E48" t="str">
            <v>ANSYS, INC.</v>
          </cell>
          <cell r="F48">
            <v>874830</v>
          </cell>
        </row>
        <row r="49">
          <cell r="A49" t="str">
            <v>AAPL.O</v>
          </cell>
          <cell r="B49" t="str">
            <v>Apple Inc</v>
          </cell>
          <cell r="C49" t="str">
            <v>Technology</v>
          </cell>
          <cell r="D49" t="str">
            <v>AAPL.O</v>
          </cell>
          <cell r="E49" t="str">
            <v>APPLE INC</v>
          </cell>
          <cell r="F49">
            <v>992816</v>
          </cell>
        </row>
        <row r="50">
          <cell r="A50" t="str">
            <v>APA</v>
          </cell>
          <cell r="B50" t="str">
            <v>Apache Corp</v>
          </cell>
          <cell r="C50" t="str">
            <v>Energy</v>
          </cell>
          <cell r="D50" t="str">
            <v>APA</v>
          </cell>
          <cell r="E50" t="str">
            <v>APACHE CORPORATION</v>
          </cell>
          <cell r="F50">
            <v>921983</v>
          </cell>
        </row>
        <row r="51">
          <cell r="A51" t="str">
            <v>AIV</v>
          </cell>
          <cell r="B51" t="str">
            <v>Apartment Investment and Management Co</v>
          </cell>
          <cell r="C51" t="str">
            <v>Financials</v>
          </cell>
          <cell r="D51" t="str">
            <v>AIV</v>
          </cell>
          <cell r="E51" t="str">
            <v>APT INVESTMENT &amp; MGT</v>
          </cell>
          <cell r="F51">
            <v>132808</v>
          </cell>
        </row>
        <row r="52">
          <cell r="A52" t="str">
            <v>AMAT.O</v>
          </cell>
          <cell r="B52" t="str">
            <v>Applied Materials Inc</v>
          </cell>
          <cell r="C52" t="str">
            <v>Technology</v>
          </cell>
          <cell r="D52" t="str">
            <v>AMAT.O</v>
          </cell>
          <cell r="E52" t="str">
            <v>APPLIED MATERIALS</v>
          </cell>
          <cell r="F52">
            <v>905296</v>
          </cell>
        </row>
        <row r="53">
          <cell r="A53" t="str">
            <v>ARNC.K</v>
          </cell>
          <cell r="B53" t="str">
            <v>Arconic Inc</v>
          </cell>
          <cell r="C53" t="str">
            <v>Basic Materials</v>
          </cell>
          <cell r="D53" t="str">
            <v>ARNC.K</v>
          </cell>
          <cell r="E53" t="str">
            <v>ARCONIC INC</v>
          </cell>
          <cell r="F53">
            <v>905113</v>
          </cell>
        </row>
        <row r="54">
          <cell r="A54" t="str">
            <v>ANET.K</v>
          </cell>
          <cell r="B54" t="str">
            <v>Arista Networks Inc</v>
          </cell>
          <cell r="C54" t="str">
            <v>Technology</v>
          </cell>
          <cell r="D54" t="str">
            <v>ANET.K</v>
          </cell>
          <cell r="E54" t="str">
            <v>ARISTA NETWORKS INC</v>
          </cell>
          <cell r="F54" t="str">
            <v>8857RL</v>
          </cell>
        </row>
        <row r="55">
          <cell r="A55" t="str">
            <v>APTV.K</v>
          </cell>
          <cell r="B55" t="str">
            <v>Aptiv PLC</v>
          </cell>
          <cell r="C55" t="str">
            <v>Consumer Cyclicals</v>
          </cell>
          <cell r="D55" t="str">
            <v>APTV.K</v>
          </cell>
          <cell r="E55" t="str">
            <v>APTIV</v>
          </cell>
          <cell r="F55" t="str">
            <v>77805R</v>
          </cell>
        </row>
        <row r="56">
          <cell r="A56" t="str">
            <v>AIZ</v>
          </cell>
          <cell r="B56" t="str">
            <v>Assurant Inc</v>
          </cell>
          <cell r="C56" t="str">
            <v>Financials</v>
          </cell>
          <cell r="D56" t="str">
            <v>AIZ</v>
          </cell>
          <cell r="E56" t="str">
            <v>ASSURANT INC</v>
          </cell>
          <cell r="F56" t="str">
            <v>28341F</v>
          </cell>
        </row>
        <row r="57">
          <cell r="A57" t="str">
            <v>T</v>
          </cell>
          <cell r="B57" t="str">
            <v>AT&amp;T Inc</v>
          </cell>
          <cell r="C57" t="str">
            <v>Telecommunications Services</v>
          </cell>
          <cell r="D57" t="str">
            <v>T</v>
          </cell>
          <cell r="E57" t="str">
            <v>AT&amp;T INC</v>
          </cell>
          <cell r="F57">
            <v>945388</v>
          </cell>
        </row>
        <row r="58">
          <cell r="A58" t="str">
            <v>ATO</v>
          </cell>
          <cell r="B58" t="str">
            <v>Atmos Energy Corp</v>
          </cell>
          <cell r="C58" t="str">
            <v>Utilities</v>
          </cell>
          <cell r="D58" t="str">
            <v>ATO</v>
          </cell>
          <cell r="E58" t="str">
            <v>ATMOS ENERGY CORP</v>
          </cell>
          <cell r="F58">
            <v>511339</v>
          </cell>
        </row>
        <row r="59">
          <cell r="A59" t="str">
            <v>ADSK.O</v>
          </cell>
          <cell r="B59" t="str">
            <v>Autodesk Inc</v>
          </cell>
          <cell r="C59" t="str">
            <v>Technology</v>
          </cell>
          <cell r="D59" t="str">
            <v>ADSK.O</v>
          </cell>
          <cell r="E59" t="str">
            <v>AUTODESK INC</v>
          </cell>
          <cell r="F59">
            <v>702259</v>
          </cell>
        </row>
        <row r="60">
          <cell r="A60" t="str">
            <v>ADM</v>
          </cell>
          <cell r="B60" t="str">
            <v>Archer Daniels Midland Co</v>
          </cell>
          <cell r="C60" t="str">
            <v>Consumer Non-Cyclicals</v>
          </cell>
          <cell r="D60" t="str">
            <v>ADM</v>
          </cell>
          <cell r="E60" t="str">
            <v>ARCHER DANIELS MIDL.</v>
          </cell>
          <cell r="F60">
            <v>921093</v>
          </cell>
        </row>
        <row r="61">
          <cell r="A61" t="str">
            <v>AZO</v>
          </cell>
          <cell r="B61" t="str">
            <v>Autozone Inc</v>
          </cell>
          <cell r="C61" t="str">
            <v>Consumer Cyclicals</v>
          </cell>
          <cell r="D61" t="str">
            <v>AZO</v>
          </cell>
          <cell r="E61" t="str">
            <v>AUTOZONE INC</v>
          </cell>
          <cell r="F61">
            <v>544616</v>
          </cell>
        </row>
        <row r="62">
          <cell r="A62" t="str">
            <v>AJG</v>
          </cell>
          <cell r="B62" t="str">
            <v>Arthur J Gallagher &amp; Co</v>
          </cell>
          <cell r="C62" t="str">
            <v>Financials</v>
          </cell>
          <cell r="D62" t="str">
            <v>AJG</v>
          </cell>
          <cell r="E62" t="str">
            <v>ARTHUR J GALLAGHER</v>
          </cell>
          <cell r="F62">
            <v>756957</v>
          </cell>
        </row>
        <row r="63">
          <cell r="A63" t="str">
            <v>AVY</v>
          </cell>
          <cell r="B63" t="str">
            <v>Avery Dennison Corp</v>
          </cell>
          <cell r="C63" t="str">
            <v>Basic Materials</v>
          </cell>
          <cell r="D63" t="str">
            <v>AVY</v>
          </cell>
          <cell r="E63" t="str">
            <v>AVERY DENNISON CORP</v>
          </cell>
          <cell r="F63">
            <v>921161</v>
          </cell>
        </row>
        <row r="64">
          <cell r="A64" t="str">
            <v>BHGE.K</v>
          </cell>
          <cell r="B64" t="str">
            <v>Baker Hughes A GE Co</v>
          </cell>
          <cell r="C64" t="str">
            <v>Energy</v>
          </cell>
          <cell r="D64" t="str">
            <v>BHGE.K</v>
          </cell>
          <cell r="E64" t="str">
            <v>BAKER HUGHES A GE CO</v>
          </cell>
          <cell r="F64">
            <v>921431</v>
          </cell>
        </row>
        <row r="65">
          <cell r="A65" t="str">
            <v>ADP.O</v>
          </cell>
          <cell r="B65" t="str">
            <v>Automatic Data Processing Inc</v>
          </cell>
          <cell r="C65" t="str">
            <v>Technology</v>
          </cell>
          <cell r="D65" t="str">
            <v>ADP.O</v>
          </cell>
          <cell r="E65" t="str">
            <v>AUTOMATIC DATA PROC</v>
          </cell>
          <cell r="F65">
            <v>912669</v>
          </cell>
        </row>
        <row r="66">
          <cell r="A66" t="str">
            <v>BAC</v>
          </cell>
          <cell r="B66" t="str">
            <v>Bank of America Corp</v>
          </cell>
          <cell r="C66" t="str">
            <v>Financials</v>
          </cell>
          <cell r="D66" t="str">
            <v>BAC</v>
          </cell>
          <cell r="E66" t="str">
            <v>BANK OF AMERICA CORP</v>
          </cell>
          <cell r="F66">
            <v>923937</v>
          </cell>
        </row>
        <row r="67">
          <cell r="A67" t="str">
            <v>AVB</v>
          </cell>
          <cell r="B67" t="str">
            <v>AvalonBay Communities Inc</v>
          </cell>
          <cell r="C67" t="str">
            <v>Financials</v>
          </cell>
          <cell r="D67" t="str">
            <v>AVB</v>
          </cell>
          <cell r="E67" t="str">
            <v>AVALONBAY COMMUNITIE</v>
          </cell>
          <cell r="F67">
            <v>130502</v>
          </cell>
        </row>
        <row r="68">
          <cell r="A68" t="str">
            <v>BLL</v>
          </cell>
          <cell r="B68" t="str">
            <v>Ball Corp</v>
          </cell>
          <cell r="C68" t="str">
            <v>Basic Materials</v>
          </cell>
          <cell r="D68" t="str">
            <v>BLL</v>
          </cell>
          <cell r="E68" t="str">
            <v>BALL CORPORATION</v>
          </cell>
          <cell r="F68">
            <v>932060</v>
          </cell>
        </row>
        <row r="69">
          <cell r="A69" t="str">
            <v>BK</v>
          </cell>
          <cell r="B69" t="str">
            <v>Bank of New York Mellon Corp</v>
          </cell>
          <cell r="C69" t="str">
            <v>Financials</v>
          </cell>
          <cell r="D69" t="str">
            <v>BK</v>
          </cell>
          <cell r="E69" t="str">
            <v>BANK OF NEW YORK</v>
          </cell>
          <cell r="F69">
            <v>905840</v>
          </cell>
        </row>
        <row r="70">
          <cell r="A70" t="str">
            <v>BAX</v>
          </cell>
          <cell r="B70" t="str">
            <v>Baxter International Inc</v>
          </cell>
          <cell r="C70" t="str">
            <v>Healthcare</v>
          </cell>
          <cell r="D70" t="str">
            <v>BAX</v>
          </cell>
          <cell r="E70" t="str">
            <v>BAXTER INTERNATIONAL</v>
          </cell>
          <cell r="F70">
            <v>916365</v>
          </cell>
        </row>
        <row r="71">
          <cell r="A71" t="str">
            <v>BBT</v>
          </cell>
          <cell r="B71" t="str">
            <v>BB&amp;T Corp</v>
          </cell>
          <cell r="C71" t="str">
            <v>Financials</v>
          </cell>
          <cell r="D71" t="str">
            <v>BBT</v>
          </cell>
          <cell r="E71" t="str">
            <v>BB&amp;T CORPORATION</v>
          </cell>
          <cell r="F71">
            <v>992305</v>
          </cell>
        </row>
        <row r="72">
          <cell r="A72" t="str">
            <v>BBY</v>
          </cell>
          <cell r="B72" t="str">
            <v>Best Buy Co Inc</v>
          </cell>
          <cell r="C72" t="str">
            <v>Consumer Cyclicals</v>
          </cell>
          <cell r="D72" t="str">
            <v>BBY</v>
          </cell>
          <cell r="E72" t="str">
            <v>BEST BUY CO INC</v>
          </cell>
          <cell r="F72">
            <v>929302</v>
          </cell>
        </row>
        <row r="73">
          <cell r="A73" t="str">
            <v>BIIB.O</v>
          </cell>
          <cell r="B73" t="str">
            <v>Biogen Inc</v>
          </cell>
          <cell r="C73" t="str">
            <v>Healthcare</v>
          </cell>
          <cell r="D73" t="str">
            <v>BIIB.O</v>
          </cell>
          <cell r="E73" t="str">
            <v>BIOGEN INC</v>
          </cell>
          <cell r="F73">
            <v>545725</v>
          </cell>
        </row>
        <row r="74">
          <cell r="A74" t="str">
            <v>BLK</v>
          </cell>
          <cell r="B74" t="str">
            <v>BlackRock Inc</v>
          </cell>
          <cell r="C74" t="str">
            <v>Financials</v>
          </cell>
          <cell r="D74" t="str">
            <v>BLK</v>
          </cell>
          <cell r="E74" t="str">
            <v>BLACKROCK INC</v>
          </cell>
          <cell r="F74">
            <v>274794</v>
          </cell>
        </row>
        <row r="75">
          <cell r="A75" t="str">
            <v>BA</v>
          </cell>
          <cell r="B75" t="str">
            <v>Boeing Co</v>
          </cell>
          <cell r="C75" t="str">
            <v>Industrials</v>
          </cell>
          <cell r="D75" t="str">
            <v>BA</v>
          </cell>
          <cell r="E75" t="str">
            <v>BOEING CO</v>
          </cell>
          <cell r="F75">
            <v>904818</v>
          </cell>
        </row>
        <row r="76">
          <cell r="A76" t="str">
            <v>BDX</v>
          </cell>
          <cell r="B76" t="str">
            <v>Becton Dickinson and Co</v>
          </cell>
          <cell r="C76" t="str">
            <v>Healthcare</v>
          </cell>
          <cell r="D76" t="str">
            <v>BDX</v>
          </cell>
          <cell r="E76" t="str">
            <v>BECTON, DICKINSON</v>
          </cell>
          <cell r="F76">
            <v>905876</v>
          </cell>
        </row>
        <row r="77">
          <cell r="A77" t="str">
            <v>BWA</v>
          </cell>
          <cell r="B77" t="str">
            <v>BorgWarner Inc</v>
          </cell>
          <cell r="C77" t="str">
            <v>Consumer Cyclicals</v>
          </cell>
          <cell r="D77" t="str">
            <v>BWA</v>
          </cell>
          <cell r="E77" t="str">
            <v>BORGWARNER INC</v>
          </cell>
          <cell r="F77">
            <v>329709</v>
          </cell>
        </row>
        <row r="78">
          <cell r="A78" t="str">
            <v>BRKb</v>
          </cell>
          <cell r="B78" t="str">
            <v>Berkshire Hathaway Inc</v>
          </cell>
          <cell r="C78" t="str">
            <v>Financials</v>
          </cell>
          <cell r="D78" t="str">
            <v>BRKb</v>
          </cell>
          <cell r="E78" t="str">
            <v>BERKSHIRE HATHAWAY</v>
          </cell>
          <cell r="F78">
            <v>874227</v>
          </cell>
        </row>
        <row r="79">
          <cell r="A79" t="str">
            <v>BKNG.O</v>
          </cell>
          <cell r="B79" t="str">
            <v>Booking Holdings Inc</v>
          </cell>
          <cell r="C79" t="str">
            <v>Consumer Cyclicals</v>
          </cell>
          <cell r="D79" t="str">
            <v>BKNG.O</v>
          </cell>
          <cell r="E79" t="str">
            <v>BOOKING HOLDINGS</v>
          </cell>
          <cell r="F79">
            <v>696306</v>
          </cell>
        </row>
        <row r="80">
          <cell r="A80" t="str">
            <v>BXP</v>
          </cell>
          <cell r="B80" t="str">
            <v>Boston Properties Inc</v>
          </cell>
          <cell r="C80" t="str">
            <v>Financials</v>
          </cell>
          <cell r="D80" t="str">
            <v>BXP</v>
          </cell>
          <cell r="E80" t="str">
            <v>BOSTON PROPERTIES</v>
          </cell>
          <cell r="F80">
            <v>894371</v>
          </cell>
        </row>
        <row r="81">
          <cell r="A81" t="str">
            <v>AVGO.O</v>
          </cell>
          <cell r="B81" t="str">
            <v>Broadcom Inc</v>
          </cell>
          <cell r="C81" t="str">
            <v>Technology</v>
          </cell>
          <cell r="D81" t="str">
            <v>AVGO.O</v>
          </cell>
          <cell r="E81" t="str">
            <v>BROADCOM INC</v>
          </cell>
          <cell r="F81" t="str">
            <v>54332K</v>
          </cell>
        </row>
        <row r="82">
          <cell r="A82" t="str">
            <v>BSX</v>
          </cell>
          <cell r="B82" t="str">
            <v>Boston Scientific Corp</v>
          </cell>
          <cell r="C82" t="str">
            <v>Healthcare</v>
          </cell>
          <cell r="D82" t="str">
            <v>BSX</v>
          </cell>
          <cell r="E82" t="str">
            <v>BOSTON SCIENTIFIC</v>
          </cell>
          <cell r="F82">
            <v>325824</v>
          </cell>
        </row>
        <row r="83">
          <cell r="A83" t="str">
            <v>BMY</v>
          </cell>
          <cell r="B83" t="str">
            <v>Bristol-Myers Squibb Co</v>
          </cell>
          <cell r="C83" t="str">
            <v>Healthcare</v>
          </cell>
          <cell r="D83" t="str">
            <v>BMY</v>
          </cell>
          <cell r="E83" t="str">
            <v>BRISTOL-MYERS SQUIBB</v>
          </cell>
          <cell r="F83">
            <v>905080</v>
          </cell>
        </row>
        <row r="84">
          <cell r="A84" t="str">
            <v>BR</v>
          </cell>
          <cell r="B84" t="str">
            <v>Broadridge Financial Solutions Inc</v>
          </cell>
          <cell r="C84" t="str">
            <v>Industrials</v>
          </cell>
          <cell r="D84" t="str">
            <v>BR</v>
          </cell>
          <cell r="E84" t="str">
            <v>BROADRIDGE FINANCIAL</v>
          </cell>
          <cell r="F84" t="str">
            <v>50314E</v>
          </cell>
        </row>
        <row r="85">
          <cell r="A85" t="str">
            <v>COG</v>
          </cell>
          <cell r="B85" t="str">
            <v>Cabot Oil &amp; Gas Corp</v>
          </cell>
          <cell r="C85" t="str">
            <v>Energy</v>
          </cell>
          <cell r="D85" t="str">
            <v>COG</v>
          </cell>
          <cell r="E85" t="str">
            <v>CABOT OIL &amp; GAS CORP</v>
          </cell>
          <cell r="F85">
            <v>542823</v>
          </cell>
        </row>
        <row r="86">
          <cell r="A86" t="str">
            <v>BFb</v>
          </cell>
          <cell r="B86" t="str">
            <v>Brown-Forman Corp</v>
          </cell>
          <cell r="C86" t="str">
            <v>Consumer Non-Cyclicals</v>
          </cell>
          <cell r="D86" t="str">
            <v>BFb</v>
          </cell>
          <cell r="E86" t="str">
            <v>BROWN FORMAN CORP</v>
          </cell>
          <cell r="F86">
            <v>912216</v>
          </cell>
        </row>
        <row r="87">
          <cell r="A87" t="str">
            <v>CPB</v>
          </cell>
          <cell r="B87" t="str">
            <v>Campbell Soup Co</v>
          </cell>
          <cell r="C87" t="str">
            <v>Consumer Non-Cyclicals</v>
          </cell>
          <cell r="D87" t="str">
            <v>CPB</v>
          </cell>
          <cell r="E87" t="str">
            <v>CAMPBELL SOUP CO</v>
          </cell>
          <cell r="F87">
            <v>905075</v>
          </cell>
        </row>
        <row r="88">
          <cell r="A88" t="str">
            <v>CHRW.O</v>
          </cell>
          <cell r="B88" t="str">
            <v>C.H. Robinson Worldwide Inc</v>
          </cell>
          <cell r="C88" t="str">
            <v>Industrials</v>
          </cell>
          <cell r="D88" t="str">
            <v>CHRW.O</v>
          </cell>
          <cell r="E88" t="str">
            <v>C.H. ROBINSON</v>
          </cell>
          <cell r="F88">
            <v>879628</v>
          </cell>
        </row>
        <row r="89">
          <cell r="A89" t="str">
            <v>CDNS.O</v>
          </cell>
          <cell r="B89" t="str">
            <v>Cadence Design Systems Inc</v>
          </cell>
          <cell r="C89" t="str">
            <v>Technology</v>
          </cell>
          <cell r="D89" t="str">
            <v>CDNS.O</v>
          </cell>
          <cell r="E89" t="str">
            <v>CADENCE DESIGN SYST</v>
          </cell>
          <cell r="F89">
            <v>755148</v>
          </cell>
        </row>
        <row r="90">
          <cell r="A90" t="str">
            <v>COF</v>
          </cell>
          <cell r="B90" t="str">
            <v>Capital One Financial Corp</v>
          </cell>
          <cell r="C90" t="str">
            <v>Financials</v>
          </cell>
          <cell r="D90" t="str">
            <v>COF</v>
          </cell>
          <cell r="E90" t="str">
            <v>CAPITAL ONE FIN'L</v>
          </cell>
          <cell r="F90">
            <v>134843</v>
          </cell>
        </row>
        <row r="91">
          <cell r="A91" t="str">
            <v>KMX</v>
          </cell>
          <cell r="B91" t="str">
            <v>Carmax Inc</v>
          </cell>
          <cell r="C91" t="str">
            <v>Consumer Cyclicals</v>
          </cell>
          <cell r="D91" t="str">
            <v>KMX</v>
          </cell>
          <cell r="E91" t="str">
            <v>CARMAX INC</v>
          </cell>
          <cell r="F91">
            <v>877723</v>
          </cell>
        </row>
        <row r="92">
          <cell r="A92" t="str">
            <v>CCL</v>
          </cell>
          <cell r="B92" t="str">
            <v>Carnival Corp</v>
          </cell>
          <cell r="C92" t="str">
            <v>Consumer Cyclicals</v>
          </cell>
          <cell r="D92" t="str">
            <v>CCL</v>
          </cell>
          <cell r="E92" t="str">
            <v>CARNIVAL CORP</v>
          </cell>
          <cell r="F92">
            <v>755695</v>
          </cell>
        </row>
        <row r="93">
          <cell r="A93" t="str">
            <v>CAT</v>
          </cell>
          <cell r="B93" t="str">
            <v>Caterpillar Inc</v>
          </cell>
          <cell r="C93" t="str">
            <v>Industrials</v>
          </cell>
          <cell r="D93" t="str">
            <v>CAT</v>
          </cell>
          <cell r="E93" t="str">
            <v>CATERPILLAR INC</v>
          </cell>
          <cell r="F93">
            <v>902224</v>
          </cell>
        </row>
        <row r="94">
          <cell r="A94" t="str">
            <v>CPRI.K</v>
          </cell>
          <cell r="B94" t="str">
            <v>Capri Holdings Ltd</v>
          </cell>
          <cell r="C94" t="str">
            <v>Consumer Cyclicals</v>
          </cell>
          <cell r="D94" t="str">
            <v>CPRI.K</v>
          </cell>
          <cell r="E94" t="str">
            <v>CAPRI HOLD</v>
          </cell>
          <cell r="F94" t="str">
            <v>86532T</v>
          </cell>
        </row>
        <row r="95">
          <cell r="A95" t="str">
            <v>CAH</v>
          </cell>
          <cell r="B95" t="str">
            <v>Cardinal Health Inc</v>
          </cell>
          <cell r="C95" t="str">
            <v>Consumer Non-Cyclicals</v>
          </cell>
          <cell r="D95" t="str">
            <v>CAH</v>
          </cell>
          <cell r="E95" t="str">
            <v>CARDINAL HEALTH, INC</v>
          </cell>
          <cell r="F95">
            <v>944704</v>
          </cell>
        </row>
        <row r="96">
          <cell r="A96" t="str">
            <v>CBOE.K</v>
          </cell>
          <cell r="B96" t="str">
            <v>Cboe Global Markets Inc</v>
          </cell>
          <cell r="C96" t="str">
            <v>Financials</v>
          </cell>
          <cell r="D96" t="str">
            <v>CBOE.K</v>
          </cell>
          <cell r="E96" t="str">
            <v>CBOE GLOBAL</v>
          </cell>
          <cell r="F96" t="str">
            <v>69465W</v>
          </cell>
        </row>
        <row r="97">
          <cell r="A97" t="str">
            <v>CBRE.K</v>
          </cell>
          <cell r="B97" t="str">
            <v>CBRE Group Inc</v>
          </cell>
          <cell r="C97" t="str">
            <v>Financials</v>
          </cell>
          <cell r="D97" t="str">
            <v>CBRE.K</v>
          </cell>
          <cell r="E97" t="str">
            <v>CBRE GROUP</v>
          </cell>
          <cell r="F97" t="str">
            <v>28513N</v>
          </cell>
        </row>
        <row r="98">
          <cell r="A98" t="str">
            <v>CBS</v>
          </cell>
          <cell r="B98" t="str">
            <v>CBS Corp</v>
          </cell>
          <cell r="C98" t="str">
            <v>Consumer Cyclicals</v>
          </cell>
          <cell r="D98" t="str">
            <v>CBS</v>
          </cell>
          <cell r="E98" t="str">
            <v>CBS CORPORATION</v>
          </cell>
          <cell r="F98" t="str">
            <v>32480Q</v>
          </cell>
        </row>
        <row r="99">
          <cell r="A99" t="str">
            <v>CNC</v>
          </cell>
          <cell r="B99" t="str">
            <v>Centene Corp</v>
          </cell>
          <cell r="C99" t="str">
            <v>Healthcare</v>
          </cell>
          <cell r="D99" t="str">
            <v>CNC</v>
          </cell>
          <cell r="E99" t="str">
            <v>CENTENE CORP</v>
          </cell>
          <cell r="F99" t="str">
            <v>14863U</v>
          </cell>
        </row>
        <row r="100">
          <cell r="A100" t="str">
            <v>CE</v>
          </cell>
          <cell r="B100" t="str">
            <v>Celanese Corp</v>
          </cell>
          <cell r="C100" t="str">
            <v>Basic Materials</v>
          </cell>
          <cell r="D100" t="str">
            <v>CE</v>
          </cell>
          <cell r="E100" t="str">
            <v>CELANESE CORPORATION</v>
          </cell>
          <cell r="F100" t="str">
            <v>29756N</v>
          </cell>
        </row>
        <row r="101">
          <cell r="A101" t="str">
            <v>CELG.O</v>
          </cell>
          <cell r="B101" t="str">
            <v>Celgene Corp</v>
          </cell>
          <cell r="C101" t="str">
            <v>Healthcare</v>
          </cell>
          <cell r="D101" t="str">
            <v>CELG.O</v>
          </cell>
          <cell r="E101" t="str">
            <v>CELGENE CORPORATION</v>
          </cell>
          <cell r="F101">
            <v>755790</v>
          </cell>
        </row>
        <row r="102">
          <cell r="A102" t="str">
            <v>CNP</v>
          </cell>
          <cell r="B102" t="str">
            <v>CenterPoint Energy Inc</v>
          </cell>
          <cell r="C102" t="str">
            <v>Utilities</v>
          </cell>
          <cell r="D102" t="str">
            <v>CNP</v>
          </cell>
          <cell r="E102" t="str">
            <v>CENTERPOINT ENERGY</v>
          </cell>
          <cell r="F102">
            <v>904842</v>
          </cell>
        </row>
        <row r="103">
          <cell r="A103" t="str">
            <v>CTL</v>
          </cell>
          <cell r="B103" t="str">
            <v>CenturyLink Inc</v>
          </cell>
          <cell r="C103" t="str">
            <v>Telecommunications Services</v>
          </cell>
          <cell r="D103" t="str">
            <v>CTL</v>
          </cell>
          <cell r="E103" t="str">
            <v>CENTURYLINK</v>
          </cell>
          <cell r="F103">
            <v>906838</v>
          </cell>
        </row>
        <row r="104">
          <cell r="A104" t="str">
            <v>SCHW.K</v>
          </cell>
          <cell r="B104" t="str">
            <v>Charles Schwab Corp</v>
          </cell>
          <cell r="C104" t="str">
            <v>Financials</v>
          </cell>
          <cell r="D104" t="str">
            <v>SCHW.K</v>
          </cell>
          <cell r="E104" t="str">
            <v>CHARLES SCHWAB CORP</v>
          </cell>
          <cell r="F104">
            <v>755741</v>
          </cell>
        </row>
        <row r="105">
          <cell r="A105" t="str">
            <v>CERN.O</v>
          </cell>
          <cell r="B105" t="str">
            <v>Cerner Corp</v>
          </cell>
          <cell r="C105" t="str">
            <v>Healthcare</v>
          </cell>
          <cell r="D105" t="str">
            <v>CERN.O</v>
          </cell>
          <cell r="E105" t="str">
            <v>CERNER CORPORATION</v>
          </cell>
          <cell r="F105">
            <v>741643</v>
          </cell>
        </row>
        <row r="106">
          <cell r="A106" t="str">
            <v>CF</v>
          </cell>
          <cell r="B106" t="str">
            <v>CF Industries Holdings Inc</v>
          </cell>
          <cell r="C106" t="str">
            <v>Basic Materials</v>
          </cell>
          <cell r="D106" t="str">
            <v>CF</v>
          </cell>
          <cell r="E106" t="str">
            <v>CF IND HLDGS INC</v>
          </cell>
          <cell r="F106" t="str">
            <v>31109K</v>
          </cell>
        </row>
        <row r="107">
          <cell r="A107" t="str">
            <v>CHTR.O</v>
          </cell>
          <cell r="B107" t="str">
            <v>Charter Communications Inc</v>
          </cell>
          <cell r="C107" t="str">
            <v>Consumer Cyclicals</v>
          </cell>
          <cell r="D107" t="str">
            <v>CHTR.O</v>
          </cell>
          <cell r="E107" t="str">
            <v>CHARTER COMMU</v>
          </cell>
          <cell r="F107" t="str">
            <v>68470X</v>
          </cell>
        </row>
        <row r="108">
          <cell r="A108" t="str">
            <v>CVX</v>
          </cell>
          <cell r="B108" t="str">
            <v>Chevron Corp</v>
          </cell>
          <cell r="C108" t="str">
            <v>Energy</v>
          </cell>
          <cell r="D108" t="str">
            <v>CVX</v>
          </cell>
          <cell r="E108" t="str">
            <v>CHEVRON CORPORATION</v>
          </cell>
          <cell r="F108">
            <v>905024</v>
          </cell>
        </row>
        <row r="109">
          <cell r="A109" t="str">
            <v>CMG</v>
          </cell>
          <cell r="B109" t="str">
            <v>Chipotle Mexican Grill Inc</v>
          </cell>
          <cell r="C109" t="str">
            <v>Consumer Cyclicals</v>
          </cell>
          <cell r="D109" t="str">
            <v>CMG</v>
          </cell>
          <cell r="E109" t="str">
            <v>CHIPOTLE MEXICAN</v>
          </cell>
          <cell r="F109" t="str">
            <v>32199R</v>
          </cell>
        </row>
        <row r="110">
          <cell r="A110" t="str">
            <v>CI</v>
          </cell>
          <cell r="B110" t="str">
            <v>Cigna Corp</v>
          </cell>
          <cell r="C110" t="str">
            <v>Healthcare</v>
          </cell>
          <cell r="D110" t="str">
            <v>CI</v>
          </cell>
          <cell r="E110" t="str">
            <v>CIGNA CORP</v>
          </cell>
          <cell r="F110">
            <v>912278</v>
          </cell>
        </row>
        <row r="111">
          <cell r="A111" t="str">
            <v>XEC</v>
          </cell>
          <cell r="B111" t="str">
            <v>Cimarex Energy Co</v>
          </cell>
          <cell r="C111" t="str">
            <v>Energy</v>
          </cell>
          <cell r="D111" t="str">
            <v>XEC</v>
          </cell>
          <cell r="E111" t="str">
            <v>CIMAREX ENERGY CO</v>
          </cell>
          <cell r="F111" t="str">
            <v>26276P</v>
          </cell>
        </row>
        <row r="112">
          <cell r="A112" t="str">
            <v>CB</v>
          </cell>
          <cell r="B112" t="str">
            <v>Chubb Ltd</v>
          </cell>
          <cell r="C112" t="str">
            <v>Financials</v>
          </cell>
          <cell r="D112" t="str">
            <v>CB</v>
          </cell>
          <cell r="E112" t="str">
            <v>CHUBB</v>
          </cell>
          <cell r="F112">
            <v>328314</v>
          </cell>
        </row>
        <row r="113">
          <cell r="A113" t="str">
            <v>CHD</v>
          </cell>
          <cell r="B113" t="str">
            <v>Church &amp; Dwight Co Inc</v>
          </cell>
          <cell r="C113" t="str">
            <v>Consumer Non-Cyclicals</v>
          </cell>
          <cell r="D113" t="str">
            <v>CHD</v>
          </cell>
          <cell r="E113" t="str">
            <v>CHURCH &amp; DWIGHT CO</v>
          </cell>
          <cell r="F113">
            <v>982440</v>
          </cell>
        </row>
        <row r="114">
          <cell r="A114" t="str">
            <v>CINF.O</v>
          </cell>
          <cell r="B114" t="str">
            <v>Cincinnati Financial Corp</v>
          </cell>
          <cell r="C114" t="str">
            <v>Financials</v>
          </cell>
          <cell r="D114" t="str">
            <v>CINF.O</v>
          </cell>
          <cell r="E114" t="str">
            <v>CINCINNATI FINL CORP</v>
          </cell>
          <cell r="F114">
            <v>951545</v>
          </cell>
        </row>
        <row r="115">
          <cell r="A115" t="str">
            <v>C</v>
          </cell>
          <cell r="B115" t="str">
            <v>Citigroup Inc</v>
          </cell>
          <cell r="C115" t="str">
            <v>Financials</v>
          </cell>
          <cell r="D115" t="str">
            <v>C</v>
          </cell>
          <cell r="E115" t="str">
            <v>CITIGROUP INC</v>
          </cell>
          <cell r="F115">
            <v>741344</v>
          </cell>
        </row>
        <row r="116">
          <cell r="A116" t="str">
            <v>CTAS.O</v>
          </cell>
          <cell r="B116" t="str">
            <v>Cintas Corp</v>
          </cell>
          <cell r="C116" t="str">
            <v>Industrials</v>
          </cell>
          <cell r="D116" t="str">
            <v>CTAS.O</v>
          </cell>
          <cell r="E116" t="str">
            <v>CINTAS CORPORATION</v>
          </cell>
          <cell r="F116">
            <v>944777</v>
          </cell>
        </row>
        <row r="117">
          <cell r="A117" t="str">
            <v>CTXS.O</v>
          </cell>
          <cell r="B117" t="str">
            <v>Citrix Systems Inc</v>
          </cell>
          <cell r="C117" t="str">
            <v>Technology</v>
          </cell>
          <cell r="D117" t="str">
            <v>CTXS.O</v>
          </cell>
          <cell r="E117" t="str">
            <v>CITRIX SYSTEMS INC</v>
          </cell>
          <cell r="F117">
            <v>867705</v>
          </cell>
        </row>
        <row r="118">
          <cell r="A118" t="str">
            <v>CLX</v>
          </cell>
          <cell r="B118" t="str">
            <v>Clorox Co</v>
          </cell>
          <cell r="C118" t="str">
            <v>Consumer Non-Cyclicals</v>
          </cell>
          <cell r="D118" t="str">
            <v>CLX</v>
          </cell>
          <cell r="E118" t="str">
            <v>CLOROX CO</v>
          </cell>
          <cell r="F118">
            <v>916125</v>
          </cell>
        </row>
        <row r="119">
          <cell r="A119" t="str">
            <v>CME.O</v>
          </cell>
          <cell r="B119" t="str">
            <v>CME Group Inc</v>
          </cell>
          <cell r="C119" t="str">
            <v>Financials</v>
          </cell>
          <cell r="D119" t="str">
            <v>CME.O</v>
          </cell>
          <cell r="E119" t="str">
            <v>CME GROUP INC</v>
          </cell>
          <cell r="F119" t="str">
            <v>26393N</v>
          </cell>
        </row>
        <row r="120">
          <cell r="A120" t="str">
            <v>CMS</v>
          </cell>
          <cell r="B120" t="str">
            <v>CMS Energy Corp</v>
          </cell>
          <cell r="C120" t="str">
            <v>Utilities</v>
          </cell>
          <cell r="D120" t="str">
            <v>CMS</v>
          </cell>
          <cell r="E120" t="str">
            <v>CMS ENERGY CORP</v>
          </cell>
          <cell r="F120">
            <v>901686</v>
          </cell>
        </row>
        <row r="121">
          <cell r="A121" t="str">
            <v>CSCO.O</v>
          </cell>
          <cell r="B121" t="str">
            <v>Cisco Systems Inc</v>
          </cell>
          <cell r="C121" t="str">
            <v>Technology</v>
          </cell>
          <cell r="D121" t="str">
            <v>CSCO.O</v>
          </cell>
          <cell r="E121" t="str">
            <v>CISCO SYSTEMS, INC.</v>
          </cell>
          <cell r="F121">
            <v>542868</v>
          </cell>
        </row>
        <row r="122">
          <cell r="A122" t="str">
            <v>CL</v>
          </cell>
          <cell r="B122" t="str">
            <v>Colgate-Palmolive Co</v>
          </cell>
          <cell r="C122" t="str">
            <v>Consumer Non-Cyclicals</v>
          </cell>
          <cell r="D122" t="str">
            <v>CL</v>
          </cell>
          <cell r="E122" t="str">
            <v>COLGATE-PALMOLIVE CO</v>
          </cell>
          <cell r="F122">
            <v>906148</v>
          </cell>
        </row>
        <row r="123">
          <cell r="A123" t="str">
            <v>CFG</v>
          </cell>
          <cell r="B123" t="str">
            <v>Citizens Financial Group Inc</v>
          </cell>
          <cell r="C123" t="str">
            <v>Financials</v>
          </cell>
          <cell r="D123" t="str">
            <v>CFG</v>
          </cell>
          <cell r="E123" t="str">
            <v>CITIGROUP INC</v>
          </cell>
          <cell r="F123">
            <v>741344</v>
          </cell>
        </row>
        <row r="124">
          <cell r="A124" t="str">
            <v>KO</v>
          </cell>
          <cell r="B124" t="str">
            <v>Coca-Cola Co</v>
          </cell>
          <cell r="C124" t="str">
            <v>Consumer Non-Cyclicals</v>
          </cell>
          <cell r="D124" t="str">
            <v>KO</v>
          </cell>
          <cell r="E124" t="str">
            <v>COCA-COLA</v>
          </cell>
          <cell r="F124">
            <v>904282</v>
          </cell>
        </row>
        <row r="125">
          <cell r="A125" t="str">
            <v>CAG</v>
          </cell>
          <cell r="B125" t="str">
            <v>Conagra Brands Inc</v>
          </cell>
          <cell r="C125" t="str">
            <v>Consumer Non-Cyclicals</v>
          </cell>
          <cell r="D125" t="str">
            <v>CAG</v>
          </cell>
          <cell r="E125" t="str">
            <v>CONAGRA BRANDS INC</v>
          </cell>
          <cell r="F125">
            <v>929814</v>
          </cell>
        </row>
        <row r="126">
          <cell r="A126" t="str">
            <v>CTSH.O</v>
          </cell>
          <cell r="B126" t="str">
            <v>Cognizant Technology Solutions Corp</v>
          </cell>
          <cell r="C126" t="str">
            <v>Technology</v>
          </cell>
          <cell r="D126" t="str">
            <v>CTSH.O</v>
          </cell>
          <cell r="E126" t="str">
            <v>COGNIZANT TECHNOLOGY</v>
          </cell>
          <cell r="F126">
            <v>683199</v>
          </cell>
        </row>
        <row r="127">
          <cell r="A127" t="str">
            <v>COP</v>
          </cell>
          <cell r="B127" t="str">
            <v>ConocoPhillips</v>
          </cell>
          <cell r="C127" t="str">
            <v>Energy</v>
          </cell>
          <cell r="D127" t="str">
            <v>COP</v>
          </cell>
          <cell r="E127" t="str">
            <v>CONOCOPHILLIPS</v>
          </cell>
          <cell r="F127">
            <v>901666</v>
          </cell>
        </row>
        <row r="128">
          <cell r="A128" t="str">
            <v>CMCSA.O</v>
          </cell>
          <cell r="B128" t="str">
            <v>Comcast Corp</v>
          </cell>
          <cell r="C128" t="str">
            <v>Consumer Cyclicals</v>
          </cell>
          <cell r="D128" t="str">
            <v>CMCSA.O</v>
          </cell>
          <cell r="E128" t="str">
            <v>COMCAST CORPORATION</v>
          </cell>
          <cell r="F128">
            <v>981550</v>
          </cell>
        </row>
        <row r="129">
          <cell r="A129" t="str">
            <v>CMA</v>
          </cell>
          <cell r="B129" t="str">
            <v>Comerica Inc</v>
          </cell>
          <cell r="C129" t="str">
            <v>Financials</v>
          </cell>
          <cell r="D129" t="str">
            <v>CMA</v>
          </cell>
          <cell r="E129" t="str">
            <v>COMERICA INC.</v>
          </cell>
          <cell r="F129">
            <v>922964</v>
          </cell>
        </row>
        <row r="130">
          <cell r="A130" t="str">
            <v>COO</v>
          </cell>
          <cell r="B130" t="str">
            <v>Cooper Companies Inc</v>
          </cell>
          <cell r="C130" t="str">
            <v>Healthcare</v>
          </cell>
          <cell r="D130" t="str">
            <v>COO</v>
          </cell>
          <cell r="E130" t="str">
            <v>COOPER COMPANIES INC</v>
          </cell>
          <cell r="F130">
            <v>938928</v>
          </cell>
        </row>
        <row r="131">
          <cell r="A131" t="str">
            <v>CPRT.O</v>
          </cell>
          <cell r="B131" t="str">
            <v>Copart Inc</v>
          </cell>
          <cell r="C131" t="str">
            <v>Consumer Cyclicals</v>
          </cell>
          <cell r="D131" t="str">
            <v>CPRT.O</v>
          </cell>
          <cell r="E131" t="str">
            <v>COPART INC</v>
          </cell>
          <cell r="F131">
            <v>130591</v>
          </cell>
        </row>
        <row r="132">
          <cell r="A132" t="str">
            <v>CXO</v>
          </cell>
          <cell r="B132" t="str">
            <v>Concho Resources Inc</v>
          </cell>
          <cell r="C132" t="str">
            <v>Energy</v>
          </cell>
          <cell r="D132" t="str">
            <v>CXO</v>
          </cell>
          <cell r="E132" t="str">
            <v>CONCHO RESOURCES</v>
          </cell>
          <cell r="F132" t="str">
            <v>50463C</v>
          </cell>
        </row>
        <row r="133">
          <cell r="A133" t="str">
            <v>ED</v>
          </cell>
          <cell r="B133" t="str">
            <v>Consolidated Edison Inc</v>
          </cell>
          <cell r="C133" t="str">
            <v>Utilities</v>
          </cell>
          <cell r="D133" t="str">
            <v>ED</v>
          </cell>
          <cell r="E133" t="str">
            <v>CONSOLIDATED EDISON</v>
          </cell>
          <cell r="F133">
            <v>902288</v>
          </cell>
        </row>
        <row r="134">
          <cell r="A134" t="str">
            <v>COTY.K</v>
          </cell>
          <cell r="B134" t="str">
            <v>Coty Inc</v>
          </cell>
          <cell r="C134" t="str">
            <v>Consumer Non-Cyclicals</v>
          </cell>
          <cell r="D134" t="str">
            <v>COTY.K</v>
          </cell>
          <cell r="E134" t="str">
            <v>COTY INC</v>
          </cell>
          <cell r="F134" t="str">
            <v>87310L</v>
          </cell>
        </row>
        <row r="135">
          <cell r="A135" t="str">
            <v>STZ</v>
          </cell>
          <cell r="B135" t="str">
            <v>Constellation Brands Inc</v>
          </cell>
          <cell r="C135" t="str">
            <v>Consumer Non-Cyclicals</v>
          </cell>
          <cell r="D135" t="str">
            <v>STZ</v>
          </cell>
          <cell r="E135" t="str">
            <v>CONSTELLATION BRANDS</v>
          </cell>
          <cell r="F135">
            <v>937083</v>
          </cell>
        </row>
        <row r="136">
          <cell r="A136" t="str">
            <v>GLW</v>
          </cell>
          <cell r="B136" t="str">
            <v>Corning Inc</v>
          </cell>
          <cell r="C136" t="str">
            <v>Technology</v>
          </cell>
          <cell r="D136" t="str">
            <v>GLW</v>
          </cell>
          <cell r="E136" t="str">
            <v>CORNING INCORPORATED</v>
          </cell>
          <cell r="F136">
            <v>912273</v>
          </cell>
        </row>
        <row r="137">
          <cell r="A137" t="str">
            <v>COST.O</v>
          </cell>
          <cell r="B137" t="str">
            <v>Costco Wholesale Corp</v>
          </cell>
          <cell r="C137" t="str">
            <v>Consumer Cyclicals</v>
          </cell>
          <cell r="D137" t="str">
            <v>COST.O</v>
          </cell>
          <cell r="E137" t="str">
            <v>COSTCO WHOLESALE</v>
          </cell>
          <cell r="F137">
            <v>312385</v>
          </cell>
        </row>
        <row r="138">
          <cell r="A138" t="str">
            <v>CVS</v>
          </cell>
          <cell r="B138" t="str">
            <v>CVS Health Corp</v>
          </cell>
          <cell r="C138" t="str">
            <v>Healthcare</v>
          </cell>
          <cell r="D138" t="str">
            <v>CVS</v>
          </cell>
          <cell r="E138" t="str">
            <v>CVS HEALTH CORP</v>
          </cell>
          <cell r="F138">
            <v>912635</v>
          </cell>
        </row>
        <row r="139">
          <cell r="A139" t="str">
            <v>DHI</v>
          </cell>
          <cell r="B139" t="str">
            <v>D.R. Horton Inc</v>
          </cell>
          <cell r="C139" t="str">
            <v>Consumer Cyclicals</v>
          </cell>
          <cell r="D139" t="str">
            <v>DHI</v>
          </cell>
          <cell r="E139" t="str">
            <v>D.R. HORTON INC</v>
          </cell>
          <cell r="F139">
            <v>325922</v>
          </cell>
        </row>
        <row r="140">
          <cell r="A140" t="str">
            <v>DHR</v>
          </cell>
          <cell r="B140" t="str">
            <v>Danaher Corp</v>
          </cell>
          <cell r="C140" t="str">
            <v>Healthcare</v>
          </cell>
          <cell r="D140" t="str">
            <v>DHR</v>
          </cell>
          <cell r="E140" t="str">
            <v>DANAHER CORP</v>
          </cell>
          <cell r="F140">
            <v>912941</v>
          </cell>
        </row>
        <row r="141">
          <cell r="A141" t="str">
            <v>CCI</v>
          </cell>
          <cell r="B141" t="str">
            <v>Crown Castle International Corp</v>
          </cell>
          <cell r="C141" t="str">
            <v>Financials</v>
          </cell>
          <cell r="D141" t="str">
            <v>CCI</v>
          </cell>
          <cell r="E141" t="str">
            <v>CROWN CASTLE INT'L</v>
          </cell>
          <cell r="F141">
            <v>687197</v>
          </cell>
        </row>
        <row r="142">
          <cell r="A142" t="str">
            <v>DVA</v>
          </cell>
          <cell r="B142" t="str">
            <v>DaVita Inc</v>
          </cell>
          <cell r="C142" t="str">
            <v>Healthcare</v>
          </cell>
          <cell r="D142" t="str">
            <v>DVA</v>
          </cell>
          <cell r="E142" t="str">
            <v>DAVITA INC</v>
          </cell>
          <cell r="F142">
            <v>867138</v>
          </cell>
        </row>
        <row r="143">
          <cell r="A143" t="str">
            <v>CSX.O</v>
          </cell>
          <cell r="B143" t="str">
            <v>CSX Corp</v>
          </cell>
          <cell r="C143" t="str">
            <v>Industrials</v>
          </cell>
          <cell r="D143" t="str">
            <v>CSX.O</v>
          </cell>
          <cell r="E143" t="str">
            <v>CSX CORPORATION</v>
          </cell>
          <cell r="F143">
            <v>993189</v>
          </cell>
        </row>
        <row r="144">
          <cell r="A144" t="str">
            <v>CMI</v>
          </cell>
          <cell r="B144" t="str">
            <v>Cummins Inc</v>
          </cell>
          <cell r="C144" t="str">
            <v>Consumer Cyclicals</v>
          </cell>
          <cell r="D144" t="str">
            <v>CMI</v>
          </cell>
          <cell r="E144" t="str">
            <v>CUMMINS INC.</v>
          </cell>
          <cell r="F144">
            <v>905966</v>
          </cell>
        </row>
        <row r="145">
          <cell r="A145" t="str">
            <v>DRI</v>
          </cell>
          <cell r="B145" t="str">
            <v>Darden Restaurants Inc</v>
          </cell>
          <cell r="C145" t="str">
            <v>Consumer Cyclicals</v>
          </cell>
          <cell r="D145" t="str">
            <v>DRI</v>
          </cell>
          <cell r="E145" t="str">
            <v>DARDEN RESTAURANTS</v>
          </cell>
          <cell r="F145">
            <v>152719</v>
          </cell>
        </row>
        <row r="146">
          <cell r="A146" t="str">
            <v>DVN</v>
          </cell>
          <cell r="B146" t="str">
            <v>Devon Energy Corp</v>
          </cell>
          <cell r="C146" t="str">
            <v>Energy</v>
          </cell>
          <cell r="D146" t="str">
            <v>DVN</v>
          </cell>
          <cell r="E146" t="str">
            <v>DEVON ENERGY CORP</v>
          </cell>
          <cell r="F146">
            <v>271980</v>
          </cell>
        </row>
        <row r="147">
          <cell r="A147" t="str">
            <v>DE</v>
          </cell>
          <cell r="B147" t="str">
            <v>Deere &amp; Co</v>
          </cell>
          <cell r="C147" t="str">
            <v>Industrials</v>
          </cell>
          <cell r="D147" t="str">
            <v>DE</v>
          </cell>
          <cell r="E147" t="str">
            <v>DEERE &amp; COMPANY</v>
          </cell>
          <cell r="F147">
            <v>906189</v>
          </cell>
        </row>
        <row r="148">
          <cell r="A148" t="str">
            <v>DAL</v>
          </cell>
          <cell r="B148" t="str">
            <v>Delta Air Lines Inc</v>
          </cell>
          <cell r="C148" t="str">
            <v>Industrials</v>
          </cell>
          <cell r="D148" t="str">
            <v>DAL</v>
          </cell>
          <cell r="E148" t="str">
            <v>DELTA AIR LINES, INC</v>
          </cell>
          <cell r="F148" t="str">
            <v>50469N</v>
          </cell>
        </row>
        <row r="149">
          <cell r="A149" t="str">
            <v>XRAY.O</v>
          </cell>
          <cell r="B149" t="str">
            <v>Dentsply Sirona Inc</v>
          </cell>
          <cell r="C149" t="str">
            <v>Healthcare</v>
          </cell>
          <cell r="D149" t="str">
            <v>XRAY.O</v>
          </cell>
          <cell r="E149" t="str">
            <v>DENTSPLY SIRONA</v>
          </cell>
          <cell r="F149">
            <v>510209</v>
          </cell>
        </row>
        <row r="150">
          <cell r="A150" t="str">
            <v>DISCK.O</v>
          </cell>
          <cell r="B150" t="str">
            <v>Discovery Inc</v>
          </cell>
          <cell r="C150" t="str">
            <v>Consumer Cyclicals</v>
          </cell>
          <cell r="D150" t="str">
            <v>DISCK.O</v>
          </cell>
          <cell r="E150" t="str">
            <v>DISCOVERY INC</v>
          </cell>
          <cell r="F150" t="str">
            <v>31196R</v>
          </cell>
        </row>
        <row r="151">
          <cell r="A151" t="str">
            <v>DISCK.O</v>
          </cell>
          <cell r="B151" t="str">
            <v>Discovery Inc</v>
          </cell>
          <cell r="C151" t="str">
            <v>Consumer Cyclicals</v>
          </cell>
          <cell r="D151" t="str">
            <v>DISCK.O</v>
          </cell>
          <cell r="E151" t="str">
            <v>DISCOVERY INC</v>
          </cell>
          <cell r="F151" t="str">
            <v>31196R</v>
          </cell>
        </row>
        <row r="152">
          <cell r="A152" t="str">
            <v>FANG.O</v>
          </cell>
          <cell r="B152" t="str">
            <v>Diamondback Energy Inc</v>
          </cell>
          <cell r="C152" t="str">
            <v>Energy</v>
          </cell>
          <cell r="D152" t="str">
            <v>FANG.O</v>
          </cell>
          <cell r="E152" t="str">
            <v>DIAMONDBACK</v>
          </cell>
          <cell r="F152" t="str">
            <v>87735V</v>
          </cell>
        </row>
        <row r="153">
          <cell r="A153" t="str">
            <v>DG</v>
          </cell>
          <cell r="B153" t="str">
            <v>Dollar General Corp</v>
          </cell>
          <cell r="C153" t="str">
            <v>Consumer Cyclicals</v>
          </cell>
          <cell r="D153" t="str">
            <v>DG</v>
          </cell>
          <cell r="E153" t="str">
            <v>DOLLAR GENERAL CORP</v>
          </cell>
          <cell r="F153" t="str">
            <v>68301M</v>
          </cell>
        </row>
        <row r="154">
          <cell r="A154" t="str">
            <v>DLR</v>
          </cell>
          <cell r="B154" t="str">
            <v>Digital Realty Trust Inc</v>
          </cell>
          <cell r="C154" t="str">
            <v>Financials</v>
          </cell>
          <cell r="D154" t="str">
            <v>DLR</v>
          </cell>
          <cell r="E154" t="str">
            <v>DIGITAL REALTY TRUST</v>
          </cell>
          <cell r="F154" t="str">
            <v>29304L</v>
          </cell>
        </row>
        <row r="155">
          <cell r="A155" t="str">
            <v>D</v>
          </cell>
          <cell r="B155" t="str">
            <v>Dominion Energy Inc</v>
          </cell>
          <cell r="C155" t="str">
            <v>Utilities</v>
          </cell>
          <cell r="D155" t="str">
            <v>D</v>
          </cell>
          <cell r="E155" t="str">
            <v>DOMINION ENERGY INC</v>
          </cell>
          <cell r="F155">
            <v>944314</v>
          </cell>
        </row>
        <row r="156">
          <cell r="A156" t="str">
            <v>DOV</v>
          </cell>
          <cell r="B156" t="str">
            <v>Dover Corp</v>
          </cell>
          <cell r="C156" t="str">
            <v>Industrials</v>
          </cell>
          <cell r="D156" t="str">
            <v>DOV</v>
          </cell>
          <cell r="E156" t="str">
            <v>DOVER CORP</v>
          </cell>
          <cell r="F156">
            <v>904830</v>
          </cell>
        </row>
        <row r="157">
          <cell r="A157" t="str">
            <v>DTE</v>
          </cell>
          <cell r="B157" t="str">
            <v>DTE Energy Co</v>
          </cell>
          <cell r="C157" t="str">
            <v>Utilities</v>
          </cell>
          <cell r="D157" t="str">
            <v>DTE</v>
          </cell>
          <cell r="E157" t="str">
            <v>DTE ENERGY CO</v>
          </cell>
          <cell r="F157">
            <v>905214</v>
          </cell>
        </row>
        <row r="158">
          <cell r="A158" t="str">
            <v>DUK</v>
          </cell>
          <cell r="B158" t="str">
            <v>Duke Energy Corp</v>
          </cell>
          <cell r="C158" t="str">
            <v>Utilities</v>
          </cell>
          <cell r="D158" t="str">
            <v>DUK</v>
          </cell>
          <cell r="E158" t="str">
            <v>DUKE ENERGY CORP</v>
          </cell>
          <cell r="F158">
            <v>904383</v>
          </cell>
        </row>
        <row r="159">
          <cell r="A159" t="str">
            <v>DRE</v>
          </cell>
          <cell r="B159" t="str">
            <v>Duke Realty Corp</v>
          </cell>
          <cell r="C159" t="str">
            <v>Financials</v>
          </cell>
          <cell r="D159" t="str">
            <v>DRE</v>
          </cell>
          <cell r="E159" t="str">
            <v>DUKE REALTY CORP</v>
          </cell>
          <cell r="F159">
            <v>513260</v>
          </cell>
        </row>
        <row r="160">
          <cell r="A160" t="str">
            <v>DFS</v>
          </cell>
          <cell r="B160" t="str">
            <v>Discover Financial Services</v>
          </cell>
          <cell r="C160" t="str">
            <v>Financials</v>
          </cell>
          <cell r="D160" t="str">
            <v>DFS</v>
          </cell>
          <cell r="E160" t="str">
            <v>DISCOVER FINANCI</v>
          </cell>
          <cell r="F160" t="str">
            <v>50642F</v>
          </cell>
        </row>
        <row r="161">
          <cell r="A161" t="str">
            <v>DISH.O</v>
          </cell>
          <cell r="B161" t="str">
            <v>DISH Network Corp</v>
          </cell>
          <cell r="C161" t="str">
            <v>Consumer Cyclicals</v>
          </cell>
          <cell r="D161" t="str">
            <v>DISH.O</v>
          </cell>
          <cell r="E161" t="str">
            <v>DISH NETWORK</v>
          </cell>
          <cell r="F161">
            <v>135448</v>
          </cell>
        </row>
        <row r="162">
          <cell r="A162" t="str">
            <v>EMN</v>
          </cell>
          <cell r="B162" t="str">
            <v>Eastman Chemical Co</v>
          </cell>
          <cell r="C162" t="str">
            <v>Basic Materials</v>
          </cell>
          <cell r="D162" t="str">
            <v>EMN</v>
          </cell>
          <cell r="E162" t="str">
            <v>EASTMAN CHEMICAL CO</v>
          </cell>
          <cell r="F162">
            <v>357922</v>
          </cell>
        </row>
        <row r="163">
          <cell r="A163" t="str">
            <v>DLTR.O</v>
          </cell>
          <cell r="B163" t="str">
            <v>Dollar Tree Inc</v>
          </cell>
          <cell r="C163" t="str">
            <v>Consumer Cyclicals</v>
          </cell>
          <cell r="D163" t="str">
            <v>DLTR.O</v>
          </cell>
          <cell r="E163" t="str">
            <v>DOLLAR TREE, INC</v>
          </cell>
          <cell r="F163">
            <v>154259</v>
          </cell>
        </row>
        <row r="164">
          <cell r="A164" t="str">
            <v>DXC</v>
          </cell>
          <cell r="B164" t="str">
            <v>DXC Technology Co</v>
          </cell>
          <cell r="C164" t="str">
            <v>Technology</v>
          </cell>
          <cell r="D164" t="str">
            <v>DXC</v>
          </cell>
          <cell r="E164" t="str">
            <v>DXC TECHNO</v>
          </cell>
          <cell r="F164">
            <v>916091</v>
          </cell>
        </row>
        <row r="165">
          <cell r="A165" t="str">
            <v>ECL</v>
          </cell>
          <cell r="B165" t="str">
            <v>Ecolab Inc</v>
          </cell>
          <cell r="C165" t="str">
            <v>Basic Materials</v>
          </cell>
          <cell r="D165" t="str">
            <v>ECL</v>
          </cell>
          <cell r="E165" t="str">
            <v>ECOLAB INC</v>
          </cell>
          <cell r="F165">
            <v>921268</v>
          </cell>
        </row>
        <row r="166">
          <cell r="A166" t="str">
            <v>EIX</v>
          </cell>
          <cell r="B166" t="str">
            <v>Edison International</v>
          </cell>
          <cell r="C166" t="str">
            <v>Utilities</v>
          </cell>
          <cell r="D166" t="str">
            <v>EIX</v>
          </cell>
          <cell r="E166" t="str">
            <v>EDISON INTERNATIONAL</v>
          </cell>
          <cell r="F166">
            <v>902324</v>
          </cell>
        </row>
        <row r="167">
          <cell r="A167" t="str">
            <v>ETFC.O</v>
          </cell>
          <cell r="B167" t="str">
            <v>E*TRADE Financial Corp</v>
          </cell>
          <cell r="C167" t="str">
            <v>Financials</v>
          </cell>
          <cell r="D167" t="str">
            <v>ETFC.O</v>
          </cell>
          <cell r="E167" t="str">
            <v>E*TRADE FINANCIAL</v>
          </cell>
          <cell r="F167">
            <v>883488</v>
          </cell>
        </row>
        <row r="168">
          <cell r="A168" t="str">
            <v>ETN</v>
          </cell>
          <cell r="B168" t="str">
            <v>Eaton Corporation PLC</v>
          </cell>
          <cell r="C168" t="str">
            <v>Industrials</v>
          </cell>
          <cell r="D168" t="str">
            <v>ETN</v>
          </cell>
          <cell r="E168" t="str">
            <v>EATON CORP PLC</v>
          </cell>
          <cell r="F168">
            <v>903749</v>
          </cell>
        </row>
        <row r="169">
          <cell r="A169" t="str">
            <v>EBAY.O</v>
          </cell>
          <cell r="B169" t="str">
            <v>eBay Inc</v>
          </cell>
          <cell r="C169" t="str">
            <v>Technology</v>
          </cell>
          <cell r="D169" t="str">
            <v>EBAY.O</v>
          </cell>
          <cell r="E169" t="str">
            <v>EBAY INC.</v>
          </cell>
          <cell r="F169">
            <v>687609</v>
          </cell>
        </row>
        <row r="170">
          <cell r="A170" t="str">
            <v>EW</v>
          </cell>
          <cell r="B170" t="str">
            <v>Edwards Lifesciences Corp</v>
          </cell>
          <cell r="C170" t="str">
            <v>Healthcare</v>
          </cell>
          <cell r="D170" t="str">
            <v>EW</v>
          </cell>
          <cell r="E170" t="str">
            <v>EDWARDS LIFESCIENCES</v>
          </cell>
          <cell r="F170">
            <v>286558</v>
          </cell>
        </row>
        <row r="171">
          <cell r="A171" t="str">
            <v>EA.O</v>
          </cell>
          <cell r="B171" t="str">
            <v>Electronic Arts Inc</v>
          </cell>
          <cell r="C171" t="str">
            <v>Technology</v>
          </cell>
          <cell r="D171" t="str">
            <v>EA.O</v>
          </cell>
          <cell r="E171" t="str">
            <v>ELECTRONIC ARTS, INC</v>
          </cell>
          <cell r="F171">
            <v>500320</v>
          </cell>
        </row>
        <row r="172">
          <cell r="A172" t="str">
            <v>LLY</v>
          </cell>
          <cell r="B172" t="str">
            <v>Eli Lilly and Co</v>
          </cell>
          <cell r="C172" t="str">
            <v>Healthcare</v>
          </cell>
          <cell r="D172" t="str">
            <v>LLY</v>
          </cell>
          <cell r="E172" t="str">
            <v>LILLY (ELI) AND CO.</v>
          </cell>
          <cell r="F172">
            <v>921290</v>
          </cell>
        </row>
        <row r="173">
          <cell r="A173" t="str">
            <v>EMR</v>
          </cell>
          <cell r="B173" t="str">
            <v>Emerson Electric Co</v>
          </cell>
          <cell r="C173" t="str">
            <v>Industrials</v>
          </cell>
          <cell r="D173" t="str">
            <v>EMR</v>
          </cell>
          <cell r="E173" t="str">
            <v>EMERSON ELECTRIC CO.</v>
          </cell>
          <cell r="F173">
            <v>905115</v>
          </cell>
        </row>
        <row r="174">
          <cell r="A174" t="str">
            <v>EQR</v>
          </cell>
          <cell r="B174" t="str">
            <v>Equity Residential</v>
          </cell>
          <cell r="C174" t="str">
            <v>Financials</v>
          </cell>
          <cell r="D174" t="str">
            <v>EQR</v>
          </cell>
          <cell r="E174" t="str">
            <v>EQUITY RESIDENTIAL</v>
          </cell>
          <cell r="F174">
            <v>329534</v>
          </cell>
        </row>
        <row r="175">
          <cell r="A175" t="str">
            <v>ETR</v>
          </cell>
          <cell r="B175" t="str">
            <v>Entergy Corp</v>
          </cell>
          <cell r="C175" t="str">
            <v>Utilities</v>
          </cell>
          <cell r="D175" t="str">
            <v>ETR</v>
          </cell>
          <cell r="E175" t="str">
            <v>ENTERGY CORPORATION</v>
          </cell>
          <cell r="F175">
            <v>902306</v>
          </cell>
        </row>
        <row r="176">
          <cell r="A176" t="str">
            <v>EOG</v>
          </cell>
          <cell r="B176" t="str">
            <v>EOG Resources Inc</v>
          </cell>
          <cell r="C176" t="str">
            <v>Energy</v>
          </cell>
          <cell r="D176" t="str">
            <v>EOG</v>
          </cell>
          <cell r="E176" t="str">
            <v>EOG RESOURCES, INC.</v>
          </cell>
          <cell r="F176">
            <v>500373</v>
          </cell>
        </row>
        <row r="177">
          <cell r="A177" t="str">
            <v>EFX</v>
          </cell>
          <cell r="B177" t="str">
            <v>Equifax Inc</v>
          </cell>
          <cell r="C177" t="str">
            <v>Industrials</v>
          </cell>
          <cell r="D177" t="str">
            <v>EFX</v>
          </cell>
          <cell r="E177" t="str">
            <v>EQUIFAX INC.</v>
          </cell>
          <cell r="F177">
            <v>906194</v>
          </cell>
        </row>
        <row r="178">
          <cell r="A178" t="str">
            <v>EVRG.K</v>
          </cell>
          <cell r="B178" t="str">
            <v>Evergy Inc</v>
          </cell>
          <cell r="C178" t="str">
            <v>Utilities</v>
          </cell>
          <cell r="D178" t="str">
            <v>EVRG.K</v>
          </cell>
          <cell r="E178" t="str">
            <v>EVERGY INC</v>
          </cell>
          <cell r="F178">
            <v>902305</v>
          </cell>
        </row>
        <row r="179">
          <cell r="A179" t="str">
            <v>ES</v>
          </cell>
          <cell r="B179" t="str">
            <v>Eversource Energy</v>
          </cell>
          <cell r="C179" t="str">
            <v>Utilities</v>
          </cell>
          <cell r="D179" t="str">
            <v>ES</v>
          </cell>
          <cell r="E179" t="str">
            <v>EVERSOURCE ENERGY</v>
          </cell>
          <cell r="F179">
            <v>921999</v>
          </cell>
        </row>
        <row r="180">
          <cell r="A180" t="str">
            <v>EQIX.O</v>
          </cell>
          <cell r="B180" t="str">
            <v>Equinix Inc</v>
          </cell>
          <cell r="C180" t="str">
            <v>Financials</v>
          </cell>
          <cell r="D180" t="str">
            <v>EQIX.O</v>
          </cell>
          <cell r="E180" t="str">
            <v>EQUINIX, INC.</v>
          </cell>
          <cell r="F180">
            <v>261977</v>
          </cell>
        </row>
        <row r="181">
          <cell r="A181" t="str">
            <v>EXPE.O</v>
          </cell>
          <cell r="B181" t="str">
            <v>Expedia Group Inc</v>
          </cell>
          <cell r="C181" t="str">
            <v>Consumer Cyclicals</v>
          </cell>
          <cell r="D181" t="str">
            <v>EXPE.O</v>
          </cell>
          <cell r="E181" t="str">
            <v>EXPEDIA GROUP INC</v>
          </cell>
          <cell r="F181" t="str">
            <v>31412T</v>
          </cell>
        </row>
        <row r="182">
          <cell r="A182" t="str">
            <v>ESS</v>
          </cell>
          <cell r="B182" t="str">
            <v>Essex Property Trust Inc</v>
          </cell>
          <cell r="C182" t="str">
            <v>Financials</v>
          </cell>
          <cell r="D182" t="str">
            <v>ESS</v>
          </cell>
          <cell r="E182" t="str">
            <v>ESSEX PROPERTY TRUST</v>
          </cell>
          <cell r="F182">
            <v>131844</v>
          </cell>
        </row>
        <row r="183">
          <cell r="A183" t="str">
            <v>EL</v>
          </cell>
          <cell r="B183" t="str">
            <v>Estee Lauder Companies Inc</v>
          </cell>
          <cell r="C183" t="str">
            <v>Consumer Non-Cyclicals</v>
          </cell>
          <cell r="D183" t="str">
            <v>EL</v>
          </cell>
          <cell r="E183" t="str">
            <v>ESTEE LAUDER CO</v>
          </cell>
          <cell r="F183">
            <v>867375</v>
          </cell>
        </row>
        <row r="184">
          <cell r="A184" t="str">
            <v>XOM</v>
          </cell>
          <cell r="B184" t="str">
            <v>Exxon Mobil Corp</v>
          </cell>
          <cell r="C184" t="str">
            <v>Energy</v>
          </cell>
          <cell r="D184" t="str">
            <v>XOM</v>
          </cell>
          <cell r="E184" t="str">
            <v>EXXON MOBIL CORP</v>
          </cell>
          <cell r="F184">
            <v>905039</v>
          </cell>
        </row>
        <row r="185">
          <cell r="A185" t="str">
            <v>FFIV.O</v>
          </cell>
          <cell r="B185" t="str">
            <v>F5 Networks Inc</v>
          </cell>
          <cell r="C185" t="str">
            <v>Technology</v>
          </cell>
          <cell r="D185" t="str">
            <v>FFIV.O</v>
          </cell>
          <cell r="E185" t="str">
            <v>F5 NETWORKS INC</v>
          </cell>
          <cell r="F185">
            <v>699628</v>
          </cell>
        </row>
        <row r="186">
          <cell r="A186" t="str">
            <v>FB.O</v>
          </cell>
          <cell r="B186" t="str">
            <v>Facebook Inc</v>
          </cell>
          <cell r="C186" t="str">
            <v>Technology</v>
          </cell>
          <cell r="D186" t="str">
            <v>FB.O</v>
          </cell>
          <cell r="E186" t="str">
            <v>FACEBOOK INC</v>
          </cell>
          <cell r="F186" t="str">
            <v>86831C</v>
          </cell>
        </row>
        <row r="187">
          <cell r="A187" t="str">
            <v>RE</v>
          </cell>
          <cell r="B187" t="str">
            <v>Everest Re Group Ltd</v>
          </cell>
          <cell r="C187" t="str">
            <v>Financials</v>
          </cell>
          <cell r="D187" t="str">
            <v>RE</v>
          </cell>
          <cell r="E187" t="str">
            <v>EVEREST RE GROUP</v>
          </cell>
          <cell r="F187">
            <v>311759</v>
          </cell>
        </row>
        <row r="188">
          <cell r="A188" t="str">
            <v>EXC</v>
          </cell>
          <cell r="B188" t="str">
            <v>Exelon Corp</v>
          </cell>
          <cell r="C188" t="str">
            <v>Utilities</v>
          </cell>
          <cell r="D188" t="str">
            <v>EXC</v>
          </cell>
          <cell r="E188" t="str">
            <v>EXELON CORPORATION</v>
          </cell>
          <cell r="F188">
            <v>902317</v>
          </cell>
        </row>
        <row r="189">
          <cell r="A189" t="str">
            <v>FDX</v>
          </cell>
          <cell r="B189" t="str">
            <v>FedEx Corp</v>
          </cell>
          <cell r="C189" t="str">
            <v>Industrials</v>
          </cell>
          <cell r="D189" t="str">
            <v>FDX</v>
          </cell>
          <cell r="E189" t="str">
            <v>FEDEX CORP</v>
          </cell>
          <cell r="F189">
            <v>951849</v>
          </cell>
        </row>
        <row r="190">
          <cell r="A190" t="str">
            <v>EXPD.O</v>
          </cell>
          <cell r="B190" t="str">
            <v>Expeditors International of Washington Inc</v>
          </cell>
          <cell r="C190" t="str">
            <v>Industrials</v>
          </cell>
          <cell r="D190" t="str">
            <v>EXPD.O</v>
          </cell>
          <cell r="E190" t="str">
            <v>EXPEDITORS INTL WASH</v>
          </cell>
          <cell r="F190">
            <v>910722</v>
          </cell>
        </row>
        <row r="191">
          <cell r="A191" t="str">
            <v>FITB.O</v>
          </cell>
          <cell r="B191" t="str">
            <v>Fifth Third Bancorp</v>
          </cell>
          <cell r="C191" t="str">
            <v>Financials</v>
          </cell>
          <cell r="D191" t="str">
            <v>FITB.O</v>
          </cell>
          <cell r="E191" t="str">
            <v>FIFTH THIRD BANCORP</v>
          </cell>
          <cell r="F191">
            <v>997198</v>
          </cell>
        </row>
        <row r="192">
          <cell r="A192" t="str">
            <v>FRC</v>
          </cell>
          <cell r="B192" t="str">
            <v>First Republic Bank</v>
          </cell>
          <cell r="C192" t="str">
            <v>Financials</v>
          </cell>
          <cell r="D192" t="str">
            <v>FRC</v>
          </cell>
          <cell r="E192" t="str">
            <v>FIRST REPUBLIC BANK</v>
          </cell>
          <cell r="F192" t="str">
            <v>72929C</v>
          </cell>
        </row>
        <row r="193">
          <cell r="A193" t="str">
            <v>FE</v>
          </cell>
          <cell r="B193" t="str">
            <v>FirstEnergy Corp</v>
          </cell>
          <cell r="C193" t="str">
            <v>Utilities</v>
          </cell>
          <cell r="D193" t="str">
            <v>FE</v>
          </cell>
          <cell r="E193" t="str">
            <v>FIRSTENERGY CORP</v>
          </cell>
          <cell r="F193">
            <v>905159</v>
          </cell>
        </row>
        <row r="194">
          <cell r="A194" t="str">
            <v>FISV.O</v>
          </cell>
          <cell r="B194" t="str">
            <v>Fiserv Inc</v>
          </cell>
          <cell r="C194" t="str">
            <v>Industrials</v>
          </cell>
          <cell r="D194" t="str">
            <v>FISV.O</v>
          </cell>
          <cell r="E194" t="str">
            <v>FISERV INC</v>
          </cell>
          <cell r="F194">
            <v>741123</v>
          </cell>
        </row>
        <row r="195">
          <cell r="A195" t="str">
            <v>EXR</v>
          </cell>
          <cell r="B195" t="str">
            <v>Extra Space Storage Inc</v>
          </cell>
          <cell r="C195" t="str">
            <v>Financials</v>
          </cell>
          <cell r="D195" t="str">
            <v>EXR</v>
          </cell>
          <cell r="E195" t="str">
            <v>EXTRA SPACE STORAGE</v>
          </cell>
          <cell r="F195" t="str">
            <v>28984D</v>
          </cell>
        </row>
        <row r="196">
          <cell r="A196" t="str">
            <v>FLIR.O</v>
          </cell>
          <cell r="B196" t="str">
            <v>FLIR Systems Inc</v>
          </cell>
          <cell r="C196" t="str">
            <v>Technology</v>
          </cell>
          <cell r="D196" t="str">
            <v>FLIR.O</v>
          </cell>
          <cell r="E196" t="str">
            <v>FLIR SYSTEMS INC</v>
          </cell>
          <cell r="F196">
            <v>329097</v>
          </cell>
        </row>
        <row r="197">
          <cell r="A197" t="str">
            <v>FLS</v>
          </cell>
          <cell r="B197" t="str">
            <v>Flowserve Corp</v>
          </cell>
          <cell r="C197" t="str">
            <v>Industrials</v>
          </cell>
          <cell r="D197" t="str">
            <v>FLS</v>
          </cell>
          <cell r="E197" t="str">
            <v>FLOWSERVE CORP</v>
          </cell>
          <cell r="F197">
            <v>905755</v>
          </cell>
        </row>
        <row r="198">
          <cell r="A198" t="str">
            <v>FAST.O</v>
          </cell>
          <cell r="B198" t="str">
            <v>Fastenal Co</v>
          </cell>
          <cell r="C198" t="str">
            <v>Industrials</v>
          </cell>
          <cell r="D198" t="str">
            <v>FAST.O</v>
          </cell>
          <cell r="E198" t="str">
            <v>FASTENAL COMPANY</v>
          </cell>
          <cell r="F198">
            <v>755980</v>
          </cell>
        </row>
        <row r="199">
          <cell r="A199" t="str">
            <v>FRT</v>
          </cell>
          <cell r="B199" t="str">
            <v>Federal Realty Investment Trust</v>
          </cell>
          <cell r="C199" t="str">
            <v>Financials</v>
          </cell>
          <cell r="D199" t="str">
            <v>FRT</v>
          </cell>
          <cell r="E199" t="str">
            <v>FEDERAL REALTY INVST</v>
          </cell>
          <cell r="F199">
            <v>905994</v>
          </cell>
        </row>
        <row r="200">
          <cell r="A200" t="str">
            <v>FTNT.O</v>
          </cell>
          <cell r="B200" t="str">
            <v>Fortinet Inc</v>
          </cell>
          <cell r="C200" t="str">
            <v>Technology</v>
          </cell>
          <cell r="D200" t="str">
            <v>FTNT.O</v>
          </cell>
          <cell r="E200" t="str">
            <v>FORTINET INC</v>
          </cell>
          <cell r="F200" t="str">
            <v>67888X</v>
          </cell>
        </row>
        <row r="201">
          <cell r="A201" t="str">
            <v>FTV</v>
          </cell>
          <cell r="B201" t="str">
            <v>Fortive Corp</v>
          </cell>
          <cell r="C201" t="str">
            <v>Industrials</v>
          </cell>
          <cell r="D201" t="str">
            <v>FTV</v>
          </cell>
          <cell r="E201" t="str">
            <v>FORTIVE CORP</v>
          </cell>
          <cell r="F201" t="str">
            <v>7552EK</v>
          </cell>
        </row>
        <row r="202">
          <cell r="A202" t="str">
            <v>FIS</v>
          </cell>
          <cell r="B202" t="str">
            <v>Fidelity National Information Services Inc</v>
          </cell>
          <cell r="C202" t="str">
            <v>Financials</v>
          </cell>
          <cell r="D202" t="str">
            <v>FIS</v>
          </cell>
          <cell r="E202" t="str">
            <v>FIDELITY NATNL INF</v>
          </cell>
          <cell r="F202" t="str">
            <v>14015T</v>
          </cell>
        </row>
        <row r="203">
          <cell r="A203" t="str">
            <v>FLT</v>
          </cell>
          <cell r="B203" t="str">
            <v>Fleetcor Technologies Inc</v>
          </cell>
          <cell r="C203" t="str">
            <v>Industrials</v>
          </cell>
          <cell r="D203" t="str">
            <v>FLT</v>
          </cell>
          <cell r="E203" t="str">
            <v>FLEETCOR TECH</v>
          </cell>
          <cell r="F203" t="str">
            <v>69723H</v>
          </cell>
        </row>
        <row r="204">
          <cell r="A204" t="str">
            <v>FCX</v>
          </cell>
          <cell r="B204" t="str">
            <v>Freeport-McMoRan Inc</v>
          </cell>
          <cell r="C204" t="str">
            <v>Basic Materials</v>
          </cell>
          <cell r="D204" t="str">
            <v>FCX</v>
          </cell>
          <cell r="E204" t="str">
            <v>FREEPORT-MCMORAN INC</v>
          </cell>
          <cell r="F204">
            <v>152594</v>
          </cell>
        </row>
        <row r="205">
          <cell r="A205" t="str">
            <v>GPS</v>
          </cell>
          <cell r="B205" t="str">
            <v>Gap Inc</v>
          </cell>
          <cell r="C205" t="str">
            <v>Consumer Cyclicals</v>
          </cell>
          <cell r="D205" t="str">
            <v>GPS</v>
          </cell>
          <cell r="E205" t="str">
            <v>GAP INC</v>
          </cell>
          <cell r="F205">
            <v>951018</v>
          </cell>
        </row>
        <row r="206">
          <cell r="A206" t="str">
            <v>FMC</v>
          </cell>
          <cell r="B206" t="str">
            <v>FMC Corp</v>
          </cell>
          <cell r="C206" t="str">
            <v>Basic Materials</v>
          </cell>
          <cell r="D206" t="str">
            <v>FMC</v>
          </cell>
          <cell r="E206" t="str">
            <v>FMC CORPORATION</v>
          </cell>
          <cell r="F206">
            <v>905082</v>
          </cell>
        </row>
        <row r="207">
          <cell r="A207" t="str">
            <v>IT</v>
          </cell>
          <cell r="B207" t="str">
            <v>Gartner Inc</v>
          </cell>
          <cell r="C207" t="str">
            <v>Technology</v>
          </cell>
          <cell r="D207" t="str">
            <v>IT</v>
          </cell>
          <cell r="E207" t="str">
            <v>GARTNER INC</v>
          </cell>
          <cell r="F207">
            <v>324784</v>
          </cell>
        </row>
        <row r="208">
          <cell r="A208" t="str">
            <v>F</v>
          </cell>
          <cell r="B208" t="str">
            <v>Ford Motor Co</v>
          </cell>
          <cell r="C208" t="str">
            <v>Consumer Cyclicals</v>
          </cell>
          <cell r="D208" t="str">
            <v>F</v>
          </cell>
          <cell r="E208" t="str">
            <v>FORD MOTOR COMPANY</v>
          </cell>
          <cell r="F208">
            <v>902230</v>
          </cell>
        </row>
        <row r="209">
          <cell r="A209" t="str">
            <v>FBHS.K</v>
          </cell>
          <cell r="B209" t="str">
            <v>Fortune Brands Home &amp; Security Inc</v>
          </cell>
          <cell r="C209" t="str">
            <v>Consumer Cyclicals</v>
          </cell>
          <cell r="D209" t="str">
            <v>FBHS.K</v>
          </cell>
          <cell r="E209" t="str">
            <v>FORTUNE BRANDS</v>
          </cell>
          <cell r="F209" t="str">
            <v>77597H</v>
          </cell>
        </row>
        <row r="210">
          <cell r="A210" t="str">
            <v>BEN</v>
          </cell>
          <cell r="B210" t="str">
            <v>Franklin Resources Inc</v>
          </cell>
          <cell r="C210" t="str">
            <v>Financials</v>
          </cell>
          <cell r="D210" t="str">
            <v>BEN</v>
          </cell>
          <cell r="E210" t="str">
            <v>FRANKLIN RESOURCES</v>
          </cell>
          <cell r="F210">
            <v>938076</v>
          </cell>
        </row>
        <row r="211">
          <cell r="A211" t="str">
            <v>GM</v>
          </cell>
          <cell r="B211" t="str">
            <v>General Motors Co</v>
          </cell>
          <cell r="C211" t="str">
            <v>Consumer Cyclicals</v>
          </cell>
          <cell r="D211" t="str">
            <v>GM</v>
          </cell>
          <cell r="E211" t="str">
            <v>GENERAL MOTORS CO</v>
          </cell>
          <cell r="F211" t="str">
            <v>68470T</v>
          </cell>
        </row>
        <row r="212">
          <cell r="A212" t="str">
            <v>GPC</v>
          </cell>
          <cell r="B212" t="str">
            <v>Genuine Parts Co</v>
          </cell>
          <cell r="C212" t="str">
            <v>Consumer Cyclicals</v>
          </cell>
          <cell r="D212" t="str">
            <v>GPC</v>
          </cell>
          <cell r="E212" t="str">
            <v>GENUINE PARTS CO</v>
          </cell>
          <cell r="F212">
            <v>906511</v>
          </cell>
        </row>
        <row r="213">
          <cell r="A213" t="str">
            <v>GRMN.O</v>
          </cell>
          <cell r="B213" t="str">
            <v>Garmin Ltd</v>
          </cell>
          <cell r="C213" t="str">
            <v>Industrials</v>
          </cell>
          <cell r="D213" t="str">
            <v>GRMN.O</v>
          </cell>
          <cell r="E213" t="str">
            <v>GARMIN LTD.</v>
          </cell>
          <cell r="F213">
            <v>255781</v>
          </cell>
        </row>
        <row r="214">
          <cell r="A214" t="str">
            <v>GPN</v>
          </cell>
          <cell r="B214" t="str">
            <v>Global Payments Inc</v>
          </cell>
          <cell r="C214" t="str">
            <v>Industrials</v>
          </cell>
          <cell r="D214" t="str">
            <v>GPN</v>
          </cell>
          <cell r="E214" t="str">
            <v>GLOBAL PAYMENTS INC</v>
          </cell>
          <cell r="F214" t="str">
            <v>13471D</v>
          </cell>
        </row>
        <row r="215">
          <cell r="A215" t="str">
            <v>GD</v>
          </cell>
          <cell r="B215" t="str">
            <v>General Dynamics Corp</v>
          </cell>
          <cell r="C215" t="str">
            <v>Industrials</v>
          </cell>
          <cell r="D215" t="str">
            <v>GD</v>
          </cell>
          <cell r="E215" t="str">
            <v>GENERAL DYNAMICS</v>
          </cell>
          <cell r="F215">
            <v>907652</v>
          </cell>
        </row>
        <row r="216">
          <cell r="A216" t="str">
            <v>GE</v>
          </cell>
          <cell r="B216" t="str">
            <v>General Electric Co</v>
          </cell>
          <cell r="C216" t="str">
            <v>Industrials</v>
          </cell>
          <cell r="D216" t="str">
            <v>GE</v>
          </cell>
          <cell r="E216" t="str">
            <v>GENERAL ELECTRIC CO.</v>
          </cell>
          <cell r="F216">
            <v>906150</v>
          </cell>
        </row>
        <row r="217">
          <cell r="A217" t="str">
            <v>HRB</v>
          </cell>
          <cell r="B217" t="str">
            <v>H &amp; R Block Inc</v>
          </cell>
          <cell r="C217" t="str">
            <v>Consumer Non-Cyclicals</v>
          </cell>
          <cell r="D217" t="str">
            <v>HRB</v>
          </cell>
          <cell r="E217" t="str">
            <v>H &amp; R BLOCK INC</v>
          </cell>
          <cell r="F217">
            <v>905596</v>
          </cell>
        </row>
        <row r="218">
          <cell r="A218" t="str">
            <v>GIS</v>
          </cell>
          <cell r="B218" t="str">
            <v>General Mills Inc</v>
          </cell>
          <cell r="C218" t="str">
            <v>Consumer Non-Cyclicals</v>
          </cell>
          <cell r="D218" t="str">
            <v>GIS</v>
          </cell>
          <cell r="E218" t="str">
            <v>GENERAL MILLS, INC.</v>
          </cell>
          <cell r="F218">
            <v>905801</v>
          </cell>
        </row>
        <row r="219">
          <cell r="A219" t="str">
            <v>GILD.O</v>
          </cell>
          <cell r="B219" t="str">
            <v>Gilead Sciences Inc</v>
          </cell>
          <cell r="C219" t="str">
            <v>Healthcare</v>
          </cell>
          <cell r="D219" t="str">
            <v>GILD.O</v>
          </cell>
          <cell r="E219" t="str">
            <v>GILEAD SCIENCES, INC</v>
          </cell>
          <cell r="F219">
            <v>546697</v>
          </cell>
        </row>
        <row r="220">
          <cell r="A220" t="str">
            <v>GS</v>
          </cell>
          <cell r="B220" t="str">
            <v>Goldman Sachs Group Inc</v>
          </cell>
          <cell r="C220" t="str">
            <v>Financials</v>
          </cell>
          <cell r="D220" t="str">
            <v>GS</v>
          </cell>
          <cell r="E220" t="str">
            <v>GOLDMAN SACHS GROUP</v>
          </cell>
          <cell r="F220">
            <v>696738</v>
          </cell>
        </row>
        <row r="221">
          <cell r="A221" t="str">
            <v>HAL</v>
          </cell>
          <cell r="B221" t="str">
            <v>Halliburton Co</v>
          </cell>
          <cell r="C221" t="str">
            <v>Energy</v>
          </cell>
          <cell r="D221" t="str">
            <v>HAL</v>
          </cell>
          <cell r="E221" t="str">
            <v>HALLIBURTON COMPANY</v>
          </cell>
          <cell r="F221">
            <v>904678</v>
          </cell>
        </row>
        <row r="222">
          <cell r="A222" t="str">
            <v>HAS.O</v>
          </cell>
          <cell r="B222" t="str">
            <v>Hasbro Inc</v>
          </cell>
          <cell r="C222" t="str">
            <v>Consumer Cyclicals</v>
          </cell>
          <cell r="D222" t="str">
            <v>HAS.O</v>
          </cell>
          <cell r="E222" t="str">
            <v>HASBRO INC</v>
          </cell>
          <cell r="F222">
            <v>912030</v>
          </cell>
        </row>
        <row r="223">
          <cell r="A223" t="str">
            <v>HBI</v>
          </cell>
          <cell r="B223" t="str">
            <v>HanesBrands Inc</v>
          </cell>
          <cell r="C223" t="str">
            <v>Consumer Cyclicals</v>
          </cell>
          <cell r="D223" t="str">
            <v>HBI</v>
          </cell>
          <cell r="E223" t="str">
            <v>HANESBRANDS, INC.</v>
          </cell>
          <cell r="F223" t="str">
            <v>41071J</v>
          </cell>
        </row>
        <row r="224">
          <cell r="A224" t="str">
            <v>HOG</v>
          </cell>
          <cell r="B224" t="str">
            <v>Harley-Davidson Inc</v>
          </cell>
          <cell r="C224" t="str">
            <v>Consumer Cyclicals</v>
          </cell>
          <cell r="D224" t="str">
            <v>HOG</v>
          </cell>
          <cell r="E224" t="str">
            <v>HARLEY-DAVIDSON INC.</v>
          </cell>
          <cell r="F224">
            <v>729665</v>
          </cell>
        </row>
        <row r="225">
          <cell r="A225" t="str">
            <v>HIG</v>
          </cell>
          <cell r="B225" t="str">
            <v>Hartford Financial Services Group Inc</v>
          </cell>
          <cell r="C225" t="str">
            <v>Financials</v>
          </cell>
          <cell r="D225" t="str">
            <v>HIG</v>
          </cell>
          <cell r="E225" t="str">
            <v>HARTFORD FINANCIAL</v>
          </cell>
          <cell r="F225">
            <v>867871</v>
          </cell>
        </row>
        <row r="226">
          <cell r="A226" t="str">
            <v>HCA</v>
          </cell>
          <cell r="B226" t="str">
            <v>HCA Healthcare Inc</v>
          </cell>
          <cell r="C226" t="str">
            <v>Healthcare</v>
          </cell>
          <cell r="D226" t="str">
            <v>HCA</v>
          </cell>
          <cell r="E226" t="str">
            <v>HCA HEALTHCARE</v>
          </cell>
          <cell r="F226">
            <v>749688</v>
          </cell>
        </row>
        <row r="227">
          <cell r="A227" t="str">
            <v>HSY</v>
          </cell>
          <cell r="B227" t="str">
            <v>Hershey Co</v>
          </cell>
          <cell r="C227" t="str">
            <v>Consumer Non-Cyclicals</v>
          </cell>
          <cell r="D227" t="str">
            <v>HSY</v>
          </cell>
          <cell r="E227" t="str">
            <v>HERSHEY CO</v>
          </cell>
          <cell r="F227">
            <v>905077</v>
          </cell>
        </row>
        <row r="228">
          <cell r="A228" t="str">
            <v>HCP</v>
          </cell>
          <cell r="B228" t="str">
            <v>HCP Inc</v>
          </cell>
          <cell r="C228" t="str">
            <v>Financials</v>
          </cell>
          <cell r="D228" t="str">
            <v>HCP</v>
          </cell>
          <cell r="E228" t="str">
            <v>HCP, INC.</v>
          </cell>
          <cell r="F228">
            <v>945589</v>
          </cell>
        </row>
        <row r="229">
          <cell r="A229" t="str">
            <v>HP</v>
          </cell>
          <cell r="B229" t="str">
            <v>Helmerich and Payne Inc</v>
          </cell>
          <cell r="C229" t="str">
            <v>Energy</v>
          </cell>
          <cell r="D229" t="str">
            <v>HP</v>
          </cell>
          <cell r="E229" t="str">
            <v>HELMERICH &amp; PAYNE</v>
          </cell>
          <cell r="F229">
            <v>921049</v>
          </cell>
        </row>
        <row r="230">
          <cell r="A230" t="str">
            <v>HSIC.O</v>
          </cell>
          <cell r="B230" t="str">
            <v>Henry Schein Inc</v>
          </cell>
          <cell r="C230" t="str">
            <v>Healthcare</v>
          </cell>
          <cell r="D230" t="str">
            <v>HSIC.O</v>
          </cell>
          <cell r="E230" t="str">
            <v>SCHEIN (HENRY) INC</v>
          </cell>
          <cell r="F230">
            <v>867185</v>
          </cell>
        </row>
        <row r="231">
          <cell r="A231" t="str">
            <v>HES</v>
          </cell>
          <cell r="B231" t="str">
            <v>Hess Corp</v>
          </cell>
          <cell r="C231" t="str">
            <v>Energy</v>
          </cell>
          <cell r="D231" t="str">
            <v>HES</v>
          </cell>
          <cell r="E231" t="str">
            <v>HESS CORPORATION</v>
          </cell>
          <cell r="F231">
            <v>905802</v>
          </cell>
        </row>
        <row r="232">
          <cell r="A232" t="str">
            <v>HOLX.O</v>
          </cell>
          <cell r="B232" t="str">
            <v>Hologic Inc</v>
          </cell>
          <cell r="C232" t="str">
            <v>Healthcare</v>
          </cell>
          <cell r="D232" t="str">
            <v>HOLX.O</v>
          </cell>
          <cell r="E232" t="str">
            <v>HOLOGIC INC</v>
          </cell>
          <cell r="F232">
            <v>542983</v>
          </cell>
        </row>
        <row r="233">
          <cell r="A233" t="str">
            <v>HPE</v>
          </cell>
          <cell r="B233" t="str">
            <v>Hewlett Packard Enterprise Co</v>
          </cell>
          <cell r="C233" t="str">
            <v>Technology</v>
          </cell>
          <cell r="D233" t="str">
            <v>HPE</v>
          </cell>
          <cell r="E233" t="str">
            <v>HEWLETT PACKARD</v>
          </cell>
          <cell r="F233" t="str">
            <v>8660JC</v>
          </cell>
        </row>
        <row r="234">
          <cell r="A234" t="str">
            <v>HLT</v>
          </cell>
          <cell r="B234" t="str">
            <v>Hilton Worldwide Holdings Inc</v>
          </cell>
          <cell r="C234" t="str">
            <v>Consumer Cyclicals</v>
          </cell>
          <cell r="D234" t="str">
            <v>HLT</v>
          </cell>
          <cell r="E234" t="str">
            <v>HILTON WORLDWIDE</v>
          </cell>
          <cell r="F234" t="str">
            <v>93781J</v>
          </cell>
        </row>
        <row r="235">
          <cell r="A235" t="str">
            <v>HRL</v>
          </cell>
          <cell r="B235" t="str">
            <v>Hormel Foods Corp</v>
          </cell>
          <cell r="C235" t="str">
            <v>Consumer Non-Cyclicals</v>
          </cell>
          <cell r="D235" t="str">
            <v>HRL</v>
          </cell>
          <cell r="E235" t="str">
            <v>HORMEL FOODS CORP</v>
          </cell>
          <cell r="F235">
            <v>921051</v>
          </cell>
        </row>
        <row r="236">
          <cell r="A236" t="str">
            <v>HFC</v>
          </cell>
          <cell r="B236" t="str">
            <v>HollyFrontier Corp</v>
          </cell>
          <cell r="C236" t="str">
            <v>Energy</v>
          </cell>
          <cell r="D236" t="str">
            <v>HFC</v>
          </cell>
          <cell r="E236" t="str">
            <v>HOLLYFRONTIER</v>
          </cell>
          <cell r="F236">
            <v>921934</v>
          </cell>
        </row>
        <row r="237">
          <cell r="A237" t="str">
            <v>HPQ</v>
          </cell>
          <cell r="B237" t="str">
            <v>HP Inc</v>
          </cell>
          <cell r="C237" t="str">
            <v>Technology</v>
          </cell>
          <cell r="D237" t="str">
            <v>HPQ</v>
          </cell>
          <cell r="E237" t="str">
            <v>HP INC</v>
          </cell>
          <cell r="F237">
            <v>905277</v>
          </cell>
        </row>
        <row r="238">
          <cell r="A238" t="str">
            <v>HD</v>
          </cell>
          <cell r="B238" t="str">
            <v>Home Depot Inc</v>
          </cell>
          <cell r="C238" t="str">
            <v>Consumer Cyclicals</v>
          </cell>
          <cell r="D238" t="str">
            <v>HD</v>
          </cell>
          <cell r="E238" t="str">
            <v>HOME DEPOT, INC.</v>
          </cell>
          <cell r="F238">
            <v>998171</v>
          </cell>
        </row>
        <row r="239">
          <cell r="A239" t="str">
            <v>HON</v>
          </cell>
          <cell r="B239" t="str">
            <v>Honeywell International Inc</v>
          </cell>
          <cell r="C239" t="str">
            <v>Industrials</v>
          </cell>
          <cell r="D239" t="str">
            <v>HON</v>
          </cell>
          <cell r="E239" t="str">
            <v>HONEYWELL INTERNATNL</v>
          </cell>
          <cell r="F239">
            <v>906191</v>
          </cell>
        </row>
        <row r="240">
          <cell r="A240" t="str">
            <v>HST</v>
          </cell>
          <cell r="B240" t="str">
            <v>Host Hotels &amp; Resorts Inc</v>
          </cell>
          <cell r="C240" t="str">
            <v>Financials</v>
          </cell>
          <cell r="D240" t="str">
            <v>HST</v>
          </cell>
          <cell r="E240" t="str">
            <v>HOST HOTELS</v>
          </cell>
          <cell r="F240">
            <v>912588</v>
          </cell>
        </row>
        <row r="241">
          <cell r="A241" t="str">
            <v>IEX</v>
          </cell>
          <cell r="B241" t="str">
            <v>IDEX Corp</v>
          </cell>
          <cell r="C241" t="str">
            <v>Industrials</v>
          </cell>
          <cell r="D241" t="str">
            <v>IEX</v>
          </cell>
          <cell r="E241" t="str">
            <v>IDEX CORP</v>
          </cell>
          <cell r="F241">
            <v>541798</v>
          </cell>
        </row>
        <row r="242">
          <cell r="A242" t="str">
            <v>HUM</v>
          </cell>
          <cell r="B242" t="str">
            <v>Humana Inc</v>
          </cell>
          <cell r="C242" t="str">
            <v>Healthcare</v>
          </cell>
          <cell r="D242" t="str">
            <v>HUM</v>
          </cell>
          <cell r="E242" t="str">
            <v>HUMANA INC.</v>
          </cell>
          <cell r="F242">
            <v>916860</v>
          </cell>
        </row>
        <row r="243">
          <cell r="A243" t="str">
            <v>INFO.K</v>
          </cell>
          <cell r="B243" t="str">
            <v>IHS Markit Ltd</v>
          </cell>
          <cell r="C243" t="str">
            <v>Industrials</v>
          </cell>
          <cell r="D243" t="str">
            <v>INFO.K</v>
          </cell>
          <cell r="E243" t="str">
            <v>IHS MARKIT LTD</v>
          </cell>
          <cell r="F243" t="str">
            <v>88989Y</v>
          </cell>
        </row>
        <row r="244">
          <cell r="A244" t="str">
            <v>HBAN.O</v>
          </cell>
          <cell r="B244" t="str">
            <v>Huntington Bancshares Inc</v>
          </cell>
          <cell r="C244" t="str">
            <v>Financials</v>
          </cell>
          <cell r="D244" t="str">
            <v>HBAN.O</v>
          </cell>
          <cell r="E244" t="str">
            <v>HUNTINGTON BANCSHR</v>
          </cell>
          <cell r="F244">
            <v>951068</v>
          </cell>
        </row>
        <row r="245">
          <cell r="A245" t="str">
            <v>HII</v>
          </cell>
          <cell r="B245" t="str">
            <v>Huntington Ingalls Industries Inc</v>
          </cell>
          <cell r="C245" t="str">
            <v>Industrials</v>
          </cell>
          <cell r="D245" t="str">
            <v>HII</v>
          </cell>
          <cell r="E245" t="str">
            <v>HUNTINGTON INGALLS</v>
          </cell>
          <cell r="F245" t="str">
            <v>75586W</v>
          </cell>
        </row>
        <row r="246">
          <cell r="A246" t="str">
            <v>IDXX.O</v>
          </cell>
          <cell r="B246" t="str">
            <v>IDEXX Laboratories Inc</v>
          </cell>
          <cell r="C246" t="str">
            <v>Healthcare</v>
          </cell>
          <cell r="D246" t="str">
            <v>IDXX.O</v>
          </cell>
          <cell r="E246" t="str">
            <v>IDEXX LABORATORIES</v>
          </cell>
          <cell r="F246">
            <v>545098</v>
          </cell>
        </row>
        <row r="247">
          <cell r="A247" t="str">
            <v>ITW</v>
          </cell>
          <cell r="B247" t="str">
            <v>Illinois Tool Works Inc</v>
          </cell>
          <cell r="C247" t="str">
            <v>Industrials</v>
          </cell>
          <cell r="D247" t="str">
            <v>ITW</v>
          </cell>
          <cell r="E247" t="str">
            <v>ILLINOIS TOOL WORKS</v>
          </cell>
          <cell r="F247">
            <v>905052</v>
          </cell>
        </row>
        <row r="248">
          <cell r="A248" t="str">
            <v>ILMN.O</v>
          </cell>
          <cell r="B248" t="str">
            <v>Illumina Inc</v>
          </cell>
          <cell r="C248" t="str">
            <v>Healthcare</v>
          </cell>
          <cell r="D248" t="str">
            <v>ILMN.O</v>
          </cell>
          <cell r="E248" t="str">
            <v>ILLUMINA, INC.</v>
          </cell>
          <cell r="F248">
            <v>298957</v>
          </cell>
        </row>
        <row r="249">
          <cell r="A249" t="str">
            <v>INCY.O</v>
          </cell>
          <cell r="B249" t="str">
            <v>Incyte Corp</v>
          </cell>
          <cell r="C249" t="str">
            <v>Healthcare</v>
          </cell>
          <cell r="D249" t="str">
            <v>INCY.O</v>
          </cell>
          <cell r="E249" t="str">
            <v>INCYTE CORP.</v>
          </cell>
          <cell r="F249">
            <v>357049</v>
          </cell>
        </row>
        <row r="250">
          <cell r="A250" t="str">
            <v>IR</v>
          </cell>
          <cell r="B250" t="str">
            <v>Ingersoll-Rand PLC</v>
          </cell>
          <cell r="C250" t="str">
            <v>Industrials</v>
          </cell>
          <cell r="D250" t="str">
            <v>IR</v>
          </cell>
          <cell r="E250" t="str">
            <v>INGERSOLL-RAND</v>
          </cell>
          <cell r="F250">
            <v>905446</v>
          </cell>
        </row>
        <row r="251">
          <cell r="A251" t="str">
            <v>INTC.O</v>
          </cell>
          <cell r="B251" t="str">
            <v>Intel Corp</v>
          </cell>
          <cell r="C251" t="str">
            <v>Technology</v>
          </cell>
          <cell r="D251" t="str">
            <v>INTC.O</v>
          </cell>
          <cell r="E251" t="str">
            <v>INTEL CORPORATION</v>
          </cell>
          <cell r="F251">
            <v>922726</v>
          </cell>
        </row>
        <row r="252">
          <cell r="A252" t="str">
            <v>INTU.O</v>
          </cell>
          <cell r="B252" t="str">
            <v>Intuit Inc</v>
          </cell>
          <cell r="C252" t="str">
            <v>Technology</v>
          </cell>
          <cell r="D252" t="str">
            <v>INTU.O</v>
          </cell>
          <cell r="E252" t="str">
            <v>INTUIT INC</v>
          </cell>
          <cell r="F252">
            <v>328184</v>
          </cell>
        </row>
        <row r="253">
          <cell r="A253" t="str">
            <v>ICE</v>
          </cell>
          <cell r="B253" t="str">
            <v>Intercontinental Exchange Inc</v>
          </cell>
          <cell r="C253" t="str">
            <v>Financials</v>
          </cell>
          <cell r="D253" t="str">
            <v>ICE</v>
          </cell>
          <cell r="E253" t="str">
            <v>INTERCONTINENTAL</v>
          </cell>
          <cell r="F253" t="str">
            <v>30730Q</v>
          </cell>
        </row>
        <row r="254">
          <cell r="A254" t="str">
            <v>IBM</v>
          </cell>
          <cell r="B254" t="str">
            <v>International Business Machines Corp</v>
          </cell>
          <cell r="C254" t="str">
            <v>Technology</v>
          </cell>
          <cell r="D254" t="str">
            <v>IBM</v>
          </cell>
          <cell r="E254" t="str">
            <v>INT'L BUSINESS MACHS</v>
          </cell>
          <cell r="F254">
            <v>906187</v>
          </cell>
        </row>
        <row r="255">
          <cell r="A255" t="str">
            <v>IPGP.O</v>
          </cell>
          <cell r="B255" t="str">
            <v>IPG Photonics Corp</v>
          </cell>
          <cell r="C255" t="str">
            <v>Technology</v>
          </cell>
          <cell r="D255" t="str">
            <v>IPGP.O</v>
          </cell>
          <cell r="E255" t="str">
            <v>IPG PHOTONICS CORP</v>
          </cell>
          <cell r="F255" t="str">
            <v>41103J</v>
          </cell>
        </row>
        <row r="256">
          <cell r="A256" t="str">
            <v>IQV</v>
          </cell>
          <cell r="B256" t="str">
            <v>IQVIA Holdings Inc</v>
          </cell>
          <cell r="C256" t="str">
            <v>Healthcare</v>
          </cell>
          <cell r="D256" t="str">
            <v>IQV</v>
          </cell>
          <cell r="E256" t="str">
            <v>IQVIA HOLDINGS INC</v>
          </cell>
          <cell r="F256" t="str">
            <v>88391F</v>
          </cell>
        </row>
        <row r="257">
          <cell r="A257" t="str">
            <v>IRM</v>
          </cell>
          <cell r="B257" t="str">
            <v>Iron Mountain Inc</v>
          </cell>
          <cell r="C257" t="str">
            <v>Financials</v>
          </cell>
          <cell r="D257" t="str">
            <v>IRM</v>
          </cell>
          <cell r="E257" t="str">
            <v>IRON MOUNTAIN INC</v>
          </cell>
          <cell r="F257">
            <v>894720</v>
          </cell>
        </row>
        <row r="258">
          <cell r="A258" t="str">
            <v>IFF</v>
          </cell>
          <cell r="B258" t="str">
            <v>International Flavors &amp; Fragrances Inc</v>
          </cell>
          <cell r="C258" t="str">
            <v>Consumer Non-Cyclicals</v>
          </cell>
          <cell r="D258" t="str">
            <v>IFF</v>
          </cell>
          <cell r="E258" t="str">
            <v>INTL FLAVORS&amp;FRAGRAN</v>
          </cell>
          <cell r="F258">
            <v>905050</v>
          </cell>
        </row>
        <row r="259">
          <cell r="A259" t="str">
            <v>SJM</v>
          </cell>
          <cell r="B259" t="str">
            <v>J M Smucker Co</v>
          </cell>
          <cell r="C259" t="str">
            <v>Consumer Non-Cyclicals</v>
          </cell>
          <cell r="D259" t="str">
            <v>SJM</v>
          </cell>
          <cell r="E259" t="str">
            <v>J M SMUCKER CO</v>
          </cell>
          <cell r="F259">
            <v>912441</v>
          </cell>
        </row>
        <row r="260">
          <cell r="A260" t="str">
            <v>IP</v>
          </cell>
          <cell r="B260" t="str">
            <v>International Paper Co</v>
          </cell>
          <cell r="C260" t="str">
            <v>Basic Materials</v>
          </cell>
          <cell r="D260" t="str">
            <v>IP</v>
          </cell>
          <cell r="E260" t="str">
            <v>INTERNATIONAL PAPER</v>
          </cell>
          <cell r="F260">
            <v>904069</v>
          </cell>
        </row>
        <row r="261">
          <cell r="A261" t="str">
            <v>IPG</v>
          </cell>
          <cell r="B261" t="str">
            <v>Interpublic Group of Companies Inc</v>
          </cell>
          <cell r="C261" t="str">
            <v>Consumer Cyclicals</v>
          </cell>
          <cell r="D261" t="str">
            <v>IPG</v>
          </cell>
          <cell r="E261" t="str">
            <v>INTERPUBLIC GROUP</v>
          </cell>
          <cell r="F261">
            <v>923465</v>
          </cell>
        </row>
        <row r="262">
          <cell r="A262" t="str">
            <v>JNJ</v>
          </cell>
          <cell r="B262" t="str">
            <v>Johnson &amp; Johnson</v>
          </cell>
          <cell r="C262" t="str">
            <v>Healthcare</v>
          </cell>
          <cell r="D262" t="str">
            <v>JNJ</v>
          </cell>
          <cell r="E262" t="str">
            <v>JOHNSON &amp; JOHNSON</v>
          </cell>
          <cell r="F262">
            <v>912212</v>
          </cell>
        </row>
        <row r="263">
          <cell r="A263" t="str">
            <v>ISRG.O</v>
          </cell>
          <cell r="B263" t="str">
            <v>Intuitive Surgical Inc</v>
          </cell>
          <cell r="C263" t="str">
            <v>Healthcare</v>
          </cell>
          <cell r="D263" t="str">
            <v>ISRG.O</v>
          </cell>
          <cell r="E263" t="str">
            <v>INTUITIVE SURGICAL</v>
          </cell>
          <cell r="F263">
            <v>292538</v>
          </cell>
        </row>
        <row r="264">
          <cell r="A264" t="str">
            <v>JPM</v>
          </cell>
          <cell r="B264" t="str">
            <v>JPMorgan Chase &amp; Co</v>
          </cell>
          <cell r="C264" t="str">
            <v>Financials</v>
          </cell>
          <cell r="D264" t="str">
            <v>JPM</v>
          </cell>
          <cell r="E264" t="str">
            <v>JPMORGAN CHASE &amp; CO</v>
          </cell>
          <cell r="F264">
            <v>902242</v>
          </cell>
        </row>
        <row r="265">
          <cell r="A265" t="str">
            <v>JNPR.K</v>
          </cell>
          <cell r="B265" t="str">
            <v>Juniper Networks Inc</v>
          </cell>
          <cell r="C265" t="str">
            <v>Technology</v>
          </cell>
          <cell r="D265" t="str">
            <v>JNPR.K</v>
          </cell>
          <cell r="E265" t="str">
            <v>JUNIPER NETWORKS INC</v>
          </cell>
          <cell r="F265">
            <v>699943</v>
          </cell>
        </row>
        <row r="266">
          <cell r="A266" t="str">
            <v>KSU</v>
          </cell>
          <cell r="B266" t="str">
            <v>Kansas City Southern</v>
          </cell>
          <cell r="C266" t="str">
            <v>Industrials</v>
          </cell>
          <cell r="D266" t="str">
            <v>KSU</v>
          </cell>
          <cell r="E266" t="str">
            <v>KANSAS CITY SOUTHERN</v>
          </cell>
          <cell r="F266">
            <v>905900</v>
          </cell>
        </row>
        <row r="267">
          <cell r="A267" t="str">
            <v>IVZ</v>
          </cell>
          <cell r="B267" t="str">
            <v>Invesco Ltd</v>
          </cell>
          <cell r="C267" t="str">
            <v>Financials</v>
          </cell>
          <cell r="D267" t="str">
            <v>IVZ</v>
          </cell>
          <cell r="E267" t="str">
            <v>INVESCO LTD.</v>
          </cell>
          <cell r="F267" t="str">
            <v>51245V</v>
          </cell>
        </row>
        <row r="268">
          <cell r="A268" t="str">
            <v>KEY</v>
          </cell>
          <cell r="B268" t="str">
            <v>KeyCorp</v>
          </cell>
          <cell r="C268" t="str">
            <v>Financials</v>
          </cell>
          <cell r="D268" t="str">
            <v>KEY</v>
          </cell>
          <cell r="E268" t="str">
            <v>KEYCORP</v>
          </cell>
          <cell r="F268">
            <v>916130</v>
          </cell>
        </row>
        <row r="269">
          <cell r="A269" t="str">
            <v>JKHY.O</v>
          </cell>
          <cell r="B269" t="str">
            <v>Jack Henry &amp; Associates Inc</v>
          </cell>
          <cell r="C269" t="str">
            <v>Technology</v>
          </cell>
          <cell r="D269" t="str">
            <v>JKHY.O</v>
          </cell>
          <cell r="E269" t="str">
            <v>HENRY, (JACK) &amp; ASSC</v>
          </cell>
          <cell r="F269">
            <v>701667</v>
          </cell>
        </row>
        <row r="270">
          <cell r="A270" t="str">
            <v>KMB</v>
          </cell>
          <cell r="B270" t="str">
            <v>Kimberly-Clark Corp</v>
          </cell>
          <cell r="C270" t="str">
            <v>Consumer Non-Cyclicals</v>
          </cell>
          <cell r="D270" t="str">
            <v>KMB</v>
          </cell>
          <cell r="E270" t="str">
            <v>KIMBERLY-CLARK CORP</v>
          </cell>
          <cell r="F270">
            <v>902354</v>
          </cell>
        </row>
        <row r="271">
          <cell r="A271" t="str">
            <v>KIM</v>
          </cell>
          <cell r="B271" t="str">
            <v>Kimco Realty Corp</v>
          </cell>
          <cell r="C271" t="str">
            <v>Financials</v>
          </cell>
          <cell r="D271" t="str">
            <v>KIM</v>
          </cell>
          <cell r="E271" t="str">
            <v>KIMCO REALTY CORP</v>
          </cell>
          <cell r="F271">
            <v>546169</v>
          </cell>
        </row>
        <row r="272">
          <cell r="A272" t="str">
            <v>JEC</v>
          </cell>
          <cell r="B272" t="str">
            <v>Jacobs Engineering Group Inc</v>
          </cell>
          <cell r="C272" t="str">
            <v>Industrials</v>
          </cell>
          <cell r="D272" t="str">
            <v>JEC</v>
          </cell>
          <cell r="E272" t="str">
            <v>JACOBS ENG GROUP INC</v>
          </cell>
          <cell r="F272">
            <v>912142</v>
          </cell>
        </row>
        <row r="273">
          <cell r="A273" t="str">
            <v>JEF</v>
          </cell>
          <cell r="B273" t="str">
            <v>Jefferies Financial Group Inc</v>
          </cell>
          <cell r="C273" t="str">
            <v>Financials</v>
          </cell>
          <cell r="D273" t="str">
            <v>JEF</v>
          </cell>
          <cell r="E273" t="str">
            <v>JEFFERIES FINANCIAL</v>
          </cell>
          <cell r="F273">
            <v>921925</v>
          </cell>
        </row>
        <row r="274">
          <cell r="A274" t="str">
            <v>JCI</v>
          </cell>
          <cell r="B274" t="str">
            <v>Johnson Controls International PLC</v>
          </cell>
          <cell r="C274" t="str">
            <v>Industrials</v>
          </cell>
          <cell r="D274" t="str">
            <v>JCI</v>
          </cell>
          <cell r="E274" t="str">
            <v>JOHNSON CONTROLS INT</v>
          </cell>
          <cell r="F274">
            <v>545615</v>
          </cell>
        </row>
        <row r="275">
          <cell r="A275" t="str">
            <v>KHC.O</v>
          </cell>
          <cell r="B275" t="str">
            <v>Kraft Heinz Co</v>
          </cell>
          <cell r="C275" t="str">
            <v>Consumer Non-Cyclicals</v>
          </cell>
          <cell r="D275" t="str">
            <v>KHC.O</v>
          </cell>
          <cell r="E275" t="str">
            <v>KRAFT HEINZ CO</v>
          </cell>
          <cell r="F275" t="str">
            <v>9801CJ</v>
          </cell>
        </row>
        <row r="276">
          <cell r="A276" t="str">
            <v>KR</v>
          </cell>
          <cell r="B276" t="str">
            <v>Kroger Co</v>
          </cell>
          <cell r="C276" t="str">
            <v>Consumer Non-Cyclicals</v>
          </cell>
          <cell r="D276" t="str">
            <v>KR</v>
          </cell>
          <cell r="E276" t="str">
            <v>KROGER CO</v>
          </cell>
          <cell r="F276">
            <v>912134</v>
          </cell>
        </row>
        <row r="277">
          <cell r="A277" t="str">
            <v>LB</v>
          </cell>
          <cell r="B277" t="str">
            <v>L Brands Inc</v>
          </cell>
          <cell r="C277" t="str">
            <v>Consumer Cyclicals</v>
          </cell>
          <cell r="D277" t="str">
            <v>LB</v>
          </cell>
          <cell r="E277" t="str">
            <v>L BRANDS INC</v>
          </cell>
          <cell r="F277">
            <v>937343</v>
          </cell>
        </row>
        <row r="278">
          <cell r="A278" t="str">
            <v>K</v>
          </cell>
          <cell r="B278" t="str">
            <v>Kellogg Co</v>
          </cell>
          <cell r="C278" t="str">
            <v>Consumer Non-Cyclicals</v>
          </cell>
          <cell r="D278" t="str">
            <v>K</v>
          </cell>
          <cell r="E278" t="str">
            <v>KELLOGG COMPANY</v>
          </cell>
          <cell r="F278">
            <v>905922</v>
          </cell>
        </row>
        <row r="279">
          <cell r="A279" t="str">
            <v>LRCX.O</v>
          </cell>
          <cell r="B279" t="str">
            <v>Lam Research Corp</v>
          </cell>
          <cell r="C279" t="str">
            <v>Technology</v>
          </cell>
          <cell r="D279" t="str">
            <v>LRCX.O</v>
          </cell>
          <cell r="E279" t="str">
            <v>LAM RESEARCH CORP</v>
          </cell>
          <cell r="F279">
            <v>946387</v>
          </cell>
        </row>
        <row r="280">
          <cell r="A280" t="str">
            <v>KEYS.K</v>
          </cell>
          <cell r="B280" t="str">
            <v>Keysight Technologies Inc</v>
          </cell>
          <cell r="C280" t="str">
            <v>Industrials</v>
          </cell>
          <cell r="D280" t="str">
            <v>KEYS.K</v>
          </cell>
          <cell r="E280" t="str">
            <v>KEYSIGHT TECH</v>
          </cell>
          <cell r="F280" t="str">
            <v>9110QF</v>
          </cell>
        </row>
        <row r="281">
          <cell r="A281" t="str">
            <v>LEG</v>
          </cell>
          <cell r="B281" t="str">
            <v>Leggett &amp; Platt Inc</v>
          </cell>
          <cell r="C281" t="str">
            <v>Consumer Cyclicals</v>
          </cell>
          <cell r="D281" t="str">
            <v>LEG</v>
          </cell>
          <cell r="E281" t="str">
            <v>LEGGETT &amp; PLATT INC</v>
          </cell>
          <cell r="F281">
            <v>906487</v>
          </cell>
        </row>
        <row r="282">
          <cell r="A282" t="str">
            <v>LDOS.K</v>
          </cell>
          <cell r="B282" t="str">
            <v>Leidos Holdings Inc</v>
          </cell>
          <cell r="C282" t="str">
            <v>Technology</v>
          </cell>
          <cell r="D282" t="str">
            <v>LDOS.K</v>
          </cell>
          <cell r="E282" t="str">
            <v>LEIDOS HOLDINGS INC</v>
          </cell>
          <cell r="F282" t="str">
            <v>31676F</v>
          </cell>
        </row>
        <row r="283">
          <cell r="A283" t="str">
            <v>LEN</v>
          </cell>
          <cell r="B283" t="str">
            <v>Lennar Corp</v>
          </cell>
          <cell r="C283" t="str">
            <v>Consumer Cyclicals</v>
          </cell>
          <cell r="D283" t="str">
            <v>LEN</v>
          </cell>
          <cell r="E283" t="str">
            <v>LENNAR CORP</v>
          </cell>
          <cell r="F283">
            <v>912219</v>
          </cell>
        </row>
        <row r="284">
          <cell r="A284" t="str">
            <v>KMI</v>
          </cell>
          <cell r="B284" t="str">
            <v>Kinder Morgan Inc</v>
          </cell>
          <cell r="C284" t="str">
            <v>Energy</v>
          </cell>
          <cell r="D284" t="str">
            <v>KMI</v>
          </cell>
          <cell r="E284" t="str">
            <v>KINDER MORGAN</v>
          </cell>
          <cell r="F284" t="str">
            <v>74500P</v>
          </cell>
        </row>
        <row r="285">
          <cell r="A285" t="str">
            <v>KLAC.O</v>
          </cell>
          <cell r="B285" t="str">
            <v>KLA Corp</v>
          </cell>
          <cell r="C285" t="str">
            <v>Technology</v>
          </cell>
          <cell r="D285" t="str">
            <v>KLAC.O</v>
          </cell>
          <cell r="E285" t="str">
            <v>KLA</v>
          </cell>
          <cell r="F285">
            <v>993062</v>
          </cell>
        </row>
        <row r="286">
          <cell r="A286" t="str">
            <v>LIN</v>
          </cell>
          <cell r="B286" t="str">
            <v>Linde PLC</v>
          </cell>
          <cell r="C286" t="str">
            <v>Basic Materials</v>
          </cell>
          <cell r="D286" t="str">
            <v>LIN</v>
          </cell>
          <cell r="E286" t="str">
            <v>LINDE PLC</v>
          </cell>
          <cell r="F286" t="str">
            <v>9373MH</v>
          </cell>
        </row>
        <row r="287">
          <cell r="A287" t="str">
            <v>KSS</v>
          </cell>
          <cell r="B287" t="str">
            <v>Kohls Corp</v>
          </cell>
          <cell r="C287" t="str">
            <v>Consumer Cyclicals</v>
          </cell>
          <cell r="D287" t="str">
            <v>KSS</v>
          </cell>
          <cell r="E287" t="str">
            <v>KOHLS CORPORATION</v>
          </cell>
          <cell r="F287">
            <v>325849</v>
          </cell>
        </row>
        <row r="288">
          <cell r="A288" t="str">
            <v>LMT</v>
          </cell>
          <cell r="B288" t="str">
            <v>Lockheed Martin Corp</v>
          </cell>
          <cell r="C288" t="str">
            <v>Industrials</v>
          </cell>
          <cell r="D288" t="str">
            <v>LMT</v>
          </cell>
          <cell r="E288" t="str">
            <v>LOCKHEED MARTIN CORP</v>
          </cell>
          <cell r="F288">
            <v>154423</v>
          </cell>
        </row>
        <row r="289">
          <cell r="A289" t="str">
            <v>LHX</v>
          </cell>
          <cell r="B289" t="str">
            <v>L3Harris Technologies Inc</v>
          </cell>
          <cell r="C289" t="str">
            <v>Industrials</v>
          </cell>
          <cell r="D289" t="str">
            <v>LHX</v>
          </cell>
          <cell r="E289" t="str">
            <v>L3HARRIS TECHN</v>
          </cell>
          <cell r="F289">
            <v>905409</v>
          </cell>
        </row>
        <row r="290">
          <cell r="A290" t="str">
            <v>LOW</v>
          </cell>
          <cell r="B290" t="str">
            <v>Lowe's Companies Inc</v>
          </cell>
          <cell r="C290" t="str">
            <v>Consumer Cyclicals</v>
          </cell>
          <cell r="D290" t="str">
            <v>LOW</v>
          </cell>
          <cell r="E290" t="str">
            <v>LOWE'S COMPANIES INC</v>
          </cell>
          <cell r="F290">
            <v>905620</v>
          </cell>
        </row>
        <row r="291">
          <cell r="A291" t="str">
            <v>LH</v>
          </cell>
          <cell r="B291" t="str">
            <v>Laboratory Corporation of America Holdings</v>
          </cell>
          <cell r="C291" t="str">
            <v>Healthcare</v>
          </cell>
          <cell r="D291" t="str">
            <v>LH</v>
          </cell>
          <cell r="E291" t="str">
            <v>LAB CORP OF AMERICA</v>
          </cell>
          <cell r="F291">
            <v>152533</v>
          </cell>
        </row>
        <row r="292">
          <cell r="A292" t="str">
            <v>LW</v>
          </cell>
          <cell r="B292" t="str">
            <v>Lamb Weston Holdings Inc</v>
          </cell>
          <cell r="C292" t="str">
            <v>Consumer Non-Cyclicals</v>
          </cell>
          <cell r="D292" t="str">
            <v>LW</v>
          </cell>
          <cell r="E292" t="str">
            <v>LAMB WESTON HOLDIN</v>
          </cell>
          <cell r="F292" t="str">
            <v>2653G3</v>
          </cell>
        </row>
        <row r="293">
          <cell r="A293" t="str">
            <v>MAC</v>
          </cell>
          <cell r="B293" t="str">
            <v>Macerich Co</v>
          </cell>
          <cell r="C293" t="str">
            <v>Financials</v>
          </cell>
          <cell r="D293" t="str">
            <v>MAC</v>
          </cell>
          <cell r="E293" t="str">
            <v>MACERICH CO</v>
          </cell>
          <cell r="F293">
            <v>357366</v>
          </cell>
        </row>
        <row r="294">
          <cell r="A294" t="str">
            <v>M</v>
          </cell>
          <cell r="B294" t="str">
            <v>Macy's Inc</v>
          </cell>
          <cell r="C294" t="str">
            <v>Consumer Cyclicals</v>
          </cell>
          <cell r="D294" t="str">
            <v>M</v>
          </cell>
          <cell r="E294" t="str">
            <v>MACY'S INC</v>
          </cell>
          <cell r="F294">
            <v>546814</v>
          </cell>
        </row>
        <row r="295">
          <cell r="A295" t="str">
            <v>LNC</v>
          </cell>
          <cell r="B295" t="str">
            <v>Lincoln National Corp</v>
          </cell>
          <cell r="C295" t="str">
            <v>Financials</v>
          </cell>
          <cell r="D295" t="str">
            <v>LNC</v>
          </cell>
          <cell r="E295" t="str">
            <v>LINCOLN NAT'L CORP</v>
          </cell>
          <cell r="F295">
            <v>912402</v>
          </cell>
        </row>
        <row r="296">
          <cell r="A296" t="str">
            <v>LKQ.O</v>
          </cell>
          <cell r="B296" t="str">
            <v>LKQ Corp</v>
          </cell>
          <cell r="C296" t="str">
            <v>Consumer Cyclicals</v>
          </cell>
          <cell r="D296" t="str">
            <v>LKQ.O</v>
          </cell>
          <cell r="E296" t="str">
            <v>LKQ CORPORATION</v>
          </cell>
          <cell r="F296" t="str">
            <v>27338P</v>
          </cell>
        </row>
        <row r="297">
          <cell r="A297" t="str">
            <v>L</v>
          </cell>
          <cell r="B297" t="str">
            <v>Loews Corp</v>
          </cell>
          <cell r="C297" t="str">
            <v>Financials</v>
          </cell>
          <cell r="D297" t="str">
            <v>L</v>
          </cell>
          <cell r="E297" t="str">
            <v>LOEWS CORPORATION</v>
          </cell>
          <cell r="F297">
            <v>922418</v>
          </cell>
        </row>
        <row r="298">
          <cell r="A298" t="str">
            <v>LYB</v>
          </cell>
          <cell r="B298" t="str">
            <v>LyondellBasell Industries NV</v>
          </cell>
          <cell r="C298" t="str">
            <v>Basic Materials</v>
          </cell>
          <cell r="D298" t="str">
            <v>LYB</v>
          </cell>
          <cell r="E298" t="str">
            <v>LYONDELLBASELL</v>
          </cell>
          <cell r="F298" t="str">
            <v>69264X</v>
          </cell>
        </row>
        <row r="299">
          <cell r="A299" t="str">
            <v>MTB</v>
          </cell>
          <cell r="B299" t="str">
            <v>M&amp;T Bank Corp</v>
          </cell>
          <cell r="C299" t="str">
            <v>Financials</v>
          </cell>
          <cell r="D299" t="str">
            <v>MTB</v>
          </cell>
          <cell r="E299" t="str">
            <v>M&amp;T BANK CORPORATION</v>
          </cell>
          <cell r="F299">
            <v>951503</v>
          </cell>
        </row>
        <row r="300">
          <cell r="A300" t="str">
            <v>MRO</v>
          </cell>
          <cell r="B300" t="str">
            <v>Marathon Oil Corp</v>
          </cell>
          <cell r="C300" t="str">
            <v>Energy</v>
          </cell>
          <cell r="D300" t="str">
            <v>MRO</v>
          </cell>
          <cell r="E300" t="str">
            <v>MARATHON OIL CORP.</v>
          </cell>
          <cell r="F300">
            <v>544682</v>
          </cell>
        </row>
        <row r="301">
          <cell r="A301" t="str">
            <v>MAS</v>
          </cell>
          <cell r="B301" t="str">
            <v>Masco Corp</v>
          </cell>
          <cell r="C301" t="str">
            <v>Consumer Cyclicals</v>
          </cell>
          <cell r="D301" t="str">
            <v>MAS</v>
          </cell>
          <cell r="E301" t="str">
            <v>MASCO CORP</v>
          </cell>
          <cell r="F301">
            <v>905624</v>
          </cell>
        </row>
        <row r="302">
          <cell r="A302" t="str">
            <v>MPC</v>
          </cell>
          <cell r="B302" t="str">
            <v>Marathon Petroleum Corp</v>
          </cell>
          <cell r="C302" t="str">
            <v>Energy</v>
          </cell>
          <cell r="D302" t="str">
            <v>MPC</v>
          </cell>
          <cell r="E302" t="str">
            <v>MARATHON PETRO</v>
          </cell>
          <cell r="F302" t="str">
            <v>77229W</v>
          </cell>
        </row>
        <row r="303">
          <cell r="A303" t="str">
            <v>MKTX.O</v>
          </cell>
          <cell r="B303" t="str">
            <v>Marketaxess Holdings Inc</v>
          </cell>
          <cell r="C303" t="str">
            <v>Financials</v>
          </cell>
          <cell r="D303" t="str">
            <v>MKTX.O</v>
          </cell>
          <cell r="E303" t="str">
            <v>MARKETAXESS HLDGS</v>
          </cell>
          <cell r="F303" t="str">
            <v>28484K</v>
          </cell>
        </row>
        <row r="304">
          <cell r="A304" t="str">
            <v>MAR.O</v>
          </cell>
          <cell r="B304" t="str">
            <v>Marriott International Inc</v>
          </cell>
          <cell r="C304" t="str">
            <v>Consumer Cyclicals</v>
          </cell>
          <cell r="D304" t="str">
            <v>MAR.O</v>
          </cell>
          <cell r="E304" t="str">
            <v>MARRIOTT INT'L</v>
          </cell>
          <cell r="F304">
            <v>677631</v>
          </cell>
        </row>
        <row r="305">
          <cell r="A305" t="str">
            <v>MCD</v>
          </cell>
          <cell r="B305" t="str">
            <v>Mcdonald's Corp</v>
          </cell>
          <cell r="C305" t="str">
            <v>Consumer Cyclicals</v>
          </cell>
          <cell r="D305" t="str">
            <v>MCD</v>
          </cell>
          <cell r="E305" t="str">
            <v>MCDONALD'S CORP</v>
          </cell>
          <cell r="F305">
            <v>921910</v>
          </cell>
        </row>
        <row r="306">
          <cell r="A306" t="str">
            <v>MMC</v>
          </cell>
          <cell r="B306" t="str">
            <v>Marsh &amp; McLennan Companies Inc</v>
          </cell>
          <cell r="C306" t="str">
            <v>Financials</v>
          </cell>
          <cell r="D306" t="str">
            <v>MMC</v>
          </cell>
          <cell r="E306" t="str">
            <v>MARSH &amp; MCLENNAN CO.</v>
          </cell>
          <cell r="F306">
            <v>904780</v>
          </cell>
        </row>
        <row r="307">
          <cell r="A307" t="str">
            <v>MDT</v>
          </cell>
          <cell r="B307" t="str">
            <v>Medtronic PLC</v>
          </cell>
          <cell r="C307" t="str">
            <v>Healthcare</v>
          </cell>
          <cell r="D307" t="str">
            <v>MDT</v>
          </cell>
          <cell r="E307" t="str">
            <v>MEDTRONIC PLC</v>
          </cell>
          <cell r="F307">
            <v>906496</v>
          </cell>
        </row>
        <row r="308">
          <cell r="A308" t="str">
            <v>MRK</v>
          </cell>
          <cell r="B308" t="str">
            <v>Merck &amp; Co Inc</v>
          </cell>
          <cell r="C308" t="str">
            <v>Healthcare</v>
          </cell>
          <cell r="D308" t="str">
            <v>MRK</v>
          </cell>
          <cell r="E308" t="str">
            <v>MERCK &amp; CO INC</v>
          </cell>
          <cell r="F308">
            <v>905019</v>
          </cell>
        </row>
        <row r="309">
          <cell r="A309" t="str">
            <v>MET</v>
          </cell>
          <cell r="B309" t="str">
            <v>MetLife Inc</v>
          </cell>
          <cell r="C309" t="str">
            <v>Financials</v>
          </cell>
          <cell r="D309" t="str">
            <v>MET</v>
          </cell>
          <cell r="E309" t="str">
            <v>METLIFE INC</v>
          </cell>
          <cell r="F309">
            <v>286738</v>
          </cell>
        </row>
        <row r="310">
          <cell r="A310" t="str">
            <v>MLM</v>
          </cell>
          <cell r="B310" t="str">
            <v>Martin Marietta Materials Inc</v>
          </cell>
          <cell r="C310" t="str">
            <v>Basic Materials</v>
          </cell>
          <cell r="D310" t="str">
            <v>MLM</v>
          </cell>
          <cell r="E310" t="str">
            <v>MARTIN MARIETTA MAT</v>
          </cell>
          <cell r="F310">
            <v>130062</v>
          </cell>
        </row>
        <row r="311">
          <cell r="A311" t="str">
            <v>MA</v>
          </cell>
          <cell r="B311" t="str">
            <v>Mastercard Inc</v>
          </cell>
          <cell r="C311" t="str">
            <v>Technology</v>
          </cell>
          <cell r="D311" t="str">
            <v>MA</v>
          </cell>
          <cell r="E311" t="str">
            <v>MASTERCARD, INC.</v>
          </cell>
          <cell r="F311" t="str">
            <v>32451J</v>
          </cell>
        </row>
        <row r="312">
          <cell r="A312" t="str">
            <v>MXIM.O</v>
          </cell>
          <cell r="B312" t="str">
            <v>Maxim Integrated Products Inc</v>
          </cell>
          <cell r="C312" t="str">
            <v>Technology</v>
          </cell>
          <cell r="D312" t="str">
            <v>MXIM.O</v>
          </cell>
          <cell r="E312" t="str">
            <v>MAXIM INTEGRATED PRD</v>
          </cell>
          <cell r="F312">
            <v>771830</v>
          </cell>
        </row>
        <row r="313">
          <cell r="A313" t="str">
            <v>MKC</v>
          </cell>
          <cell r="B313" t="str">
            <v>McCormick &amp; Company Inc</v>
          </cell>
          <cell r="C313" t="str">
            <v>Consumer Non-Cyclicals</v>
          </cell>
          <cell r="D313" t="str">
            <v>MKC</v>
          </cell>
          <cell r="E313" t="str">
            <v>MCCORMICK &amp; CO INC</v>
          </cell>
          <cell r="F313">
            <v>510493</v>
          </cell>
        </row>
        <row r="314">
          <cell r="A314" t="str">
            <v>MSFT.O</v>
          </cell>
          <cell r="B314" t="str">
            <v>Microsoft Corp</v>
          </cell>
          <cell r="C314" t="str">
            <v>Technology</v>
          </cell>
          <cell r="D314" t="str">
            <v>MSFT.O</v>
          </cell>
          <cell r="E314" t="str">
            <v>MICROSOFT CORP</v>
          </cell>
          <cell r="F314">
            <v>719643</v>
          </cell>
        </row>
        <row r="315">
          <cell r="A315" t="str">
            <v>MCK</v>
          </cell>
          <cell r="B315" t="str">
            <v>McKesson Corp</v>
          </cell>
          <cell r="C315" t="str">
            <v>Consumer Non-Cyclicals</v>
          </cell>
          <cell r="D315" t="str">
            <v>MCK</v>
          </cell>
          <cell r="E315" t="str">
            <v>MCKESSON CORPORATION</v>
          </cell>
          <cell r="F315">
            <v>134784</v>
          </cell>
        </row>
        <row r="316">
          <cell r="A316" t="str">
            <v>MTD</v>
          </cell>
          <cell r="B316" t="str">
            <v>Mettler-Toledo International Inc</v>
          </cell>
          <cell r="C316" t="str">
            <v>Industrials</v>
          </cell>
          <cell r="D316" t="str">
            <v>MTD</v>
          </cell>
          <cell r="E316" t="str">
            <v>METTLER-TOLEDO INT'L</v>
          </cell>
          <cell r="F316">
            <v>670032</v>
          </cell>
        </row>
        <row r="317">
          <cell r="A317" t="str">
            <v>MGM</v>
          </cell>
          <cell r="B317" t="str">
            <v>MGM Resorts International</v>
          </cell>
          <cell r="C317" t="str">
            <v>Consumer Cyclicals</v>
          </cell>
          <cell r="D317" t="str">
            <v>MGM</v>
          </cell>
          <cell r="E317" t="str">
            <v>MGM RESORTS</v>
          </cell>
          <cell r="F317">
            <v>516007</v>
          </cell>
        </row>
        <row r="318">
          <cell r="A318" t="str">
            <v>MCHP.O</v>
          </cell>
          <cell r="B318" t="str">
            <v>Microchip Technology Inc</v>
          </cell>
          <cell r="C318" t="str">
            <v>Technology</v>
          </cell>
          <cell r="D318" t="str">
            <v>MCHP.O</v>
          </cell>
          <cell r="E318" t="str">
            <v>MICROCHIP TECHNOLOGY</v>
          </cell>
          <cell r="F318">
            <v>328228</v>
          </cell>
        </row>
        <row r="319">
          <cell r="A319" t="str">
            <v>MU.O</v>
          </cell>
          <cell r="B319" t="str">
            <v>Micron Technology Inc</v>
          </cell>
          <cell r="C319" t="str">
            <v>Technology</v>
          </cell>
          <cell r="D319" t="str">
            <v>MU.O</v>
          </cell>
          <cell r="E319" t="str">
            <v>MICRON TECHNOLOGY</v>
          </cell>
          <cell r="F319">
            <v>999506</v>
          </cell>
        </row>
        <row r="320">
          <cell r="A320" t="str">
            <v>MAA</v>
          </cell>
          <cell r="B320" t="str">
            <v>Mid-America Apartment Communities Inc</v>
          </cell>
          <cell r="C320" t="str">
            <v>Financials</v>
          </cell>
          <cell r="D320" t="str">
            <v>MAA</v>
          </cell>
          <cell r="E320" t="str">
            <v>MID-AMERICA APARTMNT</v>
          </cell>
          <cell r="F320">
            <v>360659</v>
          </cell>
        </row>
        <row r="321">
          <cell r="A321" t="str">
            <v>MCO</v>
          </cell>
          <cell r="B321" t="str">
            <v>Moody's Corp</v>
          </cell>
          <cell r="C321" t="str">
            <v>Industrials</v>
          </cell>
          <cell r="D321" t="str">
            <v>MCO</v>
          </cell>
          <cell r="E321" t="str">
            <v>MOODY'S CORP</v>
          </cell>
          <cell r="F321">
            <v>683118</v>
          </cell>
        </row>
        <row r="322">
          <cell r="A322" t="str">
            <v>MS</v>
          </cell>
          <cell r="B322" t="str">
            <v>Morgan Stanley</v>
          </cell>
          <cell r="C322" t="str">
            <v>Financials</v>
          </cell>
          <cell r="D322" t="str">
            <v>MS</v>
          </cell>
          <cell r="E322" t="str">
            <v>MORGAN STANLEY</v>
          </cell>
          <cell r="F322">
            <v>327998</v>
          </cell>
        </row>
        <row r="323">
          <cell r="A323" t="str">
            <v>MOS</v>
          </cell>
          <cell r="B323" t="str">
            <v>Mosaic Co</v>
          </cell>
          <cell r="C323" t="str">
            <v>Basic Materials</v>
          </cell>
          <cell r="D323" t="str">
            <v>MOS</v>
          </cell>
          <cell r="E323" t="str">
            <v>MOSAIC CO</v>
          </cell>
          <cell r="F323">
            <v>771767</v>
          </cell>
        </row>
        <row r="324">
          <cell r="A324" t="str">
            <v>MHK</v>
          </cell>
          <cell r="B324" t="str">
            <v>Mohawk Industries Inc</v>
          </cell>
          <cell r="C324" t="str">
            <v>Consumer Cyclicals</v>
          </cell>
          <cell r="D324" t="str">
            <v>MHK</v>
          </cell>
          <cell r="E324" t="str">
            <v>MOHAWK INDUSTRIES</v>
          </cell>
          <cell r="F324">
            <v>325475</v>
          </cell>
        </row>
        <row r="325">
          <cell r="A325" t="str">
            <v>TAP</v>
          </cell>
          <cell r="B325" t="str">
            <v>Molson Coors Brewing Co</v>
          </cell>
          <cell r="C325" t="str">
            <v>Consumer Non-Cyclicals</v>
          </cell>
          <cell r="D325" t="str">
            <v>TAP</v>
          </cell>
          <cell r="E325" t="str">
            <v>MOLSON COORS BREW</v>
          </cell>
          <cell r="F325">
            <v>905997</v>
          </cell>
        </row>
        <row r="326">
          <cell r="A326" t="str">
            <v>MYL.O</v>
          </cell>
          <cell r="B326" t="str">
            <v>Mylan NV</v>
          </cell>
          <cell r="C326" t="str">
            <v>Healthcare</v>
          </cell>
          <cell r="D326" t="str">
            <v>MYL.O</v>
          </cell>
          <cell r="E326" t="str">
            <v>MYLAN NV</v>
          </cell>
          <cell r="F326">
            <v>906931</v>
          </cell>
        </row>
        <row r="327">
          <cell r="A327" t="str">
            <v>NDAQ.O</v>
          </cell>
          <cell r="B327" t="str">
            <v>Nasdaq Inc</v>
          </cell>
          <cell r="C327" t="str">
            <v>Financials</v>
          </cell>
          <cell r="D327" t="str">
            <v>NDAQ.O</v>
          </cell>
          <cell r="E327" t="str">
            <v>NASDAQ INC</v>
          </cell>
          <cell r="F327" t="str">
            <v>25735K</v>
          </cell>
        </row>
        <row r="328">
          <cell r="A328" t="str">
            <v>MDLZ.O</v>
          </cell>
          <cell r="B328" t="str">
            <v>Mondelez International Inc</v>
          </cell>
          <cell r="C328" t="str">
            <v>Consumer Non-Cyclicals</v>
          </cell>
          <cell r="D328" t="str">
            <v>MDLZ.O</v>
          </cell>
          <cell r="E328" t="str">
            <v>MONDELEZ</v>
          </cell>
          <cell r="F328" t="str">
            <v>13967E</v>
          </cell>
        </row>
        <row r="329">
          <cell r="A329" t="str">
            <v>NKTR.O</v>
          </cell>
          <cell r="B329" t="str">
            <v>Nektar Therapeutics</v>
          </cell>
          <cell r="C329" t="str">
            <v>Healthcare</v>
          </cell>
          <cell r="D329" t="str">
            <v>NKTR.O</v>
          </cell>
          <cell r="E329" t="str">
            <v>NEKTAR THERAPEUTICS</v>
          </cell>
          <cell r="F329">
            <v>131402</v>
          </cell>
        </row>
        <row r="330">
          <cell r="A330" t="str">
            <v>MNST.O</v>
          </cell>
          <cell r="B330" t="str">
            <v>Monster Beverage Corp</v>
          </cell>
          <cell r="C330" t="str">
            <v>Consumer Non-Cyclicals</v>
          </cell>
          <cell r="D330" t="str">
            <v>MNST.O</v>
          </cell>
          <cell r="E330" t="str">
            <v>MONSTER BEVERAGE</v>
          </cell>
          <cell r="F330">
            <v>512785</v>
          </cell>
        </row>
        <row r="331">
          <cell r="A331" t="str">
            <v>NFLX.O</v>
          </cell>
          <cell r="B331" t="str">
            <v>Netflix Inc</v>
          </cell>
          <cell r="C331" t="str">
            <v>Technology</v>
          </cell>
          <cell r="D331" t="str">
            <v>NFLX.O</v>
          </cell>
          <cell r="E331" t="str">
            <v>NETFLIX INC</v>
          </cell>
          <cell r="F331" t="str">
            <v>15303X</v>
          </cell>
        </row>
        <row r="332">
          <cell r="A332" t="str">
            <v>NWL.O</v>
          </cell>
          <cell r="B332" t="str">
            <v>Newell Brands Inc</v>
          </cell>
          <cell r="C332" t="str">
            <v>Consumer Cyclicals</v>
          </cell>
          <cell r="D332" t="str">
            <v>NWL.O</v>
          </cell>
          <cell r="E332" t="str">
            <v>NEWELL BRANDS INC</v>
          </cell>
          <cell r="F332">
            <v>906933</v>
          </cell>
        </row>
        <row r="333">
          <cell r="A333" t="str">
            <v>MSI</v>
          </cell>
          <cell r="B333" t="str">
            <v>Motorola Solutions Inc</v>
          </cell>
          <cell r="C333" t="str">
            <v>Technology</v>
          </cell>
          <cell r="D333" t="str">
            <v>MSI</v>
          </cell>
          <cell r="E333" t="str">
            <v>MOTOROLA SOLUTIONS</v>
          </cell>
          <cell r="F333">
            <v>904878</v>
          </cell>
        </row>
        <row r="334">
          <cell r="A334" t="str">
            <v>NWS.O</v>
          </cell>
          <cell r="B334" t="str">
            <v>News Corp</v>
          </cell>
          <cell r="C334" t="str">
            <v>Consumer Cyclicals</v>
          </cell>
          <cell r="D334" t="str">
            <v>NWS.O</v>
          </cell>
          <cell r="E334" t="str">
            <v>NEWS CORP</v>
          </cell>
          <cell r="F334" t="str">
            <v>89257H</v>
          </cell>
        </row>
        <row r="335">
          <cell r="A335" t="str">
            <v>NWS.O</v>
          </cell>
          <cell r="B335" t="str">
            <v>News Corp</v>
          </cell>
          <cell r="C335" t="str">
            <v>Consumer Cyclicals</v>
          </cell>
          <cell r="D335" t="str">
            <v>NWS.O</v>
          </cell>
          <cell r="E335" t="str">
            <v>NEWS CORP</v>
          </cell>
          <cell r="F335" t="str">
            <v>89257H</v>
          </cell>
        </row>
        <row r="336">
          <cell r="A336" t="str">
            <v>MSCI.K</v>
          </cell>
          <cell r="B336" t="str">
            <v>MSCI Inc</v>
          </cell>
          <cell r="C336" t="str">
            <v>Industrials</v>
          </cell>
          <cell r="D336" t="str">
            <v>MSCI.K</v>
          </cell>
          <cell r="E336" t="str">
            <v>MSCI INC.</v>
          </cell>
          <cell r="F336" t="str">
            <v>50901M</v>
          </cell>
        </row>
        <row r="337">
          <cell r="A337" t="str">
            <v>NLSN.K</v>
          </cell>
          <cell r="B337" t="str">
            <v>Nielsen Holdings PLC</v>
          </cell>
          <cell r="C337" t="str">
            <v>Consumer Cyclicals</v>
          </cell>
          <cell r="D337" t="str">
            <v>NLSN.K</v>
          </cell>
          <cell r="E337" t="str">
            <v>NIELSEN HOLDINGS PLC</v>
          </cell>
          <cell r="F337" t="str">
            <v>72467E</v>
          </cell>
        </row>
        <row r="338">
          <cell r="A338" t="str">
            <v>NOV</v>
          </cell>
          <cell r="B338" t="str">
            <v>National Oilwell Varco Inc</v>
          </cell>
          <cell r="C338" t="str">
            <v>Energy</v>
          </cell>
          <cell r="D338" t="str">
            <v>NOV</v>
          </cell>
          <cell r="E338" t="str">
            <v>NATL OILWELL VARCO</v>
          </cell>
          <cell r="F338">
            <v>884383</v>
          </cell>
        </row>
        <row r="339">
          <cell r="A339" t="str">
            <v>NI</v>
          </cell>
          <cell r="B339" t="str">
            <v>NiSource Inc</v>
          </cell>
          <cell r="C339" t="str">
            <v>Utilities</v>
          </cell>
          <cell r="D339" t="str">
            <v>NI</v>
          </cell>
          <cell r="E339" t="str">
            <v>NISOURCE INC</v>
          </cell>
          <cell r="F339">
            <v>906176</v>
          </cell>
        </row>
        <row r="340">
          <cell r="A340" t="str">
            <v>NTAP.O</v>
          </cell>
          <cell r="B340" t="str">
            <v>NetApp Inc</v>
          </cell>
          <cell r="C340" t="str">
            <v>Technology</v>
          </cell>
          <cell r="D340" t="str">
            <v>NTAP.O</v>
          </cell>
          <cell r="E340" t="str">
            <v>NETAPP INC.</v>
          </cell>
          <cell r="F340">
            <v>867422</v>
          </cell>
        </row>
        <row r="341">
          <cell r="A341" t="str">
            <v>NEM</v>
          </cell>
          <cell r="B341" t="str">
            <v>Newmont Goldcorp Corp</v>
          </cell>
          <cell r="C341" t="str">
            <v>Basic Materials</v>
          </cell>
          <cell r="D341" t="str">
            <v>NEM</v>
          </cell>
          <cell r="E341" t="str">
            <v>NEWMONT GOLDCORP</v>
          </cell>
          <cell r="F341">
            <v>912160</v>
          </cell>
        </row>
        <row r="342">
          <cell r="A342" t="str">
            <v>NEE</v>
          </cell>
          <cell r="B342" t="str">
            <v>Nextera Energy Inc</v>
          </cell>
          <cell r="C342" t="str">
            <v>Utilities</v>
          </cell>
          <cell r="D342" t="str">
            <v>NEE</v>
          </cell>
          <cell r="E342" t="str">
            <v>NEXTERA ENERGY</v>
          </cell>
          <cell r="F342">
            <v>905016</v>
          </cell>
        </row>
        <row r="343">
          <cell r="A343" t="str">
            <v>NTRS.O</v>
          </cell>
          <cell r="B343" t="str">
            <v>Northern Trust Corp</v>
          </cell>
          <cell r="C343" t="str">
            <v>Financials</v>
          </cell>
          <cell r="D343" t="str">
            <v>NTRS.O</v>
          </cell>
          <cell r="E343" t="str">
            <v>NORTHERN TRUST CORP</v>
          </cell>
          <cell r="F343">
            <v>905861</v>
          </cell>
        </row>
        <row r="344">
          <cell r="A344" t="str">
            <v>NKE</v>
          </cell>
          <cell r="B344" t="str">
            <v>Nike Inc</v>
          </cell>
          <cell r="C344" t="str">
            <v>Consumer Cyclicals</v>
          </cell>
          <cell r="D344" t="str">
            <v>NKE</v>
          </cell>
          <cell r="E344" t="str">
            <v>NIKE INC.</v>
          </cell>
          <cell r="F344">
            <v>993249</v>
          </cell>
        </row>
        <row r="345">
          <cell r="A345" t="str">
            <v>NBL</v>
          </cell>
          <cell r="B345" t="str">
            <v>Noble Energy Inc</v>
          </cell>
          <cell r="C345" t="str">
            <v>Energy</v>
          </cell>
          <cell r="D345" t="str">
            <v>NBL</v>
          </cell>
          <cell r="E345" t="str">
            <v>NOBLE ENERGY, INC.</v>
          </cell>
          <cell r="F345">
            <v>906557</v>
          </cell>
        </row>
        <row r="346">
          <cell r="A346" t="str">
            <v>JWN</v>
          </cell>
          <cell r="B346" t="str">
            <v>Nordstrom Inc</v>
          </cell>
          <cell r="C346" t="str">
            <v>Consumer Cyclicals</v>
          </cell>
          <cell r="D346" t="str">
            <v>JWN</v>
          </cell>
          <cell r="E346" t="str">
            <v>NORDSTROM, INC.</v>
          </cell>
          <cell r="F346">
            <v>906560</v>
          </cell>
        </row>
        <row r="347">
          <cell r="A347" t="str">
            <v>NSC</v>
          </cell>
          <cell r="B347" t="str">
            <v>Norfolk Southern Corp</v>
          </cell>
          <cell r="C347" t="str">
            <v>Industrials</v>
          </cell>
          <cell r="D347" t="str">
            <v>NSC</v>
          </cell>
          <cell r="E347" t="str">
            <v>NORFOLK SOUTHERN</v>
          </cell>
          <cell r="F347">
            <v>901899</v>
          </cell>
        </row>
        <row r="348">
          <cell r="A348" t="str">
            <v>NOC</v>
          </cell>
          <cell r="B348" t="str">
            <v>Northrop Grumman Corp</v>
          </cell>
          <cell r="C348" t="str">
            <v>Industrials</v>
          </cell>
          <cell r="D348" t="str">
            <v>NOC</v>
          </cell>
          <cell r="E348" t="str">
            <v>NORTHROP GRUMMAN</v>
          </cell>
          <cell r="F348">
            <v>905809</v>
          </cell>
        </row>
        <row r="349">
          <cell r="A349" t="str">
            <v>NCLH.K</v>
          </cell>
          <cell r="B349" t="str">
            <v>Norwegian Cruise Line Holdings Ltd</v>
          </cell>
          <cell r="C349" t="str">
            <v>Consumer Cyclicals</v>
          </cell>
          <cell r="D349" t="str">
            <v>NCLH.K</v>
          </cell>
          <cell r="E349" t="str">
            <v>NORWEGIAN CRUISE</v>
          </cell>
          <cell r="F349" t="str">
            <v>77444J</v>
          </cell>
        </row>
        <row r="350">
          <cell r="A350" t="str">
            <v>NRG</v>
          </cell>
          <cell r="B350" t="str">
            <v>NRG Energy Inc</v>
          </cell>
          <cell r="C350" t="str">
            <v>Utilities</v>
          </cell>
          <cell r="D350" t="str">
            <v>NRG</v>
          </cell>
          <cell r="E350" t="str">
            <v>NRG ENERGY INC.</v>
          </cell>
          <cell r="F350" t="str">
            <v>28179N</v>
          </cell>
        </row>
        <row r="351">
          <cell r="A351" t="str">
            <v>OMC</v>
          </cell>
          <cell r="B351" t="str">
            <v>Omnicom Group Inc</v>
          </cell>
          <cell r="C351" t="str">
            <v>Consumer Cyclicals</v>
          </cell>
          <cell r="D351" t="str">
            <v>OMC</v>
          </cell>
          <cell r="E351" t="str">
            <v>OMNICOM GROUP INC</v>
          </cell>
          <cell r="F351">
            <v>932913</v>
          </cell>
        </row>
        <row r="352">
          <cell r="A352" t="str">
            <v>NUE</v>
          </cell>
          <cell r="B352" t="str">
            <v>Nucor Corp</v>
          </cell>
          <cell r="C352" t="str">
            <v>Basic Materials</v>
          </cell>
          <cell r="D352" t="str">
            <v>NUE</v>
          </cell>
          <cell r="E352" t="str">
            <v>NUCOR CORPORATION</v>
          </cell>
          <cell r="F352">
            <v>921482</v>
          </cell>
        </row>
        <row r="353">
          <cell r="A353" t="str">
            <v>NVDA.O</v>
          </cell>
          <cell r="B353" t="str">
            <v>NVIDIA Corp</v>
          </cell>
          <cell r="C353" t="str">
            <v>Technology</v>
          </cell>
          <cell r="D353" t="str">
            <v>NVDA.O</v>
          </cell>
          <cell r="E353" t="str">
            <v>NVIDIA CORPORATION</v>
          </cell>
          <cell r="F353">
            <v>694405</v>
          </cell>
        </row>
        <row r="354">
          <cell r="A354" t="str">
            <v>OXY</v>
          </cell>
          <cell r="B354" t="str">
            <v>Occidental Petroleum Corp</v>
          </cell>
          <cell r="C354" t="str">
            <v>Energy</v>
          </cell>
          <cell r="D354" t="str">
            <v>OXY</v>
          </cell>
          <cell r="E354" t="str">
            <v>OCCIDENTAL PETROLEUM</v>
          </cell>
          <cell r="F354">
            <v>905102</v>
          </cell>
        </row>
        <row r="355">
          <cell r="A355" t="str">
            <v>OKE</v>
          </cell>
          <cell r="B355" t="str">
            <v>ONEOK Inc</v>
          </cell>
          <cell r="C355" t="str">
            <v>Energy</v>
          </cell>
          <cell r="D355" t="str">
            <v>OKE</v>
          </cell>
          <cell r="E355" t="str">
            <v>ONEOK, INC.</v>
          </cell>
          <cell r="F355">
            <v>904480</v>
          </cell>
        </row>
        <row r="356">
          <cell r="A356" t="str">
            <v>PH</v>
          </cell>
          <cell r="B356" t="str">
            <v>Parker-Hannifin Corp</v>
          </cell>
          <cell r="C356" t="str">
            <v>Industrials</v>
          </cell>
          <cell r="D356" t="str">
            <v>PH</v>
          </cell>
          <cell r="E356" t="str">
            <v>PARKER-HANNIFIN CORP</v>
          </cell>
          <cell r="F356">
            <v>905150</v>
          </cell>
        </row>
        <row r="357">
          <cell r="A357" t="str">
            <v>PAYX.O</v>
          </cell>
          <cell r="B357" t="str">
            <v>Paychex Inc</v>
          </cell>
          <cell r="C357" t="str">
            <v>Industrials</v>
          </cell>
          <cell r="D357" t="str">
            <v>PAYX.O</v>
          </cell>
          <cell r="E357" t="str">
            <v>PAYCHEX INC</v>
          </cell>
          <cell r="F357">
            <v>945297</v>
          </cell>
        </row>
        <row r="358">
          <cell r="A358" t="str">
            <v>PYPL.O</v>
          </cell>
          <cell r="B358" t="str">
            <v>PayPal Holdings Inc</v>
          </cell>
          <cell r="C358" t="str">
            <v>Technology</v>
          </cell>
          <cell r="D358" t="str">
            <v>PYPL.O</v>
          </cell>
          <cell r="E358" t="str">
            <v>PAYPAL HOLDINGS INC</v>
          </cell>
          <cell r="F358" t="str">
            <v>9801CK</v>
          </cell>
        </row>
        <row r="359">
          <cell r="A359" t="str">
            <v>PNR</v>
          </cell>
          <cell r="B359" t="str">
            <v>Pentair PLC</v>
          </cell>
          <cell r="C359" t="str">
            <v>Industrials</v>
          </cell>
          <cell r="D359" t="str">
            <v>PNR</v>
          </cell>
          <cell r="E359" t="str">
            <v>PENTAIR PLC</v>
          </cell>
          <cell r="F359">
            <v>906585</v>
          </cell>
        </row>
        <row r="360">
          <cell r="A360" t="str">
            <v>ORCL.K</v>
          </cell>
          <cell r="B360" t="str">
            <v>Oracle Corp</v>
          </cell>
          <cell r="C360" t="str">
            <v>Technology</v>
          </cell>
          <cell r="D360" t="str">
            <v>ORCL.K</v>
          </cell>
          <cell r="E360" t="str">
            <v>ORACLE CORPORATION</v>
          </cell>
          <cell r="F360">
            <v>719618</v>
          </cell>
        </row>
        <row r="361">
          <cell r="A361" t="str">
            <v>ORLY.O</v>
          </cell>
          <cell r="B361" t="str">
            <v>O'Reilly Automotive Inc</v>
          </cell>
          <cell r="C361" t="str">
            <v>Consumer Cyclicals</v>
          </cell>
          <cell r="D361" t="str">
            <v>ORLY.O</v>
          </cell>
          <cell r="E361" t="str">
            <v>O REILLY AUTOMOTIVE</v>
          </cell>
          <cell r="F361">
            <v>328595</v>
          </cell>
        </row>
        <row r="362">
          <cell r="A362" t="str">
            <v>PKI</v>
          </cell>
          <cell r="B362" t="str">
            <v>PerkinElmer Inc</v>
          </cell>
          <cell r="C362" t="str">
            <v>Healthcare</v>
          </cell>
          <cell r="D362" t="str">
            <v>PKI</v>
          </cell>
          <cell r="E362" t="str">
            <v>PERKINELMER INC</v>
          </cell>
          <cell r="F362">
            <v>912157</v>
          </cell>
        </row>
        <row r="363">
          <cell r="A363" t="str">
            <v>PRGO.K</v>
          </cell>
          <cell r="B363" t="str">
            <v>Perrigo Company PLC</v>
          </cell>
          <cell r="C363" t="str">
            <v>Healthcare</v>
          </cell>
          <cell r="D363" t="str">
            <v>PRGO.K</v>
          </cell>
          <cell r="E363" t="str">
            <v>PERRIGO COMPANY PLC</v>
          </cell>
          <cell r="F363">
            <v>546487</v>
          </cell>
        </row>
        <row r="364">
          <cell r="A364" t="str">
            <v>PFE</v>
          </cell>
          <cell r="B364" t="str">
            <v>Pfizer Inc</v>
          </cell>
          <cell r="C364" t="str">
            <v>Healthcare</v>
          </cell>
          <cell r="D364" t="str">
            <v>PFE</v>
          </cell>
          <cell r="E364" t="str">
            <v>PFIZER INC</v>
          </cell>
          <cell r="F364">
            <v>904030</v>
          </cell>
        </row>
        <row r="365">
          <cell r="A365" t="str">
            <v>PCAR.O</v>
          </cell>
          <cell r="B365" t="str">
            <v>Paccar Inc</v>
          </cell>
          <cell r="C365" t="str">
            <v>Industrials</v>
          </cell>
          <cell r="D365" t="str">
            <v>PCAR.O</v>
          </cell>
          <cell r="E365" t="str">
            <v>PACCAR INC.</v>
          </cell>
          <cell r="F365">
            <v>921757</v>
          </cell>
        </row>
        <row r="366">
          <cell r="A366" t="str">
            <v>PSX</v>
          </cell>
          <cell r="B366" t="str">
            <v>Phillips 66</v>
          </cell>
          <cell r="C366" t="str">
            <v>Energy</v>
          </cell>
          <cell r="D366" t="str">
            <v>PSX</v>
          </cell>
          <cell r="E366" t="str">
            <v>PHILLIPS 66</v>
          </cell>
          <cell r="F366" t="str">
            <v>87035H</v>
          </cell>
        </row>
        <row r="367">
          <cell r="A367" t="str">
            <v>PKG</v>
          </cell>
          <cell r="B367" t="str">
            <v>Packaging Corp of America</v>
          </cell>
          <cell r="C367" t="str">
            <v>Basic Materials</v>
          </cell>
          <cell r="D367" t="str">
            <v>PKG</v>
          </cell>
          <cell r="E367" t="str">
            <v>PACKAGING CORP</v>
          </cell>
          <cell r="F367">
            <v>277189</v>
          </cell>
        </row>
        <row r="368">
          <cell r="A368" t="str">
            <v>PBCT.O</v>
          </cell>
          <cell r="B368" t="str">
            <v>People's United Financial Inc</v>
          </cell>
          <cell r="C368" t="str">
            <v>Financials</v>
          </cell>
          <cell r="D368" t="str">
            <v>PBCT.O</v>
          </cell>
          <cell r="E368" t="str">
            <v>PEOPLE'S UNITED</v>
          </cell>
          <cell r="F368">
            <v>517465</v>
          </cell>
        </row>
        <row r="369">
          <cell r="A369" t="str">
            <v>PEP.O</v>
          </cell>
          <cell r="B369" t="str">
            <v>PepsiCo Inc</v>
          </cell>
          <cell r="C369" t="str">
            <v>Consumer Non-Cyclicals</v>
          </cell>
          <cell r="D369" t="str">
            <v>PEP.O</v>
          </cell>
          <cell r="E369" t="str">
            <v>PEPSICO, INC.</v>
          </cell>
          <cell r="F369">
            <v>905677</v>
          </cell>
        </row>
        <row r="370">
          <cell r="A370" t="str">
            <v>PPG</v>
          </cell>
          <cell r="B370" t="str">
            <v>PPG Industries Inc</v>
          </cell>
          <cell r="C370" t="str">
            <v>Basic Materials</v>
          </cell>
          <cell r="D370" t="str">
            <v>PPG</v>
          </cell>
          <cell r="E370" t="str">
            <v>PPG INDUSTRIES INC</v>
          </cell>
          <cell r="F370">
            <v>901897</v>
          </cell>
        </row>
        <row r="371">
          <cell r="A371" t="str">
            <v>PPL</v>
          </cell>
          <cell r="B371" t="str">
            <v>PPL Corp</v>
          </cell>
          <cell r="C371" t="str">
            <v>Utilities</v>
          </cell>
          <cell r="D371" t="str">
            <v>PPL</v>
          </cell>
          <cell r="E371" t="str">
            <v>PPL CORP</v>
          </cell>
          <cell r="F371">
            <v>902107</v>
          </cell>
        </row>
        <row r="372">
          <cell r="A372" t="str">
            <v>PM</v>
          </cell>
          <cell r="B372" t="str">
            <v>Philip Morris International Inc</v>
          </cell>
          <cell r="C372" t="str">
            <v>Consumer Non-Cyclicals</v>
          </cell>
          <cell r="D372" t="str">
            <v>PM</v>
          </cell>
          <cell r="E372" t="str">
            <v>PHILIP MORRIS INTER</v>
          </cell>
          <cell r="F372" t="str">
            <v>51605D</v>
          </cell>
        </row>
        <row r="373">
          <cell r="A373" t="str">
            <v>PNW</v>
          </cell>
          <cell r="B373" t="str">
            <v>Pinnacle West Capital Corp</v>
          </cell>
          <cell r="C373" t="str">
            <v>Utilities</v>
          </cell>
          <cell r="D373" t="str">
            <v>PNW</v>
          </cell>
          <cell r="E373" t="str">
            <v>PINNACLE WEST CAPTL</v>
          </cell>
          <cell r="F373">
            <v>902607</v>
          </cell>
        </row>
        <row r="374">
          <cell r="A374" t="str">
            <v>PGR</v>
          </cell>
          <cell r="B374" t="str">
            <v>Progressive Corp</v>
          </cell>
          <cell r="C374" t="str">
            <v>Financials</v>
          </cell>
          <cell r="D374" t="str">
            <v>PGR</v>
          </cell>
          <cell r="E374" t="str">
            <v>PROGRESSIVE CORP</v>
          </cell>
          <cell r="F374">
            <v>936324</v>
          </cell>
        </row>
        <row r="375">
          <cell r="A375" t="str">
            <v>PXD</v>
          </cell>
          <cell r="B375" t="str">
            <v>Pioneer Natural Resources Co</v>
          </cell>
          <cell r="C375" t="str">
            <v>Energy</v>
          </cell>
          <cell r="D375" t="str">
            <v>PXD</v>
          </cell>
          <cell r="E375" t="str">
            <v>PIONEER NATURAL RES</v>
          </cell>
          <cell r="F375">
            <v>895705</v>
          </cell>
        </row>
        <row r="376">
          <cell r="A376" t="str">
            <v>PNC</v>
          </cell>
          <cell r="B376" t="str">
            <v>PNC Financial Services Group Inc</v>
          </cell>
          <cell r="C376" t="str">
            <v>Financials</v>
          </cell>
          <cell r="D376" t="str">
            <v>PNC</v>
          </cell>
          <cell r="E376" t="str">
            <v>PNC FINL SVCS GROUP</v>
          </cell>
          <cell r="F376">
            <v>944175</v>
          </cell>
        </row>
        <row r="377">
          <cell r="A377" t="str">
            <v>PSA</v>
          </cell>
          <cell r="B377" t="str">
            <v>Public Storage</v>
          </cell>
          <cell r="C377" t="str">
            <v>Financials</v>
          </cell>
          <cell r="D377" t="str">
            <v>PSA</v>
          </cell>
          <cell r="E377" t="str">
            <v>PUBLIC STORAGE, INC</v>
          </cell>
          <cell r="F377">
            <v>905792</v>
          </cell>
        </row>
        <row r="378">
          <cell r="A378" t="str">
            <v>PFG.O</v>
          </cell>
          <cell r="B378" t="str">
            <v>Principal Financial Group Inc</v>
          </cell>
          <cell r="C378" t="str">
            <v>Financials</v>
          </cell>
          <cell r="D378" t="str">
            <v>PFG.O</v>
          </cell>
          <cell r="E378" t="str">
            <v>PRINCIPAL FINL GROUP</v>
          </cell>
          <cell r="F378" t="str">
            <v>14698C</v>
          </cell>
        </row>
        <row r="379">
          <cell r="A379" t="str">
            <v>PG</v>
          </cell>
          <cell r="B379" t="str">
            <v>Procter &amp; Gamble Co</v>
          </cell>
          <cell r="C379" t="str">
            <v>Consumer Non-Cyclicals</v>
          </cell>
          <cell r="D379" t="str">
            <v>PG</v>
          </cell>
          <cell r="E379" t="str">
            <v>PROCTER &amp; GAMBLE</v>
          </cell>
          <cell r="F379">
            <v>912228</v>
          </cell>
        </row>
        <row r="380">
          <cell r="A380" t="str">
            <v>PLD</v>
          </cell>
          <cell r="B380" t="str">
            <v>Prologis Inc</v>
          </cell>
          <cell r="C380" t="str">
            <v>Financials</v>
          </cell>
          <cell r="D380" t="str">
            <v>PLD</v>
          </cell>
          <cell r="E380" t="str">
            <v>PROLOGIS</v>
          </cell>
          <cell r="F380">
            <v>670129</v>
          </cell>
        </row>
        <row r="381">
          <cell r="A381" t="str">
            <v>QRVO.O</v>
          </cell>
          <cell r="B381" t="str">
            <v>Qorvo Inc</v>
          </cell>
          <cell r="C381" t="str">
            <v>Technology</v>
          </cell>
          <cell r="D381" t="str">
            <v>QRVO.O</v>
          </cell>
          <cell r="E381" t="str">
            <v>QORVO INC</v>
          </cell>
          <cell r="F381" t="str">
            <v>9269TG</v>
          </cell>
        </row>
        <row r="382">
          <cell r="A382" t="str">
            <v>QCOM.O</v>
          </cell>
          <cell r="B382" t="str">
            <v>Qualcomm Inc</v>
          </cell>
          <cell r="C382" t="str">
            <v>Technology</v>
          </cell>
          <cell r="D382" t="str">
            <v>QCOM.O</v>
          </cell>
          <cell r="E382" t="str">
            <v>QUALCOMM INC</v>
          </cell>
          <cell r="F382">
            <v>546370</v>
          </cell>
        </row>
        <row r="383">
          <cell r="A383" t="str">
            <v>PRU</v>
          </cell>
          <cell r="B383" t="str">
            <v>Prudential Financial Inc</v>
          </cell>
          <cell r="C383" t="str">
            <v>Financials</v>
          </cell>
          <cell r="D383" t="str">
            <v>PRU</v>
          </cell>
          <cell r="E383" t="str">
            <v>PRUDENTIAL FINANCIAL</v>
          </cell>
          <cell r="F383" t="str">
            <v>14861V</v>
          </cell>
        </row>
        <row r="384">
          <cell r="A384" t="str">
            <v>PEG</v>
          </cell>
          <cell r="B384" t="str">
            <v>Public Service Enterprise Group Inc</v>
          </cell>
          <cell r="C384" t="str">
            <v>Utilities</v>
          </cell>
          <cell r="D384" t="str">
            <v>PEG</v>
          </cell>
          <cell r="E384" t="str">
            <v>PUBLIC SVC ENTRPR GR</v>
          </cell>
          <cell r="F384">
            <v>902321</v>
          </cell>
        </row>
        <row r="385">
          <cell r="A385" t="str">
            <v>PHM</v>
          </cell>
          <cell r="B385" t="str">
            <v>PulteGroup Inc</v>
          </cell>
          <cell r="C385" t="str">
            <v>Consumer Cyclicals</v>
          </cell>
          <cell r="D385" t="str">
            <v>PHM</v>
          </cell>
          <cell r="E385" t="str">
            <v>PULTEGROUP</v>
          </cell>
          <cell r="F385">
            <v>912518</v>
          </cell>
        </row>
        <row r="386">
          <cell r="A386" t="str">
            <v>PVH</v>
          </cell>
          <cell r="B386" t="str">
            <v>PVH Corp</v>
          </cell>
          <cell r="C386" t="str">
            <v>Consumer Cyclicals</v>
          </cell>
          <cell r="D386" t="str">
            <v>PVH</v>
          </cell>
          <cell r="E386" t="str">
            <v>PVH</v>
          </cell>
          <cell r="F386">
            <v>921218</v>
          </cell>
        </row>
        <row r="387">
          <cell r="A387" t="str">
            <v>PWR</v>
          </cell>
          <cell r="B387" t="str">
            <v>Quanta Services Inc</v>
          </cell>
          <cell r="C387" t="str">
            <v>Industrials</v>
          </cell>
          <cell r="D387" t="str">
            <v>PWR</v>
          </cell>
          <cell r="E387" t="str">
            <v>QUANTA SERVICES, INC</v>
          </cell>
          <cell r="F387">
            <v>677091</v>
          </cell>
        </row>
        <row r="388">
          <cell r="A388" t="str">
            <v>O</v>
          </cell>
          <cell r="B388" t="str">
            <v>Realty Income Corp</v>
          </cell>
          <cell r="C388" t="str">
            <v>Financials</v>
          </cell>
          <cell r="D388" t="str">
            <v>O</v>
          </cell>
          <cell r="E388" t="str">
            <v>REALTY INCOME CORP</v>
          </cell>
          <cell r="F388">
            <v>134057</v>
          </cell>
        </row>
        <row r="389">
          <cell r="A389" t="str">
            <v>REG.O</v>
          </cell>
          <cell r="B389" t="str">
            <v>Regency Centers Corp</v>
          </cell>
          <cell r="C389" t="str">
            <v>Financials</v>
          </cell>
          <cell r="D389" t="str">
            <v>REG.O</v>
          </cell>
          <cell r="E389" t="str">
            <v>REGENCY CENTERS CORP</v>
          </cell>
          <cell r="F389">
            <v>312451</v>
          </cell>
        </row>
        <row r="390">
          <cell r="A390" t="str">
            <v>DGX</v>
          </cell>
          <cell r="B390" t="str">
            <v>Quest Diagnostics Inc</v>
          </cell>
          <cell r="C390" t="str">
            <v>Healthcare</v>
          </cell>
          <cell r="D390" t="str">
            <v>DGX</v>
          </cell>
          <cell r="E390" t="str">
            <v>QUEST DIAGNOSTICS</v>
          </cell>
          <cell r="F390">
            <v>877181</v>
          </cell>
        </row>
        <row r="391">
          <cell r="A391" t="str">
            <v>RL</v>
          </cell>
          <cell r="B391" t="str">
            <v>Ralph Lauren Corp</v>
          </cell>
          <cell r="C391" t="str">
            <v>Consumer Cyclicals</v>
          </cell>
          <cell r="D391" t="str">
            <v>RL</v>
          </cell>
          <cell r="E391" t="str">
            <v>RALPH LAUREN</v>
          </cell>
          <cell r="F391">
            <v>894145</v>
          </cell>
        </row>
        <row r="392">
          <cell r="A392" t="str">
            <v>RJF</v>
          </cell>
          <cell r="B392" t="str">
            <v>Raymond James Financial Inc</v>
          </cell>
          <cell r="C392" t="str">
            <v>Financials</v>
          </cell>
          <cell r="D392" t="str">
            <v>RJF</v>
          </cell>
          <cell r="E392" t="str">
            <v>RAYMOND JAMES FIN'L</v>
          </cell>
          <cell r="F392">
            <v>777844</v>
          </cell>
        </row>
        <row r="393">
          <cell r="A393" t="str">
            <v>RTN</v>
          </cell>
          <cell r="B393" t="str">
            <v>Raytheon Co</v>
          </cell>
          <cell r="C393" t="str">
            <v>Industrials</v>
          </cell>
          <cell r="D393" t="str">
            <v>RTN</v>
          </cell>
          <cell r="E393" t="str">
            <v>RAYTHEON COMPANY</v>
          </cell>
          <cell r="F393">
            <v>912633</v>
          </cell>
        </row>
        <row r="394">
          <cell r="A394" t="str">
            <v>REGN.O</v>
          </cell>
          <cell r="B394" t="str">
            <v>Regeneron Pharmaceuticals Inc</v>
          </cell>
          <cell r="C394" t="str">
            <v>Healthcare</v>
          </cell>
          <cell r="D394" t="str">
            <v>REGN.O</v>
          </cell>
          <cell r="E394" t="str">
            <v>REGENERON PHARMA</v>
          </cell>
          <cell r="F394">
            <v>544623</v>
          </cell>
        </row>
        <row r="395">
          <cell r="A395" t="str">
            <v>RF</v>
          </cell>
          <cell r="B395" t="str">
            <v>Regions Financial Corp</v>
          </cell>
          <cell r="C395" t="str">
            <v>Financials</v>
          </cell>
          <cell r="D395" t="str">
            <v>RF</v>
          </cell>
          <cell r="E395" t="str">
            <v>REGIONS FINANCIAL</v>
          </cell>
          <cell r="F395">
            <v>951051</v>
          </cell>
        </row>
        <row r="396">
          <cell r="A396" t="str">
            <v>RSG</v>
          </cell>
          <cell r="B396" t="str">
            <v>Republic Services Inc</v>
          </cell>
          <cell r="C396" t="str">
            <v>Industrials</v>
          </cell>
          <cell r="D396" t="str">
            <v>RSG</v>
          </cell>
          <cell r="E396" t="str">
            <v>REPUBLIC SERVICES</v>
          </cell>
          <cell r="F396">
            <v>683432</v>
          </cell>
        </row>
        <row r="397">
          <cell r="A397" t="str">
            <v>RMD</v>
          </cell>
          <cell r="B397" t="str">
            <v>Resmed Inc</v>
          </cell>
          <cell r="C397" t="str">
            <v>Healthcare</v>
          </cell>
          <cell r="D397" t="str">
            <v>RMD</v>
          </cell>
          <cell r="E397" t="str">
            <v>RESMED INC.</v>
          </cell>
          <cell r="F397">
            <v>141405</v>
          </cell>
        </row>
        <row r="398">
          <cell r="A398" t="str">
            <v>RHI</v>
          </cell>
          <cell r="B398" t="str">
            <v>Robert Half International Inc</v>
          </cell>
          <cell r="C398" t="str">
            <v>Industrials</v>
          </cell>
          <cell r="D398" t="str">
            <v>RHI</v>
          </cell>
          <cell r="E398" t="str">
            <v>ROBERT HALF INTL INC</v>
          </cell>
          <cell r="F398">
            <v>923649</v>
          </cell>
        </row>
        <row r="399">
          <cell r="A399" t="str">
            <v>ROK</v>
          </cell>
          <cell r="B399" t="str">
            <v>Rockwell Automation Inc</v>
          </cell>
          <cell r="C399" t="str">
            <v>Industrials</v>
          </cell>
          <cell r="D399" t="str">
            <v>ROK</v>
          </cell>
          <cell r="E399" t="str">
            <v>ROCKWELL AUTOMATION</v>
          </cell>
          <cell r="F399">
            <v>902233</v>
          </cell>
        </row>
        <row r="400">
          <cell r="A400" t="str">
            <v>SPGI.K</v>
          </cell>
          <cell r="B400" t="str">
            <v>S&amp;P Global Inc</v>
          </cell>
          <cell r="C400" t="str">
            <v>Industrials</v>
          </cell>
          <cell r="D400" t="str">
            <v>SPGI.K</v>
          </cell>
          <cell r="E400" t="str">
            <v>S&amp;P GLOBAL INC</v>
          </cell>
          <cell r="F400">
            <v>905414</v>
          </cell>
        </row>
        <row r="401">
          <cell r="A401" t="str">
            <v>ROL</v>
          </cell>
          <cell r="B401" t="str">
            <v>Rollins Inc</v>
          </cell>
          <cell r="C401" t="str">
            <v>Industrials</v>
          </cell>
          <cell r="D401" t="str">
            <v>ROL</v>
          </cell>
          <cell r="E401" t="str">
            <v>ROLLINS, INC.</v>
          </cell>
          <cell r="F401">
            <v>905652</v>
          </cell>
        </row>
        <row r="402">
          <cell r="A402" t="str">
            <v>ROP</v>
          </cell>
          <cell r="B402" t="str">
            <v>Roper Technologies Inc</v>
          </cell>
          <cell r="C402" t="str">
            <v>Industrials</v>
          </cell>
          <cell r="D402" t="str">
            <v>ROP</v>
          </cell>
          <cell r="E402" t="str">
            <v>ROPER TECHNOLOGIES</v>
          </cell>
          <cell r="F402">
            <v>546965</v>
          </cell>
        </row>
        <row r="403">
          <cell r="A403" t="str">
            <v>ROST.O</v>
          </cell>
          <cell r="B403" t="str">
            <v>Ross Stores Inc</v>
          </cell>
          <cell r="C403" t="str">
            <v>Consumer Cyclicals</v>
          </cell>
          <cell r="D403" t="str">
            <v>ROST.O</v>
          </cell>
          <cell r="E403" t="str">
            <v>ROSS STORES, INC.</v>
          </cell>
          <cell r="F403">
            <v>702365</v>
          </cell>
        </row>
        <row r="404">
          <cell r="A404" t="str">
            <v>RCL</v>
          </cell>
          <cell r="B404" t="str">
            <v>Royal Caribbean Cruises Ltd</v>
          </cell>
          <cell r="C404" t="str">
            <v>Consumer Cyclicals</v>
          </cell>
          <cell r="D404" t="str">
            <v>RCL</v>
          </cell>
          <cell r="E404" t="str">
            <v>ROYAL CARIBBEAN</v>
          </cell>
          <cell r="F404">
            <v>322549</v>
          </cell>
        </row>
        <row r="405">
          <cell r="A405" t="str">
            <v>CRM</v>
          </cell>
          <cell r="B405" t="str">
            <v>Salesforce.Com Inc</v>
          </cell>
          <cell r="C405" t="str">
            <v>Technology</v>
          </cell>
          <cell r="D405" t="str">
            <v>CRM</v>
          </cell>
          <cell r="E405" t="str">
            <v>SALESFORCE.COM, INC.</v>
          </cell>
          <cell r="F405" t="str">
            <v>28236L</v>
          </cell>
        </row>
        <row r="406">
          <cell r="A406" t="str">
            <v>SEE</v>
          </cell>
          <cell r="B406" t="str">
            <v>Sealed Air Corp</v>
          </cell>
          <cell r="C406" t="str">
            <v>Basic Materials</v>
          </cell>
          <cell r="D406" t="str">
            <v>SEE</v>
          </cell>
          <cell r="E406" t="str">
            <v>SEALED AIR CORP</v>
          </cell>
          <cell r="F406">
            <v>923036</v>
          </cell>
        </row>
        <row r="407">
          <cell r="A407" t="str">
            <v>SRE</v>
          </cell>
          <cell r="B407" t="str">
            <v>Sempra Energy</v>
          </cell>
          <cell r="C407" t="str">
            <v>Utilities</v>
          </cell>
          <cell r="D407" t="str">
            <v>SRE</v>
          </cell>
          <cell r="E407" t="str">
            <v>SEMPRA ENERGY</v>
          </cell>
          <cell r="F407">
            <v>902103</v>
          </cell>
        </row>
        <row r="408">
          <cell r="A408" t="str">
            <v>SHW</v>
          </cell>
          <cell r="B408" t="str">
            <v>Sherwin-Williams Co</v>
          </cell>
          <cell r="C408" t="str">
            <v>Basic Materials</v>
          </cell>
          <cell r="D408" t="str">
            <v>SHW</v>
          </cell>
          <cell r="E408" t="str">
            <v>SHERWIN-WILLIAMS CO</v>
          </cell>
          <cell r="F408">
            <v>905361</v>
          </cell>
        </row>
        <row r="409">
          <cell r="A409" t="str">
            <v>SBAC.O</v>
          </cell>
          <cell r="B409" t="str">
            <v>SBA Communications Corp</v>
          </cell>
          <cell r="C409" t="str">
            <v>Financials</v>
          </cell>
          <cell r="D409" t="str">
            <v>SBAC.O</v>
          </cell>
          <cell r="E409" t="str">
            <v>SBA COMMUNICATIONS</v>
          </cell>
          <cell r="F409">
            <v>699786</v>
          </cell>
        </row>
        <row r="410">
          <cell r="A410" t="str">
            <v>SLB</v>
          </cell>
          <cell r="B410" t="str">
            <v>Schlumberger NV</v>
          </cell>
          <cell r="C410" t="str">
            <v>Energy</v>
          </cell>
          <cell r="D410" t="str">
            <v>SLB</v>
          </cell>
          <cell r="E410" t="str">
            <v>SCHLUMBERGER LIMITED</v>
          </cell>
          <cell r="F410">
            <v>912090</v>
          </cell>
        </row>
        <row r="411">
          <cell r="A411" t="str">
            <v>SLG</v>
          </cell>
          <cell r="B411" t="str">
            <v>SL Green Realty Corp</v>
          </cell>
          <cell r="C411" t="str">
            <v>Financials</v>
          </cell>
          <cell r="D411" t="str">
            <v>SLG</v>
          </cell>
          <cell r="E411" t="str">
            <v>SL GREEN REALTY CORP</v>
          </cell>
          <cell r="F411">
            <v>895784</v>
          </cell>
        </row>
        <row r="412">
          <cell r="A412" t="str">
            <v>SNA</v>
          </cell>
          <cell r="B412" t="str">
            <v>Snap-On Inc</v>
          </cell>
          <cell r="C412" t="str">
            <v>Industrials</v>
          </cell>
          <cell r="D412" t="str">
            <v>SNA</v>
          </cell>
          <cell r="E412" t="str">
            <v>SNAP-ON INC</v>
          </cell>
          <cell r="F412">
            <v>906400</v>
          </cell>
        </row>
        <row r="413">
          <cell r="A413" t="str">
            <v>SO</v>
          </cell>
          <cell r="B413" t="str">
            <v>Southern Co</v>
          </cell>
          <cell r="C413" t="str">
            <v>Utilities</v>
          </cell>
          <cell r="D413" t="str">
            <v>SO</v>
          </cell>
          <cell r="E413" t="str">
            <v>SOUTHERN CO</v>
          </cell>
          <cell r="F413">
            <v>902325</v>
          </cell>
        </row>
        <row r="414">
          <cell r="A414" t="str">
            <v>STX.O</v>
          </cell>
          <cell r="B414" t="str">
            <v>Seagate Technology PLC</v>
          </cell>
          <cell r="C414" t="str">
            <v>Technology</v>
          </cell>
          <cell r="D414" t="str">
            <v>STX.O</v>
          </cell>
          <cell r="E414" t="str">
            <v>SEAGATE TECHNOLOGY</v>
          </cell>
          <cell r="F414" t="str">
            <v>26599V</v>
          </cell>
        </row>
        <row r="415">
          <cell r="A415" t="str">
            <v>SPG</v>
          </cell>
          <cell r="B415" t="str">
            <v>Simon Property Group Inc</v>
          </cell>
          <cell r="C415" t="str">
            <v>Financials</v>
          </cell>
          <cell r="D415" t="str">
            <v>SPG</v>
          </cell>
          <cell r="E415" t="str">
            <v>SIMON PROPERTY GROUP</v>
          </cell>
          <cell r="F415">
            <v>357834</v>
          </cell>
        </row>
        <row r="416">
          <cell r="A416" t="str">
            <v>SBUX.O</v>
          </cell>
          <cell r="B416" t="str">
            <v>Starbucks Corp</v>
          </cell>
          <cell r="C416" t="str">
            <v>Consumer Cyclicals</v>
          </cell>
          <cell r="D416" t="str">
            <v>SBUX.O</v>
          </cell>
          <cell r="E416" t="str">
            <v>STARBUCKS CORP</v>
          </cell>
          <cell r="F416">
            <v>326143</v>
          </cell>
        </row>
        <row r="417">
          <cell r="A417" t="str">
            <v>STT</v>
          </cell>
          <cell r="B417" t="str">
            <v>State Street Corp</v>
          </cell>
          <cell r="C417" t="str">
            <v>Financials</v>
          </cell>
          <cell r="D417" t="str">
            <v>STT</v>
          </cell>
          <cell r="E417" t="str">
            <v>STATE STREET CORP</v>
          </cell>
          <cell r="F417">
            <v>951052</v>
          </cell>
        </row>
        <row r="418">
          <cell r="A418" t="str">
            <v>SWKS.O</v>
          </cell>
          <cell r="B418" t="str">
            <v>Skyworks Solutions Inc</v>
          </cell>
          <cell r="C418" t="str">
            <v>Technology</v>
          </cell>
          <cell r="D418" t="str">
            <v>SWKS.O</v>
          </cell>
          <cell r="E418" t="str">
            <v>SKYWORKS SOLUTIONS</v>
          </cell>
          <cell r="F418">
            <v>923602</v>
          </cell>
        </row>
        <row r="419">
          <cell r="A419" t="str">
            <v>STI</v>
          </cell>
          <cell r="B419" t="str">
            <v>SunTrust Banks Inc</v>
          </cell>
          <cell r="C419" t="str">
            <v>Financials</v>
          </cell>
          <cell r="D419" t="str">
            <v>STI</v>
          </cell>
          <cell r="E419" t="str">
            <v>SUNTRUST BANKS INC</v>
          </cell>
          <cell r="F419">
            <v>922725</v>
          </cell>
        </row>
        <row r="420">
          <cell r="A420" t="str">
            <v>SIVB.O</v>
          </cell>
          <cell r="B420" t="str">
            <v>SVB Financial Group</v>
          </cell>
          <cell r="C420" t="str">
            <v>Financials</v>
          </cell>
          <cell r="D420" t="str">
            <v>SIVB.O</v>
          </cell>
          <cell r="E420" t="str">
            <v>SVB FINANCIAL GROUP</v>
          </cell>
          <cell r="F420">
            <v>518628</v>
          </cell>
        </row>
        <row r="421">
          <cell r="A421" t="str">
            <v>SYMC.O</v>
          </cell>
          <cell r="B421" t="str">
            <v>Symantec Corp</v>
          </cell>
          <cell r="C421" t="str">
            <v>Technology</v>
          </cell>
          <cell r="D421" t="str">
            <v>SYMC.O</v>
          </cell>
          <cell r="E421" t="str">
            <v>SYMANTEC CORP</v>
          </cell>
          <cell r="F421">
            <v>541900</v>
          </cell>
        </row>
        <row r="422">
          <cell r="A422" t="str">
            <v>SYF</v>
          </cell>
          <cell r="B422" t="str">
            <v>Synchrony Financial</v>
          </cell>
          <cell r="C422" t="str">
            <v>Financials</v>
          </cell>
          <cell r="D422" t="str">
            <v>SYF</v>
          </cell>
          <cell r="E422" t="str">
            <v>SYNCHRONY FINANCIAL</v>
          </cell>
          <cell r="F422" t="str">
            <v>8894H9</v>
          </cell>
        </row>
        <row r="423">
          <cell r="A423" t="str">
            <v>SNPS.O</v>
          </cell>
          <cell r="B423" t="str">
            <v>Synopsys Inc</v>
          </cell>
          <cell r="C423" t="str">
            <v>Technology</v>
          </cell>
          <cell r="D423" t="str">
            <v>SNPS.O</v>
          </cell>
          <cell r="E423" t="str">
            <v>SYNOPSYS INC</v>
          </cell>
          <cell r="F423">
            <v>325059</v>
          </cell>
        </row>
        <row r="424">
          <cell r="A424" t="str">
            <v>LUV</v>
          </cell>
          <cell r="B424" t="str">
            <v>Southwest Airlines Co</v>
          </cell>
          <cell r="C424" t="str">
            <v>Industrials</v>
          </cell>
          <cell r="D424" t="str">
            <v>LUV</v>
          </cell>
          <cell r="E424" t="str">
            <v>SOUTHWEST AIRLINES</v>
          </cell>
          <cell r="F424">
            <v>905647</v>
          </cell>
        </row>
        <row r="425">
          <cell r="A425" t="str">
            <v>SWK</v>
          </cell>
          <cell r="B425" t="str">
            <v>Stanley Black &amp; Decker Inc</v>
          </cell>
          <cell r="C425" t="str">
            <v>Industrials</v>
          </cell>
          <cell r="D425" t="str">
            <v>SWK</v>
          </cell>
          <cell r="E425" t="str">
            <v>STANLEY BLACK</v>
          </cell>
          <cell r="F425">
            <v>921503</v>
          </cell>
        </row>
        <row r="426">
          <cell r="A426" t="str">
            <v>SYK</v>
          </cell>
          <cell r="B426" t="str">
            <v>Stryker Corp</v>
          </cell>
          <cell r="C426" t="str">
            <v>Healthcare</v>
          </cell>
          <cell r="D426" t="str">
            <v>SYK</v>
          </cell>
          <cell r="E426" t="str">
            <v>STRYKER CORPORATION</v>
          </cell>
          <cell r="F426">
            <v>981722</v>
          </cell>
        </row>
        <row r="427">
          <cell r="A427" t="str">
            <v>TPR</v>
          </cell>
          <cell r="B427" t="str">
            <v>Tapestry Inc</v>
          </cell>
          <cell r="C427" t="str">
            <v>Consumer Cyclicals</v>
          </cell>
          <cell r="D427" t="str">
            <v>TPR</v>
          </cell>
          <cell r="E427" t="str">
            <v>TAPESTRY INC</v>
          </cell>
          <cell r="F427">
            <v>266220</v>
          </cell>
        </row>
        <row r="428">
          <cell r="A428" t="str">
            <v>TGT</v>
          </cell>
          <cell r="B428" t="str">
            <v>Target Corp</v>
          </cell>
          <cell r="C428" t="str">
            <v>Consumer Cyclicals</v>
          </cell>
          <cell r="D428" t="str">
            <v>TGT</v>
          </cell>
          <cell r="E428" t="str">
            <v>TARGET CORP</v>
          </cell>
          <cell r="F428">
            <v>923425</v>
          </cell>
        </row>
        <row r="429">
          <cell r="A429" t="str">
            <v>SYY</v>
          </cell>
          <cell r="B429" t="str">
            <v>Sysco Corp</v>
          </cell>
          <cell r="C429" t="str">
            <v>Consumer Non-Cyclicals</v>
          </cell>
          <cell r="D429" t="str">
            <v>SYY</v>
          </cell>
          <cell r="E429" t="str">
            <v>SYSCO CORPORATION</v>
          </cell>
          <cell r="F429">
            <v>916079</v>
          </cell>
        </row>
        <row r="430">
          <cell r="A430" t="str">
            <v>FTI</v>
          </cell>
          <cell r="B430" t="str">
            <v>TechnipFMC PLC</v>
          </cell>
          <cell r="C430" t="str">
            <v>Energy</v>
          </cell>
          <cell r="D430" t="str">
            <v>FTI</v>
          </cell>
          <cell r="E430" t="str">
            <v>TECHNIPFMC PLC</v>
          </cell>
          <cell r="F430" t="str">
            <v>9011GV</v>
          </cell>
        </row>
        <row r="431">
          <cell r="A431" t="str">
            <v>TFX</v>
          </cell>
          <cell r="B431" t="str">
            <v>Teleflex Inc</v>
          </cell>
          <cell r="C431" t="str">
            <v>Healthcare</v>
          </cell>
          <cell r="D431" t="str">
            <v>TFX</v>
          </cell>
          <cell r="E431" t="str">
            <v>TELEFLEX INC</v>
          </cell>
          <cell r="F431">
            <v>921509</v>
          </cell>
        </row>
        <row r="432">
          <cell r="A432" t="str">
            <v>TROW.O</v>
          </cell>
          <cell r="B432" t="str">
            <v>T. Rowe Price Group Inc</v>
          </cell>
          <cell r="C432" t="str">
            <v>Financials</v>
          </cell>
          <cell r="D432" t="str">
            <v>TROW.O</v>
          </cell>
          <cell r="E432" t="str">
            <v>T. ROWE PRICE GROUP</v>
          </cell>
          <cell r="F432">
            <v>729104</v>
          </cell>
        </row>
        <row r="433">
          <cell r="A433" t="str">
            <v>TXT</v>
          </cell>
          <cell r="B433" t="str">
            <v>Textron Inc</v>
          </cell>
          <cell r="C433" t="str">
            <v>Industrials</v>
          </cell>
          <cell r="D433" t="str">
            <v>TXT</v>
          </cell>
          <cell r="E433" t="str">
            <v>TEXTRON INC</v>
          </cell>
          <cell r="F433">
            <v>921649</v>
          </cell>
        </row>
        <row r="434">
          <cell r="A434" t="str">
            <v>TTWO.O</v>
          </cell>
          <cell r="B434" t="str">
            <v>Take-Two Interactive Software Inc</v>
          </cell>
          <cell r="C434" t="str">
            <v>Consumer Cyclicals</v>
          </cell>
          <cell r="D434" t="str">
            <v>TTWO.O</v>
          </cell>
          <cell r="E434" t="str">
            <v>TAKE</v>
          </cell>
          <cell r="F434">
            <v>889831</v>
          </cell>
        </row>
        <row r="435">
          <cell r="A435" t="str">
            <v>TEL</v>
          </cell>
          <cell r="B435" t="str">
            <v>TE Connectivity Ltd</v>
          </cell>
          <cell r="C435" t="str">
            <v>Industrials</v>
          </cell>
          <cell r="D435" t="str">
            <v>TEL</v>
          </cell>
          <cell r="E435" t="str">
            <v>TE CONNECTIVITY</v>
          </cell>
          <cell r="F435" t="str">
            <v>50661L</v>
          </cell>
        </row>
        <row r="436">
          <cell r="A436" t="str">
            <v>TXN.O</v>
          </cell>
          <cell r="B436" t="str">
            <v>Texas Instruments Inc</v>
          </cell>
          <cell r="C436" t="str">
            <v>Technology</v>
          </cell>
          <cell r="D436" t="str">
            <v>TXN.O</v>
          </cell>
          <cell r="E436" t="str">
            <v>TEXAS INSTRUMENTS</v>
          </cell>
          <cell r="F436">
            <v>905061</v>
          </cell>
        </row>
        <row r="437">
          <cell r="A437" t="str">
            <v>TJX</v>
          </cell>
          <cell r="B437" t="str">
            <v>TJX Companies Inc</v>
          </cell>
          <cell r="C437" t="str">
            <v>Consumer Cyclicals</v>
          </cell>
          <cell r="D437" t="str">
            <v>TJX</v>
          </cell>
          <cell r="E437" t="str">
            <v>TJX COMPANIES INC</v>
          </cell>
          <cell r="F437">
            <v>921855</v>
          </cell>
        </row>
        <row r="438">
          <cell r="A438" t="str">
            <v>TMUS.O</v>
          </cell>
          <cell r="B438" t="str">
            <v>T-Mobile US Inc</v>
          </cell>
          <cell r="C438" t="str">
            <v>Telecommunications Services</v>
          </cell>
          <cell r="D438" t="str">
            <v>TMUS.O</v>
          </cell>
          <cell r="E438" t="str">
            <v>T-MOBILE US INC</v>
          </cell>
          <cell r="F438" t="str">
            <v>50394K</v>
          </cell>
        </row>
        <row r="439">
          <cell r="A439" t="str">
            <v>TMO</v>
          </cell>
          <cell r="B439" t="str">
            <v>Thermo Fisher Scientific Inc</v>
          </cell>
          <cell r="C439" t="str">
            <v>Healthcare</v>
          </cell>
          <cell r="D439" t="str">
            <v>TMO</v>
          </cell>
          <cell r="E439" t="str">
            <v>THERMO FISHER</v>
          </cell>
          <cell r="F439">
            <v>906394</v>
          </cell>
        </row>
        <row r="440">
          <cell r="A440" t="str">
            <v>TSCO.O</v>
          </cell>
          <cell r="B440" t="str">
            <v>Tractor Supply Co</v>
          </cell>
          <cell r="C440" t="str">
            <v>Consumer Cyclicals</v>
          </cell>
          <cell r="D440" t="str">
            <v>TSCO.O</v>
          </cell>
          <cell r="E440" t="str">
            <v>TRACTOR SUPPLY CO</v>
          </cell>
          <cell r="F440">
            <v>130088</v>
          </cell>
        </row>
        <row r="441">
          <cell r="A441" t="str">
            <v>TIF</v>
          </cell>
          <cell r="B441" t="str">
            <v>Tiffany &amp; Co</v>
          </cell>
          <cell r="C441" t="str">
            <v>Consumer Cyclicals</v>
          </cell>
          <cell r="D441" t="str">
            <v>TIF</v>
          </cell>
          <cell r="E441" t="str">
            <v>TIFFANY &amp; CO.</v>
          </cell>
          <cell r="F441">
            <v>745110</v>
          </cell>
        </row>
        <row r="442">
          <cell r="A442" t="str">
            <v>TSS</v>
          </cell>
          <cell r="B442" t="str">
            <v>Total System Services Inc</v>
          </cell>
          <cell r="C442" t="str">
            <v>Technology</v>
          </cell>
          <cell r="D442" t="str">
            <v>TSS</v>
          </cell>
          <cell r="E442" t="str">
            <v>TOTAL SYSTEM SERVICE</v>
          </cell>
          <cell r="F442">
            <v>944738</v>
          </cell>
        </row>
        <row r="443">
          <cell r="A443" t="str">
            <v>TDG</v>
          </cell>
          <cell r="B443" t="str">
            <v>TransDigm Group Inc</v>
          </cell>
          <cell r="C443" t="str">
            <v>Industrials</v>
          </cell>
          <cell r="D443" t="str">
            <v>TDG</v>
          </cell>
          <cell r="E443" t="str">
            <v>TRANSDIGM GRP INC</v>
          </cell>
          <cell r="F443" t="str">
            <v>32593H</v>
          </cell>
        </row>
        <row r="444">
          <cell r="A444" t="str">
            <v>TWTR.K</v>
          </cell>
          <cell r="B444" t="str">
            <v>Twitter Inc</v>
          </cell>
          <cell r="C444" t="str">
            <v>Technology</v>
          </cell>
          <cell r="D444" t="str">
            <v>TWTR.K</v>
          </cell>
          <cell r="E444" t="str">
            <v>TWITTER INC</v>
          </cell>
          <cell r="F444" t="str">
            <v>91240W</v>
          </cell>
        </row>
        <row r="445">
          <cell r="A445" t="str">
            <v>TRV</v>
          </cell>
          <cell r="B445" t="str">
            <v>Travelers Companies Inc</v>
          </cell>
          <cell r="C445" t="str">
            <v>Financials</v>
          </cell>
          <cell r="D445" t="str">
            <v>TRV</v>
          </cell>
          <cell r="E445" t="str">
            <v>TRAVELERS COS</v>
          </cell>
          <cell r="F445">
            <v>933974</v>
          </cell>
        </row>
        <row r="446">
          <cell r="A446" t="str">
            <v>TRIP.O</v>
          </cell>
          <cell r="B446" t="str">
            <v>TripAdvisor Inc</v>
          </cell>
          <cell r="C446" t="str">
            <v>Consumer Cyclicals</v>
          </cell>
          <cell r="D446" t="str">
            <v>TRIP.O</v>
          </cell>
          <cell r="E446" t="str">
            <v>TRIPADVISO</v>
          </cell>
          <cell r="F446" t="str">
            <v>86523E</v>
          </cell>
        </row>
        <row r="447">
          <cell r="A447" t="str">
            <v>UDR</v>
          </cell>
          <cell r="B447" t="str">
            <v>UDR Inc</v>
          </cell>
          <cell r="C447" t="str">
            <v>Financials</v>
          </cell>
          <cell r="D447" t="str">
            <v>UDR</v>
          </cell>
          <cell r="E447" t="str">
            <v>UDR INC</v>
          </cell>
          <cell r="F447">
            <v>992656</v>
          </cell>
        </row>
        <row r="448">
          <cell r="A448" t="str">
            <v>ULTA.O</v>
          </cell>
          <cell r="B448" t="str">
            <v>Ulta Beauty Inc</v>
          </cell>
          <cell r="C448" t="str">
            <v>Consumer Cyclicals</v>
          </cell>
          <cell r="D448" t="str">
            <v>ULTA.O</v>
          </cell>
          <cell r="E448" t="str">
            <v>ULTA BEAUTY INC</v>
          </cell>
          <cell r="F448" t="str">
            <v>50806E</v>
          </cell>
        </row>
        <row r="449">
          <cell r="A449" t="str">
            <v>TSN</v>
          </cell>
          <cell r="B449" t="str">
            <v>Tyson Foods Inc</v>
          </cell>
          <cell r="C449" t="str">
            <v>Consumer Non-Cyclicals</v>
          </cell>
          <cell r="D449" t="str">
            <v>TSN</v>
          </cell>
          <cell r="E449" t="str">
            <v>TYSON FOODS, INC.</v>
          </cell>
          <cell r="F449">
            <v>906643</v>
          </cell>
        </row>
        <row r="450">
          <cell r="A450" t="str">
            <v>USB</v>
          </cell>
          <cell r="B450" t="str">
            <v>U.S. Bancorp</v>
          </cell>
          <cell r="C450" t="str">
            <v>Financials</v>
          </cell>
          <cell r="D450" t="str">
            <v>USB</v>
          </cell>
          <cell r="E450" t="str">
            <v>U. S. BANCORP</v>
          </cell>
          <cell r="F450">
            <v>951046</v>
          </cell>
        </row>
        <row r="451">
          <cell r="A451" t="str">
            <v>UNP</v>
          </cell>
          <cell r="B451" t="str">
            <v>Union Pacific Corp</v>
          </cell>
          <cell r="C451" t="str">
            <v>Industrials</v>
          </cell>
          <cell r="D451" t="str">
            <v>UNP</v>
          </cell>
          <cell r="E451" t="str">
            <v>UNION PACIFIC CORP</v>
          </cell>
          <cell r="F451">
            <v>905105</v>
          </cell>
        </row>
        <row r="452">
          <cell r="A452" t="str">
            <v>UA</v>
          </cell>
          <cell r="B452" t="str">
            <v>Under Armour Inc</v>
          </cell>
          <cell r="C452" t="str">
            <v>Consumer Cyclicals</v>
          </cell>
          <cell r="D452" t="str">
            <v>UA</v>
          </cell>
          <cell r="E452" t="str">
            <v>UNDER ARMOUR, INC.</v>
          </cell>
          <cell r="F452" t="str">
            <v>31610N</v>
          </cell>
        </row>
        <row r="453">
          <cell r="A453" t="str">
            <v>UA</v>
          </cell>
          <cell r="B453" t="str">
            <v>Under Armour Inc</v>
          </cell>
          <cell r="C453" t="str">
            <v>Consumer Cyclicals</v>
          </cell>
          <cell r="D453" t="str">
            <v>UA</v>
          </cell>
          <cell r="E453" t="str">
            <v>UNDER ARMOUR, INC.</v>
          </cell>
          <cell r="F453" t="str">
            <v>7025QJ</v>
          </cell>
        </row>
        <row r="454">
          <cell r="A454" t="str">
            <v>URI</v>
          </cell>
          <cell r="B454" t="str">
            <v>United Rentals Inc</v>
          </cell>
          <cell r="C454" t="str">
            <v>Industrials</v>
          </cell>
          <cell r="D454" t="str">
            <v>URI</v>
          </cell>
          <cell r="E454" t="str">
            <v>UNITED RENTALS INC</v>
          </cell>
          <cell r="F454">
            <v>670778</v>
          </cell>
        </row>
        <row r="455">
          <cell r="A455" t="str">
            <v>UAL.O</v>
          </cell>
          <cell r="B455" t="str">
            <v>United Airlines Holdings Inc</v>
          </cell>
          <cell r="C455" t="str">
            <v>Industrials</v>
          </cell>
          <cell r="D455" t="str">
            <v>UAL.O</v>
          </cell>
          <cell r="E455" t="str">
            <v>UNITED AIR</v>
          </cell>
          <cell r="F455" t="str">
            <v>32730D</v>
          </cell>
        </row>
        <row r="456">
          <cell r="A456" t="str">
            <v>UPS</v>
          </cell>
          <cell r="B456" t="str">
            <v>United Parcel Service Inc</v>
          </cell>
          <cell r="C456" t="str">
            <v>Industrials</v>
          </cell>
          <cell r="D456" t="str">
            <v>UPS</v>
          </cell>
          <cell r="E456" t="str">
            <v>UNITED PARCEL SVCS</v>
          </cell>
          <cell r="F456">
            <v>277487</v>
          </cell>
        </row>
        <row r="457">
          <cell r="A457" t="str">
            <v>UTX</v>
          </cell>
          <cell r="B457" t="str">
            <v>United Technologies Corp</v>
          </cell>
          <cell r="C457" t="str">
            <v>Industrials</v>
          </cell>
          <cell r="D457" t="str">
            <v>UTX</v>
          </cell>
          <cell r="E457" t="str">
            <v>UNITED TECHNOLOGIES</v>
          </cell>
          <cell r="F457">
            <v>905122</v>
          </cell>
        </row>
        <row r="458">
          <cell r="A458" t="str">
            <v>UNM</v>
          </cell>
          <cell r="B458" t="str">
            <v>Unum Group</v>
          </cell>
          <cell r="C458" t="str">
            <v>Financials</v>
          </cell>
          <cell r="D458" t="str">
            <v>UNM</v>
          </cell>
          <cell r="E458" t="str">
            <v>UNUM GROUP</v>
          </cell>
          <cell r="F458">
            <v>741410</v>
          </cell>
        </row>
        <row r="459">
          <cell r="A459" t="str">
            <v>VLO</v>
          </cell>
          <cell r="B459" t="str">
            <v>Valero Energy Corp</v>
          </cell>
          <cell r="C459" t="str">
            <v>Energy</v>
          </cell>
          <cell r="D459" t="str">
            <v>VLO</v>
          </cell>
          <cell r="E459" t="str">
            <v>VALERO ENERGY CORP</v>
          </cell>
          <cell r="F459">
            <v>982852</v>
          </cell>
        </row>
        <row r="460">
          <cell r="A460" t="str">
            <v>UNH</v>
          </cell>
          <cell r="B460" t="str">
            <v>UnitedHealth Group Inc</v>
          </cell>
          <cell r="C460" t="str">
            <v>Healthcare</v>
          </cell>
          <cell r="D460" t="str">
            <v>UNH</v>
          </cell>
          <cell r="E460" t="str">
            <v>UNITEDHEALTH GROUP</v>
          </cell>
          <cell r="F460">
            <v>702635</v>
          </cell>
        </row>
        <row r="461">
          <cell r="A461" t="str">
            <v>UHS</v>
          </cell>
          <cell r="B461" t="str">
            <v>Universal Health Services Inc</v>
          </cell>
          <cell r="C461" t="str">
            <v>Healthcare</v>
          </cell>
          <cell r="D461" t="str">
            <v>UHS</v>
          </cell>
          <cell r="E461" t="str">
            <v>UNIVERSAL HEALTH SVC</v>
          </cell>
          <cell r="F461">
            <v>992953</v>
          </cell>
        </row>
        <row r="462">
          <cell r="A462" t="str">
            <v>VAR</v>
          </cell>
          <cell r="B462" t="str">
            <v>Varian Medical Systems Inc</v>
          </cell>
          <cell r="C462" t="str">
            <v>Healthcare</v>
          </cell>
          <cell r="D462" t="str">
            <v>VAR</v>
          </cell>
          <cell r="E462" t="str">
            <v>VARIAN MEDICAL SYST</v>
          </cell>
          <cell r="F462">
            <v>906220</v>
          </cell>
        </row>
        <row r="463">
          <cell r="A463" t="str">
            <v>VTR</v>
          </cell>
          <cell r="B463" t="str">
            <v>Ventas Inc</v>
          </cell>
          <cell r="C463" t="str">
            <v>Financials</v>
          </cell>
          <cell r="D463" t="str">
            <v>VTR</v>
          </cell>
          <cell r="E463" t="str">
            <v>VENTAS, INC.</v>
          </cell>
          <cell r="F463">
            <v>500344</v>
          </cell>
        </row>
        <row r="464">
          <cell r="A464" t="str">
            <v>VRSN.O</v>
          </cell>
          <cell r="B464" t="str">
            <v>Verisign Inc</v>
          </cell>
          <cell r="C464" t="str">
            <v>Technology</v>
          </cell>
          <cell r="D464" t="str">
            <v>VRSN.O</v>
          </cell>
          <cell r="E464" t="str">
            <v>VERISIGN, INC.</v>
          </cell>
          <cell r="F464">
            <v>674693</v>
          </cell>
        </row>
        <row r="465">
          <cell r="A465" t="str">
            <v>VRSK.O</v>
          </cell>
          <cell r="B465" t="str">
            <v>Verisk Analytics Inc</v>
          </cell>
          <cell r="C465" t="str">
            <v>Technology</v>
          </cell>
          <cell r="D465" t="str">
            <v>VRSK.O</v>
          </cell>
          <cell r="E465" t="str">
            <v>VERISK ANALYTICS</v>
          </cell>
          <cell r="F465" t="str">
            <v>67576C</v>
          </cell>
        </row>
        <row r="466">
          <cell r="A466" t="str">
            <v>VFC</v>
          </cell>
          <cell r="B466" t="str">
            <v>VF Corp</v>
          </cell>
          <cell r="C466" t="str">
            <v>Consumer Cyclicals</v>
          </cell>
          <cell r="D466" t="str">
            <v>VFC</v>
          </cell>
          <cell r="E466" t="str">
            <v>VF CORP</v>
          </cell>
          <cell r="F466">
            <v>901892</v>
          </cell>
        </row>
        <row r="467">
          <cell r="A467" t="str">
            <v>VZ</v>
          </cell>
          <cell r="B467" t="str">
            <v>Verizon Communications Inc</v>
          </cell>
          <cell r="C467" t="str">
            <v>Telecommunications Services</v>
          </cell>
          <cell r="D467" t="str">
            <v>VZ</v>
          </cell>
          <cell r="E467" t="str">
            <v>VERIZON COMMUNICATNS</v>
          </cell>
          <cell r="F467">
            <v>945384</v>
          </cell>
        </row>
        <row r="468">
          <cell r="A468" t="str">
            <v>VRTX.O</v>
          </cell>
          <cell r="B468" t="str">
            <v>Vertex Pharmaceuticals Inc</v>
          </cell>
          <cell r="C468" t="str">
            <v>Healthcare</v>
          </cell>
          <cell r="D468" t="str">
            <v>VRTX.O</v>
          </cell>
          <cell r="E468" t="str">
            <v>VERTEX PHARMA INC</v>
          </cell>
          <cell r="F468">
            <v>545310</v>
          </cell>
        </row>
        <row r="469">
          <cell r="A469" t="str">
            <v>VNO</v>
          </cell>
          <cell r="B469" t="str">
            <v>Vornado Realty Trust</v>
          </cell>
          <cell r="C469" t="str">
            <v>Financials</v>
          </cell>
          <cell r="D469" t="str">
            <v>VNO</v>
          </cell>
          <cell r="E469" t="str">
            <v>VORNADO REALTY TRUST</v>
          </cell>
          <cell r="F469">
            <v>912146</v>
          </cell>
        </row>
        <row r="470">
          <cell r="A470" t="str">
            <v>VMC</v>
          </cell>
          <cell r="B470" t="str">
            <v>Vulcan Materials Co</v>
          </cell>
          <cell r="C470" t="str">
            <v>Basic Materials</v>
          </cell>
          <cell r="D470" t="str">
            <v>VMC</v>
          </cell>
          <cell r="E470" t="str">
            <v>VULCAN MATERIALS CO</v>
          </cell>
          <cell r="F470">
            <v>905816</v>
          </cell>
        </row>
        <row r="471">
          <cell r="A471" t="str">
            <v>VIAB.O</v>
          </cell>
          <cell r="B471" t="str">
            <v>Viacom Inc</v>
          </cell>
          <cell r="C471" t="str">
            <v>Consumer Cyclicals</v>
          </cell>
          <cell r="D471" t="str">
            <v>VIAB.O</v>
          </cell>
          <cell r="E471" t="str">
            <v>VIACOM, INC.</v>
          </cell>
          <cell r="F471">
            <v>543487</v>
          </cell>
        </row>
        <row r="472">
          <cell r="A472" t="str">
            <v>WMT</v>
          </cell>
          <cell r="B472" t="str">
            <v>Walmart Inc</v>
          </cell>
          <cell r="C472" t="str">
            <v>Consumer Non-Cyclicals</v>
          </cell>
          <cell r="D472" t="str">
            <v>WMT</v>
          </cell>
          <cell r="E472" t="str">
            <v>WALMART INC</v>
          </cell>
          <cell r="F472">
            <v>916548</v>
          </cell>
        </row>
        <row r="473">
          <cell r="A473" t="str">
            <v>V</v>
          </cell>
          <cell r="B473" t="str">
            <v>Visa Inc</v>
          </cell>
          <cell r="C473" t="str">
            <v>Technology</v>
          </cell>
          <cell r="D473" t="str">
            <v>V</v>
          </cell>
          <cell r="E473" t="str">
            <v>VISA INC.</v>
          </cell>
          <cell r="F473" t="str">
            <v>51683M</v>
          </cell>
        </row>
        <row r="474">
          <cell r="A474" t="str">
            <v>GWW</v>
          </cell>
          <cell r="B474" t="str">
            <v>W W Grainger Inc</v>
          </cell>
          <cell r="C474" t="str">
            <v>Industrials</v>
          </cell>
          <cell r="D474" t="str">
            <v>GWW</v>
          </cell>
          <cell r="E474" t="str">
            <v>GRAINGER (W.W.), INC</v>
          </cell>
          <cell r="F474">
            <v>905898</v>
          </cell>
        </row>
        <row r="475">
          <cell r="A475" t="str">
            <v>WBA.O</v>
          </cell>
          <cell r="B475" t="str">
            <v>Walgreens Boots Alliance Inc</v>
          </cell>
          <cell r="C475" t="str">
            <v>Consumer Non-Cyclicals</v>
          </cell>
          <cell r="D475" t="str">
            <v>WBA.O</v>
          </cell>
          <cell r="E475" t="str">
            <v>WALGREENS BOOTS</v>
          </cell>
          <cell r="F475">
            <v>904866</v>
          </cell>
        </row>
        <row r="476">
          <cell r="A476" t="str">
            <v>WEC</v>
          </cell>
          <cell r="B476" t="str">
            <v>WEC Energy Group Inc</v>
          </cell>
          <cell r="C476" t="str">
            <v>Utilities</v>
          </cell>
          <cell r="D476" t="str">
            <v>WEC</v>
          </cell>
          <cell r="E476" t="str">
            <v>WEC ENERGY GROUP INC</v>
          </cell>
          <cell r="F476">
            <v>902335</v>
          </cell>
        </row>
        <row r="477">
          <cell r="A477" t="str">
            <v>DIS</v>
          </cell>
          <cell r="B477" t="str">
            <v>Walt Disney Co</v>
          </cell>
          <cell r="C477" t="str">
            <v>Consumer Cyclicals</v>
          </cell>
          <cell r="D477" t="str">
            <v>DIS</v>
          </cell>
          <cell r="E477" t="str">
            <v>WALT DISNEY</v>
          </cell>
          <cell r="F477">
            <v>921964</v>
          </cell>
        </row>
        <row r="478">
          <cell r="A478" t="str">
            <v>WFC</v>
          </cell>
          <cell r="B478" t="str">
            <v>Wells Fargo &amp; Co</v>
          </cell>
          <cell r="C478" t="str">
            <v>Financials</v>
          </cell>
          <cell r="D478" t="str">
            <v>WFC</v>
          </cell>
          <cell r="E478" t="str">
            <v>WELLS FARGO &amp; CO</v>
          </cell>
          <cell r="F478">
            <v>906195</v>
          </cell>
        </row>
        <row r="479">
          <cell r="A479" t="str">
            <v>WELL.K</v>
          </cell>
          <cell r="B479" t="str">
            <v>Welltower Inc</v>
          </cell>
          <cell r="C479" t="str">
            <v>Financials</v>
          </cell>
          <cell r="D479" t="str">
            <v>WELL.K</v>
          </cell>
          <cell r="E479" t="str">
            <v>WELLTOWER INC</v>
          </cell>
          <cell r="F479">
            <v>982579</v>
          </cell>
        </row>
        <row r="480">
          <cell r="A480" t="str">
            <v>WDC.O</v>
          </cell>
          <cell r="B480" t="str">
            <v>Western Digital Corp</v>
          </cell>
          <cell r="C480" t="str">
            <v>Technology</v>
          </cell>
          <cell r="D480" t="str">
            <v>WDC.O</v>
          </cell>
          <cell r="E480" t="str">
            <v>WESTERN DIGITAL CORP</v>
          </cell>
          <cell r="F480">
            <v>906785</v>
          </cell>
        </row>
        <row r="481">
          <cell r="A481" t="str">
            <v>WM</v>
          </cell>
          <cell r="B481" t="str">
            <v>Waste Management Inc</v>
          </cell>
          <cell r="C481" t="str">
            <v>Industrials</v>
          </cell>
          <cell r="D481" t="str">
            <v>WM</v>
          </cell>
          <cell r="E481" t="str">
            <v>WASTE MANAGEMENT</v>
          </cell>
          <cell r="F481">
            <v>519514</v>
          </cell>
        </row>
        <row r="482">
          <cell r="A482" t="str">
            <v>WAT</v>
          </cell>
          <cell r="B482" t="str">
            <v>Waters Corp</v>
          </cell>
          <cell r="C482" t="str">
            <v>Healthcare</v>
          </cell>
          <cell r="D482" t="str">
            <v>WAT</v>
          </cell>
          <cell r="E482" t="str">
            <v>WATERS CORPORATION</v>
          </cell>
          <cell r="F482">
            <v>867390</v>
          </cell>
        </row>
        <row r="483">
          <cell r="A483" t="str">
            <v>WRK</v>
          </cell>
          <cell r="B483" t="str">
            <v>Westrock Co</v>
          </cell>
          <cell r="C483" t="str">
            <v>Basic Materials</v>
          </cell>
          <cell r="D483" t="str">
            <v>WRK</v>
          </cell>
          <cell r="E483" t="str">
            <v>WESTROCK CO</v>
          </cell>
          <cell r="F483" t="str">
            <v>96699P</v>
          </cell>
        </row>
        <row r="484">
          <cell r="A484" t="str">
            <v>WY</v>
          </cell>
          <cell r="B484" t="str">
            <v>Weyerhaeuser Co</v>
          </cell>
          <cell r="C484" t="str">
            <v>Financials</v>
          </cell>
          <cell r="D484" t="str">
            <v>WY</v>
          </cell>
          <cell r="E484" t="str">
            <v>WEYERHAEUSER CO</v>
          </cell>
          <cell r="F484">
            <v>905818</v>
          </cell>
        </row>
        <row r="485">
          <cell r="A485" t="str">
            <v>WHR</v>
          </cell>
          <cell r="B485" t="str">
            <v>Whirlpool Corp</v>
          </cell>
          <cell r="C485" t="str">
            <v>Consumer Cyclicals</v>
          </cell>
          <cell r="D485" t="str">
            <v>WHR</v>
          </cell>
          <cell r="E485" t="str">
            <v>WHIRLPOOL CORP</v>
          </cell>
          <cell r="F485">
            <v>904869</v>
          </cell>
        </row>
        <row r="486">
          <cell r="A486" t="str">
            <v>WCG</v>
          </cell>
          <cell r="B486" t="str">
            <v>WellCare Health Plans Inc</v>
          </cell>
          <cell r="C486" t="str">
            <v>Healthcare</v>
          </cell>
          <cell r="D486" t="str">
            <v>WCG</v>
          </cell>
          <cell r="E486" t="str">
            <v>WELLCARE HEALTH PLAN</v>
          </cell>
          <cell r="F486" t="str">
            <v>28502U</v>
          </cell>
        </row>
        <row r="487">
          <cell r="A487" t="str">
            <v>WU</v>
          </cell>
          <cell r="B487" t="str">
            <v>Western Union Co</v>
          </cell>
          <cell r="C487" t="str">
            <v>Industrials</v>
          </cell>
          <cell r="D487" t="str">
            <v>WU</v>
          </cell>
          <cell r="E487" t="str">
            <v>WESTERN UNION COMP</v>
          </cell>
          <cell r="F487" t="str">
            <v>41195M</v>
          </cell>
        </row>
        <row r="488">
          <cell r="A488" t="str">
            <v>WAB</v>
          </cell>
          <cell r="B488" t="str">
            <v>Westinghouse Air Brake Technologies Corp</v>
          </cell>
          <cell r="C488" t="str">
            <v>Industrials</v>
          </cell>
          <cell r="D488" t="str">
            <v>WAB</v>
          </cell>
          <cell r="E488" t="str">
            <v>WESTINGHOUSE AIR</v>
          </cell>
          <cell r="F488">
            <v>141545</v>
          </cell>
        </row>
        <row r="489">
          <cell r="A489" t="str">
            <v>XEL.O</v>
          </cell>
          <cell r="B489" t="str">
            <v>Xcel Energy Inc</v>
          </cell>
          <cell r="C489" t="str">
            <v>Utilities</v>
          </cell>
          <cell r="D489" t="str">
            <v>XEL.O</v>
          </cell>
          <cell r="E489" t="str">
            <v>XCEL ENERGY INC</v>
          </cell>
          <cell r="F489">
            <v>905010</v>
          </cell>
        </row>
        <row r="490">
          <cell r="A490" t="str">
            <v>XRX</v>
          </cell>
          <cell r="B490" t="str">
            <v>Xerox Holdings Corp</v>
          </cell>
          <cell r="C490" t="str">
            <v>Technology</v>
          </cell>
          <cell r="D490" t="str">
            <v>XRX</v>
          </cell>
          <cell r="E490" t="str">
            <v>XEROX HOLDINGS CORP</v>
          </cell>
          <cell r="F490">
            <v>905284</v>
          </cell>
        </row>
        <row r="491">
          <cell r="A491" t="str">
            <v>XLNX.O</v>
          </cell>
          <cell r="B491" t="str">
            <v>Xilinx Inc</v>
          </cell>
          <cell r="C491" t="str">
            <v>Technology</v>
          </cell>
          <cell r="D491" t="str">
            <v>XLNX.O</v>
          </cell>
          <cell r="E491" t="str">
            <v>XILINX INC</v>
          </cell>
          <cell r="F491">
            <v>543542</v>
          </cell>
        </row>
        <row r="492">
          <cell r="A492" t="str">
            <v>XYL</v>
          </cell>
          <cell r="B492" t="str">
            <v>Xylem Inc</v>
          </cell>
          <cell r="C492" t="str">
            <v>Industrials</v>
          </cell>
          <cell r="D492" t="str">
            <v>XYL</v>
          </cell>
          <cell r="E492" t="str">
            <v>XYLEM INC</v>
          </cell>
          <cell r="F492" t="str">
            <v>77805K</v>
          </cell>
        </row>
        <row r="493">
          <cell r="A493" t="str">
            <v>YUM</v>
          </cell>
          <cell r="B493" t="str">
            <v>Yum! Brands Inc</v>
          </cell>
          <cell r="C493" t="str">
            <v>Consumer Cyclicals</v>
          </cell>
          <cell r="D493" t="str">
            <v>YUM</v>
          </cell>
          <cell r="E493" t="str">
            <v>YUM! BRANDS INC</v>
          </cell>
          <cell r="F493">
            <v>878574</v>
          </cell>
        </row>
        <row r="494">
          <cell r="A494" t="str">
            <v>WMB</v>
          </cell>
          <cell r="B494" t="str">
            <v>Williams Companies Inc</v>
          </cell>
          <cell r="C494" t="str">
            <v>Energy</v>
          </cell>
          <cell r="D494" t="str">
            <v>WMB</v>
          </cell>
          <cell r="E494" t="str">
            <v>WILLIAMS COMPANIES</v>
          </cell>
          <cell r="F494">
            <v>922407</v>
          </cell>
        </row>
        <row r="495">
          <cell r="A495" t="str">
            <v>WLTW.O</v>
          </cell>
          <cell r="B495" t="str">
            <v>Willis Towers Watson PLC</v>
          </cell>
          <cell r="C495" t="str">
            <v>Financials</v>
          </cell>
          <cell r="D495" t="str">
            <v>WLTW.O</v>
          </cell>
          <cell r="E495" t="str">
            <v>WILLIS TOWERS WAT</v>
          </cell>
          <cell r="F495" t="str">
            <v>13967H</v>
          </cell>
        </row>
        <row r="496">
          <cell r="A496" t="str">
            <v>WYNN.O</v>
          </cell>
          <cell r="B496" t="str">
            <v>Wynn Resorts Ltd</v>
          </cell>
          <cell r="C496" t="str">
            <v>Consumer Cyclicals</v>
          </cell>
          <cell r="D496" t="str">
            <v>WYNN.O</v>
          </cell>
          <cell r="E496" t="str">
            <v>WYNN RESORTS, LTD</v>
          </cell>
          <cell r="F496" t="str">
            <v>26406N</v>
          </cell>
        </row>
        <row r="497">
          <cell r="A497" t="str">
            <v>ZBH</v>
          </cell>
          <cell r="B497" t="str">
            <v>Zimmer Biomet Holdings Inc</v>
          </cell>
          <cell r="C497" t="str">
            <v>Healthcare</v>
          </cell>
          <cell r="D497" t="str">
            <v>ZBH</v>
          </cell>
          <cell r="E497" t="str">
            <v>ZIMMER BIOMET</v>
          </cell>
          <cell r="F497" t="str">
            <v>14361V</v>
          </cell>
        </row>
        <row r="498">
          <cell r="A498" t="str">
            <v>GL</v>
          </cell>
          <cell r="B498" t="str">
            <v>Globe Life Inc</v>
          </cell>
          <cell r="C498" t="str">
            <v>Financials</v>
          </cell>
          <cell r="D498" t="str">
            <v>GL</v>
          </cell>
          <cell r="E498" t="str">
            <v>GLOBE LIFE INC</v>
          </cell>
          <cell r="F498">
            <v>993394</v>
          </cell>
        </row>
        <row r="499">
          <cell r="A499" t="str">
            <v>ZION.O</v>
          </cell>
          <cell r="B499" t="str">
            <v>Zions Bancorporation NA</v>
          </cell>
          <cell r="C499" t="str">
            <v>Financials</v>
          </cell>
          <cell r="D499" t="str">
            <v>ZION.O</v>
          </cell>
          <cell r="E499" t="str">
            <v>ZIONS BANCORP</v>
          </cell>
          <cell r="F499">
            <v>951584</v>
          </cell>
        </row>
        <row r="500">
          <cell r="A500" t="str">
            <v>ZTS</v>
          </cell>
          <cell r="B500" t="str">
            <v>Zoetis Inc</v>
          </cell>
          <cell r="C500" t="str">
            <v>Healthcare</v>
          </cell>
          <cell r="D500" t="str">
            <v>ZTS</v>
          </cell>
          <cell r="E500" t="str">
            <v>ZOETIS</v>
          </cell>
          <cell r="F500" t="str">
            <v>88054V</v>
          </cell>
        </row>
      </sheetData>
      <sheetData sheetId="38"/>
      <sheetData sheetId="39">
        <row r="1">
          <cell r="A1" t="str">
            <v>NAME</v>
          </cell>
          <cell r="B1" t="str">
            <v>Code</v>
          </cell>
        </row>
        <row r="2">
          <cell r="A2" t="str">
            <v>MMM</v>
          </cell>
          <cell r="B2">
            <v>902172</v>
          </cell>
        </row>
        <row r="3">
          <cell r="A3" t="str">
            <v>ABT</v>
          </cell>
          <cell r="B3">
            <v>916328</v>
          </cell>
        </row>
        <row r="4">
          <cell r="A4" t="str">
            <v>ACN</v>
          </cell>
          <cell r="B4" t="str">
            <v>14352P</v>
          </cell>
        </row>
        <row r="5">
          <cell r="A5" t="str">
            <v>ATVI.O</v>
          </cell>
          <cell r="B5">
            <v>312367</v>
          </cell>
        </row>
        <row r="6">
          <cell r="A6" t="str">
            <v>ADBE.O</v>
          </cell>
          <cell r="B6">
            <v>749382</v>
          </cell>
        </row>
        <row r="7">
          <cell r="A7" t="str">
            <v>AAP</v>
          </cell>
          <cell r="B7" t="str">
            <v>14806F</v>
          </cell>
        </row>
        <row r="8">
          <cell r="A8" t="str">
            <v>AMD.O</v>
          </cell>
          <cell r="B8">
            <v>936365</v>
          </cell>
        </row>
        <row r="9">
          <cell r="A9" t="str">
            <v>AES</v>
          </cell>
          <cell r="B9">
            <v>545101</v>
          </cell>
        </row>
        <row r="10">
          <cell r="A10" t="str">
            <v>AFL</v>
          </cell>
          <cell r="B10">
            <v>933185</v>
          </cell>
        </row>
        <row r="11">
          <cell r="A11" t="str">
            <v>A</v>
          </cell>
          <cell r="B11">
            <v>277642</v>
          </cell>
        </row>
        <row r="12">
          <cell r="A12" t="str">
            <v>APD</v>
          </cell>
          <cell r="B12">
            <v>905271</v>
          </cell>
        </row>
        <row r="13">
          <cell r="A13" t="str">
            <v>AKAM.O</v>
          </cell>
          <cell r="B13">
            <v>277355</v>
          </cell>
        </row>
        <row r="14">
          <cell r="A14" t="str">
            <v>ALB</v>
          </cell>
          <cell r="B14">
            <v>130298</v>
          </cell>
        </row>
        <row r="15">
          <cell r="A15" t="str">
            <v>AGN</v>
          </cell>
          <cell r="B15">
            <v>325596</v>
          </cell>
        </row>
        <row r="16">
          <cell r="A16" t="str">
            <v>LNT.O</v>
          </cell>
          <cell r="B16">
            <v>906979</v>
          </cell>
        </row>
        <row r="17">
          <cell r="A17" t="str">
            <v>ALL</v>
          </cell>
          <cell r="B17">
            <v>322677</v>
          </cell>
        </row>
        <row r="18">
          <cell r="A18" t="str">
            <v>GOOG.O</v>
          </cell>
          <cell r="B18" t="str">
            <v>29026M</v>
          </cell>
        </row>
        <row r="19">
          <cell r="A19" t="str">
            <v>MO</v>
          </cell>
          <cell r="B19">
            <v>904853</v>
          </cell>
        </row>
        <row r="20">
          <cell r="A20" t="str">
            <v>AMZN.O</v>
          </cell>
          <cell r="B20">
            <v>891399</v>
          </cell>
        </row>
        <row r="21">
          <cell r="A21" t="str">
            <v>AEE</v>
          </cell>
          <cell r="B21">
            <v>670942</v>
          </cell>
        </row>
        <row r="22">
          <cell r="A22" t="str">
            <v>AEP</v>
          </cell>
          <cell r="B22">
            <v>905425</v>
          </cell>
        </row>
        <row r="23">
          <cell r="A23" t="str">
            <v>AXP</v>
          </cell>
          <cell r="B23">
            <v>906156</v>
          </cell>
        </row>
        <row r="24">
          <cell r="A24" t="str">
            <v>AIG</v>
          </cell>
          <cell r="B24">
            <v>916305</v>
          </cell>
        </row>
        <row r="25">
          <cell r="A25" t="str">
            <v>AMT</v>
          </cell>
          <cell r="B25">
            <v>680902</v>
          </cell>
        </row>
        <row r="26">
          <cell r="A26" t="str">
            <v>AMP</v>
          </cell>
          <cell r="B26" t="str">
            <v>31604H</v>
          </cell>
        </row>
        <row r="27">
          <cell r="A27" t="str">
            <v>ABC</v>
          </cell>
          <cell r="B27">
            <v>154680</v>
          </cell>
        </row>
        <row r="28">
          <cell r="A28" t="str">
            <v>AMGN.O</v>
          </cell>
          <cell r="B28">
            <v>938692</v>
          </cell>
        </row>
        <row r="29">
          <cell r="A29" t="str">
            <v>APH</v>
          </cell>
          <cell r="B29">
            <v>546075</v>
          </cell>
        </row>
        <row r="30">
          <cell r="A30" t="str">
            <v>ADI.O</v>
          </cell>
          <cell r="B30">
            <v>905276</v>
          </cell>
        </row>
        <row r="31">
          <cell r="A31" t="str">
            <v>ANTM.K</v>
          </cell>
          <cell r="B31" t="str">
            <v>14737P</v>
          </cell>
        </row>
        <row r="32">
          <cell r="A32" t="str">
            <v>AON</v>
          </cell>
          <cell r="B32">
            <v>922817</v>
          </cell>
        </row>
        <row r="33">
          <cell r="A33" t="str">
            <v>APA</v>
          </cell>
          <cell r="B33">
            <v>921983</v>
          </cell>
        </row>
        <row r="34">
          <cell r="A34" t="str">
            <v>AIV</v>
          </cell>
          <cell r="B34">
            <v>132808</v>
          </cell>
        </row>
        <row r="35">
          <cell r="A35" t="str">
            <v>AAPL.O</v>
          </cell>
          <cell r="B35">
            <v>992816</v>
          </cell>
        </row>
        <row r="36">
          <cell r="A36" t="str">
            <v>AMAT.O</v>
          </cell>
          <cell r="B36">
            <v>905296</v>
          </cell>
        </row>
        <row r="37">
          <cell r="A37" t="str">
            <v>ADM</v>
          </cell>
          <cell r="B37">
            <v>921093</v>
          </cell>
        </row>
        <row r="38">
          <cell r="A38" t="str">
            <v>ARNC.K</v>
          </cell>
          <cell r="B38">
            <v>905113</v>
          </cell>
        </row>
        <row r="39">
          <cell r="A39" t="str">
            <v>AIZ</v>
          </cell>
          <cell r="B39" t="str">
            <v>28341F</v>
          </cell>
        </row>
        <row r="40">
          <cell r="A40" t="str">
            <v>T</v>
          </cell>
          <cell r="B40">
            <v>945388</v>
          </cell>
        </row>
        <row r="41">
          <cell r="A41" t="str">
            <v>ADSK.O</v>
          </cell>
          <cell r="B41">
            <v>702259</v>
          </cell>
        </row>
        <row r="42">
          <cell r="A42" t="str">
            <v>ADP.O</v>
          </cell>
          <cell r="B42">
            <v>912669</v>
          </cell>
        </row>
        <row r="43">
          <cell r="A43" t="str">
            <v>AZO</v>
          </cell>
          <cell r="B43">
            <v>544616</v>
          </cell>
        </row>
        <row r="44">
          <cell r="A44" t="str">
            <v>AVB</v>
          </cell>
          <cell r="B44">
            <v>130502</v>
          </cell>
        </row>
        <row r="45">
          <cell r="A45" t="str">
            <v>AVY</v>
          </cell>
          <cell r="B45">
            <v>921161</v>
          </cell>
        </row>
        <row r="46">
          <cell r="A46" t="str">
            <v>BHGE.K</v>
          </cell>
          <cell r="B46">
            <v>921431</v>
          </cell>
        </row>
        <row r="47">
          <cell r="A47" t="str">
            <v>BLL</v>
          </cell>
          <cell r="B47">
            <v>932060</v>
          </cell>
        </row>
        <row r="48">
          <cell r="A48" t="str">
            <v>BAC</v>
          </cell>
          <cell r="B48">
            <v>923937</v>
          </cell>
        </row>
        <row r="49">
          <cell r="A49" t="str">
            <v>BK</v>
          </cell>
          <cell r="B49">
            <v>905840</v>
          </cell>
        </row>
        <row r="50">
          <cell r="A50" t="str">
            <v>BAX</v>
          </cell>
          <cell r="B50">
            <v>916365</v>
          </cell>
        </row>
        <row r="51">
          <cell r="A51" t="str">
            <v>BBT</v>
          </cell>
          <cell r="B51">
            <v>992305</v>
          </cell>
        </row>
        <row r="52">
          <cell r="A52" t="str">
            <v>BDX</v>
          </cell>
          <cell r="B52">
            <v>905876</v>
          </cell>
        </row>
        <row r="53">
          <cell r="A53" t="str">
            <v>BRKb</v>
          </cell>
          <cell r="B53">
            <v>874227</v>
          </cell>
        </row>
        <row r="54">
          <cell r="A54" t="str">
            <v>BBY</v>
          </cell>
          <cell r="B54">
            <v>929302</v>
          </cell>
        </row>
        <row r="55">
          <cell r="A55" t="str">
            <v>BIIB.O</v>
          </cell>
          <cell r="B55">
            <v>545725</v>
          </cell>
        </row>
        <row r="56">
          <cell r="A56" t="str">
            <v>BA</v>
          </cell>
          <cell r="B56">
            <v>904818</v>
          </cell>
        </row>
        <row r="57">
          <cell r="A57" t="str">
            <v>BXP</v>
          </cell>
          <cell r="B57">
            <v>894371</v>
          </cell>
        </row>
        <row r="58">
          <cell r="A58" t="str">
            <v>BSX</v>
          </cell>
          <cell r="B58">
            <v>325824</v>
          </cell>
        </row>
        <row r="59">
          <cell r="A59" t="str">
            <v>BMY</v>
          </cell>
          <cell r="B59">
            <v>905080</v>
          </cell>
        </row>
        <row r="60">
          <cell r="A60" t="str">
            <v>BFb</v>
          </cell>
          <cell r="B60">
            <v>912216</v>
          </cell>
        </row>
        <row r="61">
          <cell r="A61" t="str">
            <v>CHRW.O</v>
          </cell>
          <cell r="B61">
            <v>879628</v>
          </cell>
        </row>
        <row r="62">
          <cell r="A62" t="str">
            <v>CDNS.O</v>
          </cell>
          <cell r="B62">
            <v>755148</v>
          </cell>
        </row>
        <row r="63">
          <cell r="A63" t="str">
            <v>CPB</v>
          </cell>
          <cell r="B63">
            <v>905075</v>
          </cell>
        </row>
        <row r="64">
          <cell r="A64" t="str">
            <v>COF</v>
          </cell>
          <cell r="B64">
            <v>134843</v>
          </cell>
        </row>
        <row r="65">
          <cell r="A65" t="str">
            <v>CAH</v>
          </cell>
          <cell r="B65">
            <v>944704</v>
          </cell>
        </row>
        <row r="66">
          <cell r="A66" t="str">
            <v>KMX</v>
          </cell>
          <cell r="B66">
            <v>877723</v>
          </cell>
        </row>
        <row r="67">
          <cell r="A67" t="str">
            <v>CCL</v>
          </cell>
          <cell r="B67">
            <v>755695</v>
          </cell>
        </row>
        <row r="68">
          <cell r="A68" t="str">
            <v>CAT</v>
          </cell>
          <cell r="B68">
            <v>902224</v>
          </cell>
        </row>
        <row r="69">
          <cell r="A69" t="str">
            <v>CBRE.K</v>
          </cell>
          <cell r="B69" t="str">
            <v>28513N</v>
          </cell>
        </row>
        <row r="70">
          <cell r="A70" t="str">
            <v>CBS</v>
          </cell>
          <cell r="B70" t="str">
            <v>32480Q</v>
          </cell>
        </row>
        <row r="71">
          <cell r="A71" t="str">
            <v>CE</v>
          </cell>
          <cell r="B71" t="str">
            <v>29756N</v>
          </cell>
        </row>
        <row r="72">
          <cell r="A72" t="str">
            <v>CELG.O</v>
          </cell>
          <cell r="B72">
            <v>755790</v>
          </cell>
        </row>
        <row r="73">
          <cell r="A73" t="str">
            <v>CNP</v>
          </cell>
          <cell r="B73">
            <v>904842</v>
          </cell>
        </row>
        <row r="74">
          <cell r="A74" t="str">
            <v>SCHW.K</v>
          </cell>
          <cell r="B74">
            <v>755741</v>
          </cell>
        </row>
        <row r="75">
          <cell r="A75" t="str">
            <v>CVX</v>
          </cell>
          <cell r="B75">
            <v>905024</v>
          </cell>
        </row>
        <row r="76">
          <cell r="A76" t="str">
            <v>CB</v>
          </cell>
          <cell r="B76">
            <v>328314</v>
          </cell>
        </row>
        <row r="77">
          <cell r="A77" t="str">
            <v>CI</v>
          </cell>
          <cell r="B77">
            <v>912278</v>
          </cell>
        </row>
        <row r="78">
          <cell r="A78" t="str">
            <v>XEC</v>
          </cell>
          <cell r="B78" t="str">
            <v>26276P</v>
          </cell>
        </row>
        <row r="79">
          <cell r="A79" t="str">
            <v>CINF.O</v>
          </cell>
          <cell r="B79">
            <v>951545</v>
          </cell>
        </row>
        <row r="80">
          <cell r="A80" t="str">
            <v>CTAS.O</v>
          </cell>
          <cell r="B80">
            <v>944777</v>
          </cell>
        </row>
        <row r="81">
          <cell r="A81" t="str">
            <v>CSCO.O</v>
          </cell>
          <cell r="B81">
            <v>542868</v>
          </cell>
        </row>
        <row r="82">
          <cell r="A82" t="str">
            <v>C</v>
          </cell>
          <cell r="B82">
            <v>741344</v>
          </cell>
        </row>
        <row r="83">
          <cell r="A83" t="str">
            <v>CTXS.O</v>
          </cell>
          <cell r="B83">
            <v>867705</v>
          </cell>
        </row>
        <row r="84">
          <cell r="A84" t="str">
            <v>CLX</v>
          </cell>
          <cell r="B84">
            <v>916125</v>
          </cell>
        </row>
        <row r="85">
          <cell r="A85" t="str">
            <v>CME.O</v>
          </cell>
          <cell r="B85" t="str">
            <v>26393N</v>
          </cell>
        </row>
        <row r="86">
          <cell r="A86" t="str">
            <v>CMS</v>
          </cell>
          <cell r="B86">
            <v>901686</v>
          </cell>
        </row>
        <row r="87">
          <cell r="A87" t="str">
            <v>KO</v>
          </cell>
          <cell r="B87">
            <v>904282</v>
          </cell>
        </row>
        <row r="88">
          <cell r="A88" t="str">
            <v>CL</v>
          </cell>
          <cell r="B88">
            <v>906148</v>
          </cell>
        </row>
        <row r="89">
          <cell r="A89" t="str">
            <v>CMCSA.O</v>
          </cell>
          <cell r="B89">
            <v>981550</v>
          </cell>
        </row>
        <row r="90">
          <cell r="A90" t="str">
            <v>CMA</v>
          </cell>
          <cell r="B90">
            <v>922964</v>
          </cell>
        </row>
        <row r="91">
          <cell r="A91" t="str">
            <v>CAG</v>
          </cell>
          <cell r="B91">
            <v>929814</v>
          </cell>
        </row>
        <row r="92">
          <cell r="A92" t="str">
            <v>COP</v>
          </cell>
          <cell r="B92">
            <v>901666</v>
          </cell>
        </row>
        <row r="93">
          <cell r="A93" t="str">
            <v>ED</v>
          </cell>
          <cell r="B93">
            <v>902288</v>
          </cell>
        </row>
        <row r="94">
          <cell r="A94" t="str">
            <v>STZ</v>
          </cell>
          <cell r="B94">
            <v>937083</v>
          </cell>
        </row>
        <row r="95">
          <cell r="A95" t="str">
            <v>COO</v>
          </cell>
          <cell r="B95">
            <v>938928</v>
          </cell>
        </row>
        <row r="96">
          <cell r="A96" t="str">
            <v>GLW</v>
          </cell>
          <cell r="B96">
            <v>912273</v>
          </cell>
        </row>
        <row r="97">
          <cell r="A97" t="str">
            <v>COST.O</v>
          </cell>
          <cell r="B97">
            <v>312385</v>
          </cell>
        </row>
        <row r="98">
          <cell r="A98" t="str">
            <v>CCI</v>
          </cell>
          <cell r="B98">
            <v>687197</v>
          </cell>
        </row>
        <row r="99">
          <cell r="A99" t="str">
            <v>CSX.O</v>
          </cell>
          <cell r="B99">
            <v>993189</v>
          </cell>
        </row>
        <row r="100">
          <cell r="A100" t="str">
            <v>CMI</v>
          </cell>
          <cell r="B100">
            <v>905966</v>
          </cell>
        </row>
        <row r="101">
          <cell r="A101" t="str">
            <v>CVS</v>
          </cell>
          <cell r="B101">
            <v>912635</v>
          </cell>
        </row>
        <row r="102">
          <cell r="A102" t="str">
            <v>DHI</v>
          </cell>
          <cell r="B102">
            <v>325922</v>
          </cell>
        </row>
        <row r="103">
          <cell r="A103" t="str">
            <v>DHR</v>
          </cell>
          <cell r="B103">
            <v>912941</v>
          </cell>
        </row>
        <row r="104">
          <cell r="A104" t="str">
            <v>DRI</v>
          </cell>
          <cell r="B104">
            <v>152719</v>
          </cell>
        </row>
        <row r="105">
          <cell r="A105" t="str">
            <v>DVA</v>
          </cell>
          <cell r="B105">
            <v>867138</v>
          </cell>
        </row>
        <row r="106">
          <cell r="A106" t="str">
            <v>DE</v>
          </cell>
          <cell r="B106">
            <v>906189</v>
          </cell>
        </row>
        <row r="107">
          <cell r="A107" t="str">
            <v>XRAY.O</v>
          </cell>
          <cell r="B107">
            <v>510209</v>
          </cell>
        </row>
        <row r="108">
          <cell r="A108" t="str">
            <v>DVN</v>
          </cell>
          <cell r="B108">
            <v>271980</v>
          </cell>
        </row>
        <row r="109">
          <cell r="A109" t="str">
            <v>DISCK.O</v>
          </cell>
          <cell r="B109" t="str">
            <v>31196R</v>
          </cell>
        </row>
        <row r="110">
          <cell r="A110" t="str">
            <v>DISH.O</v>
          </cell>
          <cell r="B110">
            <v>135448</v>
          </cell>
        </row>
        <row r="111">
          <cell r="A111" t="str">
            <v>DLTR.O</v>
          </cell>
          <cell r="B111">
            <v>154259</v>
          </cell>
        </row>
        <row r="112">
          <cell r="A112" t="str">
            <v>D</v>
          </cell>
          <cell r="B112">
            <v>944314</v>
          </cell>
        </row>
        <row r="113">
          <cell r="A113" t="str">
            <v>DOV</v>
          </cell>
          <cell r="B113">
            <v>904830</v>
          </cell>
        </row>
        <row r="114">
          <cell r="A114" t="str">
            <v>DTE</v>
          </cell>
          <cell r="B114">
            <v>905214</v>
          </cell>
        </row>
        <row r="115">
          <cell r="A115" t="str">
            <v>DUK</v>
          </cell>
          <cell r="B115">
            <v>904383</v>
          </cell>
        </row>
        <row r="116">
          <cell r="A116" t="str">
            <v>DRE</v>
          </cell>
          <cell r="B116">
            <v>513260</v>
          </cell>
        </row>
        <row r="117">
          <cell r="A117" t="str">
            <v>DXC</v>
          </cell>
          <cell r="B117">
            <v>916091</v>
          </cell>
        </row>
        <row r="118">
          <cell r="A118" t="str">
            <v>ETFC.O</v>
          </cell>
          <cell r="B118">
            <v>883488</v>
          </cell>
        </row>
        <row r="119">
          <cell r="A119" t="str">
            <v>EMN</v>
          </cell>
          <cell r="B119">
            <v>357922</v>
          </cell>
        </row>
        <row r="120">
          <cell r="A120" t="str">
            <v>ETN</v>
          </cell>
          <cell r="B120">
            <v>903749</v>
          </cell>
        </row>
        <row r="121">
          <cell r="A121" t="str">
            <v>EBAY.O</v>
          </cell>
          <cell r="B121">
            <v>687609</v>
          </cell>
        </row>
        <row r="122">
          <cell r="A122" t="str">
            <v>ECL</v>
          </cell>
          <cell r="B122">
            <v>921268</v>
          </cell>
        </row>
        <row r="123">
          <cell r="A123" t="str">
            <v>EIX</v>
          </cell>
          <cell r="B123">
            <v>902324</v>
          </cell>
        </row>
        <row r="124">
          <cell r="A124" t="str">
            <v>EA.O</v>
          </cell>
          <cell r="B124">
            <v>500320</v>
          </cell>
        </row>
        <row r="125">
          <cell r="A125" t="str">
            <v>LLY</v>
          </cell>
          <cell r="B125">
            <v>921290</v>
          </cell>
        </row>
        <row r="126">
          <cell r="A126" t="str">
            <v>EMR</v>
          </cell>
          <cell r="B126">
            <v>905115</v>
          </cell>
        </row>
        <row r="127">
          <cell r="A127" t="str">
            <v>ETR</v>
          </cell>
          <cell r="B127">
            <v>902306</v>
          </cell>
        </row>
        <row r="128">
          <cell r="A128" t="str">
            <v>EOG</v>
          </cell>
          <cell r="B128">
            <v>500373</v>
          </cell>
        </row>
        <row r="129">
          <cell r="A129" t="str">
            <v>EFX</v>
          </cell>
          <cell r="B129">
            <v>906194</v>
          </cell>
        </row>
        <row r="130">
          <cell r="A130" t="str">
            <v>EQR</v>
          </cell>
          <cell r="B130">
            <v>329534</v>
          </cell>
        </row>
        <row r="131">
          <cell r="A131" t="str">
            <v>EL</v>
          </cell>
          <cell r="B131">
            <v>867375</v>
          </cell>
        </row>
        <row r="132">
          <cell r="A132" t="str">
            <v>RE</v>
          </cell>
          <cell r="B132">
            <v>311759</v>
          </cell>
        </row>
        <row r="133">
          <cell r="A133" t="str">
            <v>EXC</v>
          </cell>
          <cell r="B133">
            <v>902317</v>
          </cell>
        </row>
        <row r="134">
          <cell r="A134" t="str">
            <v>EXPE.O</v>
          </cell>
          <cell r="B134" t="str">
            <v>31412T</v>
          </cell>
        </row>
        <row r="135">
          <cell r="A135" t="str">
            <v>EXPD.O</v>
          </cell>
          <cell r="B135">
            <v>910722</v>
          </cell>
        </row>
        <row r="136">
          <cell r="A136" t="str">
            <v>XOM</v>
          </cell>
          <cell r="B136">
            <v>905039</v>
          </cell>
        </row>
        <row r="137">
          <cell r="A137" t="str">
            <v>FAST.O</v>
          </cell>
          <cell r="B137">
            <v>755980</v>
          </cell>
        </row>
        <row r="138">
          <cell r="A138" t="str">
            <v>FRT</v>
          </cell>
          <cell r="B138">
            <v>905994</v>
          </cell>
        </row>
        <row r="139">
          <cell r="A139" t="str">
            <v>FDX</v>
          </cell>
          <cell r="B139">
            <v>951849</v>
          </cell>
        </row>
        <row r="140">
          <cell r="A140" t="str">
            <v>FIS</v>
          </cell>
          <cell r="B140" t="str">
            <v>14015T</v>
          </cell>
        </row>
        <row r="141">
          <cell r="A141" t="str">
            <v>FITB.O</v>
          </cell>
          <cell r="B141">
            <v>997198</v>
          </cell>
        </row>
        <row r="142">
          <cell r="A142" t="str">
            <v>FE</v>
          </cell>
          <cell r="B142">
            <v>905159</v>
          </cell>
        </row>
        <row r="143">
          <cell r="A143" t="str">
            <v>FISV.O</v>
          </cell>
          <cell r="B143">
            <v>741123</v>
          </cell>
        </row>
        <row r="144">
          <cell r="A144" t="str">
            <v>FMC</v>
          </cell>
          <cell r="B144">
            <v>905082</v>
          </cell>
        </row>
        <row r="145">
          <cell r="A145" t="str">
            <v>F</v>
          </cell>
          <cell r="B145">
            <v>902230</v>
          </cell>
        </row>
        <row r="146">
          <cell r="A146" t="str">
            <v>BEN</v>
          </cell>
          <cell r="B146">
            <v>938076</v>
          </cell>
        </row>
        <row r="147">
          <cell r="A147" t="str">
            <v>FCX</v>
          </cell>
          <cell r="B147">
            <v>152594</v>
          </cell>
        </row>
        <row r="148">
          <cell r="A148" t="str">
            <v>GPS</v>
          </cell>
          <cell r="B148">
            <v>951018</v>
          </cell>
        </row>
        <row r="149">
          <cell r="A149" t="str">
            <v>GRMN.O</v>
          </cell>
          <cell r="B149">
            <v>255781</v>
          </cell>
        </row>
        <row r="150">
          <cell r="A150" t="str">
            <v>GD</v>
          </cell>
          <cell r="B150">
            <v>907652</v>
          </cell>
        </row>
        <row r="151">
          <cell r="A151" t="str">
            <v>GE</v>
          </cell>
          <cell r="B151">
            <v>906150</v>
          </cell>
        </row>
        <row r="152">
          <cell r="A152" t="str">
            <v>GIS</v>
          </cell>
          <cell r="B152">
            <v>905801</v>
          </cell>
        </row>
        <row r="153">
          <cell r="A153" t="str">
            <v>GPC</v>
          </cell>
          <cell r="B153">
            <v>906511</v>
          </cell>
        </row>
        <row r="154">
          <cell r="A154" t="str">
            <v>GILD.O</v>
          </cell>
          <cell r="B154">
            <v>546697</v>
          </cell>
        </row>
        <row r="155">
          <cell r="A155" t="str">
            <v>GL</v>
          </cell>
          <cell r="B155">
            <v>993394</v>
          </cell>
        </row>
        <row r="156">
          <cell r="A156" t="str">
            <v>GS</v>
          </cell>
          <cell r="B156">
            <v>696738</v>
          </cell>
        </row>
        <row r="157">
          <cell r="A157" t="str">
            <v>HRB</v>
          </cell>
          <cell r="B157">
            <v>905596</v>
          </cell>
        </row>
        <row r="158">
          <cell r="A158" t="str">
            <v>HAL</v>
          </cell>
          <cell r="B158">
            <v>904678</v>
          </cell>
        </row>
        <row r="159">
          <cell r="A159" t="str">
            <v>HBI</v>
          </cell>
          <cell r="B159" t="str">
            <v>41071J</v>
          </cell>
        </row>
        <row r="160">
          <cell r="A160" t="str">
            <v>HOG</v>
          </cell>
          <cell r="B160">
            <v>729665</v>
          </cell>
        </row>
        <row r="161">
          <cell r="A161" t="str">
            <v>HIG</v>
          </cell>
          <cell r="B161">
            <v>867871</v>
          </cell>
        </row>
        <row r="162">
          <cell r="A162" t="str">
            <v>HAS.O</v>
          </cell>
          <cell r="B162">
            <v>912030</v>
          </cell>
        </row>
        <row r="163">
          <cell r="A163" t="str">
            <v>HCA</v>
          </cell>
          <cell r="B163">
            <v>749688</v>
          </cell>
        </row>
        <row r="164">
          <cell r="A164" t="str">
            <v>HCP</v>
          </cell>
          <cell r="B164">
            <v>945589</v>
          </cell>
        </row>
        <row r="165">
          <cell r="A165" t="str">
            <v>HSY</v>
          </cell>
          <cell r="B165">
            <v>905077</v>
          </cell>
        </row>
        <row r="166">
          <cell r="A166" t="str">
            <v>HES</v>
          </cell>
          <cell r="B166">
            <v>905802</v>
          </cell>
        </row>
        <row r="167">
          <cell r="A167" t="str">
            <v>HOLX.O</v>
          </cell>
          <cell r="B167">
            <v>542983</v>
          </cell>
        </row>
        <row r="168">
          <cell r="A168" t="str">
            <v>HD</v>
          </cell>
          <cell r="B168">
            <v>998171</v>
          </cell>
        </row>
        <row r="169">
          <cell r="A169" t="str">
            <v>HON</v>
          </cell>
          <cell r="B169">
            <v>906191</v>
          </cell>
        </row>
        <row r="170">
          <cell r="A170" t="str">
            <v>HST</v>
          </cell>
          <cell r="B170">
            <v>912588</v>
          </cell>
        </row>
        <row r="171">
          <cell r="A171" t="str">
            <v>HPQ</v>
          </cell>
          <cell r="B171">
            <v>905277</v>
          </cell>
        </row>
        <row r="172">
          <cell r="A172" t="str">
            <v>HUM</v>
          </cell>
          <cell r="B172">
            <v>916860</v>
          </cell>
        </row>
        <row r="173">
          <cell r="A173" t="str">
            <v>HBAN.O</v>
          </cell>
          <cell r="B173">
            <v>951068</v>
          </cell>
        </row>
        <row r="174">
          <cell r="A174" t="str">
            <v>ITW</v>
          </cell>
          <cell r="B174">
            <v>905052</v>
          </cell>
        </row>
        <row r="175">
          <cell r="A175" t="str">
            <v>IR</v>
          </cell>
          <cell r="B175">
            <v>905446</v>
          </cell>
        </row>
        <row r="176">
          <cell r="A176" t="str">
            <v>INTC.O</v>
          </cell>
          <cell r="B176">
            <v>922726</v>
          </cell>
        </row>
        <row r="177">
          <cell r="A177" t="str">
            <v>ICE</v>
          </cell>
          <cell r="B177" t="str">
            <v>30730Q</v>
          </cell>
        </row>
        <row r="178">
          <cell r="A178" t="str">
            <v>IBM</v>
          </cell>
          <cell r="B178">
            <v>906187</v>
          </cell>
        </row>
        <row r="179">
          <cell r="A179" t="str">
            <v>IFF</v>
          </cell>
          <cell r="B179">
            <v>905050</v>
          </cell>
        </row>
        <row r="180">
          <cell r="A180" t="str">
            <v>IP</v>
          </cell>
          <cell r="B180">
            <v>904069</v>
          </cell>
        </row>
        <row r="181">
          <cell r="A181" t="str">
            <v>IPG</v>
          </cell>
          <cell r="B181">
            <v>923465</v>
          </cell>
        </row>
        <row r="182">
          <cell r="A182" t="str">
            <v>INTU.O</v>
          </cell>
          <cell r="B182">
            <v>328184</v>
          </cell>
        </row>
        <row r="183">
          <cell r="A183" t="str">
            <v>IVZ</v>
          </cell>
          <cell r="B183" t="str">
            <v>51245V</v>
          </cell>
        </row>
        <row r="184">
          <cell r="A184" t="str">
            <v>IRM</v>
          </cell>
          <cell r="B184">
            <v>894720</v>
          </cell>
        </row>
        <row r="185">
          <cell r="A185" t="str">
            <v>JEC</v>
          </cell>
          <cell r="B185">
            <v>912142</v>
          </cell>
        </row>
        <row r="186">
          <cell r="A186" t="str">
            <v>JEF</v>
          </cell>
          <cell r="B186">
            <v>921925</v>
          </cell>
        </row>
        <row r="187">
          <cell r="A187" t="str">
            <v>JNJ</v>
          </cell>
          <cell r="B187">
            <v>912212</v>
          </cell>
        </row>
        <row r="188">
          <cell r="A188" t="str">
            <v>JCI</v>
          </cell>
          <cell r="B188">
            <v>545615</v>
          </cell>
        </row>
        <row r="189">
          <cell r="A189" t="str">
            <v>JPM</v>
          </cell>
          <cell r="B189">
            <v>902242</v>
          </cell>
        </row>
        <row r="190">
          <cell r="A190" t="str">
            <v>JNPR.K</v>
          </cell>
          <cell r="B190">
            <v>699943</v>
          </cell>
        </row>
        <row r="191">
          <cell r="A191" t="str">
            <v>K</v>
          </cell>
          <cell r="B191">
            <v>905922</v>
          </cell>
        </row>
        <row r="192">
          <cell r="A192" t="str">
            <v>KEY</v>
          </cell>
          <cell r="B192">
            <v>916130</v>
          </cell>
        </row>
        <row r="193">
          <cell r="A193" t="str">
            <v>KMB</v>
          </cell>
          <cell r="B193">
            <v>902354</v>
          </cell>
        </row>
        <row r="194">
          <cell r="A194" t="str">
            <v>KIM</v>
          </cell>
          <cell r="B194">
            <v>546169</v>
          </cell>
        </row>
        <row r="195">
          <cell r="A195" t="str">
            <v>KLAC.O</v>
          </cell>
          <cell r="B195">
            <v>993062</v>
          </cell>
        </row>
        <row r="196">
          <cell r="A196" t="str">
            <v>KSS</v>
          </cell>
          <cell r="B196">
            <v>325849</v>
          </cell>
        </row>
        <row r="197">
          <cell r="A197" t="str">
            <v>KR</v>
          </cell>
          <cell r="B197">
            <v>912134</v>
          </cell>
        </row>
        <row r="198">
          <cell r="A198" t="str">
            <v>LB</v>
          </cell>
          <cell r="B198">
            <v>937343</v>
          </cell>
        </row>
        <row r="199">
          <cell r="A199" t="str">
            <v>LHX</v>
          </cell>
          <cell r="B199">
            <v>905409</v>
          </cell>
        </row>
        <row r="200">
          <cell r="A200" t="str">
            <v>LH</v>
          </cell>
          <cell r="B200">
            <v>152533</v>
          </cell>
        </row>
        <row r="201">
          <cell r="A201" t="str">
            <v>LEG</v>
          </cell>
          <cell r="B201">
            <v>906487</v>
          </cell>
        </row>
        <row r="202">
          <cell r="A202" t="str">
            <v>LEN</v>
          </cell>
          <cell r="B202">
            <v>912219</v>
          </cell>
        </row>
        <row r="203">
          <cell r="A203" t="str">
            <v>LNC</v>
          </cell>
          <cell r="B203">
            <v>912402</v>
          </cell>
        </row>
        <row r="204">
          <cell r="A204" t="str">
            <v>LIN</v>
          </cell>
          <cell r="B204" t="str">
            <v>9373MH</v>
          </cell>
        </row>
        <row r="205">
          <cell r="A205" t="str">
            <v>LMT</v>
          </cell>
          <cell r="B205">
            <v>154423</v>
          </cell>
        </row>
        <row r="206">
          <cell r="A206" t="str">
            <v>L</v>
          </cell>
          <cell r="B206">
            <v>922418</v>
          </cell>
        </row>
        <row r="207">
          <cell r="A207" t="str">
            <v>LOW</v>
          </cell>
          <cell r="B207">
            <v>905620</v>
          </cell>
        </row>
        <row r="208">
          <cell r="A208" t="str">
            <v>MTB</v>
          </cell>
          <cell r="B208">
            <v>951503</v>
          </cell>
        </row>
        <row r="209">
          <cell r="A209" t="str">
            <v>MAC</v>
          </cell>
          <cell r="B209">
            <v>357366</v>
          </cell>
        </row>
        <row r="210">
          <cell r="A210" t="str">
            <v>M</v>
          </cell>
          <cell r="B210">
            <v>546814</v>
          </cell>
        </row>
        <row r="211">
          <cell r="A211" t="str">
            <v>MRO</v>
          </cell>
          <cell r="B211">
            <v>544682</v>
          </cell>
        </row>
        <row r="212">
          <cell r="A212" t="str">
            <v>MMC</v>
          </cell>
          <cell r="B212">
            <v>904780</v>
          </cell>
        </row>
        <row r="213">
          <cell r="A213" t="str">
            <v>MLM</v>
          </cell>
          <cell r="B213">
            <v>130062</v>
          </cell>
        </row>
        <row r="214">
          <cell r="A214" t="str">
            <v>MAS</v>
          </cell>
          <cell r="B214">
            <v>905624</v>
          </cell>
        </row>
        <row r="215">
          <cell r="A215" t="str">
            <v>MXIM.O</v>
          </cell>
          <cell r="B215">
            <v>771830</v>
          </cell>
        </row>
        <row r="216">
          <cell r="A216" t="str">
            <v>MKC</v>
          </cell>
          <cell r="B216">
            <v>510493</v>
          </cell>
        </row>
        <row r="217">
          <cell r="A217" t="str">
            <v>MCD</v>
          </cell>
          <cell r="B217">
            <v>921910</v>
          </cell>
        </row>
        <row r="218">
          <cell r="A218" t="str">
            <v>MCK</v>
          </cell>
          <cell r="B218">
            <v>134784</v>
          </cell>
        </row>
        <row r="219">
          <cell r="A219" t="str">
            <v>MDT</v>
          </cell>
          <cell r="B219">
            <v>906496</v>
          </cell>
        </row>
        <row r="220">
          <cell r="A220" t="str">
            <v>MRK</v>
          </cell>
          <cell r="B220">
            <v>905019</v>
          </cell>
        </row>
        <row r="221">
          <cell r="A221" t="str">
            <v>MET</v>
          </cell>
          <cell r="B221">
            <v>286738</v>
          </cell>
        </row>
        <row r="222">
          <cell r="A222" t="str">
            <v>MGM</v>
          </cell>
          <cell r="B222">
            <v>516007</v>
          </cell>
        </row>
        <row r="223">
          <cell r="A223" t="str">
            <v>MCHP.O</v>
          </cell>
          <cell r="B223">
            <v>328228</v>
          </cell>
        </row>
        <row r="224">
          <cell r="A224" t="str">
            <v>MU.O</v>
          </cell>
          <cell r="B224">
            <v>999506</v>
          </cell>
        </row>
        <row r="225">
          <cell r="A225" t="str">
            <v>MSFT.O</v>
          </cell>
          <cell r="B225">
            <v>719643</v>
          </cell>
        </row>
        <row r="226">
          <cell r="A226" t="str">
            <v>MHK</v>
          </cell>
          <cell r="B226">
            <v>325475</v>
          </cell>
        </row>
        <row r="227">
          <cell r="A227" t="str">
            <v>TAP</v>
          </cell>
          <cell r="B227">
            <v>905997</v>
          </cell>
        </row>
        <row r="228">
          <cell r="A228" t="str">
            <v>MDLZ.O</v>
          </cell>
          <cell r="B228" t="str">
            <v>13967E</v>
          </cell>
        </row>
        <row r="229">
          <cell r="A229" t="str">
            <v>MCO</v>
          </cell>
          <cell r="B229">
            <v>683118</v>
          </cell>
        </row>
        <row r="230">
          <cell r="A230" t="str">
            <v>MS</v>
          </cell>
          <cell r="B230">
            <v>327998</v>
          </cell>
        </row>
        <row r="231">
          <cell r="A231" t="str">
            <v>MOS</v>
          </cell>
          <cell r="B231">
            <v>771767</v>
          </cell>
        </row>
        <row r="232">
          <cell r="A232" t="str">
            <v>MSI</v>
          </cell>
          <cell r="B232">
            <v>904878</v>
          </cell>
        </row>
        <row r="233">
          <cell r="A233" t="str">
            <v>MYL.O</v>
          </cell>
          <cell r="B233">
            <v>906931</v>
          </cell>
        </row>
        <row r="234">
          <cell r="A234" t="str">
            <v>NOV</v>
          </cell>
          <cell r="B234">
            <v>884383</v>
          </cell>
        </row>
        <row r="235">
          <cell r="A235" t="str">
            <v>NTAP.O</v>
          </cell>
          <cell r="B235">
            <v>867422</v>
          </cell>
        </row>
        <row r="236">
          <cell r="A236" t="str">
            <v>NWL.O</v>
          </cell>
          <cell r="B236">
            <v>906933</v>
          </cell>
        </row>
        <row r="237">
          <cell r="A237" t="str">
            <v>NEM</v>
          </cell>
          <cell r="B237">
            <v>912160</v>
          </cell>
        </row>
        <row r="238">
          <cell r="A238" t="str">
            <v>NEE</v>
          </cell>
          <cell r="B238">
            <v>905016</v>
          </cell>
        </row>
        <row r="239">
          <cell r="A239" t="str">
            <v>NKE</v>
          </cell>
          <cell r="B239">
            <v>993249</v>
          </cell>
        </row>
        <row r="240">
          <cell r="A240" t="str">
            <v>NI</v>
          </cell>
          <cell r="B240">
            <v>906176</v>
          </cell>
        </row>
        <row r="241">
          <cell r="A241" t="str">
            <v>NBL</v>
          </cell>
          <cell r="B241">
            <v>906557</v>
          </cell>
        </row>
        <row r="242">
          <cell r="A242" t="str">
            <v>JWN</v>
          </cell>
          <cell r="B242">
            <v>906560</v>
          </cell>
        </row>
        <row r="243">
          <cell r="A243" t="str">
            <v>NSC</v>
          </cell>
          <cell r="B243">
            <v>901899</v>
          </cell>
        </row>
        <row r="244">
          <cell r="A244" t="str">
            <v>NTRS.O</v>
          </cell>
          <cell r="B244">
            <v>905861</v>
          </cell>
        </row>
        <row r="245">
          <cell r="A245" t="str">
            <v>NOC</v>
          </cell>
          <cell r="B245">
            <v>905809</v>
          </cell>
        </row>
        <row r="246">
          <cell r="A246" t="str">
            <v>NUE</v>
          </cell>
          <cell r="B246">
            <v>921482</v>
          </cell>
        </row>
        <row r="247">
          <cell r="A247" t="str">
            <v>NVDA.O</v>
          </cell>
          <cell r="B247">
            <v>694405</v>
          </cell>
        </row>
        <row r="248">
          <cell r="A248" t="str">
            <v>OXY</v>
          </cell>
          <cell r="B248">
            <v>905102</v>
          </cell>
        </row>
        <row r="249">
          <cell r="A249" t="str">
            <v>OMC</v>
          </cell>
          <cell r="B249">
            <v>932913</v>
          </cell>
        </row>
        <row r="250">
          <cell r="A250" t="str">
            <v>ORCL.K</v>
          </cell>
          <cell r="B250">
            <v>719618</v>
          </cell>
        </row>
        <row r="251">
          <cell r="A251" t="str">
            <v>PCAR.O</v>
          </cell>
          <cell r="B251">
            <v>921757</v>
          </cell>
        </row>
        <row r="252">
          <cell r="A252" t="str">
            <v>PH</v>
          </cell>
          <cell r="B252">
            <v>905150</v>
          </cell>
        </row>
        <row r="253">
          <cell r="A253" t="str">
            <v>PAYX.O</v>
          </cell>
          <cell r="B253">
            <v>945297</v>
          </cell>
        </row>
        <row r="254">
          <cell r="A254" t="str">
            <v>PNR</v>
          </cell>
          <cell r="B254">
            <v>906585</v>
          </cell>
        </row>
        <row r="255">
          <cell r="A255" t="str">
            <v>PBCT.O</v>
          </cell>
          <cell r="B255">
            <v>517465</v>
          </cell>
        </row>
        <row r="256">
          <cell r="A256" t="str">
            <v>PEP.O</v>
          </cell>
          <cell r="B256">
            <v>905677</v>
          </cell>
        </row>
        <row r="257">
          <cell r="A257" t="str">
            <v>PKI</v>
          </cell>
          <cell r="B257">
            <v>912157</v>
          </cell>
        </row>
        <row r="258">
          <cell r="A258" t="str">
            <v>PFE</v>
          </cell>
          <cell r="B258">
            <v>904030</v>
          </cell>
        </row>
        <row r="259">
          <cell r="A259" t="str">
            <v>PNW</v>
          </cell>
          <cell r="B259">
            <v>902607</v>
          </cell>
        </row>
        <row r="260">
          <cell r="A260" t="str">
            <v>PXD</v>
          </cell>
          <cell r="B260">
            <v>895705</v>
          </cell>
        </row>
        <row r="261">
          <cell r="A261" t="str">
            <v>PNC</v>
          </cell>
          <cell r="B261">
            <v>944175</v>
          </cell>
        </row>
        <row r="262">
          <cell r="A262" t="str">
            <v>PPG</v>
          </cell>
          <cell r="B262">
            <v>901897</v>
          </cell>
        </row>
        <row r="263">
          <cell r="A263" t="str">
            <v>PPL</v>
          </cell>
          <cell r="B263">
            <v>902107</v>
          </cell>
        </row>
        <row r="264">
          <cell r="A264" t="str">
            <v>PFG.O</v>
          </cell>
          <cell r="B264" t="str">
            <v>14698C</v>
          </cell>
        </row>
        <row r="265">
          <cell r="A265" t="str">
            <v>PG</v>
          </cell>
          <cell r="B265">
            <v>912228</v>
          </cell>
        </row>
        <row r="266">
          <cell r="A266" t="str">
            <v>PGR</v>
          </cell>
          <cell r="B266">
            <v>936324</v>
          </cell>
        </row>
        <row r="267">
          <cell r="A267" t="str">
            <v>PLD</v>
          </cell>
          <cell r="B267">
            <v>670129</v>
          </cell>
        </row>
        <row r="268">
          <cell r="A268" t="str">
            <v>PRU</v>
          </cell>
          <cell r="B268" t="str">
            <v>14861V</v>
          </cell>
        </row>
        <row r="269">
          <cell r="A269" t="str">
            <v>PEG</v>
          </cell>
          <cell r="B269">
            <v>902321</v>
          </cell>
        </row>
        <row r="270">
          <cell r="A270" t="str">
            <v>PSA</v>
          </cell>
          <cell r="B270">
            <v>905792</v>
          </cell>
        </row>
        <row r="271">
          <cell r="A271" t="str">
            <v>PHM</v>
          </cell>
          <cell r="B271">
            <v>912518</v>
          </cell>
        </row>
        <row r="272">
          <cell r="A272" t="str">
            <v>QCOM.O</v>
          </cell>
          <cell r="B272">
            <v>546370</v>
          </cell>
        </row>
        <row r="273">
          <cell r="A273" t="str">
            <v>DGX</v>
          </cell>
          <cell r="B273">
            <v>877181</v>
          </cell>
        </row>
        <row r="274">
          <cell r="A274" t="str">
            <v>RL</v>
          </cell>
          <cell r="B274">
            <v>894145</v>
          </cell>
        </row>
        <row r="275">
          <cell r="A275" t="str">
            <v>RTN</v>
          </cell>
          <cell r="B275">
            <v>912633</v>
          </cell>
        </row>
        <row r="276">
          <cell r="A276" t="str">
            <v>REG.O</v>
          </cell>
          <cell r="B276">
            <v>312451</v>
          </cell>
        </row>
        <row r="277">
          <cell r="A277" t="str">
            <v>RF</v>
          </cell>
          <cell r="B277">
            <v>951051</v>
          </cell>
        </row>
        <row r="278">
          <cell r="A278" t="str">
            <v>RSG</v>
          </cell>
          <cell r="B278">
            <v>683432</v>
          </cell>
        </row>
        <row r="279">
          <cell r="A279" t="str">
            <v>RHI</v>
          </cell>
          <cell r="B279">
            <v>923649</v>
          </cell>
        </row>
        <row r="280">
          <cell r="A280" t="str">
            <v>ROK</v>
          </cell>
          <cell r="B280">
            <v>902233</v>
          </cell>
        </row>
        <row r="281">
          <cell r="A281" t="str">
            <v>ROP</v>
          </cell>
          <cell r="B281">
            <v>546965</v>
          </cell>
        </row>
        <row r="282">
          <cell r="A282" t="str">
            <v>ROST.O</v>
          </cell>
          <cell r="B282">
            <v>702365</v>
          </cell>
        </row>
        <row r="283">
          <cell r="A283" t="str">
            <v>RCL</v>
          </cell>
          <cell r="B283">
            <v>322549</v>
          </cell>
        </row>
        <row r="284">
          <cell r="A284" t="str">
            <v>SPGI.K</v>
          </cell>
          <cell r="B284">
            <v>905414</v>
          </cell>
        </row>
        <row r="285">
          <cell r="A285" t="str">
            <v>SLB</v>
          </cell>
          <cell r="B285">
            <v>912090</v>
          </cell>
        </row>
        <row r="286">
          <cell r="A286" t="str">
            <v>STX.O</v>
          </cell>
          <cell r="B286" t="str">
            <v>26599V</v>
          </cell>
        </row>
        <row r="287">
          <cell r="A287" t="str">
            <v>SEE</v>
          </cell>
          <cell r="B287">
            <v>923036</v>
          </cell>
        </row>
        <row r="288">
          <cell r="A288" t="str">
            <v>SRE</v>
          </cell>
          <cell r="B288">
            <v>902103</v>
          </cell>
        </row>
        <row r="289">
          <cell r="A289" t="str">
            <v>SHW</v>
          </cell>
          <cell r="B289">
            <v>905361</v>
          </cell>
        </row>
        <row r="290">
          <cell r="A290" t="str">
            <v>SPG</v>
          </cell>
          <cell r="B290">
            <v>357834</v>
          </cell>
        </row>
        <row r="291">
          <cell r="A291" t="str">
            <v>SLG</v>
          </cell>
          <cell r="B291">
            <v>895784</v>
          </cell>
        </row>
        <row r="292">
          <cell r="A292" t="str">
            <v>SNA</v>
          </cell>
          <cell r="B292">
            <v>906400</v>
          </cell>
        </row>
        <row r="293">
          <cell r="A293" t="str">
            <v>SO</v>
          </cell>
          <cell r="B293">
            <v>902325</v>
          </cell>
        </row>
        <row r="294">
          <cell r="A294" t="str">
            <v>LUV</v>
          </cell>
          <cell r="B294">
            <v>905647</v>
          </cell>
        </row>
        <row r="295">
          <cell r="A295" t="str">
            <v>SWK</v>
          </cell>
          <cell r="B295">
            <v>921503</v>
          </cell>
        </row>
        <row r="296">
          <cell r="A296" t="str">
            <v>SBUX.O</v>
          </cell>
          <cell r="B296">
            <v>326143</v>
          </cell>
        </row>
        <row r="297">
          <cell r="A297" t="str">
            <v>STT</v>
          </cell>
          <cell r="B297">
            <v>951052</v>
          </cell>
        </row>
        <row r="298">
          <cell r="A298" t="str">
            <v>SYK</v>
          </cell>
          <cell r="B298">
            <v>981722</v>
          </cell>
        </row>
        <row r="299">
          <cell r="A299" t="str">
            <v>STI</v>
          </cell>
          <cell r="B299">
            <v>922725</v>
          </cell>
        </row>
        <row r="300">
          <cell r="A300" t="str">
            <v>SYMC.O</v>
          </cell>
          <cell r="B300">
            <v>541900</v>
          </cell>
        </row>
        <row r="301">
          <cell r="A301" t="str">
            <v>SNPS.O</v>
          </cell>
          <cell r="B301">
            <v>325059</v>
          </cell>
        </row>
        <row r="302">
          <cell r="A302" t="str">
            <v>SYY</v>
          </cell>
          <cell r="B302">
            <v>916079</v>
          </cell>
        </row>
        <row r="303">
          <cell r="A303" t="str">
            <v>TROW.O</v>
          </cell>
          <cell r="B303">
            <v>729104</v>
          </cell>
        </row>
        <row r="304">
          <cell r="A304" t="str">
            <v>TPR</v>
          </cell>
          <cell r="B304">
            <v>266220</v>
          </cell>
        </row>
        <row r="305">
          <cell r="A305" t="str">
            <v>TGT</v>
          </cell>
          <cell r="B305">
            <v>923425</v>
          </cell>
        </row>
        <row r="306">
          <cell r="A306" t="str">
            <v>TXN.O</v>
          </cell>
          <cell r="B306">
            <v>905061</v>
          </cell>
        </row>
        <row r="307">
          <cell r="A307" t="str">
            <v>TMO</v>
          </cell>
          <cell r="B307">
            <v>906394</v>
          </cell>
        </row>
        <row r="308">
          <cell r="A308" t="str">
            <v>TIF</v>
          </cell>
          <cell r="B308">
            <v>745110</v>
          </cell>
        </row>
        <row r="309">
          <cell r="A309" t="str">
            <v>TJX</v>
          </cell>
          <cell r="B309">
            <v>921855</v>
          </cell>
        </row>
        <row r="310">
          <cell r="A310" t="str">
            <v>TSS</v>
          </cell>
          <cell r="B310">
            <v>944738</v>
          </cell>
        </row>
        <row r="311">
          <cell r="A311" t="str">
            <v>TRV</v>
          </cell>
          <cell r="B311">
            <v>933974</v>
          </cell>
        </row>
        <row r="312">
          <cell r="A312" t="str">
            <v>TSN</v>
          </cell>
          <cell r="B312">
            <v>906643</v>
          </cell>
        </row>
        <row r="313">
          <cell r="A313" t="str">
            <v>USB</v>
          </cell>
          <cell r="B313">
            <v>951046</v>
          </cell>
        </row>
        <row r="314">
          <cell r="A314" t="str">
            <v>UDR</v>
          </cell>
          <cell r="B314">
            <v>992656</v>
          </cell>
        </row>
        <row r="315">
          <cell r="A315" t="str">
            <v>UNP</v>
          </cell>
          <cell r="B315">
            <v>905105</v>
          </cell>
        </row>
        <row r="316">
          <cell r="A316" t="str">
            <v>UPS</v>
          </cell>
          <cell r="B316">
            <v>277487</v>
          </cell>
        </row>
        <row r="317">
          <cell r="A317" t="str">
            <v>UTX</v>
          </cell>
          <cell r="B317">
            <v>905122</v>
          </cell>
        </row>
        <row r="318">
          <cell r="A318" t="str">
            <v>UNH</v>
          </cell>
          <cell r="B318">
            <v>702635</v>
          </cell>
        </row>
        <row r="319">
          <cell r="A319" t="str">
            <v>UNM</v>
          </cell>
          <cell r="B319">
            <v>741410</v>
          </cell>
        </row>
        <row r="320">
          <cell r="A320" t="str">
            <v>VLO</v>
          </cell>
          <cell r="B320">
            <v>982852</v>
          </cell>
        </row>
        <row r="321">
          <cell r="A321" t="str">
            <v>VAR</v>
          </cell>
          <cell r="B321">
            <v>906220</v>
          </cell>
        </row>
        <row r="322">
          <cell r="A322" t="str">
            <v>VRSN.O</v>
          </cell>
          <cell r="B322">
            <v>674693</v>
          </cell>
        </row>
        <row r="323">
          <cell r="A323" t="str">
            <v>VZ</v>
          </cell>
          <cell r="B323">
            <v>945384</v>
          </cell>
        </row>
        <row r="324">
          <cell r="A324" t="str">
            <v>VRTX.O</v>
          </cell>
          <cell r="B324">
            <v>545310</v>
          </cell>
        </row>
        <row r="325">
          <cell r="A325" t="str">
            <v>VFC</v>
          </cell>
          <cell r="B325">
            <v>901892</v>
          </cell>
        </row>
        <row r="326">
          <cell r="A326" t="str">
            <v>VIAB.O</v>
          </cell>
          <cell r="B326">
            <v>543487</v>
          </cell>
        </row>
        <row r="327">
          <cell r="A327" t="str">
            <v>VNO</v>
          </cell>
          <cell r="B327">
            <v>912146</v>
          </cell>
        </row>
        <row r="328">
          <cell r="A328" t="str">
            <v>VMC</v>
          </cell>
          <cell r="B328">
            <v>905816</v>
          </cell>
        </row>
        <row r="329">
          <cell r="A329" t="str">
            <v>GWW</v>
          </cell>
          <cell r="B329">
            <v>905898</v>
          </cell>
        </row>
        <row r="330">
          <cell r="A330" t="str">
            <v>WBA.O</v>
          </cell>
          <cell r="B330">
            <v>904866</v>
          </cell>
        </row>
        <row r="331">
          <cell r="A331" t="str">
            <v>WMT</v>
          </cell>
          <cell r="B331">
            <v>916548</v>
          </cell>
        </row>
        <row r="332">
          <cell r="A332" t="str">
            <v>DIS</v>
          </cell>
          <cell r="B332">
            <v>921964</v>
          </cell>
        </row>
        <row r="333">
          <cell r="A333" t="str">
            <v>WM</v>
          </cell>
          <cell r="B333">
            <v>519514</v>
          </cell>
        </row>
        <row r="334">
          <cell r="A334" t="str">
            <v>WAT</v>
          </cell>
          <cell r="B334">
            <v>867390</v>
          </cell>
        </row>
        <row r="335">
          <cell r="A335" t="str">
            <v>WEC</v>
          </cell>
          <cell r="B335">
            <v>902335</v>
          </cell>
        </row>
        <row r="336">
          <cell r="A336" t="str">
            <v>WFC</v>
          </cell>
          <cell r="B336">
            <v>906195</v>
          </cell>
        </row>
        <row r="337">
          <cell r="A337" t="str">
            <v>WDC.O</v>
          </cell>
          <cell r="B337">
            <v>906785</v>
          </cell>
        </row>
        <row r="338">
          <cell r="A338" t="str">
            <v>WU</v>
          </cell>
          <cell r="B338" t="str">
            <v>41195M</v>
          </cell>
        </row>
        <row r="339">
          <cell r="A339" t="str">
            <v>WY</v>
          </cell>
          <cell r="B339">
            <v>905818</v>
          </cell>
        </row>
        <row r="340">
          <cell r="A340" t="str">
            <v>WHR</v>
          </cell>
          <cell r="B340">
            <v>904869</v>
          </cell>
        </row>
        <row r="341">
          <cell r="A341" t="str">
            <v>WMB</v>
          </cell>
          <cell r="B341">
            <v>922407</v>
          </cell>
        </row>
        <row r="342">
          <cell r="A342" t="str">
            <v>WLTW.O</v>
          </cell>
          <cell r="B342" t="str">
            <v>13967H</v>
          </cell>
        </row>
        <row r="343">
          <cell r="A343" t="str">
            <v>WYNN.O</v>
          </cell>
          <cell r="B343" t="str">
            <v>26406N</v>
          </cell>
        </row>
        <row r="344">
          <cell r="A344" t="str">
            <v>XEL.O</v>
          </cell>
          <cell r="B344">
            <v>905010</v>
          </cell>
        </row>
        <row r="345">
          <cell r="A345" t="str">
            <v>XRX</v>
          </cell>
          <cell r="B345">
            <v>905284</v>
          </cell>
        </row>
        <row r="346">
          <cell r="A346" t="str">
            <v>XLNX.O</v>
          </cell>
          <cell r="B346">
            <v>543542</v>
          </cell>
        </row>
        <row r="347">
          <cell r="A347" t="str">
            <v>YUM</v>
          </cell>
          <cell r="B347">
            <v>878574</v>
          </cell>
        </row>
        <row r="348">
          <cell r="A348" t="str">
            <v>ZBH</v>
          </cell>
          <cell r="B348" t="str">
            <v>14361V</v>
          </cell>
        </row>
        <row r="349">
          <cell r="A349" t="str">
            <v>ZION.O</v>
          </cell>
          <cell r="B349">
            <v>951584</v>
          </cell>
        </row>
      </sheetData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 PORTFOLIO"/>
      <sheetName val="DIV YIELD PORTFOLIO"/>
      <sheetName val="MARKET CAP PORTFOLIO"/>
      <sheetName val="NET INCOME PORTFOLIO"/>
      <sheetName val="EBITD PORTFOLIO"/>
      <sheetName val="EQUITY PORTFOLIO"/>
      <sheetName val="DEBT PORTFOLIO"/>
      <sheetName val="REVENUE PORTFOLIO"/>
      <sheetName val="RoA PORTFOLIO"/>
      <sheetName val="RoE PORTFOLIO"/>
      <sheetName val="Asset per Industry"/>
      <sheetName val="Tabelle4"/>
      <sheetName val="Tabelle5"/>
      <sheetName val="ASSET PORTFOLIO"/>
      <sheetName val="PRICE PORTFOLIO"/>
      <sheetName val="SUMMARY KORREL PORTFOLIOS"/>
      <sheetName val="Tabelle2"/>
      <sheetName val="Tabelle1"/>
      <sheetName val="PORTFOLIO RAW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E-PILLAR PORTFOLIO"/>
      <sheetName val="G-PILLAR PORTFOLIO"/>
      <sheetName val="S-PILLAR PORTFOLIO"/>
      <sheetName val="ESG CONTRO PORTFOLIO"/>
      <sheetName val="ESGC PORTFOLIO"/>
      <sheetName val="ESG PORTFOLIO"/>
      <sheetName val="SUMMARY PORTFOLIO"/>
      <sheetName val="SUMMARY PORTFOLIO INDSUTRY"/>
      <sheetName val="PORTFOLIO Per INDUS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</row>
        <row r="2">
          <cell r="B2"/>
          <cell r="C2">
            <v>2007</v>
          </cell>
          <cell r="D2">
            <v>2008</v>
          </cell>
          <cell r="E2">
            <v>2009</v>
          </cell>
          <cell r="F2">
            <v>2010</v>
          </cell>
          <cell r="G2">
            <v>2011</v>
          </cell>
          <cell r="H2">
            <v>2012</v>
          </cell>
          <cell r="I2">
            <v>2013</v>
          </cell>
          <cell r="J2">
            <v>2014</v>
          </cell>
          <cell r="K2">
            <v>2015</v>
          </cell>
          <cell r="L2">
            <v>2016</v>
          </cell>
          <cell r="M2">
            <v>2017</v>
          </cell>
        </row>
        <row r="3">
          <cell r="B3">
            <v>902172</v>
          </cell>
          <cell r="C3">
            <v>87.196853146853101</v>
          </cell>
          <cell r="D3">
            <v>50.3827432494748</v>
          </cell>
          <cell r="E3">
            <v>47.140342093265602</v>
          </cell>
          <cell r="F3">
            <v>46.539558402705502</v>
          </cell>
          <cell r="G3">
            <v>50.033836893789299</v>
          </cell>
          <cell r="H3">
            <v>47.442829437102702</v>
          </cell>
          <cell r="I3">
            <v>55.2734479998418</v>
          </cell>
          <cell r="J3">
            <v>88.864443649800293</v>
          </cell>
          <cell r="K3">
            <v>50.953109390609399</v>
          </cell>
          <cell r="L3">
            <v>87.1265194400561</v>
          </cell>
          <cell r="M3">
            <v>50.687716496035698</v>
          </cell>
        </row>
        <row r="4">
          <cell r="B4">
            <v>916328</v>
          </cell>
          <cell r="C4">
            <v>34.369680500658703</v>
          </cell>
          <cell r="D4">
            <v>74.108803105194497</v>
          </cell>
          <cell r="E4">
            <v>40.291636137162897</v>
          </cell>
          <cell r="F4">
            <v>40.793147600156097</v>
          </cell>
          <cell r="G4">
            <v>39.468559278506198</v>
          </cell>
          <cell r="H4">
            <v>40.0113985655737</v>
          </cell>
          <cell r="I4">
            <v>44.822484869247397</v>
          </cell>
          <cell r="J4">
            <v>41.422323539344802</v>
          </cell>
          <cell r="K4">
            <v>42.586138861138799</v>
          </cell>
          <cell r="L4">
            <v>45.821978672985701</v>
          </cell>
          <cell r="M4">
            <v>43.0567856635166</v>
          </cell>
        </row>
        <row r="5">
          <cell r="B5" t="str">
            <v>14352P</v>
          </cell>
          <cell r="C5">
            <v>51.685845588235203</v>
          </cell>
          <cell r="D5">
            <v>72.464910775566196</v>
          </cell>
          <cell r="E5">
            <v>44.880138888888801</v>
          </cell>
          <cell r="F5">
            <v>82.828881987577603</v>
          </cell>
          <cell r="G5">
            <v>84.107277777777696</v>
          </cell>
          <cell r="H5">
            <v>49.473394241417402</v>
          </cell>
          <cell r="I5">
            <v>47.959103840682701</v>
          </cell>
          <cell r="J5">
            <v>88.9855263157894</v>
          </cell>
          <cell r="K5">
            <v>86.682500000000005</v>
          </cell>
          <cell r="L5">
            <v>92.692744755244703</v>
          </cell>
          <cell r="M5">
            <v>91.716032608695599</v>
          </cell>
        </row>
        <row r="6">
          <cell r="B6">
            <v>312367</v>
          </cell>
          <cell r="C6">
            <v>34.591233766233699</v>
          </cell>
          <cell r="D6">
            <v>36.641827637444202</v>
          </cell>
          <cell r="E6">
            <v>34.065250097694403</v>
          </cell>
          <cell r="F6">
            <v>33.580173647242397</v>
          </cell>
          <cell r="G6">
            <v>23.221912955465498</v>
          </cell>
          <cell r="H6">
            <v>25.839549180327801</v>
          </cell>
          <cell r="I6">
            <v>18.4242891401164</v>
          </cell>
          <cell r="J6">
            <v>50.753358882868497</v>
          </cell>
          <cell r="K6">
            <v>33.499075924075903</v>
          </cell>
          <cell r="L6">
            <v>35.063434012383397</v>
          </cell>
          <cell r="M6">
            <v>55.245990436818197</v>
          </cell>
        </row>
        <row r="7">
          <cell r="B7">
            <v>749382</v>
          </cell>
          <cell r="C7">
            <v>37.092576650713902</v>
          </cell>
          <cell r="D7">
            <v>38.053702002033297</v>
          </cell>
          <cell r="E7">
            <v>38.053702002033297</v>
          </cell>
          <cell r="F7">
            <v>44.299029377284299</v>
          </cell>
          <cell r="G7">
            <v>35.393899204244001</v>
          </cell>
          <cell r="H7">
            <v>48.863831967213102</v>
          </cell>
          <cell r="I7">
            <v>48.863831967213102</v>
          </cell>
          <cell r="J7">
            <v>43.561087745340501</v>
          </cell>
          <cell r="K7">
            <v>47.510669502910801</v>
          </cell>
          <cell r="L7">
            <v>45.014434680533597</v>
          </cell>
          <cell r="M7">
            <v>45.519894110798397</v>
          </cell>
        </row>
        <row r="8">
          <cell r="B8" t="str">
            <v>14806F</v>
          </cell>
          <cell r="C8">
            <v>37.2962121212121</v>
          </cell>
          <cell r="D8">
            <v>37.730193595624101</v>
          </cell>
          <cell r="E8">
            <v>37.730193595624101</v>
          </cell>
          <cell r="F8">
            <v>46.1303152492668</v>
          </cell>
          <cell r="G8">
            <v>49.030131182027397</v>
          </cell>
          <cell r="H8">
            <v>33.668146630236699</v>
          </cell>
          <cell r="I8">
            <v>46.424335373673202</v>
          </cell>
          <cell r="J8">
            <v>46.259532825030398</v>
          </cell>
          <cell r="K8">
            <v>46.259532825030398</v>
          </cell>
          <cell r="L8">
            <v>42.812791030059898</v>
          </cell>
          <cell r="M8">
            <v>27.929450299383099</v>
          </cell>
        </row>
        <row r="9">
          <cell r="B9">
            <v>936365</v>
          </cell>
          <cell r="C9">
            <v>66.492963194382398</v>
          </cell>
          <cell r="D9">
            <v>62.677185314685303</v>
          </cell>
          <cell r="E9">
            <v>36.271800250560801</v>
          </cell>
          <cell r="F9">
            <v>38.761891852285999</v>
          </cell>
          <cell r="G9">
            <v>35.158859108159398</v>
          </cell>
          <cell r="H9">
            <v>43.250636237440503</v>
          </cell>
          <cell r="I9">
            <v>41.235470741947402</v>
          </cell>
          <cell r="J9">
            <v>41.235470741947402</v>
          </cell>
          <cell r="K9">
            <v>78.280173838852406</v>
          </cell>
          <cell r="L9">
            <v>39.892114328969903</v>
          </cell>
          <cell r="M9">
            <v>43.134463351854798</v>
          </cell>
        </row>
        <row r="10">
          <cell r="B10">
            <v>545101</v>
          </cell>
          <cell r="C10">
            <v>50.5035581602218</v>
          </cell>
          <cell r="D10">
            <v>34.330640168400201</v>
          </cell>
          <cell r="E10">
            <v>33.561277780549197</v>
          </cell>
          <cell r="F10">
            <v>33.561277780549197</v>
          </cell>
          <cell r="G10">
            <v>44.781637717121498</v>
          </cell>
          <cell r="H10">
            <v>44.781637717121498</v>
          </cell>
          <cell r="I10">
            <v>53.846650152405502</v>
          </cell>
          <cell r="J10">
            <v>53.846650152405502</v>
          </cell>
          <cell r="K10">
            <v>32.588883611955403</v>
          </cell>
          <cell r="L10">
            <v>58.433746808746797</v>
          </cell>
          <cell r="M10">
            <v>66.988270142180099</v>
          </cell>
        </row>
        <row r="11">
          <cell r="B11">
            <v>933185</v>
          </cell>
          <cell r="C11">
            <v>52.782482993197199</v>
          </cell>
          <cell r="D11">
            <v>35.9708877443136</v>
          </cell>
          <cell r="E11">
            <v>35.9708877443136</v>
          </cell>
          <cell r="F11">
            <v>58.328971975660103</v>
          </cell>
          <cell r="G11">
            <v>42.4401332658569</v>
          </cell>
          <cell r="H11">
            <v>69.337764055451601</v>
          </cell>
          <cell r="I11">
            <v>38.737109744560101</v>
          </cell>
          <cell r="J11">
            <v>38.737109744560101</v>
          </cell>
          <cell r="K11">
            <v>69.659622985709902</v>
          </cell>
          <cell r="L11">
            <v>69.118896213572597</v>
          </cell>
          <cell r="M11">
            <v>69.7313587381975</v>
          </cell>
        </row>
        <row r="12">
          <cell r="B12">
            <v>277642</v>
          </cell>
          <cell r="C12">
            <v>47.935210803689102</v>
          </cell>
          <cell r="D12">
            <v>47.935210803689102</v>
          </cell>
          <cell r="E12">
            <v>50.4291706791157</v>
          </cell>
          <cell r="F12">
            <v>49.678110366805399</v>
          </cell>
          <cell r="G12">
            <v>83.594284397848796</v>
          </cell>
          <cell r="H12">
            <v>83.594284397848796</v>
          </cell>
          <cell r="I12">
            <v>84.716912184538103</v>
          </cell>
          <cell r="J12">
            <v>84.716912184538103</v>
          </cell>
          <cell r="K12">
            <v>82.687352245862797</v>
          </cell>
          <cell r="L12">
            <v>82.000544544975796</v>
          </cell>
          <cell r="M12">
            <v>89.222975395093798</v>
          </cell>
        </row>
        <row r="13">
          <cell r="B13">
            <v>905271</v>
          </cell>
          <cell r="C13">
            <v>66.565326340326294</v>
          </cell>
          <cell r="D13">
            <v>78.888182691262202</v>
          </cell>
          <cell r="E13">
            <v>72.150888470303101</v>
          </cell>
          <cell r="F13">
            <v>77.437420797230601</v>
          </cell>
          <cell r="G13">
            <v>40.825981781376498</v>
          </cell>
          <cell r="H13">
            <v>84.362444829760406</v>
          </cell>
          <cell r="I13">
            <v>83.578388888036599</v>
          </cell>
          <cell r="J13">
            <v>45.614554424915198</v>
          </cell>
          <cell r="K13">
            <v>46.770640706810902</v>
          </cell>
          <cell r="L13">
            <v>79.926533231776105</v>
          </cell>
          <cell r="M13">
            <v>76.728143814821195</v>
          </cell>
        </row>
        <row r="14">
          <cell r="B14">
            <v>277355</v>
          </cell>
          <cell r="C14">
            <v>44.900541125541103</v>
          </cell>
          <cell r="D14">
            <v>44.900541125541103</v>
          </cell>
          <cell r="E14">
            <v>36.647063423789703</v>
          </cell>
          <cell r="F14">
            <v>37.963870058494798</v>
          </cell>
          <cell r="G14">
            <v>37.963870058494798</v>
          </cell>
          <cell r="H14">
            <v>41.3347672064777</v>
          </cell>
          <cell r="I14">
            <v>27.501161573414102</v>
          </cell>
          <cell r="J14">
            <v>35.5353785254824</v>
          </cell>
          <cell r="K14">
            <v>58.519485686727101</v>
          </cell>
          <cell r="L14">
            <v>66.453928602773303</v>
          </cell>
          <cell r="M14">
            <v>35.587406453902403</v>
          </cell>
        </row>
        <row r="15">
          <cell r="B15">
            <v>130298</v>
          </cell>
          <cell r="C15">
            <v>51.461783952959003</v>
          </cell>
          <cell r="D15">
            <v>43.691094661689498</v>
          </cell>
          <cell r="E15">
            <v>50.438409710605001</v>
          </cell>
          <cell r="F15">
            <v>50.438409710605001</v>
          </cell>
          <cell r="G15">
            <v>53.170086337457803</v>
          </cell>
          <cell r="H15">
            <v>39.7573836032388</v>
          </cell>
          <cell r="I15">
            <v>66.905454740685101</v>
          </cell>
          <cell r="J15">
            <v>66.905454740685101</v>
          </cell>
          <cell r="K15">
            <v>63.243954010836497</v>
          </cell>
          <cell r="L15">
            <v>65.401329167286605</v>
          </cell>
          <cell r="M15">
            <v>58.987828111769602</v>
          </cell>
        </row>
        <row r="16">
          <cell r="B16">
            <v>325596</v>
          </cell>
          <cell r="C16">
            <v>40.7485650510204</v>
          </cell>
          <cell r="D16">
            <v>26.693472306755901</v>
          </cell>
          <cell r="E16">
            <v>26.693472306755901</v>
          </cell>
          <cell r="F16">
            <v>31.525402046783601</v>
          </cell>
          <cell r="G16">
            <v>31.743131868131801</v>
          </cell>
          <cell r="H16">
            <v>21.6510416666666</v>
          </cell>
          <cell r="I16">
            <v>24.326428571428501</v>
          </cell>
          <cell r="J16">
            <v>26.7179273429273</v>
          </cell>
          <cell r="K16">
            <v>22.6146501925545</v>
          </cell>
          <cell r="L16">
            <v>44.788435828876999</v>
          </cell>
          <cell r="M16">
            <v>31.934722222222199</v>
          </cell>
        </row>
        <row r="17">
          <cell r="B17">
            <v>906979</v>
          </cell>
          <cell r="C17">
            <v>53.860865470148099</v>
          </cell>
          <cell r="D17">
            <v>48.125626959247597</v>
          </cell>
          <cell r="E17">
            <v>60.838314709036901</v>
          </cell>
          <cell r="F17">
            <v>55.332300183340699</v>
          </cell>
          <cell r="G17">
            <v>55.332300183340699</v>
          </cell>
          <cell r="H17">
            <v>56.029956249183698</v>
          </cell>
          <cell r="I17">
            <v>52.148238393718103</v>
          </cell>
          <cell r="J17">
            <v>47.864747973657501</v>
          </cell>
          <cell r="K17">
            <v>47.864747973657501</v>
          </cell>
          <cell r="L17">
            <v>53.556449447077398</v>
          </cell>
          <cell r="M17">
            <v>53.556449447077398</v>
          </cell>
        </row>
        <row r="18">
          <cell r="B18">
            <v>322677</v>
          </cell>
          <cell r="C18">
            <v>43.513542860239603</v>
          </cell>
          <cell r="D18">
            <v>37.5126468769325</v>
          </cell>
          <cell r="E18">
            <v>43.517490788812502</v>
          </cell>
          <cell r="F18">
            <v>43.517490788812502</v>
          </cell>
          <cell r="G18">
            <v>48.8395074224021</v>
          </cell>
          <cell r="H18">
            <v>45.864415433490997</v>
          </cell>
          <cell r="I18">
            <v>49.170442170388498</v>
          </cell>
          <cell r="J18">
            <v>49.501078929935296</v>
          </cell>
          <cell r="K18">
            <v>49.501078929935296</v>
          </cell>
          <cell r="L18">
            <v>49.023834860791297</v>
          </cell>
          <cell r="M18">
            <v>84.7135190833921</v>
          </cell>
        </row>
        <row r="19">
          <cell r="B19" t="str">
            <v>29026M</v>
          </cell>
          <cell r="C19">
            <v>30.101827263530598</v>
          </cell>
          <cell r="D19">
            <v>33.802759740259702</v>
          </cell>
          <cell r="E19">
            <v>33.626319699695003</v>
          </cell>
          <cell r="F19">
            <v>32.808425281015097</v>
          </cell>
          <cell r="G19">
            <v>31.634353622783699</v>
          </cell>
          <cell r="H19">
            <v>31.634353622783699</v>
          </cell>
          <cell r="I19">
            <v>31.3945718727681</v>
          </cell>
          <cell r="J19">
            <v>31.3945718727681</v>
          </cell>
          <cell r="K19">
            <v>34.141110613524397</v>
          </cell>
          <cell r="L19">
            <v>38.496925465157098</v>
          </cell>
          <cell r="M19">
            <v>38.496925465157098</v>
          </cell>
        </row>
        <row r="20">
          <cell r="B20">
            <v>904853</v>
          </cell>
          <cell r="C20">
            <v>42.8581529581529</v>
          </cell>
          <cell r="D20">
            <v>55.202679898110802</v>
          </cell>
          <cell r="E20">
            <v>57.778765576831198</v>
          </cell>
          <cell r="F20">
            <v>28.8760259827135</v>
          </cell>
          <cell r="G20">
            <v>37.422102390852302</v>
          </cell>
          <cell r="H20">
            <v>39.318801229508097</v>
          </cell>
          <cell r="I20">
            <v>36.190228216098198</v>
          </cell>
          <cell r="J20">
            <v>41.335359675785199</v>
          </cell>
          <cell r="K20">
            <v>36.510948253135702</v>
          </cell>
          <cell r="L20">
            <v>42.651852245020898</v>
          </cell>
          <cell r="M20">
            <v>76.579317355454194</v>
          </cell>
        </row>
        <row r="21">
          <cell r="B21">
            <v>891399</v>
          </cell>
          <cell r="C21">
            <v>27.164145768025101</v>
          </cell>
          <cell r="D21">
            <v>28.150376114413099</v>
          </cell>
          <cell r="E21">
            <v>28.150376114413099</v>
          </cell>
          <cell r="F21">
            <v>32.044996417871502</v>
          </cell>
          <cell r="G21">
            <v>21.392576995372998</v>
          </cell>
          <cell r="H21">
            <v>21.392576995372998</v>
          </cell>
          <cell r="I21">
            <v>30.935540326520901</v>
          </cell>
          <cell r="J21">
            <v>29.745064747973601</v>
          </cell>
          <cell r="K21">
            <v>29.745064747973601</v>
          </cell>
          <cell r="L21">
            <v>35.571272477522399</v>
          </cell>
          <cell r="M21">
            <v>38.811372920337703</v>
          </cell>
        </row>
        <row r="22">
          <cell r="B22">
            <v>670942</v>
          </cell>
          <cell r="C22">
            <v>53.852774295704897</v>
          </cell>
          <cell r="D22">
            <v>25.707570579494799</v>
          </cell>
          <cell r="E22">
            <v>55.989595545134797</v>
          </cell>
          <cell r="F22">
            <v>43.739700158014401</v>
          </cell>
          <cell r="G22">
            <v>43.739700158014401</v>
          </cell>
          <cell r="H22">
            <v>50.312170667447297</v>
          </cell>
          <cell r="I22">
            <v>50.312170667447297</v>
          </cell>
          <cell r="J22">
            <v>55.378436921356901</v>
          </cell>
          <cell r="K22">
            <v>32.437475024975001</v>
          </cell>
          <cell r="L22">
            <v>32.437475024975001</v>
          </cell>
          <cell r="M22">
            <v>54.697698036560503</v>
          </cell>
        </row>
        <row r="23">
          <cell r="B23">
            <v>905425</v>
          </cell>
          <cell r="C23">
            <v>39.415500235466403</v>
          </cell>
          <cell r="D23">
            <v>36.447085078121397</v>
          </cell>
          <cell r="E23">
            <v>36.447085078121397</v>
          </cell>
          <cell r="F23">
            <v>80.207769684356506</v>
          </cell>
          <cell r="G23">
            <v>80.207769684356506</v>
          </cell>
          <cell r="H23">
            <v>37.659888801832203</v>
          </cell>
          <cell r="I23">
            <v>37.659888801832203</v>
          </cell>
          <cell r="J23">
            <v>67.414439876670102</v>
          </cell>
          <cell r="K23">
            <v>67.202399949341398</v>
          </cell>
          <cell r="L23">
            <v>73.905789889415402</v>
          </cell>
          <cell r="M23">
            <v>44.908768419258799</v>
          </cell>
        </row>
        <row r="24">
          <cell r="B24">
            <v>906156</v>
          </cell>
          <cell r="C24">
            <v>67.328067748621294</v>
          </cell>
          <cell r="D24">
            <v>41.749070273083603</v>
          </cell>
          <cell r="E24">
            <v>45.937763904594902</v>
          </cell>
          <cell r="F24">
            <v>45.937763904594902</v>
          </cell>
          <cell r="G24">
            <v>41.1420529465966</v>
          </cell>
          <cell r="H24">
            <v>44.315283745372803</v>
          </cell>
          <cell r="I24">
            <v>42.921951610685902</v>
          </cell>
          <cell r="J24">
            <v>36.082542681021501</v>
          </cell>
          <cell r="K24">
            <v>40.5570067991709</v>
          </cell>
          <cell r="L24">
            <v>40.5570067991709</v>
          </cell>
          <cell r="M24">
            <v>35.563999260490696</v>
          </cell>
        </row>
        <row r="25">
          <cell r="B25">
            <v>916305</v>
          </cell>
          <cell r="C25">
            <v>29.5926477191787</v>
          </cell>
          <cell r="D25">
            <v>40.201882343846599</v>
          </cell>
          <cell r="E25">
            <v>31.905949357077699</v>
          </cell>
          <cell r="F25">
            <v>31.4227233427189</v>
          </cell>
          <cell r="G25">
            <v>31.4227233427189</v>
          </cell>
          <cell r="H25">
            <v>21.9450718244581</v>
          </cell>
          <cell r="I25">
            <v>21.9450718244581</v>
          </cell>
          <cell r="J25">
            <v>20.5672912001524</v>
          </cell>
          <cell r="K25">
            <v>28.8565890631108</v>
          </cell>
          <cell r="L25">
            <v>39.456614903700697</v>
          </cell>
          <cell r="M25">
            <v>39.364526584442302</v>
          </cell>
        </row>
        <row r="26">
          <cell r="B26">
            <v>680902</v>
          </cell>
          <cell r="C26">
            <v>33.311468129571502</v>
          </cell>
          <cell r="D26">
            <v>45.210537933113599</v>
          </cell>
          <cell r="E26">
            <v>41.8691575781259</v>
          </cell>
          <cell r="F26">
            <v>56.278632731577297</v>
          </cell>
          <cell r="G26">
            <v>46.205032706527902</v>
          </cell>
          <cell r="H26">
            <v>53.495343529254903</v>
          </cell>
          <cell r="I26">
            <v>44.609068891066499</v>
          </cell>
          <cell r="J26">
            <v>44.928901810492903</v>
          </cell>
          <cell r="K26">
            <v>42.111836080586102</v>
          </cell>
          <cell r="L26">
            <v>50.839086614412402</v>
          </cell>
          <cell r="M26">
            <v>52.673276240902901</v>
          </cell>
        </row>
        <row r="27">
          <cell r="B27" t="str">
            <v>31604H</v>
          </cell>
          <cell r="C27">
            <v>54.302886977886899</v>
          </cell>
          <cell r="D27">
            <v>35.892189821693897</v>
          </cell>
          <cell r="E27">
            <v>67.714186576114102</v>
          </cell>
          <cell r="F27">
            <v>34.783688865764802</v>
          </cell>
          <cell r="G27">
            <v>29.891437291748701</v>
          </cell>
          <cell r="H27">
            <v>29.2223726580796</v>
          </cell>
          <cell r="I27">
            <v>35.613222579830797</v>
          </cell>
          <cell r="J27">
            <v>36.151044521401097</v>
          </cell>
          <cell r="K27">
            <v>60.885962462734099</v>
          </cell>
          <cell r="L27">
            <v>61.137424514600198</v>
          </cell>
          <cell r="M27">
            <v>71.002831598346305</v>
          </cell>
        </row>
        <row r="28">
          <cell r="B28">
            <v>154680</v>
          </cell>
          <cell r="C28">
            <v>33.994805194805203</v>
          </cell>
          <cell r="D28">
            <v>23.436456857527901</v>
          </cell>
          <cell r="E28">
            <v>27.234056271981199</v>
          </cell>
          <cell r="F28">
            <v>33.915146053218301</v>
          </cell>
          <cell r="G28">
            <v>37.974726377547498</v>
          </cell>
          <cell r="H28">
            <v>35.409131659836099</v>
          </cell>
          <cell r="I28">
            <v>29.2567932666853</v>
          </cell>
          <cell r="J28">
            <v>28.4050983683406</v>
          </cell>
          <cell r="K28">
            <v>35.240693130399002</v>
          </cell>
          <cell r="L28">
            <v>29.613889367988399</v>
          </cell>
          <cell r="M28">
            <v>53.584399318575798</v>
          </cell>
        </row>
        <row r="29">
          <cell r="B29">
            <v>938692</v>
          </cell>
          <cell r="C29">
            <v>66.273593073593105</v>
          </cell>
          <cell r="D29">
            <v>32.120836428925202</v>
          </cell>
          <cell r="E29">
            <v>42.759251236046602</v>
          </cell>
          <cell r="F29">
            <v>35.355359001040497</v>
          </cell>
          <cell r="G29">
            <v>31.442780026990501</v>
          </cell>
          <cell r="H29">
            <v>30.828455512956101</v>
          </cell>
          <cell r="I29">
            <v>33.454488943407398</v>
          </cell>
          <cell r="J29">
            <v>36.733915906788198</v>
          </cell>
          <cell r="K29">
            <v>39.040834165834099</v>
          </cell>
          <cell r="L29">
            <v>75.952970163722497</v>
          </cell>
          <cell r="M29">
            <v>84.9607728427372</v>
          </cell>
        </row>
        <row r="30">
          <cell r="B30">
            <v>546075</v>
          </cell>
          <cell r="C30">
            <v>47.756765300961099</v>
          </cell>
          <cell r="D30">
            <v>22.639239722634901</v>
          </cell>
          <cell r="E30">
            <v>34.692388209680097</v>
          </cell>
          <cell r="F30">
            <v>34.692388209680097</v>
          </cell>
          <cell r="G30">
            <v>33.1856203007518</v>
          </cell>
          <cell r="H30">
            <v>33.1856203007518</v>
          </cell>
          <cell r="I30">
            <v>27.9769467213114</v>
          </cell>
          <cell r="J30">
            <v>30.560114826072201</v>
          </cell>
          <cell r="K30">
            <v>30.560114826072201</v>
          </cell>
          <cell r="L30">
            <v>32.063081655186899</v>
          </cell>
          <cell r="M30">
            <v>24.922260850586099</v>
          </cell>
        </row>
        <row r="31">
          <cell r="B31">
            <v>905276</v>
          </cell>
          <cell r="C31">
            <v>38.846896853146802</v>
          </cell>
          <cell r="D31">
            <v>54.462015266730702</v>
          </cell>
          <cell r="E31">
            <v>42.149303927315302</v>
          </cell>
          <cell r="F31">
            <v>47.730777912101303</v>
          </cell>
          <cell r="G31">
            <v>44.265777876180799</v>
          </cell>
          <cell r="H31">
            <v>72.567532059756701</v>
          </cell>
          <cell r="I31">
            <v>70.470766547855902</v>
          </cell>
          <cell r="J31">
            <v>81.260928918039795</v>
          </cell>
          <cell r="K31">
            <v>80.235967640606802</v>
          </cell>
          <cell r="L31">
            <v>78.3314828811897</v>
          </cell>
          <cell r="M31">
            <v>77.343206804210297</v>
          </cell>
        </row>
        <row r="32">
          <cell r="B32" t="str">
            <v>14737P</v>
          </cell>
          <cell r="C32">
            <v>37.196745516388297</v>
          </cell>
          <cell r="D32">
            <v>36.087995770945199</v>
          </cell>
          <cell r="E32">
            <v>42.598685312342901</v>
          </cell>
          <cell r="F32">
            <v>40.9835123110118</v>
          </cell>
          <cell r="G32">
            <v>41.047250337381897</v>
          </cell>
          <cell r="H32">
            <v>36.980078941577702</v>
          </cell>
          <cell r="I32">
            <v>37.838787153815197</v>
          </cell>
          <cell r="J32">
            <v>39.065899968825399</v>
          </cell>
          <cell r="K32">
            <v>37.596903096903098</v>
          </cell>
          <cell r="L32">
            <v>35.6646620071594</v>
          </cell>
          <cell r="M32">
            <v>37.4592106944866</v>
          </cell>
        </row>
        <row r="33">
          <cell r="B33">
            <v>922817</v>
          </cell>
          <cell r="C33">
            <v>37.492183411826197</v>
          </cell>
          <cell r="D33">
            <v>59.396158606245201</v>
          </cell>
          <cell r="E33">
            <v>63.6612811791383</v>
          </cell>
          <cell r="F33">
            <v>30.2355985387785</v>
          </cell>
          <cell r="G33">
            <v>36.710718113612003</v>
          </cell>
          <cell r="H33">
            <v>34.316645671458502</v>
          </cell>
          <cell r="I33">
            <v>40.121978740456399</v>
          </cell>
          <cell r="J33">
            <v>43.430164604060501</v>
          </cell>
          <cell r="K33">
            <v>38.364368206521704</v>
          </cell>
          <cell r="L33">
            <v>54.720797607706103</v>
          </cell>
          <cell r="M33">
            <v>61.154702240566102</v>
          </cell>
        </row>
        <row r="34">
          <cell r="B34">
            <v>921983</v>
          </cell>
          <cell r="C34">
            <v>48.5671918236186</v>
          </cell>
          <cell r="D34">
            <v>38.664189649302003</v>
          </cell>
          <cell r="E34">
            <v>39.862741456166397</v>
          </cell>
          <cell r="F34">
            <v>37.445799877605403</v>
          </cell>
          <cell r="G34">
            <v>48.7422100026184</v>
          </cell>
          <cell r="H34">
            <v>48.7422100026184</v>
          </cell>
          <cell r="I34">
            <v>55.867503438613703</v>
          </cell>
          <cell r="J34">
            <v>57.738284615894401</v>
          </cell>
          <cell r="K34">
            <v>57.738284615894401</v>
          </cell>
          <cell r="L34">
            <v>40.290646013179597</v>
          </cell>
          <cell r="M34">
            <v>66.862143038331894</v>
          </cell>
        </row>
        <row r="35">
          <cell r="B35">
            <v>132808</v>
          </cell>
          <cell r="C35">
            <v>48.750242007220898</v>
          </cell>
          <cell r="D35">
            <v>43.635272213661999</v>
          </cell>
          <cell r="E35">
            <v>32.621899107000701</v>
          </cell>
          <cell r="F35">
            <v>59.4036075419626</v>
          </cell>
          <cell r="G35">
            <v>58.222935644399399</v>
          </cell>
          <cell r="H35">
            <v>50.092010225612697</v>
          </cell>
          <cell r="I35">
            <v>50.092010225612697</v>
          </cell>
          <cell r="J35">
            <v>50.996674928964403</v>
          </cell>
          <cell r="K35">
            <v>54.1063069908814</v>
          </cell>
          <cell r="L35">
            <v>29.1017401063182</v>
          </cell>
          <cell r="M35">
            <v>58.164885808794999</v>
          </cell>
        </row>
        <row r="36">
          <cell r="B36">
            <v>992816</v>
          </cell>
          <cell r="C36">
            <v>37.797348484848399</v>
          </cell>
          <cell r="D36">
            <v>38.898743189697797</v>
          </cell>
          <cell r="E36">
            <v>32.535463071512297</v>
          </cell>
          <cell r="F36">
            <v>32.876377241843599</v>
          </cell>
          <cell r="G36">
            <v>35.252110228401101</v>
          </cell>
          <cell r="H36">
            <v>33.577859365513</v>
          </cell>
          <cell r="I36">
            <v>33.604773324197701</v>
          </cell>
          <cell r="J36">
            <v>34.111772486772402</v>
          </cell>
          <cell r="K36">
            <v>37.293275121105303</v>
          </cell>
          <cell r="L36">
            <v>38.812563473256603</v>
          </cell>
          <cell r="M36">
            <v>40.751063806885803</v>
          </cell>
        </row>
        <row r="37">
          <cell r="B37">
            <v>905296</v>
          </cell>
          <cell r="C37">
            <v>77.250349608735704</v>
          </cell>
          <cell r="D37">
            <v>77.008616671036904</v>
          </cell>
          <cell r="E37">
            <v>47.994433860883099</v>
          </cell>
          <cell r="F37">
            <v>77.300227244904207</v>
          </cell>
          <cell r="G37">
            <v>77.300227244904207</v>
          </cell>
          <cell r="H37">
            <v>45.504442644984998</v>
          </cell>
          <cell r="I37">
            <v>79.113066082088693</v>
          </cell>
          <cell r="J37">
            <v>79.113066082088693</v>
          </cell>
          <cell r="K37">
            <v>73.812075401269098</v>
          </cell>
          <cell r="L37">
            <v>72.050395480807794</v>
          </cell>
          <cell r="M37">
            <v>73.842093306623099</v>
          </cell>
        </row>
        <row r="38">
          <cell r="B38">
            <v>921093</v>
          </cell>
          <cell r="C38">
            <v>27.194209956709901</v>
          </cell>
          <cell r="D38">
            <v>51.600477605603899</v>
          </cell>
          <cell r="E38">
            <v>41.347104627096797</v>
          </cell>
          <cell r="F38">
            <v>42.353913599779098</v>
          </cell>
          <cell r="G38">
            <v>46.336408523908503</v>
          </cell>
          <cell r="H38">
            <v>65.856796448087394</v>
          </cell>
          <cell r="I38">
            <v>39.746869945903697</v>
          </cell>
          <cell r="J38">
            <v>37.671363596317299</v>
          </cell>
          <cell r="K38">
            <v>68.191556707181704</v>
          </cell>
          <cell r="L38">
            <v>61.8789020765416</v>
          </cell>
          <cell r="M38">
            <v>58.687490660955298</v>
          </cell>
        </row>
        <row r="39">
          <cell r="B39">
            <v>905113</v>
          </cell>
          <cell r="C39">
            <v>80.472424242424196</v>
          </cell>
          <cell r="D39">
            <v>78.201080712611599</v>
          </cell>
          <cell r="E39">
            <v>40.263262477235301</v>
          </cell>
          <cell r="F39">
            <v>43.7870380780071</v>
          </cell>
          <cell r="G39">
            <v>42.478178357683497</v>
          </cell>
          <cell r="H39">
            <v>42.558784952331102</v>
          </cell>
          <cell r="I39">
            <v>41.752318574199599</v>
          </cell>
          <cell r="J39">
            <v>44.234441681250097</v>
          </cell>
          <cell r="K39">
            <v>40.864487023044099</v>
          </cell>
          <cell r="L39">
            <v>85.656436572905704</v>
          </cell>
          <cell r="M39">
            <v>80.259351046169598</v>
          </cell>
        </row>
        <row r="40">
          <cell r="B40" t="str">
            <v>28341F</v>
          </cell>
          <cell r="C40">
            <v>30.024257884972101</v>
          </cell>
          <cell r="D40">
            <v>43.053331094982198</v>
          </cell>
          <cell r="E40">
            <v>47.297695807514103</v>
          </cell>
          <cell r="F40">
            <v>47.297695807514103</v>
          </cell>
          <cell r="G40">
            <v>46.5894298245614</v>
          </cell>
          <cell r="H40">
            <v>52.7641723511937</v>
          </cell>
          <cell r="I40">
            <v>52.7641723511937</v>
          </cell>
          <cell r="J40">
            <v>34.884340172239099</v>
          </cell>
          <cell r="K40">
            <v>34.884340172239099</v>
          </cell>
          <cell r="L40">
            <v>33.710615471484999</v>
          </cell>
          <cell r="M40">
            <v>53.883013386104601</v>
          </cell>
        </row>
        <row r="41">
          <cell r="B41">
            <v>945388</v>
          </cell>
          <cell r="C41">
            <v>37.742946708463897</v>
          </cell>
          <cell r="D41">
            <v>36.8896138854792</v>
          </cell>
          <cell r="E41">
            <v>38.177692813243802</v>
          </cell>
          <cell r="F41">
            <v>41.283563566239202</v>
          </cell>
          <cell r="G41">
            <v>38.099018804162299</v>
          </cell>
          <cell r="H41">
            <v>36.2220747117819</v>
          </cell>
          <cell r="I41">
            <v>36.089256833735597</v>
          </cell>
          <cell r="J41">
            <v>36.355265186555599</v>
          </cell>
          <cell r="K41">
            <v>34.979601995226901</v>
          </cell>
          <cell r="L41">
            <v>36.780987969376497</v>
          </cell>
          <cell r="M41">
            <v>35.277161330775201</v>
          </cell>
        </row>
        <row r="42">
          <cell r="B42">
            <v>702259</v>
          </cell>
          <cell r="C42">
            <v>49.129545454545401</v>
          </cell>
          <cell r="D42">
            <v>43.600541565652598</v>
          </cell>
          <cell r="E42">
            <v>47.245976139576499</v>
          </cell>
          <cell r="F42">
            <v>47.024626703575301</v>
          </cell>
          <cell r="G42">
            <v>47.024626703575301</v>
          </cell>
          <cell r="H42">
            <v>72.201075819672099</v>
          </cell>
          <cell r="I42">
            <v>81.665996742557496</v>
          </cell>
          <cell r="J42">
            <v>81.561573714097193</v>
          </cell>
          <cell r="K42">
            <v>81.561573714097193</v>
          </cell>
          <cell r="L42">
            <v>91.840343601895697</v>
          </cell>
          <cell r="M42">
            <v>91.827788794391594</v>
          </cell>
        </row>
        <row r="43">
          <cell r="B43">
            <v>912669</v>
          </cell>
          <cell r="C43">
            <v>37.687437686939099</v>
          </cell>
          <cell r="D43">
            <v>56.3529247055423</v>
          </cell>
          <cell r="E43">
            <v>34.302872215709201</v>
          </cell>
          <cell r="F43">
            <v>34.302872215709201</v>
          </cell>
          <cell r="G43">
            <v>34.302872215709201</v>
          </cell>
          <cell r="H43">
            <v>53.488523001651998</v>
          </cell>
          <cell r="I43">
            <v>53.931979228647101</v>
          </cell>
          <cell r="J43">
            <v>53.931979228647101</v>
          </cell>
          <cell r="K43">
            <v>53.931979228647101</v>
          </cell>
          <cell r="L43">
            <v>54.089526342451798</v>
          </cell>
          <cell r="M43">
            <v>56.184710289710303</v>
          </cell>
        </row>
        <row r="44">
          <cell r="B44">
            <v>544616</v>
          </cell>
          <cell r="C44">
            <v>28.891666666666602</v>
          </cell>
          <cell r="D44">
            <v>33.375169584598403</v>
          </cell>
          <cell r="E44">
            <v>35.893926413562902</v>
          </cell>
          <cell r="F44">
            <v>32.3377696055245</v>
          </cell>
          <cell r="G44">
            <v>23.033244522505299</v>
          </cell>
          <cell r="H44">
            <v>21.283261232544</v>
          </cell>
          <cell r="I44">
            <v>28.1293304168296</v>
          </cell>
          <cell r="J44">
            <v>37.830200444764898</v>
          </cell>
          <cell r="K44">
            <v>30.208586867677699</v>
          </cell>
          <cell r="L44">
            <v>36.764760195373299</v>
          </cell>
          <cell r="M44">
            <v>74.519248215797703</v>
          </cell>
        </row>
        <row r="45">
          <cell r="B45">
            <v>130502</v>
          </cell>
          <cell r="C45">
            <v>39.143900873138101</v>
          </cell>
          <cell r="D45">
            <v>48.671819210041903</v>
          </cell>
          <cell r="E45">
            <v>48.671819210041903</v>
          </cell>
          <cell r="F45">
            <v>40.010409882332503</v>
          </cell>
          <cell r="G45">
            <v>20.859865258097098</v>
          </cell>
          <cell r="H45">
            <v>20.859865258097098</v>
          </cell>
          <cell r="I45">
            <v>37.335247768172003</v>
          </cell>
          <cell r="J45">
            <v>37.335247768172003</v>
          </cell>
          <cell r="K45">
            <v>81.890418405124194</v>
          </cell>
          <cell r="L45">
            <v>81.890418405124194</v>
          </cell>
          <cell r="M45">
            <v>77.776464583316795</v>
          </cell>
        </row>
        <row r="46">
          <cell r="B46">
            <v>921161</v>
          </cell>
          <cell r="C46">
            <v>24.449688057041001</v>
          </cell>
          <cell r="D46">
            <v>24.449688057041001</v>
          </cell>
          <cell r="E46">
            <v>74.947154161781896</v>
          </cell>
          <cell r="F46">
            <v>41.2203128534588</v>
          </cell>
          <cell r="G46">
            <v>41.2203128534588</v>
          </cell>
          <cell r="H46">
            <v>49.810182186234798</v>
          </cell>
          <cell r="I46">
            <v>75.717788175474595</v>
          </cell>
          <cell r="J46">
            <v>72.650595238095207</v>
          </cell>
          <cell r="K46">
            <v>72.650595238095207</v>
          </cell>
          <cell r="L46">
            <v>77.843473193473102</v>
          </cell>
          <cell r="M46">
            <v>81.749881272318902</v>
          </cell>
        </row>
        <row r="47">
          <cell r="B47">
            <v>921431</v>
          </cell>
          <cell r="C47">
            <v>25.628550834597799</v>
          </cell>
          <cell r="D47">
            <v>37.643610698365499</v>
          </cell>
          <cell r="E47">
            <v>37.643610698365499</v>
          </cell>
          <cell r="F47">
            <v>80.603231733821502</v>
          </cell>
          <cell r="G47">
            <v>80.603231733821502</v>
          </cell>
          <cell r="H47">
            <v>73.342022879201494</v>
          </cell>
          <cell r="I47">
            <v>75.477880236794107</v>
          </cell>
          <cell r="J47">
            <v>38.844277226693698</v>
          </cell>
          <cell r="K47">
            <v>44.060842803030297</v>
          </cell>
          <cell r="L47">
            <v>44.060842803030297</v>
          </cell>
          <cell r="M47">
            <v>43.546573306126</v>
          </cell>
        </row>
        <row r="48">
          <cell r="B48">
            <v>932060</v>
          </cell>
          <cell r="C48">
            <v>47.663731060606104</v>
          </cell>
          <cell r="D48">
            <v>58.902871252512803</v>
          </cell>
          <cell r="E48">
            <v>59.454907050745199</v>
          </cell>
          <cell r="F48">
            <v>65.3814711238293</v>
          </cell>
          <cell r="G48">
            <v>56.155881446928298</v>
          </cell>
          <cell r="H48">
            <v>36.856104192938197</v>
          </cell>
          <cell r="I48">
            <v>63.916335896799801</v>
          </cell>
          <cell r="J48">
            <v>64.434438016799007</v>
          </cell>
          <cell r="K48">
            <v>67.269803725686103</v>
          </cell>
          <cell r="L48">
            <v>39.3032590733349</v>
          </cell>
          <cell r="M48">
            <v>75.305173346504802</v>
          </cell>
        </row>
        <row r="49">
          <cell r="B49">
            <v>923937</v>
          </cell>
          <cell r="C49">
            <v>44.2707651044607</v>
          </cell>
          <cell r="D49">
            <v>38.312498425970198</v>
          </cell>
          <cell r="E49">
            <v>39.213151267260699</v>
          </cell>
          <cell r="F49">
            <v>42.012884658156601</v>
          </cell>
          <cell r="G49">
            <v>40.568898805533898</v>
          </cell>
          <cell r="H49">
            <v>37.001058467741899</v>
          </cell>
          <cell r="I49">
            <v>35.812935729669199</v>
          </cell>
          <cell r="J49">
            <v>36.193049361323297</v>
          </cell>
          <cell r="K49">
            <v>35.751754215933303</v>
          </cell>
          <cell r="L49">
            <v>40.592388048019501</v>
          </cell>
          <cell r="M49">
            <v>40.299868696592597</v>
          </cell>
        </row>
        <row r="50">
          <cell r="B50">
            <v>905840</v>
          </cell>
          <cell r="C50">
            <v>21.9775389025389</v>
          </cell>
          <cell r="D50">
            <v>57.749972139673098</v>
          </cell>
          <cell r="E50">
            <v>32.670670453167297</v>
          </cell>
          <cell r="F50">
            <v>37.466427657821697</v>
          </cell>
          <cell r="G50">
            <v>37.713261572498197</v>
          </cell>
          <cell r="H50">
            <v>37.104654566744699</v>
          </cell>
          <cell r="I50">
            <v>41.303728070175403</v>
          </cell>
          <cell r="J50">
            <v>39.175890054312603</v>
          </cell>
          <cell r="K50">
            <v>48.104712216916901</v>
          </cell>
          <cell r="L50">
            <v>42.030308821281103</v>
          </cell>
          <cell r="M50">
            <v>46.237085346416201</v>
          </cell>
        </row>
        <row r="51">
          <cell r="B51">
            <v>916365</v>
          </cell>
          <cell r="C51">
            <v>74.886138088012103</v>
          </cell>
          <cell r="D51">
            <v>37.216203717742601</v>
          </cell>
          <cell r="E51">
            <v>37.216203717742601</v>
          </cell>
          <cell r="F51">
            <v>45.040519722294398</v>
          </cell>
          <cell r="G51">
            <v>45.040519722294398</v>
          </cell>
          <cell r="H51">
            <v>39.7942174692622</v>
          </cell>
          <cell r="I51">
            <v>39.7942174692622</v>
          </cell>
          <cell r="J51">
            <v>78.142519419115104</v>
          </cell>
          <cell r="K51">
            <v>78.142519419115104</v>
          </cell>
          <cell r="L51">
            <v>46.833841158841103</v>
          </cell>
          <cell r="M51">
            <v>68.520393508545098</v>
          </cell>
        </row>
        <row r="52">
          <cell r="B52">
            <v>992305</v>
          </cell>
          <cell r="C52">
            <v>40.719711086015401</v>
          </cell>
          <cell r="D52">
            <v>40.719711086015401</v>
          </cell>
          <cell r="E52">
            <v>31.024172899824499</v>
          </cell>
          <cell r="F52">
            <v>23.9675964723451</v>
          </cell>
          <cell r="G52">
            <v>22.7386259283588</v>
          </cell>
          <cell r="H52">
            <v>22.7386259283588</v>
          </cell>
          <cell r="I52">
            <v>32.0979210735061</v>
          </cell>
          <cell r="J52">
            <v>32.113816680959097</v>
          </cell>
          <cell r="K52">
            <v>25.545076565225799</v>
          </cell>
          <cell r="L52">
            <v>41.212412891750901</v>
          </cell>
          <cell r="M52">
            <v>41.212412891750901</v>
          </cell>
        </row>
        <row r="53">
          <cell r="B53">
            <v>905876</v>
          </cell>
          <cell r="C53">
            <v>32.893725296442597</v>
          </cell>
          <cell r="D53">
            <v>62.704210510355701</v>
          </cell>
          <cell r="E53">
            <v>36.518302001339798</v>
          </cell>
          <cell r="F53">
            <v>77.207352367325697</v>
          </cell>
          <cell r="G53">
            <v>40.7928821227868</v>
          </cell>
          <cell r="H53">
            <v>82.779072745901601</v>
          </cell>
          <cell r="I53">
            <v>72.688677629325099</v>
          </cell>
          <cell r="J53">
            <v>40.312774400540299</v>
          </cell>
          <cell r="K53">
            <v>76.407992007991993</v>
          </cell>
          <cell r="L53">
            <v>45.326885561778901</v>
          </cell>
          <cell r="M53">
            <v>45.202635864694599</v>
          </cell>
        </row>
        <row r="54">
          <cell r="B54">
            <v>874227</v>
          </cell>
          <cell r="C54">
            <v>27.944171304885501</v>
          </cell>
          <cell r="D54">
            <v>21.327346339581599</v>
          </cell>
          <cell r="E54">
            <v>27.430425296339699</v>
          </cell>
          <cell r="F54">
            <v>23.1849521025892</v>
          </cell>
          <cell r="G54">
            <v>13.8856190958164</v>
          </cell>
          <cell r="H54">
            <v>12.779042661458901</v>
          </cell>
          <cell r="I54">
            <v>12.629704845395199</v>
          </cell>
          <cell r="J54">
            <v>12.6424406710311</v>
          </cell>
          <cell r="K54">
            <v>12.234765234765201</v>
          </cell>
          <cell r="L54">
            <v>14.506930964505299</v>
          </cell>
          <cell r="M54">
            <v>22.2957873683958</v>
          </cell>
        </row>
        <row r="55">
          <cell r="B55">
            <v>929302</v>
          </cell>
          <cell r="C55">
            <v>30.9806818181818</v>
          </cell>
          <cell r="D55">
            <v>53.347653810539001</v>
          </cell>
          <cell r="E55">
            <v>35.562964048456401</v>
          </cell>
          <cell r="F55">
            <v>69.1461368366285</v>
          </cell>
          <cell r="G55">
            <v>34.141176966738101</v>
          </cell>
          <cell r="H55">
            <v>32.8096823770491</v>
          </cell>
          <cell r="I55">
            <v>30.354871349443801</v>
          </cell>
          <cell r="J55">
            <v>35.185182800130498</v>
          </cell>
          <cell r="K55">
            <v>41.780219780219703</v>
          </cell>
          <cell r="L55">
            <v>49.835809332847198</v>
          </cell>
          <cell r="M55">
            <v>82.503558324261107</v>
          </cell>
        </row>
        <row r="56">
          <cell r="B56">
            <v>545725</v>
          </cell>
          <cell r="C56">
            <v>24.8935255437531</v>
          </cell>
          <cell r="D56">
            <v>29.312221396731001</v>
          </cell>
          <cell r="E56">
            <v>29.312221396731001</v>
          </cell>
          <cell r="F56">
            <v>38.8811134235171</v>
          </cell>
          <cell r="G56">
            <v>38.8811134235171</v>
          </cell>
          <cell r="H56">
            <v>44.167999325236103</v>
          </cell>
          <cell r="I56">
            <v>44.211144448496498</v>
          </cell>
          <cell r="J56">
            <v>80.373505572441701</v>
          </cell>
          <cell r="K56">
            <v>80.373505572441701</v>
          </cell>
          <cell r="L56">
            <v>80.059416738474695</v>
          </cell>
          <cell r="M56">
            <v>43.130824545197903</v>
          </cell>
        </row>
        <row r="57">
          <cell r="B57">
            <v>904818</v>
          </cell>
          <cell r="C57">
            <v>52.169091099366803</v>
          </cell>
          <cell r="D57">
            <v>37.638143883110402</v>
          </cell>
          <cell r="E57">
            <v>37.638143883110402</v>
          </cell>
          <cell r="F57">
            <v>39.3202111975558</v>
          </cell>
          <cell r="G57">
            <v>36.923228900075898</v>
          </cell>
          <cell r="H57">
            <v>59.044838017174101</v>
          </cell>
          <cell r="I57">
            <v>45.784087016101402</v>
          </cell>
          <cell r="J57">
            <v>43.050278622087099</v>
          </cell>
          <cell r="K57">
            <v>43.050278622087099</v>
          </cell>
          <cell r="L57">
            <v>42.705682833501598</v>
          </cell>
          <cell r="M57">
            <v>48.683871586579102</v>
          </cell>
        </row>
        <row r="58">
          <cell r="B58">
            <v>894371</v>
          </cell>
          <cell r="C58">
            <v>41.409899845916797</v>
          </cell>
          <cell r="D58">
            <v>30.627034774123398</v>
          </cell>
          <cell r="E58">
            <v>61.212745864269799</v>
          </cell>
          <cell r="F58">
            <v>49.309333009093699</v>
          </cell>
          <cell r="G58">
            <v>41.567613444669298</v>
          </cell>
          <cell r="H58">
            <v>57.095144862846901</v>
          </cell>
          <cell r="I58">
            <v>29.4094346371642</v>
          </cell>
          <cell r="J58">
            <v>52.818810444874202</v>
          </cell>
          <cell r="K58">
            <v>53.653199741435003</v>
          </cell>
          <cell r="L58">
            <v>66.876811307245802</v>
          </cell>
          <cell r="M58">
            <v>70.825472631304095</v>
          </cell>
        </row>
        <row r="59">
          <cell r="B59">
            <v>325824</v>
          </cell>
          <cell r="C59">
            <v>41.6709484066767</v>
          </cell>
          <cell r="D59">
            <v>35.760111989459801</v>
          </cell>
          <cell r="E59">
            <v>49.7246338357036</v>
          </cell>
          <cell r="F59">
            <v>63.572019971529102</v>
          </cell>
          <cell r="G59">
            <v>30.669972684703399</v>
          </cell>
          <cell r="H59">
            <v>29.693406701311201</v>
          </cell>
          <cell r="I59">
            <v>26.4650358606557</v>
          </cell>
          <cell r="J59">
            <v>35.195129610597199</v>
          </cell>
          <cell r="K59">
            <v>35.496242823370402</v>
          </cell>
          <cell r="L59">
            <v>41.023207489587797</v>
          </cell>
          <cell r="M59">
            <v>41.023207489587797</v>
          </cell>
        </row>
        <row r="60">
          <cell r="B60">
            <v>905080</v>
          </cell>
          <cell r="C60">
            <v>52.009375677433297</v>
          </cell>
          <cell r="D60">
            <v>49.842384143093398</v>
          </cell>
          <cell r="E60">
            <v>49.842384143093398</v>
          </cell>
          <cell r="F60">
            <v>83.226618906587603</v>
          </cell>
          <cell r="G60">
            <v>83.226618906587603</v>
          </cell>
          <cell r="H60">
            <v>51.176071187584299</v>
          </cell>
          <cell r="I60">
            <v>48.740843688685402</v>
          </cell>
          <cell r="J60">
            <v>51.5594388637655</v>
          </cell>
          <cell r="K60">
            <v>51.5594388637655</v>
          </cell>
          <cell r="L60">
            <v>75.109724932627103</v>
          </cell>
          <cell r="M60">
            <v>44.3319073995672</v>
          </cell>
        </row>
        <row r="61">
          <cell r="B61">
            <v>912216</v>
          </cell>
          <cell r="C61">
            <v>32.770508658008602</v>
          </cell>
          <cell r="D61">
            <v>57.214889583440097</v>
          </cell>
          <cell r="E61">
            <v>35.270735638921401</v>
          </cell>
          <cell r="F61">
            <v>47.127886210872603</v>
          </cell>
          <cell r="G61">
            <v>52.8418286884474</v>
          </cell>
          <cell r="H61">
            <v>48.538867605131799</v>
          </cell>
          <cell r="I61">
            <v>58.526705421377102</v>
          </cell>
          <cell r="J61">
            <v>60.261815364443599</v>
          </cell>
          <cell r="K61">
            <v>61.919700299700303</v>
          </cell>
          <cell r="L61">
            <v>62.4319614593579</v>
          </cell>
          <cell r="M61">
            <v>59.225481176317302</v>
          </cell>
        </row>
        <row r="62">
          <cell r="B62">
            <v>879628</v>
          </cell>
          <cell r="C62">
            <v>45.984090909090902</v>
          </cell>
          <cell r="D62">
            <v>28.954759571306599</v>
          </cell>
          <cell r="E62">
            <v>28.954759571306599</v>
          </cell>
          <cell r="F62">
            <v>22.7839273326396</v>
          </cell>
          <cell r="G62">
            <v>23.417406417999601</v>
          </cell>
          <cell r="H62">
            <v>36.908811475409799</v>
          </cell>
          <cell r="I62">
            <v>36.908811475409799</v>
          </cell>
          <cell r="J62">
            <v>37.3669273131352</v>
          </cell>
          <cell r="K62">
            <v>37.3669273131352</v>
          </cell>
          <cell r="L62">
            <v>36.875546328671298</v>
          </cell>
          <cell r="M62">
            <v>46.781260970686297</v>
          </cell>
        </row>
        <row r="63">
          <cell r="B63">
            <v>755148</v>
          </cell>
          <cell r="C63">
            <v>50.896861471861399</v>
          </cell>
          <cell r="D63">
            <v>38.1936537108</v>
          </cell>
          <cell r="E63">
            <v>38.1936537108</v>
          </cell>
          <cell r="F63">
            <v>31.981254356808702</v>
          </cell>
          <cell r="G63">
            <v>34.142721276001602</v>
          </cell>
          <cell r="H63">
            <v>28.6853617248752</v>
          </cell>
          <cell r="I63">
            <v>37.1332307035727</v>
          </cell>
          <cell r="J63">
            <v>36.782056266346203</v>
          </cell>
          <cell r="K63">
            <v>36.782056266346203</v>
          </cell>
          <cell r="L63">
            <v>37.442052834825297</v>
          </cell>
          <cell r="M63">
            <v>45.798357573342599</v>
          </cell>
        </row>
        <row r="64">
          <cell r="B64">
            <v>905075</v>
          </cell>
          <cell r="C64">
            <v>27.0857323232323</v>
          </cell>
          <cell r="D64">
            <v>27.0857323232323</v>
          </cell>
          <cell r="E64">
            <v>69.988139460836294</v>
          </cell>
          <cell r="F64">
            <v>50.751866147083099</v>
          </cell>
          <cell r="G64">
            <v>50.751866147083099</v>
          </cell>
          <cell r="H64">
            <v>48.859761963380301</v>
          </cell>
          <cell r="I64">
            <v>48.6905054644808</v>
          </cell>
          <cell r="J64">
            <v>83.231272851416193</v>
          </cell>
          <cell r="K64">
            <v>82.0885902292152</v>
          </cell>
          <cell r="L64">
            <v>82.0885902292152</v>
          </cell>
          <cell r="M64">
            <v>78.010137865380898</v>
          </cell>
        </row>
        <row r="65">
          <cell r="B65">
            <v>134843</v>
          </cell>
          <cell r="C65">
            <v>31.789038678712501</v>
          </cell>
          <cell r="D65">
            <v>27.899719612830602</v>
          </cell>
          <cell r="E65">
            <v>59.157245640062598</v>
          </cell>
          <cell r="F65">
            <v>33.595785739250601</v>
          </cell>
          <cell r="G65">
            <v>34.177004852937202</v>
          </cell>
          <cell r="H65">
            <v>42.113295709941802</v>
          </cell>
          <cell r="I65">
            <v>30.836585826879901</v>
          </cell>
          <cell r="J65">
            <v>30.836585826879901</v>
          </cell>
          <cell r="K65">
            <v>39.097912907987499</v>
          </cell>
          <cell r="L65">
            <v>78.839337909833802</v>
          </cell>
          <cell r="M65">
            <v>78.839337909833802</v>
          </cell>
        </row>
        <row r="66">
          <cell r="B66">
            <v>944704</v>
          </cell>
          <cell r="C66">
            <v>51.426224105461301</v>
          </cell>
          <cell r="D66">
            <v>22.217707937385502</v>
          </cell>
          <cell r="E66">
            <v>22.217707937385502</v>
          </cell>
          <cell r="F66">
            <v>22.217707937385502</v>
          </cell>
          <cell r="G66">
            <v>29.257960140679899</v>
          </cell>
          <cell r="H66">
            <v>35.045027619570398</v>
          </cell>
          <cell r="I66">
            <v>35.045027619570398</v>
          </cell>
          <cell r="J66">
            <v>58.768857082369301</v>
          </cell>
          <cell r="K66">
            <v>56.4238261738261</v>
          </cell>
          <cell r="L66">
            <v>56.4238261738261</v>
          </cell>
          <cell r="M66">
            <v>56.4238261738261</v>
          </cell>
        </row>
        <row r="67">
          <cell r="B67">
            <v>877723</v>
          </cell>
          <cell r="C67">
            <v>51.739393939393899</v>
          </cell>
          <cell r="D67">
            <v>51.739393939393899</v>
          </cell>
          <cell r="E67">
            <v>37.959915231310298</v>
          </cell>
          <cell r="F67">
            <v>37.959915231310298</v>
          </cell>
          <cell r="G67">
            <v>43.568518825087502</v>
          </cell>
          <cell r="H67">
            <v>44.839708859252198</v>
          </cell>
          <cell r="I67">
            <v>54.176058743169399</v>
          </cell>
          <cell r="J67">
            <v>53.949562533271497</v>
          </cell>
          <cell r="K67">
            <v>54.754563618199903</v>
          </cell>
          <cell r="L67">
            <v>26.208447432307</v>
          </cell>
          <cell r="M67">
            <v>57.585194397403299</v>
          </cell>
        </row>
        <row r="68">
          <cell r="B68">
            <v>755695</v>
          </cell>
          <cell r="C68">
            <v>53.493421052631497</v>
          </cell>
          <cell r="D68">
            <v>43.55</v>
          </cell>
          <cell r="E68">
            <v>37.058978873239397</v>
          </cell>
          <cell r="F68">
            <v>43.747023809523803</v>
          </cell>
          <cell r="G68">
            <v>73.378546099290702</v>
          </cell>
          <cell r="H68">
            <v>33.270202020201999</v>
          </cell>
          <cell r="I68">
            <v>43.039285714285697</v>
          </cell>
          <cell r="J68">
            <v>41.290519877675798</v>
          </cell>
          <cell r="K68">
            <v>37.924342105263101</v>
          </cell>
          <cell r="L68">
            <v>72.270703933747399</v>
          </cell>
          <cell r="M68">
            <v>77.837425595238102</v>
          </cell>
        </row>
        <row r="69">
          <cell r="B69">
            <v>902224</v>
          </cell>
          <cell r="C69">
            <v>65.196022727272705</v>
          </cell>
          <cell r="D69">
            <v>33.870196757849598</v>
          </cell>
          <cell r="E69">
            <v>33.870196757849598</v>
          </cell>
          <cell r="F69">
            <v>30.1359277445369</v>
          </cell>
          <cell r="G69">
            <v>33.960418057932301</v>
          </cell>
          <cell r="H69">
            <v>42.103494658608597</v>
          </cell>
          <cell r="I69">
            <v>42.103494658608597</v>
          </cell>
          <cell r="J69">
            <v>40.423696496667702</v>
          </cell>
          <cell r="K69">
            <v>40.423696496667702</v>
          </cell>
          <cell r="L69">
            <v>40.654534821614</v>
          </cell>
          <cell r="M69">
            <v>44.360588339546602</v>
          </cell>
        </row>
        <row r="70">
          <cell r="B70" t="str">
            <v>28513N</v>
          </cell>
          <cell r="C70">
            <v>50.686033617368899</v>
          </cell>
          <cell r="D70">
            <v>41.241666666666603</v>
          </cell>
          <cell r="E70">
            <v>43.970330958607597</v>
          </cell>
          <cell r="F70">
            <v>76.347266276343603</v>
          </cell>
          <cell r="G70">
            <v>43.814878957323899</v>
          </cell>
          <cell r="H70">
            <v>44.027599897540902</v>
          </cell>
          <cell r="I70">
            <v>83.001392492399603</v>
          </cell>
          <cell r="J70">
            <v>88.138620696505498</v>
          </cell>
          <cell r="K70">
            <v>77.272580360815596</v>
          </cell>
          <cell r="L70">
            <v>85.726074990126307</v>
          </cell>
          <cell r="M70">
            <v>92.328589632883705</v>
          </cell>
        </row>
        <row r="71">
          <cell r="B71" t="str">
            <v>32480Q</v>
          </cell>
          <cell r="C71">
            <v>49.025617283950602</v>
          </cell>
          <cell r="D71">
            <v>50.046713687501203</v>
          </cell>
          <cell r="E71">
            <v>51.347365698917301</v>
          </cell>
          <cell r="F71">
            <v>35.3626363753392</v>
          </cell>
          <cell r="G71">
            <v>60.1205718623481</v>
          </cell>
          <cell r="H71">
            <v>54.1660985138654</v>
          </cell>
          <cell r="I71">
            <v>34.316964285714199</v>
          </cell>
          <cell r="J71">
            <v>57.288734315329997</v>
          </cell>
          <cell r="K71">
            <v>37.3243485680985</v>
          </cell>
          <cell r="L71">
            <v>64.081254231550403</v>
          </cell>
          <cell r="M71">
            <v>39.276282548502103</v>
          </cell>
        </row>
        <row r="72">
          <cell r="B72" t="str">
            <v>29756N</v>
          </cell>
          <cell r="C72">
            <v>29.8802447552447</v>
          </cell>
          <cell r="D72">
            <v>36.062667614974799</v>
          </cell>
          <cell r="E72">
            <v>59.585758130589902</v>
          </cell>
          <cell r="F72">
            <v>67.462361298564801</v>
          </cell>
          <cell r="G72">
            <v>61.785939271255103</v>
          </cell>
          <cell r="H72">
            <v>58.633117906683403</v>
          </cell>
          <cell r="I72">
            <v>52.118714623184097</v>
          </cell>
          <cell r="J72">
            <v>60.472159816748103</v>
          </cell>
          <cell r="K72">
            <v>35.430465810784902</v>
          </cell>
          <cell r="L72">
            <v>57.320053317535503</v>
          </cell>
          <cell r="M72">
            <v>59.303801324844102</v>
          </cell>
        </row>
        <row r="73">
          <cell r="B73">
            <v>755790</v>
          </cell>
          <cell r="C73">
            <v>37.729599567099498</v>
          </cell>
          <cell r="D73">
            <v>52.436849925705801</v>
          </cell>
          <cell r="E73">
            <v>52.436849925705801</v>
          </cell>
          <cell r="F73">
            <v>47.975291808960598</v>
          </cell>
          <cell r="G73">
            <v>51.207075962539001</v>
          </cell>
          <cell r="H73">
            <v>34.1938417173453</v>
          </cell>
          <cell r="I73">
            <v>44.342605178529901</v>
          </cell>
          <cell r="J73">
            <v>50.7253039513677</v>
          </cell>
          <cell r="K73">
            <v>50.7253039513677</v>
          </cell>
          <cell r="L73">
            <v>39.432234432234402</v>
          </cell>
          <cell r="M73">
            <v>69.217499294383202</v>
          </cell>
        </row>
        <row r="74">
          <cell r="B74">
            <v>904842</v>
          </cell>
          <cell r="C74">
            <v>39.129709045325498</v>
          </cell>
          <cell r="D74">
            <v>33.432180500658703</v>
          </cell>
          <cell r="E74">
            <v>33.0243684992571</v>
          </cell>
          <cell r="F74">
            <v>50.174586657417002</v>
          </cell>
          <cell r="G74">
            <v>50.174586657417002</v>
          </cell>
          <cell r="H74">
            <v>35.849842652224801</v>
          </cell>
          <cell r="I74">
            <v>35.849842652224801</v>
          </cell>
          <cell r="J74">
            <v>46.584982014388402</v>
          </cell>
          <cell r="K74">
            <v>38.026914751914703</v>
          </cell>
          <cell r="L74">
            <v>38.026914751914703</v>
          </cell>
          <cell r="M74">
            <v>25.4927615485934</v>
          </cell>
        </row>
        <row r="75">
          <cell r="B75">
            <v>755741</v>
          </cell>
          <cell r="C75">
            <v>48.507493857493799</v>
          </cell>
          <cell r="D75">
            <v>61.978770430906302</v>
          </cell>
          <cell r="E75">
            <v>35.864117179393801</v>
          </cell>
          <cell r="F75">
            <v>33.236483263961098</v>
          </cell>
          <cell r="G75">
            <v>28.422125237361598</v>
          </cell>
          <cell r="H75">
            <v>33.945147833723603</v>
          </cell>
          <cell r="I75">
            <v>32.385192973440702</v>
          </cell>
          <cell r="J75">
            <v>27.9231453568521</v>
          </cell>
          <cell r="K75">
            <v>26.545854735815301</v>
          </cell>
          <cell r="L75">
            <v>50.474918781531798</v>
          </cell>
          <cell r="M75">
            <v>51.049183144892098</v>
          </cell>
        </row>
        <row r="76">
          <cell r="B76">
            <v>905024</v>
          </cell>
          <cell r="C76">
            <v>45.163523578481403</v>
          </cell>
          <cell r="D76">
            <v>35.787306769896503</v>
          </cell>
          <cell r="E76">
            <v>38.718653918467503</v>
          </cell>
          <cell r="F76">
            <v>39.184568187730498</v>
          </cell>
          <cell r="G76">
            <v>41.268763721876397</v>
          </cell>
          <cell r="H76">
            <v>43.789128477396901</v>
          </cell>
          <cell r="I76">
            <v>42.166283817295799</v>
          </cell>
          <cell r="J76">
            <v>41.659052495525899</v>
          </cell>
          <cell r="K76">
            <v>41.068729476801202</v>
          </cell>
          <cell r="L76">
            <v>46.490647245620401</v>
          </cell>
          <cell r="M76">
            <v>45.942915384945103</v>
          </cell>
        </row>
        <row r="77">
          <cell r="B77">
            <v>328314</v>
          </cell>
          <cell r="C77">
            <v>30.5953744705429</v>
          </cell>
          <cell r="D77">
            <v>30.6996355459057</v>
          </cell>
          <cell r="E77">
            <v>66.862165178571402</v>
          </cell>
          <cell r="F77">
            <v>40.6247152029826</v>
          </cell>
          <cell r="G77">
            <v>40.6247152029826</v>
          </cell>
          <cell r="H77">
            <v>39.271598173515898</v>
          </cell>
          <cell r="I77">
            <v>60.135960264900604</v>
          </cell>
          <cell r="J77">
            <v>60.135960264900604</v>
          </cell>
          <cell r="K77">
            <v>59.144959207459202</v>
          </cell>
          <cell r="L77">
            <v>57.636047463175103</v>
          </cell>
          <cell r="M77">
            <v>57.636047463175103</v>
          </cell>
        </row>
        <row r="78">
          <cell r="B78">
            <v>912278</v>
          </cell>
          <cell r="C78">
            <v>23.944604205318399</v>
          </cell>
          <cell r="D78">
            <v>23.944604205318399</v>
          </cell>
          <cell r="E78">
            <v>55.180271776549603</v>
          </cell>
          <cell r="F78">
            <v>24.5082538868825</v>
          </cell>
          <cell r="G78">
            <v>35.582407219973</v>
          </cell>
          <cell r="H78">
            <v>35.8189715934096</v>
          </cell>
          <cell r="I78">
            <v>40.782970501555198</v>
          </cell>
          <cell r="J78">
            <v>40.782970501555198</v>
          </cell>
          <cell r="K78">
            <v>43.108663076054299</v>
          </cell>
          <cell r="L78">
            <v>38.127043523747098</v>
          </cell>
          <cell r="M78">
            <v>38.7332773832537</v>
          </cell>
        </row>
        <row r="79">
          <cell r="B79" t="str">
            <v>26276P</v>
          </cell>
          <cell r="C79">
            <v>25.493879809329201</v>
          </cell>
          <cell r="D79">
            <v>25.493879809329201</v>
          </cell>
          <cell r="E79">
            <v>29.7180723602232</v>
          </cell>
          <cell r="F79">
            <v>24.1205642205089</v>
          </cell>
          <cell r="G79">
            <v>24.1205642205089</v>
          </cell>
          <cell r="H79">
            <v>23.790748937498702</v>
          </cell>
          <cell r="I79">
            <v>24.216509355853599</v>
          </cell>
          <cell r="J79">
            <v>23.002495231959401</v>
          </cell>
          <cell r="K79">
            <v>22.408990947741099</v>
          </cell>
          <cell r="L79">
            <v>33.6983895609877</v>
          </cell>
          <cell r="M79">
            <v>39.507857354669703</v>
          </cell>
        </row>
        <row r="80">
          <cell r="B80">
            <v>951545</v>
          </cell>
          <cell r="C80">
            <v>40.8276747062461</v>
          </cell>
          <cell r="D80">
            <v>32.656978654703401</v>
          </cell>
          <cell r="E80">
            <v>32.2340502242319</v>
          </cell>
          <cell r="F80">
            <v>34.098139958376599</v>
          </cell>
          <cell r="G80">
            <v>27.741484480431801</v>
          </cell>
          <cell r="H80">
            <v>31.328666519969101</v>
          </cell>
          <cell r="I80">
            <v>46.139406355710101</v>
          </cell>
          <cell r="J80">
            <v>50.056849622009103</v>
          </cell>
          <cell r="K80">
            <v>51.895300351822101</v>
          </cell>
          <cell r="L80">
            <v>54.554508671977402</v>
          </cell>
          <cell r="M80">
            <v>55.720211325547503</v>
          </cell>
        </row>
        <row r="81">
          <cell r="B81">
            <v>944777</v>
          </cell>
          <cell r="C81">
            <v>42.405392156862703</v>
          </cell>
          <cell r="D81">
            <v>52.782523473807302</v>
          </cell>
          <cell r="E81">
            <v>50.758062719812401</v>
          </cell>
          <cell r="F81">
            <v>40.230008369904503</v>
          </cell>
          <cell r="G81">
            <v>40.230008369904503</v>
          </cell>
          <cell r="H81">
            <v>38.1574969818274</v>
          </cell>
          <cell r="I81">
            <v>66.494955914967207</v>
          </cell>
          <cell r="J81">
            <v>66.494955914967207</v>
          </cell>
          <cell r="K81">
            <v>68.604254079254105</v>
          </cell>
          <cell r="L81">
            <v>68.604254079254105</v>
          </cell>
          <cell r="M81">
            <v>71.016538121709601</v>
          </cell>
        </row>
        <row r="82">
          <cell r="B82">
            <v>542868</v>
          </cell>
          <cell r="C82">
            <v>52.749431818181797</v>
          </cell>
          <cell r="D82">
            <v>52.749431818181797</v>
          </cell>
          <cell r="E82">
            <v>45.133937155843</v>
          </cell>
          <cell r="F82">
            <v>48.728768705606498</v>
          </cell>
          <cell r="G82">
            <v>48.547389871661402</v>
          </cell>
          <cell r="H82">
            <v>51.249539933750398</v>
          </cell>
          <cell r="I82">
            <v>41.290576099105799</v>
          </cell>
          <cell r="J82">
            <v>46.412898936170201</v>
          </cell>
          <cell r="K82">
            <v>46.5415562698171</v>
          </cell>
          <cell r="L82">
            <v>88.300225298003696</v>
          </cell>
          <cell r="M82">
            <v>48.1919820230573</v>
          </cell>
        </row>
        <row r="83">
          <cell r="B83">
            <v>741344</v>
          </cell>
          <cell r="C83">
            <v>42.623931865236202</v>
          </cell>
          <cell r="D83">
            <v>38.775509775774204</v>
          </cell>
          <cell r="E83">
            <v>37.625042146925402</v>
          </cell>
          <cell r="F83">
            <v>39.896357265412099</v>
          </cell>
          <cell r="G83">
            <v>39.863264806820901</v>
          </cell>
          <cell r="H83">
            <v>40.457966188524502</v>
          </cell>
          <cell r="I83">
            <v>38.4626831292018</v>
          </cell>
          <cell r="J83">
            <v>40.1333704987264</v>
          </cell>
          <cell r="K83">
            <v>39.112793922495399</v>
          </cell>
          <cell r="L83">
            <v>42.0936329335305</v>
          </cell>
          <cell r="M83">
            <v>45.040765874174703</v>
          </cell>
        </row>
        <row r="84">
          <cell r="B84">
            <v>867705</v>
          </cell>
          <cell r="C84">
            <v>47.551141006186498</v>
          </cell>
          <cell r="D84">
            <v>39.511580086580103</v>
          </cell>
          <cell r="E84">
            <v>38.776648158285703</v>
          </cell>
          <cell r="F84">
            <v>48.021526423729298</v>
          </cell>
          <cell r="G84">
            <v>32.447713074130903</v>
          </cell>
          <cell r="H84">
            <v>32.447713074130903</v>
          </cell>
          <cell r="I84">
            <v>57.363177120456101</v>
          </cell>
          <cell r="J84">
            <v>57.390459787133899</v>
          </cell>
          <cell r="K84">
            <v>60.101867098418801</v>
          </cell>
          <cell r="L84">
            <v>63.844984202211599</v>
          </cell>
          <cell r="M84">
            <v>63.844984202211599</v>
          </cell>
        </row>
        <row r="85">
          <cell r="B85">
            <v>916125</v>
          </cell>
          <cell r="C85">
            <v>51.379545454545401</v>
          </cell>
          <cell r="D85">
            <v>66.512689929540301</v>
          </cell>
          <cell r="E85">
            <v>66.512689929540301</v>
          </cell>
          <cell r="F85">
            <v>65.364317491808706</v>
          </cell>
          <cell r="G85">
            <v>83.188727695306596</v>
          </cell>
          <cell r="H85">
            <v>81.235817015786196</v>
          </cell>
          <cell r="I85">
            <v>81.235817015786196</v>
          </cell>
          <cell r="J85">
            <v>53.167845931536199</v>
          </cell>
          <cell r="K85">
            <v>80.755385239760201</v>
          </cell>
          <cell r="L85">
            <v>80.755385239760201</v>
          </cell>
          <cell r="M85">
            <v>46.509019934449398</v>
          </cell>
        </row>
        <row r="86">
          <cell r="B86" t="str">
            <v>26393N</v>
          </cell>
          <cell r="C86">
            <v>34.450368550368502</v>
          </cell>
          <cell r="D86">
            <v>45.242264115898898</v>
          </cell>
          <cell r="E86">
            <v>45.014687849510103</v>
          </cell>
          <cell r="F86">
            <v>38.943521288588201</v>
          </cell>
          <cell r="G86">
            <v>42.556541327791898</v>
          </cell>
          <cell r="H86">
            <v>36.026200234191997</v>
          </cell>
          <cell r="I86">
            <v>28.368967607868498</v>
          </cell>
          <cell r="J86">
            <v>36.963690891424498</v>
          </cell>
          <cell r="K86">
            <v>31.3677208618153</v>
          </cell>
          <cell r="L86">
            <v>59.133182999541297</v>
          </cell>
          <cell r="M86">
            <v>36.474020645514699</v>
          </cell>
        </row>
        <row r="87">
          <cell r="B87">
            <v>901686</v>
          </cell>
          <cell r="C87">
            <v>22.411824769433402</v>
          </cell>
          <cell r="D87">
            <v>22.411824769433402</v>
          </cell>
          <cell r="E87">
            <v>52.419503562088501</v>
          </cell>
          <cell r="F87">
            <v>52.419503562088501</v>
          </cell>
          <cell r="G87">
            <v>49.126915847310499</v>
          </cell>
          <cell r="H87">
            <v>49.126915847310499</v>
          </cell>
          <cell r="I87">
            <v>49.531474820143799</v>
          </cell>
          <cell r="J87">
            <v>34.4907853823848</v>
          </cell>
          <cell r="K87">
            <v>54.189710289710199</v>
          </cell>
          <cell r="L87">
            <v>66.398916723087297</v>
          </cell>
          <cell r="M87">
            <v>67.891558472104606</v>
          </cell>
        </row>
        <row r="88">
          <cell r="B88">
            <v>904282</v>
          </cell>
          <cell r="C88">
            <v>48.744453463203399</v>
          </cell>
          <cell r="D88">
            <v>44.155005892299002</v>
          </cell>
          <cell r="E88">
            <v>42.251047341562597</v>
          </cell>
          <cell r="F88">
            <v>44.0863894591782</v>
          </cell>
          <cell r="G88">
            <v>42.433419051878303</v>
          </cell>
          <cell r="H88">
            <v>39.700474429793303</v>
          </cell>
          <cell r="I88">
            <v>37.985587422918798</v>
          </cell>
          <cell r="J88">
            <v>37.064537517134497</v>
          </cell>
          <cell r="K88">
            <v>37.905919080919098</v>
          </cell>
          <cell r="L88">
            <v>37.965150786908701</v>
          </cell>
          <cell r="M88">
            <v>41.5921521852406</v>
          </cell>
        </row>
        <row r="89">
          <cell r="B89">
            <v>906148</v>
          </cell>
          <cell r="C89">
            <v>45.365909090909099</v>
          </cell>
          <cell r="D89">
            <v>75.540801898097101</v>
          </cell>
          <cell r="E89">
            <v>42.722656837105802</v>
          </cell>
          <cell r="F89">
            <v>84.964981205801706</v>
          </cell>
          <cell r="G89">
            <v>47.999887539361197</v>
          </cell>
          <cell r="H89">
            <v>53.0743823998178</v>
          </cell>
          <cell r="I89">
            <v>45.181321108526703</v>
          </cell>
          <cell r="J89">
            <v>53.0462300895244</v>
          </cell>
          <cell r="K89">
            <v>45.739081231268699</v>
          </cell>
          <cell r="L89">
            <v>83.672333738536295</v>
          </cell>
          <cell r="M89">
            <v>43.367261331231099</v>
          </cell>
        </row>
        <row r="90">
          <cell r="B90">
            <v>981550</v>
          </cell>
          <cell r="C90">
            <v>36.3186219650986</v>
          </cell>
          <cell r="D90">
            <v>36.1640572390572</v>
          </cell>
          <cell r="E90">
            <v>24.2324612608788</v>
          </cell>
          <cell r="F90">
            <v>30.046157161575099</v>
          </cell>
          <cell r="G90">
            <v>29.259661596060798</v>
          </cell>
          <cell r="H90">
            <v>25.984628036437201</v>
          </cell>
          <cell r="I90">
            <v>26.830084146968101</v>
          </cell>
          <cell r="J90">
            <v>29.315430727664701</v>
          </cell>
          <cell r="K90">
            <v>33.896343240093202</v>
          </cell>
          <cell r="L90">
            <v>33.366056618144803</v>
          </cell>
          <cell r="M90">
            <v>33.366056618144803</v>
          </cell>
        </row>
        <row r="91">
          <cell r="B91">
            <v>922964</v>
          </cell>
          <cell r="C91">
            <v>30.905351326844102</v>
          </cell>
          <cell r="D91">
            <v>35.988123470732098</v>
          </cell>
          <cell r="E91">
            <v>23.265608627540399</v>
          </cell>
          <cell r="F91">
            <v>33.096477806197399</v>
          </cell>
          <cell r="G91">
            <v>67.044412084081799</v>
          </cell>
          <cell r="H91">
            <v>67.044412084081799</v>
          </cell>
          <cell r="I91">
            <v>73.550057839767305</v>
          </cell>
          <cell r="J91">
            <v>44.816452661346801</v>
          </cell>
          <cell r="K91">
            <v>67.060499105189905</v>
          </cell>
          <cell r="L91">
            <v>47.414264094114799</v>
          </cell>
          <cell r="M91">
            <v>78.442751494268705</v>
          </cell>
        </row>
        <row r="92">
          <cell r="B92">
            <v>929814</v>
          </cell>
          <cell r="C92">
            <v>41.1928571428571</v>
          </cell>
          <cell r="D92">
            <v>34.317878369772799</v>
          </cell>
          <cell r="E92">
            <v>34.317878369772799</v>
          </cell>
          <cell r="F92">
            <v>43.804596702994502</v>
          </cell>
          <cell r="G92">
            <v>45.901157356749401</v>
          </cell>
          <cell r="H92">
            <v>45.901157356749401</v>
          </cell>
          <cell r="I92">
            <v>78.349299863387898</v>
          </cell>
          <cell r="J92">
            <v>51.051715106320202</v>
          </cell>
          <cell r="K92">
            <v>52.413976807189101</v>
          </cell>
          <cell r="L92">
            <v>70.033668465605501</v>
          </cell>
          <cell r="M92">
            <v>70.033668465605501</v>
          </cell>
        </row>
        <row r="93">
          <cell r="B93">
            <v>901666</v>
          </cell>
          <cell r="C93">
            <v>39.107507660878397</v>
          </cell>
          <cell r="D93">
            <v>42.409947603034297</v>
          </cell>
          <cell r="E93">
            <v>49.999015682718102</v>
          </cell>
          <cell r="F93">
            <v>46.7288505995175</v>
          </cell>
          <cell r="G93">
            <v>48.415099980864902</v>
          </cell>
          <cell r="H93">
            <v>47.350010090660703</v>
          </cell>
          <cell r="I93">
            <v>45.748880213526398</v>
          </cell>
          <cell r="J93">
            <v>49.0547195314793</v>
          </cell>
          <cell r="K93">
            <v>50.419585459383597</v>
          </cell>
          <cell r="L93">
            <v>46.5500916207763</v>
          </cell>
          <cell r="M93">
            <v>47.738187172424098</v>
          </cell>
        </row>
        <row r="94">
          <cell r="B94">
            <v>902288</v>
          </cell>
          <cell r="C94">
            <v>60.809427987068602</v>
          </cell>
          <cell r="D94">
            <v>64.261544795783905</v>
          </cell>
          <cell r="E94">
            <v>61.384145616641803</v>
          </cell>
          <cell r="F94">
            <v>39.4963984579312</v>
          </cell>
          <cell r="G94">
            <v>75.004634447142195</v>
          </cell>
          <cell r="H94">
            <v>51.558401639344197</v>
          </cell>
          <cell r="I94">
            <v>73.538604830421306</v>
          </cell>
          <cell r="J94">
            <v>69.311628760087999</v>
          </cell>
          <cell r="K94">
            <v>47.847573260073197</v>
          </cell>
          <cell r="L94">
            <v>75.4835138794854</v>
          </cell>
          <cell r="M94">
            <v>75.4835138794854</v>
          </cell>
        </row>
        <row r="95">
          <cell r="B95">
            <v>937083</v>
          </cell>
          <cell r="C95">
            <v>26.1910863822851</v>
          </cell>
          <cell r="D95">
            <v>24.548971861471799</v>
          </cell>
          <cell r="E95">
            <v>36.466131646093302</v>
          </cell>
          <cell r="F95">
            <v>29.726579857693199</v>
          </cell>
          <cell r="G95">
            <v>24.601950145937199</v>
          </cell>
          <cell r="H95">
            <v>44.412675962223801</v>
          </cell>
          <cell r="I95">
            <v>44.412675962223801</v>
          </cell>
          <cell r="J95">
            <v>42.901293251113401</v>
          </cell>
          <cell r="K95">
            <v>31.2691459562548</v>
          </cell>
          <cell r="L95">
            <v>31.236824309219301</v>
          </cell>
          <cell r="M95">
            <v>31.236824309219301</v>
          </cell>
        </row>
        <row r="96">
          <cell r="B96">
            <v>938928</v>
          </cell>
          <cell r="C96">
            <v>42.179545454545398</v>
          </cell>
          <cell r="D96">
            <v>35.442565786320202</v>
          </cell>
          <cell r="E96">
            <v>31.265781404995899</v>
          </cell>
          <cell r="F96">
            <v>36.323461955021301</v>
          </cell>
          <cell r="G96">
            <v>37.191286174838801</v>
          </cell>
          <cell r="H96">
            <v>33.338987553126898</v>
          </cell>
          <cell r="I96">
            <v>30.962212185139101</v>
          </cell>
          <cell r="J96">
            <v>31.692411181424099</v>
          </cell>
          <cell r="K96">
            <v>38.1433878621378</v>
          </cell>
          <cell r="L96">
            <v>41.529595848464297</v>
          </cell>
          <cell r="M96">
            <v>47.735138252211698</v>
          </cell>
        </row>
        <row r="97">
          <cell r="B97">
            <v>912273</v>
          </cell>
          <cell r="C97">
            <v>75.858333333333306</v>
          </cell>
          <cell r="D97">
            <v>75.259162951956398</v>
          </cell>
          <cell r="E97">
            <v>47.412828671914198</v>
          </cell>
          <cell r="F97">
            <v>68.514423632789899</v>
          </cell>
          <cell r="G97">
            <v>73.093298149219194</v>
          </cell>
          <cell r="H97">
            <v>38.435835040983598</v>
          </cell>
          <cell r="I97">
            <v>62.082316289825201</v>
          </cell>
          <cell r="J97">
            <v>37.2826325565687</v>
          </cell>
          <cell r="K97">
            <v>62.649994742099999</v>
          </cell>
          <cell r="L97">
            <v>66.089735594911403</v>
          </cell>
          <cell r="M97">
            <v>37.687495589895498</v>
          </cell>
        </row>
        <row r="98">
          <cell r="B98">
            <v>312385</v>
          </cell>
          <cell r="C98">
            <v>42.723697521497201</v>
          </cell>
          <cell r="D98">
            <v>36.0971861069836</v>
          </cell>
          <cell r="E98">
            <v>35.092760844079699</v>
          </cell>
          <cell r="F98">
            <v>41.288191863634097</v>
          </cell>
          <cell r="G98">
            <v>36.584152689415802</v>
          </cell>
          <cell r="H98">
            <v>36.053274347040798</v>
          </cell>
          <cell r="I98">
            <v>36.053274347040798</v>
          </cell>
          <cell r="J98">
            <v>35.970091660334298</v>
          </cell>
          <cell r="K98">
            <v>37.4323723151848</v>
          </cell>
          <cell r="L98">
            <v>40.754737335083902</v>
          </cell>
          <cell r="M98">
            <v>59.736211868091601</v>
          </cell>
        </row>
        <row r="99">
          <cell r="B99">
            <v>687197</v>
          </cell>
          <cell r="C99">
            <v>24.6721302003081</v>
          </cell>
          <cell r="D99">
            <v>38.190082278059897</v>
          </cell>
          <cell r="E99">
            <v>39.941394207806802</v>
          </cell>
          <cell r="F99">
            <v>40.5440975206985</v>
          </cell>
          <cell r="G99">
            <v>33.4666729925775</v>
          </cell>
          <cell r="H99">
            <v>36.442318617107603</v>
          </cell>
          <cell r="I99">
            <v>32.368478326582398</v>
          </cell>
          <cell r="J99">
            <v>38.804460256055997</v>
          </cell>
          <cell r="K99">
            <v>33.076746782629101</v>
          </cell>
          <cell r="L99">
            <v>38.447746122361004</v>
          </cell>
          <cell r="M99">
            <v>20.710830359191799</v>
          </cell>
        </row>
        <row r="100">
          <cell r="B100">
            <v>993189</v>
          </cell>
          <cell r="C100">
            <v>35.903150434542702</v>
          </cell>
          <cell r="D100">
            <v>35.257875976099299</v>
          </cell>
          <cell r="E100">
            <v>35.257875976099299</v>
          </cell>
          <cell r="F100">
            <v>34.508081908469499</v>
          </cell>
          <cell r="G100">
            <v>35.517453291962497</v>
          </cell>
          <cell r="H100">
            <v>35.517453291962497</v>
          </cell>
          <cell r="I100">
            <v>44.5240795842588</v>
          </cell>
          <cell r="J100">
            <v>44.5240795842588</v>
          </cell>
          <cell r="K100">
            <v>81.037573128084404</v>
          </cell>
          <cell r="L100">
            <v>50.538303493381598</v>
          </cell>
          <cell r="M100">
            <v>78.4674170616113</v>
          </cell>
        </row>
        <row r="101">
          <cell r="B101">
            <v>905966</v>
          </cell>
          <cell r="C101">
            <v>72.049182332359294</v>
          </cell>
          <cell r="D101">
            <v>45.881719971743799</v>
          </cell>
          <cell r="E101">
            <v>45.881719971743799</v>
          </cell>
          <cell r="F101">
            <v>43.61328125</v>
          </cell>
          <cell r="G101">
            <v>43.61328125</v>
          </cell>
          <cell r="H101">
            <v>46.698949246629603</v>
          </cell>
          <cell r="I101">
            <v>83.659372864290106</v>
          </cell>
          <cell r="J101">
            <v>83.659372864290106</v>
          </cell>
          <cell r="K101">
            <v>47.906109979129702</v>
          </cell>
          <cell r="L101">
            <v>47.906109979129702</v>
          </cell>
          <cell r="M101">
            <v>49.551310879041601</v>
          </cell>
        </row>
        <row r="102">
          <cell r="B102">
            <v>912635</v>
          </cell>
          <cell r="C102">
            <v>33.143831168831099</v>
          </cell>
          <cell r="D102">
            <v>46.035233594802797</v>
          </cell>
          <cell r="E102">
            <v>49.871169402110198</v>
          </cell>
          <cell r="F102">
            <v>47.524312007581301</v>
          </cell>
          <cell r="G102">
            <v>40.614237373910598</v>
          </cell>
          <cell r="H102">
            <v>43.381371670081897</v>
          </cell>
          <cell r="I102">
            <v>45.841670170357197</v>
          </cell>
          <cell r="J102">
            <v>46.304964539007102</v>
          </cell>
          <cell r="K102">
            <v>42.026365178938697</v>
          </cell>
          <cell r="L102">
            <v>52.812964934909097</v>
          </cell>
          <cell r="M102">
            <v>43.778296490060796</v>
          </cell>
        </row>
        <row r="103">
          <cell r="B103">
            <v>325922</v>
          </cell>
          <cell r="C103">
            <v>44.8986013986014</v>
          </cell>
          <cell r="D103">
            <v>39.341229473844599</v>
          </cell>
          <cell r="E103">
            <v>36.186163680008903</v>
          </cell>
          <cell r="F103">
            <v>32.244432882414102</v>
          </cell>
          <cell r="G103">
            <v>27.681411023187302</v>
          </cell>
          <cell r="H103">
            <v>27.157885403530798</v>
          </cell>
          <cell r="I103">
            <v>22.129156198850399</v>
          </cell>
          <cell r="J103">
            <v>42.229894883485301</v>
          </cell>
          <cell r="K103">
            <v>41.3900474525474</v>
          </cell>
          <cell r="L103">
            <v>51.210329778830904</v>
          </cell>
          <cell r="M103">
            <v>50.587176121930497</v>
          </cell>
        </row>
        <row r="104">
          <cell r="B104">
            <v>912941</v>
          </cell>
          <cell r="C104">
            <v>27.177935606060601</v>
          </cell>
          <cell r="D104">
            <v>27.177935606060601</v>
          </cell>
          <cell r="E104">
            <v>40.783557230896598</v>
          </cell>
          <cell r="F104">
            <v>28.992533652606902</v>
          </cell>
          <cell r="G104">
            <v>29.923348074921901</v>
          </cell>
          <cell r="H104">
            <v>41.557163809602997</v>
          </cell>
          <cell r="I104">
            <v>41.557163809602997</v>
          </cell>
          <cell r="J104">
            <v>52.977246923574299</v>
          </cell>
          <cell r="K104">
            <v>56.5963467225843</v>
          </cell>
          <cell r="L104">
            <v>56.5963467225843</v>
          </cell>
          <cell r="M104">
            <v>52.950824787530898</v>
          </cell>
        </row>
        <row r="105">
          <cell r="B105">
            <v>152719</v>
          </cell>
          <cell r="C105">
            <v>46.026634768740003</v>
          </cell>
          <cell r="D105">
            <v>46.026634768740003</v>
          </cell>
          <cell r="E105">
            <v>25.876861697736199</v>
          </cell>
          <cell r="F105">
            <v>25.876861697736199</v>
          </cell>
          <cell r="G105">
            <v>60.897030321302402</v>
          </cell>
          <cell r="H105">
            <v>42.8893222698294</v>
          </cell>
          <cell r="I105">
            <v>40.917163412127401</v>
          </cell>
          <cell r="J105">
            <v>40.917163412127401</v>
          </cell>
          <cell r="K105">
            <v>43.653780104663298</v>
          </cell>
          <cell r="L105">
            <v>30.387897489770602</v>
          </cell>
          <cell r="M105">
            <v>30.387897489770602</v>
          </cell>
        </row>
        <row r="106">
          <cell r="B106">
            <v>867138</v>
          </cell>
          <cell r="C106">
            <v>46.610064935064898</v>
          </cell>
          <cell r="D106">
            <v>43.471848956650902</v>
          </cell>
          <cell r="E106">
            <v>61.056135209065999</v>
          </cell>
          <cell r="F106">
            <v>65.669537643783201</v>
          </cell>
          <cell r="G106">
            <v>69.573958935801002</v>
          </cell>
          <cell r="H106">
            <v>69.573958935801002</v>
          </cell>
          <cell r="I106">
            <v>37.637940866818703</v>
          </cell>
          <cell r="J106">
            <v>37.637940866818703</v>
          </cell>
          <cell r="K106">
            <v>35.932345491387998</v>
          </cell>
          <cell r="L106">
            <v>39.744692807192799</v>
          </cell>
          <cell r="M106">
            <v>37.8506661035047</v>
          </cell>
        </row>
        <row r="107">
          <cell r="B107">
            <v>906189</v>
          </cell>
          <cell r="C107">
            <v>74.577083333333306</v>
          </cell>
          <cell r="D107">
            <v>74.577083333333306</v>
          </cell>
          <cell r="E107">
            <v>41.299876074830102</v>
          </cell>
          <cell r="F107">
            <v>42.342551944326601</v>
          </cell>
          <cell r="G107">
            <v>72.194874577402999</v>
          </cell>
          <cell r="H107">
            <v>72.194874577402999</v>
          </cell>
          <cell r="I107">
            <v>72.916257957476802</v>
          </cell>
          <cell r="J107">
            <v>68.727595678493699</v>
          </cell>
          <cell r="K107">
            <v>68.740786441281401</v>
          </cell>
          <cell r="L107">
            <v>68.740786441281401</v>
          </cell>
          <cell r="M107">
            <v>36.692453429297203</v>
          </cell>
        </row>
        <row r="108">
          <cell r="B108">
            <v>510209</v>
          </cell>
          <cell r="C108">
            <v>32.175614567526502</v>
          </cell>
          <cell r="D108">
            <v>32.539967249901402</v>
          </cell>
          <cell r="E108">
            <v>37.878103542120201</v>
          </cell>
          <cell r="F108">
            <v>37.878103542120201</v>
          </cell>
          <cell r="G108">
            <v>43.032838086893399</v>
          </cell>
          <cell r="H108">
            <v>42.287717725409799</v>
          </cell>
          <cell r="I108">
            <v>42.287717725409799</v>
          </cell>
          <cell r="J108">
            <v>33.862082066869299</v>
          </cell>
          <cell r="K108">
            <v>42.704595404595402</v>
          </cell>
          <cell r="L108">
            <v>42.704595404595402</v>
          </cell>
          <cell r="M108">
            <v>52.411782974962399</v>
          </cell>
        </row>
        <row r="109">
          <cell r="B109">
            <v>271980</v>
          </cell>
          <cell r="C109">
            <v>52.3034588949388</v>
          </cell>
          <cell r="D109">
            <v>31.777725098407199</v>
          </cell>
          <cell r="E109">
            <v>31.777725098407199</v>
          </cell>
          <cell r="F109">
            <v>50.614040714606901</v>
          </cell>
          <cell r="G109">
            <v>33.285312430761103</v>
          </cell>
          <cell r="H109">
            <v>35.402850223546899</v>
          </cell>
          <cell r="I109">
            <v>34.810837896846699</v>
          </cell>
          <cell r="J109">
            <v>54.586630874262603</v>
          </cell>
          <cell r="K109">
            <v>35.407550409232002</v>
          </cell>
          <cell r="L109">
            <v>35.407550409232002</v>
          </cell>
          <cell r="M109">
            <v>66.732656211025102</v>
          </cell>
        </row>
        <row r="110">
          <cell r="B110" t="str">
            <v>31196R</v>
          </cell>
          <cell r="C110">
            <v>30.014113355780001</v>
          </cell>
          <cell r="D110">
            <v>37.820777291059599</v>
          </cell>
          <cell r="E110">
            <v>40.285718226329202</v>
          </cell>
          <cell r="F110">
            <v>34.2740379973609</v>
          </cell>
          <cell r="G110">
            <v>46.068952429149697</v>
          </cell>
          <cell r="H110">
            <v>32.1029090700168</v>
          </cell>
          <cell r="I110">
            <v>47.268178314491202</v>
          </cell>
          <cell r="J110">
            <v>46.003650014288297</v>
          </cell>
          <cell r="K110">
            <v>55.725195637695599</v>
          </cell>
          <cell r="L110">
            <v>59.579912830060898</v>
          </cell>
          <cell r="M110">
            <v>53.085758697627199</v>
          </cell>
        </row>
        <row r="111">
          <cell r="B111">
            <v>135448</v>
          </cell>
          <cell r="C111">
            <v>24.014057239057198</v>
          </cell>
          <cell r="D111">
            <v>21.3275023639065</v>
          </cell>
          <cell r="E111">
            <v>22.269084890697101</v>
          </cell>
          <cell r="F111">
            <v>19.810630035293901</v>
          </cell>
          <cell r="G111">
            <v>24.7518977732793</v>
          </cell>
          <cell r="H111">
            <v>13.829252527960699</v>
          </cell>
          <cell r="I111">
            <v>13.327257836587799</v>
          </cell>
          <cell r="J111">
            <v>19.516308159925099</v>
          </cell>
          <cell r="K111">
            <v>15.1937437562437</v>
          </cell>
          <cell r="L111">
            <v>18.489736374407499</v>
          </cell>
          <cell r="M111">
            <v>28.0474390748901</v>
          </cell>
        </row>
        <row r="112">
          <cell r="B112">
            <v>154259</v>
          </cell>
          <cell r="C112">
            <v>25.676240856844299</v>
          </cell>
          <cell r="D112">
            <v>26.745844167904899</v>
          </cell>
          <cell r="E112">
            <v>26.745844167904899</v>
          </cell>
          <cell r="F112">
            <v>43.016977602695498</v>
          </cell>
          <cell r="G112">
            <v>24.1620969491035</v>
          </cell>
          <cell r="H112">
            <v>41.691824117810498</v>
          </cell>
          <cell r="I112">
            <v>29.307440230485401</v>
          </cell>
          <cell r="J112">
            <v>43.6305407801418</v>
          </cell>
          <cell r="K112">
            <v>43.6305407801418</v>
          </cell>
          <cell r="L112">
            <v>29.245534856538999</v>
          </cell>
          <cell r="M112">
            <v>59.720818934938301</v>
          </cell>
        </row>
        <row r="113">
          <cell r="B113">
            <v>944314</v>
          </cell>
          <cell r="C113">
            <v>47.494779314888</v>
          </cell>
          <cell r="D113">
            <v>64.616731054977706</v>
          </cell>
          <cell r="E113">
            <v>70.577092163405098</v>
          </cell>
          <cell r="F113">
            <v>72.256118241029796</v>
          </cell>
          <cell r="G113">
            <v>72.256118241029796</v>
          </cell>
          <cell r="H113">
            <v>35.989408617698103</v>
          </cell>
          <cell r="I113">
            <v>39.969456577595103</v>
          </cell>
          <cell r="J113">
            <v>39.969456577595103</v>
          </cell>
          <cell r="K113">
            <v>46.164081751581698</v>
          </cell>
          <cell r="L113">
            <v>75.201768788083896</v>
          </cell>
          <cell r="M113">
            <v>77.215895192398094</v>
          </cell>
        </row>
        <row r="114">
          <cell r="B114">
            <v>904830</v>
          </cell>
          <cell r="C114">
            <v>42.047916666666602</v>
          </cell>
          <cell r="D114">
            <v>32.462831583562703</v>
          </cell>
          <cell r="E114">
            <v>43.191007125456203</v>
          </cell>
          <cell r="F114">
            <v>44.882801118626404</v>
          </cell>
          <cell r="G114">
            <v>45.636003172085601</v>
          </cell>
          <cell r="H114">
            <v>53.639439179911797</v>
          </cell>
          <cell r="I114">
            <v>48.790429150515699</v>
          </cell>
          <cell r="J114">
            <v>50.890130744909897</v>
          </cell>
          <cell r="K114">
            <v>52.1358666086388</v>
          </cell>
          <cell r="L114">
            <v>66.201429237145206</v>
          </cell>
          <cell r="M114">
            <v>34.540886568193898</v>
          </cell>
        </row>
        <row r="115">
          <cell r="B115">
            <v>905214</v>
          </cell>
          <cell r="C115">
            <v>39.407880278373703</v>
          </cell>
          <cell r="D115">
            <v>38.983708744202701</v>
          </cell>
          <cell r="E115">
            <v>38.983708744202701</v>
          </cell>
          <cell r="F115">
            <v>71.110329022347699</v>
          </cell>
          <cell r="G115">
            <v>37.0046934177876</v>
          </cell>
          <cell r="H115">
            <v>38.699181619369099</v>
          </cell>
          <cell r="I115">
            <v>42.078880851362797</v>
          </cell>
          <cell r="J115">
            <v>42.078880851362797</v>
          </cell>
          <cell r="K115">
            <v>69.114482739482696</v>
          </cell>
          <cell r="L115">
            <v>69.114482739482696</v>
          </cell>
          <cell r="M115">
            <v>39.2774604721507</v>
          </cell>
        </row>
        <row r="116">
          <cell r="B116">
            <v>904383</v>
          </cell>
          <cell r="C116">
            <v>62.5918625914315</v>
          </cell>
          <cell r="D116">
            <v>62.553452429195303</v>
          </cell>
          <cell r="E116">
            <v>36.0890676835199</v>
          </cell>
          <cell r="F116">
            <v>71.532785788613097</v>
          </cell>
          <cell r="G116">
            <v>34.054545677158103</v>
          </cell>
          <cell r="H116">
            <v>37.719779971414702</v>
          </cell>
          <cell r="I116">
            <v>34.326010620075301</v>
          </cell>
          <cell r="J116">
            <v>35.870801671732501</v>
          </cell>
          <cell r="K116">
            <v>76.596833721833704</v>
          </cell>
          <cell r="L116">
            <v>37.445334715639802</v>
          </cell>
          <cell r="M116">
            <v>39.6506791227986</v>
          </cell>
        </row>
        <row r="117">
          <cell r="B117">
            <v>513260</v>
          </cell>
          <cell r="C117">
            <v>56.707331792501201</v>
          </cell>
          <cell r="D117">
            <v>54.297542746889597</v>
          </cell>
          <cell r="E117">
            <v>60.829212076476601</v>
          </cell>
          <cell r="F117">
            <v>57.991502850291802</v>
          </cell>
          <cell r="G117">
            <v>54.678548836032299</v>
          </cell>
          <cell r="H117">
            <v>57.243751014445699</v>
          </cell>
          <cell r="I117">
            <v>51.652293291417202</v>
          </cell>
          <cell r="J117">
            <v>28.464388182739199</v>
          </cell>
          <cell r="K117">
            <v>49.133278486219602</v>
          </cell>
          <cell r="L117">
            <v>30.764757758445899</v>
          </cell>
          <cell r="M117">
            <v>57.963308260859201</v>
          </cell>
        </row>
        <row r="118">
          <cell r="B118">
            <v>916091</v>
          </cell>
          <cell r="C118">
            <v>33.6302818956461</v>
          </cell>
          <cell r="D118">
            <v>35.115259740259702</v>
          </cell>
          <cell r="E118">
            <v>34.855213433556301</v>
          </cell>
          <cell r="F118">
            <v>38.4629153491003</v>
          </cell>
          <cell r="G118">
            <v>38.4629153491003</v>
          </cell>
          <cell r="H118">
            <v>50.315998883149497</v>
          </cell>
          <cell r="I118">
            <v>31.9552395613775</v>
          </cell>
          <cell r="J118">
            <v>31.9552395613775</v>
          </cell>
          <cell r="K118">
            <v>38.555125047366403</v>
          </cell>
          <cell r="L118">
            <v>37.006760685448398</v>
          </cell>
          <cell r="M118">
            <v>77.667742472729898</v>
          </cell>
        </row>
        <row r="119">
          <cell r="B119">
            <v>883488</v>
          </cell>
          <cell r="C119">
            <v>49.936486486486402</v>
          </cell>
          <cell r="D119">
            <v>32.878965453194603</v>
          </cell>
          <cell r="E119">
            <v>34.3599870639123</v>
          </cell>
          <cell r="F119">
            <v>22.207008216267699</v>
          </cell>
          <cell r="G119">
            <v>21.383886505320401</v>
          </cell>
          <cell r="H119">
            <v>23.516247072599501</v>
          </cell>
          <cell r="I119">
            <v>16.1456913416635</v>
          </cell>
          <cell r="J119">
            <v>22.982947373228999</v>
          </cell>
          <cell r="K119">
            <v>37.9891702785403</v>
          </cell>
          <cell r="L119">
            <v>21.643484845589299</v>
          </cell>
          <cell r="M119">
            <v>36.4613637495641</v>
          </cell>
        </row>
        <row r="120">
          <cell r="B120">
            <v>357922</v>
          </cell>
          <cell r="C120">
            <v>41.201223776223699</v>
          </cell>
          <cell r="D120">
            <v>19.737172924292299</v>
          </cell>
          <cell r="E120">
            <v>40.433703913484401</v>
          </cell>
          <cell r="F120">
            <v>40.433703913484401</v>
          </cell>
          <cell r="G120">
            <v>49.7008685259785</v>
          </cell>
          <cell r="H120">
            <v>51.192737232030197</v>
          </cell>
          <cell r="I120">
            <v>67.018975011888102</v>
          </cell>
          <cell r="J120">
            <v>67.018975011888102</v>
          </cell>
          <cell r="K120">
            <v>62.110936742874699</v>
          </cell>
          <cell r="L120">
            <v>74.719016798804006</v>
          </cell>
          <cell r="M120">
            <v>77.479518013108105</v>
          </cell>
        </row>
        <row r="121">
          <cell r="B121">
            <v>903749</v>
          </cell>
          <cell r="C121">
            <v>74.862990702479294</v>
          </cell>
          <cell r="D121">
            <v>74.537281861448903</v>
          </cell>
          <cell r="E121">
            <v>76.533244680851098</v>
          </cell>
          <cell r="F121">
            <v>41.5014508928571</v>
          </cell>
          <cell r="G121">
            <v>33.610502577319501</v>
          </cell>
          <cell r="H121">
            <v>33.610502577319501</v>
          </cell>
          <cell r="I121">
            <v>33.7909354604786</v>
          </cell>
          <cell r="J121">
            <v>38.570002743860599</v>
          </cell>
          <cell r="K121">
            <v>38.271101485148499</v>
          </cell>
          <cell r="L121">
            <v>70.383439520730306</v>
          </cell>
          <cell r="M121">
            <v>80.693981481481401</v>
          </cell>
        </row>
        <row r="122">
          <cell r="B122">
            <v>687609</v>
          </cell>
          <cell r="C122">
            <v>30.876136363636299</v>
          </cell>
          <cell r="D122">
            <v>37.798682255415599</v>
          </cell>
          <cell r="E122">
            <v>32.647788083580402</v>
          </cell>
          <cell r="F122">
            <v>33.3477099602962</v>
          </cell>
          <cell r="G122">
            <v>33.585648471310797</v>
          </cell>
          <cell r="H122">
            <v>31.651625980042699</v>
          </cell>
          <cell r="I122">
            <v>39.905117189541301</v>
          </cell>
          <cell r="J122">
            <v>35.056210386183103</v>
          </cell>
          <cell r="K122">
            <v>29.491892590168401</v>
          </cell>
          <cell r="L122">
            <v>33.038614073196399</v>
          </cell>
          <cell r="M122">
            <v>38.049687998082298</v>
          </cell>
        </row>
        <row r="123">
          <cell r="B123">
            <v>921268</v>
          </cell>
          <cell r="C123">
            <v>67.384402852049902</v>
          </cell>
          <cell r="D123">
            <v>39.6570571591161</v>
          </cell>
          <cell r="E123">
            <v>71.547687573270807</v>
          </cell>
          <cell r="F123">
            <v>36.651279238112402</v>
          </cell>
          <cell r="G123">
            <v>49.607170040485798</v>
          </cell>
          <cell r="H123">
            <v>76.448804247680698</v>
          </cell>
          <cell r="I123">
            <v>43.4576459133445</v>
          </cell>
          <cell r="J123">
            <v>41.750284954407199</v>
          </cell>
          <cell r="K123">
            <v>75.126821511821504</v>
          </cell>
          <cell r="L123">
            <v>71.006365445376105</v>
          </cell>
          <cell r="M123">
            <v>77.707692449287606</v>
          </cell>
        </row>
        <row r="124">
          <cell r="B124">
            <v>902324</v>
          </cell>
          <cell r="C124">
            <v>47.1905054680551</v>
          </cell>
          <cell r="D124">
            <v>28.4289838035527</v>
          </cell>
          <cell r="E124">
            <v>48.286117114683201</v>
          </cell>
          <cell r="F124">
            <v>49.005428373222301</v>
          </cell>
          <cell r="G124">
            <v>49.005428373222301</v>
          </cell>
          <cell r="H124">
            <v>30.938032743835201</v>
          </cell>
          <cell r="I124">
            <v>30.464544847638301</v>
          </cell>
          <cell r="J124">
            <v>30.464544847638301</v>
          </cell>
          <cell r="K124">
            <v>25.3513646149949</v>
          </cell>
          <cell r="L124">
            <v>51.073801342811997</v>
          </cell>
          <cell r="M124">
            <v>51.936021866129799</v>
          </cell>
        </row>
        <row r="125">
          <cell r="B125">
            <v>500320</v>
          </cell>
          <cell r="C125">
            <v>32.014556277056201</v>
          </cell>
          <cell r="D125">
            <v>54.778330856859803</v>
          </cell>
          <cell r="E125">
            <v>25.612749120750198</v>
          </cell>
          <cell r="F125">
            <v>25.070694588969801</v>
          </cell>
          <cell r="G125">
            <v>31.9032894736842</v>
          </cell>
          <cell r="H125">
            <v>28.9023565573771</v>
          </cell>
          <cell r="I125">
            <v>28.6710346008907</v>
          </cell>
          <cell r="J125">
            <v>24.127147482489701</v>
          </cell>
          <cell r="K125">
            <v>39.179900099900102</v>
          </cell>
          <cell r="L125">
            <v>31.161192382663199</v>
          </cell>
          <cell r="M125">
            <v>66.953099317627107</v>
          </cell>
        </row>
        <row r="126">
          <cell r="B126">
            <v>921290</v>
          </cell>
          <cell r="C126">
            <v>64.516969696969696</v>
          </cell>
          <cell r="D126">
            <v>35.3973338192828</v>
          </cell>
          <cell r="E126">
            <v>45.208253635260398</v>
          </cell>
          <cell r="F126">
            <v>47.906225486272298</v>
          </cell>
          <cell r="G126">
            <v>46.4977859311741</v>
          </cell>
          <cell r="H126">
            <v>49.276094603825101</v>
          </cell>
          <cell r="I126">
            <v>51.446942446043103</v>
          </cell>
          <cell r="J126">
            <v>45.187761015148098</v>
          </cell>
          <cell r="K126">
            <v>44.944912032411999</v>
          </cell>
          <cell r="L126">
            <v>74.770601012916998</v>
          </cell>
          <cell r="M126">
            <v>48.240710360021303</v>
          </cell>
        </row>
        <row r="127">
          <cell r="B127">
            <v>905115</v>
          </cell>
          <cell r="C127">
            <v>47.7975378787878</v>
          </cell>
          <cell r="D127">
            <v>45.137301171656098</v>
          </cell>
          <cell r="E127">
            <v>57.224476815245303</v>
          </cell>
          <cell r="F127">
            <v>57.0496081555671</v>
          </cell>
          <cell r="G127">
            <v>54.852531929546302</v>
          </cell>
          <cell r="H127">
            <v>54.581094751185802</v>
          </cell>
          <cell r="I127">
            <v>29.97952913956</v>
          </cell>
          <cell r="J127">
            <v>45.426388528254201</v>
          </cell>
          <cell r="K127">
            <v>27.084413111640799</v>
          </cell>
          <cell r="L127">
            <v>60.663798360070601</v>
          </cell>
          <cell r="M127">
            <v>68.556502649982704</v>
          </cell>
        </row>
        <row r="128">
          <cell r="B128">
            <v>902306</v>
          </cell>
          <cell r="C128">
            <v>35.619885144681099</v>
          </cell>
          <cell r="D128">
            <v>65.039674231167496</v>
          </cell>
          <cell r="E128">
            <v>65.039674231167496</v>
          </cell>
          <cell r="F128">
            <v>34.380351886957101</v>
          </cell>
          <cell r="G128">
            <v>33.392737038004398</v>
          </cell>
          <cell r="H128">
            <v>33.392737038004398</v>
          </cell>
          <cell r="I128">
            <v>42.849959592765302</v>
          </cell>
          <cell r="J128">
            <v>39.166834473150899</v>
          </cell>
          <cell r="K128">
            <v>42.481157731157701</v>
          </cell>
          <cell r="L128">
            <v>77.714490521326994</v>
          </cell>
          <cell r="M128">
            <v>45.389898497702099</v>
          </cell>
        </row>
        <row r="129">
          <cell r="B129">
            <v>500373</v>
          </cell>
          <cell r="C129">
            <v>36.302732379979503</v>
          </cell>
          <cell r="D129">
            <v>44.3268065222491</v>
          </cell>
          <cell r="E129">
            <v>44.3268065222491</v>
          </cell>
          <cell r="F129">
            <v>57.208647183331699</v>
          </cell>
          <cell r="G129">
            <v>57.208647183331699</v>
          </cell>
          <cell r="H129">
            <v>59.102924739195203</v>
          </cell>
          <cell r="I129">
            <v>59.102924739195203</v>
          </cell>
          <cell r="J129">
            <v>36.0401622967739</v>
          </cell>
          <cell r="K129">
            <v>56.2792554978653</v>
          </cell>
          <cell r="L129">
            <v>64.522360146401297</v>
          </cell>
          <cell r="M129">
            <v>64.522360146401297</v>
          </cell>
        </row>
        <row r="130">
          <cell r="B130">
            <v>906194</v>
          </cell>
          <cell r="C130">
            <v>39.942736185383197</v>
          </cell>
          <cell r="D130">
            <v>34.084881129271899</v>
          </cell>
          <cell r="E130">
            <v>27.8831770222743</v>
          </cell>
          <cell r="F130">
            <v>25.363904221146399</v>
          </cell>
          <cell r="G130">
            <v>31.516641700404801</v>
          </cell>
          <cell r="H130">
            <v>41.906960859067198</v>
          </cell>
          <cell r="I130">
            <v>25.757275382701302</v>
          </cell>
          <cell r="J130">
            <v>22.926589412360599</v>
          </cell>
          <cell r="K130">
            <v>38.304054279054199</v>
          </cell>
          <cell r="L130">
            <v>42.151569905213201</v>
          </cell>
          <cell r="M130">
            <v>45.903413650922197</v>
          </cell>
        </row>
        <row r="131">
          <cell r="B131">
            <v>329534</v>
          </cell>
          <cell r="C131">
            <v>60.343669875987601</v>
          </cell>
          <cell r="D131">
            <v>27.1858048169257</v>
          </cell>
          <cell r="E131">
            <v>27.1858048169257</v>
          </cell>
          <cell r="F131">
            <v>48.461891485318702</v>
          </cell>
          <cell r="G131">
            <v>48.461891485318702</v>
          </cell>
          <cell r="H131">
            <v>51.657512984905097</v>
          </cell>
          <cell r="I131">
            <v>52.690400620679902</v>
          </cell>
          <cell r="J131">
            <v>56.292435755733599</v>
          </cell>
          <cell r="K131">
            <v>56.292435755733599</v>
          </cell>
          <cell r="L131">
            <v>62.763076735433501</v>
          </cell>
          <cell r="M131">
            <v>72.760480386493299</v>
          </cell>
        </row>
        <row r="132">
          <cell r="B132">
            <v>867375</v>
          </cell>
          <cell r="C132">
            <v>32.411363636363603</v>
          </cell>
          <cell r="D132">
            <v>64.096103149115606</v>
          </cell>
          <cell r="E132">
            <v>64.096103149115606</v>
          </cell>
          <cell r="F132">
            <v>62.840359816033903</v>
          </cell>
          <cell r="G132">
            <v>64.547730169440698</v>
          </cell>
          <cell r="H132">
            <v>61.299009562841498</v>
          </cell>
          <cell r="I132">
            <v>61.299009562841498</v>
          </cell>
          <cell r="J132">
            <v>41.365274697535199</v>
          </cell>
          <cell r="K132">
            <v>45.350783546763601</v>
          </cell>
          <cell r="L132">
            <v>70.387002215793601</v>
          </cell>
          <cell r="M132">
            <v>70.387002215793601</v>
          </cell>
        </row>
        <row r="133">
          <cell r="B133">
            <v>311759</v>
          </cell>
          <cell r="C133">
            <v>37.766875981161597</v>
          </cell>
          <cell r="D133">
            <v>37.766875981161597</v>
          </cell>
          <cell r="E133">
            <v>39.312301587301498</v>
          </cell>
          <cell r="F133">
            <v>39.312301587301498</v>
          </cell>
          <cell r="G133">
            <v>43.538985507246302</v>
          </cell>
          <cell r="H133">
            <v>39.3050703318929</v>
          </cell>
          <cell r="I133">
            <v>39.3050703318929</v>
          </cell>
          <cell r="J133">
            <v>36.4812664428921</v>
          </cell>
          <cell r="K133">
            <v>41.486498257839699</v>
          </cell>
          <cell r="L133">
            <v>41.486498257839699</v>
          </cell>
          <cell r="M133">
            <v>39.575896226415097</v>
          </cell>
        </row>
        <row r="134">
          <cell r="B134">
            <v>902317</v>
          </cell>
          <cell r="C134">
            <v>76.491967976558001</v>
          </cell>
          <cell r="D134">
            <v>45.667189132706298</v>
          </cell>
          <cell r="E134">
            <v>36.491580092788901</v>
          </cell>
          <cell r="F134">
            <v>72.446714731678298</v>
          </cell>
          <cell r="G134">
            <v>71.730703931043394</v>
          </cell>
          <cell r="H134">
            <v>71.730703931043394</v>
          </cell>
          <cell r="I134">
            <v>42.4987526462346</v>
          </cell>
          <cell r="J134">
            <v>40.590207066869297</v>
          </cell>
          <cell r="K134">
            <v>37.778270340770298</v>
          </cell>
          <cell r="L134">
            <v>37.778270340770298</v>
          </cell>
          <cell r="M134">
            <v>39.931940165876703</v>
          </cell>
        </row>
        <row r="135">
          <cell r="B135" t="str">
            <v>31412T</v>
          </cell>
          <cell r="C135">
            <v>27.230845633880499</v>
          </cell>
          <cell r="D135">
            <v>16.957751362060399</v>
          </cell>
          <cell r="E135">
            <v>25.7512961709294</v>
          </cell>
          <cell r="F135">
            <v>25.7512961709294</v>
          </cell>
          <cell r="G135">
            <v>14.7928304548195</v>
          </cell>
          <cell r="H135">
            <v>14.7928304548195</v>
          </cell>
          <cell r="I135">
            <v>13.4446203841695</v>
          </cell>
          <cell r="J135">
            <v>12.8044707091469</v>
          </cell>
          <cell r="K135">
            <v>20.744940366650798</v>
          </cell>
          <cell r="L135">
            <v>20.744940366650798</v>
          </cell>
          <cell r="M135">
            <v>30.425120836861399</v>
          </cell>
        </row>
        <row r="136">
          <cell r="B136">
            <v>910722</v>
          </cell>
          <cell r="C136">
            <v>29.965640580966799</v>
          </cell>
          <cell r="D136">
            <v>27.866641901931601</v>
          </cell>
          <cell r="E136">
            <v>27.509342028135901</v>
          </cell>
          <cell r="F136">
            <v>27.509342028135901</v>
          </cell>
          <cell r="G136">
            <v>31.600965429529399</v>
          </cell>
          <cell r="H136">
            <v>40.6022267206477</v>
          </cell>
          <cell r="I136">
            <v>38.641759319816799</v>
          </cell>
          <cell r="J136">
            <v>36.153242147923002</v>
          </cell>
          <cell r="K136">
            <v>43.211788211788203</v>
          </cell>
          <cell r="L136">
            <v>43.211788211788203</v>
          </cell>
          <cell r="M136">
            <v>49.404464953853797</v>
          </cell>
        </row>
        <row r="137">
          <cell r="B137">
            <v>905039</v>
          </cell>
          <cell r="C137">
            <v>42.719704543425799</v>
          </cell>
          <cell r="D137">
            <v>44.311591334695201</v>
          </cell>
          <cell r="E137">
            <v>40.454496523553502</v>
          </cell>
          <cell r="F137">
            <v>43.061561406205598</v>
          </cell>
          <cell r="G137">
            <v>43.061561406205598</v>
          </cell>
          <cell r="H137">
            <v>42.247496072270202</v>
          </cell>
          <cell r="I137">
            <v>42.202859796737798</v>
          </cell>
          <cell r="J137">
            <v>40.675662703936197</v>
          </cell>
          <cell r="K137">
            <v>40.675662703936197</v>
          </cell>
          <cell r="L137">
            <v>40.065418886046601</v>
          </cell>
          <cell r="M137">
            <v>42.4224041579523</v>
          </cell>
        </row>
        <row r="138">
          <cell r="B138">
            <v>755980</v>
          </cell>
          <cell r="C138">
            <v>35.710037878787801</v>
          </cell>
          <cell r="D138">
            <v>36.472836942488897</v>
          </cell>
          <cell r="E138">
            <v>27.4169181778121</v>
          </cell>
          <cell r="F138">
            <v>25.974421175858399</v>
          </cell>
          <cell r="G138">
            <v>18.934777901832199</v>
          </cell>
          <cell r="H138">
            <v>19.341105309145298</v>
          </cell>
          <cell r="I138">
            <v>24.832651645181301</v>
          </cell>
          <cell r="J138">
            <v>30.189839776389501</v>
          </cell>
          <cell r="K138">
            <v>23.696795778478901</v>
          </cell>
          <cell r="L138">
            <v>22.407383090582801</v>
          </cell>
          <cell r="M138">
            <v>22.730080048295498</v>
          </cell>
        </row>
        <row r="139">
          <cell r="B139">
            <v>905994</v>
          </cell>
          <cell r="C139">
            <v>49.7951848998459</v>
          </cell>
          <cell r="D139">
            <v>49.087018473753098</v>
          </cell>
          <cell r="E139">
            <v>42.323364885010101</v>
          </cell>
          <cell r="F139">
            <v>54.571101773514897</v>
          </cell>
          <cell r="G139">
            <v>53.230252614709798</v>
          </cell>
          <cell r="H139">
            <v>58.048622382730102</v>
          </cell>
          <cell r="I139">
            <v>51.632816435926799</v>
          </cell>
          <cell r="J139">
            <v>53.657766878511502</v>
          </cell>
          <cell r="K139">
            <v>50.759240759240697</v>
          </cell>
          <cell r="L139">
            <v>60.860974446866202</v>
          </cell>
          <cell r="M139">
            <v>63.896594838842397</v>
          </cell>
        </row>
        <row r="140">
          <cell r="B140">
            <v>951849</v>
          </cell>
          <cell r="C140">
            <v>35.005519480519403</v>
          </cell>
          <cell r="D140">
            <v>28.601736627043099</v>
          </cell>
          <cell r="E140">
            <v>28.601736627043099</v>
          </cell>
          <cell r="F140">
            <v>42.100199445022497</v>
          </cell>
          <cell r="G140">
            <v>50.931831983805601</v>
          </cell>
          <cell r="H140">
            <v>50.931831983805601</v>
          </cell>
          <cell r="I140">
            <v>34.795547690014899</v>
          </cell>
          <cell r="J140">
            <v>30.723558815285401</v>
          </cell>
          <cell r="K140">
            <v>41.669452887537901</v>
          </cell>
          <cell r="L140">
            <v>37.429249033424803</v>
          </cell>
          <cell r="M140">
            <v>37.429249033424803</v>
          </cell>
        </row>
        <row r="141">
          <cell r="B141" t="str">
            <v>14015T</v>
          </cell>
          <cell r="C141">
            <v>21.6749835309617</v>
          </cell>
          <cell r="D141">
            <v>23.188308526624098</v>
          </cell>
          <cell r="E141">
            <v>25.825610287480899</v>
          </cell>
          <cell r="F141">
            <v>26.656767560826399</v>
          </cell>
          <cell r="G141">
            <v>31.6574875325093</v>
          </cell>
          <cell r="H141">
            <v>37.951612903225801</v>
          </cell>
          <cell r="I141">
            <v>36.163757438089497</v>
          </cell>
          <cell r="J141">
            <v>34.343680462839302</v>
          </cell>
          <cell r="K141">
            <v>32.256717908956702</v>
          </cell>
          <cell r="L141">
            <v>33.761968106640403</v>
          </cell>
          <cell r="M141">
            <v>35.076239989903598</v>
          </cell>
        </row>
        <row r="142">
          <cell r="B142">
            <v>997198</v>
          </cell>
          <cell r="C142">
            <v>26.938419913419899</v>
          </cell>
          <cell r="D142">
            <v>31.3097428245229</v>
          </cell>
          <cell r="E142">
            <v>25.0974488790214</v>
          </cell>
          <cell r="F142">
            <v>47.251506263354798</v>
          </cell>
          <cell r="G142">
            <v>32.668372288655902</v>
          </cell>
          <cell r="H142">
            <v>37.077540818350101</v>
          </cell>
          <cell r="I142">
            <v>35.352909119474198</v>
          </cell>
          <cell r="J142">
            <v>30.1553548939957</v>
          </cell>
          <cell r="K142">
            <v>34.6219571473302</v>
          </cell>
          <cell r="L142">
            <v>63.664757729760602</v>
          </cell>
          <cell r="M142">
            <v>40.317495417771497</v>
          </cell>
        </row>
        <row r="143">
          <cell r="B143">
            <v>905159</v>
          </cell>
          <cell r="C143">
            <v>48.079754440961302</v>
          </cell>
          <cell r="D143">
            <v>50.847252240082803</v>
          </cell>
          <cell r="E143">
            <v>50.847252240082803</v>
          </cell>
          <cell r="F143">
            <v>64.649053565234595</v>
          </cell>
          <cell r="G143">
            <v>64.649053565234595</v>
          </cell>
          <cell r="H143">
            <v>34.246461571111404</v>
          </cell>
          <cell r="I143">
            <v>36.355674800818598</v>
          </cell>
          <cell r="J143">
            <v>36.355674800818598</v>
          </cell>
          <cell r="K143">
            <v>28.555993541033398</v>
          </cell>
          <cell r="L143">
            <v>56.193526856240098</v>
          </cell>
          <cell r="M143">
            <v>56.193526856240098</v>
          </cell>
        </row>
        <row r="144">
          <cell r="B144">
            <v>741123</v>
          </cell>
          <cell r="C144">
            <v>30.456639928698699</v>
          </cell>
          <cell r="D144">
            <v>31.632571686004201</v>
          </cell>
          <cell r="E144">
            <v>17.215128956623602</v>
          </cell>
          <cell r="F144">
            <v>24.465819119576501</v>
          </cell>
          <cell r="G144">
            <v>25.687394736842101</v>
          </cell>
          <cell r="H144">
            <v>22.6529816368026</v>
          </cell>
          <cell r="I144">
            <v>22.320847081733099</v>
          </cell>
          <cell r="J144">
            <v>23.692895136778102</v>
          </cell>
          <cell r="K144">
            <v>27.789805194805101</v>
          </cell>
          <cell r="L144">
            <v>39.022009812856901</v>
          </cell>
          <cell r="M144">
            <v>37.565188859846103</v>
          </cell>
        </row>
        <row r="145">
          <cell r="B145">
            <v>905082</v>
          </cell>
          <cell r="C145">
            <v>76.673543123543098</v>
          </cell>
          <cell r="D145">
            <v>59.147233899902098</v>
          </cell>
          <cell r="E145">
            <v>34.574751043903198</v>
          </cell>
          <cell r="F145">
            <v>46.3949655371364</v>
          </cell>
          <cell r="G145">
            <v>46.3949655371364</v>
          </cell>
          <cell r="H145">
            <v>31.186577935222601</v>
          </cell>
          <cell r="I145">
            <v>55.087615621788203</v>
          </cell>
          <cell r="J145">
            <v>52.181054799347997</v>
          </cell>
          <cell r="K145">
            <v>32.606154483814002</v>
          </cell>
          <cell r="L145">
            <v>32.606154483814002</v>
          </cell>
          <cell r="M145">
            <v>56.599554276686902</v>
          </cell>
        </row>
        <row r="146">
          <cell r="B146">
            <v>902230</v>
          </cell>
          <cell r="C146">
            <v>75.828962703962603</v>
          </cell>
          <cell r="D146">
            <v>42.129950695663901</v>
          </cell>
          <cell r="E146">
            <v>37.7275035719519</v>
          </cell>
          <cell r="F146">
            <v>36.202812067908702</v>
          </cell>
          <cell r="G146">
            <v>34.650855478507999</v>
          </cell>
          <cell r="H146">
            <v>35.440160797925699</v>
          </cell>
          <cell r="I146">
            <v>34.2524006768611</v>
          </cell>
          <cell r="J146">
            <v>34.458605250610802</v>
          </cell>
          <cell r="K146">
            <v>33.691866466866401</v>
          </cell>
          <cell r="L146">
            <v>40.106174441722203</v>
          </cell>
          <cell r="M146">
            <v>37.327134701176497</v>
          </cell>
        </row>
        <row r="147">
          <cell r="B147">
            <v>938076</v>
          </cell>
          <cell r="C147">
            <v>57.2424242424242</v>
          </cell>
          <cell r="D147">
            <v>57.6499349925705</v>
          </cell>
          <cell r="E147">
            <v>56.112146447292098</v>
          </cell>
          <cell r="F147">
            <v>40.858995620880997</v>
          </cell>
          <cell r="G147">
            <v>64.503632080541706</v>
          </cell>
          <cell r="H147">
            <v>62.256586651053802</v>
          </cell>
          <cell r="I147">
            <v>39.654310010638099</v>
          </cell>
          <cell r="J147">
            <v>59.360101400169398</v>
          </cell>
          <cell r="K147">
            <v>58.222387848372101</v>
          </cell>
          <cell r="L147">
            <v>68.197281570096294</v>
          </cell>
          <cell r="M147">
            <v>65.168184987796906</v>
          </cell>
        </row>
        <row r="148">
          <cell r="B148">
            <v>152594</v>
          </cell>
          <cell r="C148">
            <v>32.562272727272699</v>
          </cell>
          <cell r="D148">
            <v>39.769676475544102</v>
          </cell>
          <cell r="E148">
            <v>43.2063508740884</v>
          </cell>
          <cell r="F148">
            <v>43.905164480048498</v>
          </cell>
          <cell r="G148">
            <v>84.475316112186803</v>
          </cell>
          <cell r="H148">
            <v>39.338615240960301</v>
          </cell>
          <cell r="I148">
            <v>42.029397398707097</v>
          </cell>
          <cell r="J148">
            <v>41.424887169568002</v>
          </cell>
          <cell r="K148">
            <v>43.789292921843199</v>
          </cell>
          <cell r="L148">
            <v>39.323280836462096</v>
          </cell>
          <cell r="M148">
            <v>46.2305886932349</v>
          </cell>
        </row>
        <row r="149">
          <cell r="B149">
            <v>951018</v>
          </cell>
          <cell r="C149">
            <v>79.911798179059105</v>
          </cell>
          <cell r="D149">
            <v>50.597110063096203</v>
          </cell>
          <cell r="E149">
            <v>86.174764030420505</v>
          </cell>
          <cell r="F149">
            <v>85.472962586321103</v>
          </cell>
          <cell r="G149">
            <v>85.860447924108897</v>
          </cell>
          <cell r="H149">
            <v>90.851643139040604</v>
          </cell>
          <cell r="I149">
            <v>90.851643139040604</v>
          </cell>
          <cell r="J149">
            <v>51.943329407270603</v>
          </cell>
          <cell r="K149">
            <v>90.630005752751799</v>
          </cell>
          <cell r="L149">
            <v>46.001294617704502</v>
          </cell>
          <cell r="M149">
            <v>46.001294617704502</v>
          </cell>
        </row>
        <row r="150">
          <cell r="B150">
            <v>255781</v>
          </cell>
          <cell r="C150">
            <v>38.663836477987402</v>
          </cell>
          <cell r="D150">
            <v>36.345698924731103</v>
          </cell>
          <cell r="E150">
            <v>31.457386363636299</v>
          </cell>
          <cell r="F150">
            <v>27.015464408069999</v>
          </cell>
          <cell r="G150">
            <v>27.015464408069999</v>
          </cell>
          <cell r="H150">
            <v>27.015464408069999</v>
          </cell>
          <cell r="I150">
            <v>32.691912539515201</v>
          </cell>
          <cell r="J150">
            <v>41.127380952380904</v>
          </cell>
          <cell r="K150">
            <v>41.127380952380904</v>
          </cell>
          <cell r="L150">
            <v>57.925824175824097</v>
          </cell>
          <cell r="M150">
            <v>57.925824175824097</v>
          </cell>
        </row>
        <row r="151">
          <cell r="B151">
            <v>907652</v>
          </cell>
          <cell r="C151">
            <v>46.490530303030297</v>
          </cell>
          <cell r="D151">
            <v>46.490530303030297</v>
          </cell>
          <cell r="E151">
            <v>42.658971025260001</v>
          </cell>
          <cell r="F151">
            <v>42.618938505808302</v>
          </cell>
          <cell r="G151">
            <v>38.537913292847499</v>
          </cell>
          <cell r="H151">
            <v>50.0443745120999</v>
          </cell>
          <cell r="I151">
            <v>42.221865364850899</v>
          </cell>
          <cell r="J151">
            <v>42.221865364850899</v>
          </cell>
          <cell r="K151">
            <v>45.769480519480503</v>
          </cell>
          <cell r="L151">
            <v>45.769480519480503</v>
          </cell>
          <cell r="M151">
            <v>75.393095427705703</v>
          </cell>
        </row>
        <row r="152">
          <cell r="B152">
            <v>906150</v>
          </cell>
          <cell r="C152">
            <v>40.822573189522302</v>
          </cell>
          <cell r="D152">
            <v>50.859686879887903</v>
          </cell>
          <cell r="E152">
            <v>49.664798637085603</v>
          </cell>
          <cell r="F152">
            <v>49.664798637085603</v>
          </cell>
          <cell r="G152">
            <v>48.385892926924498</v>
          </cell>
          <cell r="H152">
            <v>46.490702256869596</v>
          </cell>
          <cell r="I152">
            <v>46.490702256869596</v>
          </cell>
          <cell r="J152">
            <v>49.552802985948396</v>
          </cell>
          <cell r="K152">
            <v>45.949269480519398</v>
          </cell>
          <cell r="L152">
            <v>45.949269480519398</v>
          </cell>
          <cell r="M152">
            <v>45.949269480519398</v>
          </cell>
        </row>
        <row r="153">
          <cell r="B153">
            <v>905801</v>
          </cell>
          <cell r="C153">
            <v>46.8393368981381</v>
          </cell>
          <cell r="D153">
            <v>74.731277056277094</v>
          </cell>
          <cell r="E153">
            <v>48.526676926342603</v>
          </cell>
          <cell r="F153">
            <v>50.796316549512603</v>
          </cell>
          <cell r="G153">
            <v>50.796316549512603</v>
          </cell>
          <cell r="H153">
            <v>47.485425204918002</v>
          </cell>
          <cell r="I153">
            <v>47.485425204918002</v>
          </cell>
          <cell r="J153">
            <v>48.615237378203702</v>
          </cell>
          <cell r="K153">
            <v>47.828063741685298</v>
          </cell>
          <cell r="L153">
            <v>80.666390433662897</v>
          </cell>
          <cell r="M153">
            <v>80.666390433662897</v>
          </cell>
        </row>
        <row r="154">
          <cell r="B154">
            <v>906511</v>
          </cell>
          <cell r="C154">
            <v>15.779428904428899</v>
          </cell>
          <cell r="D154">
            <v>15.779428904428899</v>
          </cell>
          <cell r="E154">
            <v>24.788801472743199</v>
          </cell>
          <cell r="F154">
            <v>24.788801472743199</v>
          </cell>
          <cell r="G154">
            <v>27.250035636394699</v>
          </cell>
          <cell r="H154">
            <v>23.675163098026101</v>
          </cell>
          <cell r="I154">
            <v>23.675163098026101</v>
          </cell>
          <cell r="J154">
            <v>24.066876750700199</v>
          </cell>
          <cell r="K154">
            <v>24.066876750700199</v>
          </cell>
          <cell r="L154">
            <v>25.9399766899766</v>
          </cell>
          <cell r="M154">
            <v>31.161452475134901</v>
          </cell>
        </row>
        <row r="155">
          <cell r="B155">
            <v>546697</v>
          </cell>
          <cell r="C155">
            <v>64.013311688311703</v>
          </cell>
          <cell r="D155">
            <v>64.013311688311703</v>
          </cell>
          <cell r="E155">
            <v>39.907551353279899</v>
          </cell>
          <cell r="F155">
            <v>39.907551353279899</v>
          </cell>
          <cell r="G155">
            <v>48.054892037786701</v>
          </cell>
          <cell r="H155">
            <v>61.138179204124803</v>
          </cell>
          <cell r="I155">
            <v>61.138179204124803</v>
          </cell>
          <cell r="J155">
            <v>43.537411347517697</v>
          </cell>
          <cell r="K155">
            <v>79.275890775890701</v>
          </cell>
          <cell r="L155">
            <v>82.239619237397605</v>
          </cell>
          <cell r="M155">
            <v>82.239619237397605</v>
          </cell>
        </row>
        <row r="156">
          <cell r="B156">
            <v>993394</v>
          </cell>
          <cell r="C156">
            <v>36.168975101421402</v>
          </cell>
          <cell r="D156">
            <v>26.941489741684698</v>
          </cell>
          <cell r="E156">
            <v>30.867924133311</v>
          </cell>
          <cell r="F156">
            <v>30.867924133311</v>
          </cell>
          <cell r="G156">
            <v>31.1501576176776</v>
          </cell>
          <cell r="H156">
            <v>31.336120585322899</v>
          </cell>
          <cell r="I156">
            <v>28.5450797356438</v>
          </cell>
          <cell r="J156">
            <v>28.5450797356438</v>
          </cell>
          <cell r="K156">
            <v>33.295921469834497</v>
          </cell>
          <cell r="L156">
            <v>33.295921469834497</v>
          </cell>
          <cell r="M156">
            <v>42.048630637611197</v>
          </cell>
        </row>
        <row r="157">
          <cell r="B157">
            <v>696738</v>
          </cell>
          <cell r="C157">
            <v>46.483599508599497</v>
          </cell>
          <cell r="D157">
            <v>67.393257800891504</v>
          </cell>
          <cell r="E157">
            <v>33.902821010362302</v>
          </cell>
          <cell r="F157">
            <v>38.516689971383897</v>
          </cell>
          <cell r="G157">
            <v>36.4438113557378</v>
          </cell>
          <cell r="H157">
            <v>35.496523711943702</v>
          </cell>
          <cell r="I157">
            <v>34.184288283658702</v>
          </cell>
          <cell r="J157">
            <v>35.0390880628498</v>
          </cell>
          <cell r="K157">
            <v>35.897089131341097</v>
          </cell>
          <cell r="L157">
            <v>37.331740177342901</v>
          </cell>
          <cell r="M157">
            <v>34.539758181003101</v>
          </cell>
        </row>
        <row r="158">
          <cell r="B158">
            <v>905596</v>
          </cell>
          <cell r="C158">
            <v>52.247727272727197</v>
          </cell>
          <cell r="D158">
            <v>25.1927515218329</v>
          </cell>
          <cell r="E158">
            <v>32.175169837977499</v>
          </cell>
          <cell r="F158">
            <v>32.175169837977499</v>
          </cell>
          <cell r="G158">
            <v>31.232620145449101</v>
          </cell>
          <cell r="H158">
            <v>26.5724565497874</v>
          </cell>
          <cell r="I158">
            <v>22.974736751951799</v>
          </cell>
          <cell r="J158">
            <v>26.408202119354801</v>
          </cell>
          <cell r="K158">
            <v>26.408202119354801</v>
          </cell>
          <cell r="L158">
            <v>48.831061118975803</v>
          </cell>
          <cell r="M158">
            <v>48.831061118975803</v>
          </cell>
        </row>
        <row r="159">
          <cell r="B159">
            <v>904678</v>
          </cell>
          <cell r="C159">
            <v>41.625492424242402</v>
          </cell>
          <cell r="D159">
            <v>41.7175469404295</v>
          </cell>
          <cell r="E159">
            <v>44.062505940876299</v>
          </cell>
          <cell r="F159">
            <v>38.9684235830292</v>
          </cell>
          <cell r="G159">
            <v>42.763775774409098</v>
          </cell>
          <cell r="H159">
            <v>86.945918715846901</v>
          </cell>
          <cell r="I159">
            <v>47.442717415152899</v>
          </cell>
          <cell r="J159">
            <v>43.363135159244102</v>
          </cell>
          <cell r="K159">
            <v>34.982854385198102</v>
          </cell>
          <cell r="L159">
            <v>39.103840288748401</v>
          </cell>
          <cell r="M159">
            <v>36.452787506735397</v>
          </cell>
        </row>
        <row r="160">
          <cell r="B160" t="str">
            <v>41071J</v>
          </cell>
          <cell r="C160">
            <v>40.996043771043702</v>
          </cell>
          <cell r="D160">
            <v>54.667374230524302</v>
          </cell>
          <cell r="E160">
            <v>54.667374230524302</v>
          </cell>
          <cell r="F160">
            <v>53.621947624002701</v>
          </cell>
          <cell r="G160">
            <v>64.142447464815803</v>
          </cell>
          <cell r="H160">
            <v>62.883080290610998</v>
          </cell>
          <cell r="I160">
            <v>64.932612351677093</v>
          </cell>
          <cell r="J160">
            <v>62.447283434650402</v>
          </cell>
          <cell r="K160">
            <v>62.447283434650402</v>
          </cell>
          <cell r="L160">
            <v>74.305221733243101</v>
          </cell>
          <cell r="M160">
            <v>71.796990484938107</v>
          </cell>
        </row>
        <row r="161">
          <cell r="B161">
            <v>729665</v>
          </cell>
          <cell r="C161">
            <v>34.753671328671302</v>
          </cell>
          <cell r="D161">
            <v>34.381007699581197</v>
          </cell>
          <cell r="E161">
            <v>38.335346754103099</v>
          </cell>
          <cell r="F161">
            <v>43.047456986871502</v>
          </cell>
          <cell r="G161">
            <v>30.175225040916501</v>
          </cell>
          <cell r="H161">
            <v>43.597675853128102</v>
          </cell>
          <cell r="I161">
            <v>38.134738962077101</v>
          </cell>
          <cell r="J161">
            <v>40.366447642886897</v>
          </cell>
          <cell r="K161">
            <v>33.112670662670602</v>
          </cell>
          <cell r="L161">
            <v>50.225058237609403</v>
          </cell>
          <cell r="M161">
            <v>29.011815657108201</v>
          </cell>
        </row>
        <row r="162">
          <cell r="B162">
            <v>867871</v>
          </cell>
          <cell r="C162">
            <v>34.491324982193099</v>
          </cell>
          <cell r="D162">
            <v>30.505977468853501</v>
          </cell>
          <cell r="E162">
            <v>38.011040631571099</v>
          </cell>
          <cell r="F162">
            <v>38.011040631571099</v>
          </cell>
          <cell r="G162">
            <v>44.725200082634501</v>
          </cell>
          <cell r="H162">
            <v>43.847083356254799</v>
          </cell>
          <cell r="I162">
            <v>43.3406222987551</v>
          </cell>
          <cell r="J162">
            <v>42.655923641960797</v>
          </cell>
          <cell r="K162">
            <v>42.655923641960797</v>
          </cell>
          <cell r="L162">
            <v>38.935658150146203</v>
          </cell>
          <cell r="M162">
            <v>38.935658150146203</v>
          </cell>
        </row>
        <row r="163">
          <cell r="B163">
            <v>912030</v>
          </cell>
          <cell r="C163">
            <v>52.990043290043303</v>
          </cell>
          <cell r="D163">
            <v>50.094304110945998</v>
          </cell>
          <cell r="E163">
            <v>39.840699491989</v>
          </cell>
          <cell r="F163">
            <v>69.789444588969801</v>
          </cell>
          <cell r="G163">
            <v>69.789444588969801</v>
          </cell>
          <cell r="H163">
            <v>54.079456967213098</v>
          </cell>
          <cell r="I163">
            <v>54.079456967213098</v>
          </cell>
          <cell r="J163">
            <v>73.397075018721594</v>
          </cell>
          <cell r="K163">
            <v>81.038811188811096</v>
          </cell>
          <cell r="L163">
            <v>85.916794068185197</v>
          </cell>
          <cell r="M163">
            <v>85.916794068185197</v>
          </cell>
        </row>
        <row r="164">
          <cell r="B164">
            <v>749688</v>
          </cell>
          <cell r="C164">
            <v>36.726027892188696</v>
          </cell>
          <cell r="D164">
            <v>22.475595238095199</v>
          </cell>
          <cell r="E164">
            <v>16.712846815162099</v>
          </cell>
          <cell r="F164">
            <v>22.550215147509601</v>
          </cell>
          <cell r="G164">
            <v>22.550215147509601</v>
          </cell>
          <cell r="H164">
            <v>29.1159625893232</v>
          </cell>
          <cell r="I164">
            <v>29.1159625893232</v>
          </cell>
          <cell r="J164">
            <v>27.624940898345098</v>
          </cell>
          <cell r="K164">
            <v>38.518106893106797</v>
          </cell>
          <cell r="L164">
            <v>36.0668718185009</v>
          </cell>
          <cell r="M164">
            <v>71.036686308731703</v>
          </cell>
        </row>
        <row r="165">
          <cell r="B165">
            <v>945589</v>
          </cell>
          <cell r="C165">
            <v>39.098593073593101</v>
          </cell>
          <cell r="D165">
            <v>33.967044059693698</v>
          </cell>
          <cell r="E165">
            <v>42.236713559984302</v>
          </cell>
          <cell r="F165">
            <v>41.794527097336598</v>
          </cell>
          <cell r="G165">
            <v>56.0711032388663</v>
          </cell>
          <cell r="H165">
            <v>56.397751155947802</v>
          </cell>
          <cell r="I165">
            <v>72.718114706840794</v>
          </cell>
          <cell r="J165">
            <v>70.559169199594706</v>
          </cell>
          <cell r="K165">
            <v>73.598526473526405</v>
          </cell>
          <cell r="L165">
            <v>77.181520975952196</v>
          </cell>
          <cell r="M165">
            <v>63.494941160206601</v>
          </cell>
        </row>
        <row r="166">
          <cell r="B166">
            <v>905077</v>
          </cell>
          <cell r="C166">
            <v>42.877086494688903</v>
          </cell>
          <cell r="D166">
            <v>32.064694332413502</v>
          </cell>
          <cell r="E166">
            <v>32.064694332413502</v>
          </cell>
          <cell r="F166">
            <v>47.005005149822601</v>
          </cell>
          <cell r="G166">
            <v>42.326261990735603</v>
          </cell>
          <cell r="H166">
            <v>42.326261990735603</v>
          </cell>
          <cell r="I166">
            <v>41.202800546448103</v>
          </cell>
          <cell r="J166">
            <v>45.986426141478802</v>
          </cell>
          <cell r="K166">
            <v>39.961772058499598</v>
          </cell>
          <cell r="L166">
            <v>73.029731289209096</v>
          </cell>
          <cell r="M166">
            <v>73.029731289209096</v>
          </cell>
        </row>
        <row r="167">
          <cell r="B167">
            <v>905802</v>
          </cell>
          <cell r="C167">
            <v>42.809033452502497</v>
          </cell>
          <cell r="D167">
            <v>42.809033452502497</v>
          </cell>
          <cell r="E167">
            <v>44.970195831213502</v>
          </cell>
          <cell r="F167">
            <v>44.970195831213502</v>
          </cell>
          <cell r="G167">
            <v>40.788834133478296</v>
          </cell>
          <cell r="H167">
            <v>44.207223360655703</v>
          </cell>
          <cell r="I167">
            <v>44.207223360655703</v>
          </cell>
          <cell r="J167">
            <v>65.910713646566705</v>
          </cell>
          <cell r="K167">
            <v>64.805879470499605</v>
          </cell>
          <cell r="L167">
            <v>75.584661674693393</v>
          </cell>
          <cell r="M167">
            <v>75.584661674693393</v>
          </cell>
        </row>
        <row r="168">
          <cell r="B168">
            <v>542983</v>
          </cell>
          <cell r="C168">
            <v>35.745849802371502</v>
          </cell>
          <cell r="D168">
            <v>31.885996300451801</v>
          </cell>
          <cell r="E168">
            <v>33.777492254228697</v>
          </cell>
          <cell r="F168">
            <v>29.670639308012401</v>
          </cell>
          <cell r="G168">
            <v>36.210537645779198</v>
          </cell>
          <cell r="H168">
            <v>43.760886270491802</v>
          </cell>
          <cell r="I168">
            <v>30.9820572113737</v>
          </cell>
          <cell r="J168">
            <v>34.125928740290398</v>
          </cell>
          <cell r="K168">
            <v>38.487712287712199</v>
          </cell>
          <cell r="L168">
            <v>26.6033820132605</v>
          </cell>
          <cell r="M168">
            <v>64.696931957947299</v>
          </cell>
        </row>
        <row r="169">
          <cell r="B169">
            <v>998171</v>
          </cell>
          <cell r="C169">
            <v>82.640099783878199</v>
          </cell>
          <cell r="D169">
            <v>43.702812412515797</v>
          </cell>
          <cell r="E169">
            <v>40.289842411398602</v>
          </cell>
          <cell r="F169">
            <v>40.289842411398602</v>
          </cell>
          <cell r="G169">
            <v>38.4592399016176</v>
          </cell>
          <cell r="H169">
            <v>39.246842006033098</v>
          </cell>
          <cell r="I169">
            <v>71.146696645415901</v>
          </cell>
          <cell r="J169">
            <v>80.292531082592802</v>
          </cell>
          <cell r="K169">
            <v>39.366424535916103</v>
          </cell>
          <cell r="L169">
            <v>43.333961493052399</v>
          </cell>
          <cell r="M169">
            <v>39.845554179233098</v>
          </cell>
        </row>
        <row r="170">
          <cell r="B170">
            <v>906191</v>
          </cell>
          <cell r="C170">
            <v>48.807196969696903</v>
          </cell>
          <cell r="D170">
            <v>47.686162704309098</v>
          </cell>
          <cell r="E170">
            <v>57.312497779672398</v>
          </cell>
          <cell r="F170">
            <v>35.2502425682706</v>
          </cell>
          <cell r="G170">
            <v>44.808620107962199</v>
          </cell>
          <cell r="H170">
            <v>36.2602032103825</v>
          </cell>
          <cell r="I170">
            <v>51.6908187735525</v>
          </cell>
          <cell r="J170">
            <v>43.683383991894601</v>
          </cell>
          <cell r="K170">
            <v>34.880099067599097</v>
          </cell>
          <cell r="L170">
            <v>75.688471175510799</v>
          </cell>
          <cell r="M170">
            <v>47.303569538526602</v>
          </cell>
        </row>
        <row r="171">
          <cell r="B171">
            <v>912588</v>
          </cell>
          <cell r="C171">
            <v>51.371982342392002</v>
          </cell>
          <cell r="D171">
            <v>56.922208931419398</v>
          </cell>
          <cell r="E171">
            <v>32.666449975235203</v>
          </cell>
          <cell r="F171">
            <v>48.990088833115898</v>
          </cell>
          <cell r="G171">
            <v>65.5675122749591</v>
          </cell>
          <cell r="H171">
            <v>62.456467854777202</v>
          </cell>
          <cell r="I171">
            <v>66.207382665296294</v>
          </cell>
          <cell r="J171">
            <v>66.207382665296294</v>
          </cell>
          <cell r="K171">
            <v>65.054811416653493</v>
          </cell>
          <cell r="L171">
            <v>61.5498734214477</v>
          </cell>
          <cell r="M171">
            <v>61.5498734214477</v>
          </cell>
        </row>
        <row r="172">
          <cell r="B172">
            <v>905277</v>
          </cell>
          <cell r="C172">
            <v>48.468295454545398</v>
          </cell>
          <cell r="D172">
            <v>47.915877290737903</v>
          </cell>
          <cell r="E172">
            <v>47.915877290737903</v>
          </cell>
          <cell r="F172">
            <v>45.073384036236703</v>
          </cell>
          <cell r="G172">
            <v>44.778994156290501</v>
          </cell>
          <cell r="H172">
            <v>44.778994156290501</v>
          </cell>
          <cell r="I172">
            <v>43.057468311065399</v>
          </cell>
          <cell r="J172">
            <v>42.438238770685501</v>
          </cell>
          <cell r="K172">
            <v>41.4760522496371</v>
          </cell>
          <cell r="L172">
            <v>82.063430941096797</v>
          </cell>
          <cell r="M172">
            <v>82.063430941096797</v>
          </cell>
        </row>
        <row r="173">
          <cell r="B173">
            <v>916860</v>
          </cell>
          <cell r="C173">
            <v>62.380411255411197</v>
          </cell>
          <cell r="D173">
            <v>60.869080689966999</v>
          </cell>
          <cell r="E173">
            <v>60.869080689966999</v>
          </cell>
          <cell r="F173">
            <v>42.408312709171099</v>
          </cell>
          <cell r="G173">
            <v>68.783810487757805</v>
          </cell>
          <cell r="H173">
            <v>43.6314036885245</v>
          </cell>
          <cell r="I173">
            <v>69.964523851302204</v>
          </cell>
          <cell r="J173">
            <v>45.819267139479898</v>
          </cell>
          <cell r="K173">
            <v>51.302260239760201</v>
          </cell>
          <cell r="L173">
            <v>51.302260239760201</v>
          </cell>
          <cell r="M173">
            <v>47.265385473348502</v>
          </cell>
        </row>
        <row r="174">
          <cell r="B174">
            <v>951068</v>
          </cell>
          <cell r="C174">
            <v>36.710450781102899</v>
          </cell>
          <cell r="D174">
            <v>33.181957841186602</v>
          </cell>
          <cell r="E174">
            <v>44.968855367313701</v>
          </cell>
          <cell r="F174">
            <v>28.545076196868699</v>
          </cell>
          <cell r="G174">
            <v>40.683486607501898</v>
          </cell>
          <cell r="H174">
            <v>28.727858110787899</v>
          </cell>
          <cell r="I174">
            <v>30.1582308311676</v>
          </cell>
          <cell r="J174">
            <v>31.372023217718102</v>
          </cell>
          <cell r="K174">
            <v>42.617405728599699</v>
          </cell>
          <cell r="L174">
            <v>47.828240885683698</v>
          </cell>
          <cell r="M174">
            <v>66.225603027132294</v>
          </cell>
        </row>
        <row r="175">
          <cell r="B175">
            <v>905052</v>
          </cell>
          <cell r="C175">
            <v>31.1493006993006</v>
          </cell>
          <cell r="D175">
            <v>46.096358303017801</v>
          </cell>
          <cell r="E175">
            <v>34.446850169336898</v>
          </cell>
          <cell r="F175">
            <v>34.446850169336898</v>
          </cell>
          <cell r="G175">
            <v>55.191044484911501</v>
          </cell>
          <cell r="H175">
            <v>68.842004014720601</v>
          </cell>
          <cell r="I175">
            <v>54.052617795873203</v>
          </cell>
          <cell r="J175">
            <v>54.052617795873203</v>
          </cell>
          <cell r="K175">
            <v>39.067331187794203</v>
          </cell>
          <cell r="L175">
            <v>45.955294705294698</v>
          </cell>
          <cell r="M175">
            <v>58.650180894465301</v>
          </cell>
        </row>
        <row r="176">
          <cell r="B176">
            <v>905446</v>
          </cell>
          <cell r="C176">
            <v>44.2955729166666</v>
          </cell>
          <cell r="D176">
            <v>40.913240349021599</v>
          </cell>
          <cell r="E176">
            <v>44.438238770685501</v>
          </cell>
          <cell r="F176">
            <v>81.924330357142793</v>
          </cell>
          <cell r="G176">
            <v>83.246778350515399</v>
          </cell>
          <cell r="H176">
            <v>47.175018129079</v>
          </cell>
          <cell r="I176">
            <v>8.4778090273014097</v>
          </cell>
          <cell r="J176">
            <v>71.429185400687601</v>
          </cell>
          <cell r="K176">
            <v>42.510581683168297</v>
          </cell>
          <cell r="L176">
            <v>73.816398820844398</v>
          </cell>
          <cell r="M176">
            <v>75.405092592592595</v>
          </cell>
        </row>
        <row r="177">
          <cell r="B177">
            <v>922726</v>
          </cell>
          <cell r="C177">
            <v>52.640238927738899</v>
          </cell>
          <cell r="D177">
            <v>44.137524400547697</v>
          </cell>
          <cell r="E177">
            <v>46.268359222352402</v>
          </cell>
          <cell r="F177">
            <v>48.766959203036002</v>
          </cell>
          <cell r="G177">
            <v>49.206809843117398</v>
          </cell>
          <cell r="H177">
            <v>46.945082518067998</v>
          </cell>
          <cell r="I177">
            <v>52.393914959218002</v>
          </cell>
          <cell r="J177">
            <v>44.883730603103501</v>
          </cell>
          <cell r="K177">
            <v>47.194001874414198</v>
          </cell>
          <cell r="L177">
            <v>49.809520040039203</v>
          </cell>
          <cell r="M177">
            <v>47.853920131072599</v>
          </cell>
        </row>
        <row r="178">
          <cell r="B178" t="str">
            <v>30730Q</v>
          </cell>
          <cell r="C178">
            <v>31.869082719082702</v>
          </cell>
          <cell r="D178">
            <v>36.281900074294199</v>
          </cell>
          <cell r="E178">
            <v>36.407264421716398</v>
          </cell>
          <cell r="F178">
            <v>34.739539975719701</v>
          </cell>
          <cell r="G178">
            <v>30.628437264877601</v>
          </cell>
          <cell r="H178">
            <v>31.7963992974238</v>
          </cell>
          <cell r="I178">
            <v>29.2815604659129</v>
          </cell>
          <cell r="J178">
            <v>35.176123623498903</v>
          </cell>
          <cell r="K178">
            <v>23.549309942026401</v>
          </cell>
          <cell r="L178">
            <v>72.4251710365387</v>
          </cell>
          <cell r="M178">
            <v>80.632968072919198</v>
          </cell>
        </row>
        <row r="179">
          <cell r="B179">
            <v>906187</v>
          </cell>
          <cell r="C179">
            <v>89.8564890471187</v>
          </cell>
          <cell r="D179">
            <v>45.8199945887445</v>
          </cell>
          <cell r="E179">
            <v>83.700628568076894</v>
          </cell>
          <cell r="F179">
            <v>43.644710455330703</v>
          </cell>
          <cell r="G179">
            <v>43.790306959374497</v>
          </cell>
          <cell r="H179">
            <v>50.778423467569503</v>
          </cell>
          <cell r="I179">
            <v>42.401659423066803</v>
          </cell>
          <cell r="J179">
            <v>43.761577837468401</v>
          </cell>
          <cell r="K179">
            <v>43.761577837468401</v>
          </cell>
          <cell r="L179">
            <v>45.207540701246202</v>
          </cell>
          <cell r="M179">
            <v>45.207540701246202</v>
          </cell>
        </row>
        <row r="180">
          <cell r="B180">
            <v>905050</v>
          </cell>
          <cell r="C180">
            <v>45.309090909090898</v>
          </cell>
          <cell r="D180">
            <v>30.011269951588901</v>
          </cell>
          <cell r="E180">
            <v>30.011269951588901</v>
          </cell>
          <cell r="F180">
            <v>47.332938690564603</v>
          </cell>
          <cell r="G180">
            <v>47.332938690564603</v>
          </cell>
          <cell r="H180">
            <v>66.469232643574699</v>
          </cell>
          <cell r="I180">
            <v>68.077148807269893</v>
          </cell>
          <cell r="J180">
            <v>70.847766870961806</v>
          </cell>
          <cell r="K180">
            <v>72.1686165397102</v>
          </cell>
          <cell r="L180">
            <v>75.097423755154793</v>
          </cell>
          <cell r="M180">
            <v>75.097423755154793</v>
          </cell>
        </row>
        <row r="181">
          <cell r="B181">
            <v>904069</v>
          </cell>
          <cell r="C181">
            <v>76.503503787878699</v>
          </cell>
          <cell r="D181">
            <v>69.804409579582099</v>
          </cell>
          <cell r="E181">
            <v>55.322517166303797</v>
          </cell>
          <cell r="F181">
            <v>35.572564386056101</v>
          </cell>
          <cell r="G181">
            <v>33.493646585108202</v>
          </cell>
          <cell r="H181">
            <v>73.106833228247098</v>
          </cell>
          <cell r="I181">
            <v>81.505758939646299</v>
          </cell>
          <cell r="J181">
            <v>43.171585449553803</v>
          </cell>
          <cell r="K181">
            <v>67.844023623435405</v>
          </cell>
          <cell r="L181">
            <v>76.028708842604104</v>
          </cell>
          <cell r="M181">
            <v>78.354507714742596</v>
          </cell>
        </row>
        <row r="182">
          <cell r="B182">
            <v>923465</v>
          </cell>
          <cell r="C182">
            <v>39.540937149270398</v>
          </cell>
          <cell r="D182">
            <v>46.500776712143697</v>
          </cell>
          <cell r="E182">
            <v>54.138121508861403</v>
          </cell>
          <cell r="F182">
            <v>60.282067648604801</v>
          </cell>
          <cell r="G182">
            <v>60.282067648604801</v>
          </cell>
          <cell r="H182">
            <v>67.842356748889202</v>
          </cell>
          <cell r="I182">
            <v>66.157438335046194</v>
          </cell>
          <cell r="J182">
            <v>66.157438335046194</v>
          </cell>
          <cell r="K182">
            <v>44.958374958374897</v>
          </cell>
          <cell r="L182">
            <v>44.958374958374897</v>
          </cell>
          <cell r="M182">
            <v>42.426776299931397</v>
          </cell>
        </row>
        <row r="183">
          <cell r="B183">
            <v>328184</v>
          </cell>
          <cell r="C183">
            <v>44.661363636363603</v>
          </cell>
          <cell r="D183">
            <v>48.290275279580797</v>
          </cell>
          <cell r="E183">
            <v>52.934525205158202</v>
          </cell>
          <cell r="F183">
            <v>68.661646444338899</v>
          </cell>
          <cell r="G183">
            <v>68.661646444338899</v>
          </cell>
          <cell r="H183">
            <v>49.641187410905196</v>
          </cell>
          <cell r="I183">
            <v>49.641187410905196</v>
          </cell>
          <cell r="J183">
            <v>79.272054145755206</v>
          </cell>
          <cell r="K183">
            <v>46.148990664507899</v>
          </cell>
          <cell r="L183">
            <v>87.318676496401594</v>
          </cell>
          <cell r="M183">
            <v>89.191130553618507</v>
          </cell>
        </row>
        <row r="184">
          <cell r="B184" t="str">
            <v>51245V</v>
          </cell>
          <cell r="C184">
            <v>35.494542619542599</v>
          </cell>
          <cell r="D184">
            <v>62.741544117647102</v>
          </cell>
          <cell r="E184">
            <v>64.838505747126405</v>
          </cell>
          <cell r="F184">
            <v>66.863760964912203</v>
          </cell>
          <cell r="G184">
            <v>39.355697704245202</v>
          </cell>
          <cell r="H184">
            <v>61.307607632093898</v>
          </cell>
          <cell r="I184">
            <v>57.734769286229202</v>
          </cell>
          <cell r="J184">
            <v>58.919488783433998</v>
          </cell>
          <cell r="K184">
            <v>45.022889859804103</v>
          </cell>
          <cell r="L184">
            <v>68.273996050032906</v>
          </cell>
          <cell r="M184">
            <v>68.293823529411696</v>
          </cell>
        </row>
        <row r="185">
          <cell r="B185">
            <v>894720</v>
          </cell>
          <cell r="C185">
            <v>40.1335516178736</v>
          </cell>
          <cell r="D185">
            <v>18.359861169634701</v>
          </cell>
          <cell r="E185">
            <v>40.755065636171501</v>
          </cell>
          <cell r="F185">
            <v>42.772731642763397</v>
          </cell>
          <cell r="G185">
            <v>26.4576322115384</v>
          </cell>
          <cell r="H185">
            <v>41.255549018016502</v>
          </cell>
          <cell r="I185">
            <v>30.114295538359201</v>
          </cell>
          <cell r="J185">
            <v>31.5853159252095</v>
          </cell>
          <cell r="K185">
            <v>29.949954457307399</v>
          </cell>
          <cell r="L185">
            <v>63.349385882099497</v>
          </cell>
          <cell r="M185">
            <v>33.609728509025302</v>
          </cell>
        </row>
        <row r="186">
          <cell r="B186">
            <v>912142</v>
          </cell>
          <cell r="C186">
            <v>37.0655303030303</v>
          </cell>
          <cell r="D186">
            <v>40.234092785207203</v>
          </cell>
          <cell r="E186">
            <v>45.892443982392798</v>
          </cell>
          <cell r="F186">
            <v>53.865598505654901</v>
          </cell>
          <cell r="G186">
            <v>56.2497469635627</v>
          </cell>
          <cell r="H186">
            <v>36.278798302107703</v>
          </cell>
          <cell r="I186">
            <v>65.046073530785705</v>
          </cell>
          <cell r="J186">
            <v>42.849863442139103</v>
          </cell>
          <cell r="K186">
            <v>63.507256184675498</v>
          </cell>
          <cell r="L186">
            <v>60.012195873023302</v>
          </cell>
          <cell r="M186">
            <v>63.718646028446997</v>
          </cell>
        </row>
        <row r="187">
          <cell r="B187">
            <v>921925</v>
          </cell>
          <cell r="C187">
            <v>36.350815850815799</v>
          </cell>
          <cell r="D187">
            <v>34.696098273300102</v>
          </cell>
          <cell r="E187">
            <v>25.488056858147701</v>
          </cell>
          <cell r="F187">
            <v>26.003141259105099</v>
          </cell>
          <cell r="G187">
            <v>26.3490772245671</v>
          </cell>
          <cell r="H187">
            <v>19.1627007360321</v>
          </cell>
          <cell r="I187">
            <v>21.1149794450154</v>
          </cell>
          <cell r="J187">
            <v>24.153659336074799</v>
          </cell>
          <cell r="K187">
            <v>29.8495254745254</v>
          </cell>
          <cell r="L187">
            <v>24.629440385290501</v>
          </cell>
          <cell r="M187">
            <v>32.3869486567623</v>
          </cell>
        </row>
        <row r="188">
          <cell r="B188">
            <v>912212</v>
          </cell>
          <cell r="C188">
            <v>49.766931818181803</v>
          </cell>
          <cell r="D188">
            <v>45.6436541534665</v>
          </cell>
          <cell r="E188">
            <v>50.4802400197445</v>
          </cell>
          <cell r="F188">
            <v>50.4802400197445</v>
          </cell>
          <cell r="G188">
            <v>46.5156742015294</v>
          </cell>
          <cell r="H188">
            <v>44.243589480874299</v>
          </cell>
          <cell r="I188">
            <v>40.796926095487201</v>
          </cell>
          <cell r="J188">
            <v>43.339619319445397</v>
          </cell>
          <cell r="K188">
            <v>43.877376789876699</v>
          </cell>
          <cell r="L188">
            <v>43.877376789876699</v>
          </cell>
          <cell r="M188">
            <v>46.232806472857199</v>
          </cell>
        </row>
        <row r="189">
          <cell r="B189">
            <v>545615</v>
          </cell>
          <cell r="C189">
            <v>77.5442708333333</v>
          </cell>
          <cell r="D189">
            <v>47.469890269698503</v>
          </cell>
          <cell r="E189">
            <v>87.9902482269503</v>
          </cell>
          <cell r="F189">
            <v>87.9902482269503</v>
          </cell>
          <cell r="G189">
            <v>46.084709821428497</v>
          </cell>
          <cell r="H189">
            <v>52.277048585931801</v>
          </cell>
          <cell r="I189">
            <v>52.277048585931801</v>
          </cell>
          <cell r="J189">
            <v>46.774018116900201</v>
          </cell>
          <cell r="K189">
            <v>46.1086633663366</v>
          </cell>
          <cell r="L189">
            <v>91.075313807531302</v>
          </cell>
          <cell r="M189">
            <v>91.075313807531302</v>
          </cell>
        </row>
        <row r="190">
          <cell r="B190">
            <v>902242</v>
          </cell>
          <cell r="C190">
            <v>56.9353943158291</v>
          </cell>
          <cell r="D190">
            <v>50.391892487470699</v>
          </cell>
          <cell r="E190">
            <v>41.730989791366198</v>
          </cell>
          <cell r="F190">
            <v>43.786491885837698</v>
          </cell>
          <cell r="G190">
            <v>36.2669358460466</v>
          </cell>
          <cell r="H190">
            <v>38.904199167107301</v>
          </cell>
          <cell r="I190">
            <v>38.536185201065699</v>
          </cell>
          <cell r="J190">
            <v>39.4607396149949</v>
          </cell>
          <cell r="K190">
            <v>39.292278616905399</v>
          </cell>
          <cell r="L190">
            <v>42.9787106022412</v>
          </cell>
          <cell r="M190">
            <v>43.999879849494498</v>
          </cell>
        </row>
        <row r="191">
          <cell r="B191">
            <v>699943</v>
          </cell>
          <cell r="C191">
            <v>30.364962121212098</v>
          </cell>
          <cell r="D191">
            <v>35.133609387291301</v>
          </cell>
          <cell r="E191">
            <v>38.548496655403099</v>
          </cell>
          <cell r="F191">
            <v>43.788736930776402</v>
          </cell>
          <cell r="G191">
            <v>55.548652005888798</v>
          </cell>
          <cell r="H191">
            <v>46.158601900149002</v>
          </cell>
          <cell r="I191">
            <v>61.412699710361501</v>
          </cell>
          <cell r="J191">
            <v>37.216027102330202</v>
          </cell>
          <cell r="K191">
            <v>42.697063805759399</v>
          </cell>
          <cell r="L191">
            <v>37.242296334194997</v>
          </cell>
          <cell r="M191">
            <v>42.417940847608499</v>
          </cell>
        </row>
        <row r="192">
          <cell r="B192">
            <v>905922</v>
          </cell>
          <cell r="C192">
            <v>46.589385071175599</v>
          </cell>
          <cell r="D192">
            <v>39.259445977499396</v>
          </cell>
          <cell r="E192">
            <v>39.259445977499396</v>
          </cell>
          <cell r="F192">
            <v>39.7881020514345</v>
          </cell>
          <cell r="G192">
            <v>32.3046843655396</v>
          </cell>
          <cell r="H192">
            <v>41.9947745901639</v>
          </cell>
          <cell r="I192">
            <v>43.025189814925398</v>
          </cell>
          <cell r="J192">
            <v>37.451546738029101</v>
          </cell>
          <cell r="K192">
            <v>37.451546738029101</v>
          </cell>
          <cell r="L192">
            <v>76.339814535791504</v>
          </cell>
          <cell r="M192">
            <v>37.936019619917801</v>
          </cell>
        </row>
        <row r="193">
          <cell r="B193">
            <v>916130</v>
          </cell>
          <cell r="C193">
            <v>28.7763269339356</v>
          </cell>
          <cell r="D193">
            <v>33.980238580938703</v>
          </cell>
          <cell r="E193">
            <v>50.234878979966602</v>
          </cell>
          <cell r="F193">
            <v>50.234878979966602</v>
          </cell>
          <cell r="G193">
            <v>34.8424378971499</v>
          </cell>
          <cell r="H193">
            <v>34.8424378971499</v>
          </cell>
          <cell r="I193">
            <v>44.363998876255899</v>
          </cell>
          <cell r="J193">
            <v>46.394315351911203</v>
          </cell>
          <cell r="K193">
            <v>46.394315351911203</v>
          </cell>
          <cell r="L193">
            <v>77.717472389856297</v>
          </cell>
          <cell r="M193">
            <v>46.745798767897803</v>
          </cell>
        </row>
        <row r="194">
          <cell r="B194">
            <v>902354</v>
          </cell>
          <cell r="C194">
            <v>85.131407013994206</v>
          </cell>
          <cell r="D194">
            <v>67.264133588056296</v>
          </cell>
          <cell r="E194">
            <v>67.264133588056296</v>
          </cell>
          <cell r="F194">
            <v>41.367743793667302</v>
          </cell>
          <cell r="G194">
            <v>48.594366776315702</v>
          </cell>
          <cell r="H194">
            <v>48.594366776315702</v>
          </cell>
          <cell r="I194">
            <v>47.922762978142103</v>
          </cell>
          <cell r="J194">
            <v>75.9720023980815</v>
          </cell>
          <cell r="K194">
            <v>76.7977170964473</v>
          </cell>
          <cell r="L194">
            <v>40.7356635300183</v>
          </cell>
          <cell r="M194">
            <v>73.141735781990505</v>
          </cell>
        </row>
        <row r="195">
          <cell r="B195">
            <v>546169</v>
          </cell>
          <cell r="C195">
            <v>49.327978941962002</v>
          </cell>
          <cell r="D195">
            <v>47.160436672506698</v>
          </cell>
          <cell r="E195">
            <v>40.249891450653401</v>
          </cell>
          <cell r="F195">
            <v>38.5909237433832</v>
          </cell>
          <cell r="G195">
            <v>54.431500927800201</v>
          </cell>
          <cell r="H195">
            <v>58.130670751501299</v>
          </cell>
          <cell r="I195">
            <v>47.749098200431199</v>
          </cell>
          <cell r="J195">
            <v>52.363693930183302</v>
          </cell>
          <cell r="K195">
            <v>72.345801257565896</v>
          </cell>
          <cell r="L195">
            <v>79.902371569049805</v>
          </cell>
          <cell r="M195">
            <v>80.016095974423706</v>
          </cell>
        </row>
        <row r="196">
          <cell r="B196">
            <v>993062</v>
          </cell>
          <cell r="C196">
            <v>48.221175575836497</v>
          </cell>
          <cell r="D196">
            <v>51.394465810098097</v>
          </cell>
          <cell r="E196">
            <v>51.605319460726797</v>
          </cell>
          <cell r="F196">
            <v>51.605319460726797</v>
          </cell>
          <cell r="G196">
            <v>51.605319460726797</v>
          </cell>
          <cell r="H196">
            <v>44.046979249556202</v>
          </cell>
          <cell r="I196">
            <v>30.724567028027501</v>
          </cell>
          <cell r="J196">
            <v>30.724567028027501</v>
          </cell>
          <cell r="K196">
            <v>49.665582427674799</v>
          </cell>
          <cell r="L196">
            <v>32.288694552869799</v>
          </cell>
          <cell r="M196">
            <v>32.288694552869799</v>
          </cell>
        </row>
        <row r="197">
          <cell r="B197">
            <v>325849</v>
          </cell>
          <cell r="C197">
            <v>32.0333979654921</v>
          </cell>
          <cell r="D197">
            <v>48.332153138930103</v>
          </cell>
          <cell r="E197">
            <v>52.321740263123601</v>
          </cell>
          <cell r="F197">
            <v>52.321740263123601</v>
          </cell>
          <cell r="G197">
            <v>49.750377830632701</v>
          </cell>
          <cell r="H197">
            <v>78.222453285634899</v>
          </cell>
          <cell r="I197">
            <v>76.608697117247601</v>
          </cell>
          <cell r="J197">
            <v>44.8190104166666</v>
          </cell>
          <cell r="K197">
            <v>39.145900974025899</v>
          </cell>
          <cell r="L197">
            <v>49.470675355450197</v>
          </cell>
          <cell r="M197">
            <v>73.600547520424698</v>
          </cell>
        </row>
        <row r="198">
          <cell r="B198">
            <v>912134</v>
          </cell>
          <cell r="C198">
            <v>34.005282625189601</v>
          </cell>
          <cell r="D198">
            <v>36.922997835497803</v>
          </cell>
          <cell r="E198">
            <v>55.944668094958303</v>
          </cell>
          <cell r="F198">
            <v>61.191090269636497</v>
          </cell>
          <cell r="G198">
            <v>33.848516949152497</v>
          </cell>
          <cell r="H198">
            <v>33.848516949152497</v>
          </cell>
          <cell r="I198">
            <v>49.417838456507504</v>
          </cell>
          <cell r="J198">
            <v>46.998858292126002</v>
          </cell>
          <cell r="K198">
            <v>46.998858292126002</v>
          </cell>
          <cell r="L198">
            <v>36.611640620313104</v>
          </cell>
          <cell r="M198">
            <v>77.225401697512197</v>
          </cell>
        </row>
        <row r="199">
          <cell r="B199">
            <v>937343</v>
          </cell>
          <cell r="C199">
            <v>69.322727272727207</v>
          </cell>
          <cell r="D199">
            <v>41.688637293537397</v>
          </cell>
          <cell r="E199">
            <v>41.688637293537397</v>
          </cell>
          <cell r="F199">
            <v>42.7098902658215</v>
          </cell>
          <cell r="G199">
            <v>72.912012780820803</v>
          </cell>
          <cell r="H199">
            <v>61.378405813600402</v>
          </cell>
          <cell r="I199">
            <v>40.160769993360503</v>
          </cell>
          <cell r="J199">
            <v>68.778695069805707</v>
          </cell>
          <cell r="K199">
            <v>68.778695069805707</v>
          </cell>
          <cell r="L199">
            <v>68.978684378417796</v>
          </cell>
          <cell r="M199">
            <v>68.978684378417796</v>
          </cell>
        </row>
        <row r="200">
          <cell r="B200">
            <v>905409</v>
          </cell>
          <cell r="C200">
            <v>46.222727272727198</v>
          </cell>
          <cell r="D200">
            <v>46.222727272727198</v>
          </cell>
          <cell r="E200">
            <v>68.437753838533894</v>
          </cell>
          <cell r="F200">
            <v>61.779944877239302</v>
          </cell>
          <cell r="G200">
            <v>58.669703103913598</v>
          </cell>
          <cell r="H200">
            <v>58.669703103913598</v>
          </cell>
          <cell r="I200">
            <v>46.790424803014702</v>
          </cell>
          <cell r="J200">
            <v>47.052684903748698</v>
          </cell>
          <cell r="K200">
            <v>47.052684903748698</v>
          </cell>
          <cell r="L200">
            <v>42.651348651348599</v>
          </cell>
          <cell r="M200">
            <v>62.325409478196399</v>
          </cell>
        </row>
        <row r="201">
          <cell r="B201">
            <v>152533</v>
          </cell>
          <cell r="C201">
            <v>57.273051948051901</v>
          </cell>
          <cell r="D201">
            <v>53.425334323922698</v>
          </cell>
          <cell r="E201">
            <v>58.704630715123102</v>
          </cell>
          <cell r="F201">
            <v>41.548886295244202</v>
          </cell>
          <cell r="G201">
            <v>44.683830971659901</v>
          </cell>
          <cell r="H201">
            <v>44.1937394913829</v>
          </cell>
          <cell r="I201">
            <v>62.252882711252603</v>
          </cell>
          <cell r="J201">
            <v>59.598345153664297</v>
          </cell>
          <cell r="K201">
            <v>62.995129870129801</v>
          </cell>
          <cell r="L201">
            <v>63.923060748347098</v>
          </cell>
          <cell r="M201">
            <v>64.505076120202503</v>
          </cell>
        </row>
        <row r="202">
          <cell r="B202">
            <v>906487</v>
          </cell>
          <cell r="C202">
            <v>31.697727272727199</v>
          </cell>
          <cell r="D202">
            <v>15.7578751857355</v>
          </cell>
          <cell r="E202">
            <v>30.502310185504399</v>
          </cell>
          <cell r="F202">
            <v>38.396774193548303</v>
          </cell>
          <cell r="G202">
            <v>35.7679655870445</v>
          </cell>
          <cell r="H202">
            <v>51.632342896174798</v>
          </cell>
          <cell r="I202">
            <v>46.186375899280499</v>
          </cell>
          <cell r="J202">
            <v>44.7270770010131</v>
          </cell>
          <cell r="K202">
            <v>33.884630369630301</v>
          </cell>
          <cell r="L202">
            <v>30.231756898792199</v>
          </cell>
          <cell r="M202">
            <v>56.845781897588999</v>
          </cell>
        </row>
        <row r="203">
          <cell r="B203">
            <v>912219</v>
          </cell>
          <cell r="C203">
            <v>32.451223776223699</v>
          </cell>
          <cell r="D203">
            <v>25.435211643235402</v>
          </cell>
          <cell r="E203">
            <v>23.197663707921599</v>
          </cell>
          <cell r="F203">
            <v>29.7877211238293</v>
          </cell>
          <cell r="G203">
            <v>19.967645841001101</v>
          </cell>
          <cell r="H203">
            <v>31.760955233291298</v>
          </cell>
          <cell r="I203">
            <v>28.2457319858399</v>
          </cell>
          <cell r="J203">
            <v>27.3498290273556</v>
          </cell>
          <cell r="K203">
            <v>32.789585414585403</v>
          </cell>
          <cell r="L203">
            <v>39.583023301737697</v>
          </cell>
          <cell r="M203">
            <v>21.5137150719729</v>
          </cell>
        </row>
        <row r="204">
          <cell r="B204">
            <v>912402</v>
          </cell>
          <cell r="C204">
            <v>33.773252937538601</v>
          </cell>
          <cell r="D204">
            <v>32.814098396959601</v>
          </cell>
          <cell r="E204">
            <v>32.814098396959601</v>
          </cell>
          <cell r="F204">
            <v>59.804446960886303</v>
          </cell>
          <cell r="G204">
            <v>40.348824224021499</v>
          </cell>
          <cell r="H204">
            <v>40.348824224021499</v>
          </cell>
          <cell r="I204">
            <v>35.982347896517197</v>
          </cell>
          <cell r="J204">
            <v>35.982347896517197</v>
          </cell>
          <cell r="K204">
            <v>35.166084580313303</v>
          </cell>
          <cell r="L204">
            <v>60.294727012118301</v>
          </cell>
          <cell r="M204">
            <v>72.179500902656798</v>
          </cell>
        </row>
        <row r="205">
          <cell r="B205" t="str">
            <v>9373MH</v>
          </cell>
          <cell r="C205">
            <v>80.575921474358907</v>
          </cell>
          <cell r="D205">
            <v>41.724921321793801</v>
          </cell>
          <cell r="E205">
            <v>82.427356429463103</v>
          </cell>
          <cell r="F205">
            <v>83.627015558698702</v>
          </cell>
          <cell r="G205">
            <v>48.513305555555498</v>
          </cell>
          <cell r="H205">
            <v>48.499999999999901</v>
          </cell>
          <cell r="I205">
            <v>84.287363856393696</v>
          </cell>
          <cell r="J205">
            <v>47.628861556064102</v>
          </cell>
          <cell r="K205">
            <v>82.7145390070921</v>
          </cell>
          <cell r="L205">
            <v>84.479031385281402</v>
          </cell>
          <cell r="M205">
            <v>84.074723756906096</v>
          </cell>
        </row>
        <row r="206">
          <cell r="B206">
            <v>154423</v>
          </cell>
          <cell r="C206">
            <v>56.794318181818099</v>
          </cell>
          <cell r="D206">
            <v>34.835073055968302</v>
          </cell>
          <cell r="E206">
            <v>47.0225274432484</v>
          </cell>
          <cell r="F206">
            <v>50.757860618162297</v>
          </cell>
          <cell r="G206">
            <v>39.101088056680098</v>
          </cell>
          <cell r="H206">
            <v>41.242894955113101</v>
          </cell>
          <cell r="I206">
            <v>31.946856800274102</v>
          </cell>
          <cell r="J206">
            <v>38.347011144883403</v>
          </cell>
          <cell r="K206">
            <v>46.865863303363298</v>
          </cell>
          <cell r="L206">
            <v>46.7687424733897</v>
          </cell>
          <cell r="M206">
            <v>87.186100894369105</v>
          </cell>
        </row>
        <row r="207">
          <cell r="B207">
            <v>922418</v>
          </cell>
          <cell r="C207">
            <v>39.438430986962302</v>
          </cell>
          <cell r="D207">
            <v>28.7573383386672</v>
          </cell>
          <cell r="E207">
            <v>28.899120052475801</v>
          </cell>
          <cell r="F207">
            <v>33.056776795005199</v>
          </cell>
          <cell r="G207">
            <v>33.056776795005199</v>
          </cell>
          <cell r="H207">
            <v>27.1590941295546</v>
          </cell>
          <cell r="I207">
            <v>38.446989492793399</v>
          </cell>
          <cell r="J207">
            <v>27.490601375574698</v>
          </cell>
          <cell r="K207">
            <v>27.490601375574698</v>
          </cell>
          <cell r="L207">
            <v>33.202884072449201</v>
          </cell>
          <cell r="M207">
            <v>40.758265478471301</v>
          </cell>
        </row>
        <row r="208">
          <cell r="B208">
            <v>905620</v>
          </cell>
          <cell r="C208">
            <v>51.667241458591903</v>
          </cell>
          <cell r="D208">
            <v>51.667241458591903</v>
          </cell>
          <cell r="E208">
            <v>49.884090909090901</v>
          </cell>
          <cell r="F208">
            <v>41.169818962255199</v>
          </cell>
          <cell r="G208">
            <v>43.867426272128199</v>
          </cell>
          <cell r="H208">
            <v>43.867426272128199</v>
          </cell>
          <cell r="I208">
            <v>43.867426272128199</v>
          </cell>
          <cell r="J208">
            <v>46.118362831858398</v>
          </cell>
          <cell r="K208">
            <v>46.118362831858398</v>
          </cell>
          <cell r="L208">
            <v>82.145127599673003</v>
          </cell>
          <cell r="M208">
            <v>82.145127599673003</v>
          </cell>
        </row>
        <row r="209">
          <cell r="B209">
            <v>951503</v>
          </cell>
          <cell r="C209">
            <v>35.327983248635398</v>
          </cell>
          <cell r="D209">
            <v>33.1720330588225</v>
          </cell>
          <cell r="E209">
            <v>34.0182152527778</v>
          </cell>
          <cell r="F209">
            <v>37.2865742984009</v>
          </cell>
          <cell r="G209">
            <v>23.769623729790599</v>
          </cell>
          <cell r="H209">
            <v>40.1313392384981</v>
          </cell>
          <cell r="I209">
            <v>41.795086769528801</v>
          </cell>
          <cell r="J209">
            <v>29.7141969434423</v>
          </cell>
          <cell r="K209">
            <v>29.492547005233501</v>
          </cell>
          <cell r="L209">
            <v>26.4859741212255</v>
          </cell>
          <cell r="M209">
            <v>50.220958430493198</v>
          </cell>
        </row>
        <row r="210">
          <cell r="B210">
            <v>357366</v>
          </cell>
          <cell r="C210">
            <v>47.910952747817099</v>
          </cell>
          <cell r="D210">
            <v>45.4077809318932</v>
          </cell>
          <cell r="E210">
            <v>45.4077809318932</v>
          </cell>
          <cell r="F210">
            <v>56.855813903000303</v>
          </cell>
          <cell r="G210">
            <v>56.616112095141602</v>
          </cell>
          <cell r="H210">
            <v>60.990405879727298</v>
          </cell>
          <cell r="I210">
            <v>56.765743707554897</v>
          </cell>
          <cell r="J210">
            <v>56.765743707554897</v>
          </cell>
          <cell r="K210">
            <v>50.223746841393897</v>
          </cell>
          <cell r="L210">
            <v>50.223746841393897</v>
          </cell>
          <cell r="M210">
            <v>74.966429131023105</v>
          </cell>
        </row>
        <row r="211">
          <cell r="B211">
            <v>546814</v>
          </cell>
          <cell r="C211">
            <v>49.370286067554602</v>
          </cell>
          <cell r="D211">
            <v>49.370286067554602</v>
          </cell>
          <cell r="E211">
            <v>68.621637683991096</v>
          </cell>
          <cell r="F211">
            <v>74.453904662801605</v>
          </cell>
          <cell r="G211">
            <v>41.690753325621699</v>
          </cell>
          <cell r="H211">
            <v>38.648252986940797</v>
          </cell>
          <cell r="I211">
            <v>63.767004195238599</v>
          </cell>
          <cell r="J211">
            <v>63.767004195238599</v>
          </cell>
          <cell r="K211">
            <v>63.767004195238599</v>
          </cell>
          <cell r="L211">
            <v>40.5950469130267</v>
          </cell>
          <cell r="M211">
            <v>40.5950469130267</v>
          </cell>
        </row>
        <row r="212">
          <cell r="B212">
            <v>544682</v>
          </cell>
          <cell r="C212">
            <v>52.304358207622897</v>
          </cell>
          <cell r="D212">
            <v>60.7917177391896</v>
          </cell>
          <cell r="E212">
            <v>50.421129273669699</v>
          </cell>
          <cell r="F212">
            <v>50.421129273669699</v>
          </cell>
          <cell r="G212">
            <v>49.703155301059503</v>
          </cell>
          <cell r="H212">
            <v>80.9703541563172</v>
          </cell>
          <cell r="I212">
            <v>80.9703541563172</v>
          </cell>
          <cell r="J212">
            <v>49.437733763220898</v>
          </cell>
          <cell r="K212">
            <v>49.437733763220898</v>
          </cell>
          <cell r="L212">
            <v>46.020140980869897</v>
          </cell>
          <cell r="M212">
            <v>77.904964147525703</v>
          </cell>
        </row>
        <row r="213">
          <cell r="B213">
            <v>904780</v>
          </cell>
          <cell r="C213">
            <v>19.961620497971499</v>
          </cell>
          <cell r="D213">
            <v>18.259867199108399</v>
          </cell>
          <cell r="E213">
            <v>18.259867199108399</v>
          </cell>
          <cell r="F213">
            <v>33.068811756824601</v>
          </cell>
          <cell r="G213">
            <v>34.776342780026901</v>
          </cell>
          <cell r="H213">
            <v>39.5307591938057</v>
          </cell>
          <cell r="I213">
            <v>39.5307591938057</v>
          </cell>
          <cell r="J213">
            <v>61.587214050897401</v>
          </cell>
          <cell r="K213">
            <v>60.592222936637803</v>
          </cell>
          <cell r="L213">
            <v>62.014656019965699</v>
          </cell>
          <cell r="M213">
            <v>60.358892967264701</v>
          </cell>
        </row>
        <row r="214">
          <cell r="B214">
            <v>130062</v>
          </cell>
          <cell r="C214">
            <v>38.290367965367899</v>
          </cell>
          <cell r="D214">
            <v>43.557878723554801</v>
          </cell>
          <cell r="E214">
            <v>43.557878723554801</v>
          </cell>
          <cell r="F214">
            <v>34.275827960140603</v>
          </cell>
          <cell r="G214">
            <v>44.442996186799697</v>
          </cell>
          <cell r="H214">
            <v>42.971180423179497</v>
          </cell>
          <cell r="I214">
            <v>42.971180423179497</v>
          </cell>
          <cell r="J214">
            <v>43.188830995004601</v>
          </cell>
          <cell r="K214">
            <v>39.460095460095403</v>
          </cell>
          <cell r="L214">
            <v>41.456230833565598</v>
          </cell>
          <cell r="M214">
            <v>51.897967823878098</v>
          </cell>
        </row>
        <row r="215">
          <cell r="B215">
            <v>905624</v>
          </cell>
          <cell r="C215">
            <v>60.180069930069898</v>
          </cell>
          <cell r="D215">
            <v>63.710890768468701</v>
          </cell>
          <cell r="E215">
            <v>62.566718305141499</v>
          </cell>
          <cell r="F215">
            <v>62.566718305141499</v>
          </cell>
          <cell r="G215">
            <v>77.016088516746393</v>
          </cell>
          <cell r="H215">
            <v>77.016088516746393</v>
          </cell>
          <cell r="I215">
            <v>76.791318568726297</v>
          </cell>
          <cell r="J215">
            <v>39.905410967578497</v>
          </cell>
          <cell r="K215">
            <v>40.747689810189797</v>
          </cell>
          <cell r="L215">
            <v>40.747689810189797</v>
          </cell>
          <cell r="M215">
            <v>50.761032780410702</v>
          </cell>
        </row>
        <row r="216">
          <cell r="B216">
            <v>771830</v>
          </cell>
          <cell r="C216">
            <v>35.606701631701597</v>
          </cell>
          <cell r="D216">
            <v>35.606701631701597</v>
          </cell>
          <cell r="E216">
            <v>31.1884232147539</v>
          </cell>
          <cell r="F216">
            <v>47.655471475791103</v>
          </cell>
          <cell r="G216">
            <v>44.323517628205103</v>
          </cell>
          <cell r="H216">
            <v>44.744480433633001</v>
          </cell>
          <cell r="I216">
            <v>39.867608952351702</v>
          </cell>
          <cell r="J216">
            <v>35.298392257238802</v>
          </cell>
          <cell r="K216">
            <v>60.927685716345501</v>
          </cell>
          <cell r="L216">
            <v>66.863248692596798</v>
          </cell>
          <cell r="M216">
            <v>67.262418854078405</v>
          </cell>
        </row>
        <row r="217">
          <cell r="B217">
            <v>510493</v>
          </cell>
          <cell r="C217">
            <v>37.529906204906197</v>
          </cell>
          <cell r="D217">
            <v>37.529906204906197</v>
          </cell>
          <cell r="E217">
            <v>38.0958092715615</v>
          </cell>
          <cell r="F217">
            <v>51.350801142517298</v>
          </cell>
          <cell r="G217">
            <v>50.309146697304598</v>
          </cell>
          <cell r="H217">
            <v>54.000905054644797</v>
          </cell>
          <cell r="I217">
            <v>54.000905054644797</v>
          </cell>
          <cell r="J217">
            <v>61.089792299898598</v>
          </cell>
          <cell r="K217">
            <v>61.3254644660894</v>
          </cell>
          <cell r="L217">
            <v>58.484134865627396</v>
          </cell>
          <cell r="M217">
            <v>58.484134865627396</v>
          </cell>
        </row>
        <row r="218">
          <cell r="B218">
            <v>921910</v>
          </cell>
          <cell r="C218">
            <v>40.075079744816499</v>
          </cell>
          <cell r="D218">
            <v>37.488961119366003</v>
          </cell>
          <cell r="E218">
            <v>38.4105332463715</v>
          </cell>
          <cell r="F218">
            <v>38.4105332463715</v>
          </cell>
          <cell r="G218">
            <v>41.2164538289258</v>
          </cell>
          <cell r="H218">
            <v>41.2164538289258</v>
          </cell>
          <cell r="I218">
            <v>40.560485748882201</v>
          </cell>
          <cell r="J218">
            <v>33.048312778348702</v>
          </cell>
          <cell r="K218">
            <v>35.655444336365299</v>
          </cell>
          <cell r="L218">
            <v>36.922748447204903</v>
          </cell>
          <cell r="M218">
            <v>36.922748447204903</v>
          </cell>
        </row>
        <row r="219">
          <cell r="B219">
            <v>134784</v>
          </cell>
          <cell r="C219">
            <v>62.667532467532403</v>
          </cell>
          <cell r="D219">
            <v>60.151594733750301</v>
          </cell>
          <cell r="E219">
            <v>63.927971864009301</v>
          </cell>
          <cell r="F219">
            <v>63.927971864009301</v>
          </cell>
          <cell r="G219">
            <v>71.389024222877893</v>
          </cell>
          <cell r="H219">
            <v>71.389024222877893</v>
          </cell>
          <cell r="I219">
            <v>39.644819415983598</v>
          </cell>
          <cell r="J219">
            <v>37.0675006426832</v>
          </cell>
          <cell r="K219">
            <v>38.6537212787212</v>
          </cell>
          <cell r="L219">
            <v>44.8155333253344</v>
          </cell>
          <cell r="M219">
            <v>68.392985665900497</v>
          </cell>
        </row>
        <row r="220">
          <cell r="B220">
            <v>906496</v>
          </cell>
          <cell r="C220">
            <v>39.651834239130402</v>
          </cell>
          <cell r="D220">
            <v>63.945194206714902</v>
          </cell>
          <cell r="E220">
            <v>63.945194206714902</v>
          </cell>
          <cell r="F220">
            <v>39.080109126984098</v>
          </cell>
          <cell r="G220">
            <v>38.624218749999898</v>
          </cell>
          <cell r="H220">
            <v>40.445221807628499</v>
          </cell>
          <cell r="I220">
            <v>38.765401785714197</v>
          </cell>
          <cell r="J220">
            <v>39.741906850459401</v>
          </cell>
          <cell r="K220">
            <v>39.741906850459401</v>
          </cell>
          <cell r="L220">
            <v>39.814182692307597</v>
          </cell>
          <cell r="M220">
            <v>37.061237373737299</v>
          </cell>
        </row>
        <row r="221">
          <cell r="B221">
            <v>905019</v>
          </cell>
          <cell r="C221">
            <v>71.903636363636295</v>
          </cell>
          <cell r="D221">
            <v>71.903636363636295</v>
          </cell>
          <cell r="E221">
            <v>42.565151889101401</v>
          </cell>
          <cell r="F221">
            <v>42.565151889101401</v>
          </cell>
          <cell r="G221">
            <v>43.1775612910481</v>
          </cell>
          <cell r="H221">
            <v>38.156654713114698</v>
          </cell>
          <cell r="I221">
            <v>41.063556946650401</v>
          </cell>
          <cell r="J221">
            <v>42.9031680134431</v>
          </cell>
          <cell r="K221">
            <v>46.6476828726828</v>
          </cell>
          <cell r="L221">
            <v>46.6476828726828</v>
          </cell>
          <cell r="M221">
            <v>44.184114019819901</v>
          </cell>
        </row>
        <row r="222">
          <cell r="B222">
            <v>286738</v>
          </cell>
          <cell r="C222">
            <v>29.1510899814471</v>
          </cell>
          <cell r="D222">
            <v>31.062158889587302</v>
          </cell>
          <cell r="E222">
            <v>71.443474478497905</v>
          </cell>
          <cell r="F222">
            <v>33.771639912468601</v>
          </cell>
          <cell r="G222">
            <v>33.099276315789403</v>
          </cell>
          <cell r="H222">
            <v>44.672736274617598</v>
          </cell>
          <cell r="I222">
            <v>34.084875240772298</v>
          </cell>
          <cell r="J222">
            <v>39.564976911386402</v>
          </cell>
          <cell r="K222">
            <v>35.064956782348098</v>
          </cell>
          <cell r="L222">
            <v>41.322575816779199</v>
          </cell>
          <cell r="M222">
            <v>71.500997515696596</v>
          </cell>
        </row>
        <row r="223">
          <cell r="B223">
            <v>516007</v>
          </cell>
          <cell r="C223">
            <v>50.740322803145197</v>
          </cell>
          <cell r="D223">
            <v>26.442886329866202</v>
          </cell>
          <cell r="E223">
            <v>26.442886329866202</v>
          </cell>
          <cell r="F223">
            <v>43.778544655978102</v>
          </cell>
          <cell r="G223">
            <v>25.807813442156899</v>
          </cell>
          <cell r="H223">
            <v>62.052396402550102</v>
          </cell>
          <cell r="I223">
            <v>62.052396402550102</v>
          </cell>
          <cell r="J223">
            <v>39.6838215142172</v>
          </cell>
          <cell r="K223">
            <v>34.284065558684901</v>
          </cell>
          <cell r="L223">
            <v>71.044352168025597</v>
          </cell>
          <cell r="M223">
            <v>75.894977773073606</v>
          </cell>
        </row>
        <row r="224">
          <cell r="B224">
            <v>328228</v>
          </cell>
          <cell r="C224">
            <v>41.527462881966102</v>
          </cell>
          <cell r="D224">
            <v>33.9129228214316</v>
          </cell>
          <cell r="E224">
            <v>30.216212387651399</v>
          </cell>
          <cell r="F224">
            <v>25.584069137540499</v>
          </cell>
          <cell r="G224">
            <v>25.584069137540499</v>
          </cell>
          <cell r="H224">
            <v>63.694906244491399</v>
          </cell>
          <cell r="I224">
            <v>63.694906244491399</v>
          </cell>
          <cell r="J224">
            <v>56.710740526120098</v>
          </cell>
          <cell r="K224">
            <v>59.249832026875701</v>
          </cell>
          <cell r="L224">
            <v>58.054068270959299</v>
          </cell>
          <cell r="M224">
            <v>64.328483509221101</v>
          </cell>
        </row>
        <row r="225">
          <cell r="B225">
            <v>999506</v>
          </cell>
          <cell r="C225">
            <v>30.696688387039099</v>
          </cell>
          <cell r="D225">
            <v>37.248266317016302</v>
          </cell>
          <cell r="E225">
            <v>43.254528135990597</v>
          </cell>
          <cell r="F225">
            <v>53.517070147517899</v>
          </cell>
          <cell r="G225">
            <v>53.517070147517899</v>
          </cell>
          <cell r="H225">
            <v>33.738529014844801</v>
          </cell>
          <cell r="I225">
            <v>24.5578081607662</v>
          </cell>
          <cell r="J225">
            <v>52.413325867861097</v>
          </cell>
          <cell r="K225">
            <v>25.2664230099797</v>
          </cell>
          <cell r="L225">
            <v>65.255622855041594</v>
          </cell>
          <cell r="M225">
            <v>65.255622855041594</v>
          </cell>
        </row>
        <row r="226">
          <cell r="B226">
            <v>719643</v>
          </cell>
          <cell r="C226">
            <v>38.031737012987001</v>
          </cell>
          <cell r="D226">
            <v>45.7722711542973</v>
          </cell>
          <cell r="E226">
            <v>44.345276187849102</v>
          </cell>
          <cell r="F226">
            <v>44.345276187849102</v>
          </cell>
          <cell r="G226">
            <v>44.345276187849102</v>
          </cell>
          <cell r="H226">
            <v>45.946572077690597</v>
          </cell>
          <cell r="I226">
            <v>44.861898374762603</v>
          </cell>
          <cell r="J226">
            <v>44.861898374762603</v>
          </cell>
          <cell r="K226">
            <v>44.861898374762603</v>
          </cell>
          <cell r="L226">
            <v>46.939678023609197</v>
          </cell>
          <cell r="M226">
            <v>47.679875373003298</v>
          </cell>
        </row>
        <row r="227">
          <cell r="B227">
            <v>325475</v>
          </cell>
          <cell r="C227">
            <v>28.258766233766199</v>
          </cell>
          <cell r="D227">
            <v>28.258766233766199</v>
          </cell>
          <cell r="E227">
            <v>47.746087171867202</v>
          </cell>
          <cell r="F227">
            <v>57.9130332986472</v>
          </cell>
          <cell r="G227">
            <v>57.9130332986472</v>
          </cell>
          <cell r="H227">
            <v>36.4694285977181</v>
          </cell>
          <cell r="I227">
            <v>37.8238694758478</v>
          </cell>
          <cell r="J227">
            <v>37.8238694758478</v>
          </cell>
          <cell r="K227">
            <v>62.099650349650297</v>
          </cell>
          <cell r="L227">
            <v>34.864145390612997</v>
          </cell>
          <cell r="M227">
            <v>68.573805650875698</v>
          </cell>
        </row>
        <row r="228">
          <cell r="B228">
            <v>905997</v>
          </cell>
          <cell r="C228">
            <v>23.767127522059202</v>
          </cell>
          <cell r="D228">
            <v>44.009376441051302</v>
          </cell>
          <cell r="E228">
            <v>56.091898834563104</v>
          </cell>
          <cell r="F228">
            <v>56.091898834563104</v>
          </cell>
          <cell r="G228">
            <v>68.295440636474893</v>
          </cell>
          <cell r="H228">
            <v>68.295440636474893</v>
          </cell>
          <cell r="I228">
            <v>40.014800873128998</v>
          </cell>
          <cell r="J228">
            <v>41.164007092198503</v>
          </cell>
          <cell r="K228">
            <v>62.224975024975002</v>
          </cell>
          <cell r="L228">
            <v>62.224975024975002</v>
          </cell>
          <cell r="M228">
            <v>37.676946872484997</v>
          </cell>
        </row>
        <row r="229">
          <cell r="B229" t="str">
            <v>13967E</v>
          </cell>
          <cell r="C229">
            <v>45.8432931088469</v>
          </cell>
          <cell r="D229">
            <v>82.287950937950896</v>
          </cell>
          <cell r="E229">
            <v>71.231309700700507</v>
          </cell>
          <cell r="F229">
            <v>50.480508155674201</v>
          </cell>
          <cell r="G229">
            <v>41.697729738848103</v>
          </cell>
          <cell r="H229">
            <v>41.697729738848103</v>
          </cell>
          <cell r="I229">
            <v>42.353709059330598</v>
          </cell>
          <cell r="J229">
            <v>43.639035725298399</v>
          </cell>
          <cell r="K229">
            <v>52.236378205128197</v>
          </cell>
          <cell r="L229">
            <v>52.236378205128197</v>
          </cell>
          <cell r="M229">
            <v>43.136024600741599</v>
          </cell>
        </row>
        <row r="230">
          <cell r="B230">
            <v>683118</v>
          </cell>
          <cell r="C230">
            <v>56.013190730837799</v>
          </cell>
          <cell r="D230">
            <v>49.025003161455501</v>
          </cell>
          <cell r="E230">
            <v>25.902611371629501</v>
          </cell>
          <cell r="F230">
            <v>27.034287200832399</v>
          </cell>
          <cell r="G230">
            <v>38.928850202429103</v>
          </cell>
          <cell r="H230">
            <v>34.4538706077646</v>
          </cell>
          <cell r="I230">
            <v>31.479843944393298</v>
          </cell>
          <cell r="J230">
            <v>37.246510891590603</v>
          </cell>
          <cell r="K230">
            <v>63.015992340992298</v>
          </cell>
          <cell r="L230">
            <v>63.635513124316397</v>
          </cell>
          <cell r="M230">
            <v>70.197333689209501</v>
          </cell>
        </row>
        <row r="231">
          <cell r="B231">
            <v>327998</v>
          </cell>
          <cell r="C231">
            <v>37.300941850941797</v>
          </cell>
          <cell r="D231">
            <v>31.192786497028202</v>
          </cell>
          <cell r="E231">
            <v>31.192786497028202</v>
          </cell>
          <cell r="F231">
            <v>43.692748981096102</v>
          </cell>
          <cell r="G231">
            <v>43.692748981096102</v>
          </cell>
          <cell r="H231">
            <v>39.430803571428498</v>
          </cell>
          <cell r="I231">
            <v>37.846403328465101</v>
          </cell>
          <cell r="J231">
            <v>37.263262577441097</v>
          </cell>
          <cell r="K231">
            <v>36.503708889535602</v>
          </cell>
          <cell r="L231">
            <v>39.747444962543902</v>
          </cell>
          <cell r="M231">
            <v>39.747444962543902</v>
          </cell>
        </row>
        <row r="232">
          <cell r="B232">
            <v>771767</v>
          </cell>
          <cell r="C232">
            <v>16.143385780885701</v>
          </cell>
          <cell r="D232">
            <v>24.0015266553111</v>
          </cell>
          <cell r="E232">
            <v>25.0015246914393</v>
          </cell>
          <cell r="F232">
            <v>36.728704113907703</v>
          </cell>
          <cell r="G232">
            <v>52.915115384615298</v>
          </cell>
          <cell r="H232">
            <v>30.040664407313901</v>
          </cell>
          <cell r="I232">
            <v>39.001346044699403</v>
          </cell>
          <cell r="J232">
            <v>35.150422888859502</v>
          </cell>
          <cell r="K232">
            <v>72.512126171700601</v>
          </cell>
          <cell r="L232">
            <v>75.065793556759203</v>
          </cell>
          <cell r="M232">
            <v>35.381929760339801</v>
          </cell>
        </row>
        <row r="233">
          <cell r="B233">
            <v>904878</v>
          </cell>
          <cell r="C233">
            <v>41.6979166666666</v>
          </cell>
          <cell r="D233">
            <v>47.3713726946945</v>
          </cell>
          <cell r="E233">
            <v>47.3713726946945</v>
          </cell>
          <cell r="F233">
            <v>43.607225363768002</v>
          </cell>
          <cell r="G233">
            <v>46.053724236290002</v>
          </cell>
          <cell r="H233">
            <v>46.053724236290002</v>
          </cell>
          <cell r="I233">
            <v>42.7921246274217</v>
          </cell>
          <cell r="J233">
            <v>55.163785460992898</v>
          </cell>
          <cell r="K233">
            <v>53.405914737436397</v>
          </cell>
          <cell r="L233">
            <v>53.405914737436397</v>
          </cell>
          <cell r="M233">
            <v>84.644267018526506</v>
          </cell>
        </row>
        <row r="234">
          <cell r="B234">
            <v>906931</v>
          </cell>
          <cell r="C234">
            <v>39.734871794871701</v>
          </cell>
          <cell r="D234">
            <v>34.558465739821202</v>
          </cell>
          <cell r="E234">
            <v>32.930161943319803</v>
          </cell>
          <cell r="F234">
            <v>26.2411057692307</v>
          </cell>
          <cell r="G234">
            <v>26.216410024154499</v>
          </cell>
          <cell r="H234">
            <v>24.3121985815602</v>
          </cell>
          <cell r="I234">
            <v>25.2454220779221</v>
          </cell>
          <cell r="J234">
            <v>26.404653704555901</v>
          </cell>
          <cell r="K234">
            <v>38.0694444444444</v>
          </cell>
          <cell r="L234">
            <v>55.464855433698901</v>
          </cell>
          <cell r="M234">
            <v>28.847709551656902</v>
          </cell>
        </row>
        <row r="235">
          <cell r="B235">
            <v>884383</v>
          </cell>
          <cell r="C235">
            <v>35.591515151515097</v>
          </cell>
          <cell r="D235">
            <v>18.7206301499392</v>
          </cell>
          <cell r="E235">
            <v>31.0893230569373</v>
          </cell>
          <cell r="F235">
            <v>33.044728592315501</v>
          </cell>
          <cell r="G235">
            <v>38.780120162884799</v>
          </cell>
          <cell r="H235">
            <v>72.867486338797804</v>
          </cell>
          <cell r="I235">
            <v>74.377562155732804</v>
          </cell>
          <cell r="J235">
            <v>42.004051308312398</v>
          </cell>
          <cell r="K235">
            <v>35.503561542623999</v>
          </cell>
          <cell r="L235">
            <v>39.984945475688903</v>
          </cell>
          <cell r="M235">
            <v>72.302342006004096</v>
          </cell>
        </row>
        <row r="236">
          <cell r="B236">
            <v>867422</v>
          </cell>
          <cell r="C236">
            <v>22.6033004552352</v>
          </cell>
          <cell r="D236">
            <v>31.344297919762202</v>
          </cell>
          <cell r="E236">
            <v>31.344297919762202</v>
          </cell>
          <cell r="F236">
            <v>37.757609261186197</v>
          </cell>
          <cell r="G236">
            <v>37.757609261186197</v>
          </cell>
          <cell r="H236">
            <v>41.404932669789197</v>
          </cell>
          <cell r="I236">
            <v>34.542394655704001</v>
          </cell>
          <cell r="J236">
            <v>34.542394655704001</v>
          </cell>
          <cell r="K236">
            <v>31.248501498501501</v>
          </cell>
          <cell r="L236">
            <v>31.248501498501501</v>
          </cell>
          <cell r="M236">
            <v>46.6195902718976</v>
          </cell>
        </row>
        <row r="237">
          <cell r="B237">
            <v>906933</v>
          </cell>
          <cell r="C237">
            <v>43.446212121212099</v>
          </cell>
          <cell r="D237">
            <v>44.9143220054642</v>
          </cell>
          <cell r="E237">
            <v>60.8760032464604</v>
          </cell>
          <cell r="F237">
            <v>68.1165771199218</v>
          </cell>
          <cell r="G237">
            <v>63.278846153846096</v>
          </cell>
          <cell r="H237">
            <v>56.940497874924098</v>
          </cell>
          <cell r="I237">
            <v>58.027104632083798</v>
          </cell>
          <cell r="J237">
            <v>61.5561479562177</v>
          </cell>
          <cell r="K237">
            <v>35.171486716408502</v>
          </cell>
          <cell r="L237">
            <v>64.853401781867404</v>
          </cell>
          <cell r="M237">
            <v>73.549520910586196</v>
          </cell>
        </row>
        <row r="238">
          <cell r="B238">
            <v>912160</v>
          </cell>
          <cell r="C238">
            <v>40.131477272727203</v>
          </cell>
          <cell r="D238">
            <v>39.779267704232403</v>
          </cell>
          <cell r="E238">
            <v>76.2112540275903</v>
          </cell>
          <cell r="F238">
            <v>47.667102421577098</v>
          </cell>
          <cell r="G238">
            <v>46.754406134483297</v>
          </cell>
          <cell r="H238">
            <v>44.210809426229503</v>
          </cell>
          <cell r="I238">
            <v>40.3036792896253</v>
          </cell>
          <cell r="J238">
            <v>41.390592858677898</v>
          </cell>
          <cell r="K238">
            <v>46.031932832268403</v>
          </cell>
          <cell r="L238">
            <v>80.934911060503396</v>
          </cell>
          <cell r="M238">
            <v>47.264593035563102</v>
          </cell>
        </row>
        <row r="239">
          <cell r="B239">
            <v>905016</v>
          </cell>
          <cell r="C239">
            <v>67.575182863113895</v>
          </cell>
          <cell r="D239">
            <v>67.190446440632101</v>
          </cell>
          <cell r="E239">
            <v>63.829684343119403</v>
          </cell>
          <cell r="F239">
            <v>38.6661426589366</v>
          </cell>
          <cell r="G239">
            <v>38.349863686822502</v>
          </cell>
          <cell r="H239">
            <v>65.247496642099406</v>
          </cell>
          <cell r="I239">
            <v>65.247496642099406</v>
          </cell>
          <cell r="J239">
            <v>39.746222801978199</v>
          </cell>
          <cell r="K239">
            <v>65.288437183383905</v>
          </cell>
          <cell r="L239">
            <v>69.300005924170605</v>
          </cell>
          <cell r="M239">
            <v>69.300005924170605</v>
          </cell>
        </row>
        <row r="240">
          <cell r="B240">
            <v>993249</v>
          </cell>
          <cell r="C240">
            <v>47.930092592592501</v>
          </cell>
          <cell r="D240">
            <v>47.930092592592501</v>
          </cell>
          <cell r="E240">
            <v>36.107049989386503</v>
          </cell>
          <cell r="F240">
            <v>37.690617412417602</v>
          </cell>
          <cell r="G240">
            <v>36.965442452284499</v>
          </cell>
          <cell r="H240">
            <v>39.632416635618398</v>
          </cell>
          <cell r="I240">
            <v>69.461021442586102</v>
          </cell>
          <cell r="J240">
            <v>69.461021442586102</v>
          </cell>
          <cell r="K240">
            <v>43.180296985815602</v>
          </cell>
          <cell r="L240">
            <v>75.887229180771797</v>
          </cell>
          <cell r="M240">
            <v>75.887229180771797</v>
          </cell>
        </row>
        <row r="241">
          <cell r="B241">
            <v>906176</v>
          </cell>
          <cell r="C241">
            <v>49.033069828721999</v>
          </cell>
          <cell r="D241">
            <v>49.033069828721999</v>
          </cell>
          <cell r="E241">
            <v>46.781664190193098</v>
          </cell>
          <cell r="F241">
            <v>59.832996107449802</v>
          </cell>
          <cell r="G241">
            <v>59.832996107449802</v>
          </cell>
          <cell r="H241">
            <v>72.957735655737693</v>
          </cell>
          <cell r="I241">
            <v>63.147995889003099</v>
          </cell>
          <cell r="J241">
            <v>63.147995889003099</v>
          </cell>
          <cell r="K241">
            <v>49.526365301365303</v>
          </cell>
          <cell r="L241">
            <v>71.934174001354094</v>
          </cell>
          <cell r="M241">
            <v>78.919853702135597</v>
          </cell>
        </row>
        <row r="242">
          <cell r="B242">
            <v>906557</v>
          </cell>
          <cell r="C242">
            <v>44.212291453864403</v>
          </cell>
          <cell r="D242">
            <v>36.514881650634699</v>
          </cell>
          <cell r="E242">
            <v>52.908366328238401</v>
          </cell>
          <cell r="F242">
            <v>47.497128050799297</v>
          </cell>
          <cell r="G242">
            <v>67.166868088706195</v>
          </cell>
          <cell r="H242">
            <v>64.264615933929406</v>
          </cell>
          <cell r="I242">
            <v>57.853431966580203</v>
          </cell>
          <cell r="J242">
            <v>59.298048698501098</v>
          </cell>
          <cell r="K242">
            <v>54.7064225012655</v>
          </cell>
          <cell r="L242">
            <v>51.9620535285991</v>
          </cell>
          <cell r="M242">
            <v>56.951470540949003</v>
          </cell>
        </row>
        <row r="243">
          <cell r="B243">
            <v>906560</v>
          </cell>
          <cell r="C243">
            <v>57.3468294477399</v>
          </cell>
          <cell r="D243">
            <v>61.469696969696898</v>
          </cell>
          <cell r="E243">
            <v>84.486311509904695</v>
          </cell>
          <cell r="F243">
            <v>84.078303850156104</v>
          </cell>
          <cell r="G243">
            <v>84.078303850156104</v>
          </cell>
          <cell r="H243">
            <v>85.891184408986206</v>
          </cell>
          <cell r="I243">
            <v>78.777694658432495</v>
          </cell>
          <cell r="J243">
            <v>76.492905654869205</v>
          </cell>
          <cell r="K243">
            <v>76.492905654869205</v>
          </cell>
          <cell r="L243">
            <v>47.1665834165834</v>
          </cell>
          <cell r="M243">
            <v>80.545742468431996</v>
          </cell>
        </row>
        <row r="244">
          <cell r="B244">
            <v>901899</v>
          </cell>
          <cell r="C244">
            <v>36.925261242929999</v>
          </cell>
          <cell r="D244">
            <v>71.635606060606094</v>
          </cell>
          <cell r="E244">
            <v>37.921789541905099</v>
          </cell>
          <cell r="F244">
            <v>68.538189298590893</v>
          </cell>
          <cell r="G244">
            <v>36.132097464657797</v>
          </cell>
          <cell r="H244">
            <v>36.132097464657797</v>
          </cell>
          <cell r="I244">
            <v>39.070717378371199</v>
          </cell>
          <cell r="J244">
            <v>36.127477775598898</v>
          </cell>
          <cell r="K244">
            <v>36.795513080669302</v>
          </cell>
          <cell r="L244">
            <v>74.142207521502499</v>
          </cell>
          <cell r="M244">
            <v>77.433797917789207</v>
          </cell>
        </row>
        <row r="245">
          <cell r="B245">
            <v>905861</v>
          </cell>
          <cell r="C245">
            <v>62.034573970524001</v>
          </cell>
          <cell r="D245">
            <v>69.732605869242207</v>
          </cell>
          <cell r="E245">
            <v>52.033034186306601</v>
          </cell>
          <cell r="F245">
            <v>52.033034186306601</v>
          </cell>
          <cell r="G245">
            <v>43.873270171258604</v>
          </cell>
          <cell r="H245">
            <v>43.873270171258604</v>
          </cell>
          <cell r="I245">
            <v>51.753787324355898</v>
          </cell>
          <cell r="J245">
            <v>85.087905060873297</v>
          </cell>
          <cell r="K245">
            <v>85.087905060873297</v>
          </cell>
          <cell r="L245">
            <v>49.291132096250202</v>
          </cell>
          <cell r="M245">
            <v>71.598260447277895</v>
          </cell>
        </row>
        <row r="246">
          <cell r="B246">
            <v>905809</v>
          </cell>
          <cell r="C246">
            <v>31.7901862801527</v>
          </cell>
          <cell r="D246">
            <v>44.130850668647803</v>
          </cell>
          <cell r="E246">
            <v>45.807071299157997</v>
          </cell>
          <cell r="F246">
            <v>41.273768175042797</v>
          </cell>
          <cell r="G246">
            <v>41.273768175042797</v>
          </cell>
          <cell r="H246">
            <v>52.355094466936499</v>
          </cell>
          <cell r="I246">
            <v>68.002903005464404</v>
          </cell>
          <cell r="J246">
            <v>44.1690729483282</v>
          </cell>
          <cell r="K246">
            <v>44.1690729483282</v>
          </cell>
          <cell r="L246">
            <v>79.958899852381293</v>
          </cell>
          <cell r="M246">
            <v>79.958899852381293</v>
          </cell>
        </row>
        <row r="247">
          <cell r="B247">
            <v>921482</v>
          </cell>
          <cell r="C247">
            <v>28.3428787878787</v>
          </cell>
          <cell r="D247">
            <v>51.913489376694599</v>
          </cell>
          <cell r="E247">
            <v>59.812111526465898</v>
          </cell>
          <cell r="F247">
            <v>39.216558860901799</v>
          </cell>
          <cell r="G247">
            <v>39.6356311975591</v>
          </cell>
          <cell r="H247">
            <v>36.778431468724499</v>
          </cell>
          <cell r="I247">
            <v>51.8327294283539</v>
          </cell>
          <cell r="J247">
            <v>35.749071259709503</v>
          </cell>
          <cell r="K247">
            <v>36.125105599098802</v>
          </cell>
          <cell r="L247">
            <v>63.835771603988398</v>
          </cell>
          <cell r="M247">
            <v>39.318185553054903</v>
          </cell>
        </row>
        <row r="248">
          <cell r="B248">
            <v>694405</v>
          </cell>
          <cell r="C248">
            <v>39.592415721979201</v>
          </cell>
          <cell r="D248">
            <v>60.385798152842099</v>
          </cell>
          <cell r="E248">
            <v>60.385798152842099</v>
          </cell>
          <cell r="F248">
            <v>35.537024851563899</v>
          </cell>
          <cell r="G248">
            <v>36.894183324898698</v>
          </cell>
          <cell r="H248">
            <v>36.894183324898698</v>
          </cell>
          <cell r="I248">
            <v>67.282101070861899</v>
          </cell>
          <cell r="J248">
            <v>80.752580920386094</v>
          </cell>
          <cell r="K248">
            <v>85.747113711031204</v>
          </cell>
          <cell r="L248">
            <v>84.305493136133293</v>
          </cell>
          <cell r="M248">
            <v>85.889978865919005</v>
          </cell>
        </row>
        <row r="249">
          <cell r="B249">
            <v>905102</v>
          </cell>
          <cell r="C249">
            <v>43.877170582226697</v>
          </cell>
          <cell r="D249">
            <v>43.877170582226697</v>
          </cell>
          <cell r="E249">
            <v>39.396380329875299</v>
          </cell>
          <cell r="F249">
            <v>39.396380329875299</v>
          </cell>
          <cell r="G249">
            <v>70.961421577901802</v>
          </cell>
          <cell r="H249">
            <v>38.112210959373101</v>
          </cell>
          <cell r="I249">
            <v>48.046405396174798</v>
          </cell>
          <cell r="J249">
            <v>79.5164606055028</v>
          </cell>
          <cell r="K249">
            <v>73.200130586901807</v>
          </cell>
          <cell r="L249">
            <v>73.200130586901807</v>
          </cell>
          <cell r="M249">
            <v>76.232340215284793</v>
          </cell>
        </row>
        <row r="250">
          <cell r="B250">
            <v>932913</v>
          </cell>
          <cell r="C250">
            <v>45.556254742033303</v>
          </cell>
          <cell r="D250">
            <v>55.435528067771699</v>
          </cell>
          <cell r="E250">
            <v>55.435528067771699</v>
          </cell>
          <cell r="F250">
            <v>55.599082821874298</v>
          </cell>
          <cell r="G250">
            <v>60.592716457298501</v>
          </cell>
          <cell r="H250">
            <v>34.995129048582903</v>
          </cell>
          <cell r="I250">
            <v>60.803393595832702</v>
          </cell>
          <cell r="J250">
            <v>33.747285220689399</v>
          </cell>
          <cell r="K250">
            <v>33.747285220689399</v>
          </cell>
          <cell r="L250">
            <v>32.764389776889701</v>
          </cell>
          <cell r="M250">
            <v>63.660324357064702</v>
          </cell>
        </row>
        <row r="251">
          <cell r="B251">
            <v>719618</v>
          </cell>
          <cell r="C251">
            <v>71.463751410450897</v>
          </cell>
          <cell r="D251">
            <v>63.393602877922802</v>
          </cell>
          <cell r="E251">
            <v>63.393602877922802</v>
          </cell>
          <cell r="F251">
            <v>74.063223225984402</v>
          </cell>
          <cell r="G251">
            <v>40.363744241239601</v>
          </cell>
          <cell r="H251">
            <v>40.363744241239601</v>
          </cell>
          <cell r="I251">
            <v>40.523966500356302</v>
          </cell>
          <cell r="J251">
            <v>40.225218614454597</v>
          </cell>
          <cell r="K251">
            <v>40.706186235008602</v>
          </cell>
          <cell r="L251">
            <v>36.384484158328902</v>
          </cell>
          <cell r="M251">
            <v>38.558145281291999</v>
          </cell>
        </row>
        <row r="252">
          <cell r="B252">
            <v>921757</v>
          </cell>
          <cell r="C252">
            <v>34.357356500583101</v>
          </cell>
          <cell r="D252">
            <v>37.510800063332702</v>
          </cell>
          <cell r="E252">
            <v>37.510800063332702</v>
          </cell>
          <cell r="F252">
            <v>34.068232960457799</v>
          </cell>
          <cell r="G252">
            <v>24.3785203368254</v>
          </cell>
          <cell r="H252">
            <v>24.3785203368254</v>
          </cell>
          <cell r="I252">
            <v>45.533587053489903</v>
          </cell>
          <cell r="J252">
            <v>45.533587053489903</v>
          </cell>
          <cell r="K252">
            <v>47.875137238998597</v>
          </cell>
          <cell r="L252">
            <v>56.666845341965903</v>
          </cell>
          <cell r="M252">
            <v>56.666845341965903</v>
          </cell>
        </row>
        <row r="253">
          <cell r="B253">
            <v>905150</v>
          </cell>
          <cell r="C253">
            <v>21.047064393939301</v>
          </cell>
          <cell r="D253">
            <v>36.884378120965501</v>
          </cell>
          <cell r="E253">
            <v>36.884378120965501</v>
          </cell>
          <cell r="F253">
            <v>36.884378120965501</v>
          </cell>
          <cell r="G253">
            <v>52.7012057055803</v>
          </cell>
          <cell r="H253">
            <v>52.7012057055803</v>
          </cell>
          <cell r="I253">
            <v>52.7012057055803</v>
          </cell>
          <cell r="J253">
            <v>49.725100557697402</v>
          </cell>
          <cell r="K253">
            <v>49.725100557697402</v>
          </cell>
          <cell r="L253">
            <v>28.911754645144601</v>
          </cell>
          <cell r="M253">
            <v>28.911754645144601</v>
          </cell>
        </row>
        <row r="254">
          <cell r="B254">
            <v>945297</v>
          </cell>
          <cell r="C254">
            <v>43.606818181818099</v>
          </cell>
          <cell r="D254">
            <v>43.606818181818099</v>
          </cell>
          <cell r="E254">
            <v>44.950263774912102</v>
          </cell>
          <cell r="F254">
            <v>44.950263774912102</v>
          </cell>
          <cell r="G254">
            <v>30.710924089068801</v>
          </cell>
          <cell r="H254">
            <v>30.710924089068801</v>
          </cell>
          <cell r="I254">
            <v>42.881971114837398</v>
          </cell>
          <cell r="J254">
            <v>37.942515197568298</v>
          </cell>
          <cell r="K254">
            <v>37.942515197568298</v>
          </cell>
          <cell r="L254">
            <v>47.311716946165902</v>
          </cell>
          <cell r="M254">
            <v>51.108838309465099</v>
          </cell>
        </row>
        <row r="255">
          <cell r="B255">
            <v>906585</v>
          </cell>
          <cell r="C255">
            <v>27.3828125</v>
          </cell>
          <cell r="D255">
            <v>27.3828125</v>
          </cell>
          <cell r="E255">
            <v>43.755750925436203</v>
          </cell>
          <cell r="F255">
            <v>60.921875</v>
          </cell>
          <cell r="G255">
            <v>57.646692439862498</v>
          </cell>
          <cell r="H255">
            <v>57.646692439862498</v>
          </cell>
          <cell r="I255">
            <v>51.780964467005099</v>
          </cell>
          <cell r="J255">
            <v>50.376157101295902</v>
          </cell>
          <cell r="K255">
            <v>47.0898514851485</v>
          </cell>
          <cell r="L255">
            <v>49.242701597565599</v>
          </cell>
          <cell r="M255">
            <v>60.714120370370303</v>
          </cell>
        </row>
        <row r="256">
          <cell r="B256">
            <v>517465</v>
          </cell>
          <cell r="C256">
            <v>38.545228684359103</v>
          </cell>
          <cell r="D256">
            <v>37.740404714533902</v>
          </cell>
          <cell r="E256">
            <v>35.914162923155097</v>
          </cell>
          <cell r="F256">
            <v>25.661366281147899</v>
          </cell>
          <cell r="G256">
            <v>43.5291997345631</v>
          </cell>
          <cell r="H256">
            <v>36.655189053410801</v>
          </cell>
          <cell r="I256">
            <v>34.660458166678602</v>
          </cell>
          <cell r="J256">
            <v>32.901753164976398</v>
          </cell>
          <cell r="K256">
            <v>36.444340733892901</v>
          </cell>
          <cell r="L256">
            <v>41.163344160576102</v>
          </cell>
          <cell r="M256">
            <v>48.324220727668099</v>
          </cell>
        </row>
        <row r="257">
          <cell r="B257">
            <v>905677</v>
          </cell>
          <cell r="C257">
            <v>53.841018940032498</v>
          </cell>
          <cell r="D257">
            <v>46.223567915150802</v>
          </cell>
          <cell r="E257">
            <v>46.223567915150802</v>
          </cell>
          <cell r="F257">
            <v>47.559538206260299</v>
          </cell>
          <cell r="G257">
            <v>47.559538206260299</v>
          </cell>
          <cell r="H257">
            <v>48.677014656094101</v>
          </cell>
          <cell r="I257">
            <v>42.055667073484102</v>
          </cell>
          <cell r="J257">
            <v>42.844388819357498</v>
          </cell>
          <cell r="K257">
            <v>42.844388819357498</v>
          </cell>
          <cell r="L257">
            <v>42.229463036962997</v>
          </cell>
          <cell r="M257">
            <v>46.276781722256899</v>
          </cell>
        </row>
        <row r="258">
          <cell r="B258">
            <v>912157</v>
          </cell>
          <cell r="C258">
            <v>57.782716236722301</v>
          </cell>
          <cell r="D258">
            <v>57.782716236722301</v>
          </cell>
          <cell r="E258">
            <v>52.179906004019401</v>
          </cell>
          <cell r="F258">
            <v>52.179906004019401</v>
          </cell>
          <cell r="G258">
            <v>52.179906004019401</v>
          </cell>
          <cell r="H258">
            <v>66.375276404786604</v>
          </cell>
          <cell r="I258">
            <v>70.853291495901601</v>
          </cell>
          <cell r="J258">
            <v>70.853291495901601</v>
          </cell>
          <cell r="K258">
            <v>55.910239760239698</v>
          </cell>
          <cell r="L258">
            <v>55.910239760239698</v>
          </cell>
          <cell r="M258">
            <v>55.910239760239698</v>
          </cell>
        </row>
        <row r="259">
          <cell r="B259">
            <v>904030</v>
          </cell>
          <cell r="C259">
            <v>33.126818181818102</v>
          </cell>
          <cell r="D259">
            <v>39.462064397656199</v>
          </cell>
          <cell r="E259">
            <v>41.419412393821602</v>
          </cell>
          <cell r="F259">
            <v>41.625252141199098</v>
          </cell>
          <cell r="G259">
            <v>37.858236336032299</v>
          </cell>
          <cell r="H259">
            <v>42.532407786885202</v>
          </cell>
          <cell r="I259">
            <v>36.923164066149603</v>
          </cell>
          <cell r="J259">
            <v>43.3846621938863</v>
          </cell>
          <cell r="K259">
            <v>38.983218170718096</v>
          </cell>
          <cell r="L259">
            <v>42.272325992008099</v>
          </cell>
          <cell r="M259">
            <v>41.354050043904998</v>
          </cell>
        </row>
        <row r="260">
          <cell r="B260">
            <v>902607</v>
          </cell>
          <cell r="C260">
            <v>53.769161442006201</v>
          </cell>
          <cell r="D260">
            <v>74.631990409293493</v>
          </cell>
          <cell r="E260">
            <v>79.152156967897994</v>
          </cell>
          <cell r="F260">
            <v>83.152839304296094</v>
          </cell>
          <cell r="G260">
            <v>78.161192372992005</v>
          </cell>
          <cell r="H260">
            <v>74.737760883041702</v>
          </cell>
          <cell r="I260">
            <v>72.488435625126201</v>
          </cell>
          <cell r="J260">
            <v>69.305059523809504</v>
          </cell>
          <cell r="K260">
            <v>59.949481074481099</v>
          </cell>
          <cell r="L260">
            <v>72.717699447077393</v>
          </cell>
          <cell r="M260">
            <v>68.578445939109201</v>
          </cell>
        </row>
        <row r="261">
          <cell r="B261">
            <v>895705</v>
          </cell>
          <cell r="C261">
            <v>31.634022812393599</v>
          </cell>
          <cell r="D261">
            <v>31.634022812393599</v>
          </cell>
          <cell r="E261">
            <v>46.306712527741503</v>
          </cell>
          <cell r="F261">
            <v>45.119440864156601</v>
          </cell>
          <cell r="G261">
            <v>45.119440864156601</v>
          </cell>
          <cell r="H261">
            <v>36.1535306963073</v>
          </cell>
          <cell r="I261">
            <v>36.1535306963073</v>
          </cell>
          <cell r="J261">
            <v>36.5099885976081</v>
          </cell>
          <cell r="K261">
            <v>30.3134841727504</v>
          </cell>
          <cell r="L261">
            <v>48.4325349538354</v>
          </cell>
          <cell r="M261">
            <v>59.013196818829698</v>
          </cell>
        </row>
        <row r="262">
          <cell r="B262">
            <v>944175</v>
          </cell>
          <cell r="C262">
            <v>32.031669960474296</v>
          </cell>
          <cell r="D262">
            <v>40.743195993989303</v>
          </cell>
          <cell r="E262">
            <v>40.743195993989303</v>
          </cell>
          <cell r="F262">
            <v>43.757587416892299</v>
          </cell>
          <cell r="G262">
            <v>41.020817693112001</v>
          </cell>
          <cell r="H262">
            <v>41.020817693112001</v>
          </cell>
          <cell r="I262">
            <v>41.292564037941602</v>
          </cell>
          <cell r="J262">
            <v>34.903670615193697</v>
          </cell>
          <cell r="K262">
            <v>34.903670615193697</v>
          </cell>
          <cell r="L262">
            <v>48.702758435594198</v>
          </cell>
          <cell r="M262">
            <v>49.446859540940601</v>
          </cell>
        </row>
        <row r="263">
          <cell r="B263">
            <v>901897</v>
          </cell>
          <cell r="C263">
            <v>46.382575757575701</v>
          </cell>
          <cell r="D263">
            <v>76.1385179212119</v>
          </cell>
          <cell r="E263">
            <v>40.326573758183201</v>
          </cell>
          <cell r="F263">
            <v>70.753721886236505</v>
          </cell>
          <cell r="G263">
            <v>37.619942307692298</v>
          </cell>
          <cell r="H263">
            <v>35.4808046973518</v>
          </cell>
          <cell r="I263">
            <v>40.086071121780599</v>
          </cell>
          <cell r="J263">
            <v>39.302921677459103</v>
          </cell>
          <cell r="K263">
            <v>43.587020249254202</v>
          </cell>
          <cell r="L263">
            <v>74.202705371248001</v>
          </cell>
          <cell r="M263">
            <v>70.9193164328385</v>
          </cell>
        </row>
        <row r="264">
          <cell r="B264">
            <v>902107</v>
          </cell>
          <cell r="C264">
            <v>70.981282654127497</v>
          </cell>
          <cell r="D264">
            <v>64.998463460759098</v>
          </cell>
          <cell r="E264">
            <v>42.442145681075502</v>
          </cell>
          <cell r="F264">
            <v>74.385265844110705</v>
          </cell>
          <cell r="G264">
            <v>39.150691360846203</v>
          </cell>
          <cell r="H264">
            <v>39.492978543876497</v>
          </cell>
          <cell r="I264">
            <v>31.546848235697102</v>
          </cell>
          <cell r="J264">
            <v>32.320000633231999</v>
          </cell>
          <cell r="K264">
            <v>56.800407925407903</v>
          </cell>
          <cell r="L264">
            <v>65.587938388625503</v>
          </cell>
          <cell r="M264">
            <v>67.132722508906696</v>
          </cell>
        </row>
        <row r="265">
          <cell r="B265" t="str">
            <v>14698C</v>
          </cell>
          <cell r="C265">
            <v>34.242671614100097</v>
          </cell>
          <cell r="D265">
            <v>36.1331330723511</v>
          </cell>
          <cell r="E265">
            <v>36.1331330723511</v>
          </cell>
          <cell r="F265">
            <v>57.409300042799401</v>
          </cell>
          <cell r="G265">
            <v>65.081651312970493</v>
          </cell>
          <cell r="H265">
            <v>68.789644419078002</v>
          </cell>
          <cell r="I265">
            <v>68.789644419078002</v>
          </cell>
          <cell r="J265">
            <v>70.337785778945403</v>
          </cell>
          <cell r="K265">
            <v>60.846696781479302</v>
          </cell>
          <cell r="L265">
            <v>64.490956186346594</v>
          </cell>
          <cell r="M265">
            <v>64.490956186346594</v>
          </cell>
        </row>
        <row r="266">
          <cell r="B266">
            <v>912228</v>
          </cell>
          <cell r="C266">
            <v>63.473484848484802</v>
          </cell>
          <cell r="D266">
            <v>63.473484848484802</v>
          </cell>
          <cell r="E266">
            <v>36.151163314996801</v>
          </cell>
          <cell r="F266">
            <v>36.151163314996801</v>
          </cell>
          <cell r="G266">
            <v>37.225137505574502</v>
          </cell>
          <cell r="H266">
            <v>42.323874848208803</v>
          </cell>
          <cell r="I266">
            <v>50.518889399758301</v>
          </cell>
          <cell r="J266">
            <v>40.734663328184403</v>
          </cell>
          <cell r="K266">
            <v>40.734663328184403</v>
          </cell>
          <cell r="L266">
            <v>53.243803071928099</v>
          </cell>
          <cell r="M266">
            <v>45.4438475089297</v>
          </cell>
        </row>
        <row r="267">
          <cell r="B267">
            <v>936324</v>
          </cell>
          <cell r="C267">
            <v>48.339795918367301</v>
          </cell>
          <cell r="D267">
            <v>48.339795918367301</v>
          </cell>
          <cell r="E267">
            <v>54.459835966430298</v>
          </cell>
          <cell r="F267">
            <v>59.724302962600198</v>
          </cell>
          <cell r="G267">
            <v>62.864035087719202</v>
          </cell>
          <cell r="H267">
            <v>62.864035087719202</v>
          </cell>
          <cell r="I267">
            <v>61.786941976565103</v>
          </cell>
          <cell r="J267">
            <v>69.511119770219693</v>
          </cell>
          <cell r="K267">
            <v>58.7219085262563</v>
          </cell>
          <cell r="L267">
            <v>58.7219085262563</v>
          </cell>
          <cell r="M267">
            <v>64.371287939901094</v>
          </cell>
        </row>
        <row r="268">
          <cell r="B268">
            <v>670129</v>
          </cell>
          <cell r="C268">
            <v>40.046802773497603</v>
          </cell>
          <cell r="D268">
            <v>40.046802773497603</v>
          </cell>
          <cell r="E268">
            <v>34.306480228870498</v>
          </cell>
          <cell r="F268">
            <v>55.205270432605303</v>
          </cell>
          <cell r="G268">
            <v>79.846712634952695</v>
          </cell>
          <cell r="H268">
            <v>79.846712634952695</v>
          </cell>
          <cell r="I268">
            <v>82.3237578112319</v>
          </cell>
          <cell r="J268">
            <v>74.853832900066493</v>
          </cell>
          <cell r="K268">
            <v>88.049465240641695</v>
          </cell>
          <cell r="L268">
            <v>88.669754416199893</v>
          </cell>
          <cell r="M268">
            <v>86.612511573432897</v>
          </cell>
        </row>
        <row r="269">
          <cell r="B269" t="str">
            <v>14861V</v>
          </cell>
          <cell r="C269">
            <v>38.867331478045699</v>
          </cell>
          <cell r="D269">
            <v>65.823726283003694</v>
          </cell>
          <cell r="E269">
            <v>72.937459293995104</v>
          </cell>
          <cell r="F269">
            <v>81.172591357042293</v>
          </cell>
          <cell r="G269">
            <v>44.080060728744897</v>
          </cell>
          <cell r="H269">
            <v>45.360323089723799</v>
          </cell>
          <cell r="I269">
            <v>41.693534198185397</v>
          </cell>
          <cell r="J269">
            <v>41.846321896188897</v>
          </cell>
          <cell r="K269">
            <v>41.968162272510099</v>
          </cell>
          <cell r="L269">
            <v>83.858610845013501</v>
          </cell>
          <cell r="M269">
            <v>43.539637519371098</v>
          </cell>
        </row>
        <row r="270">
          <cell r="B270">
            <v>902321</v>
          </cell>
          <cell r="C270">
            <v>57.904597701149399</v>
          </cell>
          <cell r="D270">
            <v>67.467361204916898</v>
          </cell>
          <cell r="E270">
            <v>67.467361204916898</v>
          </cell>
          <cell r="F270">
            <v>41.304851774712503</v>
          </cell>
          <cell r="G270">
            <v>86.027305386254298</v>
          </cell>
          <cell r="H270">
            <v>79.710251928640304</v>
          </cell>
          <cell r="I270">
            <v>79.710251928640304</v>
          </cell>
          <cell r="J270">
            <v>78.778527102330301</v>
          </cell>
          <cell r="K270">
            <v>78.778527102330301</v>
          </cell>
          <cell r="L270">
            <v>70.647796208530806</v>
          </cell>
          <cell r="M270">
            <v>70.647796208530806</v>
          </cell>
        </row>
        <row r="271">
          <cell r="B271">
            <v>905792</v>
          </cell>
          <cell r="C271">
            <v>51.929545454545398</v>
          </cell>
          <cell r="D271">
            <v>44.0495162973032</v>
          </cell>
          <cell r="E271">
            <v>36.331985887765697</v>
          </cell>
          <cell r="F271">
            <v>26.1614854318418</v>
          </cell>
          <cell r="G271">
            <v>29.616832315656701</v>
          </cell>
          <cell r="H271">
            <v>39.015534108937103</v>
          </cell>
          <cell r="I271">
            <v>34.696283526174398</v>
          </cell>
          <cell r="J271">
            <v>34.319823021864799</v>
          </cell>
          <cell r="K271">
            <v>45.499313186813097</v>
          </cell>
          <cell r="L271">
            <v>53.105964030776398</v>
          </cell>
          <cell r="M271">
            <v>55.873265626202702</v>
          </cell>
        </row>
        <row r="272">
          <cell r="B272">
            <v>912518</v>
          </cell>
          <cell r="C272">
            <v>28.390501165501099</v>
          </cell>
          <cell r="D272">
            <v>42.020259458223698</v>
          </cell>
          <cell r="E272">
            <v>51.420797744654699</v>
          </cell>
          <cell r="F272">
            <v>24.660322002543602</v>
          </cell>
          <cell r="G272">
            <v>27.446462090541001</v>
          </cell>
          <cell r="H272">
            <v>56.673628625472801</v>
          </cell>
          <cell r="I272">
            <v>55.860031022800797</v>
          </cell>
          <cell r="J272">
            <v>55.514342705167103</v>
          </cell>
          <cell r="K272">
            <v>52.714910089910099</v>
          </cell>
          <cell r="L272">
            <v>55.538728278041098</v>
          </cell>
          <cell r="M272">
            <v>47.901549534292897</v>
          </cell>
        </row>
        <row r="273">
          <cell r="B273">
            <v>546370</v>
          </cell>
          <cell r="C273">
            <v>27.702769070010401</v>
          </cell>
          <cell r="D273">
            <v>55.337338760040403</v>
          </cell>
          <cell r="E273">
            <v>42.496437114403101</v>
          </cell>
          <cell r="F273">
            <v>33.994990405636301</v>
          </cell>
          <cell r="G273">
            <v>37.991599608525398</v>
          </cell>
          <cell r="H273">
            <v>40.898201136212101</v>
          </cell>
          <cell r="I273">
            <v>80.617251049658606</v>
          </cell>
          <cell r="J273">
            <v>55.027407933571197</v>
          </cell>
          <cell r="K273">
            <v>34.680480110167601</v>
          </cell>
          <cell r="L273">
            <v>37.8921971837404</v>
          </cell>
          <cell r="M273">
            <v>35.882681620381703</v>
          </cell>
        </row>
        <row r="274">
          <cell r="B274">
            <v>877181</v>
          </cell>
          <cell r="C274">
            <v>37.635992485006099</v>
          </cell>
          <cell r="D274">
            <v>38.297338329349401</v>
          </cell>
          <cell r="E274">
            <v>38.297338329349401</v>
          </cell>
          <cell r="F274">
            <v>43.532599066287901</v>
          </cell>
          <cell r="G274">
            <v>44.167184788895298</v>
          </cell>
          <cell r="H274">
            <v>44.167184788895298</v>
          </cell>
          <cell r="I274">
            <v>37.450918707542598</v>
          </cell>
          <cell r="J274">
            <v>37.450918707542598</v>
          </cell>
          <cell r="K274">
            <v>36.313171225937097</v>
          </cell>
          <cell r="L274">
            <v>58.246753246753201</v>
          </cell>
          <cell r="M274">
            <v>39.962739117662302</v>
          </cell>
        </row>
        <row r="275">
          <cell r="B275">
            <v>894145</v>
          </cell>
          <cell r="C275">
            <v>33.226515151515102</v>
          </cell>
          <cell r="D275">
            <v>24.1959111653576</v>
          </cell>
          <cell r="E275">
            <v>15.655758580264299</v>
          </cell>
          <cell r="F275">
            <v>18.762044745057199</v>
          </cell>
          <cell r="G275">
            <v>33.855106516290697</v>
          </cell>
          <cell r="H275">
            <v>19.459901266766</v>
          </cell>
          <cell r="I275">
            <v>29.266893627954701</v>
          </cell>
          <cell r="J275">
            <v>34.790384371833802</v>
          </cell>
          <cell r="K275">
            <v>25.831001498501401</v>
          </cell>
          <cell r="L275">
            <v>39.279599695328301</v>
          </cell>
          <cell r="M275">
            <v>61.188331491554102</v>
          </cell>
        </row>
        <row r="276">
          <cell r="B276">
            <v>912633</v>
          </cell>
          <cell r="C276">
            <v>53.138636363636301</v>
          </cell>
          <cell r="D276">
            <v>35.552928429915802</v>
          </cell>
          <cell r="E276">
            <v>41.8840411737539</v>
          </cell>
          <cell r="F276">
            <v>72.271908484967796</v>
          </cell>
          <cell r="G276">
            <v>48.7095141700404</v>
          </cell>
          <cell r="H276">
            <v>52.828131098750902</v>
          </cell>
          <cell r="I276">
            <v>74.738437821171601</v>
          </cell>
          <cell r="J276">
            <v>53.907548125633198</v>
          </cell>
          <cell r="K276">
            <v>72.624916749916693</v>
          </cell>
          <cell r="L276">
            <v>73.142651114909398</v>
          </cell>
          <cell r="M276">
            <v>83.596859123624</v>
          </cell>
        </row>
        <row r="277">
          <cell r="B277">
            <v>312451</v>
          </cell>
          <cell r="C277">
            <v>41.056458654339998</v>
          </cell>
          <cell r="D277">
            <v>29.0650545563416</v>
          </cell>
          <cell r="E277">
            <v>54.252692023793998</v>
          </cell>
          <cell r="F277">
            <v>58.5926655883816</v>
          </cell>
          <cell r="G277">
            <v>55.959482540485801</v>
          </cell>
          <cell r="H277">
            <v>58.860016636909599</v>
          </cell>
          <cell r="I277">
            <v>54.897587812103197</v>
          </cell>
          <cell r="J277">
            <v>56.402341807128998</v>
          </cell>
          <cell r="K277">
            <v>66.627196333078601</v>
          </cell>
          <cell r="L277">
            <v>73.527861817928297</v>
          </cell>
          <cell r="M277">
            <v>75.950716959332695</v>
          </cell>
        </row>
        <row r="278">
          <cell r="B278">
            <v>951051</v>
          </cell>
          <cell r="C278">
            <v>41.784759081498201</v>
          </cell>
          <cell r="D278">
            <v>24.384710714315698</v>
          </cell>
          <cell r="E278">
            <v>22.256777225617</v>
          </cell>
          <cell r="F278">
            <v>20.065409262774899</v>
          </cell>
          <cell r="G278">
            <v>19.886312907204299</v>
          </cell>
          <cell r="H278">
            <v>29.6487134783183</v>
          </cell>
          <cell r="I278">
            <v>26.634372483814499</v>
          </cell>
          <cell r="J278">
            <v>32.009834625836803</v>
          </cell>
          <cell r="K278">
            <v>33.725775344058903</v>
          </cell>
          <cell r="L278">
            <v>35.8770675557871</v>
          </cell>
          <cell r="M278">
            <v>36.944164684336101</v>
          </cell>
        </row>
        <row r="279">
          <cell r="B279">
            <v>683432</v>
          </cell>
          <cell r="C279">
            <v>42.066221033868104</v>
          </cell>
          <cell r="D279">
            <v>19.455231813727</v>
          </cell>
          <cell r="E279">
            <v>34.205240328253197</v>
          </cell>
          <cell r="F279">
            <v>33.731344161426101</v>
          </cell>
          <cell r="G279">
            <v>33.731344161426101</v>
          </cell>
          <cell r="H279">
            <v>22.226055668016102</v>
          </cell>
          <cell r="I279">
            <v>31.250513874614501</v>
          </cell>
          <cell r="J279">
            <v>26.505984042553099</v>
          </cell>
          <cell r="K279">
            <v>59.353691308691303</v>
          </cell>
          <cell r="L279">
            <v>65.617205158585406</v>
          </cell>
          <cell r="M279">
            <v>71.295871221882706</v>
          </cell>
        </row>
        <row r="280">
          <cell r="B280">
            <v>923649</v>
          </cell>
          <cell r="C280">
            <v>43.438458110516898</v>
          </cell>
          <cell r="D280">
            <v>37.540083304353303</v>
          </cell>
          <cell r="E280">
            <v>32.178329425556797</v>
          </cell>
          <cell r="F280">
            <v>32.178329425556797</v>
          </cell>
          <cell r="G280">
            <v>32.953004117088099</v>
          </cell>
          <cell r="H280">
            <v>29.483766194331899</v>
          </cell>
          <cell r="I280">
            <v>28.0906244928868</v>
          </cell>
          <cell r="J280">
            <v>42.753356129685898</v>
          </cell>
          <cell r="K280">
            <v>42.753356129685898</v>
          </cell>
          <cell r="L280">
            <v>43.5213902763902</v>
          </cell>
          <cell r="M280">
            <v>52.172925486875499</v>
          </cell>
        </row>
        <row r="281">
          <cell r="B281">
            <v>902233</v>
          </cell>
          <cell r="C281">
            <v>55.249810606060599</v>
          </cell>
          <cell r="D281">
            <v>44.240338708498697</v>
          </cell>
          <cell r="E281">
            <v>69.8048647659907</v>
          </cell>
          <cell r="F281">
            <v>71.330017559833493</v>
          </cell>
          <cell r="G281">
            <v>70.972353812763401</v>
          </cell>
          <cell r="H281">
            <v>64.565707695348195</v>
          </cell>
          <cell r="I281">
            <v>66.145526943202498</v>
          </cell>
          <cell r="J281">
            <v>67.494232815546795</v>
          </cell>
          <cell r="K281">
            <v>66.430472992354098</v>
          </cell>
          <cell r="L281">
            <v>67.479632255249896</v>
          </cell>
          <cell r="M281">
            <v>63.301732681029897</v>
          </cell>
        </row>
        <row r="282">
          <cell r="B282">
            <v>546965</v>
          </cell>
          <cell r="C282">
            <v>37.720920745920701</v>
          </cell>
          <cell r="D282">
            <v>29.983040426294998</v>
          </cell>
          <cell r="E282">
            <v>23.8915022144066</v>
          </cell>
          <cell r="F282">
            <v>21.689054370447401</v>
          </cell>
          <cell r="G282">
            <v>29.074699586527601</v>
          </cell>
          <cell r="H282">
            <v>24.342484944797501</v>
          </cell>
          <cell r="I282">
            <v>29.806111155031999</v>
          </cell>
          <cell r="J282">
            <v>27.640741402944101</v>
          </cell>
          <cell r="K282">
            <v>39.347777222777196</v>
          </cell>
          <cell r="L282">
            <v>46.462035939968402</v>
          </cell>
          <cell r="M282">
            <v>49.998294973443102</v>
          </cell>
        </row>
        <row r="283">
          <cell r="B283">
            <v>702365</v>
          </cell>
          <cell r="C283">
            <v>24.035562376419701</v>
          </cell>
          <cell r="D283">
            <v>32.8566821715442</v>
          </cell>
          <cell r="E283">
            <v>34.294597499023098</v>
          </cell>
          <cell r="F283">
            <v>38.224647620849403</v>
          </cell>
          <cell r="G283">
            <v>38.224647620849403</v>
          </cell>
          <cell r="H283">
            <v>39.025179606255399</v>
          </cell>
          <cell r="I283">
            <v>44.986270907420703</v>
          </cell>
          <cell r="J283">
            <v>46.255613226177601</v>
          </cell>
          <cell r="K283">
            <v>46.255613226177601</v>
          </cell>
          <cell r="L283">
            <v>35.378197705730202</v>
          </cell>
          <cell r="M283">
            <v>35.378197705730202</v>
          </cell>
        </row>
        <row r="284">
          <cell r="B284">
            <v>322549</v>
          </cell>
          <cell r="C284">
            <v>49.15</v>
          </cell>
          <cell r="D284">
            <v>45.424999999999997</v>
          </cell>
          <cell r="E284">
            <v>45.424999999999997</v>
          </cell>
          <cell r="F284">
            <v>52.440476190476097</v>
          </cell>
          <cell r="G284">
            <v>52.440476190476097</v>
          </cell>
          <cell r="H284">
            <v>32.406914893617</v>
          </cell>
          <cell r="I284">
            <v>55.821428571428498</v>
          </cell>
          <cell r="J284">
            <v>55.821428571428498</v>
          </cell>
          <cell r="K284">
            <v>39.621559633027502</v>
          </cell>
          <cell r="L284">
            <v>74.110248447204896</v>
          </cell>
          <cell r="M284">
            <v>41.9915364583333</v>
          </cell>
        </row>
        <row r="285">
          <cell r="B285">
            <v>905414</v>
          </cell>
          <cell r="C285">
            <v>48.606167353132399</v>
          </cell>
          <cell r="D285">
            <v>26.004701426024901</v>
          </cell>
          <cell r="E285">
            <v>49.637843413107298</v>
          </cell>
          <cell r="F285">
            <v>31.168103751465399</v>
          </cell>
          <cell r="G285">
            <v>62.368445344129498</v>
          </cell>
          <cell r="H285">
            <v>62.368445344129498</v>
          </cell>
          <cell r="I285">
            <v>33.1667550276401</v>
          </cell>
          <cell r="J285">
            <v>40.503874344133699</v>
          </cell>
          <cell r="K285">
            <v>32.796194275582501</v>
          </cell>
          <cell r="L285">
            <v>39.846348660225999</v>
          </cell>
          <cell r="M285">
            <v>82.615985899937399</v>
          </cell>
        </row>
        <row r="286">
          <cell r="B286">
            <v>912090</v>
          </cell>
          <cell r="C286">
            <v>71.015000000000001</v>
          </cell>
          <cell r="D286">
            <v>71.015000000000001</v>
          </cell>
          <cell r="E286">
            <v>38.724662162162097</v>
          </cell>
          <cell r="F286">
            <v>38.724662162162097</v>
          </cell>
          <cell r="G286">
            <v>70.174050632911303</v>
          </cell>
          <cell r="H286">
            <v>37.5072674418604</v>
          </cell>
          <cell r="I286">
            <v>69.386111111111106</v>
          </cell>
          <cell r="J286">
            <v>75.384831460674107</v>
          </cell>
          <cell r="K286">
            <v>73.263586956521706</v>
          </cell>
          <cell r="L286">
            <v>40.358796296296198</v>
          </cell>
          <cell r="M286">
            <v>40.358796296296198</v>
          </cell>
        </row>
        <row r="287">
          <cell r="B287" t="str">
            <v>26599V</v>
          </cell>
          <cell r="C287">
            <v>65.501562500000006</v>
          </cell>
          <cell r="D287">
            <v>65.501562500000006</v>
          </cell>
          <cell r="E287">
            <v>64.938457854406096</v>
          </cell>
          <cell r="F287">
            <v>64.938457854406096</v>
          </cell>
          <cell r="G287">
            <v>43.651008909853203</v>
          </cell>
          <cell r="H287">
            <v>43.651008909853203</v>
          </cell>
          <cell r="I287">
            <v>42.871494708994703</v>
          </cell>
          <cell r="J287">
            <v>65.132007007007005</v>
          </cell>
          <cell r="K287">
            <v>52.329009433962199</v>
          </cell>
          <cell r="L287">
            <v>58.9679383116883</v>
          </cell>
          <cell r="M287">
            <v>36.649894067796602</v>
          </cell>
        </row>
        <row r="288">
          <cell r="B288">
            <v>923036</v>
          </cell>
          <cell r="C288">
            <v>54.8428977272727</v>
          </cell>
          <cell r="D288">
            <v>54.8428977272727</v>
          </cell>
          <cell r="E288">
            <v>54.8428977272727</v>
          </cell>
          <cell r="F288">
            <v>47.594834367625197</v>
          </cell>
          <cell r="G288">
            <v>49.181111483280297</v>
          </cell>
          <cell r="H288">
            <v>56.945388135891498</v>
          </cell>
          <cell r="I288">
            <v>56.945388135891498</v>
          </cell>
          <cell r="J288">
            <v>27.194373072970102</v>
          </cell>
          <cell r="K288">
            <v>27.194373072970102</v>
          </cell>
          <cell r="L288">
            <v>28.964087383205001</v>
          </cell>
          <cell r="M288">
            <v>28.964087383205001</v>
          </cell>
        </row>
        <row r="289">
          <cell r="B289">
            <v>902103</v>
          </cell>
          <cell r="C289">
            <v>26.2637022397892</v>
          </cell>
          <cell r="D289">
            <v>26.2637022397892</v>
          </cell>
          <cell r="E289">
            <v>53.765646359583897</v>
          </cell>
          <cell r="F289">
            <v>49.0894242041662</v>
          </cell>
          <cell r="G289">
            <v>43.481962116830502</v>
          </cell>
          <cell r="H289">
            <v>48.070056352458998</v>
          </cell>
          <cell r="I289">
            <v>48.070056352458998</v>
          </cell>
          <cell r="J289">
            <v>41.834146968139699</v>
          </cell>
          <cell r="K289">
            <v>68.274840163504805</v>
          </cell>
          <cell r="L289">
            <v>44.397901150981703</v>
          </cell>
          <cell r="M289">
            <v>44.397901150981703</v>
          </cell>
        </row>
        <row r="290">
          <cell r="B290">
            <v>905361</v>
          </cell>
          <cell r="C290">
            <v>44.049912272382301</v>
          </cell>
          <cell r="D290">
            <v>58.004063530605499</v>
          </cell>
          <cell r="E290">
            <v>58.004063530605499</v>
          </cell>
          <cell r="F290">
            <v>45.402475730073597</v>
          </cell>
          <cell r="G290">
            <v>29.381606670032198</v>
          </cell>
          <cell r="H290">
            <v>55.893414979757097</v>
          </cell>
          <cell r="I290">
            <v>38.002699401008798</v>
          </cell>
          <cell r="J290">
            <v>34.567783357561296</v>
          </cell>
          <cell r="K290">
            <v>34.567783357561296</v>
          </cell>
          <cell r="L290">
            <v>67.414254682915796</v>
          </cell>
          <cell r="M290">
            <v>68.438823031329306</v>
          </cell>
        </row>
        <row r="291">
          <cell r="B291">
            <v>357834</v>
          </cell>
          <cell r="C291">
            <v>57.831471494607101</v>
          </cell>
          <cell r="D291">
            <v>46.317657625690202</v>
          </cell>
          <cell r="E291">
            <v>43.095671775722501</v>
          </cell>
          <cell r="F291">
            <v>26.863591763561502</v>
          </cell>
          <cell r="G291">
            <v>26.863591763561502</v>
          </cell>
          <cell r="H291">
            <v>60.880450826585601</v>
          </cell>
          <cell r="I291">
            <v>25.237954725288098</v>
          </cell>
          <cell r="J291">
            <v>25.982692042000501</v>
          </cell>
          <cell r="K291">
            <v>28.901245813010501</v>
          </cell>
          <cell r="L291">
            <v>28.901245813010501</v>
          </cell>
          <cell r="M291">
            <v>64.007037042898801</v>
          </cell>
        </row>
        <row r="292">
          <cell r="B292">
            <v>895784</v>
          </cell>
          <cell r="C292">
            <v>39.067336874051598</v>
          </cell>
          <cell r="D292">
            <v>36.718840788627404</v>
          </cell>
          <cell r="E292">
            <v>36.718840788627404</v>
          </cell>
          <cell r="F292">
            <v>34.725844152084797</v>
          </cell>
          <cell r="G292">
            <v>23.270996752698998</v>
          </cell>
          <cell r="H292">
            <v>23.270996752698998</v>
          </cell>
          <cell r="I292">
            <v>58.679876440512899</v>
          </cell>
          <cell r="J292">
            <v>62.8526439352719</v>
          </cell>
          <cell r="K292">
            <v>56.8467855673738</v>
          </cell>
          <cell r="L292">
            <v>56.8467855673738</v>
          </cell>
          <cell r="M292">
            <v>73.578228493198296</v>
          </cell>
        </row>
        <row r="293">
          <cell r="B293">
            <v>906400</v>
          </cell>
          <cell r="C293">
            <v>44.882007575757498</v>
          </cell>
          <cell r="D293">
            <v>39.878364553138603</v>
          </cell>
          <cell r="E293">
            <v>39.878364553138603</v>
          </cell>
          <cell r="F293">
            <v>53.542151729968701</v>
          </cell>
          <cell r="G293">
            <v>65.813947785800707</v>
          </cell>
          <cell r="H293">
            <v>62.002643390613301</v>
          </cell>
          <cell r="I293">
            <v>56.7792986785336</v>
          </cell>
          <cell r="J293">
            <v>54.259478751406398</v>
          </cell>
          <cell r="K293">
            <v>54.259478751406398</v>
          </cell>
          <cell r="L293">
            <v>59.116671458882799</v>
          </cell>
          <cell r="M293">
            <v>64.989025308119196</v>
          </cell>
        </row>
        <row r="294">
          <cell r="B294">
            <v>902325</v>
          </cell>
          <cell r="C294">
            <v>40.551952716823401</v>
          </cell>
          <cell r="D294">
            <v>65.460866090323705</v>
          </cell>
          <cell r="E294">
            <v>74.926233443915095</v>
          </cell>
          <cell r="F294">
            <v>69.332490956840601</v>
          </cell>
          <cell r="G294">
            <v>56.886778438030497</v>
          </cell>
          <cell r="H294">
            <v>52.856822134591503</v>
          </cell>
          <cell r="I294">
            <v>55.496730088456701</v>
          </cell>
          <cell r="J294">
            <v>30.360559143870301</v>
          </cell>
          <cell r="K294">
            <v>57.977286602286597</v>
          </cell>
          <cell r="L294">
            <v>65.537794233807205</v>
          </cell>
          <cell r="M294">
            <v>79.371189669771297</v>
          </cell>
        </row>
        <row r="295">
          <cell r="B295">
            <v>905647</v>
          </cell>
          <cell r="C295">
            <v>32.452705627705598</v>
          </cell>
          <cell r="D295">
            <v>58.610749020667299</v>
          </cell>
          <cell r="E295">
            <v>35.993997221136702</v>
          </cell>
          <cell r="F295">
            <v>42.8172476586888</v>
          </cell>
          <cell r="G295">
            <v>49.379304430949098</v>
          </cell>
          <cell r="H295">
            <v>76.547239298724904</v>
          </cell>
          <cell r="I295">
            <v>43.266122816032798</v>
          </cell>
          <cell r="J295">
            <v>45.957265885077398</v>
          </cell>
          <cell r="K295">
            <v>39.1597331240188</v>
          </cell>
          <cell r="L295">
            <v>35.9725169470126</v>
          </cell>
          <cell r="M295">
            <v>36.933062633104903</v>
          </cell>
        </row>
        <row r="296">
          <cell r="B296">
            <v>921503</v>
          </cell>
          <cell r="C296">
            <v>27.234564393939401</v>
          </cell>
          <cell r="D296">
            <v>38.3355966677222</v>
          </cell>
          <cell r="E296">
            <v>38.3355966677222</v>
          </cell>
          <cell r="F296">
            <v>26.301639730749201</v>
          </cell>
          <cell r="G296">
            <v>33.172341291372703</v>
          </cell>
          <cell r="H296">
            <v>33.5787874729549</v>
          </cell>
          <cell r="I296">
            <v>57.977276047182499</v>
          </cell>
          <cell r="J296">
            <v>33.096368366655902</v>
          </cell>
          <cell r="K296">
            <v>33.096368366655902</v>
          </cell>
          <cell r="L296">
            <v>52.175121829701098</v>
          </cell>
          <cell r="M296">
            <v>52.223838084485799</v>
          </cell>
        </row>
        <row r="297">
          <cell r="B297">
            <v>326143</v>
          </cell>
          <cell r="C297">
            <v>32.993480861244002</v>
          </cell>
          <cell r="D297">
            <v>32.993480861244002</v>
          </cell>
          <cell r="E297">
            <v>95.622449232293206</v>
          </cell>
          <cell r="F297">
            <v>44.202908986175103</v>
          </cell>
          <cell r="G297">
            <v>53.244470884658398</v>
          </cell>
          <cell r="H297">
            <v>53.244470884658398</v>
          </cell>
          <cell r="I297">
            <v>47.308504624871503</v>
          </cell>
          <cell r="J297">
            <v>47.308504624871503</v>
          </cell>
          <cell r="K297">
            <v>46.4259851990115</v>
          </cell>
          <cell r="L297">
            <v>45.429547444879397</v>
          </cell>
          <cell r="M297">
            <v>37.911787988639503</v>
          </cell>
        </row>
        <row r="298">
          <cell r="B298">
            <v>951052</v>
          </cell>
          <cell r="C298">
            <v>42.121227477477397</v>
          </cell>
          <cell r="D298">
            <v>50.472715453194603</v>
          </cell>
          <cell r="E298">
            <v>51.183894570885698</v>
          </cell>
          <cell r="F298">
            <v>47.616569654006199</v>
          </cell>
          <cell r="G298">
            <v>78.191694134928795</v>
          </cell>
          <cell r="H298">
            <v>47.132409982435497</v>
          </cell>
          <cell r="I298">
            <v>51.417338309803199</v>
          </cell>
          <cell r="J298">
            <v>52.666166309565298</v>
          </cell>
          <cell r="K298">
            <v>44.314292007205403</v>
          </cell>
          <cell r="L298">
            <v>87.748265746827599</v>
          </cell>
          <cell r="M298">
            <v>45.034406908402602</v>
          </cell>
        </row>
        <row r="299">
          <cell r="B299">
            <v>981722</v>
          </cell>
          <cell r="C299">
            <v>41.725164690382101</v>
          </cell>
          <cell r="D299">
            <v>26.655843466658499</v>
          </cell>
          <cell r="E299">
            <v>52.1221162703064</v>
          </cell>
          <cell r="F299">
            <v>35.496195369406799</v>
          </cell>
          <cell r="G299">
            <v>39.888259864644297</v>
          </cell>
          <cell r="H299">
            <v>61.699410860655703</v>
          </cell>
          <cell r="I299">
            <v>35.352061208176302</v>
          </cell>
          <cell r="J299">
            <v>27.1392266126308</v>
          </cell>
          <cell r="K299">
            <v>25.2325674325674</v>
          </cell>
          <cell r="L299">
            <v>54.832410299679204</v>
          </cell>
          <cell r="M299">
            <v>34.137046731397902</v>
          </cell>
        </row>
        <row r="300">
          <cell r="B300">
            <v>922725</v>
          </cell>
          <cell r="C300">
            <v>44.531371165066801</v>
          </cell>
          <cell r="D300">
            <v>29.9993577958546</v>
          </cell>
          <cell r="E300">
            <v>35.312055836246799</v>
          </cell>
          <cell r="F300">
            <v>28.577588449531699</v>
          </cell>
          <cell r="G300">
            <v>27.756951799072301</v>
          </cell>
          <cell r="H300">
            <v>28.980393971443601</v>
          </cell>
          <cell r="I300">
            <v>26.400985853719199</v>
          </cell>
          <cell r="J300">
            <v>29.384169436316899</v>
          </cell>
          <cell r="K300">
            <v>27.330799797217701</v>
          </cell>
          <cell r="L300">
            <v>54.301044691727199</v>
          </cell>
          <cell r="M300">
            <v>34.228305221172299</v>
          </cell>
        </row>
        <row r="301">
          <cell r="B301">
            <v>541900</v>
          </cell>
          <cell r="C301">
            <v>30.459415584415499</v>
          </cell>
          <cell r="D301">
            <v>77.628480096973504</v>
          </cell>
          <cell r="E301">
            <v>77.628480096973504</v>
          </cell>
          <cell r="F301">
            <v>48.161431970208902</v>
          </cell>
          <cell r="G301">
            <v>52.328862026812601</v>
          </cell>
          <cell r="H301">
            <v>48.021372853552897</v>
          </cell>
          <cell r="I301">
            <v>47.112643665359897</v>
          </cell>
          <cell r="J301">
            <v>45.2274009801842</v>
          </cell>
          <cell r="K301">
            <v>45.2274009801842</v>
          </cell>
          <cell r="L301">
            <v>80.2274003861681</v>
          </cell>
          <cell r="M301">
            <v>83.294054608507196</v>
          </cell>
        </row>
        <row r="302">
          <cell r="B302">
            <v>325059</v>
          </cell>
          <cell r="C302">
            <v>37.8782467532467</v>
          </cell>
          <cell r="D302">
            <v>40.698854305153603</v>
          </cell>
          <cell r="E302">
            <v>40.440221364043801</v>
          </cell>
          <cell r="F302">
            <v>40.242263823080698</v>
          </cell>
          <cell r="G302">
            <v>40.710220926985897</v>
          </cell>
          <cell r="H302">
            <v>37.271863863150301</v>
          </cell>
          <cell r="I302">
            <v>37.434657358858601</v>
          </cell>
          <cell r="J302">
            <v>38.138386230296099</v>
          </cell>
          <cell r="K302">
            <v>26.9488588997209</v>
          </cell>
          <cell r="L302">
            <v>62.942403896787702</v>
          </cell>
          <cell r="M302">
            <v>37.7537091572446</v>
          </cell>
        </row>
        <row r="303">
          <cell r="B303">
            <v>916079</v>
          </cell>
          <cell r="C303">
            <v>29.8582226858877</v>
          </cell>
          <cell r="D303">
            <v>29.8582226858877</v>
          </cell>
          <cell r="E303">
            <v>60.1339331770222</v>
          </cell>
          <cell r="F303">
            <v>47.056079976215202</v>
          </cell>
          <cell r="G303">
            <v>47.056079976215202</v>
          </cell>
          <cell r="H303">
            <v>47.056079976215202</v>
          </cell>
          <cell r="I303">
            <v>40.346695696721298</v>
          </cell>
          <cell r="J303">
            <v>40.346695696721298</v>
          </cell>
          <cell r="K303">
            <v>64.579463701765803</v>
          </cell>
          <cell r="L303">
            <v>42.949482502791298</v>
          </cell>
          <cell r="M303">
            <v>42.949482502791298</v>
          </cell>
        </row>
        <row r="304">
          <cell r="B304">
            <v>729104</v>
          </cell>
          <cell r="C304">
            <v>39.082467208514302</v>
          </cell>
          <cell r="D304">
            <v>31.098525798525699</v>
          </cell>
          <cell r="E304">
            <v>35.204120682917598</v>
          </cell>
          <cell r="F304">
            <v>40.3089067377731</v>
          </cell>
          <cell r="G304">
            <v>40.3089067377731</v>
          </cell>
          <cell r="H304">
            <v>44.527151639344197</v>
          </cell>
          <cell r="I304">
            <v>44.527151639344197</v>
          </cell>
          <cell r="J304">
            <v>63.110209361037697</v>
          </cell>
          <cell r="K304">
            <v>63.110209361037697</v>
          </cell>
          <cell r="L304">
            <v>61.347327868981402</v>
          </cell>
          <cell r="M304">
            <v>67.654114160482095</v>
          </cell>
        </row>
        <row r="305">
          <cell r="B305">
            <v>266220</v>
          </cell>
          <cell r="C305">
            <v>34.058712121212103</v>
          </cell>
          <cell r="D305">
            <v>34.058712121212103</v>
          </cell>
          <cell r="E305">
            <v>34.058712121212103</v>
          </cell>
          <cell r="F305">
            <v>44.735404957253898</v>
          </cell>
          <cell r="G305">
            <v>50.625727225428101</v>
          </cell>
          <cell r="H305">
            <v>50.625727225428101</v>
          </cell>
          <cell r="I305">
            <v>53.537988067194803</v>
          </cell>
          <cell r="J305">
            <v>53.537988067194803</v>
          </cell>
          <cell r="K305">
            <v>53.537988067194803</v>
          </cell>
          <cell r="L305">
            <v>58.517047893805902</v>
          </cell>
          <cell r="M305">
            <v>60.698599534351899</v>
          </cell>
        </row>
        <row r="306">
          <cell r="B306">
            <v>923425</v>
          </cell>
          <cell r="C306">
            <v>47.357314524555903</v>
          </cell>
          <cell r="D306">
            <v>47.357314524555903</v>
          </cell>
          <cell r="E306">
            <v>34.370563045460401</v>
          </cell>
          <cell r="F306">
            <v>40.975586566572503</v>
          </cell>
          <cell r="G306">
            <v>40.975586566572503</v>
          </cell>
          <cell r="H306">
            <v>43.018589141122</v>
          </cell>
          <cell r="I306">
            <v>49.7121459740872</v>
          </cell>
          <cell r="J306">
            <v>49.7121459740872</v>
          </cell>
          <cell r="K306">
            <v>41.248547524062801</v>
          </cell>
          <cell r="L306">
            <v>44.763072864635298</v>
          </cell>
          <cell r="M306">
            <v>41.4711737062892</v>
          </cell>
        </row>
        <row r="307">
          <cell r="B307">
            <v>905061</v>
          </cell>
          <cell r="C307">
            <v>70.085897435897394</v>
          </cell>
          <cell r="D307">
            <v>86.920133729569102</v>
          </cell>
          <cell r="E307">
            <v>49.119778233684997</v>
          </cell>
          <cell r="F307">
            <v>51.660251652690199</v>
          </cell>
          <cell r="G307">
            <v>53.400836074561397</v>
          </cell>
          <cell r="H307">
            <v>94.364814692402604</v>
          </cell>
          <cell r="I307">
            <v>90.058691041088096</v>
          </cell>
          <cell r="J307">
            <v>90.713413853783393</v>
          </cell>
          <cell r="K307">
            <v>91.067579327888595</v>
          </cell>
          <cell r="L307">
            <v>91.681519651903898</v>
          </cell>
          <cell r="M307">
            <v>92.156991112671506</v>
          </cell>
        </row>
        <row r="308">
          <cell r="B308">
            <v>906394</v>
          </cell>
          <cell r="C308">
            <v>35.647760210803597</v>
          </cell>
          <cell r="D308">
            <v>44.965392546320103</v>
          </cell>
          <cell r="E308">
            <v>44.965392546320103</v>
          </cell>
          <cell r="F308">
            <v>36.497044907648203</v>
          </cell>
          <cell r="G308">
            <v>72.855621940902694</v>
          </cell>
          <cell r="H308">
            <v>64.840548155737693</v>
          </cell>
          <cell r="I308">
            <v>64.840548155737693</v>
          </cell>
          <cell r="J308">
            <v>71.555724417426504</v>
          </cell>
          <cell r="K308">
            <v>77.113786213786199</v>
          </cell>
          <cell r="L308">
            <v>77.113786213786199</v>
          </cell>
          <cell r="M308">
            <v>79.731534838910406</v>
          </cell>
        </row>
        <row r="309">
          <cell r="B309">
            <v>745110</v>
          </cell>
          <cell r="C309">
            <v>52.445659171379901</v>
          </cell>
          <cell r="D309">
            <v>48.4821640071494</v>
          </cell>
          <cell r="E309">
            <v>55.610958307030998</v>
          </cell>
          <cell r="F309">
            <v>58.472105288052198</v>
          </cell>
          <cell r="G309">
            <v>52.068091609113203</v>
          </cell>
          <cell r="H309">
            <v>57.476719034608301</v>
          </cell>
          <cell r="I309">
            <v>57.476719034608301</v>
          </cell>
          <cell r="J309">
            <v>63.277521851039999</v>
          </cell>
          <cell r="K309">
            <v>72.276093452166194</v>
          </cell>
          <cell r="L309">
            <v>76.701976933019495</v>
          </cell>
          <cell r="M309">
            <v>76.701976933019495</v>
          </cell>
        </row>
        <row r="310">
          <cell r="B310">
            <v>921855</v>
          </cell>
          <cell r="C310">
            <v>56.0173127327907</v>
          </cell>
          <cell r="D310">
            <v>36.778479445269902</v>
          </cell>
          <cell r="E310">
            <v>36.778479445269902</v>
          </cell>
          <cell r="F310">
            <v>71.671045785639905</v>
          </cell>
          <cell r="G310">
            <v>71.671045785639905</v>
          </cell>
          <cell r="H310">
            <v>79.696711824529402</v>
          </cell>
          <cell r="I310">
            <v>79.696711824529402</v>
          </cell>
          <cell r="J310">
            <v>76.665505383545394</v>
          </cell>
          <cell r="K310">
            <v>76.665505383545394</v>
          </cell>
          <cell r="L310">
            <v>42.326494299539299</v>
          </cell>
          <cell r="M310">
            <v>46.075594230071303</v>
          </cell>
        </row>
        <row r="311">
          <cell r="B311">
            <v>944738</v>
          </cell>
          <cell r="C311">
            <v>34.421374458874404</v>
          </cell>
          <cell r="D311">
            <v>45.408950496598102</v>
          </cell>
          <cell r="E311">
            <v>33.206706434038999</v>
          </cell>
          <cell r="F311">
            <v>33.3734126062051</v>
          </cell>
          <cell r="G311">
            <v>46.5588789613291</v>
          </cell>
          <cell r="H311">
            <v>46.585822790449001</v>
          </cell>
          <cell r="I311">
            <v>48.657988137335103</v>
          </cell>
          <cell r="J311">
            <v>53.257569331542598</v>
          </cell>
          <cell r="K311">
            <v>53.837107719866303</v>
          </cell>
          <cell r="L311">
            <v>64.078544628751899</v>
          </cell>
          <cell r="M311">
            <v>69.402884052647295</v>
          </cell>
        </row>
        <row r="312">
          <cell r="B312">
            <v>933974</v>
          </cell>
          <cell r="C312">
            <v>32.693475572046999</v>
          </cell>
          <cell r="D312">
            <v>31.9127275260029</v>
          </cell>
          <cell r="E312">
            <v>67.024728316492599</v>
          </cell>
          <cell r="F312">
            <v>62.8096039664565</v>
          </cell>
          <cell r="G312">
            <v>35.345538124156498</v>
          </cell>
          <cell r="H312">
            <v>39.5738839531301</v>
          </cell>
          <cell r="I312">
            <v>36.1071828440747</v>
          </cell>
          <cell r="J312">
            <v>60.023424713584198</v>
          </cell>
          <cell r="K312">
            <v>36.813387699257198</v>
          </cell>
          <cell r="L312">
            <v>60.708593828778803</v>
          </cell>
          <cell r="M312">
            <v>45.110171065454601</v>
          </cell>
        </row>
        <row r="313">
          <cell r="B313">
            <v>906643</v>
          </cell>
          <cell r="C313">
            <v>54.2591991341991</v>
          </cell>
          <cell r="D313">
            <v>31.592851836128201</v>
          </cell>
          <cell r="E313">
            <v>48.6151346735559</v>
          </cell>
          <cell r="F313">
            <v>33.137931629467602</v>
          </cell>
          <cell r="G313">
            <v>31.303427161979702</v>
          </cell>
          <cell r="H313">
            <v>28.2367742486338</v>
          </cell>
          <cell r="I313">
            <v>33.704441430244501</v>
          </cell>
          <cell r="J313">
            <v>33.313389278005303</v>
          </cell>
          <cell r="K313">
            <v>30.3029609279609</v>
          </cell>
          <cell r="L313">
            <v>27.6173948887762</v>
          </cell>
          <cell r="M313">
            <v>29.958994235828399</v>
          </cell>
        </row>
        <row r="314">
          <cell r="B314">
            <v>951046</v>
          </cell>
          <cell r="C314">
            <v>33.940400903444299</v>
          </cell>
          <cell r="D314">
            <v>31.769999622232799</v>
          </cell>
          <cell r="E314">
            <v>65.987578976854195</v>
          </cell>
          <cell r="F314">
            <v>70.854492179742806</v>
          </cell>
          <cell r="G314">
            <v>37.826643228677902</v>
          </cell>
          <cell r="H314">
            <v>35.912748710999402</v>
          </cell>
          <cell r="I314">
            <v>37.039551979890099</v>
          </cell>
          <cell r="J314">
            <v>35.690227632114599</v>
          </cell>
          <cell r="K314">
            <v>31.788332190197799</v>
          </cell>
          <cell r="L314">
            <v>66.526695203445996</v>
          </cell>
          <cell r="M314">
            <v>76.808664814208697</v>
          </cell>
        </row>
        <row r="315">
          <cell r="B315">
            <v>992656</v>
          </cell>
          <cell r="C315">
            <v>46.220069337442197</v>
          </cell>
          <cell r="D315">
            <v>29.046680601450401</v>
          </cell>
          <cell r="E315">
            <v>47.945432243497798</v>
          </cell>
          <cell r="F315">
            <v>51.807726892277103</v>
          </cell>
          <cell r="G315">
            <v>46.461949645748902</v>
          </cell>
          <cell r="H315">
            <v>49.585568495374098</v>
          </cell>
          <cell r="I315">
            <v>45.959741450537102</v>
          </cell>
          <cell r="J315">
            <v>48.7479391176199</v>
          </cell>
          <cell r="K315">
            <v>42.131985661397401</v>
          </cell>
          <cell r="L315">
            <v>53.0713617038801</v>
          </cell>
          <cell r="M315">
            <v>27.7494045122539</v>
          </cell>
        </row>
        <row r="316">
          <cell r="B316">
            <v>905105</v>
          </cell>
          <cell r="C316">
            <v>66.606060606060595</v>
          </cell>
          <cell r="D316">
            <v>40.389329297208398</v>
          </cell>
          <cell r="E316">
            <v>67.035617907938601</v>
          </cell>
          <cell r="F316">
            <v>33.067787460978103</v>
          </cell>
          <cell r="G316">
            <v>34.9612377215105</v>
          </cell>
          <cell r="H316">
            <v>34.9612377215105</v>
          </cell>
          <cell r="I316">
            <v>34.558455347699599</v>
          </cell>
          <cell r="J316">
            <v>35.090419403863102</v>
          </cell>
          <cell r="K316">
            <v>34.553965565684301</v>
          </cell>
          <cell r="L316">
            <v>70.242357088526106</v>
          </cell>
          <cell r="M316">
            <v>37.426103889231001</v>
          </cell>
        </row>
        <row r="317">
          <cell r="B317">
            <v>277487</v>
          </cell>
          <cell r="C317">
            <v>30.867602427921099</v>
          </cell>
          <cell r="D317">
            <v>31.3311147186147</v>
          </cell>
          <cell r="E317">
            <v>40.539654531946503</v>
          </cell>
          <cell r="F317">
            <v>40.861978263383001</v>
          </cell>
          <cell r="G317">
            <v>40.861978263383001</v>
          </cell>
          <cell r="H317">
            <v>38.143269230769199</v>
          </cell>
          <cell r="I317">
            <v>40.383208364381503</v>
          </cell>
          <cell r="J317">
            <v>31.0460043059777</v>
          </cell>
          <cell r="K317">
            <v>31.0460043059777</v>
          </cell>
          <cell r="L317">
            <v>40.0356853330007</v>
          </cell>
          <cell r="M317">
            <v>40.0356853330007</v>
          </cell>
        </row>
        <row r="318">
          <cell r="B318">
            <v>905122</v>
          </cell>
          <cell r="C318">
            <v>56.297825859452601</v>
          </cell>
          <cell r="D318">
            <v>40.930664933135198</v>
          </cell>
          <cell r="E318">
            <v>40.930664933135198</v>
          </cell>
          <cell r="F318">
            <v>48.761701126150101</v>
          </cell>
          <cell r="G318">
            <v>72.345234412351999</v>
          </cell>
          <cell r="H318">
            <v>43.213225371120103</v>
          </cell>
          <cell r="I318">
            <v>53.938249400479599</v>
          </cell>
          <cell r="J318">
            <v>53.938249400479599</v>
          </cell>
          <cell r="K318">
            <v>41.729853479853404</v>
          </cell>
          <cell r="L318">
            <v>80.913050656514599</v>
          </cell>
          <cell r="M318">
            <v>48.784160668924599</v>
          </cell>
        </row>
        <row r="319">
          <cell r="B319">
            <v>702635</v>
          </cell>
          <cell r="C319">
            <v>35.864339826839803</v>
          </cell>
          <cell r="D319">
            <v>53.079357516635397</v>
          </cell>
          <cell r="E319">
            <v>40.614107073075402</v>
          </cell>
          <cell r="F319">
            <v>44.018916809629602</v>
          </cell>
          <cell r="G319">
            <v>43.666100347021398</v>
          </cell>
          <cell r="H319">
            <v>40.094630096679197</v>
          </cell>
          <cell r="I319">
            <v>41.271921139046903</v>
          </cell>
          <cell r="J319">
            <v>45.259945964201201</v>
          </cell>
          <cell r="K319">
            <v>38.051198801198801</v>
          </cell>
          <cell r="L319">
            <v>69.103896056403897</v>
          </cell>
          <cell r="M319">
            <v>82.812587482071507</v>
          </cell>
        </row>
        <row r="320">
          <cell r="B320">
            <v>741410</v>
          </cell>
          <cell r="C320">
            <v>30.189131106988199</v>
          </cell>
          <cell r="D320">
            <v>58.355565636072598</v>
          </cell>
          <cell r="E320">
            <v>39.455603704944203</v>
          </cell>
          <cell r="F320">
            <v>39.297870631082802</v>
          </cell>
          <cell r="G320">
            <v>38.992037786774603</v>
          </cell>
          <cell r="H320">
            <v>37.169941000110001</v>
          </cell>
          <cell r="I320">
            <v>36.980152869189901</v>
          </cell>
          <cell r="J320">
            <v>31.2932960213545</v>
          </cell>
          <cell r="K320">
            <v>33.846338444164502</v>
          </cell>
          <cell r="L320">
            <v>61.204002596551298</v>
          </cell>
          <cell r="M320">
            <v>68.761154402249403</v>
          </cell>
        </row>
        <row r="321">
          <cell r="B321">
            <v>982852</v>
          </cell>
          <cell r="C321">
            <v>41.886903061679902</v>
          </cell>
          <cell r="D321">
            <v>60.544892599254403</v>
          </cell>
          <cell r="E321">
            <v>60.544892599254403</v>
          </cell>
          <cell r="F321">
            <v>35.460111241840799</v>
          </cell>
          <cell r="G321">
            <v>35.460111241840799</v>
          </cell>
          <cell r="H321">
            <v>77.493767076502706</v>
          </cell>
          <cell r="I321">
            <v>40.116846394952198</v>
          </cell>
          <cell r="J321">
            <v>73.321452243653397</v>
          </cell>
          <cell r="K321">
            <v>76.168832288787399</v>
          </cell>
          <cell r="L321">
            <v>76.168832288787399</v>
          </cell>
          <cell r="M321">
            <v>44.805390995260602</v>
          </cell>
        </row>
        <row r="322">
          <cell r="B322">
            <v>906220</v>
          </cell>
          <cell r="C322">
            <v>39.550790513833903</v>
          </cell>
          <cell r="D322">
            <v>39.550790513833903</v>
          </cell>
          <cell r="E322">
            <v>39.727081937698799</v>
          </cell>
          <cell r="F322">
            <v>46.9512552029136</v>
          </cell>
          <cell r="G322">
            <v>62.549474288476603</v>
          </cell>
          <cell r="H322">
            <v>62.549474288476603</v>
          </cell>
          <cell r="I322">
            <v>51.283915724563201</v>
          </cell>
          <cell r="J322">
            <v>53.917595406957098</v>
          </cell>
          <cell r="K322">
            <v>53.917595406957098</v>
          </cell>
          <cell r="L322">
            <v>43.265384615384598</v>
          </cell>
          <cell r="M322">
            <v>75.118075427850897</v>
          </cell>
        </row>
        <row r="323">
          <cell r="B323">
            <v>674693</v>
          </cell>
          <cell r="C323">
            <v>32.069426406926397</v>
          </cell>
          <cell r="D323">
            <v>26.2062152967858</v>
          </cell>
          <cell r="E323">
            <v>33.1834459692435</v>
          </cell>
          <cell r="F323">
            <v>25.354679591444899</v>
          </cell>
          <cell r="G323">
            <v>35.476485062124802</v>
          </cell>
          <cell r="H323">
            <v>40.528358873841697</v>
          </cell>
          <cell r="I323">
            <v>44.872461111014303</v>
          </cell>
          <cell r="J323">
            <v>26.918896232416699</v>
          </cell>
          <cell r="K323">
            <v>54.832290123669402</v>
          </cell>
          <cell r="L323">
            <v>62.406431016324298</v>
          </cell>
          <cell r="M323">
            <v>65.757521043980603</v>
          </cell>
        </row>
        <row r="324">
          <cell r="B324">
            <v>945384</v>
          </cell>
          <cell r="C324">
            <v>34.060005224660301</v>
          </cell>
          <cell r="D324">
            <v>34.060005224660301</v>
          </cell>
          <cell r="E324">
            <v>46.158497341527799</v>
          </cell>
          <cell r="F324">
            <v>38.835033031341503</v>
          </cell>
          <cell r="G324">
            <v>38.910763877271002</v>
          </cell>
          <cell r="H324">
            <v>38.910763877271002</v>
          </cell>
          <cell r="I324">
            <v>41.091368660868902</v>
          </cell>
          <cell r="J324">
            <v>43.432406612043501</v>
          </cell>
          <cell r="K324">
            <v>46.973293199855704</v>
          </cell>
          <cell r="L324">
            <v>45.341668945193803</v>
          </cell>
          <cell r="M324">
            <v>37.093432137536297</v>
          </cell>
        </row>
        <row r="325">
          <cell r="B325">
            <v>545310</v>
          </cell>
          <cell r="C325">
            <v>46.309199134199098</v>
          </cell>
          <cell r="D325">
            <v>40.546650569588898</v>
          </cell>
          <cell r="E325">
            <v>37.605828533564299</v>
          </cell>
          <cell r="F325">
            <v>39.676118626430799</v>
          </cell>
          <cell r="G325">
            <v>34.984800944669303</v>
          </cell>
          <cell r="H325">
            <v>43.011766261237398</v>
          </cell>
          <cell r="I325">
            <v>35.928654311573702</v>
          </cell>
          <cell r="J325">
            <v>26.613627152988801</v>
          </cell>
          <cell r="K325">
            <v>23.614718614718601</v>
          </cell>
          <cell r="L325">
            <v>42.4090639810426</v>
          </cell>
          <cell r="M325">
            <v>47.221815102763401</v>
          </cell>
        </row>
        <row r="326">
          <cell r="B326">
            <v>901892</v>
          </cell>
          <cell r="C326">
            <v>42.562109723461099</v>
          </cell>
          <cell r="D326">
            <v>43.233847904750697</v>
          </cell>
          <cell r="E326">
            <v>43.233847904750697</v>
          </cell>
          <cell r="F326">
            <v>42.072563366616798</v>
          </cell>
          <cell r="G326">
            <v>42.072563366616798</v>
          </cell>
          <cell r="H326">
            <v>52.423125120493502</v>
          </cell>
          <cell r="I326">
            <v>52.423125120493502</v>
          </cell>
          <cell r="J326">
            <v>33.617326917686597</v>
          </cell>
          <cell r="K326">
            <v>33.617326917686597</v>
          </cell>
          <cell r="L326">
            <v>73.645884115884101</v>
          </cell>
          <cell r="M326">
            <v>73.645884115884101</v>
          </cell>
        </row>
        <row r="327">
          <cell r="B327">
            <v>543487</v>
          </cell>
          <cell r="C327">
            <v>50.526655443322099</v>
          </cell>
          <cell r="D327">
            <v>50.211888037668103</v>
          </cell>
          <cell r="E327">
            <v>28.956768498724202</v>
          </cell>
          <cell r="F327">
            <v>54.421838291298798</v>
          </cell>
          <cell r="G327">
            <v>57.655743927125499</v>
          </cell>
          <cell r="H327">
            <v>34.500076604872099</v>
          </cell>
          <cell r="I327">
            <v>37.506985483042101</v>
          </cell>
          <cell r="J327">
            <v>30.323474397942402</v>
          </cell>
          <cell r="K327">
            <v>36.306385281385197</v>
          </cell>
          <cell r="L327">
            <v>34.952778012863902</v>
          </cell>
          <cell r="M327">
            <v>32.782514508921601</v>
          </cell>
        </row>
        <row r="328">
          <cell r="B328">
            <v>912146</v>
          </cell>
          <cell r="C328">
            <v>28.9208276646957</v>
          </cell>
          <cell r="D328">
            <v>47.799396507447298</v>
          </cell>
          <cell r="E328">
            <v>35.460734958195602</v>
          </cell>
          <cell r="F328">
            <v>32.117363553471399</v>
          </cell>
          <cell r="G328">
            <v>45.587835273279303</v>
          </cell>
          <cell r="H328">
            <v>55.840985635448703</v>
          </cell>
          <cell r="I328">
            <v>55.840985635448703</v>
          </cell>
          <cell r="J328">
            <v>54.2673407492493</v>
          </cell>
          <cell r="K328">
            <v>28.633877912867199</v>
          </cell>
          <cell r="L328">
            <v>55.340776870188598</v>
          </cell>
          <cell r="M328">
            <v>52.505153553235097</v>
          </cell>
        </row>
        <row r="329">
          <cell r="B329">
            <v>905816</v>
          </cell>
          <cell r="C329">
            <v>29.760497835497802</v>
          </cell>
          <cell r="D329">
            <v>30.517653718248098</v>
          </cell>
          <cell r="E329">
            <v>34.440687280187497</v>
          </cell>
          <cell r="F329">
            <v>29.029705945674401</v>
          </cell>
          <cell r="G329">
            <v>32.072338998211102</v>
          </cell>
          <cell r="H329">
            <v>58.639248951582097</v>
          </cell>
          <cell r="I329">
            <v>66.681314084944603</v>
          </cell>
          <cell r="J329">
            <v>68.3849820392373</v>
          </cell>
          <cell r="K329">
            <v>51.083338883338797</v>
          </cell>
          <cell r="L329">
            <v>52.022831288913601</v>
          </cell>
          <cell r="M329">
            <v>55.498067394235797</v>
          </cell>
        </row>
        <row r="330">
          <cell r="B330">
            <v>905898</v>
          </cell>
          <cell r="C330">
            <v>25.504905065275398</v>
          </cell>
          <cell r="D330">
            <v>36.753503787878699</v>
          </cell>
          <cell r="E330">
            <v>53.067428080773603</v>
          </cell>
          <cell r="F330">
            <v>33.9255506223341</v>
          </cell>
          <cell r="G330">
            <v>58.8925169038774</v>
          </cell>
          <cell r="H330">
            <v>59.414778282849198</v>
          </cell>
          <cell r="I330">
            <v>59.414778282849198</v>
          </cell>
          <cell r="J330">
            <v>71.396880552712901</v>
          </cell>
          <cell r="K330">
            <v>71.396880552712901</v>
          </cell>
          <cell r="L330">
            <v>71.090794731206202</v>
          </cell>
          <cell r="M330">
            <v>71.090794731206202</v>
          </cell>
        </row>
        <row r="331">
          <cell r="B331">
            <v>904866</v>
          </cell>
          <cell r="C331">
            <v>26.629112554112499</v>
          </cell>
          <cell r="D331">
            <v>41.993054355713703</v>
          </cell>
          <cell r="E331">
            <v>57.699589683470101</v>
          </cell>
          <cell r="F331">
            <v>25.504657072246101</v>
          </cell>
          <cell r="G331">
            <v>26.248080782954698</v>
          </cell>
          <cell r="H331">
            <v>26.256307633196698</v>
          </cell>
          <cell r="I331">
            <v>41.919890061976297</v>
          </cell>
          <cell r="J331">
            <v>31.899289645994902</v>
          </cell>
          <cell r="K331">
            <v>36.470771875183601</v>
          </cell>
          <cell r="L331">
            <v>38.600004124422497</v>
          </cell>
          <cell r="M331">
            <v>74.987946554574407</v>
          </cell>
        </row>
        <row r="332">
          <cell r="B332">
            <v>916548</v>
          </cell>
          <cell r="C332">
            <v>43.204963427377201</v>
          </cell>
          <cell r="D332">
            <v>39.498438660846901</v>
          </cell>
          <cell r="E332">
            <v>44.246112576527203</v>
          </cell>
          <cell r="F332">
            <v>42.901739259699703</v>
          </cell>
          <cell r="G332">
            <v>39.043594563331403</v>
          </cell>
          <cell r="H332">
            <v>38.8272653862184</v>
          </cell>
          <cell r="I332">
            <v>38.651117045473697</v>
          </cell>
          <cell r="J332">
            <v>41.046962069402198</v>
          </cell>
          <cell r="K332">
            <v>41.830872252747199</v>
          </cell>
          <cell r="L332">
            <v>42.727201950172898</v>
          </cell>
          <cell r="M332">
            <v>46.341483683090303</v>
          </cell>
        </row>
        <row r="333">
          <cell r="B333">
            <v>921964</v>
          </cell>
          <cell r="C333">
            <v>38.795819304152602</v>
          </cell>
          <cell r="D333">
            <v>38.795819304152602</v>
          </cell>
          <cell r="E333">
            <v>37.709214881732201</v>
          </cell>
          <cell r="F333">
            <v>37.709214881732201</v>
          </cell>
          <cell r="G333">
            <v>40.525716875677098</v>
          </cell>
          <cell r="H333">
            <v>40.3409323770491</v>
          </cell>
          <cell r="I333">
            <v>40.3409323770491</v>
          </cell>
          <cell r="J333">
            <v>36.875733899670102</v>
          </cell>
          <cell r="K333">
            <v>36.875733899670102</v>
          </cell>
          <cell r="L333">
            <v>43.893479180771799</v>
          </cell>
          <cell r="M333">
            <v>41.840477573749801</v>
          </cell>
        </row>
        <row r="334">
          <cell r="B334">
            <v>519514</v>
          </cell>
          <cell r="C334">
            <v>39.162344028520401</v>
          </cell>
          <cell r="D334">
            <v>76.205063861401698</v>
          </cell>
          <cell r="E334">
            <v>76.205063861401698</v>
          </cell>
          <cell r="F334">
            <v>73.299097303634198</v>
          </cell>
          <cell r="G334">
            <v>78.984056462923505</v>
          </cell>
          <cell r="H334">
            <v>36.606019230769199</v>
          </cell>
          <cell r="I334">
            <v>77.518621330537499</v>
          </cell>
          <cell r="J334">
            <v>39.542455509276699</v>
          </cell>
          <cell r="K334">
            <v>41.475512917933102</v>
          </cell>
          <cell r="L334">
            <v>78.7875474525474</v>
          </cell>
          <cell r="M334">
            <v>84.685125774699202</v>
          </cell>
        </row>
        <row r="335">
          <cell r="B335">
            <v>867390</v>
          </cell>
          <cell r="C335">
            <v>48.020166919575097</v>
          </cell>
          <cell r="D335">
            <v>60.2163780816933</v>
          </cell>
          <cell r="E335">
            <v>60.2163780816933</v>
          </cell>
          <cell r="F335">
            <v>73.045935563557194</v>
          </cell>
          <cell r="G335">
            <v>74.832913306451601</v>
          </cell>
          <cell r="H335">
            <v>69.7564036885245</v>
          </cell>
          <cell r="I335">
            <v>69.7564036885245</v>
          </cell>
          <cell r="J335">
            <v>41.326494427558202</v>
          </cell>
          <cell r="K335">
            <v>41.326494427558202</v>
          </cell>
          <cell r="L335">
            <v>56.866100280051697</v>
          </cell>
          <cell r="M335">
            <v>60.983228984468198</v>
          </cell>
        </row>
        <row r="336">
          <cell r="B336">
            <v>902335</v>
          </cell>
          <cell r="C336">
            <v>76.426449843260102</v>
          </cell>
          <cell r="D336">
            <v>70.1118746904408</v>
          </cell>
          <cell r="E336">
            <v>78.396600858047904</v>
          </cell>
          <cell r="F336">
            <v>81.248615033942798</v>
          </cell>
          <cell r="G336">
            <v>72.896483609768794</v>
          </cell>
          <cell r="H336">
            <v>42.904392392202702</v>
          </cell>
          <cell r="I336">
            <v>77.326613434527104</v>
          </cell>
          <cell r="J336">
            <v>76.893579027355599</v>
          </cell>
          <cell r="K336">
            <v>44.620636308136298</v>
          </cell>
          <cell r="L336">
            <v>81.6740995260663</v>
          </cell>
          <cell r="M336">
            <v>74.550016242497804</v>
          </cell>
        </row>
        <row r="337">
          <cell r="B337">
            <v>906195</v>
          </cell>
          <cell r="C337">
            <v>45.600455929160901</v>
          </cell>
          <cell r="D337">
            <v>76.312455298324807</v>
          </cell>
          <cell r="E337">
            <v>41.512536440880098</v>
          </cell>
          <cell r="F337">
            <v>41.512536440880098</v>
          </cell>
          <cell r="G337">
            <v>41.403503465426098</v>
          </cell>
          <cell r="H337">
            <v>41.403503465426098</v>
          </cell>
          <cell r="I337">
            <v>37.809310786129899</v>
          </cell>
          <cell r="J337">
            <v>37.809310786129899</v>
          </cell>
          <cell r="K337">
            <v>37.077964472724801</v>
          </cell>
          <cell r="L337">
            <v>43.417484501344099</v>
          </cell>
          <cell r="M337">
            <v>43.417484501344099</v>
          </cell>
        </row>
        <row r="338">
          <cell r="B338">
            <v>906785</v>
          </cell>
          <cell r="C338">
            <v>24.925303030302999</v>
          </cell>
          <cell r="D338">
            <v>24.925303030302999</v>
          </cell>
          <cell r="E338">
            <v>24.925303030302999</v>
          </cell>
          <cell r="F338">
            <v>41.312159484893499</v>
          </cell>
          <cell r="G338">
            <v>38.827692323240399</v>
          </cell>
          <cell r="H338">
            <v>50.630991002019897</v>
          </cell>
          <cell r="I338">
            <v>68.836724658162098</v>
          </cell>
          <cell r="J338">
            <v>42.772858796296198</v>
          </cell>
          <cell r="K338">
            <v>37.395457443568901</v>
          </cell>
          <cell r="L338">
            <v>51.138347501555003</v>
          </cell>
          <cell r="M338">
            <v>51.138347501555003</v>
          </cell>
        </row>
        <row r="339">
          <cell r="B339" t="str">
            <v>41195M</v>
          </cell>
          <cell r="C339">
            <v>40.5951426024955</v>
          </cell>
          <cell r="D339">
            <v>37.325404666308302</v>
          </cell>
          <cell r="E339">
            <v>27.388429073856901</v>
          </cell>
          <cell r="F339">
            <v>45.794586707686697</v>
          </cell>
          <cell r="G339">
            <v>50.433759109311701</v>
          </cell>
          <cell r="H339">
            <v>49.785685919430598</v>
          </cell>
          <cell r="I339">
            <v>54.805011629793903</v>
          </cell>
          <cell r="J339">
            <v>50.502241641337299</v>
          </cell>
          <cell r="K339">
            <v>26.938896936396901</v>
          </cell>
          <cell r="L339">
            <v>53.599531382914101</v>
          </cell>
          <cell r="M339">
            <v>33.813068328240597</v>
          </cell>
        </row>
        <row r="340">
          <cell r="B340">
            <v>905818</v>
          </cell>
          <cell r="C340">
            <v>69.279611364019502</v>
          </cell>
          <cell r="D340">
            <v>44.666856060606101</v>
          </cell>
          <cell r="E340">
            <v>38.321834701055103</v>
          </cell>
          <cell r="F340">
            <v>54.537405232644502</v>
          </cell>
          <cell r="G340">
            <v>47.472940915991899</v>
          </cell>
          <cell r="H340">
            <v>47.472940915991899</v>
          </cell>
          <cell r="I340">
            <v>44.554633436108197</v>
          </cell>
          <cell r="J340">
            <v>86.418709350589893</v>
          </cell>
          <cell r="K340">
            <v>70.428273339563603</v>
          </cell>
          <cell r="L340">
            <v>70.428273339563603</v>
          </cell>
          <cell r="M340">
            <v>75.953231964191602</v>
          </cell>
        </row>
        <row r="341">
          <cell r="B341">
            <v>904869</v>
          </cell>
          <cell r="C341">
            <v>57.863852813852802</v>
          </cell>
          <cell r="D341">
            <v>48.192669638434801</v>
          </cell>
          <cell r="E341">
            <v>37.824417281566703</v>
          </cell>
          <cell r="F341">
            <v>35.5537786160249</v>
          </cell>
          <cell r="G341">
            <v>35.843335940375397</v>
          </cell>
          <cell r="H341">
            <v>34.807462431693899</v>
          </cell>
          <cell r="I341">
            <v>36.050648766700903</v>
          </cell>
          <cell r="J341">
            <v>32.492496200607903</v>
          </cell>
          <cell r="K341">
            <v>33.975364635364599</v>
          </cell>
          <cell r="L341">
            <v>67.331443013300699</v>
          </cell>
          <cell r="M341">
            <v>40.287278844868297</v>
          </cell>
        </row>
        <row r="342">
          <cell r="B342">
            <v>922407</v>
          </cell>
          <cell r="C342">
            <v>48.830413687436099</v>
          </cell>
          <cell r="D342">
            <v>44.1389008367873</v>
          </cell>
          <cell r="E342">
            <v>55.580271627330802</v>
          </cell>
          <cell r="F342">
            <v>61.1629797914104</v>
          </cell>
          <cell r="G342">
            <v>52.136255715350302</v>
          </cell>
          <cell r="H342">
            <v>48.838461458850801</v>
          </cell>
          <cell r="I342">
            <v>56.675422987835702</v>
          </cell>
          <cell r="J342">
            <v>34.097857426923802</v>
          </cell>
          <cell r="K342">
            <v>32.600906940592999</v>
          </cell>
          <cell r="L342">
            <v>58.939940422510801</v>
          </cell>
          <cell r="M342">
            <v>32.313923738017898</v>
          </cell>
        </row>
        <row r="343">
          <cell r="B343" t="str">
            <v>13967H</v>
          </cell>
          <cell r="C343">
            <v>59.8193558673469</v>
          </cell>
          <cell r="D343">
            <v>49.433992346938702</v>
          </cell>
          <cell r="E343">
            <v>49.067540322580598</v>
          </cell>
          <cell r="F343">
            <v>30.265073529411701</v>
          </cell>
          <cell r="G343">
            <v>30.443194444444401</v>
          </cell>
          <cell r="H343">
            <v>28.9774928092042</v>
          </cell>
          <cell r="I343">
            <v>44.642384105960197</v>
          </cell>
          <cell r="J343">
            <v>44.642384105960197</v>
          </cell>
          <cell r="K343">
            <v>38.9722826086956</v>
          </cell>
          <cell r="L343">
            <v>24.7772606382978</v>
          </cell>
          <cell r="M343">
            <v>43.778419811320703</v>
          </cell>
        </row>
        <row r="344">
          <cell r="B344" t="str">
            <v>26406N</v>
          </cell>
          <cell r="C344">
            <v>40.226265691819499</v>
          </cell>
          <cell r="D344">
            <v>24.7477464091134</v>
          </cell>
          <cell r="E344">
            <v>26.609485164209101</v>
          </cell>
          <cell r="F344">
            <v>20.0659345423913</v>
          </cell>
          <cell r="G344">
            <v>20.0659345423913</v>
          </cell>
          <cell r="H344">
            <v>30.393370177181598</v>
          </cell>
          <cell r="I344">
            <v>19.982922233641599</v>
          </cell>
          <cell r="J344">
            <v>19.982922233641599</v>
          </cell>
          <cell r="K344">
            <v>23.586964250857399</v>
          </cell>
          <cell r="L344">
            <v>44.563556047805399</v>
          </cell>
          <cell r="M344">
            <v>44.563556047805399</v>
          </cell>
        </row>
        <row r="345">
          <cell r="B345">
            <v>905010</v>
          </cell>
          <cell r="C345">
            <v>55.295052587515002</v>
          </cell>
          <cell r="D345">
            <v>61.225862068965498</v>
          </cell>
          <cell r="E345">
            <v>66.453965734612098</v>
          </cell>
          <cell r="F345">
            <v>40.991031341198699</v>
          </cell>
          <cell r="G345">
            <v>38.250210594123097</v>
          </cell>
          <cell r="H345">
            <v>37.6340807431108</v>
          </cell>
          <cell r="I345">
            <v>65.775184248205804</v>
          </cell>
          <cell r="J345">
            <v>65.775184248205804</v>
          </cell>
          <cell r="K345">
            <v>41.9088367527862</v>
          </cell>
          <cell r="L345">
            <v>72.558240521326994</v>
          </cell>
          <cell r="M345">
            <v>71.0470340133881</v>
          </cell>
        </row>
        <row r="346">
          <cell r="B346">
            <v>905284</v>
          </cell>
          <cell r="C346">
            <v>47.2023863636363</v>
          </cell>
          <cell r="D346">
            <v>47.2023863636363</v>
          </cell>
          <cell r="E346">
            <v>81.243259085580306</v>
          </cell>
          <cell r="F346">
            <v>56.303456111893198</v>
          </cell>
          <cell r="G346">
            <v>56.303456111893198</v>
          </cell>
          <cell r="H346">
            <v>45.5919569672131</v>
          </cell>
          <cell r="I346">
            <v>45.5919569672131</v>
          </cell>
          <cell r="J346">
            <v>48.9671833961402</v>
          </cell>
          <cell r="K346">
            <v>44.162964394096399</v>
          </cell>
          <cell r="L346">
            <v>44.162964394096399</v>
          </cell>
          <cell r="M346">
            <v>82.029620853080502</v>
          </cell>
        </row>
        <row r="347">
          <cell r="B347">
            <v>543542</v>
          </cell>
          <cell r="C347">
            <v>31.372023033463702</v>
          </cell>
          <cell r="D347">
            <v>41.6070075757575</v>
          </cell>
          <cell r="E347">
            <v>41.6070075757575</v>
          </cell>
          <cell r="F347">
            <v>43.740853360687701</v>
          </cell>
          <cell r="G347">
            <v>43.740853360687701</v>
          </cell>
          <cell r="H347">
            <v>69.060437962906207</v>
          </cell>
          <cell r="I347">
            <v>65.099277829190797</v>
          </cell>
          <cell r="J347">
            <v>65.099277829190797</v>
          </cell>
          <cell r="K347">
            <v>58.421590387264601</v>
          </cell>
          <cell r="L347">
            <v>31.4944435556977</v>
          </cell>
          <cell r="M347">
            <v>48.637648434040102</v>
          </cell>
        </row>
        <row r="348">
          <cell r="B348">
            <v>878574</v>
          </cell>
          <cell r="C348">
            <v>53.963995033797701</v>
          </cell>
          <cell r="D348">
            <v>37.711685859336299</v>
          </cell>
          <cell r="E348">
            <v>37.131897775869703</v>
          </cell>
          <cell r="F348">
            <v>39.362574946732103</v>
          </cell>
          <cell r="G348">
            <v>34.717638254802303</v>
          </cell>
          <cell r="H348">
            <v>30.600004915962899</v>
          </cell>
          <cell r="I348">
            <v>31.232159986296601</v>
          </cell>
          <cell r="J348">
            <v>31.983202504113098</v>
          </cell>
          <cell r="K348">
            <v>31.8091448025658</v>
          </cell>
          <cell r="L348">
            <v>31.8091448025658</v>
          </cell>
          <cell r="M348">
            <v>33.071668665920903</v>
          </cell>
        </row>
        <row r="349">
          <cell r="B349" t="str">
            <v>14361V</v>
          </cell>
          <cell r="C349">
            <v>63.487483530961804</v>
          </cell>
          <cell r="D349">
            <v>29.9282302817115</v>
          </cell>
          <cell r="E349">
            <v>66.047327708926403</v>
          </cell>
          <cell r="F349">
            <v>41.6118667078564</v>
          </cell>
          <cell r="G349">
            <v>41.778202232763299</v>
          </cell>
          <cell r="H349">
            <v>47.7592213114754</v>
          </cell>
          <cell r="I349">
            <v>48.3081392029233</v>
          </cell>
          <cell r="J349">
            <v>45.161854103343401</v>
          </cell>
          <cell r="K349">
            <v>65.966383616383595</v>
          </cell>
          <cell r="L349">
            <v>68.624316326774803</v>
          </cell>
          <cell r="M349">
            <v>32.493907489013999</v>
          </cell>
        </row>
        <row r="350">
          <cell r="B350">
            <v>951584</v>
          </cell>
          <cell r="C350">
            <v>44.106225296442602</v>
          </cell>
          <cell r="D350">
            <v>43.228866026980903</v>
          </cell>
          <cell r="E350">
            <v>43.228965442114699</v>
          </cell>
          <cell r="F350">
            <v>35.866758743675099</v>
          </cell>
          <cell r="G350">
            <v>24.7176356342333</v>
          </cell>
          <cell r="H350">
            <v>26.053496827075602</v>
          </cell>
          <cell r="I350">
            <v>33.482903031532899</v>
          </cell>
          <cell r="J350">
            <v>31.5833380677783</v>
          </cell>
          <cell r="K350">
            <v>35.871449446076298</v>
          </cell>
          <cell r="L350">
            <v>39.735017853480002</v>
          </cell>
          <cell r="M350">
            <v>40.503275064312596</v>
          </cell>
        </row>
      </sheetData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D3F2-F5F8-4515-80C5-7CBFA68066AC}">
  <sheetPr>
    <tabColor rgb="FFFF0000"/>
  </sheetPr>
  <dimension ref="A2:B350"/>
  <sheetViews>
    <sheetView workbookViewId="0">
      <selection activeCell="A2" sqref="A2:B2"/>
    </sheetView>
  </sheetViews>
  <sheetFormatPr baseColWidth="10" defaultRowHeight="14.5" x14ac:dyDescent="0.35"/>
  <cols>
    <col min="1" max="2" width="10.90625" style="1"/>
  </cols>
  <sheetData>
    <row r="2" spans="1:2" x14ac:dyDescent="0.35">
      <c r="A2" s="68" t="s">
        <v>348</v>
      </c>
      <c r="B2" s="68" t="s">
        <v>349</v>
      </c>
    </row>
    <row r="3" spans="1:2" x14ac:dyDescent="0.35">
      <c r="A3" s="1" t="s">
        <v>0</v>
      </c>
      <c r="B3" s="1">
        <v>902172</v>
      </c>
    </row>
    <row r="4" spans="1:2" x14ac:dyDescent="0.35">
      <c r="A4" s="1" t="s">
        <v>1</v>
      </c>
      <c r="B4" s="1">
        <v>916328</v>
      </c>
    </row>
    <row r="5" spans="1:2" x14ac:dyDescent="0.35">
      <c r="A5" s="1" t="s">
        <v>2</v>
      </c>
      <c r="B5" s="1" t="s">
        <v>350</v>
      </c>
    </row>
    <row r="6" spans="1:2" x14ac:dyDescent="0.35">
      <c r="A6" s="1" t="s">
        <v>3</v>
      </c>
      <c r="B6" s="1">
        <v>312367</v>
      </c>
    </row>
    <row r="7" spans="1:2" x14ac:dyDescent="0.35">
      <c r="A7" s="1" t="s">
        <v>4</v>
      </c>
      <c r="B7" s="1">
        <v>749382</v>
      </c>
    </row>
    <row r="8" spans="1:2" x14ac:dyDescent="0.35">
      <c r="A8" s="1" t="s">
        <v>5</v>
      </c>
      <c r="B8" s="1" t="s">
        <v>351</v>
      </c>
    </row>
    <row r="9" spans="1:2" x14ac:dyDescent="0.35">
      <c r="A9" s="1" t="s">
        <v>6</v>
      </c>
      <c r="B9" s="1">
        <v>936365</v>
      </c>
    </row>
    <row r="10" spans="1:2" x14ac:dyDescent="0.35">
      <c r="A10" s="1" t="s">
        <v>7</v>
      </c>
      <c r="B10" s="1">
        <v>545101</v>
      </c>
    </row>
    <row r="11" spans="1:2" x14ac:dyDescent="0.35">
      <c r="A11" s="1" t="s">
        <v>8</v>
      </c>
      <c r="B11" s="1">
        <v>933185</v>
      </c>
    </row>
    <row r="12" spans="1:2" x14ac:dyDescent="0.35">
      <c r="A12" s="1" t="s">
        <v>9</v>
      </c>
      <c r="B12" s="1">
        <v>277642</v>
      </c>
    </row>
    <row r="13" spans="1:2" x14ac:dyDescent="0.35">
      <c r="A13" s="1" t="s">
        <v>10</v>
      </c>
      <c r="B13" s="1">
        <v>905271</v>
      </c>
    </row>
    <row r="14" spans="1:2" x14ac:dyDescent="0.35">
      <c r="A14" s="1" t="s">
        <v>11</v>
      </c>
      <c r="B14" s="1">
        <v>277355</v>
      </c>
    </row>
    <row r="15" spans="1:2" x14ac:dyDescent="0.35">
      <c r="A15" s="1" t="s">
        <v>12</v>
      </c>
      <c r="B15" s="1">
        <v>130298</v>
      </c>
    </row>
    <row r="16" spans="1:2" x14ac:dyDescent="0.35">
      <c r="A16" s="1" t="s">
        <v>13</v>
      </c>
      <c r="B16" s="1">
        <v>325596</v>
      </c>
    </row>
    <row r="17" spans="1:2" x14ac:dyDescent="0.35">
      <c r="A17" s="1" t="s">
        <v>14</v>
      </c>
      <c r="B17" s="1">
        <v>906979</v>
      </c>
    </row>
    <row r="18" spans="1:2" x14ac:dyDescent="0.35">
      <c r="A18" s="1" t="s">
        <v>15</v>
      </c>
      <c r="B18" s="1">
        <v>322677</v>
      </c>
    </row>
    <row r="19" spans="1:2" x14ac:dyDescent="0.35">
      <c r="A19" s="1" t="s">
        <v>16</v>
      </c>
      <c r="B19" s="1" t="s">
        <v>352</v>
      </c>
    </row>
    <row r="20" spans="1:2" x14ac:dyDescent="0.35">
      <c r="A20" s="1" t="s">
        <v>17</v>
      </c>
      <c r="B20" s="1">
        <v>904853</v>
      </c>
    </row>
    <row r="21" spans="1:2" x14ac:dyDescent="0.35">
      <c r="A21" s="1" t="s">
        <v>18</v>
      </c>
      <c r="B21" s="1">
        <v>891399</v>
      </c>
    </row>
    <row r="22" spans="1:2" x14ac:dyDescent="0.35">
      <c r="A22" s="1" t="s">
        <v>19</v>
      </c>
      <c r="B22" s="1">
        <v>670942</v>
      </c>
    </row>
    <row r="23" spans="1:2" x14ac:dyDescent="0.35">
      <c r="A23" s="1" t="s">
        <v>20</v>
      </c>
      <c r="B23" s="1">
        <v>905425</v>
      </c>
    </row>
    <row r="24" spans="1:2" x14ac:dyDescent="0.35">
      <c r="A24" s="1" t="s">
        <v>21</v>
      </c>
      <c r="B24" s="1">
        <v>906156</v>
      </c>
    </row>
    <row r="25" spans="1:2" x14ac:dyDescent="0.35">
      <c r="A25" s="1" t="s">
        <v>22</v>
      </c>
      <c r="B25" s="1">
        <v>916305</v>
      </c>
    </row>
    <row r="26" spans="1:2" x14ac:dyDescent="0.35">
      <c r="A26" s="1" t="s">
        <v>23</v>
      </c>
      <c r="B26" s="1">
        <v>680902</v>
      </c>
    </row>
    <row r="27" spans="1:2" x14ac:dyDescent="0.35">
      <c r="A27" s="1" t="s">
        <v>24</v>
      </c>
      <c r="B27" s="1" t="s">
        <v>353</v>
      </c>
    </row>
    <row r="28" spans="1:2" x14ac:dyDescent="0.35">
      <c r="A28" s="1" t="s">
        <v>25</v>
      </c>
      <c r="B28" s="1">
        <v>154680</v>
      </c>
    </row>
    <row r="29" spans="1:2" x14ac:dyDescent="0.35">
      <c r="A29" s="1" t="s">
        <v>26</v>
      </c>
      <c r="B29" s="1">
        <v>938692</v>
      </c>
    </row>
    <row r="30" spans="1:2" x14ac:dyDescent="0.35">
      <c r="A30" s="1" t="s">
        <v>27</v>
      </c>
      <c r="B30" s="1">
        <v>546075</v>
      </c>
    </row>
    <row r="31" spans="1:2" x14ac:dyDescent="0.35">
      <c r="A31" s="1" t="s">
        <v>28</v>
      </c>
      <c r="B31" s="1">
        <v>905276</v>
      </c>
    </row>
    <row r="32" spans="1:2" x14ac:dyDescent="0.35">
      <c r="A32" s="1" t="s">
        <v>29</v>
      </c>
      <c r="B32" s="1" t="s">
        <v>354</v>
      </c>
    </row>
    <row r="33" spans="1:2" x14ac:dyDescent="0.35">
      <c r="A33" s="1" t="s">
        <v>30</v>
      </c>
      <c r="B33" s="1">
        <v>922817</v>
      </c>
    </row>
    <row r="34" spans="1:2" x14ac:dyDescent="0.35">
      <c r="A34" s="1" t="s">
        <v>31</v>
      </c>
      <c r="B34" s="1">
        <v>921983</v>
      </c>
    </row>
    <row r="35" spans="1:2" x14ac:dyDescent="0.35">
      <c r="A35" s="1" t="s">
        <v>32</v>
      </c>
      <c r="B35" s="1">
        <v>132808</v>
      </c>
    </row>
    <row r="36" spans="1:2" x14ac:dyDescent="0.35">
      <c r="A36" s="1" t="s">
        <v>33</v>
      </c>
      <c r="B36" s="1">
        <v>992816</v>
      </c>
    </row>
    <row r="37" spans="1:2" x14ac:dyDescent="0.35">
      <c r="A37" s="1" t="s">
        <v>34</v>
      </c>
      <c r="B37" s="1">
        <v>905296</v>
      </c>
    </row>
    <row r="38" spans="1:2" x14ac:dyDescent="0.35">
      <c r="A38" s="1" t="s">
        <v>35</v>
      </c>
      <c r="B38" s="1">
        <v>921093</v>
      </c>
    </row>
    <row r="39" spans="1:2" x14ac:dyDescent="0.35">
      <c r="A39" s="1" t="s">
        <v>36</v>
      </c>
      <c r="B39" s="1">
        <v>905113</v>
      </c>
    </row>
    <row r="40" spans="1:2" x14ac:dyDescent="0.35">
      <c r="A40" s="1" t="s">
        <v>37</v>
      </c>
      <c r="B40" s="1" t="s">
        <v>355</v>
      </c>
    </row>
    <row r="41" spans="1:2" x14ac:dyDescent="0.35">
      <c r="A41" s="1" t="s">
        <v>38</v>
      </c>
      <c r="B41" s="1">
        <v>945388</v>
      </c>
    </row>
    <row r="42" spans="1:2" x14ac:dyDescent="0.35">
      <c r="A42" s="1" t="s">
        <v>39</v>
      </c>
      <c r="B42" s="1">
        <v>702259</v>
      </c>
    </row>
    <row r="43" spans="1:2" x14ac:dyDescent="0.35">
      <c r="A43" s="1" t="s">
        <v>40</v>
      </c>
      <c r="B43" s="1">
        <v>912669</v>
      </c>
    </row>
    <row r="44" spans="1:2" x14ac:dyDescent="0.35">
      <c r="A44" s="1" t="s">
        <v>41</v>
      </c>
      <c r="B44" s="1">
        <v>544616</v>
      </c>
    </row>
    <row r="45" spans="1:2" x14ac:dyDescent="0.35">
      <c r="A45" s="1" t="s">
        <v>42</v>
      </c>
      <c r="B45" s="1">
        <v>130502</v>
      </c>
    </row>
    <row r="46" spans="1:2" x14ac:dyDescent="0.35">
      <c r="A46" s="1" t="s">
        <v>43</v>
      </c>
      <c r="B46" s="1">
        <v>921161</v>
      </c>
    </row>
    <row r="47" spans="1:2" x14ac:dyDescent="0.35">
      <c r="A47" s="1" t="s">
        <v>44</v>
      </c>
      <c r="B47" s="1">
        <v>921431</v>
      </c>
    </row>
    <row r="48" spans="1:2" x14ac:dyDescent="0.35">
      <c r="A48" s="1" t="s">
        <v>45</v>
      </c>
      <c r="B48" s="1">
        <v>932060</v>
      </c>
    </row>
    <row r="49" spans="1:2" x14ac:dyDescent="0.35">
      <c r="A49" s="1" t="s">
        <v>46</v>
      </c>
      <c r="B49" s="1">
        <v>923937</v>
      </c>
    </row>
    <row r="50" spans="1:2" x14ac:dyDescent="0.35">
      <c r="A50" s="1" t="s">
        <v>47</v>
      </c>
      <c r="B50" s="1">
        <v>905840</v>
      </c>
    </row>
    <row r="51" spans="1:2" x14ac:dyDescent="0.35">
      <c r="A51" s="1" t="s">
        <v>48</v>
      </c>
      <c r="B51" s="1">
        <v>916365</v>
      </c>
    </row>
    <row r="52" spans="1:2" x14ac:dyDescent="0.35">
      <c r="A52" s="1" t="s">
        <v>49</v>
      </c>
      <c r="B52" s="1">
        <v>992305</v>
      </c>
    </row>
    <row r="53" spans="1:2" x14ac:dyDescent="0.35">
      <c r="A53" s="1" t="s">
        <v>50</v>
      </c>
      <c r="B53" s="1">
        <v>905876</v>
      </c>
    </row>
    <row r="54" spans="1:2" x14ac:dyDescent="0.35">
      <c r="A54" s="1" t="s">
        <v>51</v>
      </c>
      <c r="B54" s="1">
        <v>874227</v>
      </c>
    </row>
    <row r="55" spans="1:2" x14ac:dyDescent="0.35">
      <c r="A55" s="1" t="s">
        <v>52</v>
      </c>
      <c r="B55" s="1">
        <v>929302</v>
      </c>
    </row>
    <row r="56" spans="1:2" x14ac:dyDescent="0.35">
      <c r="A56" s="1" t="s">
        <v>53</v>
      </c>
      <c r="B56" s="1">
        <v>545725</v>
      </c>
    </row>
    <row r="57" spans="1:2" x14ac:dyDescent="0.35">
      <c r="A57" s="1" t="s">
        <v>54</v>
      </c>
      <c r="B57" s="1">
        <v>904818</v>
      </c>
    </row>
    <row r="58" spans="1:2" x14ac:dyDescent="0.35">
      <c r="A58" s="1" t="s">
        <v>55</v>
      </c>
      <c r="B58" s="1">
        <v>894371</v>
      </c>
    </row>
    <row r="59" spans="1:2" x14ac:dyDescent="0.35">
      <c r="A59" s="1" t="s">
        <v>56</v>
      </c>
      <c r="B59" s="1">
        <v>325824</v>
      </c>
    </row>
    <row r="60" spans="1:2" x14ac:dyDescent="0.35">
      <c r="A60" s="1" t="s">
        <v>57</v>
      </c>
      <c r="B60" s="1">
        <v>905080</v>
      </c>
    </row>
    <row r="61" spans="1:2" x14ac:dyDescent="0.35">
      <c r="A61" s="1" t="s">
        <v>58</v>
      </c>
      <c r="B61" s="1">
        <v>912216</v>
      </c>
    </row>
    <row r="62" spans="1:2" x14ac:dyDescent="0.35">
      <c r="A62" s="1" t="s">
        <v>59</v>
      </c>
      <c r="B62" s="1">
        <v>879628</v>
      </c>
    </row>
    <row r="63" spans="1:2" x14ac:dyDescent="0.35">
      <c r="A63" s="1" t="s">
        <v>60</v>
      </c>
      <c r="B63" s="1">
        <v>755148</v>
      </c>
    </row>
    <row r="64" spans="1:2" x14ac:dyDescent="0.35">
      <c r="A64" s="1" t="s">
        <v>61</v>
      </c>
      <c r="B64" s="1">
        <v>905075</v>
      </c>
    </row>
    <row r="65" spans="1:2" x14ac:dyDescent="0.35">
      <c r="A65" s="1" t="s">
        <v>62</v>
      </c>
      <c r="B65" s="1">
        <v>134843</v>
      </c>
    </row>
    <row r="66" spans="1:2" x14ac:dyDescent="0.35">
      <c r="A66" s="1" t="s">
        <v>63</v>
      </c>
      <c r="B66" s="1">
        <v>944704</v>
      </c>
    </row>
    <row r="67" spans="1:2" x14ac:dyDescent="0.35">
      <c r="A67" s="1" t="s">
        <v>64</v>
      </c>
      <c r="B67" s="1">
        <v>877723</v>
      </c>
    </row>
    <row r="68" spans="1:2" x14ac:dyDescent="0.35">
      <c r="A68" s="1" t="s">
        <v>65</v>
      </c>
      <c r="B68" s="1">
        <v>755695</v>
      </c>
    </row>
    <row r="69" spans="1:2" x14ac:dyDescent="0.35">
      <c r="A69" s="1" t="s">
        <v>66</v>
      </c>
      <c r="B69" s="1">
        <v>902224</v>
      </c>
    </row>
    <row r="70" spans="1:2" x14ac:dyDescent="0.35">
      <c r="A70" s="1" t="s">
        <v>67</v>
      </c>
      <c r="B70" s="1" t="s">
        <v>356</v>
      </c>
    </row>
    <row r="71" spans="1:2" x14ac:dyDescent="0.35">
      <c r="A71" s="1" t="s">
        <v>68</v>
      </c>
      <c r="B71" s="1" t="s">
        <v>357</v>
      </c>
    </row>
    <row r="72" spans="1:2" x14ac:dyDescent="0.35">
      <c r="A72" s="1" t="s">
        <v>69</v>
      </c>
      <c r="B72" s="1" t="s">
        <v>358</v>
      </c>
    </row>
    <row r="73" spans="1:2" x14ac:dyDescent="0.35">
      <c r="A73" s="1" t="s">
        <v>70</v>
      </c>
      <c r="B73" s="1">
        <v>755790</v>
      </c>
    </row>
    <row r="74" spans="1:2" x14ac:dyDescent="0.35">
      <c r="A74" s="1" t="s">
        <v>71</v>
      </c>
      <c r="B74" s="1">
        <v>904842</v>
      </c>
    </row>
    <row r="75" spans="1:2" x14ac:dyDescent="0.35">
      <c r="A75" s="1" t="s">
        <v>72</v>
      </c>
      <c r="B75" s="1">
        <v>755741</v>
      </c>
    </row>
    <row r="76" spans="1:2" x14ac:dyDescent="0.35">
      <c r="A76" s="1" t="s">
        <v>73</v>
      </c>
      <c r="B76" s="1">
        <v>905024</v>
      </c>
    </row>
    <row r="77" spans="1:2" x14ac:dyDescent="0.35">
      <c r="A77" s="1" t="s">
        <v>74</v>
      </c>
      <c r="B77" s="1">
        <v>328314</v>
      </c>
    </row>
    <row r="78" spans="1:2" x14ac:dyDescent="0.35">
      <c r="A78" s="1" t="s">
        <v>75</v>
      </c>
      <c r="B78" s="1">
        <v>912278</v>
      </c>
    </row>
    <row r="79" spans="1:2" x14ac:dyDescent="0.35">
      <c r="A79" s="1" t="s">
        <v>76</v>
      </c>
      <c r="B79" s="1" t="s">
        <v>359</v>
      </c>
    </row>
    <row r="80" spans="1:2" x14ac:dyDescent="0.35">
      <c r="A80" s="1" t="s">
        <v>77</v>
      </c>
      <c r="B80" s="1">
        <v>951545</v>
      </c>
    </row>
    <row r="81" spans="1:2" x14ac:dyDescent="0.35">
      <c r="A81" s="1" t="s">
        <v>78</v>
      </c>
      <c r="B81" s="1">
        <v>944777</v>
      </c>
    </row>
    <row r="82" spans="1:2" x14ac:dyDescent="0.35">
      <c r="A82" s="1" t="s">
        <v>79</v>
      </c>
      <c r="B82" s="1">
        <v>542868</v>
      </c>
    </row>
    <row r="83" spans="1:2" x14ac:dyDescent="0.35">
      <c r="A83" s="1" t="s">
        <v>80</v>
      </c>
      <c r="B83" s="1">
        <v>741344</v>
      </c>
    </row>
    <row r="84" spans="1:2" x14ac:dyDescent="0.35">
      <c r="A84" s="1" t="s">
        <v>81</v>
      </c>
      <c r="B84" s="1">
        <v>867705</v>
      </c>
    </row>
    <row r="85" spans="1:2" x14ac:dyDescent="0.35">
      <c r="A85" s="1" t="s">
        <v>82</v>
      </c>
      <c r="B85" s="1">
        <v>916125</v>
      </c>
    </row>
    <row r="86" spans="1:2" x14ac:dyDescent="0.35">
      <c r="A86" s="1" t="s">
        <v>83</v>
      </c>
      <c r="B86" s="1" t="s">
        <v>360</v>
      </c>
    </row>
    <row r="87" spans="1:2" x14ac:dyDescent="0.35">
      <c r="A87" s="1" t="s">
        <v>84</v>
      </c>
      <c r="B87" s="1">
        <v>901686</v>
      </c>
    </row>
    <row r="88" spans="1:2" x14ac:dyDescent="0.35">
      <c r="A88" s="1" t="s">
        <v>85</v>
      </c>
      <c r="B88" s="1">
        <v>904282</v>
      </c>
    </row>
    <row r="89" spans="1:2" x14ac:dyDescent="0.35">
      <c r="A89" s="1" t="s">
        <v>86</v>
      </c>
      <c r="B89" s="1">
        <v>906148</v>
      </c>
    </row>
    <row r="90" spans="1:2" x14ac:dyDescent="0.35">
      <c r="A90" s="1" t="s">
        <v>87</v>
      </c>
      <c r="B90" s="1">
        <v>981550</v>
      </c>
    </row>
    <row r="91" spans="1:2" x14ac:dyDescent="0.35">
      <c r="A91" s="1" t="s">
        <v>88</v>
      </c>
      <c r="B91" s="1">
        <v>922964</v>
      </c>
    </row>
    <row r="92" spans="1:2" x14ac:dyDescent="0.35">
      <c r="A92" s="1" t="s">
        <v>89</v>
      </c>
      <c r="B92" s="1">
        <v>929814</v>
      </c>
    </row>
    <row r="93" spans="1:2" x14ac:dyDescent="0.35">
      <c r="A93" s="1" t="s">
        <v>90</v>
      </c>
      <c r="B93" s="1">
        <v>901666</v>
      </c>
    </row>
    <row r="94" spans="1:2" x14ac:dyDescent="0.35">
      <c r="A94" s="1" t="s">
        <v>91</v>
      </c>
      <c r="B94" s="1">
        <v>902288</v>
      </c>
    </row>
    <row r="95" spans="1:2" x14ac:dyDescent="0.35">
      <c r="A95" s="1" t="s">
        <v>92</v>
      </c>
      <c r="B95" s="1">
        <v>937083</v>
      </c>
    </row>
    <row r="96" spans="1:2" x14ac:dyDescent="0.35">
      <c r="A96" s="1" t="s">
        <v>93</v>
      </c>
      <c r="B96" s="1">
        <v>938928</v>
      </c>
    </row>
    <row r="97" spans="1:2" x14ac:dyDescent="0.35">
      <c r="A97" s="1" t="s">
        <v>94</v>
      </c>
      <c r="B97" s="1">
        <v>912273</v>
      </c>
    </row>
    <row r="98" spans="1:2" x14ac:dyDescent="0.35">
      <c r="A98" s="1" t="s">
        <v>95</v>
      </c>
      <c r="B98" s="1">
        <v>312385</v>
      </c>
    </row>
    <row r="99" spans="1:2" x14ac:dyDescent="0.35">
      <c r="A99" s="1" t="s">
        <v>96</v>
      </c>
      <c r="B99" s="1">
        <v>687197</v>
      </c>
    </row>
    <row r="100" spans="1:2" x14ac:dyDescent="0.35">
      <c r="A100" s="1" t="s">
        <v>97</v>
      </c>
      <c r="B100" s="1">
        <v>993189</v>
      </c>
    </row>
    <row r="101" spans="1:2" x14ac:dyDescent="0.35">
      <c r="A101" s="1" t="s">
        <v>98</v>
      </c>
      <c r="B101" s="1">
        <v>905966</v>
      </c>
    </row>
    <row r="102" spans="1:2" x14ac:dyDescent="0.35">
      <c r="A102" s="1" t="s">
        <v>99</v>
      </c>
      <c r="B102" s="1">
        <v>912635</v>
      </c>
    </row>
    <row r="103" spans="1:2" x14ac:dyDescent="0.35">
      <c r="A103" s="1" t="s">
        <v>100</v>
      </c>
      <c r="B103" s="1">
        <v>325922</v>
      </c>
    </row>
    <row r="104" spans="1:2" x14ac:dyDescent="0.35">
      <c r="A104" s="1" t="s">
        <v>101</v>
      </c>
      <c r="B104" s="1">
        <v>912941</v>
      </c>
    </row>
    <row r="105" spans="1:2" x14ac:dyDescent="0.35">
      <c r="A105" s="1" t="s">
        <v>102</v>
      </c>
      <c r="B105" s="1">
        <v>152719</v>
      </c>
    </row>
    <row r="106" spans="1:2" x14ac:dyDescent="0.35">
      <c r="A106" s="1" t="s">
        <v>103</v>
      </c>
      <c r="B106" s="1">
        <v>867138</v>
      </c>
    </row>
    <row r="107" spans="1:2" x14ac:dyDescent="0.35">
      <c r="A107" s="1" t="s">
        <v>104</v>
      </c>
      <c r="B107" s="1">
        <v>906189</v>
      </c>
    </row>
    <row r="108" spans="1:2" x14ac:dyDescent="0.35">
      <c r="A108" s="1" t="s">
        <v>105</v>
      </c>
      <c r="B108" s="1">
        <v>510209</v>
      </c>
    </row>
    <row r="109" spans="1:2" x14ac:dyDescent="0.35">
      <c r="A109" s="1" t="s">
        <v>106</v>
      </c>
      <c r="B109" s="1">
        <v>271980</v>
      </c>
    </row>
    <row r="110" spans="1:2" x14ac:dyDescent="0.35">
      <c r="A110" s="1" t="s">
        <v>107</v>
      </c>
      <c r="B110" s="1" t="s">
        <v>361</v>
      </c>
    </row>
    <row r="111" spans="1:2" x14ac:dyDescent="0.35">
      <c r="A111" s="1" t="s">
        <v>108</v>
      </c>
      <c r="B111" s="1">
        <v>135448</v>
      </c>
    </row>
    <row r="112" spans="1:2" x14ac:dyDescent="0.35">
      <c r="A112" s="1" t="s">
        <v>109</v>
      </c>
      <c r="B112" s="1">
        <v>154259</v>
      </c>
    </row>
    <row r="113" spans="1:2" x14ac:dyDescent="0.35">
      <c r="A113" s="1" t="s">
        <v>110</v>
      </c>
      <c r="B113" s="1">
        <v>944314</v>
      </c>
    </row>
    <row r="114" spans="1:2" x14ac:dyDescent="0.35">
      <c r="A114" s="1" t="s">
        <v>111</v>
      </c>
      <c r="B114" s="1">
        <v>904830</v>
      </c>
    </row>
    <row r="115" spans="1:2" x14ac:dyDescent="0.35">
      <c r="A115" s="1" t="s">
        <v>112</v>
      </c>
      <c r="B115" s="1">
        <v>905214</v>
      </c>
    </row>
    <row r="116" spans="1:2" x14ac:dyDescent="0.35">
      <c r="A116" s="1" t="s">
        <v>113</v>
      </c>
      <c r="B116" s="1">
        <v>904383</v>
      </c>
    </row>
    <row r="117" spans="1:2" x14ac:dyDescent="0.35">
      <c r="A117" s="1" t="s">
        <v>114</v>
      </c>
      <c r="B117" s="1">
        <v>513260</v>
      </c>
    </row>
    <row r="118" spans="1:2" x14ac:dyDescent="0.35">
      <c r="A118" s="1" t="s">
        <v>115</v>
      </c>
      <c r="B118" s="1">
        <v>916091</v>
      </c>
    </row>
    <row r="119" spans="1:2" x14ac:dyDescent="0.35">
      <c r="A119" s="1" t="s">
        <v>116</v>
      </c>
      <c r="B119" s="1">
        <v>883488</v>
      </c>
    </row>
    <row r="120" spans="1:2" x14ac:dyDescent="0.35">
      <c r="A120" s="1" t="s">
        <v>117</v>
      </c>
      <c r="B120" s="1">
        <v>357922</v>
      </c>
    </row>
    <row r="121" spans="1:2" x14ac:dyDescent="0.35">
      <c r="A121" s="1" t="s">
        <v>118</v>
      </c>
      <c r="B121" s="1">
        <v>903749</v>
      </c>
    </row>
    <row r="122" spans="1:2" x14ac:dyDescent="0.35">
      <c r="A122" s="1" t="s">
        <v>119</v>
      </c>
      <c r="B122" s="1">
        <v>687609</v>
      </c>
    </row>
    <row r="123" spans="1:2" x14ac:dyDescent="0.35">
      <c r="A123" s="1" t="s">
        <v>120</v>
      </c>
      <c r="B123" s="1">
        <v>921268</v>
      </c>
    </row>
    <row r="124" spans="1:2" x14ac:dyDescent="0.35">
      <c r="A124" s="1" t="s">
        <v>121</v>
      </c>
      <c r="B124" s="1">
        <v>902324</v>
      </c>
    </row>
    <row r="125" spans="1:2" x14ac:dyDescent="0.35">
      <c r="A125" s="1" t="s">
        <v>122</v>
      </c>
      <c r="B125" s="1">
        <v>500320</v>
      </c>
    </row>
    <row r="126" spans="1:2" x14ac:dyDescent="0.35">
      <c r="A126" s="1" t="s">
        <v>123</v>
      </c>
      <c r="B126" s="1">
        <v>921290</v>
      </c>
    </row>
    <row r="127" spans="1:2" x14ac:dyDescent="0.35">
      <c r="A127" s="1" t="s">
        <v>124</v>
      </c>
      <c r="B127" s="1">
        <v>905115</v>
      </c>
    </row>
    <row r="128" spans="1:2" x14ac:dyDescent="0.35">
      <c r="A128" s="1" t="s">
        <v>125</v>
      </c>
      <c r="B128" s="1">
        <v>902306</v>
      </c>
    </row>
    <row r="129" spans="1:2" x14ac:dyDescent="0.35">
      <c r="A129" s="1" t="s">
        <v>126</v>
      </c>
      <c r="B129" s="1">
        <v>500373</v>
      </c>
    </row>
    <row r="130" spans="1:2" x14ac:dyDescent="0.35">
      <c r="A130" s="1" t="s">
        <v>127</v>
      </c>
      <c r="B130" s="1">
        <v>906194</v>
      </c>
    </row>
    <row r="131" spans="1:2" x14ac:dyDescent="0.35">
      <c r="A131" s="1" t="s">
        <v>128</v>
      </c>
      <c r="B131" s="1">
        <v>329534</v>
      </c>
    </row>
    <row r="132" spans="1:2" x14ac:dyDescent="0.35">
      <c r="A132" s="1" t="s">
        <v>129</v>
      </c>
      <c r="B132" s="1">
        <v>867375</v>
      </c>
    </row>
    <row r="133" spans="1:2" x14ac:dyDescent="0.35">
      <c r="A133" s="1" t="s">
        <v>130</v>
      </c>
      <c r="B133" s="1">
        <v>311759</v>
      </c>
    </row>
    <row r="134" spans="1:2" x14ac:dyDescent="0.35">
      <c r="A134" s="1" t="s">
        <v>131</v>
      </c>
      <c r="B134" s="1">
        <v>902317</v>
      </c>
    </row>
    <row r="135" spans="1:2" x14ac:dyDescent="0.35">
      <c r="A135" s="1" t="s">
        <v>132</v>
      </c>
      <c r="B135" s="1" t="s">
        <v>362</v>
      </c>
    </row>
    <row r="136" spans="1:2" x14ac:dyDescent="0.35">
      <c r="A136" s="1" t="s">
        <v>133</v>
      </c>
      <c r="B136" s="1">
        <v>910722</v>
      </c>
    </row>
    <row r="137" spans="1:2" x14ac:dyDescent="0.35">
      <c r="A137" s="1" t="s">
        <v>134</v>
      </c>
      <c r="B137" s="1">
        <v>905039</v>
      </c>
    </row>
    <row r="138" spans="1:2" x14ac:dyDescent="0.35">
      <c r="A138" s="1" t="s">
        <v>135</v>
      </c>
      <c r="B138" s="1">
        <v>755980</v>
      </c>
    </row>
    <row r="139" spans="1:2" x14ac:dyDescent="0.35">
      <c r="A139" s="1" t="s">
        <v>136</v>
      </c>
      <c r="B139" s="1">
        <v>905994</v>
      </c>
    </row>
    <row r="140" spans="1:2" x14ac:dyDescent="0.35">
      <c r="A140" s="1" t="s">
        <v>137</v>
      </c>
      <c r="B140" s="1">
        <v>951849</v>
      </c>
    </row>
    <row r="141" spans="1:2" x14ac:dyDescent="0.35">
      <c r="A141" s="1" t="s">
        <v>138</v>
      </c>
      <c r="B141" s="1" t="s">
        <v>363</v>
      </c>
    </row>
    <row r="142" spans="1:2" x14ac:dyDescent="0.35">
      <c r="A142" s="1" t="s">
        <v>139</v>
      </c>
      <c r="B142" s="1">
        <v>997198</v>
      </c>
    </row>
    <row r="143" spans="1:2" x14ac:dyDescent="0.35">
      <c r="A143" s="1" t="s">
        <v>140</v>
      </c>
      <c r="B143" s="1">
        <v>905159</v>
      </c>
    </row>
    <row r="144" spans="1:2" x14ac:dyDescent="0.35">
      <c r="A144" s="1" t="s">
        <v>141</v>
      </c>
      <c r="B144" s="1">
        <v>741123</v>
      </c>
    </row>
    <row r="145" spans="1:2" x14ac:dyDescent="0.35">
      <c r="A145" s="1" t="s">
        <v>142</v>
      </c>
      <c r="B145" s="1">
        <v>905082</v>
      </c>
    </row>
    <row r="146" spans="1:2" x14ac:dyDescent="0.35">
      <c r="A146" s="1" t="s">
        <v>143</v>
      </c>
      <c r="B146" s="1">
        <v>902230</v>
      </c>
    </row>
    <row r="147" spans="1:2" x14ac:dyDescent="0.35">
      <c r="A147" s="1" t="s">
        <v>144</v>
      </c>
      <c r="B147" s="1">
        <v>938076</v>
      </c>
    </row>
    <row r="148" spans="1:2" x14ac:dyDescent="0.35">
      <c r="A148" s="1" t="s">
        <v>145</v>
      </c>
      <c r="B148" s="1">
        <v>152594</v>
      </c>
    </row>
    <row r="149" spans="1:2" x14ac:dyDescent="0.35">
      <c r="A149" s="1" t="s">
        <v>146</v>
      </c>
      <c r="B149" s="1">
        <v>951018</v>
      </c>
    </row>
    <row r="150" spans="1:2" x14ac:dyDescent="0.35">
      <c r="A150" s="1" t="s">
        <v>147</v>
      </c>
      <c r="B150" s="1">
        <v>255781</v>
      </c>
    </row>
    <row r="151" spans="1:2" x14ac:dyDescent="0.35">
      <c r="A151" s="1" t="s">
        <v>148</v>
      </c>
      <c r="B151" s="1">
        <v>907652</v>
      </c>
    </row>
    <row r="152" spans="1:2" x14ac:dyDescent="0.35">
      <c r="A152" s="1" t="s">
        <v>149</v>
      </c>
      <c r="B152" s="1">
        <v>906150</v>
      </c>
    </row>
    <row r="153" spans="1:2" x14ac:dyDescent="0.35">
      <c r="A153" s="1" t="s">
        <v>150</v>
      </c>
      <c r="B153" s="1">
        <v>905801</v>
      </c>
    </row>
    <row r="154" spans="1:2" x14ac:dyDescent="0.35">
      <c r="A154" s="1" t="s">
        <v>151</v>
      </c>
      <c r="B154" s="1">
        <v>906511</v>
      </c>
    </row>
    <row r="155" spans="1:2" x14ac:dyDescent="0.35">
      <c r="A155" s="1" t="s">
        <v>152</v>
      </c>
      <c r="B155" s="1">
        <v>546697</v>
      </c>
    </row>
    <row r="156" spans="1:2" x14ac:dyDescent="0.35">
      <c r="A156" s="1" t="s">
        <v>153</v>
      </c>
      <c r="B156" s="1">
        <v>993394</v>
      </c>
    </row>
    <row r="157" spans="1:2" x14ac:dyDescent="0.35">
      <c r="A157" s="1" t="s">
        <v>154</v>
      </c>
      <c r="B157" s="1">
        <v>696738</v>
      </c>
    </row>
    <row r="158" spans="1:2" x14ac:dyDescent="0.35">
      <c r="A158" s="1" t="s">
        <v>155</v>
      </c>
      <c r="B158" s="1">
        <v>905596</v>
      </c>
    </row>
    <row r="159" spans="1:2" x14ac:dyDescent="0.35">
      <c r="A159" s="1" t="s">
        <v>156</v>
      </c>
      <c r="B159" s="1">
        <v>904678</v>
      </c>
    </row>
    <row r="160" spans="1:2" x14ac:dyDescent="0.35">
      <c r="A160" s="1" t="s">
        <v>157</v>
      </c>
      <c r="B160" s="1" t="s">
        <v>364</v>
      </c>
    </row>
    <row r="161" spans="1:2" x14ac:dyDescent="0.35">
      <c r="A161" s="1" t="s">
        <v>158</v>
      </c>
      <c r="B161" s="1">
        <v>729665</v>
      </c>
    </row>
    <row r="162" spans="1:2" x14ac:dyDescent="0.35">
      <c r="A162" s="1" t="s">
        <v>159</v>
      </c>
      <c r="B162" s="1">
        <v>867871</v>
      </c>
    </row>
    <row r="163" spans="1:2" x14ac:dyDescent="0.35">
      <c r="A163" s="1" t="s">
        <v>160</v>
      </c>
      <c r="B163" s="1">
        <v>912030</v>
      </c>
    </row>
    <row r="164" spans="1:2" x14ac:dyDescent="0.35">
      <c r="A164" s="1" t="s">
        <v>161</v>
      </c>
      <c r="B164" s="1">
        <v>749688</v>
      </c>
    </row>
    <row r="165" spans="1:2" x14ac:dyDescent="0.35">
      <c r="A165" s="1" t="s">
        <v>162</v>
      </c>
      <c r="B165" s="1">
        <v>945589</v>
      </c>
    </row>
    <row r="166" spans="1:2" x14ac:dyDescent="0.35">
      <c r="A166" s="1" t="s">
        <v>163</v>
      </c>
      <c r="B166" s="1">
        <v>905077</v>
      </c>
    </row>
    <row r="167" spans="1:2" x14ac:dyDescent="0.35">
      <c r="A167" s="1" t="s">
        <v>164</v>
      </c>
      <c r="B167" s="1">
        <v>905802</v>
      </c>
    </row>
    <row r="168" spans="1:2" x14ac:dyDescent="0.35">
      <c r="A168" s="1" t="s">
        <v>165</v>
      </c>
      <c r="B168" s="1">
        <v>542983</v>
      </c>
    </row>
    <row r="169" spans="1:2" x14ac:dyDescent="0.35">
      <c r="A169" s="1" t="s">
        <v>166</v>
      </c>
      <c r="B169" s="1">
        <v>998171</v>
      </c>
    </row>
    <row r="170" spans="1:2" x14ac:dyDescent="0.35">
      <c r="A170" s="1" t="s">
        <v>167</v>
      </c>
      <c r="B170" s="1">
        <v>906191</v>
      </c>
    </row>
    <row r="171" spans="1:2" x14ac:dyDescent="0.35">
      <c r="A171" s="1" t="s">
        <v>168</v>
      </c>
      <c r="B171" s="1">
        <v>912588</v>
      </c>
    </row>
    <row r="172" spans="1:2" x14ac:dyDescent="0.35">
      <c r="A172" s="1" t="s">
        <v>169</v>
      </c>
      <c r="B172" s="1">
        <v>905277</v>
      </c>
    </row>
    <row r="173" spans="1:2" x14ac:dyDescent="0.35">
      <c r="A173" s="1" t="s">
        <v>170</v>
      </c>
      <c r="B173" s="1">
        <v>916860</v>
      </c>
    </row>
    <row r="174" spans="1:2" x14ac:dyDescent="0.35">
      <c r="A174" s="1" t="s">
        <v>171</v>
      </c>
      <c r="B174" s="1">
        <v>951068</v>
      </c>
    </row>
    <row r="175" spans="1:2" x14ac:dyDescent="0.35">
      <c r="A175" s="1" t="s">
        <v>172</v>
      </c>
      <c r="B175" s="1">
        <v>905052</v>
      </c>
    </row>
    <row r="176" spans="1:2" x14ac:dyDescent="0.35">
      <c r="A176" s="1" t="s">
        <v>173</v>
      </c>
      <c r="B176" s="1">
        <v>905446</v>
      </c>
    </row>
    <row r="177" spans="1:2" x14ac:dyDescent="0.35">
      <c r="A177" s="1" t="s">
        <v>174</v>
      </c>
      <c r="B177" s="1">
        <v>922726</v>
      </c>
    </row>
    <row r="178" spans="1:2" x14ac:dyDescent="0.35">
      <c r="A178" s="1" t="s">
        <v>175</v>
      </c>
      <c r="B178" s="1" t="s">
        <v>365</v>
      </c>
    </row>
    <row r="179" spans="1:2" x14ac:dyDescent="0.35">
      <c r="A179" s="1" t="s">
        <v>176</v>
      </c>
      <c r="B179" s="1">
        <v>906187</v>
      </c>
    </row>
    <row r="180" spans="1:2" x14ac:dyDescent="0.35">
      <c r="A180" s="1" t="s">
        <v>177</v>
      </c>
      <c r="B180" s="1">
        <v>905050</v>
      </c>
    </row>
    <row r="181" spans="1:2" x14ac:dyDescent="0.35">
      <c r="A181" s="1" t="s">
        <v>178</v>
      </c>
      <c r="B181" s="1">
        <v>904069</v>
      </c>
    </row>
    <row r="182" spans="1:2" x14ac:dyDescent="0.35">
      <c r="A182" s="1" t="s">
        <v>179</v>
      </c>
      <c r="B182" s="1">
        <v>923465</v>
      </c>
    </row>
    <row r="183" spans="1:2" x14ac:dyDescent="0.35">
      <c r="A183" s="1" t="s">
        <v>180</v>
      </c>
      <c r="B183" s="1">
        <v>328184</v>
      </c>
    </row>
    <row r="184" spans="1:2" x14ac:dyDescent="0.35">
      <c r="A184" s="1" t="s">
        <v>181</v>
      </c>
      <c r="B184" s="1" t="s">
        <v>366</v>
      </c>
    </row>
    <row r="185" spans="1:2" x14ac:dyDescent="0.35">
      <c r="A185" s="1" t="s">
        <v>182</v>
      </c>
      <c r="B185" s="1">
        <v>894720</v>
      </c>
    </row>
    <row r="186" spans="1:2" x14ac:dyDescent="0.35">
      <c r="A186" s="1" t="s">
        <v>183</v>
      </c>
      <c r="B186" s="1">
        <v>912142</v>
      </c>
    </row>
    <row r="187" spans="1:2" x14ac:dyDescent="0.35">
      <c r="A187" s="1" t="s">
        <v>184</v>
      </c>
      <c r="B187" s="1">
        <v>921925</v>
      </c>
    </row>
    <row r="188" spans="1:2" x14ac:dyDescent="0.35">
      <c r="A188" s="1" t="s">
        <v>185</v>
      </c>
      <c r="B188" s="1">
        <v>912212</v>
      </c>
    </row>
    <row r="189" spans="1:2" x14ac:dyDescent="0.35">
      <c r="A189" s="1" t="s">
        <v>186</v>
      </c>
      <c r="B189" s="1">
        <v>545615</v>
      </c>
    </row>
    <row r="190" spans="1:2" x14ac:dyDescent="0.35">
      <c r="A190" s="1" t="s">
        <v>187</v>
      </c>
      <c r="B190" s="1">
        <v>902242</v>
      </c>
    </row>
    <row r="191" spans="1:2" x14ac:dyDescent="0.35">
      <c r="A191" s="1" t="s">
        <v>188</v>
      </c>
      <c r="B191" s="1">
        <v>699943</v>
      </c>
    </row>
    <row r="192" spans="1:2" x14ac:dyDescent="0.35">
      <c r="A192" s="1" t="s">
        <v>189</v>
      </c>
      <c r="B192" s="1">
        <v>905922</v>
      </c>
    </row>
    <row r="193" spans="1:2" x14ac:dyDescent="0.35">
      <c r="A193" s="1" t="s">
        <v>190</v>
      </c>
      <c r="B193" s="1">
        <v>916130</v>
      </c>
    </row>
    <row r="194" spans="1:2" x14ac:dyDescent="0.35">
      <c r="A194" s="1" t="s">
        <v>191</v>
      </c>
      <c r="B194" s="1">
        <v>902354</v>
      </c>
    </row>
    <row r="195" spans="1:2" x14ac:dyDescent="0.35">
      <c r="A195" s="1" t="s">
        <v>192</v>
      </c>
      <c r="B195" s="1">
        <v>546169</v>
      </c>
    </row>
    <row r="196" spans="1:2" x14ac:dyDescent="0.35">
      <c r="A196" s="1" t="s">
        <v>193</v>
      </c>
      <c r="B196" s="1">
        <v>993062</v>
      </c>
    </row>
    <row r="197" spans="1:2" x14ac:dyDescent="0.35">
      <c r="A197" s="1" t="s">
        <v>194</v>
      </c>
      <c r="B197" s="1">
        <v>325849</v>
      </c>
    </row>
    <row r="198" spans="1:2" x14ac:dyDescent="0.35">
      <c r="A198" s="1" t="s">
        <v>195</v>
      </c>
      <c r="B198" s="1">
        <v>912134</v>
      </c>
    </row>
    <row r="199" spans="1:2" x14ac:dyDescent="0.35">
      <c r="A199" s="1" t="s">
        <v>196</v>
      </c>
      <c r="B199" s="1">
        <v>937343</v>
      </c>
    </row>
    <row r="200" spans="1:2" x14ac:dyDescent="0.35">
      <c r="A200" s="1" t="s">
        <v>197</v>
      </c>
      <c r="B200" s="1">
        <v>905409</v>
      </c>
    </row>
    <row r="201" spans="1:2" x14ac:dyDescent="0.35">
      <c r="A201" s="1" t="s">
        <v>198</v>
      </c>
      <c r="B201" s="1">
        <v>152533</v>
      </c>
    </row>
    <row r="202" spans="1:2" x14ac:dyDescent="0.35">
      <c r="A202" s="1" t="s">
        <v>199</v>
      </c>
      <c r="B202" s="1">
        <v>906487</v>
      </c>
    </row>
    <row r="203" spans="1:2" x14ac:dyDescent="0.35">
      <c r="A203" s="1" t="s">
        <v>200</v>
      </c>
      <c r="B203" s="1">
        <v>912219</v>
      </c>
    </row>
    <row r="204" spans="1:2" x14ac:dyDescent="0.35">
      <c r="A204" s="1" t="s">
        <v>201</v>
      </c>
      <c r="B204" s="1">
        <v>912402</v>
      </c>
    </row>
    <row r="205" spans="1:2" x14ac:dyDescent="0.35">
      <c r="A205" s="1" t="s">
        <v>202</v>
      </c>
      <c r="B205" s="1" t="s">
        <v>367</v>
      </c>
    </row>
    <row r="206" spans="1:2" x14ac:dyDescent="0.35">
      <c r="A206" s="1" t="s">
        <v>203</v>
      </c>
      <c r="B206" s="1">
        <v>154423</v>
      </c>
    </row>
    <row r="207" spans="1:2" x14ac:dyDescent="0.35">
      <c r="A207" s="1" t="s">
        <v>204</v>
      </c>
      <c r="B207" s="1">
        <v>922418</v>
      </c>
    </row>
    <row r="208" spans="1:2" x14ac:dyDescent="0.35">
      <c r="A208" s="1" t="s">
        <v>205</v>
      </c>
      <c r="B208" s="1">
        <v>905620</v>
      </c>
    </row>
    <row r="209" spans="1:2" x14ac:dyDescent="0.35">
      <c r="A209" s="1" t="s">
        <v>206</v>
      </c>
      <c r="B209" s="1">
        <v>951503</v>
      </c>
    </row>
    <row r="210" spans="1:2" x14ac:dyDescent="0.35">
      <c r="A210" s="1" t="s">
        <v>207</v>
      </c>
      <c r="B210" s="1">
        <v>357366</v>
      </c>
    </row>
    <row r="211" spans="1:2" x14ac:dyDescent="0.35">
      <c r="A211" s="1" t="s">
        <v>208</v>
      </c>
      <c r="B211" s="1">
        <v>546814</v>
      </c>
    </row>
    <row r="212" spans="1:2" x14ac:dyDescent="0.35">
      <c r="A212" s="1" t="s">
        <v>209</v>
      </c>
      <c r="B212" s="1">
        <v>544682</v>
      </c>
    </row>
    <row r="213" spans="1:2" x14ac:dyDescent="0.35">
      <c r="A213" s="1" t="s">
        <v>210</v>
      </c>
      <c r="B213" s="1">
        <v>904780</v>
      </c>
    </row>
    <row r="214" spans="1:2" x14ac:dyDescent="0.35">
      <c r="A214" s="1" t="s">
        <v>211</v>
      </c>
      <c r="B214" s="1">
        <v>130062</v>
      </c>
    </row>
    <row r="215" spans="1:2" x14ac:dyDescent="0.35">
      <c r="A215" s="1" t="s">
        <v>212</v>
      </c>
      <c r="B215" s="1">
        <v>905624</v>
      </c>
    </row>
    <row r="216" spans="1:2" x14ac:dyDescent="0.35">
      <c r="A216" s="1" t="s">
        <v>213</v>
      </c>
      <c r="B216" s="1">
        <v>771830</v>
      </c>
    </row>
    <row r="217" spans="1:2" x14ac:dyDescent="0.35">
      <c r="A217" s="1" t="s">
        <v>214</v>
      </c>
      <c r="B217" s="1">
        <v>510493</v>
      </c>
    </row>
    <row r="218" spans="1:2" x14ac:dyDescent="0.35">
      <c r="A218" s="1" t="s">
        <v>215</v>
      </c>
      <c r="B218" s="1">
        <v>921910</v>
      </c>
    </row>
    <row r="219" spans="1:2" x14ac:dyDescent="0.35">
      <c r="A219" s="1" t="s">
        <v>216</v>
      </c>
      <c r="B219" s="1">
        <v>134784</v>
      </c>
    </row>
    <row r="220" spans="1:2" x14ac:dyDescent="0.35">
      <c r="A220" s="1" t="s">
        <v>217</v>
      </c>
      <c r="B220" s="1">
        <v>906496</v>
      </c>
    </row>
    <row r="221" spans="1:2" x14ac:dyDescent="0.35">
      <c r="A221" s="1" t="s">
        <v>218</v>
      </c>
      <c r="B221" s="1">
        <v>905019</v>
      </c>
    </row>
    <row r="222" spans="1:2" x14ac:dyDescent="0.35">
      <c r="A222" s="1" t="s">
        <v>219</v>
      </c>
      <c r="B222" s="1">
        <v>286738</v>
      </c>
    </row>
    <row r="223" spans="1:2" x14ac:dyDescent="0.35">
      <c r="A223" s="1" t="s">
        <v>220</v>
      </c>
      <c r="B223" s="1">
        <v>516007</v>
      </c>
    </row>
    <row r="224" spans="1:2" x14ac:dyDescent="0.35">
      <c r="A224" s="1" t="s">
        <v>221</v>
      </c>
      <c r="B224" s="1">
        <v>328228</v>
      </c>
    </row>
    <row r="225" spans="1:2" x14ac:dyDescent="0.35">
      <c r="A225" s="1" t="s">
        <v>222</v>
      </c>
      <c r="B225" s="1">
        <v>999506</v>
      </c>
    </row>
    <row r="226" spans="1:2" x14ac:dyDescent="0.35">
      <c r="A226" s="1" t="s">
        <v>223</v>
      </c>
      <c r="B226" s="1">
        <v>719643</v>
      </c>
    </row>
    <row r="227" spans="1:2" x14ac:dyDescent="0.35">
      <c r="A227" s="1" t="s">
        <v>224</v>
      </c>
      <c r="B227" s="1">
        <v>325475</v>
      </c>
    </row>
    <row r="228" spans="1:2" x14ac:dyDescent="0.35">
      <c r="A228" s="1" t="s">
        <v>225</v>
      </c>
      <c r="B228" s="1">
        <v>905997</v>
      </c>
    </row>
    <row r="229" spans="1:2" x14ac:dyDescent="0.35">
      <c r="A229" s="1" t="s">
        <v>226</v>
      </c>
      <c r="B229" s="1" t="s">
        <v>368</v>
      </c>
    </row>
    <row r="230" spans="1:2" x14ac:dyDescent="0.35">
      <c r="A230" s="1" t="s">
        <v>227</v>
      </c>
      <c r="B230" s="1">
        <v>683118</v>
      </c>
    </row>
    <row r="231" spans="1:2" x14ac:dyDescent="0.35">
      <c r="A231" s="1" t="s">
        <v>228</v>
      </c>
      <c r="B231" s="1">
        <v>327998</v>
      </c>
    </row>
    <row r="232" spans="1:2" x14ac:dyDescent="0.35">
      <c r="A232" s="1" t="s">
        <v>229</v>
      </c>
      <c r="B232" s="1">
        <v>771767</v>
      </c>
    </row>
    <row r="233" spans="1:2" x14ac:dyDescent="0.35">
      <c r="A233" s="1" t="s">
        <v>230</v>
      </c>
      <c r="B233" s="1">
        <v>904878</v>
      </c>
    </row>
    <row r="234" spans="1:2" x14ac:dyDescent="0.35">
      <c r="A234" s="1" t="s">
        <v>231</v>
      </c>
      <c r="B234" s="1">
        <v>906931</v>
      </c>
    </row>
    <row r="235" spans="1:2" x14ac:dyDescent="0.35">
      <c r="A235" s="1" t="s">
        <v>232</v>
      </c>
      <c r="B235" s="1">
        <v>884383</v>
      </c>
    </row>
    <row r="236" spans="1:2" x14ac:dyDescent="0.35">
      <c r="A236" s="1" t="s">
        <v>233</v>
      </c>
      <c r="B236" s="1">
        <v>867422</v>
      </c>
    </row>
    <row r="237" spans="1:2" x14ac:dyDescent="0.35">
      <c r="A237" s="1" t="s">
        <v>234</v>
      </c>
      <c r="B237" s="1">
        <v>906933</v>
      </c>
    </row>
    <row r="238" spans="1:2" x14ac:dyDescent="0.35">
      <c r="A238" s="1" t="s">
        <v>235</v>
      </c>
      <c r="B238" s="1">
        <v>912160</v>
      </c>
    </row>
    <row r="239" spans="1:2" x14ac:dyDescent="0.35">
      <c r="A239" s="1" t="s">
        <v>236</v>
      </c>
      <c r="B239" s="1">
        <v>905016</v>
      </c>
    </row>
    <row r="240" spans="1:2" x14ac:dyDescent="0.35">
      <c r="A240" s="1" t="s">
        <v>237</v>
      </c>
      <c r="B240" s="1">
        <v>993249</v>
      </c>
    </row>
    <row r="241" spans="1:2" x14ac:dyDescent="0.35">
      <c r="A241" s="1" t="s">
        <v>238</v>
      </c>
      <c r="B241" s="1">
        <v>906176</v>
      </c>
    </row>
    <row r="242" spans="1:2" x14ac:dyDescent="0.35">
      <c r="A242" s="1" t="s">
        <v>239</v>
      </c>
      <c r="B242" s="1">
        <v>906557</v>
      </c>
    </row>
    <row r="243" spans="1:2" x14ac:dyDescent="0.35">
      <c r="A243" s="1" t="s">
        <v>240</v>
      </c>
      <c r="B243" s="1">
        <v>906560</v>
      </c>
    </row>
    <row r="244" spans="1:2" x14ac:dyDescent="0.35">
      <c r="A244" s="1" t="s">
        <v>241</v>
      </c>
      <c r="B244" s="1">
        <v>901899</v>
      </c>
    </row>
    <row r="245" spans="1:2" x14ac:dyDescent="0.35">
      <c r="A245" s="1" t="s">
        <v>242</v>
      </c>
      <c r="B245" s="1">
        <v>905861</v>
      </c>
    </row>
    <row r="246" spans="1:2" x14ac:dyDescent="0.35">
      <c r="A246" s="1" t="s">
        <v>243</v>
      </c>
      <c r="B246" s="1">
        <v>905809</v>
      </c>
    </row>
    <row r="247" spans="1:2" x14ac:dyDescent="0.35">
      <c r="A247" s="1" t="s">
        <v>244</v>
      </c>
      <c r="B247" s="1">
        <v>921482</v>
      </c>
    </row>
    <row r="248" spans="1:2" x14ac:dyDescent="0.35">
      <c r="A248" s="1" t="s">
        <v>245</v>
      </c>
      <c r="B248" s="1">
        <v>694405</v>
      </c>
    </row>
    <row r="249" spans="1:2" x14ac:dyDescent="0.35">
      <c r="A249" s="1" t="s">
        <v>246</v>
      </c>
      <c r="B249" s="1">
        <v>905102</v>
      </c>
    </row>
    <row r="250" spans="1:2" x14ac:dyDescent="0.35">
      <c r="A250" s="1" t="s">
        <v>247</v>
      </c>
      <c r="B250" s="1">
        <v>932913</v>
      </c>
    </row>
    <row r="251" spans="1:2" x14ac:dyDescent="0.35">
      <c r="A251" s="1" t="s">
        <v>248</v>
      </c>
      <c r="B251" s="1">
        <v>719618</v>
      </c>
    </row>
    <row r="252" spans="1:2" x14ac:dyDescent="0.35">
      <c r="A252" s="1" t="s">
        <v>249</v>
      </c>
      <c r="B252" s="1">
        <v>921757</v>
      </c>
    </row>
    <row r="253" spans="1:2" x14ac:dyDescent="0.35">
      <c r="A253" s="1" t="s">
        <v>250</v>
      </c>
      <c r="B253" s="1">
        <v>905150</v>
      </c>
    </row>
    <row r="254" spans="1:2" x14ac:dyDescent="0.35">
      <c r="A254" s="1" t="s">
        <v>251</v>
      </c>
      <c r="B254" s="1">
        <v>945297</v>
      </c>
    </row>
    <row r="255" spans="1:2" x14ac:dyDescent="0.35">
      <c r="A255" s="1" t="s">
        <v>252</v>
      </c>
      <c r="B255" s="1">
        <v>906585</v>
      </c>
    </row>
    <row r="256" spans="1:2" x14ac:dyDescent="0.35">
      <c r="A256" s="1" t="s">
        <v>253</v>
      </c>
      <c r="B256" s="1">
        <v>517465</v>
      </c>
    </row>
    <row r="257" spans="1:2" x14ac:dyDescent="0.35">
      <c r="A257" s="1" t="s">
        <v>254</v>
      </c>
      <c r="B257" s="1">
        <v>905677</v>
      </c>
    </row>
    <row r="258" spans="1:2" x14ac:dyDescent="0.35">
      <c r="A258" s="1" t="s">
        <v>255</v>
      </c>
      <c r="B258" s="1">
        <v>912157</v>
      </c>
    </row>
    <row r="259" spans="1:2" x14ac:dyDescent="0.35">
      <c r="A259" s="1" t="s">
        <v>256</v>
      </c>
      <c r="B259" s="1">
        <v>904030</v>
      </c>
    </row>
    <row r="260" spans="1:2" x14ac:dyDescent="0.35">
      <c r="A260" s="1" t="s">
        <v>257</v>
      </c>
      <c r="B260" s="1">
        <v>902607</v>
      </c>
    </row>
    <row r="261" spans="1:2" x14ac:dyDescent="0.35">
      <c r="A261" s="1" t="s">
        <v>258</v>
      </c>
      <c r="B261" s="1">
        <v>895705</v>
      </c>
    </row>
    <row r="262" spans="1:2" x14ac:dyDescent="0.35">
      <c r="A262" s="1" t="s">
        <v>259</v>
      </c>
      <c r="B262" s="1">
        <v>944175</v>
      </c>
    </row>
    <row r="263" spans="1:2" x14ac:dyDescent="0.35">
      <c r="A263" s="1" t="s">
        <v>260</v>
      </c>
      <c r="B263" s="1">
        <v>901897</v>
      </c>
    </row>
    <row r="264" spans="1:2" x14ac:dyDescent="0.35">
      <c r="A264" s="1" t="s">
        <v>261</v>
      </c>
      <c r="B264" s="1">
        <v>902107</v>
      </c>
    </row>
    <row r="265" spans="1:2" x14ac:dyDescent="0.35">
      <c r="A265" s="1" t="s">
        <v>262</v>
      </c>
      <c r="B265" s="1" t="s">
        <v>369</v>
      </c>
    </row>
    <row r="266" spans="1:2" x14ac:dyDescent="0.35">
      <c r="A266" s="1" t="s">
        <v>263</v>
      </c>
      <c r="B266" s="1">
        <v>912228</v>
      </c>
    </row>
    <row r="267" spans="1:2" x14ac:dyDescent="0.35">
      <c r="A267" s="1" t="s">
        <v>264</v>
      </c>
      <c r="B267" s="1">
        <v>936324</v>
      </c>
    </row>
    <row r="268" spans="1:2" x14ac:dyDescent="0.35">
      <c r="A268" s="1" t="s">
        <v>265</v>
      </c>
      <c r="B268" s="1">
        <v>670129</v>
      </c>
    </row>
    <row r="269" spans="1:2" x14ac:dyDescent="0.35">
      <c r="A269" s="1" t="s">
        <v>266</v>
      </c>
      <c r="B269" s="1" t="s">
        <v>370</v>
      </c>
    </row>
    <row r="270" spans="1:2" x14ac:dyDescent="0.35">
      <c r="A270" s="1" t="s">
        <v>267</v>
      </c>
      <c r="B270" s="1">
        <v>902321</v>
      </c>
    </row>
    <row r="271" spans="1:2" x14ac:dyDescent="0.35">
      <c r="A271" s="1" t="s">
        <v>268</v>
      </c>
      <c r="B271" s="1">
        <v>905792</v>
      </c>
    </row>
    <row r="272" spans="1:2" x14ac:dyDescent="0.35">
      <c r="A272" s="1" t="s">
        <v>269</v>
      </c>
      <c r="B272" s="1">
        <v>912518</v>
      </c>
    </row>
    <row r="273" spans="1:2" x14ac:dyDescent="0.35">
      <c r="A273" s="1" t="s">
        <v>270</v>
      </c>
      <c r="B273" s="1">
        <v>546370</v>
      </c>
    </row>
    <row r="274" spans="1:2" x14ac:dyDescent="0.35">
      <c r="A274" s="1" t="s">
        <v>271</v>
      </c>
      <c r="B274" s="1">
        <v>877181</v>
      </c>
    </row>
    <row r="275" spans="1:2" x14ac:dyDescent="0.35">
      <c r="A275" s="1" t="s">
        <v>272</v>
      </c>
      <c r="B275" s="1">
        <v>894145</v>
      </c>
    </row>
    <row r="276" spans="1:2" x14ac:dyDescent="0.35">
      <c r="A276" s="1" t="s">
        <v>273</v>
      </c>
      <c r="B276" s="1">
        <v>912633</v>
      </c>
    </row>
    <row r="277" spans="1:2" x14ac:dyDescent="0.35">
      <c r="A277" s="1" t="s">
        <v>274</v>
      </c>
      <c r="B277" s="1">
        <v>312451</v>
      </c>
    </row>
    <row r="278" spans="1:2" x14ac:dyDescent="0.35">
      <c r="A278" s="1" t="s">
        <v>275</v>
      </c>
      <c r="B278" s="1">
        <v>951051</v>
      </c>
    </row>
    <row r="279" spans="1:2" x14ac:dyDescent="0.35">
      <c r="A279" s="1" t="s">
        <v>276</v>
      </c>
      <c r="B279" s="1">
        <v>683432</v>
      </c>
    </row>
    <row r="280" spans="1:2" x14ac:dyDescent="0.35">
      <c r="A280" s="1" t="s">
        <v>277</v>
      </c>
      <c r="B280" s="1">
        <v>923649</v>
      </c>
    </row>
    <row r="281" spans="1:2" x14ac:dyDescent="0.35">
      <c r="A281" s="1" t="s">
        <v>278</v>
      </c>
      <c r="B281" s="1">
        <v>902233</v>
      </c>
    </row>
    <row r="282" spans="1:2" x14ac:dyDescent="0.35">
      <c r="A282" s="1" t="s">
        <v>279</v>
      </c>
      <c r="B282" s="1">
        <v>546965</v>
      </c>
    </row>
    <row r="283" spans="1:2" x14ac:dyDescent="0.35">
      <c r="A283" s="1" t="s">
        <v>280</v>
      </c>
      <c r="B283" s="1">
        <v>702365</v>
      </c>
    </row>
    <row r="284" spans="1:2" x14ac:dyDescent="0.35">
      <c r="A284" s="1" t="s">
        <v>281</v>
      </c>
      <c r="B284" s="1">
        <v>322549</v>
      </c>
    </row>
    <row r="285" spans="1:2" x14ac:dyDescent="0.35">
      <c r="A285" s="1" t="s">
        <v>282</v>
      </c>
      <c r="B285" s="1">
        <v>905414</v>
      </c>
    </row>
    <row r="286" spans="1:2" x14ac:dyDescent="0.35">
      <c r="A286" s="1" t="s">
        <v>283</v>
      </c>
      <c r="B286" s="1">
        <v>912090</v>
      </c>
    </row>
    <row r="287" spans="1:2" x14ac:dyDescent="0.35">
      <c r="A287" s="1" t="s">
        <v>284</v>
      </c>
      <c r="B287" s="1" t="s">
        <v>371</v>
      </c>
    </row>
    <row r="288" spans="1:2" x14ac:dyDescent="0.35">
      <c r="A288" s="1" t="s">
        <v>285</v>
      </c>
      <c r="B288" s="1">
        <v>923036</v>
      </c>
    </row>
    <row r="289" spans="1:2" x14ac:dyDescent="0.35">
      <c r="A289" s="1" t="s">
        <v>286</v>
      </c>
      <c r="B289" s="1">
        <v>902103</v>
      </c>
    </row>
    <row r="290" spans="1:2" x14ac:dyDescent="0.35">
      <c r="A290" s="1" t="s">
        <v>287</v>
      </c>
      <c r="B290" s="1">
        <v>905361</v>
      </c>
    </row>
    <row r="291" spans="1:2" x14ac:dyDescent="0.35">
      <c r="A291" s="1" t="s">
        <v>288</v>
      </c>
      <c r="B291" s="1">
        <v>357834</v>
      </c>
    </row>
    <row r="292" spans="1:2" x14ac:dyDescent="0.35">
      <c r="A292" s="1" t="s">
        <v>289</v>
      </c>
      <c r="B292" s="1">
        <v>895784</v>
      </c>
    </row>
    <row r="293" spans="1:2" x14ac:dyDescent="0.35">
      <c r="A293" s="1" t="s">
        <v>290</v>
      </c>
      <c r="B293" s="1">
        <v>906400</v>
      </c>
    </row>
    <row r="294" spans="1:2" x14ac:dyDescent="0.35">
      <c r="A294" s="1" t="s">
        <v>291</v>
      </c>
      <c r="B294" s="1">
        <v>902325</v>
      </c>
    </row>
    <row r="295" spans="1:2" x14ac:dyDescent="0.35">
      <c r="A295" s="1" t="s">
        <v>292</v>
      </c>
      <c r="B295" s="1">
        <v>905647</v>
      </c>
    </row>
    <row r="296" spans="1:2" x14ac:dyDescent="0.35">
      <c r="A296" s="1" t="s">
        <v>293</v>
      </c>
      <c r="B296" s="1">
        <v>921503</v>
      </c>
    </row>
    <row r="297" spans="1:2" x14ac:dyDescent="0.35">
      <c r="A297" s="1" t="s">
        <v>294</v>
      </c>
      <c r="B297" s="1">
        <v>326143</v>
      </c>
    </row>
    <row r="298" spans="1:2" x14ac:dyDescent="0.35">
      <c r="A298" s="1" t="s">
        <v>295</v>
      </c>
      <c r="B298" s="1">
        <v>951052</v>
      </c>
    </row>
    <row r="299" spans="1:2" x14ac:dyDescent="0.35">
      <c r="A299" s="1" t="s">
        <v>296</v>
      </c>
      <c r="B299" s="1">
        <v>981722</v>
      </c>
    </row>
    <row r="300" spans="1:2" x14ac:dyDescent="0.35">
      <c r="A300" s="1" t="s">
        <v>297</v>
      </c>
      <c r="B300" s="1">
        <v>922725</v>
      </c>
    </row>
    <row r="301" spans="1:2" x14ac:dyDescent="0.35">
      <c r="A301" s="1" t="s">
        <v>298</v>
      </c>
      <c r="B301" s="1">
        <v>541900</v>
      </c>
    </row>
    <row r="302" spans="1:2" x14ac:dyDescent="0.35">
      <c r="A302" s="1" t="s">
        <v>299</v>
      </c>
      <c r="B302" s="1">
        <v>325059</v>
      </c>
    </row>
    <row r="303" spans="1:2" x14ac:dyDescent="0.35">
      <c r="A303" s="1" t="s">
        <v>300</v>
      </c>
      <c r="B303" s="1">
        <v>916079</v>
      </c>
    </row>
    <row r="304" spans="1:2" x14ac:dyDescent="0.35">
      <c r="A304" s="1" t="s">
        <v>301</v>
      </c>
      <c r="B304" s="1">
        <v>729104</v>
      </c>
    </row>
    <row r="305" spans="1:2" x14ac:dyDescent="0.35">
      <c r="A305" s="1" t="s">
        <v>302</v>
      </c>
      <c r="B305" s="1">
        <v>266220</v>
      </c>
    </row>
    <row r="306" spans="1:2" x14ac:dyDescent="0.35">
      <c r="A306" s="1" t="s">
        <v>303</v>
      </c>
      <c r="B306" s="1">
        <v>923425</v>
      </c>
    </row>
    <row r="307" spans="1:2" x14ac:dyDescent="0.35">
      <c r="A307" s="1" t="s">
        <v>304</v>
      </c>
      <c r="B307" s="1">
        <v>905061</v>
      </c>
    </row>
    <row r="308" spans="1:2" x14ac:dyDescent="0.35">
      <c r="A308" s="1" t="s">
        <v>305</v>
      </c>
      <c r="B308" s="1">
        <v>906394</v>
      </c>
    </row>
    <row r="309" spans="1:2" x14ac:dyDescent="0.35">
      <c r="A309" s="1" t="s">
        <v>306</v>
      </c>
      <c r="B309" s="1">
        <v>745110</v>
      </c>
    </row>
    <row r="310" spans="1:2" x14ac:dyDescent="0.35">
      <c r="A310" s="1" t="s">
        <v>307</v>
      </c>
      <c r="B310" s="1">
        <v>921855</v>
      </c>
    </row>
    <row r="311" spans="1:2" x14ac:dyDescent="0.35">
      <c r="A311" s="1" t="s">
        <v>308</v>
      </c>
      <c r="B311" s="1">
        <v>944738</v>
      </c>
    </row>
    <row r="312" spans="1:2" x14ac:dyDescent="0.35">
      <c r="A312" s="1" t="s">
        <v>309</v>
      </c>
      <c r="B312" s="1">
        <v>933974</v>
      </c>
    </row>
    <row r="313" spans="1:2" x14ac:dyDescent="0.35">
      <c r="A313" s="1" t="s">
        <v>310</v>
      </c>
      <c r="B313" s="1">
        <v>906643</v>
      </c>
    </row>
    <row r="314" spans="1:2" x14ac:dyDescent="0.35">
      <c r="A314" s="1" t="s">
        <v>311</v>
      </c>
      <c r="B314" s="1">
        <v>951046</v>
      </c>
    </row>
    <row r="315" spans="1:2" x14ac:dyDescent="0.35">
      <c r="A315" s="1" t="s">
        <v>312</v>
      </c>
      <c r="B315" s="1">
        <v>992656</v>
      </c>
    </row>
    <row r="316" spans="1:2" x14ac:dyDescent="0.35">
      <c r="A316" s="1" t="s">
        <v>313</v>
      </c>
      <c r="B316" s="1">
        <v>905105</v>
      </c>
    </row>
    <row r="317" spans="1:2" x14ac:dyDescent="0.35">
      <c r="A317" s="1" t="s">
        <v>314</v>
      </c>
      <c r="B317" s="1">
        <v>277487</v>
      </c>
    </row>
    <row r="318" spans="1:2" x14ac:dyDescent="0.35">
      <c r="A318" s="1" t="s">
        <v>315</v>
      </c>
      <c r="B318" s="1">
        <v>905122</v>
      </c>
    </row>
    <row r="319" spans="1:2" x14ac:dyDescent="0.35">
      <c r="A319" s="1" t="s">
        <v>316</v>
      </c>
      <c r="B319" s="1">
        <v>702635</v>
      </c>
    </row>
    <row r="320" spans="1:2" x14ac:dyDescent="0.35">
      <c r="A320" s="1" t="s">
        <v>317</v>
      </c>
      <c r="B320" s="1">
        <v>741410</v>
      </c>
    </row>
    <row r="321" spans="1:2" x14ac:dyDescent="0.35">
      <c r="A321" s="1" t="s">
        <v>318</v>
      </c>
      <c r="B321" s="1">
        <v>982852</v>
      </c>
    </row>
    <row r="322" spans="1:2" x14ac:dyDescent="0.35">
      <c r="A322" s="1" t="s">
        <v>319</v>
      </c>
      <c r="B322" s="1">
        <v>906220</v>
      </c>
    </row>
    <row r="323" spans="1:2" x14ac:dyDescent="0.35">
      <c r="A323" s="1" t="s">
        <v>320</v>
      </c>
      <c r="B323" s="1">
        <v>674693</v>
      </c>
    </row>
    <row r="324" spans="1:2" x14ac:dyDescent="0.35">
      <c r="A324" s="1" t="s">
        <v>321</v>
      </c>
      <c r="B324" s="1">
        <v>945384</v>
      </c>
    </row>
    <row r="325" spans="1:2" x14ac:dyDescent="0.35">
      <c r="A325" s="1" t="s">
        <v>322</v>
      </c>
      <c r="B325" s="1">
        <v>545310</v>
      </c>
    </row>
    <row r="326" spans="1:2" x14ac:dyDescent="0.35">
      <c r="A326" s="1" t="s">
        <v>323</v>
      </c>
      <c r="B326" s="1">
        <v>901892</v>
      </c>
    </row>
    <row r="327" spans="1:2" x14ac:dyDescent="0.35">
      <c r="A327" s="1" t="s">
        <v>324</v>
      </c>
      <c r="B327" s="1">
        <v>543487</v>
      </c>
    </row>
    <row r="328" spans="1:2" x14ac:dyDescent="0.35">
      <c r="A328" s="1" t="s">
        <v>325</v>
      </c>
      <c r="B328" s="1">
        <v>912146</v>
      </c>
    </row>
    <row r="329" spans="1:2" x14ac:dyDescent="0.35">
      <c r="A329" s="1" t="s">
        <v>326</v>
      </c>
      <c r="B329" s="1">
        <v>905816</v>
      </c>
    </row>
    <row r="330" spans="1:2" x14ac:dyDescent="0.35">
      <c r="A330" s="1" t="s">
        <v>327</v>
      </c>
      <c r="B330" s="1">
        <v>905898</v>
      </c>
    </row>
    <row r="331" spans="1:2" x14ac:dyDescent="0.35">
      <c r="A331" s="1" t="s">
        <v>328</v>
      </c>
      <c r="B331" s="1">
        <v>904866</v>
      </c>
    </row>
    <row r="332" spans="1:2" x14ac:dyDescent="0.35">
      <c r="A332" s="1" t="s">
        <v>329</v>
      </c>
      <c r="B332" s="1">
        <v>916548</v>
      </c>
    </row>
    <row r="333" spans="1:2" x14ac:dyDescent="0.35">
      <c r="A333" s="1" t="s">
        <v>330</v>
      </c>
      <c r="B333" s="1">
        <v>921964</v>
      </c>
    </row>
    <row r="334" spans="1:2" x14ac:dyDescent="0.35">
      <c r="A334" s="1" t="s">
        <v>331</v>
      </c>
      <c r="B334" s="1">
        <v>519514</v>
      </c>
    </row>
    <row r="335" spans="1:2" x14ac:dyDescent="0.35">
      <c r="A335" s="1" t="s">
        <v>332</v>
      </c>
      <c r="B335" s="1">
        <v>867390</v>
      </c>
    </row>
    <row r="336" spans="1:2" x14ac:dyDescent="0.35">
      <c r="A336" s="1" t="s">
        <v>333</v>
      </c>
      <c r="B336" s="1">
        <v>902335</v>
      </c>
    </row>
    <row r="337" spans="1:2" x14ac:dyDescent="0.35">
      <c r="A337" s="1" t="s">
        <v>334</v>
      </c>
      <c r="B337" s="1">
        <v>906195</v>
      </c>
    </row>
    <row r="338" spans="1:2" x14ac:dyDescent="0.35">
      <c r="A338" s="1" t="s">
        <v>335</v>
      </c>
      <c r="B338" s="1">
        <v>906785</v>
      </c>
    </row>
    <row r="339" spans="1:2" x14ac:dyDescent="0.35">
      <c r="A339" s="1" t="s">
        <v>336</v>
      </c>
      <c r="B339" s="1" t="s">
        <v>372</v>
      </c>
    </row>
    <row r="340" spans="1:2" x14ac:dyDescent="0.35">
      <c r="A340" s="1" t="s">
        <v>337</v>
      </c>
      <c r="B340" s="1">
        <v>905818</v>
      </c>
    </row>
    <row r="341" spans="1:2" x14ac:dyDescent="0.35">
      <c r="A341" s="1" t="s">
        <v>338</v>
      </c>
      <c r="B341" s="1">
        <v>904869</v>
      </c>
    </row>
    <row r="342" spans="1:2" x14ac:dyDescent="0.35">
      <c r="A342" s="1" t="s">
        <v>339</v>
      </c>
      <c r="B342" s="1">
        <v>922407</v>
      </c>
    </row>
    <row r="343" spans="1:2" x14ac:dyDescent="0.35">
      <c r="A343" s="1" t="s">
        <v>340</v>
      </c>
      <c r="B343" s="1" t="s">
        <v>373</v>
      </c>
    </row>
    <row r="344" spans="1:2" x14ac:dyDescent="0.35">
      <c r="A344" s="1" t="s">
        <v>341</v>
      </c>
      <c r="B344" s="1" t="s">
        <v>374</v>
      </c>
    </row>
    <row r="345" spans="1:2" x14ac:dyDescent="0.35">
      <c r="A345" s="1" t="s">
        <v>342</v>
      </c>
      <c r="B345" s="1">
        <v>905010</v>
      </c>
    </row>
    <row r="346" spans="1:2" x14ac:dyDescent="0.35">
      <c r="A346" s="1" t="s">
        <v>343</v>
      </c>
      <c r="B346" s="1">
        <v>905284</v>
      </c>
    </row>
    <row r="347" spans="1:2" x14ac:dyDescent="0.35">
      <c r="A347" s="1" t="s">
        <v>344</v>
      </c>
      <c r="B347" s="1">
        <v>543542</v>
      </c>
    </row>
    <row r="348" spans="1:2" x14ac:dyDescent="0.35">
      <c r="A348" s="1" t="s">
        <v>345</v>
      </c>
      <c r="B348" s="1">
        <v>878574</v>
      </c>
    </row>
    <row r="349" spans="1:2" x14ac:dyDescent="0.35">
      <c r="A349" s="1" t="s">
        <v>346</v>
      </c>
      <c r="B349" s="1" t="s">
        <v>375</v>
      </c>
    </row>
    <row r="350" spans="1:2" x14ac:dyDescent="0.35">
      <c r="A350" s="1" t="s">
        <v>347</v>
      </c>
      <c r="B350" s="1">
        <v>951584</v>
      </c>
    </row>
  </sheetData>
  <autoFilter ref="A2:B350" xr:uid="{EE7AE95D-3CFF-4C7F-BB5A-317FFED68A11}"/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10FD-A505-4BBE-8094-00F4EF5356AF}">
  <sheetPr>
    <tabColor rgb="FF92D050"/>
  </sheetPr>
  <dimension ref="A1:O347"/>
  <sheetViews>
    <sheetView zoomScale="54" workbookViewId="0">
      <selection activeCell="C1" sqref="A1:XFD1048576"/>
    </sheetView>
  </sheetViews>
  <sheetFormatPr baseColWidth="10" defaultRowHeight="14.5" x14ac:dyDescent="0.35"/>
  <cols>
    <col min="3" max="3" width="62.90625" bestFit="1" customWidth="1"/>
    <col min="4" max="4" width="14.08984375" bestFit="1" customWidth="1"/>
  </cols>
  <sheetData>
    <row r="1" spans="1:15" ht="23" thickBot="1" x14ac:dyDescent="0.5">
      <c r="A1" s="69" t="s">
        <v>7713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5" thickBot="1" x14ac:dyDescent="0.4">
      <c r="A2" s="35" t="s">
        <v>7714</v>
      </c>
      <c r="B2" s="35" t="s">
        <v>349</v>
      </c>
      <c r="C2" s="36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</row>
    <row r="3" spans="1:15" x14ac:dyDescent="0.35">
      <c r="A3" s="39">
        <f>VLOOKUP(B3,'[1]PORTFOLIO RAW'!B:B,1,FALSE)</f>
        <v>891399</v>
      </c>
      <c r="B3" s="39">
        <v>891399</v>
      </c>
      <c r="C3" s="37" t="s">
        <v>432</v>
      </c>
      <c r="D3" s="37" t="s">
        <v>433</v>
      </c>
      <c r="E3" s="34">
        <v>30.96</v>
      </c>
      <c r="F3" s="34">
        <v>12.91</v>
      </c>
      <c r="G3" s="34">
        <v>7.42</v>
      </c>
      <c r="H3" s="34">
        <v>9.8699999999999992</v>
      </c>
      <c r="I3" s="34">
        <v>13.65</v>
      </c>
      <c r="J3" s="34">
        <v>14.39</v>
      </c>
      <c r="K3" s="34">
        <v>14.83</v>
      </c>
      <c r="L3" s="34">
        <v>14.25</v>
      </c>
      <c r="M3" s="34">
        <v>18.88</v>
      </c>
      <c r="N3" s="34">
        <v>19.18</v>
      </c>
      <c r="O3" s="34">
        <v>16.87</v>
      </c>
    </row>
    <row r="4" spans="1:15" x14ac:dyDescent="0.35">
      <c r="A4" s="40">
        <f>VLOOKUP(B4,'[1]PORTFOLIO RAW'!B:B,1,FALSE)</f>
        <v>916328</v>
      </c>
      <c r="B4" s="40">
        <v>916328</v>
      </c>
      <c r="C4" s="38" t="s">
        <v>434</v>
      </c>
      <c r="D4" s="38" t="s">
        <v>435</v>
      </c>
      <c r="E4" s="33">
        <v>4.67</v>
      </c>
      <c r="F4" s="33">
        <v>5.18</v>
      </c>
      <c r="G4" s="33">
        <v>3.11</v>
      </c>
      <c r="H4" s="33">
        <v>3.6</v>
      </c>
      <c r="I4" s="33">
        <v>3.36</v>
      </c>
      <c r="J4" s="33">
        <v>4.0999999999999996</v>
      </c>
      <c r="K4" s="33">
        <v>2.1800000000000002</v>
      </c>
      <c r="L4" s="33">
        <v>3.04</v>
      </c>
      <c r="M4" s="33">
        <v>3.04</v>
      </c>
      <c r="N4" s="33">
        <v>2.98</v>
      </c>
      <c r="O4" s="33">
        <v>2.92</v>
      </c>
    </row>
    <row r="5" spans="1:15" x14ac:dyDescent="0.35">
      <c r="A5" s="40">
        <f>VLOOKUP(B5,'[1]PORTFOLIO RAW'!B:B,1,FALSE)</f>
        <v>545101</v>
      </c>
      <c r="B5" s="40">
        <v>545101</v>
      </c>
      <c r="C5" s="38" t="s">
        <v>436</v>
      </c>
      <c r="D5" s="38" t="s">
        <v>437</v>
      </c>
      <c r="E5" s="33">
        <v>4.08</v>
      </c>
      <c r="F5" s="33">
        <v>2.42</v>
      </c>
      <c r="G5" s="33">
        <v>2.0499999999999998</v>
      </c>
      <c r="H5" s="33">
        <v>1.4</v>
      </c>
      <c r="I5" s="33">
        <v>1.41</v>
      </c>
      <c r="J5" s="33">
        <v>1.83</v>
      </c>
      <c r="K5" s="33">
        <v>2.29</v>
      </c>
      <c r="L5" s="33">
        <v>2.4900000000000002</v>
      </c>
      <c r="M5" s="33">
        <v>2.37</v>
      </c>
      <c r="N5" s="33">
        <v>3.01</v>
      </c>
      <c r="O5" s="33">
        <v>3.02</v>
      </c>
    </row>
    <row r="6" spans="1:15" x14ac:dyDescent="0.35">
      <c r="A6" s="40">
        <f>VLOOKUP(B6,'[1]PORTFOLIO RAW'!B:B,1,FALSE)</f>
        <v>906187</v>
      </c>
      <c r="B6" s="40">
        <v>906187</v>
      </c>
      <c r="C6" s="38" t="s">
        <v>438</v>
      </c>
      <c r="D6" s="38" t="s">
        <v>439</v>
      </c>
      <c r="E6" s="33">
        <v>5.58</v>
      </c>
      <c r="F6" s="33">
        <v>11.96</v>
      </c>
      <c r="G6" s="33">
        <v>7.07</v>
      </c>
      <c r="H6" s="33">
        <v>7.21</v>
      </c>
      <c r="I6" s="33">
        <v>10.36</v>
      </c>
      <c r="J6" s="33">
        <v>12.49</v>
      </c>
      <c r="K6" s="33">
        <v>9.1300000000000008</v>
      </c>
      <c r="L6" s="33">
        <v>16.309999999999999</v>
      </c>
      <c r="M6" s="33">
        <v>9.93</v>
      </c>
      <c r="N6" s="33">
        <v>8.09</v>
      </c>
      <c r="O6" s="33">
        <v>7.73</v>
      </c>
    </row>
    <row r="7" spans="1:15" x14ac:dyDescent="0.35">
      <c r="A7" s="40">
        <f>VLOOKUP(B7,'[1]PORTFOLIO RAW'!B:B,1,FALSE)</f>
        <v>936365</v>
      </c>
      <c r="B7" s="40">
        <v>936365</v>
      </c>
      <c r="C7" s="38" t="s">
        <v>440</v>
      </c>
      <c r="D7" s="38" t="s">
        <v>441</v>
      </c>
      <c r="E7" s="33">
        <v>2.4700000000000002</v>
      </c>
      <c r="F7" s="33">
        <v>-40.130000000000003</v>
      </c>
      <c r="G7" s="33">
        <v>5.87</v>
      </c>
      <c r="H7" s="33">
        <v>4.0599999999999996</v>
      </c>
      <c r="I7" s="33">
        <v>2.93</v>
      </c>
      <c r="J7" s="33">
        <v>4.72</v>
      </c>
      <c r="K7" s="33">
        <v>5.07</v>
      </c>
      <c r="L7" s="33">
        <v>15.65</v>
      </c>
      <c r="M7" s="33">
        <v>-3.54</v>
      </c>
      <c r="N7" s="33">
        <v>13.27</v>
      </c>
      <c r="O7" s="33">
        <v>21.29</v>
      </c>
    </row>
    <row r="8" spans="1:15" x14ac:dyDescent="0.35">
      <c r="A8" s="40">
        <f>VLOOKUP(B8,'[1]PORTFOLIO RAW'!B:B,1,FALSE)</f>
        <v>749382</v>
      </c>
      <c r="B8" s="40">
        <v>749382</v>
      </c>
      <c r="C8" s="38" t="s">
        <v>442</v>
      </c>
      <c r="D8" s="38" t="s">
        <v>443</v>
      </c>
      <c r="E8" s="33">
        <v>5.42</v>
      </c>
      <c r="F8" s="33">
        <v>4.92</v>
      </c>
      <c r="G8" s="33">
        <v>3.54</v>
      </c>
      <c r="H8" s="33">
        <v>3.35</v>
      </c>
      <c r="I8" s="33">
        <v>2.1</v>
      </c>
      <c r="J8" s="33">
        <v>2.5499999999999998</v>
      </c>
      <c r="K8" s="33">
        <v>3.91</v>
      </c>
      <c r="L8" s="33">
        <v>4.93</v>
      </c>
      <c r="M8" s="33">
        <v>5.79</v>
      </c>
      <c r="N8" s="33">
        <v>6.75</v>
      </c>
      <c r="O8" s="33">
        <v>8.75</v>
      </c>
    </row>
    <row r="9" spans="1:15" x14ac:dyDescent="0.35">
      <c r="A9" s="40">
        <f>VLOOKUP(B9,'[1]PORTFOLIO RAW'!B:B,1,FALSE)</f>
        <v>905271</v>
      </c>
      <c r="B9" s="40">
        <v>905271</v>
      </c>
      <c r="C9" s="38" t="s">
        <v>444</v>
      </c>
      <c r="D9" s="38" t="s">
        <v>445</v>
      </c>
      <c r="E9" s="33">
        <v>3.65</v>
      </c>
      <c r="F9" s="33">
        <v>3.51</v>
      </c>
      <c r="G9" s="33">
        <v>3.52</v>
      </c>
      <c r="H9" s="33">
        <v>3.18</v>
      </c>
      <c r="I9" s="33">
        <v>3.02</v>
      </c>
      <c r="J9" s="33">
        <v>2.78</v>
      </c>
      <c r="K9" s="33">
        <v>3.23</v>
      </c>
      <c r="L9" s="33">
        <v>3.89</v>
      </c>
      <c r="M9" s="33">
        <v>3.99</v>
      </c>
      <c r="N9" s="33">
        <v>4.5</v>
      </c>
      <c r="O9" s="33">
        <v>3.26</v>
      </c>
    </row>
    <row r="10" spans="1:15" x14ac:dyDescent="0.35">
      <c r="A10" s="40">
        <f>VLOOKUP(B10,'[1]PORTFOLIO RAW'!B:B,1,FALSE)</f>
        <v>894371</v>
      </c>
      <c r="B10" s="40">
        <v>894371</v>
      </c>
      <c r="C10" s="38" t="s">
        <v>446</v>
      </c>
      <c r="D10" s="38" t="s">
        <v>447</v>
      </c>
      <c r="E10" s="33">
        <v>3.36</v>
      </c>
      <c r="F10" s="33">
        <v>3.23</v>
      </c>
      <c r="G10" s="33">
        <v>2.2000000000000002</v>
      </c>
      <c r="H10" s="33">
        <v>2.83</v>
      </c>
      <c r="I10" s="33">
        <v>3.01</v>
      </c>
      <c r="J10" s="33">
        <v>3.33</v>
      </c>
      <c r="K10" s="33">
        <v>3.01</v>
      </c>
      <c r="L10" s="33">
        <v>3.15</v>
      </c>
      <c r="M10" s="33">
        <v>3.19</v>
      </c>
      <c r="N10" s="33">
        <v>3.72</v>
      </c>
      <c r="O10" s="33">
        <v>3.32</v>
      </c>
    </row>
    <row r="11" spans="1:15" x14ac:dyDescent="0.35">
      <c r="A11" s="40">
        <f>VLOOKUP(B11,'[1]PORTFOLIO RAW'!B:B,1,FALSE)</f>
        <v>322677</v>
      </c>
      <c r="B11" s="40">
        <v>322677</v>
      </c>
      <c r="C11" s="38" t="s">
        <v>448</v>
      </c>
      <c r="D11" s="38" t="s">
        <v>449</v>
      </c>
      <c r="E11" s="33">
        <v>1.56</v>
      </c>
      <c r="F11" s="33">
        <v>1.57</v>
      </c>
      <c r="G11" s="33">
        <v>0.94</v>
      </c>
      <c r="H11" s="33">
        <v>0.94</v>
      </c>
      <c r="I11" s="33">
        <v>0.73</v>
      </c>
      <c r="J11" s="33">
        <v>1.0900000000000001</v>
      </c>
      <c r="K11" s="33">
        <v>1.26</v>
      </c>
      <c r="L11" s="33">
        <v>1.45</v>
      </c>
      <c r="M11" s="33">
        <v>1.31</v>
      </c>
      <c r="N11" s="33">
        <v>1.42</v>
      </c>
      <c r="O11" s="33">
        <v>1.73</v>
      </c>
    </row>
    <row r="12" spans="1:15" x14ac:dyDescent="0.35">
      <c r="A12" s="40">
        <f>VLOOKUP(B12,'[1]PORTFOLIO RAW'!B:B,1,FALSE)</f>
        <v>906191</v>
      </c>
      <c r="B12" s="40">
        <v>906191</v>
      </c>
      <c r="C12" s="38" t="s">
        <v>450</v>
      </c>
      <c r="D12" s="38" t="s">
        <v>451</v>
      </c>
      <c r="E12" s="33">
        <v>4.72</v>
      </c>
      <c r="F12" s="33">
        <v>4.6900000000000004</v>
      </c>
      <c r="G12" s="33">
        <v>3.42</v>
      </c>
      <c r="H12" s="33">
        <v>3.21</v>
      </c>
      <c r="I12" s="33">
        <v>3.39</v>
      </c>
      <c r="J12" s="33">
        <v>3.64</v>
      </c>
      <c r="K12" s="33">
        <v>3.84</v>
      </c>
      <c r="L12" s="33">
        <v>4.28</v>
      </c>
      <c r="M12" s="33">
        <v>4.1900000000000004</v>
      </c>
      <c r="N12" s="33">
        <v>4.51</v>
      </c>
      <c r="O12" s="33">
        <v>6.11</v>
      </c>
    </row>
    <row r="13" spans="1:15" x14ac:dyDescent="0.35">
      <c r="A13" s="40">
        <f>VLOOKUP(B13,'[1]PORTFOLIO RAW'!B:B,1,FALSE)</f>
        <v>938692</v>
      </c>
      <c r="B13" s="40">
        <v>938692</v>
      </c>
      <c r="C13" s="38" t="s">
        <v>452</v>
      </c>
      <c r="D13" s="38" t="s">
        <v>453</v>
      </c>
      <c r="E13" s="33">
        <v>3.36</v>
      </c>
      <c r="F13" s="33">
        <v>3.11</v>
      </c>
      <c r="G13" s="33">
        <v>2.72</v>
      </c>
      <c r="H13" s="33">
        <v>2.2400000000000002</v>
      </c>
      <c r="I13" s="33">
        <v>2.79</v>
      </c>
      <c r="J13" s="33">
        <v>3.33</v>
      </c>
      <c r="K13" s="33">
        <v>3.98</v>
      </c>
      <c r="L13" s="33">
        <v>4.24</v>
      </c>
      <c r="M13" s="33">
        <v>4.07</v>
      </c>
      <c r="N13" s="33">
        <v>4.34</v>
      </c>
      <c r="O13" s="33">
        <v>5.44</v>
      </c>
    </row>
    <row r="14" spans="1:15" x14ac:dyDescent="0.35">
      <c r="A14" s="40">
        <f>VLOOKUP(B14,'[1]PORTFOLIO RAW'!B:B,1,FALSE)</f>
        <v>905802</v>
      </c>
      <c r="B14" s="40">
        <v>905802</v>
      </c>
      <c r="C14" s="38" t="s">
        <v>454</v>
      </c>
      <c r="D14" s="38" t="s">
        <v>455</v>
      </c>
      <c r="E14" s="33">
        <v>2.16</v>
      </c>
      <c r="F14" s="33">
        <v>2.5099999999999998</v>
      </c>
      <c r="G14" s="33">
        <v>1.36</v>
      </c>
      <c r="H14" s="33">
        <v>1.1200000000000001</v>
      </c>
      <c r="I14" s="33">
        <v>1.1000000000000001</v>
      </c>
      <c r="J14" s="33">
        <v>0.9</v>
      </c>
      <c r="K14" s="33">
        <v>1.0900000000000001</v>
      </c>
      <c r="L14" s="33">
        <v>1.35</v>
      </c>
      <c r="M14" s="33">
        <v>0.78</v>
      </c>
      <c r="N14" s="33">
        <v>1</v>
      </c>
      <c r="O14" s="33">
        <v>1.25</v>
      </c>
    </row>
    <row r="15" spans="1:15" x14ac:dyDescent="0.35">
      <c r="A15" s="40">
        <f>VLOOKUP(B15,'[1]PORTFOLIO RAW'!B:B,1,FALSE)</f>
        <v>906156</v>
      </c>
      <c r="B15" s="40">
        <v>906156</v>
      </c>
      <c r="C15" s="38" t="s">
        <v>456</v>
      </c>
      <c r="D15" s="38" t="s">
        <v>457</v>
      </c>
      <c r="E15" s="33">
        <v>6.45</v>
      </c>
      <c r="F15" s="33">
        <v>3.96</v>
      </c>
      <c r="G15" s="33">
        <v>2.87</v>
      </c>
      <c r="H15" s="33">
        <v>3.2</v>
      </c>
      <c r="I15" s="33">
        <v>3.13</v>
      </c>
      <c r="J15" s="33">
        <v>3.5</v>
      </c>
      <c r="K15" s="33">
        <v>4.28</v>
      </c>
      <c r="L15" s="33">
        <v>4.54</v>
      </c>
      <c r="M15" s="33">
        <v>3.68</v>
      </c>
      <c r="N15" s="33">
        <v>2.87</v>
      </c>
      <c r="O15" s="33">
        <v>4.29</v>
      </c>
    </row>
    <row r="16" spans="1:15" x14ac:dyDescent="0.35">
      <c r="A16" s="40">
        <f>VLOOKUP(B16,'[1]PORTFOLIO RAW'!B:B,1,FALSE)</f>
        <v>905425</v>
      </c>
      <c r="B16" s="40">
        <v>905425</v>
      </c>
      <c r="C16" s="38" t="s">
        <v>458</v>
      </c>
      <c r="D16" s="38" t="s">
        <v>459</v>
      </c>
      <c r="E16" s="33">
        <v>1.81</v>
      </c>
      <c r="F16" s="33">
        <v>1.44</v>
      </c>
      <c r="G16" s="33">
        <v>1.1599999999999999</v>
      </c>
      <c r="H16" s="33">
        <v>1.28</v>
      </c>
      <c r="I16" s="33">
        <v>1.26</v>
      </c>
      <c r="J16" s="33">
        <v>1.4</v>
      </c>
      <c r="K16" s="33">
        <v>1.32</v>
      </c>
      <c r="L16" s="33">
        <v>1.55</v>
      </c>
      <c r="M16" s="33">
        <v>1.52</v>
      </c>
      <c r="N16" s="33">
        <v>1.84</v>
      </c>
      <c r="O16" s="33">
        <v>1.93</v>
      </c>
    </row>
    <row r="17" spans="1:15" x14ac:dyDescent="0.35">
      <c r="A17" s="40">
        <f>VLOOKUP(B17,'[1]PORTFOLIO RAW'!B:B,1,FALSE)</f>
        <v>933185</v>
      </c>
      <c r="B17" s="40">
        <v>933185</v>
      </c>
      <c r="C17" s="38" t="s">
        <v>460</v>
      </c>
      <c r="D17" s="38" t="s">
        <v>461</v>
      </c>
      <c r="E17" s="33">
        <v>3.41</v>
      </c>
      <c r="F17" s="33">
        <v>3.86</v>
      </c>
      <c r="G17" s="33">
        <v>2.21</v>
      </c>
      <c r="H17" s="33">
        <v>2.29</v>
      </c>
      <c r="I17" s="33">
        <v>1.32</v>
      </c>
      <c r="J17" s="33">
        <v>1.7</v>
      </c>
      <c r="K17" s="33">
        <v>2.13</v>
      </c>
      <c r="L17" s="33">
        <v>1.93</v>
      </c>
      <c r="M17" s="33">
        <v>1.67</v>
      </c>
      <c r="N17" s="33">
        <v>1.89</v>
      </c>
      <c r="O17" s="33">
        <v>1.78</v>
      </c>
    </row>
    <row r="18" spans="1:15" x14ac:dyDescent="0.35">
      <c r="A18" s="40">
        <f>VLOOKUP(B18,'[1]PORTFOLIO RAW'!B:B,1,FALSE)</f>
        <v>916305</v>
      </c>
      <c r="B18" s="40">
        <v>916305</v>
      </c>
      <c r="C18" s="38" t="s">
        <v>462</v>
      </c>
      <c r="D18" s="38" t="s">
        <v>463</v>
      </c>
      <c r="E18" s="33">
        <v>1.88</v>
      </c>
      <c r="F18" s="33">
        <v>0.6</v>
      </c>
      <c r="G18" s="33">
        <v>-1.01</v>
      </c>
      <c r="H18" s="33">
        <v>1</v>
      </c>
      <c r="I18" s="33">
        <v>0.48</v>
      </c>
      <c r="J18" s="33">
        <v>0.59</v>
      </c>
      <c r="K18" s="33">
        <v>0.8</v>
      </c>
      <c r="L18" s="33">
        <v>0.84</v>
      </c>
      <c r="M18" s="33">
        <v>0.9</v>
      </c>
      <c r="N18" s="33">
        <v>0.89</v>
      </c>
      <c r="O18" s="33">
        <v>0.96</v>
      </c>
    </row>
    <row r="19" spans="1:15" x14ac:dyDescent="0.35">
      <c r="A19" s="40">
        <f>VLOOKUP(B19,'[1]PORTFOLIO RAW'!B:B,1,FALSE)</f>
        <v>905276</v>
      </c>
      <c r="B19" s="40">
        <v>905276</v>
      </c>
      <c r="C19" s="38" t="s">
        <v>464</v>
      </c>
      <c r="D19" s="38" t="s">
        <v>465</v>
      </c>
      <c r="E19" s="33">
        <v>4.8899999999999997</v>
      </c>
      <c r="F19" s="33">
        <v>3.32</v>
      </c>
      <c r="G19" s="33">
        <v>3.14</v>
      </c>
      <c r="H19" s="33">
        <v>2.8</v>
      </c>
      <c r="I19" s="33">
        <v>2.7</v>
      </c>
      <c r="J19" s="33">
        <v>2.91</v>
      </c>
      <c r="K19" s="33">
        <v>3.15</v>
      </c>
      <c r="L19" s="33">
        <v>3.3</v>
      </c>
      <c r="M19" s="33">
        <v>3.5</v>
      </c>
      <c r="N19" s="33">
        <v>3.71</v>
      </c>
      <c r="O19" s="33">
        <v>3.03</v>
      </c>
    </row>
    <row r="20" spans="1:15" x14ac:dyDescent="0.35">
      <c r="A20" s="40">
        <f>VLOOKUP(B20,'[1]PORTFOLIO RAW'!B:B,1,FALSE)</f>
        <v>982852</v>
      </c>
      <c r="B20" s="40">
        <v>982852</v>
      </c>
      <c r="C20" s="38" t="s">
        <v>466</v>
      </c>
      <c r="D20" s="38" t="s">
        <v>467</v>
      </c>
      <c r="E20" s="33">
        <v>2.1</v>
      </c>
      <c r="F20" s="33">
        <v>1.1399999999999999</v>
      </c>
      <c r="G20" s="33">
        <v>0.77</v>
      </c>
      <c r="H20" s="33">
        <v>0.65</v>
      </c>
      <c r="I20" s="33">
        <v>0.73</v>
      </c>
      <c r="J20" s="33">
        <v>0.98</v>
      </c>
      <c r="K20" s="33">
        <v>0.96</v>
      </c>
      <c r="L20" s="33">
        <v>1.24</v>
      </c>
      <c r="M20" s="33">
        <v>1.45</v>
      </c>
      <c r="N20" s="33">
        <v>1.28</v>
      </c>
      <c r="O20" s="33">
        <v>1.47</v>
      </c>
    </row>
    <row r="21" spans="1:15" x14ac:dyDescent="0.35">
      <c r="A21" s="40">
        <f>VLOOKUP(B21,'[1]PORTFOLIO RAW'!B:B,1,FALSE)</f>
        <v>921983</v>
      </c>
      <c r="B21" s="40">
        <v>921983</v>
      </c>
      <c r="C21" s="38" t="s">
        <v>468</v>
      </c>
      <c r="D21" s="38" t="s">
        <v>469</v>
      </c>
      <c r="E21" s="33">
        <v>1.93</v>
      </c>
      <c r="F21" s="33">
        <v>2.4700000000000002</v>
      </c>
      <c r="G21" s="33">
        <v>2</v>
      </c>
      <c r="H21" s="33">
        <v>1.51</v>
      </c>
      <c r="I21" s="33">
        <v>1.31</v>
      </c>
      <c r="J21" s="33">
        <v>1.1599999999999999</v>
      </c>
      <c r="K21" s="33">
        <v>1.02</v>
      </c>
      <c r="L21" s="33">
        <v>1.42</v>
      </c>
      <c r="M21" s="33">
        <v>5.84</v>
      </c>
      <c r="N21" s="33">
        <v>3.5</v>
      </c>
      <c r="O21" s="33">
        <v>2.21</v>
      </c>
    </row>
    <row r="22" spans="1:15" x14ac:dyDescent="0.35">
      <c r="A22" s="40">
        <f>VLOOKUP(B22,'[1]PORTFOLIO RAW'!B:B,1,FALSE)</f>
        <v>981550</v>
      </c>
      <c r="B22" s="40">
        <v>981550</v>
      </c>
      <c r="C22" s="38" t="s">
        <v>470</v>
      </c>
      <c r="D22" s="38" t="s">
        <v>471</v>
      </c>
      <c r="E22" s="33">
        <v>1.74</v>
      </c>
      <c r="F22" s="33">
        <v>1.47</v>
      </c>
      <c r="G22" s="33">
        <v>1.1499999999999999</v>
      </c>
      <c r="H22" s="33">
        <v>1.1399999999999999</v>
      </c>
      <c r="I22" s="33">
        <v>1.3</v>
      </c>
      <c r="J22" s="33">
        <v>1.92</v>
      </c>
      <c r="K22" s="33">
        <v>2.29</v>
      </c>
      <c r="L22" s="33">
        <v>2.76</v>
      </c>
      <c r="M22" s="33">
        <v>2.71</v>
      </c>
      <c r="N22" s="33">
        <v>2.96</v>
      </c>
      <c r="O22" s="33">
        <v>2.57</v>
      </c>
    </row>
    <row r="23" spans="1:15" x14ac:dyDescent="0.35">
      <c r="A23" s="40">
        <f>VLOOKUP(B23,'[1]PORTFOLIO RAW'!B:B,1,FALSE)</f>
        <v>992816</v>
      </c>
      <c r="B23" s="40">
        <v>992816</v>
      </c>
      <c r="C23" s="38" t="s">
        <v>472</v>
      </c>
      <c r="D23" s="38" t="s">
        <v>473</v>
      </c>
      <c r="E23" s="33">
        <v>8.4</v>
      </c>
      <c r="F23" s="33">
        <v>5.94</v>
      </c>
      <c r="G23" s="33">
        <v>5.24</v>
      </c>
      <c r="H23" s="33">
        <v>5.41</v>
      </c>
      <c r="I23" s="33">
        <v>5</v>
      </c>
      <c r="J23" s="33">
        <v>5.54</v>
      </c>
      <c r="K23" s="33">
        <v>3.44</v>
      </c>
      <c r="L23" s="33">
        <v>5.42</v>
      </c>
      <c r="M23" s="33">
        <v>5.42</v>
      </c>
      <c r="N23" s="33">
        <v>4.7699999999999996</v>
      </c>
      <c r="O23" s="33">
        <v>6.01</v>
      </c>
    </row>
    <row r="24" spans="1:15" x14ac:dyDescent="0.35">
      <c r="A24" s="40">
        <f>VLOOKUP(B24,'[1]PORTFOLIO RAW'!B:B,1,FALSE)</f>
        <v>905296</v>
      </c>
      <c r="B24" s="40">
        <v>905296</v>
      </c>
      <c r="C24" s="38" t="s">
        <v>474</v>
      </c>
      <c r="D24" s="38" t="s">
        <v>475</v>
      </c>
      <c r="E24" s="33">
        <v>3.7</v>
      </c>
      <c r="F24" s="33">
        <v>2.83</v>
      </c>
      <c r="G24" s="33">
        <v>2.4500000000000002</v>
      </c>
      <c r="H24" s="33">
        <v>1.98</v>
      </c>
      <c r="I24" s="33">
        <v>1.67</v>
      </c>
      <c r="J24" s="33">
        <v>1.96</v>
      </c>
      <c r="K24" s="33">
        <v>2.7</v>
      </c>
      <c r="L24" s="33">
        <v>3.49</v>
      </c>
      <c r="M24" s="33">
        <v>2.5099999999999998</v>
      </c>
      <c r="N24" s="33">
        <v>4.55</v>
      </c>
      <c r="O24" s="33">
        <v>5.39</v>
      </c>
    </row>
    <row r="25" spans="1:15" x14ac:dyDescent="0.35">
      <c r="A25" s="40">
        <f>VLOOKUP(B25,'[1]PORTFOLIO RAW'!B:B,1,FALSE)</f>
        <v>130298</v>
      </c>
      <c r="B25" s="40">
        <v>130298</v>
      </c>
      <c r="C25" s="38" t="s">
        <v>476</v>
      </c>
      <c r="D25" s="38" t="s">
        <v>477</v>
      </c>
      <c r="E25" s="33">
        <v>3.18</v>
      </c>
      <c r="F25" s="33">
        <v>3.1</v>
      </c>
      <c r="G25" s="33">
        <v>2.62</v>
      </c>
      <c r="H25" s="33">
        <v>2.85</v>
      </c>
      <c r="I25" s="33">
        <v>2.59</v>
      </c>
      <c r="J25" s="33">
        <v>2.62</v>
      </c>
      <c r="K25" s="33">
        <v>3.16</v>
      </c>
      <c r="L25" s="33">
        <v>3.69</v>
      </c>
      <c r="M25" s="33">
        <v>1.58</v>
      </c>
      <c r="N25" s="33">
        <v>2.27</v>
      </c>
      <c r="O25" s="33">
        <v>4.09</v>
      </c>
    </row>
    <row r="26" spans="1:15" x14ac:dyDescent="0.35">
      <c r="A26" s="40">
        <f>VLOOKUP(B26,'[1]PORTFOLIO RAW'!B:B,1,FALSE)</f>
        <v>921093</v>
      </c>
      <c r="B26" s="40">
        <v>921093</v>
      </c>
      <c r="C26" s="38" t="s">
        <v>478</v>
      </c>
      <c r="D26" s="38" t="s">
        <v>479</v>
      </c>
      <c r="E26" s="33">
        <v>1.56</v>
      </c>
      <c r="F26" s="33">
        <v>1.1299999999999999</v>
      </c>
      <c r="G26" s="33">
        <v>1.28</v>
      </c>
      <c r="H26" s="33">
        <v>1.1200000000000001</v>
      </c>
      <c r="I26" s="33">
        <v>0.99</v>
      </c>
      <c r="J26" s="33">
        <v>0.94</v>
      </c>
      <c r="K26" s="33">
        <v>1.22</v>
      </c>
      <c r="L26" s="33">
        <v>1.7</v>
      </c>
      <c r="M26" s="33">
        <v>1.47</v>
      </c>
      <c r="N26" s="33">
        <v>1.43</v>
      </c>
      <c r="O26" s="33">
        <v>1.33</v>
      </c>
    </row>
    <row r="27" spans="1:15" x14ac:dyDescent="0.35">
      <c r="A27" s="40">
        <f>VLOOKUP(B27,'[1]PORTFOLIO RAW'!B:B,1,FALSE)</f>
        <v>902607</v>
      </c>
      <c r="B27" s="40">
        <v>902607</v>
      </c>
      <c r="C27" s="38" t="s">
        <v>480</v>
      </c>
      <c r="D27" s="38" t="s">
        <v>481</v>
      </c>
      <c r="E27" s="33">
        <v>1.1399999999999999</v>
      </c>
      <c r="F27" s="33">
        <v>1.02</v>
      </c>
      <c r="G27" s="33">
        <v>1.01</v>
      </c>
      <c r="H27" s="33">
        <v>1.21</v>
      </c>
      <c r="I27" s="33">
        <v>1.27</v>
      </c>
      <c r="J27" s="33">
        <v>1.44</v>
      </c>
      <c r="K27" s="33">
        <v>1.45</v>
      </c>
      <c r="L27" s="33">
        <v>1.43</v>
      </c>
      <c r="M27" s="33">
        <v>1.49</v>
      </c>
      <c r="N27" s="33">
        <v>1.78</v>
      </c>
      <c r="O27" s="33">
        <v>1.95</v>
      </c>
    </row>
    <row r="28" spans="1:15" x14ac:dyDescent="0.35">
      <c r="A28" s="40">
        <f>VLOOKUP(B28,'[1]PORTFOLIO RAW'!B:B,1,FALSE)</f>
        <v>670942</v>
      </c>
      <c r="B28" s="40">
        <v>670942</v>
      </c>
      <c r="C28" s="38" t="s">
        <v>482</v>
      </c>
      <c r="D28" s="38" t="s">
        <v>483</v>
      </c>
      <c r="E28" s="33">
        <v>1.63</v>
      </c>
      <c r="F28" s="33">
        <v>1.24</v>
      </c>
      <c r="G28" s="33">
        <v>0.69</v>
      </c>
      <c r="H28" s="33">
        <v>0.85</v>
      </c>
      <c r="I28" s="33">
        <v>0.94</v>
      </c>
      <c r="J28" s="33">
        <v>1.2</v>
      </c>
      <c r="K28" s="33">
        <v>1.28</v>
      </c>
      <c r="L28" s="33">
        <v>1.4</v>
      </c>
      <c r="M28" s="33">
        <v>1.41</v>
      </c>
      <c r="N28" s="33">
        <v>1.71</v>
      </c>
      <c r="O28" s="33">
        <v>1.98</v>
      </c>
    </row>
    <row r="29" spans="1:15" x14ac:dyDescent="0.35">
      <c r="A29" s="40">
        <f>VLOOKUP(B29,'[1]PORTFOLIO RAW'!B:B,1,FALSE)</f>
        <v>702259</v>
      </c>
      <c r="B29" s="40">
        <v>702259</v>
      </c>
      <c r="C29" s="38" t="s">
        <v>484</v>
      </c>
      <c r="D29" s="38" t="s">
        <v>485</v>
      </c>
      <c r="E29" s="33">
        <v>9.2200000000000006</v>
      </c>
      <c r="F29" s="33">
        <v>6.13</v>
      </c>
      <c r="G29" s="33">
        <v>3.67</v>
      </c>
      <c r="H29" s="33">
        <v>4.72</v>
      </c>
      <c r="I29" s="33">
        <v>3.42</v>
      </c>
      <c r="J29" s="33">
        <v>3.73</v>
      </c>
      <c r="K29" s="33">
        <v>4.08</v>
      </c>
      <c r="L29" s="33">
        <v>5.69</v>
      </c>
      <c r="M29" s="33">
        <v>6.49</v>
      </c>
      <c r="N29" s="33">
        <v>20.81</v>
      </c>
      <c r="O29" s="33">
        <v>-96.52</v>
      </c>
    </row>
    <row r="30" spans="1:15" x14ac:dyDescent="0.35">
      <c r="A30" s="40">
        <f>VLOOKUP(B30,'[1]PORTFOLIO RAW'!B:B,1,FALSE)</f>
        <v>912669</v>
      </c>
      <c r="B30" s="40">
        <v>912669</v>
      </c>
      <c r="C30" s="38" t="s">
        <v>486</v>
      </c>
      <c r="D30" s="38" t="s">
        <v>487</v>
      </c>
      <c r="E30" s="33">
        <v>4.82</v>
      </c>
      <c r="F30" s="33">
        <v>4.2699999999999996</v>
      </c>
      <c r="G30" s="33">
        <v>3.62</v>
      </c>
      <c r="H30" s="33">
        <v>3.44</v>
      </c>
      <c r="I30" s="33">
        <v>4.05</v>
      </c>
      <c r="J30" s="33">
        <v>4.59</v>
      </c>
      <c r="K30" s="33">
        <v>5.36</v>
      </c>
      <c r="L30" s="33">
        <v>8.41</v>
      </c>
      <c r="M30" s="33">
        <v>8.1999999999999993</v>
      </c>
      <c r="N30" s="33">
        <v>10.029999999999999</v>
      </c>
      <c r="O30" s="33">
        <v>13.72</v>
      </c>
    </row>
    <row r="31" spans="1:15" x14ac:dyDescent="0.35">
      <c r="A31" s="40">
        <f>VLOOKUP(B31,'[1]PORTFOLIO RAW'!B:B,1,FALSE)</f>
        <v>544616</v>
      </c>
      <c r="B31" s="40">
        <v>544616</v>
      </c>
      <c r="C31" s="38" t="s">
        <v>488</v>
      </c>
      <c r="D31" s="38" t="s">
        <v>489</v>
      </c>
      <c r="E31" s="33">
        <v>33.409999999999997</v>
      </c>
      <c r="F31" s="33">
        <v>-19.12</v>
      </c>
      <c r="G31" s="33">
        <v>-10.46</v>
      </c>
      <c r="H31" s="33">
        <v>-8.25</v>
      </c>
      <c r="I31" s="33">
        <v>-8.8000000000000007</v>
      </c>
      <c r="J31" s="33">
        <v>-8.24</v>
      </c>
      <c r="K31" s="33">
        <v>-8.8800000000000008</v>
      </c>
      <c r="L31" s="33">
        <v>-10</v>
      </c>
      <c r="M31" s="33">
        <v>-12.52</v>
      </c>
      <c r="N31" s="33">
        <v>-15.23</v>
      </c>
      <c r="O31" s="33">
        <v>-10.02</v>
      </c>
    </row>
    <row r="32" spans="1:15" x14ac:dyDescent="0.35">
      <c r="A32" s="40">
        <f>VLOOKUP(B32,'[1]PORTFOLIO RAW'!B:B,1,FALSE)</f>
        <v>921161</v>
      </c>
      <c r="B32" s="40">
        <v>921161</v>
      </c>
      <c r="C32" s="38" t="s">
        <v>490</v>
      </c>
      <c r="D32" s="38" t="s">
        <v>491</v>
      </c>
      <c r="E32" s="33">
        <v>3.05</v>
      </c>
      <c r="F32" s="33">
        <v>2.83</v>
      </c>
      <c r="G32" s="33">
        <v>2.94</v>
      </c>
      <c r="H32" s="33">
        <v>2.46</v>
      </c>
      <c r="I32" s="33">
        <v>1.74</v>
      </c>
      <c r="J32" s="33">
        <v>1.98</v>
      </c>
      <c r="K32" s="33">
        <v>2.9</v>
      </c>
      <c r="L32" s="33">
        <v>4.2</v>
      </c>
      <c r="M32" s="33">
        <v>5.6</v>
      </c>
      <c r="N32" s="33">
        <v>7.45</v>
      </c>
      <c r="O32" s="33">
        <v>8.35</v>
      </c>
    </row>
    <row r="33" spans="1:15" x14ac:dyDescent="0.35">
      <c r="A33" s="40">
        <f>VLOOKUP(B33,'[1]PORTFOLIO RAW'!B:B,1,FALSE)</f>
        <v>932060</v>
      </c>
      <c r="B33" s="40">
        <v>932060</v>
      </c>
      <c r="C33" s="38" t="s">
        <v>492</v>
      </c>
      <c r="D33" s="38" t="s">
        <v>493</v>
      </c>
      <c r="E33" s="33">
        <v>4.17</v>
      </c>
      <c r="F33" s="33">
        <v>3.77</v>
      </c>
      <c r="G33" s="33">
        <v>3.03</v>
      </c>
      <c r="H33" s="33">
        <v>3.62</v>
      </c>
      <c r="I33" s="33">
        <v>4.5</v>
      </c>
      <c r="J33" s="33">
        <v>5.92</v>
      </c>
      <c r="K33" s="33">
        <v>5.54</v>
      </c>
      <c r="L33" s="33">
        <v>8.6300000000000008</v>
      </c>
      <c r="M33" s="33">
        <v>7.39</v>
      </c>
      <c r="N33" s="33">
        <v>3.99</v>
      </c>
      <c r="O33" s="33">
        <v>3.64</v>
      </c>
    </row>
    <row r="34" spans="1:15" x14ac:dyDescent="0.35">
      <c r="A34" s="40">
        <f>VLOOKUP(B34,'[1]PORTFOLIO RAW'!B:B,1,FALSE)</f>
        <v>874227</v>
      </c>
      <c r="B34" s="40">
        <v>874227</v>
      </c>
      <c r="C34" s="38" t="s">
        <v>494</v>
      </c>
      <c r="D34" s="38" t="s">
        <v>495</v>
      </c>
      <c r="E34" s="33">
        <v>1.48</v>
      </c>
      <c r="F34" s="33">
        <v>1.91</v>
      </c>
      <c r="G34" s="33">
        <v>1.19</v>
      </c>
      <c r="H34" s="33">
        <v>1.24</v>
      </c>
      <c r="I34" s="33">
        <v>1.05</v>
      </c>
      <c r="J34" s="33">
        <v>1.1399999999999999</v>
      </c>
      <c r="K34" s="33">
        <v>1.29</v>
      </c>
      <c r="L34" s="33">
        <v>1.42</v>
      </c>
      <c r="M34" s="33">
        <v>1.24</v>
      </c>
      <c r="N34" s="33">
        <v>1.24</v>
      </c>
      <c r="O34" s="33">
        <v>1.3</v>
      </c>
    </row>
    <row r="35" spans="1:15" x14ac:dyDescent="0.35">
      <c r="A35" s="40">
        <f>VLOOKUP(B35,'[1]PORTFOLIO RAW'!B:B,1,FALSE)</f>
        <v>916365</v>
      </c>
      <c r="B35" s="40">
        <v>916365</v>
      </c>
      <c r="C35" s="38" t="s">
        <v>496</v>
      </c>
      <c r="D35" s="38" t="s">
        <v>497</v>
      </c>
      <c r="E35" s="33">
        <v>5.22</v>
      </c>
      <c r="F35" s="33">
        <v>6.65</v>
      </c>
      <c r="G35" s="33">
        <v>4.8899999999999997</v>
      </c>
      <c r="H35" s="33">
        <v>4.07</v>
      </c>
      <c r="I35" s="33">
        <v>4.87</v>
      </c>
      <c r="J35" s="33">
        <v>4.8099999999999996</v>
      </c>
      <c r="K35" s="33">
        <v>4.59</v>
      </c>
      <c r="L35" s="33">
        <v>4.84</v>
      </c>
      <c r="M35" s="33">
        <v>2.2400000000000002</v>
      </c>
      <c r="N35" s="33">
        <v>3.11</v>
      </c>
      <c r="O35" s="33">
        <v>3.84</v>
      </c>
    </row>
    <row r="36" spans="1:15" x14ac:dyDescent="0.35">
      <c r="A36" s="40">
        <f>VLOOKUP(B36,'[1]PORTFOLIO RAW'!B:B,1,FALSE)</f>
        <v>905876</v>
      </c>
      <c r="B36" s="40">
        <v>905876</v>
      </c>
      <c r="C36" s="38" t="s">
        <v>498</v>
      </c>
      <c r="D36" s="38" t="s">
        <v>499</v>
      </c>
      <c r="E36" s="33">
        <v>4.5</v>
      </c>
      <c r="F36" s="33">
        <v>4.07</v>
      </c>
      <c r="G36" s="33">
        <v>3.27</v>
      </c>
      <c r="H36" s="33">
        <v>3.14</v>
      </c>
      <c r="I36" s="33">
        <v>3.4</v>
      </c>
      <c r="J36" s="33">
        <v>3.82</v>
      </c>
      <c r="K36" s="33">
        <v>3.93</v>
      </c>
      <c r="L36" s="33">
        <v>4.32</v>
      </c>
      <c r="M36" s="33">
        <v>4.0599999999999996</v>
      </c>
      <c r="N36" s="33">
        <v>4.91</v>
      </c>
      <c r="O36" s="33">
        <v>3.41</v>
      </c>
    </row>
    <row r="37" spans="1:15" x14ac:dyDescent="0.35">
      <c r="A37" s="40">
        <f>VLOOKUP(B37,'[1]PORTFOLIO RAW'!B:B,1,FALSE)</f>
        <v>945384</v>
      </c>
      <c r="B37" s="40">
        <v>945384</v>
      </c>
      <c r="C37" s="38" t="s">
        <v>500</v>
      </c>
      <c r="D37" s="38" t="s">
        <v>501</v>
      </c>
      <c r="E37" s="33">
        <v>2.5099999999999998</v>
      </c>
      <c r="F37" s="33">
        <v>2.27</v>
      </c>
      <c r="G37" s="33">
        <v>2.02</v>
      </c>
      <c r="H37" s="33">
        <v>2.35</v>
      </c>
      <c r="I37" s="33">
        <v>2.87</v>
      </c>
      <c r="J37" s="33">
        <v>3.91</v>
      </c>
      <c r="K37" s="33">
        <v>3.52</v>
      </c>
      <c r="L37" s="33">
        <v>16.97</v>
      </c>
      <c r="M37" s="33">
        <v>11.03</v>
      </c>
      <c r="N37" s="33">
        <v>9.2799999999999994</v>
      </c>
      <c r="O37" s="33">
        <v>4.68</v>
      </c>
    </row>
    <row r="38" spans="1:15" x14ac:dyDescent="0.35">
      <c r="A38" s="40">
        <f>VLOOKUP(B38,'[1]PORTFOLIO RAW'!B:B,1,FALSE)</f>
        <v>929302</v>
      </c>
      <c r="B38" s="40">
        <v>929302</v>
      </c>
      <c r="C38" s="38" t="s">
        <v>502</v>
      </c>
      <c r="D38" s="38" t="s">
        <v>503</v>
      </c>
      <c r="E38" s="33">
        <v>4.33</v>
      </c>
      <c r="F38" s="33">
        <v>3.86</v>
      </c>
      <c r="G38" s="33">
        <v>2.5</v>
      </c>
      <c r="H38" s="33">
        <v>2.42</v>
      </c>
      <c r="I38" s="33">
        <v>3.03</v>
      </c>
      <c r="J38" s="33">
        <v>1.99</v>
      </c>
      <c r="K38" s="33">
        <v>3.28</v>
      </c>
      <c r="L38" s="33">
        <v>2.42</v>
      </c>
      <c r="M38" s="33">
        <v>2.95</v>
      </c>
      <c r="N38" s="33">
        <v>2.5499999999999998</v>
      </c>
      <c r="O38" s="33">
        <v>4.3600000000000003</v>
      </c>
    </row>
    <row r="39" spans="1:15" x14ac:dyDescent="0.35">
      <c r="A39" s="40">
        <f>VLOOKUP(B39,'[1]PORTFOLIO RAW'!B:B,1,FALSE)</f>
        <v>895784</v>
      </c>
      <c r="B39" s="40">
        <v>895784</v>
      </c>
      <c r="C39" s="38" t="s">
        <v>504</v>
      </c>
      <c r="D39" s="38" t="s">
        <v>505</v>
      </c>
      <c r="E39" s="33">
        <v>1.81</v>
      </c>
      <c r="F39" s="33">
        <v>1.17</v>
      </c>
      <c r="G39" s="33">
        <v>0.8</v>
      </c>
      <c r="H39" s="33">
        <v>1.1599999999999999</v>
      </c>
      <c r="I39" s="33">
        <v>1.1000000000000001</v>
      </c>
      <c r="J39" s="33">
        <v>1.22</v>
      </c>
      <c r="K39" s="33">
        <v>1.33</v>
      </c>
      <c r="L39" s="33">
        <v>1.5</v>
      </c>
      <c r="M39" s="33">
        <v>1.56</v>
      </c>
      <c r="N39" s="33">
        <v>1.56</v>
      </c>
      <c r="O39" s="33">
        <v>1.61</v>
      </c>
    </row>
    <row r="40" spans="1:15" x14ac:dyDescent="0.35">
      <c r="A40" s="40">
        <f>VLOOKUP(B40,'[1]PORTFOLIO RAW'!B:B,1,FALSE)</f>
        <v>878574</v>
      </c>
      <c r="B40" s="40">
        <v>878574</v>
      </c>
      <c r="C40" s="38" t="s">
        <v>506</v>
      </c>
      <c r="D40" s="38" t="s">
        <v>507</v>
      </c>
      <c r="E40" s="33">
        <v>15.65</v>
      </c>
      <c r="F40" s="33">
        <v>-170.26</v>
      </c>
      <c r="G40" s="33">
        <v>15.81</v>
      </c>
      <c r="H40" s="33">
        <v>13.8</v>
      </c>
      <c r="I40" s="33">
        <v>13.89</v>
      </c>
      <c r="J40" s="33">
        <v>14.43</v>
      </c>
      <c r="K40" s="33">
        <v>14.85</v>
      </c>
      <c r="L40" s="33">
        <v>20.74</v>
      </c>
      <c r="M40" s="33">
        <v>37.94</v>
      </c>
      <c r="N40" s="33">
        <v>-6.12</v>
      </c>
      <c r="O40" s="33">
        <v>-4.16</v>
      </c>
    </row>
    <row r="41" spans="1:15" x14ac:dyDescent="0.35">
      <c r="A41" s="40">
        <f>VLOOKUP(B41,'[1]PORTFOLIO RAW'!B:B,1,FALSE)</f>
        <v>905159</v>
      </c>
      <c r="B41" s="40">
        <v>905159</v>
      </c>
      <c r="C41" s="38" t="s">
        <v>508</v>
      </c>
      <c r="D41" s="38" t="s">
        <v>509</v>
      </c>
      <c r="E41" s="33">
        <v>2.19</v>
      </c>
      <c r="F41" s="33">
        <v>2.54</v>
      </c>
      <c r="G41" s="33">
        <v>1.67</v>
      </c>
      <c r="H41" s="33">
        <v>1.31</v>
      </c>
      <c r="I41" s="33">
        <v>1.45</v>
      </c>
      <c r="J41" s="33">
        <v>1.41</v>
      </c>
      <c r="K41" s="33">
        <v>1.21</v>
      </c>
      <c r="L41" s="33">
        <v>1.17</v>
      </c>
      <c r="M41" s="33">
        <v>1.06</v>
      </c>
      <c r="N41" s="33">
        <v>2.2999999999999998</v>
      </c>
      <c r="O41" s="33">
        <v>3.53</v>
      </c>
    </row>
    <row r="42" spans="1:15" x14ac:dyDescent="0.35">
      <c r="A42" s="40">
        <f>VLOOKUP(B42,'[1]PORTFOLIO RAW'!B:B,1,FALSE)</f>
        <v>905596</v>
      </c>
      <c r="B42" s="40">
        <v>905596</v>
      </c>
      <c r="C42" s="38" t="s">
        <v>510</v>
      </c>
      <c r="D42" s="38" t="s">
        <v>511</v>
      </c>
      <c r="E42" s="33">
        <v>6.84</v>
      </c>
      <c r="F42" s="33">
        <v>5.85</v>
      </c>
      <c r="G42" s="33">
        <v>4.09</v>
      </c>
      <c r="H42" s="33">
        <v>2.82</v>
      </c>
      <c r="I42" s="33">
        <v>3.25</v>
      </c>
      <c r="J42" s="33">
        <v>3.65</v>
      </c>
      <c r="K42" s="33">
        <v>4.7699999999999996</v>
      </c>
      <c r="L42" s="33">
        <v>4.84</v>
      </c>
      <c r="M42" s="33">
        <v>424.72</v>
      </c>
      <c r="N42" s="33">
        <v>-80.790000000000006</v>
      </c>
      <c r="O42" s="33">
        <v>13.92</v>
      </c>
    </row>
    <row r="43" spans="1:15" x14ac:dyDescent="0.35">
      <c r="A43" s="40">
        <f>VLOOKUP(B43,'[1]PORTFOLIO RAW'!B:B,1,FALSE)</f>
        <v>904818</v>
      </c>
      <c r="B43" s="40">
        <v>904818</v>
      </c>
      <c r="C43" s="38" t="s">
        <v>512</v>
      </c>
      <c r="D43" s="38" t="s">
        <v>513</v>
      </c>
      <c r="E43" s="33">
        <v>8.81</v>
      </c>
      <c r="F43" s="33">
        <v>-34.19</v>
      </c>
      <c r="G43" s="33">
        <v>18.100000000000001</v>
      </c>
      <c r="H43" s="33">
        <v>16.86</v>
      </c>
      <c r="I43" s="33">
        <v>13.4</v>
      </c>
      <c r="J43" s="33">
        <v>8.9499999999999993</v>
      </c>
      <c r="K43" s="33">
        <v>5.92</v>
      </c>
      <c r="L43" s="33">
        <v>10.76</v>
      </c>
      <c r="M43" s="33">
        <v>14.6</v>
      </c>
      <c r="N43" s="33">
        <v>97.57</v>
      </c>
      <c r="O43" s="33">
        <v>425.35</v>
      </c>
    </row>
    <row r="44" spans="1:15" x14ac:dyDescent="0.35">
      <c r="A44" s="40">
        <f>VLOOKUP(B44,'[1]PORTFOLIO RAW'!B:B,1,FALSE)</f>
        <v>923649</v>
      </c>
      <c r="B44" s="40">
        <v>923649</v>
      </c>
      <c r="C44" s="38" t="s">
        <v>514</v>
      </c>
      <c r="D44" s="38" t="s">
        <v>515</v>
      </c>
      <c r="E44" s="33">
        <v>5.14</v>
      </c>
      <c r="F44" s="33">
        <v>4.46</v>
      </c>
      <c r="G44" s="33">
        <v>4.63</v>
      </c>
      <c r="H44" s="33">
        <v>4.4400000000000004</v>
      </c>
      <c r="I44" s="33">
        <v>3.98</v>
      </c>
      <c r="J44" s="33">
        <v>4.46</v>
      </c>
      <c r="K44" s="33">
        <v>5.82</v>
      </c>
      <c r="L44" s="33">
        <v>7.1</v>
      </c>
      <c r="M44" s="33">
        <v>6.82</v>
      </c>
      <c r="N44" s="33">
        <v>4.42</v>
      </c>
      <c r="O44" s="33">
        <v>5.47</v>
      </c>
    </row>
    <row r="45" spans="1:15" x14ac:dyDescent="0.35">
      <c r="A45" s="40">
        <f>VLOOKUP(B45,'[1]PORTFOLIO RAW'!B:B,1,FALSE)</f>
        <v>325824</v>
      </c>
      <c r="B45" s="40">
        <v>325824</v>
      </c>
      <c r="C45" s="38" t="s">
        <v>516</v>
      </c>
      <c r="D45" s="38" t="s">
        <v>517</v>
      </c>
      <c r="E45" s="33">
        <v>1.35</v>
      </c>
      <c r="F45" s="33">
        <v>1.55</v>
      </c>
      <c r="G45" s="33">
        <v>1.34</v>
      </c>
      <c r="H45" s="33">
        <v>0.74</v>
      </c>
      <c r="I45" s="33">
        <v>0.84</v>
      </c>
      <c r="J45" s="33">
        <v>1.2</v>
      </c>
      <c r="K45" s="33">
        <v>2.39</v>
      </c>
      <c r="L45" s="33">
        <v>2.5499999999999998</v>
      </c>
      <c r="M45" s="33">
        <v>3.56</v>
      </c>
      <c r="N45" s="33">
        <v>4.71</v>
      </c>
      <c r="O45" s="33">
        <v>5.64</v>
      </c>
    </row>
    <row r="46" spans="1:15" x14ac:dyDescent="0.35">
      <c r="A46" s="40">
        <f>VLOOKUP(B46,'[1]PORTFOLIO RAW'!B:B,1,FALSE)</f>
        <v>879628</v>
      </c>
      <c r="B46" s="40">
        <v>879628</v>
      </c>
      <c r="C46" s="38" t="s">
        <v>518</v>
      </c>
      <c r="D46" s="38" t="s">
        <v>519</v>
      </c>
      <c r="E46" s="33">
        <v>8.7899999999999991</v>
      </c>
      <c r="F46" s="33">
        <v>8.64</v>
      </c>
      <c r="G46" s="33">
        <v>9.15</v>
      </c>
      <c r="H46" s="33">
        <v>9.48</v>
      </c>
      <c r="I46" s="33">
        <v>9.16</v>
      </c>
      <c r="J46" s="33">
        <v>6.18</v>
      </c>
      <c r="K46" s="33">
        <v>10.53</v>
      </c>
      <c r="L46" s="33">
        <v>9.5299999999999994</v>
      </c>
      <c r="M46" s="33">
        <v>8.33</v>
      </c>
      <c r="N46" s="33">
        <v>7.71</v>
      </c>
      <c r="O46" s="33">
        <v>7.17</v>
      </c>
    </row>
    <row r="47" spans="1:15" x14ac:dyDescent="0.35">
      <c r="A47" s="40">
        <f>VLOOKUP(B47,'[1]PORTFOLIO RAW'!B:B,1,FALSE)</f>
        <v>905080</v>
      </c>
      <c r="B47" s="40">
        <v>905080</v>
      </c>
      <c r="C47" s="38" t="s">
        <v>520</v>
      </c>
      <c r="D47" s="38" t="s">
        <v>521</v>
      </c>
      <c r="E47" s="33">
        <v>5.34</v>
      </c>
      <c r="F47" s="33">
        <v>3.4</v>
      </c>
      <c r="G47" s="33">
        <v>3.01</v>
      </c>
      <c r="H47" s="33">
        <v>3.04</v>
      </c>
      <c r="I47" s="33">
        <v>3.37</v>
      </c>
      <c r="J47" s="33">
        <v>4.08</v>
      </c>
      <c r="K47" s="33">
        <v>5.08</v>
      </c>
      <c r="L47" s="33">
        <v>5.75</v>
      </c>
      <c r="M47" s="33">
        <v>7.52</v>
      </c>
      <c r="N47" s="33">
        <v>5.74</v>
      </c>
      <c r="O47" s="33">
        <v>8.8699999999999992</v>
      </c>
    </row>
    <row r="48" spans="1:15" x14ac:dyDescent="0.35">
      <c r="A48" s="40">
        <f>VLOOKUP(B48,'[1]PORTFOLIO RAW'!B:B,1,FALSE)</f>
        <v>130502</v>
      </c>
      <c r="B48" s="40">
        <v>130502</v>
      </c>
      <c r="C48" s="38" t="s">
        <v>522</v>
      </c>
      <c r="D48" s="38" t="s">
        <v>523</v>
      </c>
      <c r="E48" s="33">
        <v>3.16</v>
      </c>
      <c r="F48" s="33">
        <v>2.74</v>
      </c>
      <c r="G48" s="33">
        <v>1.98</v>
      </c>
      <c r="H48" s="33">
        <v>2.89</v>
      </c>
      <c r="I48" s="33">
        <v>2.72</v>
      </c>
      <c r="J48" s="33">
        <v>1.96</v>
      </c>
      <c r="K48" s="33">
        <v>2</v>
      </c>
      <c r="L48" s="33">
        <v>2.11</v>
      </c>
      <c r="M48" s="33">
        <v>2.31</v>
      </c>
      <c r="N48" s="33">
        <v>2.38</v>
      </c>
      <c r="O48" s="33">
        <v>2.4</v>
      </c>
    </row>
    <row r="49" spans="1:15" x14ac:dyDescent="0.35">
      <c r="A49" s="40">
        <f>VLOOKUP(B49,'[1]PORTFOLIO RAW'!B:B,1,FALSE)</f>
        <v>902103</v>
      </c>
      <c r="B49" s="40">
        <v>902103</v>
      </c>
      <c r="C49" s="38" t="s">
        <v>524</v>
      </c>
      <c r="D49" s="38" t="s">
        <v>525</v>
      </c>
      <c r="E49" s="33">
        <v>1.87</v>
      </c>
      <c r="F49" s="33">
        <v>1.65</v>
      </c>
      <c r="G49" s="33">
        <v>1.39</v>
      </c>
      <c r="H49" s="33">
        <v>1.47</v>
      </c>
      <c r="I49" s="33">
        <v>1.29</v>
      </c>
      <c r="J49" s="33">
        <v>1.52</v>
      </c>
      <c r="K49" s="33">
        <v>1.93</v>
      </c>
      <c r="L49" s="33">
        <v>2.31</v>
      </c>
      <c r="M49" s="33">
        <v>1.94</v>
      </c>
      <c r="N49" s="33">
        <v>2.1</v>
      </c>
      <c r="O49" s="33">
        <v>2.3199999999999998</v>
      </c>
    </row>
    <row r="50" spans="1:15" x14ac:dyDescent="0.35">
      <c r="A50" s="40">
        <f>VLOOKUP(B50,'[1]PORTFOLIO RAW'!B:B,1,FALSE)</f>
        <v>951849</v>
      </c>
      <c r="B50" s="40">
        <v>951849</v>
      </c>
      <c r="C50" s="38" t="s">
        <v>526</v>
      </c>
      <c r="D50" s="38" t="s">
        <v>527</v>
      </c>
      <c r="E50" s="33">
        <v>2.2200000000000002</v>
      </c>
      <c r="F50" s="33">
        <v>2.06</v>
      </c>
      <c r="G50" s="33">
        <v>1.72</v>
      </c>
      <c r="H50" s="33">
        <v>1.71</v>
      </c>
      <c r="I50" s="33">
        <v>1.62</v>
      </c>
      <c r="J50" s="33">
        <v>1.54</v>
      </c>
      <c r="K50" s="33">
        <v>2.42</v>
      </c>
      <c r="L50" s="33">
        <v>2.99</v>
      </c>
      <c r="M50" s="33">
        <v>2.98</v>
      </c>
      <c r="N50" s="33">
        <v>2.69</v>
      </c>
      <c r="O50" s="33">
        <v>3.05</v>
      </c>
    </row>
    <row r="51" spans="1:15" x14ac:dyDescent="0.35">
      <c r="A51" s="40">
        <f>VLOOKUP(B51,'[1]PORTFOLIO RAW'!B:B,1,FALSE)</f>
        <v>674693</v>
      </c>
      <c r="B51" s="40">
        <v>674693</v>
      </c>
      <c r="C51" s="38" t="s">
        <v>528</v>
      </c>
      <c r="D51" s="38" t="s">
        <v>529</v>
      </c>
      <c r="E51" s="33">
        <v>5.44</v>
      </c>
      <c r="F51" s="33">
        <v>107.04</v>
      </c>
      <c r="G51" s="33">
        <v>8.16</v>
      </c>
      <c r="H51" s="33">
        <v>8.26</v>
      </c>
      <c r="I51" s="33">
        <v>-53.71</v>
      </c>
      <c r="J51" s="33">
        <v>-793.3</v>
      </c>
      <c r="K51" s="33">
        <v>-17.53</v>
      </c>
      <c r="L51" s="33">
        <v>-7.9</v>
      </c>
      <c r="M51" s="33">
        <v>-7.42</v>
      </c>
      <c r="N51" s="33">
        <v>-6.91</v>
      </c>
      <c r="O51" s="33">
        <v>-8.4</v>
      </c>
    </row>
    <row r="52" spans="1:15" x14ac:dyDescent="0.35">
      <c r="A52" s="40">
        <f>VLOOKUP(B52,'[1]PORTFOLIO RAW'!B:B,1,FALSE)</f>
        <v>546075</v>
      </c>
      <c r="B52" s="40">
        <v>546075</v>
      </c>
      <c r="C52" s="38" t="s">
        <v>530</v>
      </c>
      <c r="D52" s="38" t="s">
        <v>531</v>
      </c>
      <c r="E52" s="33">
        <v>5.51</v>
      </c>
      <c r="F52" s="33">
        <v>5.88</v>
      </c>
      <c r="G52" s="33">
        <v>3.87</v>
      </c>
      <c r="H52" s="33">
        <v>3.61</v>
      </c>
      <c r="I52" s="33">
        <v>3.35</v>
      </c>
      <c r="J52" s="33">
        <v>4.0999999999999996</v>
      </c>
      <c r="K52" s="33">
        <v>4.2699999999999996</v>
      </c>
      <c r="L52" s="33">
        <v>5.62</v>
      </c>
      <c r="M52" s="33">
        <v>4.96</v>
      </c>
      <c r="N52" s="33">
        <v>5.39</v>
      </c>
      <c r="O52" s="33">
        <v>6.35</v>
      </c>
    </row>
    <row r="53" spans="1:15" x14ac:dyDescent="0.35">
      <c r="A53" s="40">
        <f>VLOOKUP(B53,'[1]PORTFOLIO RAW'!B:B,1,FALSE)</f>
        <v>912216</v>
      </c>
      <c r="B53" s="40">
        <v>912216</v>
      </c>
      <c r="C53" s="38" t="s">
        <v>532</v>
      </c>
      <c r="D53" s="38" t="s">
        <v>533</v>
      </c>
      <c r="E53" s="33">
        <v>5.48</v>
      </c>
      <c r="F53" s="33">
        <v>4.17</v>
      </c>
      <c r="G53" s="33">
        <v>3.67</v>
      </c>
      <c r="H53" s="33">
        <v>4.41</v>
      </c>
      <c r="I53" s="33">
        <v>4.9800000000000004</v>
      </c>
      <c r="J53" s="33">
        <v>8.5</v>
      </c>
      <c r="K53" s="33">
        <v>7.45</v>
      </c>
      <c r="L53" s="33">
        <v>10.63</v>
      </c>
      <c r="M53" s="33">
        <v>13.52</v>
      </c>
      <c r="N53" s="33">
        <v>13.65</v>
      </c>
      <c r="O53" s="33">
        <v>13.7</v>
      </c>
    </row>
    <row r="54" spans="1:15" x14ac:dyDescent="0.35">
      <c r="A54" s="40">
        <f>VLOOKUP(B54,'[1]PORTFOLIO RAW'!B:B,1,FALSE)</f>
        <v>993189</v>
      </c>
      <c r="B54" s="40">
        <v>993189</v>
      </c>
      <c r="C54" s="38" t="s">
        <v>534</v>
      </c>
      <c r="D54" s="38" t="s">
        <v>535</v>
      </c>
      <c r="E54" s="33">
        <v>2.04</v>
      </c>
      <c r="F54" s="33">
        <v>3.01</v>
      </c>
      <c r="G54" s="33">
        <v>2.0099999999999998</v>
      </c>
      <c r="H54" s="33">
        <v>2.42</v>
      </c>
      <c r="I54" s="33">
        <v>2.62</v>
      </c>
      <c r="J54" s="33">
        <v>2.4900000000000002</v>
      </c>
      <c r="K54" s="33">
        <v>2.57</v>
      </c>
      <c r="L54" s="33">
        <v>2.91</v>
      </c>
      <c r="M54" s="33">
        <v>2.38</v>
      </c>
      <c r="N54" s="33">
        <v>2.36</v>
      </c>
      <c r="O54" s="33">
        <v>3.28</v>
      </c>
    </row>
    <row r="55" spans="1:15" x14ac:dyDescent="0.35">
      <c r="A55" s="40">
        <f>VLOOKUP(B55,'[1]PORTFOLIO RAW'!B:B,1,FALSE)</f>
        <v>905075</v>
      </c>
      <c r="B55" s="40">
        <v>905075</v>
      </c>
      <c r="C55" s="38" t="s">
        <v>536</v>
      </c>
      <c r="D55" s="38" t="s">
        <v>537</v>
      </c>
      <c r="E55" s="33">
        <v>10.220000000000001</v>
      </c>
      <c r="F55" s="33">
        <v>19.12</v>
      </c>
      <c r="G55" s="33">
        <v>12.04</v>
      </c>
      <c r="H55" s="33">
        <v>11.26</v>
      </c>
      <c r="I55" s="33">
        <v>11.14</v>
      </c>
      <c r="J55" s="33">
        <v>9.0500000000000007</v>
      </c>
      <c r="K55" s="33">
        <v>8.11</v>
      </c>
      <c r="L55" s="33">
        <v>9.8000000000000007</v>
      </c>
      <c r="M55" s="33">
        <v>10.39</v>
      </c>
      <c r="N55" s="33">
        <v>10.34</v>
      </c>
      <c r="O55" s="33">
        <v>10.25</v>
      </c>
    </row>
    <row r="56" spans="1:15" x14ac:dyDescent="0.35">
      <c r="A56" s="40">
        <f>VLOOKUP(B56,'[1]PORTFOLIO RAW'!B:B,1,FALSE)</f>
        <v>937083</v>
      </c>
      <c r="B56" s="40">
        <v>937083</v>
      </c>
      <c r="C56" s="38" t="s">
        <v>538</v>
      </c>
      <c r="D56" s="38" t="s">
        <v>539</v>
      </c>
      <c r="E56" s="33">
        <v>15.03</v>
      </c>
      <c r="F56" s="33">
        <v>2.5299999999999998</v>
      </c>
      <c r="G56" s="33">
        <v>11.14</v>
      </c>
      <c r="H56" s="33">
        <v>1.51</v>
      </c>
      <c r="I56" s="33">
        <v>1.52</v>
      </c>
      <c r="J56" s="33">
        <v>2.08</v>
      </c>
      <c r="K56" s="33">
        <v>2.16</v>
      </c>
      <c r="L56" s="33">
        <v>2.93</v>
      </c>
      <c r="M56" s="33">
        <v>3.78</v>
      </c>
      <c r="N56" s="33">
        <v>4.76</v>
      </c>
      <c r="O56" s="33">
        <v>4.91</v>
      </c>
    </row>
    <row r="57" spans="1:15" x14ac:dyDescent="0.35">
      <c r="A57" s="40">
        <f>VLOOKUP(B57,'[1]PORTFOLIO RAW'!B:B,1,FALSE)</f>
        <v>944704</v>
      </c>
      <c r="B57" s="40">
        <v>944704</v>
      </c>
      <c r="C57" s="38" t="s">
        <v>540</v>
      </c>
      <c r="D57" s="38" t="s">
        <v>541</v>
      </c>
      <c r="E57" s="33">
        <v>3.03</v>
      </c>
      <c r="F57" s="33">
        <v>2.1</v>
      </c>
      <c r="G57" s="33">
        <v>1.91</v>
      </c>
      <c r="H57" s="33">
        <v>1.97</v>
      </c>
      <c r="I57" s="33">
        <v>2.4300000000000002</v>
      </c>
      <c r="J57" s="33">
        <v>2.2000000000000002</v>
      </c>
      <c r="K57" s="33">
        <v>2.84</v>
      </c>
      <c r="L57" s="33">
        <v>4.09</v>
      </c>
      <c r="M57" s="33">
        <v>4.2</v>
      </c>
      <c r="N57" s="33">
        <v>3.57</v>
      </c>
      <c r="O57" s="33">
        <v>3.47</v>
      </c>
    </row>
    <row r="58" spans="1:15" x14ac:dyDescent="0.35">
      <c r="A58" s="40">
        <f>VLOOKUP(B58,'[1]PORTFOLIO RAW'!B:B,1,FALSE)</f>
        <v>902224</v>
      </c>
      <c r="B58" s="40">
        <v>902224</v>
      </c>
      <c r="C58" s="38" t="s">
        <v>542</v>
      </c>
      <c r="D58" s="38" t="s">
        <v>543</v>
      </c>
      <c r="E58" s="33">
        <v>5.57</v>
      </c>
      <c r="F58" s="33">
        <v>6.65</v>
      </c>
      <c r="G58" s="33">
        <v>3.8</v>
      </c>
      <c r="H58" s="33">
        <v>4.3499999999999996</v>
      </c>
      <c r="I58" s="33">
        <v>4.2</v>
      </c>
      <c r="J58" s="33">
        <v>3.45</v>
      </c>
      <c r="K58" s="33">
        <v>2.64</v>
      </c>
      <c r="L58" s="33">
        <v>3.84</v>
      </c>
      <c r="M58" s="33">
        <v>2.92</v>
      </c>
      <c r="N58" s="33">
        <v>3.63</v>
      </c>
      <c r="O58" s="33">
        <v>5.42</v>
      </c>
    </row>
    <row r="59" spans="1:15" x14ac:dyDescent="0.35">
      <c r="A59" s="40">
        <f>VLOOKUP(B59,'[1]PORTFOLIO RAW'!B:B,1,FALSE)</f>
        <v>755790</v>
      </c>
      <c r="B59" s="40">
        <v>755790</v>
      </c>
      <c r="C59" s="38" t="s">
        <v>544</v>
      </c>
      <c r="D59" s="38" t="s">
        <v>545</v>
      </c>
      <c r="E59" s="33">
        <v>9.33</v>
      </c>
      <c r="F59" s="33">
        <v>8.85</v>
      </c>
      <c r="G59" s="33">
        <v>5.48</v>
      </c>
      <c r="H59" s="33">
        <v>4.3</v>
      </c>
      <c r="I59" s="33">
        <v>5.46</v>
      </c>
      <c r="J59" s="33">
        <v>5.84</v>
      </c>
      <c r="K59" s="33">
        <v>11.03</v>
      </c>
      <c r="L59" s="33">
        <v>11.5</v>
      </c>
      <c r="M59" s="33">
        <v>16.38</v>
      </c>
      <c r="N59" s="33">
        <v>12.73</v>
      </c>
      <c r="O59" s="33">
        <v>16.3</v>
      </c>
    </row>
    <row r="60" spans="1:15" x14ac:dyDescent="0.35">
      <c r="A60" s="40">
        <f>VLOOKUP(B60,'[1]PORTFOLIO RAW'!B:B,1,FALSE)</f>
        <v>867705</v>
      </c>
      <c r="B60" s="40">
        <v>867705</v>
      </c>
      <c r="C60" s="38" t="s">
        <v>546</v>
      </c>
      <c r="D60" s="38" t="s">
        <v>547</v>
      </c>
      <c r="E60" s="33">
        <v>3.82</v>
      </c>
      <c r="F60" s="33">
        <v>2.71</v>
      </c>
      <c r="G60" s="33">
        <v>3.11</v>
      </c>
      <c r="H60" s="33">
        <v>5.13</v>
      </c>
      <c r="I60" s="33">
        <v>3.78</v>
      </c>
      <c r="J60" s="33">
        <v>4.8600000000000003</v>
      </c>
      <c r="K60" s="33">
        <v>4.29</v>
      </c>
      <c r="L60" s="33">
        <v>5.42</v>
      </c>
      <c r="M60" s="33">
        <v>5.89</v>
      </c>
      <c r="N60" s="33">
        <v>4.97</v>
      </c>
      <c r="O60" s="33">
        <v>11.67</v>
      </c>
    </row>
    <row r="61" spans="1:15" x14ac:dyDescent="0.35">
      <c r="A61" s="40">
        <f>VLOOKUP(B61,'[1]PORTFOLIO RAW'!B:B,1,FALSE)</f>
        <v>902242</v>
      </c>
      <c r="B61" s="40">
        <v>902242</v>
      </c>
      <c r="C61" s="38" t="s">
        <v>548</v>
      </c>
      <c r="D61" s="38" t="s">
        <v>549</v>
      </c>
      <c r="E61" s="33">
        <v>1.29</v>
      </c>
      <c r="F61" s="33">
        <v>1.2</v>
      </c>
      <c r="G61" s="33">
        <v>1.1200000000000001</v>
      </c>
      <c r="H61" s="33">
        <v>0.97</v>
      </c>
      <c r="I61" s="33">
        <v>0.72</v>
      </c>
      <c r="J61" s="33">
        <v>0.8</v>
      </c>
      <c r="K61" s="33">
        <v>0.99</v>
      </c>
      <c r="L61" s="33">
        <v>1.08</v>
      </c>
      <c r="M61" s="33">
        <v>1.02</v>
      </c>
      <c r="N61" s="33">
        <v>1.05</v>
      </c>
      <c r="O61" s="33">
        <v>1.45</v>
      </c>
    </row>
    <row r="62" spans="1:15" x14ac:dyDescent="0.35">
      <c r="A62" s="40">
        <f>VLOOKUP(B62,'[1]PORTFOLIO RAW'!B:B,1,FALSE)</f>
        <v>951545</v>
      </c>
      <c r="B62" s="40">
        <v>951545</v>
      </c>
      <c r="C62" s="38" t="s">
        <v>550</v>
      </c>
      <c r="D62" s="38" t="s">
        <v>551</v>
      </c>
      <c r="E62" s="33">
        <v>1.98</v>
      </c>
      <c r="F62" s="33">
        <v>1.44</v>
      </c>
      <c r="G62" s="33">
        <v>1.03</v>
      </c>
      <c r="H62" s="33">
        <v>1.1200000000000001</v>
      </c>
      <c r="I62" s="33">
        <v>1.0900000000000001</v>
      </c>
      <c r="J62" s="33">
        <v>1.49</v>
      </c>
      <c r="K62" s="33">
        <v>1.71</v>
      </c>
      <c r="L62" s="33">
        <v>1.65</v>
      </c>
      <c r="M62" s="33">
        <v>1.71</v>
      </c>
      <c r="N62" s="33">
        <v>2.2999999999999998</v>
      </c>
      <c r="O62" s="33">
        <v>2.2999999999999998</v>
      </c>
    </row>
    <row r="63" spans="1:15" x14ac:dyDescent="0.35">
      <c r="A63" s="40">
        <f>VLOOKUP(B63,'[1]PORTFOLIO RAW'!B:B,1,FALSE)</f>
        <v>944777</v>
      </c>
      <c r="B63" s="40">
        <v>944777</v>
      </c>
      <c r="C63" s="38" t="s">
        <v>552</v>
      </c>
      <c r="D63" s="38" t="s">
        <v>553</v>
      </c>
      <c r="E63" s="33">
        <v>2.58</v>
      </c>
      <c r="F63" s="33">
        <v>1.95</v>
      </c>
      <c r="G63" s="33">
        <v>1.79</v>
      </c>
      <c r="H63" s="33">
        <v>1.83</v>
      </c>
      <c r="I63" s="33">
        <v>1.89</v>
      </c>
      <c r="J63" s="33">
        <v>2.37</v>
      </c>
      <c r="K63" s="33">
        <v>2.87</v>
      </c>
      <c r="L63" s="33">
        <v>4.07</v>
      </c>
      <c r="M63" s="33">
        <v>5.24</v>
      </c>
      <c r="N63" s="33">
        <v>5.19</v>
      </c>
      <c r="O63" s="33">
        <v>4.8899999999999997</v>
      </c>
    </row>
    <row r="64" spans="1:15" x14ac:dyDescent="0.35">
      <c r="A64" s="40">
        <f>VLOOKUP(B64,'[1]PORTFOLIO RAW'!B:B,1,FALSE)</f>
        <v>542868</v>
      </c>
      <c r="B64" s="40">
        <v>542868</v>
      </c>
      <c r="C64" s="38" t="s">
        <v>554</v>
      </c>
      <c r="D64" s="38" t="s">
        <v>555</v>
      </c>
      <c r="E64" s="33">
        <v>5.71</v>
      </c>
      <c r="F64" s="33">
        <v>3.7</v>
      </c>
      <c r="G64" s="33">
        <v>3.06</v>
      </c>
      <c r="H64" s="33">
        <v>2.57</v>
      </c>
      <c r="I64" s="33">
        <v>1.73</v>
      </c>
      <c r="J64" s="33">
        <v>1.71</v>
      </c>
      <c r="K64" s="33">
        <v>2.33</v>
      </c>
      <c r="L64" s="33">
        <v>2.15</v>
      </c>
      <c r="M64" s="33">
        <v>2.0299999999999998</v>
      </c>
      <c r="N64" s="33">
        <v>2.36</v>
      </c>
      <c r="O64" s="33">
        <v>3.74</v>
      </c>
    </row>
    <row r="65" spans="1:15" x14ac:dyDescent="0.35">
      <c r="A65" s="40">
        <f>VLOOKUP(B65,'[1]PORTFOLIO RAW'!B:B,1,FALSE)</f>
        <v>916125</v>
      </c>
      <c r="B65" s="40">
        <v>916125</v>
      </c>
      <c r="C65" s="38" t="s">
        <v>556</v>
      </c>
      <c r="D65" s="38" t="s">
        <v>557</v>
      </c>
      <c r="E65" s="33">
        <v>-22.77</v>
      </c>
      <c r="F65" s="33">
        <v>-49.57</v>
      </c>
      <c r="G65" s="33">
        <v>97.26</v>
      </c>
      <c r="H65" s="33">
        <v>-109.57</v>
      </c>
      <c r="I65" s="33">
        <v>-66.959999999999994</v>
      </c>
      <c r="J65" s="33">
        <v>63.89</v>
      </c>
      <c r="K65" s="33">
        <v>69.959999999999994</v>
      </c>
      <c r="L65" s="33">
        <v>98.89</v>
      </c>
      <c r="M65" s="33">
        <v>49.14</v>
      </c>
      <c r="N65" s="33">
        <v>29.51</v>
      </c>
      <c r="O65" s="33">
        <v>24.07</v>
      </c>
    </row>
    <row r="66" spans="1:15" x14ac:dyDescent="0.35">
      <c r="A66" s="40">
        <f>VLOOKUP(B66,'[1]PORTFOLIO RAW'!B:B,1,FALSE)</f>
        <v>904282</v>
      </c>
      <c r="B66" s="40">
        <v>904282</v>
      </c>
      <c r="C66" s="38" t="s">
        <v>558</v>
      </c>
      <c r="D66" s="38" t="s">
        <v>559</v>
      </c>
      <c r="E66" s="33">
        <v>5.99</v>
      </c>
      <c r="F66" s="33">
        <v>5.95</v>
      </c>
      <c r="G66" s="33">
        <v>5.0199999999999996</v>
      </c>
      <c r="H66" s="33">
        <v>4.32</v>
      </c>
      <c r="I66" s="33">
        <v>5.13</v>
      </c>
      <c r="J66" s="33">
        <v>5.31</v>
      </c>
      <c r="K66" s="33">
        <v>5.27</v>
      </c>
      <c r="L66" s="33">
        <v>6.08</v>
      </c>
      <c r="M66" s="33">
        <v>6.64</v>
      </c>
      <c r="N66" s="33">
        <v>7.92</v>
      </c>
      <c r="O66" s="33">
        <v>11.44</v>
      </c>
    </row>
    <row r="67" spans="1:15" x14ac:dyDescent="0.35">
      <c r="A67" s="40">
        <f>VLOOKUP(B67,'[1]PORTFOLIO RAW'!B:B,1,FALSE)</f>
        <v>906148</v>
      </c>
      <c r="B67" s="40">
        <v>906148</v>
      </c>
      <c r="C67" s="38" t="s">
        <v>560</v>
      </c>
      <c r="D67" s="38" t="s">
        <v>561</v>
      </c>
      <c r="E67" s="33">
        <v>15.59</v>
      </c>
      <c r="F67" s="33">
        <v>19.920000000000002</v>
      </c>
      <c r="G67" s="33">
        <v>12.17</v>
      </c>
      <c r="H67" s="33">
        <v>14.22</v>
      </c>
      <c r="I67" s="33">
        <v>19.25</v>
      </c>
      <c r="J67" s="33">
        <v>23.13</v>
      </c>
      <c r="K67" s="33">
        <v>24.32</v>
      </c>
      <c r="L67" s="33">
        <v>52.07</v>
      </c>
      <c r="M67" s="33">
        <v>-188.73</v>
      </c>
      <c r="N67" s="33">
        <v>-265.91000000000003</v>
      </c>
      <c r="O67" s="33">
        <v>-1065.08</v>
      </c>
    </row>
    <row r="68" spans="1:15" x14ac:dyDescent="0.35">
      <c r="A68" s="40">
        <f>VLOOKUP(B68,'[1]PORTFOLIO RAW'!B:B,1,FALSE)</f>
        <v>922964</v>
      </c>
      <c r="B68" s="40">
        <v>922964</v>
      </c>
      <c r="C68" s="38" t="s">
        <v>562</v>
      </c>
      <c r="D68" s="38" t="s">
        <v>563</v>
      </c>
      <c r="E68" s="33">
        <v>1.63</v>
      </c>
      <c r="F68" s="33">
        <v>1.29</v>
      </c>
      <c r="G68" s="33">
        <v>0.97</v>
      </c>
      <c r="H68" s="33">
        <v>1.1499999999999999</v>
      </c>
      <c r="I68" s="33">
        <v>0.63</v>
      </c>
      <c r="J68" s="33">
        <v>0.88</v>
      </c>
      <c r="K68" s="33">
        <v>1.03</v>
      </c>
      <c r="L68" s="33">
        <v>1.27</v>
      </c>
      <c r="M68" s="33">
        <v>0.95</v>
      </c>
      <c r="N68" s="33">
        <v>1.03</v>
      </c>
      <c r="O68" s="33">
        <v>1.6</v>
      </c>
    </row>
    <row r="69" spans="1:15" x14ac:dyDescent="0.35">
      <c r="A69" s="40">
        <f>VLOOKUP(B69,'[1]PORTFOLIO RAW'!B:B,1,FALSE)</f>
        <v>929814</v>
      </c>
      <c r="B69" s="40">
        <v>929814</v>
      </c>
      <c r="C69" s="38" t="s">
        <v>564</v>
      </c>
      <c r="D69" s="38" t="s">
        <v>565</v>
      </c>
      <c r="E69" s="33">
        <v>2.42</v>
      </c>
      <c r="F69" s="33">
        <v>1.87</v>
      </c>
      <c r="G69" s="33">
        <v>2</v>
      </c>
      <c r="H69" s="33">
        <v>2.09</v>
      </c>
      <c r="I69" s="33">
        <v>2.15</v>
      </c>
      <c r="J69" s="33">
        <v>2.1</v>
      </c>
      <c r="K69" s="33">
        <v>2.4900000000000002</v>
      </c>
      <c r="L69" s="33">
        <v>3.15</v>
      </c>
      <c r="M69" s="33">
        <v>4.92</v>
      </c>
      <c r="N69" s="33">
        <v>4.68</v>
      </c>
      <c r="O69" s="33">
        <v>3.74</v>
      </c>
    </row>
    <row r="70" spans="1:15" x14ac:dyDescent="0.35">
      <c r="A70" s="40">
        <f>VLOOKUP(B70,'[1]PORTFOLIO RAW'!B:B,1,FALSE)</f>
        <v>902288</v>
      </c>
      <c r="B70" s="40">
        <v>902288</v>
      </c>
      <c r="C70" s="38" t="s">
        <v>566</v>
      </c>
      <c r="D70" s="38" t="s">
        <v>567</v>
      </c>
      <c r="E70" s="33">
        <v>1.4</v>
      </c>
      <c r="F70" s="33">
        <v>1.25</v>
      </c>
      <c r="G70" s="33">
        <v>1.1100000000000001</v>
      </c>
      <c r="H70" s="33">
        <v>1.24</v>
      </c>
      <c r="I70" s="33">
        <v>1.49</v>
      </c>
      <c r="J70" s="33">
        <v>1.47</v>
      </c>
      <c r="K70" s="33">
        <v>1.34</v>
      </c>
      <c r="L70" s="33">
        <v>1.33</v>
      </c>
      <c r="M70" s="33">
        <v>1.46</v>
      </c>
      <c r="N70" s="33">
        <v>1.63</v>
      </c>
      <c r="O70" s="33">
        <v>1.66</v>
      </c>
    </row>
    <row r="71" spans="1:15" x14ac:dyDescent="0.35">
      <c r="A71" s="40">
        <f>VLOOKUP(B71,'[1]PORTFOLIO RAW'!B:B,1,FALSE)</f>
        <v>901686</v>
      </c>
      <c r="B71" s="40">
        <v>901686</v>
      </c>
      <c r="C71" s="38" t="s">
        <v>568</v>
      </c>
      <c r="D71" s="38" t="s">
        <v>569</v>
      </c>
      <c r="E71" s="33">
        <v>1.74</v>
      </c>
      <c r="F71" s="33">
        <v>1.18</v>
      </c>
      <c r="G71" s="33">
        <v>1.18</v>
      </c>
      <c r="H71" s="33">
        <v>1.49</v>
      </c>
      <c r="I71" s="33">
        <v>1.71</v>
      </c>
      <c r="J71" s="33">
        <v>1.91</v>
      </c>
      <c r="K71" s="33">
        <v>2.06</v>
      </c>
      <c r="L71" s="33">
        <v>2.23</v>
      </c>
      <c r="M71" s="33">
        <v>2.37</v>
      </c>
      <c r="N71" s="33">
        <v>2.81</v>
      </c>
      <c r="O71" s="33">
        <v>2.99</v>
      </c>
    </row>
    <row r="72" spans="1:15" x14ac:dyDescent="0.35">
      <c r="A72" s="40">
        <f>VLOOKUP(B72,'[1]PORTFOLIO RAW'!B:B,1,FALSE)</f>
        <v>938928</v>
      </c>
      <c r="B72" s="40">
        <v>938928</v>
      </c>
      <c r="C72" s="38" t="s">
        <v>570</v>
      </c>
      <c r="D72" s="38" t="s">
        <v>571</v>
      </c>
      <c r="E72" s="33">
        <v>1.64</v>
      </c>
      <c r="F72" s="33">
        <v>1.17</v>
      </c>
      <c r="G72" s="33">
        <v>0.88</v>
      </c>
      <c r="H72" s="33">
        <v>1.27</v>
      </c>
      <c r="I72" s="33">
        <v>2.04</v>
      </c>
      <c r="J72" s="33">
        <v>2.04</v>
      </c>
      <c r="K72" s="33">
        <v>2.67</v>
      </c>
      <c r="L72" s="33">
        <v>2.99</v>
      </c>
      <c r="M72" s="33">
        <v>2.79</v>
      </c>
      <c r="N72" s="33">
        <v>3.37</v>
      </c>
      <c r="O72" s="33">
        <v>3.64</v>
      </c>
    </row>
    <row r="73" spans="1:15" x14ac:dyDescent="0.35">
      <c r="A73" s="40">
        <f>VLOOKUP(B73,'[1]PORTFOLIO RAW'!B:B,1,FALSE)</f>
        <v>912273</v>
      </c>
      <c r="B73" s="40">
        <v>912273</v>
      </c>
      <c r="C73" s="38" t="s">
        <v>572</v>
      </c>
      <c r="D73" s="38" t="s">
        <v>573</v>
      </c>
      <c r="E73" s="33">
        <v>3.96</v>
      </c>
      <c r="F73" s="33">
        <v>2.0099999999999998</v>
      </c>
      <c r="G73" s="33">
        <v>1.53</v>
      </c>
      <c r="H73" s="33">
        <v>1.42</v>
      </c>
      <c r="I73" s="33">
        <v>1</v>
      </c>
      <c r="J73" s="33">
        <v>0.91</v>
      </c>
      <c r="K73" s="33">
        <v>1.01</v>
      </c>
      <c r="L73" s="33">
        <v>1.37</v>
      </c>
      <c r="M73" s="33">
        <v>1.31</v>
      </c>
      <c r="N73" s="33">
        <v>1.51</v>
      </c>
      <c r="O73" s="33">
        <v>2.02</v>
      </c>
    </row>
    <row r="74" spans="1:15" x14ac:dyDescent="0.35">
      <c r="A74" s="40">
        <f>VLOOKUP(B74,'[1]PORTFOLIO RAW'!B:B,1,FALSE)</f>
        <v>923036</v>
      </c>
      <c r="B74" s="40">
        <v>923036</v>
      </c>
      <c r="C74" s="38" t="s">
        <v>574</v>
      </c>
      <c r="D74" s="38" t="s">
        <v>575</v>
      </c>
      <c r="E74" s="33">
        <v>2.08</v>
      </c>
      <c r="F74" s="33">
        <v>1.91</v>
      </c>
      <c r="G74" s="33">
        <v>1.49</v>
      </c>
      <c r="H74" s="33">
        <v>1.51</v>
      </c>
      <c r="I74" s="33">
        <v>0.99</v>
      </c>
      <c r="J74" s="33">
        <v>2.23</v>
      </c>
      <c r="K74" s="33">
        <v>4.03</v>
      </c>
      <c r="L74" s="33">
        <v>6.65</v>
      </c>
      <c r="M74" s="33">
        <v>19.52</v>
      </c>
      <c r="N74" s="33">
        <v>14.93</v>
      </c>
      <c r="O74" s="33">
        <v>52.24</v>
      </c>
    </row>
    <row r="75" spans="1:15" x14ac:dyDescent="0.35">
      <c r="A75" s="40">
        <f>VLOOKUP(B75,'[1]PORTFOLIO RAW'!B:B,1,FALSE)</f>
        <v>905966</v>
      </c>
      <c r="B75" s="40">
        <v>905966</v>
      </c>
      <c r="C75" s="38" t="s">
        <v>576</v>
      </c>
      <c r="D75" s="38" t="s">
        <v>577</v>
      </c>
      <c r="E75" s="33">
        <v>3.97</v>
      </c>
      <c r="F75" s="33">
        <v>3.66</v>
      </c>
      <c r="G75" s="33">
        <v>2.46</v>
      </c>
      <c r="H75" s="33">
        <v>3.74</v>
      </c>
      <c r="I75" s="33">
        <v>3.34</v>
      </c>
      <c r="J75" s="33">
        <v>2.8</v>
      </c>
      <c r="K75" s="33">
        <v>3.35</v>
      </c>
      <c r="L75" s="33">
        <v>3.27</v>
      </c>
      <c r="M75" s="33">
        <v>2.78</v>
      </c>
      <c r="N75" s="33">
        <v>2.92</v>
      </c>
      <c r="O75" s="33">
        <v>3.86</v>
      </c>
    </row>
    <row r="76" spans="1:15" x14ac:dyDescent="0.35">
      <c r="A76" s="40">
        <f>VLOOKUP(B76,'[1]PORTFOLIO RAW'!B:B,1,FALSE)</f>
        <v>325922</v>
      </c>
      <c r="B76" s="40">
        <v>325922</v>
      </c>
      <c r="C76" s="38" t="s">
        <v>578</v>
      </c>
      <c r="D76" s="38" t="s">
        <v>579</v>
      </c>
      <c r="E76" s="33">
        <v>0.79</v>
      </c>
      <c r="F76" s="33">
        <v>1.68</v>
      </c>
      <c r="G76" s="33">
        <v>1.86</v>
      </c>
      <c r="H76" s="33">
        <v>1.35</v>
      </c>
      <c r="I76" s="33">
        <v>1.18</v>
      </c>
      <c r="J76" s="33">
        <v>1.97</v>
      </c>
      <c r="K76" s="33">
        <v>1.61</v>
      </c>
      <c r="L76" s="33">
        <v>1.56</v>
      </c>
      <c r="M76" s="33">
        <v>1.97</v>
      </c>
      <c r="N76" s="33">
        <v>1.64</v>
      </c>
      <c r="O76" s="33">
        <v>1.79</v>
      </c>
    </row>
    <row r="77" spans="1:15" x14ac:dyDescent="0.35">
      <c r="A77" s="40">
        <f>VLOOKUP(B77,'[1]PORTFOLIO RAW'!B:B,1,FALSE)</f>
        <v>912941</v>
      </c>
      <c r="B77" s="40">
        <v>912941</v>
      </c>
      <c r="C77" s="38" t="s">
        <v>580</v>
      </c>
      <c r="D77" s="38" t="s">
        <v>581</v>
      </c>
      <c r="E77" s="33">
        <v>2.81</v>
      </c>
      <c r="F77" s="33">
        <v>2.5299999999999998</v>
      </c>
      <c r="G77" s="33">
        <v>1.87</v>
      </c>
      <c r="H77" s="33">
        <v>1.96</v>
      </c>
      <c r="I77" s="33">
        <v>1.88</v>
      </c>
      <c r="J77" s="33">
        <v>2.0099999999999998</v>
      </c>
      <c r="K77" s="33">
        <v>2.16</v>
      </c>
      <c r="L77" s="33">
        <v>2.38</v>
      </c>
      <c r="M77" s="33">
        <v>2.4900000000000002</v>
      </c>
      <c r="N77" s="33">
        <v>2.2999999999999998</v>
      </c>
      <c r="O77" s="33">
        <v>2.2799999999999998</v>
      </c>
    </row>
    <row r="78" spans="1:15" x14ac:dyDescent="0.35">
      <c r="A78" s="40">
        <f>VLOOKUP(B78,'[1]PORTFOLIO RAW'!B:B,1,FALSE)</f>
        <v>683118</v>
      </c>
      <c r="B78" s="40">
        <v>683118</v>
      </c>
      <c r="C78" s="38" t="s">
        <v>582</v>
      </c>
      <c r="D78" s="38" t="s">
        <v>583</v>
      </c>
      <c r="E78" s="33">
        <v>-16.239999999999998</v>
      </c>
      <c r="F78" s="33">
        <v>-8.86</v>
      </c>
      <c r="G78" s="33">
        <v>-9.1999999999999993</v>
      </c>
      <c r="H78" s="33">
        <v>-19.670000000000002</v>
      </c>
      <c r="I78" s="33">
        <v>-44.48</v>
      </c>
      <c r="J78" s="33">
        <v>26.19</v>
      </c>
      <c r="K78" s="33">
        <v>46.17</v>
      </c>
      <c r="L78" s="33">
        <v>-106.53</v>
      </c>
      <c r="M78" s="33">
        <v>-35.72</v>
      </c>
      <c r="N78" s="33">
        <v>-16.95</v>
      </c>
      <c r="O78" s="33">
        <v>-79.72</v>
      </c>
    </row>
    <row r="79" spans="1:15" x14ac:dyDescent="0.35">
      <c r="A79" s="40">
        <f>VLOOKUP(B79,'[1]PORTFOLIO RAW'!B:B,1,FALSE)</f>
        <v>923425</v>
      </c>
      <c r="B79" s="40">
        <v>923425</v>
      </c>
      <c r="C79" s="38" t="s">
        <v>584</v>
      </c>
      <c r="D79" s="38" t="s">
        <v>585</v>
      </c>
      <c r="E79" s="33">
        <v>3.63</v>
      </c>
      <c r="F79" s="33">
        <v>2.93</v>
      </c>
      <c r="G79" s="33">
        <v>2.39</v>
      </c>
      <c r="H79" s="33">
        <v>2.54</v>
      </c>
      <c r="I79" s="33">
        <v>2.23</v>
      </c>
      <c r="J79" s="33">
        <v>2.59</v>
      </c>
      <c r="K79" s="33">
        <v>2.5099999999999998</v>
      </c>
      <c r="L79" s="33">
        <v>2.89</v>
      </c>
      <c r="M79" s="33">
        <v>3.72</v>
      </c>
      <c r="N79" s="33">
        <v>3.6</v>
      </c>
      <c r="O79" s="33">
        <v>2.76</v>
      </c>
    </row>
    <row r="80" spans="1:15" x14ac:dyDescent="0.35">
      <c r="A80" s="40">
        <f>VLOOKUP(B80,'[1]PORTFOLIO RAW'!B:B,1,FALSE)</f>
        <v>327998</v>
      </c>
      <c r="B80" s="40">
        <v>327998</v>
      </c>
      <c r="C80" s="38" t="s">
        <v>586</v>
      </c>
      <c r="D80" s="38" t="s">
        <v>587</v>
      </c>
      <c r="E80" s="33">
        <v>2.2799999999999998</v>
      </c>
      <c r="F80" s="33">
        <v>0.95</v>
      </c>
      <c r="G80" s="33">
        <v>1.1499999999999999</v>
      </c>
      <c r="H80" s="33">
        <v>0.79</v>
      </c>
      <c r="I80" s="33">
        <v>0.48</v>
      </c>
      <c r="J80" s="33">
        <v>0.56000000000000005</v>
      </c>
      <c r="K80" s="33">
        <v>0.88</v>
      </c>
      <c r="L80" s="33">
        <v>1.08</v>
      </c>
      <c r="M80" s="33">
        <v>0.95</v>
      </c>
      <c r="N80" s="33">
        <v>0.88</v>
      </c>
      <c r="O80" s="33">
        <v>1.28</v>
      </c>
    </row>
    <row r="81" spans="1:15" x14ac:dyDescent="0.35">
      <c r="A81" s="40">
        <f>VLOOKUP(B81,'[1]PORTFOLIO RAW'!B:B,1,FALSE)</f>
        <v>683432</v>
      </c>
      <c r="B81" s="40">
        <v>683432</v>
      </c>
      <c r="C81" s="38" t="s">
        <v>588</v>
      </c>
      <c r="D81" s="38" t="s">
        <v>589</v>
      </c>
      <c r="E81" s="33">
        <v>4.68</v>
      </c>
      <c r="F81" s="33">
        <v>0.8</v>
      </c>
      <c r="G81" s="33">
        <v>1.37</v>
      </c>
      <c r="H81" s="33">
        <v>1.54</v>
      </c>
      <c r="I81" s="33">
        <v>1.39</v>
      </c>
      <c r="J81" s="33">
        <v>1.34</v>
      </c>
      <c r="K81" s="33">
        <v>1.57</v>
      </c>
      <c r="L81" s="33">
        <v>1.8</v>
      </c>
      <c r="M81" s="33">
        <v>1.83</v>
      </c>
      <c r="N81" s="33">
        <v>2.2599999999999998</v>
      </c>
      <c r="O81" s="33">
        <v>2.82</v>
      </c>
    </row>
    <row r="82" spans="1:15" x14ac:dyDescent="0.35">
      <c r="A82" s="40">
        <f>VLOOKUP(B82,'[1]PORTFOLIO RAW'!B:B,1,FALSE)</f>
        <v>921964</v>
      </c>
      <c r="B82" s="40">
        <v>921964</v>
      </c>
      <c r="C82" s="38" t="s">
        <v>590</v>
      </c>
      <c r="D82" s="38" t="s">
        <v>591</v>
      </c>
      <c r="E82" s="33">
        <v>2.15</v>
      </c>
      <c r="F82" s="33">
        <v>2</v>
      </c>
      <c r="G82" s="33">
        <v>1.57</v>
      </c>
      <c r="H82" s="33">
        <v>1.82</v>
      </c>
      <c r="I82" s="33">
        <v>1.6</v>
      </c>
      <c r="J82" s="33">
        <v>2.38</v>
      </c>
      <c r="K82" s="33">
        <v>2.56</v>
      </c>
      <c r="L82" s="33">
        <v>3.46</v>
      </c>
      <c r="M82" s="33">
        <v>3.9</v>
      </c>
      <c r="N82" s="33">
        <v>3.45</v>
      </c>
      <c r="O82" s="33">
        <v>3.71</v>
      </c>
    </row>
    <row r="83" spans="1:15" x14ac:dyDescent="0.35">
      <c r="A83" s="40">
        <f>VLOOKUP(B83,'[1]PORTFOLIO RAW'!B:B,1,FALSE)</f>
        <v>154259</v>
      </c>
      <c r="B83" s="40">
        <v>154259</v>
      </c>
      <c r="C83" s="38" t="s">
        <v>592</v>
      </c>
      <c r="D83" s="38" t="s">
        <v>593</v>
      </c>
      <c r="E83" s="33">
        <v>4.04</v>
      </c>
      <c r="F83" s="33">
        <v>2.71</v>
      </c>
      <c r="G83" s="33">
        <v>3.02</v>
      </c>
      <c r="H83" s="33">
        <v>4.22</v>
      </c>
      <c r="I83" s="33">
        <v>6.87</v>
      </c>
      <c r="J83" s="33">
        <v>6.83</v>
      </c>
      <c r="K83" s="33">
        <v>11.05</v>
      </c>
      <c r="L83" s="33">
        <v>6.57</v>
      </c>
      <c r="M83" s="33">
        <v>3.55</v>
      </c>
      <c r="N83" s="33">
        <v>3.49</v>
      </c>
      <c r="O83" s="33">
        <v>2.75</v>
      </c>
    </row>
    <row r="84" spans="1:15" x14ac:dyDescent="0.35">
      <c r="A84" s="40">
        <f>VLOOKUP(B84,'[1]PORTFOLIO RAW'!B:B,1,FALSE)</f>
        <v>904830</v>
      </c>
      <c r="B84" s="40">
        <v>904830</v>
      </c>
      <c r="C84" s="38" t="s">
        <v>594</v>
      </c>
      <c r="D84" s="38" t="s">
        <v>595</v>
      </c>
      <c r="E84" s="33">
        <v>2.61</v>
      </c>
      <c r="F84" s="33">
        <v>2.29</v>
      </c>
      <c r="G84" s="33">
        <v>1.79</v>
      </c>
      <c r="H84" s="33">
        <v>2.14</v>
      </c>
      <c r="I84" s="33">
        <v>1.92</v>
      </c>
      <c r="J84" s="33">
        <v>2.27</v>
      </c>
      <c r="K84" s="33">
        <v>2.88</v>
      </c>
      <c r="L84" s="33">
        <v>3.84</v>
      </c>
      <c r="M84" s="33">
        <v>2.61</v>
      </c>
      <c r="N84" s="33">
        <v>2.82</v>
      </c>
      <c r="O84" s="33">
        <v>3.28</v>
      </c>
    </row>
    <row r="85" spans="1:15" x14ac:dyDescent="0.35">
      <c r="A85" s="40">
        <f>VLOOKUP(B85,'[1]PORTFOLIO RAW'!B:B,1,FALSE)</f>
        <v>932913</v>
      </c>
      <c r="B85" s="40">
        <v>932913</v>
      </c>
      <c r="C85" s="38" t="s">
        <v>596</v>
      </c>
      <c r="D85" s="38" t="s">
        <v>597</v>
      </c>
      <c r="E85" s="33">
        <v>4.04</v>
      </c>
      <c r="F85" s="33">
        <v>3.79</v>
      </c>
      <c r="G85" s="33">
        <v>2.82</v>
      </c>
      <c r="H85" s="33">
        <v>3.32</v>
      </c>
      <c r="I85" s="33">
        <v>3.12</v>
      </c>
      <c r="J85" s="33">
        <v>4.08</v>
      </c>
      <c r="K85" s="33">
        <v>4.68</v>
      </c>
      <c r="L85" s="33">
        <v>6.23</v>
      </c>
      <c r="M85" s="33">
        <v>6.67</v>
      </c>
      <c r="N85" s="33">
        <v>9.1999999999999993</v>
      </c>
      <c r="O85" s="33">
        <v>6.56</v>
      </c>
    </row>
    <row r="86" spans="1:15" x14ac:dyDescent="0.35">
      <c r="A86" s="40">
        <f>VLOOKUP(B86,'[1]PORTFOLIO RAW'!B:B,1,FALSE)</f>
        <v>905214</v>
      </c>
      <c r="B86" s="40">
        <v>905214</v>
      </c>
      <c r="C86" s="38" t="s">
        <v>598</v>
      </c>
      <c r="D86" s="38" t="s">
        <v>599</v>
      </c>
      <c r="E86" s="33">
        <v>1.43</v>
      </c>
      <c r="F86" s="33">
        <v>1.1499999999999999</v>
      </c>
      <c r="G86" s="33">
        <v>0.92</v>
      </c>
      <c r="H86" s="33">
        <v>1.17</v>
      </c>
      <c r="I86" s="33">
        <v>1.23</v>
      </c>
      <c r="J86" s="33">
        <v>1.37</v>
      </c>
      <c r="K86" s="33">
        <v>1.48</v>
      </c>
      <c r="L86" s="33">
        <v>1.62</v>
      </c>
      <c r="M86" s="33">
        <v>1.59</v>
      </c>
      <c r="N86" s="33">
        <v>1.87</v>
      </c>
      <c r="O86" s="33">
        <v>2.0499999999999998</v>
      </c>
    </row>
    <row r="87" spans="1:15" x14ac:dyDescent="0.35">
      <c r="A87" s="40">
        <f>VLOOKUP(B87,'[1]PORTFOLIO RAW'!B:B,1,FALSE)</f>
        <v>513260</v>
      </c>
      <c r="B87" s="40">
        <v>513260</v>
      </c>
      <c r="C87" s="38" t="s">
        <v>600</v>
      </c>
      <c r="D87" s="38" t="s">
        <v>601</v>
      </c>
      <c r="E87" s="33">
        <v>2.2799999999999998</v>
      </c>
      <c r="F87" s="33">
        <v>2.19</v>
      </c>
      <c r="G87" s="33">
        <v>1.47</v>
      </c>
      <c r="H87" s="33">
        <v>1.52</v>
      </c>
      <c r="I87" s="33">
        <v>1.48</v>
      </c>
      <c r="J87" s="33">
        <v>2.08</v>
      </c>
      <c r="K87" s="33">
        <v>2.0299999999999998</v>
      </c>
      <c r="L87" s="33">
        <v>2.08</v>
      </c>
      <c r="M87" s="33">
        <v>2.06</v>
      </c>
      <c r="N87" s="33">
        <v>2.72</v>
      </c>
      <c r="O87" s="33">
        <v>2.31</v>
      </c>
    </row>
    <row r="88" spans="1:15" x14ac:dyDescent="0.35">
      <c r="A88" s="40">
        <f>VLOOKUP(B88,'[1]PORTFOLIO RAW'!B:B,1,FALSE)</f>
        <v>152719</v>
      </c>
      <c r="B88" s="40">
        <v>152719</v>
      </c>
      <c r="C88" s="38" t="s">
        <v>602</v>
      </c>
      <c r="D88" s="38" t="s">
        <v>603</v>
      </c>
      <c r="E88" s="33">
        <v>4.37</v>
      </c>
      <c r="F88" s="33">
        <v>2.74</v>
      </c>
      <c r="G88" s="33">
        <v>2.74</v>
      </c>
      <c r="H88" s="33">
        <v>3.22</v>
      </c>
      <c r="I88" s="33">
        <v>3.21</v>
      </c>
      <c r="J88" s="33">
        <v>3.42</v>
      </c>
      <c r="K88" s="33">
        <v>2.77</v>
      </c>
      <c r="L88" s="33">
        <v>2.91</v>
      </c>
      <c r="M88" s="33">
        <v>4.5599999999999996</v>
      </c>
      <c r="N88" s="33">
        <v>3.6</v>
      </c>
      <c r="O88" s="33">
        <v>4.72</v>
      </c>
    </row>
    <row r="89" spans="1:15" x14ac:dyDescent="0.35">
      <c r="A89" s="40">
        <f>VLOOKUP(B89,'[1]PORTFOLIO RAW'!B:B,1,FALSE)</f>
        <v>687609</v>
      </c>
      <c r="B89" s="40">
        <v>687609</v>
      </c>
      <c r="C89" s="38" t="s">
        <v>604</v>
      </c>
      <c r="D89" s="38" t="s">
        <v>605</v>
      </c>
      <c r="E89" s="33">
        <v>4.43</v>
      </c>
      <c r="F89" s="33">
        <v>2.72</v>
      </c>
      <c r="G89" s="33">
        <v>2.2799999999999998</v>
      </c>
      <c r="H89" s="33">
        <v>2.11</v>
      </c>
      <c r="I89" s="33">
        <v>2.35</v>
      </c>
      <c r="J89" s="33">
        <v>3.09</v>
      </c>
      <c r="K89" s="33">
        <v>3.02</v>
      </c>
      <c r="L89" s="33">
        <v>3.27</v>
      </c>
      <c r="M89" s="33">
        <v>4.82</v>
      </c>
      <c r="N89" s="33">
        <v>3.36</v>
      </c>
      <c r="O89" s="33">
        <v>5.12</v>
      </c>
    </row>
    <row r="90" spans="1:15" x14ac:dyDescent="0.35">
      <c r="A90" s="40">
        <f>VLOOKUP(B90,'[1]PORTFOLIO RAW'!B:B,1,FALSE)</f>
        <v>923937</v>
      </c>
      <c r="B90" s="40">
        <v>923937</v>
      </c>
      <c r="C90" s="38" t="s">
        <v>606</v>
      </c>
      <c r="D90" s="38" t="s">
        <v>607</v>
      </c>
      <c r="E90" s="33">
        <v>1.58</v>
      </c>
      <c r="F90" s="33">
        <v>1.24</v>
      </c>
      <c r="G90" s="33">
        <v>0.79</v>
      </c>
      <c r="H90" s="33">
        <v>0.65</v>
      </c>
      <c r="I90" s="33">
        <v>0.33</v>
      </c>
      <c r="J90" s="33">
        <v>0.45</v>
      </c>
      <c r="K90" s="33">
        <v>0.71</v>
      </c>
      <c r="L90" s="33">
        <v>0.8</v>
      </c>
      <c r="M90" s="33">
        <v>0.69</v>
      </c>
      <c r="N90" s="33">
        <v>0.66</v>
      </c>
      <c r="O90" s="33">
        <v>1.08</v>
      </c>
    </row>
    <row r="91" spans="1:15" x14ac:dyDescent="0.35">
      <c r="A91" s="40">
        <f>VLOOKUP(B91,'[1]PORTFOLIO RAW'!B:B,1,FALSE)</f>
        <v>741344</v>
      </c>
      <c r="B91" s="40">
        <v>741344</v>
      </c>
      <c r="C91" s="38" t="s">
        <v>608</v>
      </c>
      <c r="D91" s="38" t="s">
        <v>609</v>
      </c>
      <c r="E91" s="33">
        <v>2.0699999999999998</v>
      </c>
      <c r="F91" s="33">
        <v>1.58</v>
      </c>
      <c r="G91" s="33">
        <v>0.64</v>
      </c>
      <c r="H91" s="33">
        <v>0.71</v>
      </c>
      <c r="I91" s="33">
        <v>0.44</v>
      </c>
      <c r="J91" s="33">
        <v>0.53</v>
      </c>
      <c r="K91" s="33">
        <v>0.79</v>
      </c>
      <c r="L91" s="33">
        <v>0.81</v>
      </c>
      <c r="M91" s="33">
        <v>0.74</v>
      </c>
      <c r="N91" s="33">
        <v>0.66</v>
      </c>
      <c r="O91" s="33">
        <v>1.07</v>
      </c>
    </row>
    <row r="92" spans="1:15" x14ac:dyDescent="0.35">
      <c r="A92" s="40">
        <f>VLOOKUP(B92,'[1]PORTFOLIO RAW'!B:B,1,FALSE)</f>
        <v>357922</v>
      </c>
      <c r="B92" s="40">
        <v>357922</v>
      </c>
      <c r="C92" s="38" t="s">
        <v>610</v>
      </c>
      <c r="D92" s="38" t="s">
        <v>611</v>
      </c>
      <c r="E92" s="33">
        <v>2.7</v>
      </c>
      <c r="F92" s="33">
        <v>3.01</v>
      </c>
      <c r="G92" s="33">
        <v>2.62</v>
      </c>
      <c r="H92" s="33">
        <v>3.17</v>
      </c>
      <c r="I92" s="33">
        <v>2.75</v>
      </c>
      <c r="J92" s="33">
        <v>2.69</v>
      </c>
      <c r="K92" s="33">
        <v>3.19</v>
      </c>
      <c r="L92" s="33">
        <v>3.6</v>
      </c>
      <c r="M92" s="33">
        <v>2.61</v>
      </c>
      <c r="N92" s="33">
        <v>2.1</v>
      </c>
      <c r="O92" s="33">
        <v>2.31</v>
      </c>
    </row>
    <row r="93" spans="1:15" x14ac:dyDescent="0.35">
      <c r="A93" s="40">
        <f>VLOOKUP(B93,'[1]PORTFOLIO RAW'!B:B,1,FALSE)</f>
        <v>883488</v>
      </c>
      <c r="B93" s="40">
        <v>883488</v>
      </c>
      <c r="C93" s="38" t="s">
        <v>612</v>
      </c>
      <c r="D93" s="38" t="s">
        <v>613</v>
      </c>
      <c r="E93" s="33">
        <v>2.06</v>
      </c>
      <c r="F93" s="33">
        <v>0.81</v>
      </c>
      <c r="G93" s="33">
        <v>0.55000000000000004</v>
      </c>
      <c r="H93" s="33">
        <v>0.78</v>
      </c>
      <c r="I93" s="33">
        <v>0.62</v>
      </c>
      <c r="J93" s="33">
        <v>0.54</v>
      </c>
      <c r="K93" s="33">
        <v>0.99</v>
      </c>
      <c r="L93" s="33">
        <v>1.27</v>
      </c>
      <c r="M93" s="33">
        <v>1.3</v>
      </c>
      <c r="N93" s="33">
        <v>1.31</v>
      </c>
      <c r="O93" s="33">
        <v>1.84</v>
      </c>
    </row>
    <row r="94" spans="1:15" x14ac:dyDescent="0.35">
      <c r="A94" s="40">
        <f>VLOOKUP(B94,'[1]PORTFOLIO RAW'!B:B,1,FALSE)</f>
        <v>755148</v>
      </c>
      <c r="B94" s="40">
        <v>755148</v>
      </c>
      <c r="C94" s="38" t="s">
        <v>614</v>
      </c>
      <c r="D94" s="38" t="s">
        <v>615</v>
      </c>
      <c r="E94" s="33">
        <v>2.92</v>
      </c>
      <c r="F94" s="33">
        <v>18.989999999999998</v>
      </c>
      <c r="G94" s="33">
        <v>17.649999999999999</v>
      </c>
      <c r="H94" s="33">
        <v>7.54</v>
      </c>
      <c r="I94" s="33">
        <v>6.26</v>
      </c>
      <c r="J94" s="33">
        <v>4</v>
      </c>
      <c r="K94" s="33">
        <v>3.34</v>
      </c>
      <c r="L94" s="33">
        <v>3.81</v>
      </c>
      <c r="M94" s="33">
        <v>4.41</v>
      </c>
      <c r="N94" s="33">
        <v>9.66</v>
      </c>
      <c r="O94" s="33">
        <v>10.87</v>
      </c>
    </row>
    <row r="95" spans="1:15" x14ac:dyDescent="0.35">
      <c r="A95" s="40">
        <f>VLOOKUP(B95,'[1]PORTFOLIO RAW'!B:B,1,FALSE)</f>
        <v>135448</v>
      </c>
      <c r="B95" s="40">
        <v>135448</v>
      </c>
      <c r="C95" s="38" t="s">
        <v>616</v>
      </c>
      <c r="D95" s="38" t="s">
        <v>617</v>
      </c>
      <c r="E95" s="33">
        <v>26.25</v>
      </c>
      <c r="F95" s="33">
        <v>-5.89</v>
      </c>
      <c r="G95" s="33">
        <v>-3.86</v>
      </c>
      <c r="H95" s="33">
        <v>-7.56</v>
      </c>
      <c r="I95" s="33">
        <v>-28.83</v>
      </c>
      <c r="J95" s="33">
        <v>376.54</v>
      </c>
      <c r="K95" s="33">
        <v>22.01</v>
      </c>
      <c r="L95" s="33">
        <v>14.84</v>
      </c>
      <c r="M95" s="33">
        <v>10.25</v>
      </c>
      <c r="N95" s="33">
        <v>5.24</v>
      </c>
      <c r="O95" s="33">
        <v>3.6</v>
      </c>
    </row>
    <row r="96" spans="1:15" x14ac:dyDescent="0.35">
      <c r="A96" s="40">
        <f>VLOOKUP(B96,'[1]PORTFOLIO RAW'!B:B,1,FALSE)</f>
        <v>921268</v>
      </c>
      <c r="B96" s="40">
        <v>921268</v>
      </c>
      <c r="C96" s="38" t="s">
        <v>618</v>
      </c>
      <c r="D96" s="38" t="s">
        <v>619</v>
      </c>
      <c r="E96" s="33">
        <v>5.74</v>
      </c>
      <c r="F96" s="33">
        <v>7.87</v>
      </c>
      <c r="G96" s="33">
        <v>5.57</v>
      </c>
      <c r="H96" s="33">
        <v>5.55</v>
      </c>
      <c r="I96" s="33">
        <v>2.1</v>
      </c>
      <c r="J96" s="33">
        <v>3.06</v>
      </c>
      <c r="K96" s="33">
        <v>4.03</v>
      </c>
      <c r="L96" s="33">
        <v>4.84</v>
      </c>
      <c r="M96" s="33">
        <v>4.8099999999999996</v>
      </c>
      <c r="N96" s="33">
        <v>4.96</v>
      </c>
      <c r="O96" s="33">
        <v>4.97</v>
      </c>
    </row>
    <row r="97" spans="1:15" x14ac:dyDescent="0.35">
      <c r="A97" s="40">
        <f>VLOOKUP(B97,'[1]PORTFOLIO RAW'!B:B,1,FALSE)</f>
        <v>912157</v>
      </c>
      <c r="B97" s="40">
        <v>912157</v>
      </c>
      <c r="C97" s="38" t="s">
        <v>620</v>
      </c>
      <c r="D97" s="38" t="s">
        <v>621</v>
      </c>
      <c r="E97" s="33">
        <v>2.2000000000000002</v>
      </c>
      <c r="F97" s="33">
        <v>2.0099999999999998</v>
      </c>
      <c r="G97" s="33">
        <v>1.44</v>
      </c>
      <c r="H97" s="33">
        <v>1.37</v>
      </c>
      <c r="I97" s="33">
        <v>1.25</v>
      </c>
      <c r="J97" s="33">
        <v>1.77</v>
      </c>
      <c r="K97" s="33">
        <v>2.15</v>
      </c>
      <c r="L97" s="33">
        <v>2.44</v>
      </c>
      <c r="M97" s="33">
        <v>2.54</v>
      </c>
      <c r="N97" s="33">
        <v>2.71</v>
      </c>
      <c r="O97" s="33">
        <v>3.04</v>
      </c>
    </row>
    <row r="98" spans="1:15" x14ac:dyDescent="0.35">
      <c r="A98" s="40">
        <f>VLOOKUP(B98,'[1]PORTFOLIO RAW'!B:B,1,FALSE)</f>
        <v>500320</v>
      </c>
      <c r="B98" s="40">
        <v>500320</v>
      </c>
      <c r="C98" s="38" t="s">
        <v>622</v>
      </c>
      <c r="D98" s="38" t="s">
        <v>623</v>
      </c>
      <c r="E98" s="33">
        <v>4.0599999999999996</v>
      </c>
      <c r="F98" s="33">
        <v>4.42</v>
      </c>
      <c r="G98" s="33">
        <v>2.2200000000000002</v>
      </c>
      <c r="H98" s="33">
        <v>2.11</v>
      </c>
      <c r="I98" s="33">
        <v>3.07</v>
      </c>
      <c r="J98" s="33">
        <v>1.89</v>
      </c>
      <c r="K98" s="33">
        <v>3.36</v>
      </c>
      <c r="L98" s="33">
        <v>3.78</v>
      </c>
      <c r="M98" s="33">
        <v>6.43</v>
      </c>
      <c r="N98" s="33">
        <v>6.15</v>
      </c>
      <c r="O98" s="33">
        <v>8.09</v>
      </c>
    </row>
    <row r="99" spans="1:15" x14ac:dyDescent="0.35">
      <c r="A99" s="40">
        <f>VLOOKUP(B99,'[1]PORTFOLIO RAW'!B:B,1,FALSE)</f>
        <v>905115</v>
      </c>
      <c r="B99" s="40">
        <v>905115</v>
      </c>
      <c r="C99" s="38" t="s">
        <v>624</v>
      </c>
      <c r="D99" s="38" t="s">
        <v>625</v>
      </c>
      <c r="E99" s="33">
        <v>4.55</v>
      </c>
      <c r="F99" s="33">
        <v>3.73</v>
      </c>
      <c r="G99" s="33">
        <v>3.61</v>
      </c>
      <c r="H99" s="33">
        <v>4.0199999999999996</v>
      </c>
      <c r="I99" s="33">
        <v>3.26</v>
      </c>
      <c r="J99" s="33">
        <v>3.56</v>
      </c>
      <c r="K99" s="33">
        <v>4.38</v>
      </c>
      <c r="L99" s="33">
        <v>4.4800000000000004</v>
      </c>
      <c r="M99" s="33">
        <v>3.67</v>
      </c>
      <c r="N99" s="33">
        <v>4.3600000000000003</v>
      </c>
      <c r="O99" s="33">
        <v>4.6900000000000004</v>
      </c>
    </row>
    <row r="100" spans="1:15" x14ac:dyDescent="0.35">
      <c r="A100" s="40">
        <f>VLOOKUP(B100,'[1]PORTFOLIO RAW'!B:B,1,FALSE)</f>
        <v>902306</v>
      </c>
      <c r="B100" s="40">
        <v>902306</v>
      </c>
      <c r="C100" s="38" t="s">
        <v>626</v>
      </c>
      <c r="D100" s="38" t="s">
        <v>627</v>
      </c>
      <c r="E100" s="33">
        <v>2.71</v>
      </c>
      <c r="F100" s="33">
        <v>2.19</v>
      </c>
      <c r="G100" s="33">
        <v>1.84</v>
      </c>
      <c r="H100" s="33">
        <v>1.69</v>
      </c>
      <c r="I100" s="33">
        <v>1.32</v>
      </c>
      <c r="J100" s="33">
        <v>1.33</v>
      </c>
      <c r="K100" s="33">
        <v>1.18</v>
      </c>
      <c r="L100" s="33">
        <v>1.38</v>
      </c>
      <c r="M100" s="33">
        <v>1.25</v>
      </c>
      <c r="N100" s="33">
        <v>1.75</v>
      </c>
      <c r="O100" s="33">
        <v>1.75</v>
      </c>
    </row>
    <row r="101" spans="1:15" x14ac:dyDescent="0.35">
      <c r="A101" s="40">
        <f>VLOOKUP(B101,'[1]PORTFOLIO RAW'!B:B,1,FALSE)</f>
        <v>500373</v>
      </c>
      <c r="B101" s="40">
        <v>500373</v>
      </c>
      <c r="C101" s="38" t="s">
        <v>628</v>
      </c>
      <c r="D101" s="38" t="s">
        <v>629</v>
      </c>
      <c r="E101" s="33">
        <v>2.59</v>
      </c>
      <c r="F101" s="33">
        <v>2.68</v>
      </c>
      <c r="G101" s="33">
        <v>2.06</v>
      </c>
      <c r="H101" s="33">
        <v>2.17</v>
      </c>
      <c r="I101" s="33">
        <v>1.85</v>
      </c>
      <c r="J101" s="33">
        <v>2.31</v>
      </c>
      <c r="K101" s="33">
        <v>2.98</v>
      </c>
      <c r="L101" s="33">
        <v>3.23</v>
      </c>
      <c r="M101" s="33">
        <v>3.24</v>
      </c>
      <c r="N101" s="33">
        <v>3.56</v>
      </c>
      <c r="O101" s="33">
        <v>3.34</v>
      </c>
    </row>
    <row r="102" spans="1:15" x14ac:dyDescent="0.35">
      <c r="A102" s="40">
        <f>VLOOKUP(B102,'[1]PORTFOLIO RAW'!B:B,1,FALSE)</f>
        <v>906194</v>
      </c>
      <c r="B102" s="40">
        <v>906194</v>
      </c>
      <c r="C102" s="38" t="s">
        <v>630</v>
      </c>
      <c r="D102" s="38" t="s">
        <v>631</v>
      </c>
      <c r="E102" s="33">
        <v>3.88</v>
      </c>
      <c r="F102" s="33">
        <v>3.47</v>
      </c>
      <c r="G102" s="33">
        <v>2.27</v>
      </c>
      <c r="H102" s="33">
        <v>2.2599999999999998</v>
      </c>
      <c r="I102" s="33">
        <v>2.27</v>
      </c>
      <c r="J102" s="33">
        <v>2.93</v>
      </c>
      <c r="K102" s="33">
        <v>3.24</v>
      </c>
      <c r="L102" s="33">
        <v>4.25</v>
      </c>
      <c r="M102" s="33">
        <v>4.97</v>
      </c>
      <c r="N102" s="33">
        <v>5.91</v>
      </c>
      <c r="O102" s="33">
        <v>3.64</v>
      </c>
    </row>
    <row r="103" spans="1:15" x14ac:dyDescent="0.35">
      <c r="A103" s="40">
        <f>VLOOKUP(B103,'[1]PORTFOLIO RAW'!B:B,1,FALSE)</f>
        <v>329534</v>
      </c>
      <c r="B103" s="40">
        <v>329534</v>
      </c>
      <c r="C103" s="38" t="s">
        <v>632</v>
      </c>
      <c r="D103" s="38" t="s">
        <v>633</v>
      </c>
      <c r="E103" s="33">
        <v>2.4900000000000002</v>
      </c>
      <c r="F103" s="33">
        <v>2.69</v>
      </c>
      <c r="G103" s="33">
        <v>1.8</v>
      </c>
      <c r="H103" s="33">
        <v>2.93</v>
      </c>
      <c r="I103" s="33">
        <v>3.02</v>
      </c>
      <c r="J103" s="33">
        <v>2.39</v>
      </c>
      <c r="K103" s="33">
        <v>1.93</v>
      </c>
      <c r="L103" s="33">
        <v>2.17</v>
      </c>
      <c r="M103" s="33">
        <v>2.52</v>
      </c>
      <c r="N103" s="33">
        <v>2.34</v>
      </c>
      <c r="O103" s="33">
        <v>2.4</v>
      </c>
    </row>
    <row r="104" spans="1:15" x14ac:dyDescent="0.35">
      <c r="A104" s="40">
        <f>VLOOKUP(B104,'[1]PORTFOLIO RAW'!B:B,1,FALSE)</f>
        <v>867375</v>
      </c>
      <c r="B104" s="40">
        <v>867375</v>
      </c>
      <c r="C104" s="38" t="s">
        <v>634</v>
      </c>
      <c r="D104" s="38" t="s">
        <v>635</v>
      </c>
      <c r="E104" s="33">
        <v>4.6100000000000003</v>
      </c>
      <c r="F104" s="33">
        <v>6</v>
      </c>
      <c r="G104" s="33">
        <v>3.67</v>
      </c>
      <c r="H104" s="33">
        <v>4.45</v>
      </c>
      <c r="I104" s="33">
        <v>7.28</v>
      </c>
      <c r="J104" s="33">
        <v>7.23</v>
      </c>
      <c r="K104" s="33">
        <v>7.28</v>
      </c>
      <c r="L104" s="33">
        <v>7.94</v>
      </c>
      <c r="M104" s="33">
        <v>8.0299999999999994</v>
      </c>
      <c r="N104" s="33">
        <v>7.26</v>
      </c>
      <c r="O104" s="33">
        <v>8.67</v>
      </c>
    </row>
    <row r="105" spans="1:15" x14ac:dyDescent="0.35">
      <c r="A105" s="40">
        <f>VLOOKUP(B105,'[1]PORTFOLIO RAW'!B:B,1,FALSE)</f>
        <v>910722</v>
      </c>
      <c r="B105" s="40">
        <v>910722</v>
      </c>
      <c r="C105" s="38" t="s">
        <v>636</v>
      </c>
      <c r="D105" s="38" t="s">
        <v>637</v>
      </c>
      <c r="E105" s="33">
        <v>7.7</v>
      </c>
      <c r="F105" s="33">
        <v>5.99</v>
      </c>
      <c r="G105" s="33">
        <v>5.05</v>
      </c>
      <c r="H105" s="33">
        <v>5.48</v>
      </c>
      <c r="I105" s="33">
        <v>4.5999999999999996</v>
      </c>
      <c r="J105" s="33">
        <v>3.9</v>
      </c>
      <c r="K105" s="33">
        <v>4.4400000000000004</v>
      </c>
      <c r="L105" s="33">
        <v>4.42</v>
      </c>
      <c r="M105" s="33">
        <v>5.22</v>
      </c>
      <c r="N105" s="33">
        <v>4.93</v>
      </c>
      <c r="O105" s="33">
        <v>5.26</v>
      </c>
    </row>
    <row r="106" spans="1:15" x14ac:dyDescent="0.35">
      <c r="A106" s="40">
        <f>VLOOKUP(B106,'[1]PORTFOLIO RAW'!B:B,1,FALSE)</f>
        <v>905039</v>
      </c>
      <c r="B106" s="40">
        <v>905039</v>
      </c>
      <c r="C106" s="38" t="s">
        <v>638</v>
      </c>
      <c r="D106" s="38" t="s">
        <v>639</v>
      </c>
      <c r="E106" s="33">
        <v>4.1900000000000004</v>
      </c>
      <c r="F106" s="33">
        <v>3.66</v>
      </c>
      <c r="G106" s="33">
        <v>3.04</v>
      </c>
      <c r="H106" s="33">
        <v>2.13</v>
      </c>
      <c r="I106" s="33">
        <v>2.33</v>
      </c>
      <c r="J106" s="33">
        <v>2.5499999999999998</v>
      </c>
      <c r="K106" s="33">
        <v>2.2400000000000002</v>
      </c>
      <c r="L106" s="33">
        <v>2.37</v>
      </c>
      <c r="M106" s="33">
        <v>1.77</v>
      </c>
      <c r="N106" s="33">
        <v>2.0499999999999998</v>
      </c>
      <c r="O106" s="33">
        <v>1.82</v>
      </c>
    </row>
    <row r="107" spans="1:15" x14ac:dyDescent="0.35">
      <c r="A107" s="40">
        <f>VLOOKUP(B107,'[1]PORTFOLIO RAW'!B:B,1,FALSE)</f>
        <v>905082</v>
      </c>
      <c r="B107" s="40">
        <v>905082</v>
      </c>
      <c r="C107" s="38" t="s">
        <v>640</v>
      </c>
      <c r="D107" s="38" t="s">
        <v>641</v>
      </c>
      <c r="E107" s="33">
        <v>3.63</v>
      </c>
      <c r="F107" s="33">
        <v>5.27</v>
      </c>
      <c r="G107" s="33">
        <v>3.91</v>
      </c>
      <c r="H107" s="33">
        <v>4.3899999999999997</v>
      </c>
      <c r="I107" s="33">
        <v>4.41</v>
      </c>
      <c r="J107" s="33">
        <v>5.38</v>
      </c>
      <c r="K107" s="33">
        <v>6.4</v>
      </c>
      <c r="L107" s="33">
        <v>5.28</v>
      </c>
      <c r="M107" s="33">
        <v>2.7</v>
      </c>
      <c r="N107" s="33">
        <v>3.24</v>
      </c>
      <c r="O107" s="33">
        <v>4.5999999999999996</v>
      </c>
    </row>
    <row r="108" spans="1:15" x14ac:dyDescent="0.35">
      <c r="A108" s="40">
        <f>VLOOKUP(B108,'[1]PORTFOLIO RAW'!B:B,1,FALSE)</f>
        <v>905016</v>
      </c>
      <c r="B108" s="40">
        <v>905016</v>
      </c>
      <c r="C108" s="38" t="s">
        <v>642</v>
      </c>
      <c r="D108" s="38" t="s">
        <v>643</v>
      </c>
      <c r="E108" s="33">
        <v>2.37</v>
      </c>
      <c r="F108" s="33">
        <v>1.96</v>
      </c>
      <c r="G108" s="33">
        <v>1.75</v>
      </c>
      <c r="H108" s="33">
        <v>1.57</v>
      </c>
      <c r="I108" s="33">
        <v>1.57</v>
      </c>
      <c r="J108" s="33">
        <v>1.77</v>
      </c>
      <c r="K108" s="33">
        <v>1.9</v>
      </c>
      <c r="L108" s="33">
        <v>2.08</v>
      </c>
      <c r="M108" s="33">
        <v>1.98</v>
      </c>
      <c r="N108" s="33">
        <v>2.37</v>
      </c>
      <c r="O108" s="33">
        <v>2.44</v>
      </c>
    </row>
    <row r="109" spans="1:15" x14ac:dyDescent="0.35">
      <c r="A109" s="40" t="str">
        <f>VLOOKUP(B109,'[1]PORTFOLIO RAW'!B:B,1,FALSE)</f>
        <v>28341F</v>
      </c>
      <c r="B109" s="40" t="s">
        <v>355</v>
      </c>
      <c r="C109" s="38" t="s">
        <v>644</v>
      </c>
      <c r="D109" s="38" t="s">
        <v>645</v>
      </c>
      <c r="E109" s="33">
        <v>1.51</v>
      </c>
      <c r="F109" s="33">
        <v>1.54</v>
      </c>
      <c r="G109" s="33">
        <v>0.81</v>
      </c>
      <c r="H109" s="33">
        <v>0.99</v>
      </c>
      <c r="I109" s="33">
        <v>0.77</v>
      </c>
      <c r="J109" s="33">
        <v>0.59</v>
      </c>
      <c r="K109" s="33">
        <v>0.94</v>
      </c>
      <c r="L109" s="33">
        <v>1.0900000000000001</v>
      </c>
      <c r="M109" s="33">
        <v>1.26</v>
      </c>
      <c r="N109" s="33">
        <v>1.49</v>
      </c>
      <c r="O109" s="33">
        <v>1.37</v>
      </c>
    </row>
    <row r="110" spans="1:15" x14ac:dyDescent="0.35">
      <c r="A110" s="40">
        <f>VLOOKUP(B110,'[1]PORTFOLIO RAW'!B:B,1,FALSE)</f>
        <v>755980</v>
      </c>
      <c r="B110" s="40">
        <v>755980</v>
      </c>
      <c r="C110" s="38" t="s">
        <v>646</v>
      </c>
      <c r="D110" s="38" t="s">
        <v>647</v>
      </c>
      <c r="E110" s="33">
        <v>6.65</v>
      </c>
      <c r="F110" s="33">
        <v>6.97</v>
      </c>
      <c r="G110" s="33">
        <v>4.8600000000000003</v>
      </c>
      <c r="H110" s="33">
        <v>6</v>
      </c>
      <c r="I110" s="33">
        <v>7.41</v>
      </c>
      <c r="J110" s="33">
        <v>8.33</v>
      </c>
      <c r="K110" s="33">
        <v>8.4</v>
      </c>
      <c r="L110" s="33">
        <v>7.16</v>
      </c>
      <c r="M110" s="33">
        <v>5.99</v>
      </c>
      <c r="N110" s="33">
        <v>5.97</v>
      </c>
      <c r="O110" s="33">
        <v>6.12</v>
      </c>
    </row>
    <row r="111" spans="1:15" x14ac:dyDescent="0.35">
      <c r="A111" s="40">
        <f>VLOOKUP(B111,'[1]PORTFOLIO RAW'!B:B,1,FALSE)</f>
        <v>905994</v>
      </c>
      <c r="B111" s="40">
        <v>905994</v>
      </c>
      <c r="C111" s="38" t="s">
        <v>648</v>
      </c>
      <c r="D111" s="38" t="s">
        <v>649</v>
      </c>
      <c r="E111" s="33">
        <v>4.41</v>
      </c>
      <c r="F111" s="33">
        <v>4.71</v>
      </c>
      <c r="G111" s="33">
        <v>3.32</v>
      </c>
      <c r="H111" s="33">
        <v>4.49</v>
      </c>
      <c r="I111" s="33">
        <v>4.42</v>
      </c>
      <c r="J111" s="33">
        <v>5.28</v>
      </c>
      <c r="K111" s="33">
        <v>4.6900000000000004</v>
      </c>
      <c r="L111" s="33">
        <v>5.07</v>
      </c>
      <c r="M111" s="33">
        <v>5.63</v>
      </c>
      <c r="N111" s="33">
        <v>5.6</v>
      </c>
      <c r="O111" s="33">
        <v>4.2699999999999996</v>
      </c>
    </row>
    <row r="112" spans="1:15" x14ac:dyDescent="0.35">
      <c r="A112" s="40">
        <f>VLOOKUP(B112,'[1]PORTFOLIO RAW'!B:B,1,FALSE)</f>
        <v>997198</v>
      </c>
      <c r="B112" s="40">
        <v>997198</v>
      </c>
      <c r="C112" s="38" t="s">
        <v>650</v>
      </c>
      <c r="D112" s="38" t="s">
        <v>651</v>
      </c>
      <c r="E112" s="33">
        <v>2.0699999999999998</v>
      </c>
      <c r="F112" s="33">
        <v>1.39</v>
      </c>
      <c r="G112" s="33">
        <v>0.84</v>
      </c>
      <c r="H112" s="33">
        <v>0.96</v>
      </c>
      <c r="I112" s="33">
        <v>0.75</v>
      </c>
      <c r="J112" s="33">
        <v>1.08</v>
      </c>
      <c r="K112" s="33">
        <v>1.23</v>
      </c>
      <c r="L112" s="33">
        <v>1.22</v>
      </c>
      <c r="M112" s="33">
        <v>1.05</v>
      </c>
      <c r="N112" s="33">
        <v>1.06</v>
      </c>
      <c r="O112" s="33">
        <v>1.34</v>
      </c>
    </row>
    <row r="113" spans="1:15" x14ac:dyDescent="0.35">
      <c r="A113" s="40">
        <f>VLOOKUP(B113,'[1]PORTFOLIO RAW'!B:B,1,FALSE)</f>
        <v>951503</v>
      </c>
      <c r="B113" s="40">
        <v>951503</v>
      </c>
      <c r="C113" s="38" t="s">
        <v>652</v>
      </c>
      <c r="D113" s="38" t="s">
        <v>653</v>
      </c>
      <c r="E113" s="33">
        <v>1.79</v>
      </c>
      <c r="F113" s="33">
        <v>1.67</v>
      </c>
      <c r="G113" s="33">
        <v>1.1200000000000001</v>
      </c>
      <c r="H113" s="33">
        <v>1.43</v>
      </c>
      <c r="I113" s="33">
        <v>1.07</v>
      </c>
      <c r="J113" s="33">
        <v>1.28</v>
      </c>
      <c r="K113" s="33">
        <v>1.39</v>
      </c>
      <c r="L113" s="33">
        <v>1.52</v>
      </c>
      <c r="M113" s="33">
        <v>1.06</v>
      </c>
      <c r="N113" s="33">
        <v>1.19</v>
      </c>
      <c r="O113" s="33">
        <v>1.56</v>
      </c>
    </row>
    <row r="114" spans="1:15" x14ac:dyDescent="0.35">
      <c r="A114" s="40">
        <f>VLOOKUP(B114,'[1]PORTFOLIO RAW'!B:B,1,FALSE)</f>
        <v>741123</v>
      </c>
      <c r="B114" s="40">
        <v>741123</v>
      </c>
      <c r="C114" s="38" t="s">
        <v>654</v>
      </c>
      <c r="D114" s="38" t="s">
        <v>655</v>
      </c>
      <c r="E114" s="33">
        <v>3.3</v>
      </c>
      <c r="F114" s="33">
        <v>3.26</v>
      </c>
      <c r="G114" s="33">
        <v>2.52</v>
      </c>
      <c r="H114" s="33">
        <v>2.52</v>
      </c>
      <c r="I114" s="33">
        <v>2.33</v>
      </c>
      <c r="J114" s="33">
        <v>2.92</v>
      </c>
      <c r="K114" s="33">
        <v>3.7</v>
      </c>
      <c r="L114" s="33">
        <v>4.97</v>
      </c>
      <c r="M114" s="33">
        <v>7.63</v>
      </c>
      <c r="N114" s="33">
        <v>8.59</v>
      </c>
      <c r="O114" s="33">
        <v>9.64</v>
      </c>
    </row>
    <row r="115" spans="1:15" x14ac:dyDescent="0.35">
      <c r="A115" s="40">
        <f>VLOOKUP(B115,'[1]PORTFOLIO RAW'!B:B,1,FALSE)</f>
        <v>546814</v>
      </c>
      <c r="B115" s="40">
        <v>546814</v>
      </c>
      <c r="C115" s="38" t="s">
        <v>656</v>
      </c>
      <c r="D115" s="38" t="s">
        <v>657</v>
      </c>
      <c r="E115" s="33">
        <v>1.49</v>
      </c>
      <c r="F115" s="33">
        <v>1.81</v>
      </c>
      <c r="G115" s="33">
        <v>1.61</v>
      </c>
      <c r="H115" s="33">
        <v>1.69</v>
      </c>
      <c r="I115" s="33">
        <v>1.97</v>
      </c>
      <c r="J115" s="33">
        <v>2.57</v>
      </c>
      <c r="K115" s="33">
        <v>2.69</v>
      </c>
      <c r="L115" s="33">
        <v>3.95</v>
      </c>
      <c r="M115" s="33">
        <v>4.21</v>
      </c>
      <c r="N115" s="33">
        <v>2.4900000000000002</v>
      </c>
      <c r="O115" s="33">
        <v>1.1499999999999999</v>
      </c>
    </row>
    <row r="116" spans="1:15" x14ac:dyDescent="0.35">
      <c r="A116" s="40">
        <f>VLOOKUP(B116,'[1]PORTFOLIO RAW'!B:B,1,FALSE)</f>
        <v>938076</v>
      </c>
      <c r="B116" s="40">
        <v>938076</v>
      </c>
      <c r="C116" s="38" t="s">
        <v>658</v>
      </c>
      <c r="D116" s="38" t="s">
        <v>659</v>
      </c>
      <c r="E116" s="33">
        <v>4.34</v>
      </c>
      <c r="F116" s="33">
        <v>3.58</v>
      </c>
      <c r="G116" s="33">
        <v>3.12</v>
      </c>
      <c r="H116" s="33">
        <v>3.15</v>
      </c>
      <c r="I116" s="33">
        <v>2.98</v>
      </c>
      <c r="J116" s="33">
        <v>2.9</v>
      </c>
      <c r="K116" s="33">
        <v>3.27</v>
      </c>
      <c r="L116" s="33">
        <v>3.01</v>
      </c>
      <c r="M116" s="33">
        <v>2</v>
      </c>
      <c r="N116" s="33">
        <v>1.69</v>
      </c>
      <c r="O116" s="33">
        <v>1.9</v>
      </c>
    </row>
    <row r="117" spans="1:15" x14ac:dyDescent="0.35">
      <c r="A117" s="40">
        <f>VLOOKUP(B117,'[1]PORTFOLIO RAW'!B:B,1,FALSE)</f>
        <v>152594</v>
      </c>
      <c r="B117" s="40">
        <v>152594</v>
      </c>
      <c r="C117" s="38" t="s">
        <v>660</v>
      </c>
      <c r="D117" s="38" t="s">
        <v>661</v>
      </c>
      <c r="E117" s="33">
        <v>2.88</v>
      </c>
      <c r="F117" s="33">
        <v>13.66</v>
      </c>
      <c r="G117" s="33">
        <v>4.63</v>
      </c>
      <c r="H117" s="33">
        <v>3.14</v>
      </c>
      <c r="I117" s="33">
        <v>2.34</v>
      </c>
      <c r="J117" s="33">
        <v>2.21</v>
      </c>
      <c r="K117" s="33">
        <v>1.68</v>
      </c>
      <c r="L117" s="33">
        <v>1.94</v>
      </c>
      <c r="M117" s="33">
        <v>1.58</v>
      </c>
      <c r="N117" s="33">
        <v>2.1800000000000002</v>
      </c>
      <c r="O117" s="33">
        <v>2.57</v>
      </c>
    </row>
    <row r="118" spans="1:15" x14ac:dyDescent="0.35">
      <c r="A118" s="40">
        <f>VLOOKUP(B118,'[1]PORTFOLIO RAW'!B:B,1,FALSE)</f>
        <v>951018</v>
      </c>
      <c r="B118" s="40">
        <v>951018</v>
      </c>
      <c r="C118" s="38" t="s">
        <v>662</v>
      </c>
      <c r="D118" s="38" t="s">
        <v>663</v>
      </c>
      <c r="E118" s="33">
        <v>3.4</v>
      </c>
      <c r="F118" s="33">
        <v>3.09</v>
      </c>
      <c r="G118" s="33">
        <v>3.14</v>
      </c>
      <c r="H118" s="33">
        <v>2.91</v>
      </c>
      <c r="I118" s="33">
        <v>3.1</v>
      </c>
      <c r="J118" s="33">
        <v>6.01</v>
      </c>
      <c r="K118" s="33">
        <v>6.34</v>
      </c>
      <c r="L118" s="33">
        <v>6.4</v>
      </c>
      <c r="M118" s="33">
        <v>5.05</v>
      </c>
      <c r="N118" s="33">
        <v>3.1</v>
      </c>
      <c r="O118" s="33">
        <v>3.49</v>
      </c>
    </row>
    <row r="119" spans="1:15" x14ac:dyDescent="0.35">
      <c r="A119" s="40">
        <f>VLOOKUP(B119,'[1]PORTFOLIO RAW'!B:B,1,FALSE)</f>
        <v>907652</v>
      </c>
      <c r="B119" s="40">
        <v>907652</v>
      </c>
      <c r="C119" s="38" t="s">
        <v>664</v>
      </c>
      <c r="D119" s="38" t="s">
        <v>665</v>
      </c>
      <c r="E119" s="33">
        <v>2.87</v>
      </c>
      <c r="F119" s="33">
        <v>3.26</v>
      </c>
      <c r="G119" s="33">
        <v>2</v>
      </c>
      <c r="H119" s="33">
        <v>1.82</v>
      </c>
      <c r="I119" s="33">
        <v>1.63</v>
      </c>
      <c r="J119" s="33">
        <v>2.0499999999999998</v>
      </c>
      <c r="K119" s="33">
        <v>2.13</v>
      </c>
      <c r="L119" s="33">
        <v>3.66</v>
      </c>
      <c r="M119" s="33">
        <v>4.18</v>
      </c>
      <c r="N119" s="33">
        <v>4.22</v>
      </c>
      <c r="O119" s="33">
        <v>5.35</v>
      </c>
    </row>
    <row r="120" spans="1:15" x14ac:dyDescent="0.35">
      <c r="A120" s="40">
        <f>VLOOKUP(B120,'[1]PORTFOLIO RAW'!B:B,1,FALSE)</f>
        <v>905801</v>
      </c>
      <c r="B120" s="40">
        <v>905801</v>
      </c>
      <c r="C120" s="38" t="s">
        <v>666</v>
      </c>
      <c r="D120" s="38" t="s">
        <v>667</v>
      </c>
      <c r="E120" s="33">
        <v>3.07</v>
      </c>
      <c r="F120" s="33">
        <v>4.5199999999999996</v>
      </c>
      <c r="G120" s="33">
        <v>3.65</v>
      </c>
      <c r="H120" s="33">
        <v>3.64</v>
      </c>
      <c r="I120" s="33">
        <v>3.76</v>
      </c>
      <c r="J120" s="33">
        <v>3.91</v>
      </c>
      <c r="K120" s="33">
        <v>4.72</v>
      </c>
      <c r="L120" s="33">
        <v>6.2</v>
      </c>
      <c r="M120" s="33">
        <v>6.86</v>
      </c>
      <c r="N120" s="33">
        <v>8.84</v>
      </c>
      <c r="O120" s="33">
        <v>4.83</v>
      </c>
    </row>
    <row r="121" spans="1:15" x14ac:dyDescent="0.35">
      <c r="A121" s="40">
        <f>VLOOKUP(B121,'[1]PORTFOLIO RAW'!B:B,1,FALSE)</f>
        <v>906511</v>
      </c>
      <c r="B121" s="40">
        <v>906511</v>
      </c>
      <c r="C121" s="38" t="s">
        <v>668</v>
      </c>
      <c r="D121" s="38" t="s">
        <v>669</v>
      </c>
      <c r="E121" s="33">
        <v>3.18</v>
      </c>
      <c r="F121" s="33">
        <v>2.94</v>
      </c>
      <c r="G121" s="33">
        <v>2.29</v>
      </c>
      <c r="H121" s="33">
        <v>2.5</v>
      </c>
      <c r="I121" s="33">
        <v>2.94</v>
      </c>
      <c r="J121" s="33">
        <v>3.24</v>
      </c>
      <c r="K121" s="33">
        <v>3.76</v>
      </c>
      <c r="L121" s="33">
        <v>4.1399999999999997</v>
      </c>
      <c r="M121" s="33">
        <v>4.01</v>
      </c>
      <c r="N121" s="33">
        <v>4.5999999999999996</v>
      </c>
      <c r="O121" s="33">
        <v>3.73</v>
      </c>
    </row>
    <row r="122" spans="1:15" x14ac:dyDescent="0.35">
      <c r="A122" s="40">
        <f>VLOOKUP(B122,'[1]PORTFOLIO RAW'!B:B,1,FALSE)</f>
        <v>546697</v>
      </c>
      <c r="B122" s="40">
        <v>546697</v>
      </c>
      <c r="C122" s="38" t="s">
        <v>670</v>
      </c>
      <c r="D122" s="38" t="s">
        <v>671</v>
      </c>
      <c r="E122" s="33">
        <v>10.56</v>
      </c>
      <c r="F122" s="33">
        <v>10.29</v>
      </c>
      <c r="G122" s="33">
        <v>6.5</v>
      </c>
      <c r="H122" s="33">
        <v>5.4</v>
      </c>
      <c r="I122" s="33">
        <v>4.68</v>
      </c>
      <c r="J122" s="33">
        <v>5.47</v>
      </c>
      <c r="K122" s="33">
        <v>8.6</v>
      </c>
      <c r="L122" s="33">
        <v>10.38</v>
      </c>
      <c r="M122" s="33">
        <v>8.59</v>
      </c>
      <c r="N122" s="33">
        <v>5.71</v>
      </c>
      <c r="O122" s="33">
        <v>5.28</v>
      </c>
    </row>
    <row r="123" spans="1:15" x14ac:dyDescent="0.35">
      <c r="A123" s="40">
        <f>VLOOKUP(B123,'[1]PORTFOLIO RAW'!B:B,1,FALSE)</f>
        <v>134784</v>
      </c>
      <c r="B123" s="40">
        <v>134784</v>
      </c>
      <c r="C123" s="38" t="s">
        <v>672</v>
      </c>
      <c r="D123" s="38" t="s">
        <v>673</v>
      </c>
      <c r="E123" s="33">
        <v>2.72</v>
      </c>
      <c r="F123" s="33">
        <v>2.54</v>
      </c>
      <c r="G123" s="33">
        <v>2.0699999999999998</v>
      </c>
      <c r="H123" s="33">
        <v>2.2799999999999998</v>
      </c>
      <c r="I123" s="33">
        <v>2.79</v>
      </c>
      <c r="J123" s="33">
        <v>2.88</v>
      </c>
      <c r="K123" s="33">
        <v>3.52</v>
      </c>
      <c r="L123" s="33">
        <v>5.67</v>
      </c>
      <c r="M123" s="33">
        <v>5.31</v>
      </c>
      <c r="N123" s="33">
        <v>3.35</v>
      </c>
      <c r="O123" s="33">
        <v>3.22</v>
      </c>
    </row>
    <row r="124" spans="1:15" x14ac:dyDescent="0.35">
      <c r="A124" s="40">
        <f>VLOOKUP(B124,'[1]PORTFOLIO RAW'!B:B,1,FALSE)</f>
        <v>694405</v>
      </c>
      <c r="B124" s="40">
        <v>694405</v>
      </c>
      <c r="C124" s="38" t="s">
        <v>674</v>
      </c>
      <c r="D124" s="38" t="s">
        <v>675</v>
      </c>
      <c r="E124" s="33">
        <v>7.16</v>
      </c>
      <c r="F124" s="33">
        <v>2.65</v>
      </c>
      <c r="G124" s="33">
        <v>3.13</v>
      </c>
      <c r="H124" s="33">
        <v>1.93</v>
      </c>
      <c r="I124" s="33">
        <v>2.15</v>
      </c>
      <c r="J124" s="33">
        <v>1.75</v>
      </c>
      <c r="K124" s="33">
        <v>2.0499999999999998</v>
      </c>
      <c r="L124" s="33">
        <v>2.34</v>
      </c>
      <c r="M124" s="33">
        <v>2.81</v>
      </c>
      <c r="N124" s="33">
        <v>5.86</v>
      </c>
      <c r="O124" s="33">
        <v>14.92</v>
      </c>
    </row>
    <row r="125" spans="1:15" x14ac:dyDescent="0.35">
      <c r="A125" s="40">
        <f>VLOOKUP(B125,'[1]PORTFOLIO RAW'!B:B,1,FALSE)</f>
        <v>906150</v>
      </c>
      <c r="B125" s="40">
        <v>906150</v>
      </c>
      <c r="C125" s="38" t="s">
        <v>676</v>
      </c>
      <c r="D125" s="38" t="s">
        <v>677</v>
      </c>
      <c r="E125" s="33">
        <v>3.66</v>
      </c>
      <c r="F125" s="33">
        <v>2.5299999999999998</v>
      </c>
      <c r="G125" s="33">
        <v>1.49</v>
      </c>
      <c r="H125" s="33">
        <v>1.49</v>
      </c>
      <c r="I125" s="33">
        <v>1.46</v>
      </c>
      <c r="J125" s="33">
        <v>1.93</v>
      </c>
      <c r="K125" s="33">
        <v>1.87</v>
      </c>
      <c r="L125" s="33">
        <v>2.06</v>
      </c>
      <c r="M125" s="33">
        <v>2.5499999999999998</v>
      </c>
      <c r="N125" s="33">
        <v>3.51</v>
      </c>
      <c r="O125" s="33">
        <v>3.28</v>
      </c>
    </row>
    <row r="126" spans="1:15" x14ac:dyDescent="0.35">
      <c r="A126" s="40">
        <f>VLOOKUP(B126,'[1]PORTFOLIO RAW'!B:B,1,FALSE)</f>
        <v>905898</v>
      </c>
      <c r="B126" s="40">
        <v>905898</v>
      </c>
      <c r="C126" s="38" t="s">
        <v>678</v>
      </c>
      <c r="D126" s="38" t="s">
        <v>679</v>
      </c>
      <c r="E126" s="33">
        <v>3.65</v>
      </c>
      <c r="F126" s="33">
        <v>3.46</v>
      </c>
      <c r="G126" s="33">
        <v>3.09</v>
      </c>
      <c r="H126" s="33">
        <v>3.89</v>
      </c>
      <c r="I126" s="33">
        <v>4.2699999999999996</v>
      </c>
      <c r="J126" s="33">
        <v>4.71</v>
      </c>
      <c r="K126" s="33">
        <v>5.78</v>
      </c>
      <c r="L126" s="33">
        <v>5.4</v>
      </c>
      <c r="M126" s="33">
        <v>6.24</v>
      </c>
      <c r="N126" s="33">
        <v>7.28</v>
      </c>
      <c r="O126" s="33">
        <v>5.98</v>
      </c>
    </row>
    <row r="127" spans="1:15" x14ac:dyDescent="0.35">
      <c r="A127" s="40">
        <f>VLOOKUP(B127,'[1]PORTFOLIO RAW'!B:B,1,FALSE)</f>
        <v>904678</v>
      </c>
      <c r="B127" s="40">
        <v>904678</v>
      </c>
      <c r="C127" s="38" t="s">
        <v>680</v>
      </c>
      <c r="D127" s="38" t="s">
        <v>681</v>
      </c>
      <c r="E127" s="33">
        <v>4.97</v>
      </c>
      <c r="F127" s="33">
        <v>4.2699999999999996</v>
      </c>
      <c r="G127" s="33">
        <v>2.91</v>
      </c>
      <c r="H127" s="33">
        <v>2.78</v>
      </c>
      <c r="I127" s="33">
        <v>2.65</v>
      </c>
      <c r="J127" s="33">
        <v>2.13</v>
      </c>
      <c r="K127" s="33">
        <v>3.32</v>
      </c>
      <c r="L127" s="33">
        <v>3.48</v>
      </c>
      <c r="M127" s="33">
        <v>2.0699999999999998</v>
      </c>
      <c r="N127" s="33">
        <v>3.78</v>
      </c>
      <c r="O127" s="33">
        <v>4.57</v>
      </c>
    </row>
    <row r="128" spans="1:15" x14ac:dyDescent="0.35">
      <c r="A128" s="40">
        <f>VLOOKUP(B128,'[1]PORTFOLIO RAW'!B:B,1,FALSE)</f>
        <v>696738</v>
      </c>
      <c r="B128" s="40">
        <v>696738</v>
      </c>
      <c r="C128" s="38" t="s">
        <v>682</v>
      </c>
      <c r="D128" s="38" t="s">
        <v>683</v>
      </c>
      <c r="E128" s="33">
        <v>2.08</v>
      </c>
      <c r="F128" s="33">
        <v>1.1000000000000001</v>
      </c>
      <c r="G128" s="33">
        <v>1.5</v>
      </c>
      <c r="H128" s="33">
        <v>1.1299999999999999</v>
      </c>
      <c r="I128" s="33">
        <v>0.77</v>
      </c>
      <c r="J128" s="33">
        <v>0.81</v>
      </c>
      <c r="K128" s="33">
        <v>1.07</v>
      </c>
      <c r="L128" s="33">
        <v>1.1100000000000001</v>
      </c>
      <c r="M128" s="33">
        <v>1.04</v>
      </c>
      <c r="N128" s="33">
        <v>0.89</v>
      </c>
      <c r="O128" s="33">
        <v>1.26</v>
      </c>
    </row>
    <row r="129" spans="1:15" x14ac:dyDescent="0.35">
      <c r="A129" s="40">
        <f>VLOOKUP(B129,'[1]PORTFOLIO RAW'!B:B,1,FALSE)</f>
        <v>729665</v>
      </c>
      <c r="B129" s="40">
        <v>729665</v>
      </c>
      <c r="C129" s="38" t="s">
        <v>684</v>
      </c>
      <c r="D129" s="38" t="s">
        <v>685</v>
      </c>
      <c r="E129" s="33">
        <v>5.22</v>
      </c>
      <c r="F129" s="33">
        <v>4.76</v>
      </c>
      <c r="G129" s="33">
        <v>2.77</v>
      </c>
      <c r="H129" s="33">
        <v>3.04</v>
      </c>
      <c r="I129" s="33">
        <v>3.58</v>
      </c>
      <c r="J129" s="33">
        <v>3.94</v>
      </c>
      <c r="K129" s="33">
        <v>4.76</v>
      </c>
      <c r="L129" s="33">
        <v>4.68</v>
      </c>
      <c r="M129" s="33">
        <v>6.09</v>
      </c>
      <c r="N129" s="33">
        <v>4.7</v>
      </c>
      <c r="O129" s="33">
        <v>4.47</v>
      </c>
    </row>
    <row r="130" spans="1:15" x14ac:dyDescent="0.35">
      <c r="A130" s="40">
        <f>VLOOKUP(B130,'[1]PORTFOLIO RAW'!B:B,1,FALSE)</f>
        <v>912030</v>
      </c>
      <c r="B130" s="40">
        <v>912030</v>
      </c>
      <c r="C130" s="38" t="s">
        <v>686</v>
      </c>
      <c r="D130" s="38" t="s">
        <v>687</v>
      </c>
      <c r="E130" s="33">
        <v>3.34</v>
      </c>
      <c r="F130" s="33">
        <v>3.71</v>
      </c>
      <c r="G130" s="33">
        <v>2.54</v>
      </c>
      <c r="H130" s="33">
        <v>3.93</v>
      </c>
      <c r="I130" s="33">
        <v>3.35</v>
      </c>
      <c r="J130" s="33">
        <v>3.3</v>
      </c>
      <c r="K130" s="33">
        <v>3.76</v>
      </c>
      <c r="L130" s="33">
        <v>4.71</v>
      </c>
      <c r="M130" s="33">
        <v>5.78</v>
      </c>
      <c r="N130" s="33">
        <v>5.21</v>
      </c>
      <c r="O130" s="33">
        <v>6.53</v>
      </c>
    </row>
    <row r="131" spans="1:15" x14ac:dyDescent="0.35">
      <c r="A131" s="40">
        <f>VLOOKUP(B131,'[1]PORTFOLIO RAW'!B:B,1,FALSE)</f>
        <v>945589</v>
      </c>
      <c r="B131" s="40">
        <v>945589</v>
      </c>
      <c r="C131" s="38" t="s">
        <v>688</v>
      </c>
      <c r="D131" s="38" t="s">
        <v>689</v>
      </c>
      <c r="E131" s="33">
        <v>1.75</v>
      </c>
      <c r="F131" s="33">
        <v>1.94</v>
      </c>
      <c r="G131" s="33">
        <v>1.51</v>
      </c>
      <c r="H131" s="33">
        <v>1.54</v>
      </c>
      <c r="I131" s="33">
        <v>1.75</v>
      </c>
      <c r="J131" s="33">
        <v>1.83</v>
      </c>
      <c r="K131" s="33">
        <v>1.79</v>
      </c>
      <c r="L131" s="33">
        <v>1.71</v>
      </c>
      <c r="M131" s="33">
        <v>1.91</v>
      </c>
      <c r="N131" s="33">
        <v>3.17</v>
      </c>
      <c r="O131" s="33">
        <v>2.57</v>
      </c>
    </row>
    <row r="132" spans="1:15" x14ac:dyDescent="0.35">
      <c r="A132" s="40">
        <f>VLOOKUP(B132,'[1]PORTFOLIO RAW'!B:B,1,FALSE)</f>
        <v>905077</v>
      </c>
      <c r="B132" s="40">
        <v>905077</v>
      </c>
      <c r="C132" s="38" t="s">
        <v>690</v>
      </c>
      <c r="D132" s="38" t="s">
        <v>691</v>
      </c>
      <c r="E132" s="33">
        <v>17.690000000000001</v>
      </c>
      <c r="F132" s="33">
        <v>29.02</v>
      </c>
      <c r="G132" s="33">
        <v>12.47</v>
      </c>
      <c r="H132" s="33">
        <v>12.12</v>
      </c>
      <c r="I132" s="33">
        <v>15.76</v>
      </c>
      <c r="J132" s="33">
        <v>15.77</v>
      </c>
      <c r="K132" s="33">
        <v>13</v>
      </c>
      <c r="L132" s="33">
        <v>14.33</v>
      </c>
      <c r="M132" s="33">
        <v>20.420000000000002</v>
      </c>
      <c r="N132" s="33">
        <v>25.96</v>
      </c>
      <c r="O132" s="33">
        <v>25.24</v>
      </c>
    </row>
    <row r="133" spans="1:15" x14ac:dyDescent="0.35">
      <c r="A133" s="40">
        <f>VLOOKUP(B133,'[1]PORTFOLIO RAW'!B:B,1,FALSE)</f>
        <v>699943</v>
      </c>
      <c r="B133" s="40">
        <v>699943</v>
      </c>
      <c r="C133" s="38" t="s">
        <v>692</v>
      </c>
      <c r="D133" s="38" t="s">
        <v>693</v>
      </c>
      <c r="E133" s="33">
        <v>3.46</v>
      </c>
      <c r="F133" s="33">
        <v>2.48</v>
      </c>
      <c r="G133" s="33">
        <v>2.4900000000000002</v>
      </c>
      <c r="H133" s="33">
        <v>2.39</v>
      </c>
      <c r="I133" s="33">
        <v>1.51</v>
      </c>
      <c r="J133" s="33">
        <v>1.4</v>
      </c>
      <c r="K133" s="33">
        <v>1.46</v>
      </c>
      <c r="L133" s="33">
        <v>2.08</v>
      </c>
      <c r="M133" s="33">
        <v>2.15</v>
      </c>
      <c r="N133" s="33">
        <v>1.73</v>
      </c>
      <c r="O133" s="33">
        <v>2.25</v>
      </c>
    </row>
    <row r="134" spans="1:15" x14ac:dyDescent="0.35">
      <c r="A134" s="40">
        <f>VLOOKUP(B134,'[1]PORTFOLIO RAW'!B:B,1,FALSE)</f>
        <v>542983</v>
      </c>
      <c r="B134" s="40">
        <v>542983</v>
      </c>
      <c r="C134" s="38" t="s">
        <v>694</v>
      </c>
      <c r="D134" s="38" t="s">
        <v>695</v>
      </c>
      <c r="E134" s="33">
        <v>3.67</v>
      </c>
      <c r="F134" s="33">
        <v>1.0900000000000001</v>
      </c>
      <c r="G134" s="33">
        <v>1.68</v>
      </c>
      <c r="H134" s="33">
        <v>1.58</v>
      </c>
      <c r="I134" s="33">
        <v>1.45</v>
      </c>
      <c r="J134" s="33">
        <v>1.87</v>
      </c>
      <c r="K134" s="33">
        <v>2.81</v>
      </c>
      <c r="L134" s="33">
        <v>3.25</v>
      </c>
      <c r="M134" s="33">
        <v>5.64</v>
      </c>
      <c r="N134" s="33">
        <v>4.95</v>
      </c>
      <c r="O134" s="33">
        <v>3.76</v>
      </c>
    </row>
    <row r="135" spans="1:15" x14ac:dyDescent="0.35">
      <c r="A135" s="40">
        <f>VLOOKUP(B135,'[1]PORTFOLIO RAW'!B:B,1,FALSE)</f>
        <v>998171</v>
      </c>
      <c r="B135" s="40">
        <v>998171</v>
      </c>
      <c r="C135" s="38" t="s">
        <v>696</v>
      </c>
      <c r="D135" s="38" t="s">
        <v>697</v>
      </c>
      <c r="E135" s="33">
        <v>3.94</v>
      </c>
      <c r="F135" s="33">
        <v>2.62</v>
      </c>
      <c r="G135" s="33">
        <v>2.48</v>
      </c>
      <c r="H135" s="33">
        <v>2.7</v>
      </c>
      <c r="I135" s="33">
        <v>3.04</v>
      </c>
      <c r="J135" s="33">
        <v>5.03</v>
      </c>
      <c r="K135" s="33">
        <v>8.81</v>
      </c>
      <c r="L135" s="33">
        <v>13.33</v>
      </c>
      <c r="M135" s="33">
        <v>23.4</v>
      </c>
      <c r="N135" s="33">
        <v>36.17</v>
      </c>
      <c r="O135" s="33">
        <v>128.65</v>
      </c>
    </row>
    <row r="136" spans="1:15" x14ac:dyDescent="0.35">
      <c r="A136" s="40">
        <f>VLOOKUP(B136,'[1]PORTFOLIO RAW'!B:B,1,FALSE)</f>
        <v>904842</v>
      </c>
      <c r="B136" s="40">
        <v>904842</v>
      </c>
      <c r="C136" s="38" t="s">
        <v>698</v>
      </c>
      <c r="D136" s="38" t="s">
        <v>699</v>
      </c>
      <c r="E136" s="33">
        <v>2.9</v>
      </c>
      <c r="F136" s="33">
        <v>2.4900000000000002</v>
      </c>
      <c r="G136" s="33">
        <v>1.73</v>
      </c>
      <c r="H136" s="33">
        <v>2.0299999999999998</v>
      </c>
      <c r="I136" s="33">
        <v>2.0299999999999998</v>
      </c>
      <c r="J136" s="33">
        <v>2.0699999999999998</v>
      </c>
      <c r="K136" s="33">
        <v>2.37</v>
      </c>
      <c r="L136" s="33">
        <v>2.27</v>
      </c>
      <c r="M136" s="33">
        <v>2.2400000000000002</v>
      </c>
      <c r="N136" s="33">
        <v>2.92</v>
      </c>
      <c r="O136" s="33">
        <v>2.73</v>
      </c>
    </row>
    <row r="137" spans="1:15" x14ac:dyDescent="0.35">
      <c r="A137" s="40">
        <f>VLOOKUP(B137,'[1]PORTFOLIO RAW'!B:B,1,FALSE)</f>
        <v>916860</v>
      </c>
      <c r="B137" s="40">
        <v>916860</v>
      </c>
      <c r="C137" s="38" t="s">
        <v>700</v>
      </c>
      <c r="D137" s="38" t="s">
        <v>701</v>
      </c>
      <c r="E137" s="33">
        <v>2.77</v>
      </c>
      <c r="F137" s="33">
        <v>1.64</v>
      </c>
      <c r="G137" s="33">
        <v>1.18</v>
      </c>
      <c r="H137" s="33">
        <v>1.27</v>
      </c>
      <c r="I137" s="33">
        <v>1.65</v>
      </c>
      <c r="J137" s="33">
        <v>1.34</v>
      </c>
      <c r="K137" s="33">
        <v>1.63</v>
      </c>
      <c r="L137" s="33">
        <v>2.16</v>
      </c>
      <c r="M137" s="33">
        <v>2.69</v>
      </c>
      <c r="N137" s="33">
        <v>2.4300000000000002</v>
      </c>
      <c r="O137" s="33">
        <v>3.52</v>
      </c>
    </row>
    <row r="138" spans="1:15" x14ac:dyDescent="0.35">
      <c r="A138" s="40">
        <f>VLOOKUP(B138,'[1]PORTFOLIO RAW'!B:B,1,FALSE)</f>
        <v>951068</v>
      </c>
      <c r="B138" s="40">
        <v>951068</v>
      </c>
      <c r="C138" s="38" t="s">
        <v>702</v>
      </c>
      <c r="D138" s="38" t="s">
        <v>703</v>
      </c>
      <c r="E138" s="33">
        <v>1.0900000000000001</v>
      </c>
      <c r="F138" s="33">
        <v>0.89</v>
      </c>
      <c r="G138" s="33">
        <v>0.85</v>
      </c>
      <c r="H138" s="33">
        <v>0.93</v>
      </c>
      <c r="I138" s="33">
        <v>0.86</v>
      </c>
      <c r="J138" s="33">
        <v>1.1100000000000001</v>
      </c>
      <c r="K138" s="33">
        <v>1.23</v>
      </c>
      <c r="L138" s="33">
        <v>1.39</v>
      </c>
      <c r="M138" s="33">
        <v>1.34</v>
      </c>
      <c r="N138" s="33">
        <v>0.84</v>
      </c>
      <c r="O138" s="33">
        <v>1.49</v>
      </c>
    </row>
    <row r="139" spans="1:15" x14ac:dyDescent="0.35">
      <c r="A139" s="40">
        <f>VLOOKUP(B139,'[1]PORTFOLIO RAW'!B:B,1,FALSE)</f>
        <v>545725</v>
      </c>
      <c r="B139" s="40">
        <v>545725</v>
      </c>
      <c r="C139" s="38" t="s">
        <v>704</v>
      </c>
      <c r="D139" s="38" t="s">
        <v>705</v>
      </c>
      <c r="E139" s="33">
        <v>3.49</v>
      </c>
      <c r="F139" s="33">
        <v>2.5</v>
      </c>
      <c r="G139" s="33">
        <v>2.3199999999999998</v>
      </c>
      <c r="H139" s="33">
        <v>2.59</v>
      </c>
      <c r="I139" s="33">
        <v>3.78</v>
      </c>
      <c r="J139" s="33">
        <v>5.3</v>
      </c>
      <c r="K139" s="33">
        <v>6.84</v>
      </c>
      <c r="L139" s="33">
        <v>7.19</v>
      </c>
      <c r="M139" s="33">
        <v>7.9</v>
      </c>
      <c r="N139" s="33">
        <v>5.54</v>
      </c>
      <c r="O139" s="33">
        <v>5.35</v>
      </c>
    </row>
    <row r="140" spans="1:15" x14ac:dyDescent="0.35">
      <c r="A140" s="40">
        <f>VLOOKUP(B140,'[1]PORTFOLIO RAW'!B:B,1,FALSE)</f>
        <v>905052</v>
      </c>
      <c r="B140" s="40">
        <v>905052</v>
      </c>
      <c r="C140" s="38" t="s">
        <v>706</v>
      </c>
      <c r="D140" s="38" t="s">
        <v>707</v>
      </c>
      <c r="E140" s="33">
        <v>3.41</v>
      </c>
      <c r="F140" s="33">
        <v>3.31</v>
      </c>
      <c r="G140" s="33">
        <v>2.52</v>
      </c>
      <c r="H140" s="33">
        <v>2.5299999999999998</v>
      </c>
      <c r="I140" s="33">
        <v>2.21</v>
      </c>
      <c r="J140" s="33">
        <v>2.71</v>
      </c>
      <c r="K140" s="33">
        <v>3.53</v>
      </c>
      <c r="L140" s="33">
        <v>5.15</v>
      </c>
      <c r="M140" s="33">
        <v>5.94</v>
      </c>
      <c r="N140" s="33">
        <v>9.8800000000000008</v>
      </c>
      <c r="O140" s="33">
        <v>11.09</v>
      </c>
    </row>
    <row r="141" spans="1:15" x14ac:dyDescent="0.35">
      <c r="A141" s="40">
        <f>VLOOKUP(B141,'[1]PORTFOLIO RAW'!B:B,1,FALSE)</f>
        <v>328184</v>
      </c>
      <c r="B141" s="40">
        <v>328184</v>
      </c>
      <c r="C141" s="38" t="s">
        <v>708</v>
      </c>
      <c r="D141" s="38" t="s">
        <v>709</v>
      </c>
      <c r="E141" s="33">
        <v>4.8899999999999997</v>
      </c>
      <c r="F141" s="33">
        <v>4.0199999999999996</v>
      </c>
      <c r="G141" s="33">
        <v>3.17</v>
      </c>
      <c r="H141" s="33">
        <v>5.53</v>
      </c>
      <c r="I141" s="33">
        <v>5.37</v>
      </c>
      <c r="J141" s="33">
        <v>4.8899999999999997</v>
      </c>
      <c r="K141" s="33">
        <v>6.14</v>
      </c>
      <c r="L141" s="33">
        <v>10.62</v>
      </c>
      <c r="M141" s="33">
        <v>20.420000000000002</v>
      </c>
      <c r="N141" s="33">
        <v>20.76</v>
      </c>
      <c r="O141" s="33">
        <v>15.81</v>
      </c>
    </row>
    <row r="142" spans="1:15" x14ac:dyDescent="0.35">
      <c r="A142" s="40">
        <f>VLOOKUP(B142,'[1]PORTFOLIO RAW'!B:B,1,FALSE)</f>
        <v>922726</v>
      </c>
      <c r="B142" s="40">
        <v>922726</v>
      </c>
      <c r="C142" s="38" t="s">
        <v>710</v>
      </c>
      <c r="D142" s="38" t="s">
        <v>711</v>
      </c>
      <c r="E142" s="33">
        <v>3.52</v>
      </c>
      <c r="F142" s="33">
        <v>2.77</v>
      </c>
      <c r="G142" s="33">
        <v>2.63</v>
      </c>
      <c r="H142" s="33">
        <v>2.13</v>
      </c>
      <c r="I142" s="33">
        <v>2.54</v>
      </c>
      <c r="J142" s="33">
        <v>2.2599999999999998</v>
      </c>
      <c r="K142" s="33">
        <v>2.0299999999999998</v>
      </c>
      <c r="L142" s="33">
        <v>3.09</v>
      </c>
      <c r="M142" s="33">
        <v>2.2599999999999998</v>
      </c>
      <c r="N142" s="33">
        <v>2.65</v>
      </c>
      <c r="O142" s="33">
        <v>2.52</v>
      </c>
    </row>
    <row r="143" spans="1:15" x14ac:dyDescent="0.35">
      <c r="A143" s="40">
        <f>VLOOKUP(B143,'[1]PORTFOLIO RAW'!B:B,1,FALSE)</f>
        <v>905050</v>
      </c>
      <c r="B143" s="40">
        <v>905050</v>
      </c>
      <c r="C143" s="38" t="s">
        <v>712</v>
      </c>
      <c r="D143" s="38" t="s">
        <v>713</v>
      </c>
      <c r="E143" s="33">
        <v>7.62</v>
      </c>
      <c r="F143" s="33">
        <v>6.1</v>
      </c>
      <c r="G143" s="33">
        <v>4.0199999999999996</v>
      </c>
      <c r="H143" s="33">
        <v>3.91</v>
      </c>
      <c r="I143" s="33">
        <v>4.3600000000000003</v>
      </c>
      <c r="J143" s="33">
        <v>3.95</v>
      </c>
      <c r="K143" s="33">
        <v>4.6399999999999997</v>
      </c>
      <c r="L143" s="33">
        <v>5.38</v>
      </c>
      <c r="M143" s="33">
        <v>5.33</v>
      </c>
      <c r="N143" s="33">
        <v>6.77</v>
      </c>
      <c r="O143" s="33">
        <v>6.8</v>
      </c>
    </row>
    <row r="144" spans="1:15" x14ac:dyDescent="0.35">
      <c r="A144" s="40">
        <f>VLOOKUP(B144,'[1]PORTFOLIO RAW'!B:B,1,FALSE)</f>
        <v>904069</v>
      </c>
      <c r="B144" s="40">
        <v>904069</v>
      </c>
      <c r="C144" s="38" t="s">
        <v>714</v>
      </c>
      <c r="D144" s="38" t="s">
        <v>715</v>
      </c>
      <c r="E144" s="33">
        <v>1.77</v>
      </c>
      <c r="F144" s="33">
        <v>2.97</v>
      </c>
      <c r="G144" s="33">
        <v>1.66</v>
      </c>
      <c r="H144" s="33">
        <v>1.4</v>
      </c>
      <c r="I144" s="33">
        <v>1.8</v>
      </c>
      <c r="J144" s="33">
        <v>2.41</v>
      </c>
      <c r="K144" s="33">
        <v>2.63</v>
      </c>
      <c r="L144" s="33">
        <v>4.08</v>
      </c>
      <c r="M144" s="33">
        <v>4.3499999999999996</v>
      </c>
      <c r="N144" s="33">
        <v>4.55</v>
      </c>
      <c r="O144" s="33">
        <v>3.66</v>
      </c>
    </row>
    <row r="145" spans="1:15" x14ac:dyDescent="0.35">
      <c r="A145" s="40">
        <f>VLOOKUP(B145,'[1]PORTFOLIO RAW'!B:B,1,FALSE)</f>
        <v>923465</v>
      </c>
      <c r="B145" s="40">
        <v>923465</v>
      </c>
      <c r="C145" s="38" t="s">
        <v>716</v>
      </c>
      <c r="D145" s="38" t="s">
        <v>717</v>
      </c>
      <c r="E145" s="33">
        <v>2.74</v>
      </c>
      <c r="F145" s="33">
        <v>2.08</v>
      </c>
      <c r="G145" s="33">
        <v>1.84</v>
      </c>
      <c r="H145" s="33">
        <v>2.1</v>
      </c>
      <c r="I145" s="33">
        <v>1.74</v>
      </c>
      <c r="J145" s="33">
        <v>2.31</v>
      </c>
      <c r="K145" s="33">
        <v>3.29</v>
      </c>
      <c r="L145" s="33">
        <v>3.75</v>
      </c>
      <c r="M145" s="33">
        <v>4.2</v>
      </c>
      <c r="N145" s="33">
        <v>4.47</v>
      </c>
      <c r="O145" s="33">
        <v>3.71</v>
      </c>
    </row>
    <row r="146" spans="1:15" x14ac:dyDescent="0.35">
      <c r="A146" s="40">
        <f>VLOOKUP(B146,'[1]PORTFOLIO RAW'!B:B,1,FALSE)</f>
        <v>912142</v>
      </c>
      <c r="B146" s="40">
        <v>912142</v>
      </c>
      <c r="C146" s="38" t="s">
        <v>718</v>
      </c>
      <c r="D146" s="38" t="s">
        <v>719</v>
      </c>
      <c r="E146" s="33">
        <v>4.91</v>
      </c>
      <c r="F146" s="33">
        <v>3.51</v>
      </c>
      <c r="G146" s="33">
        <v>2.29</v>
      </c>
      <c r="H146" s="33">
        <v>1.62</v>
      </c>
      <c r="I146" s="33">
        <v>1.35</v>
      </c>
      <c r="J146" s="33">
        <v>1.49</v>
      </c>
      <c r="K146" s="33">
        <v>1.84</v>
      </c>
      <c r="L146" s="33">
        <v>1.56</v>
      </c>
      <c r="M146" s="33">
        <v>1.0900000000000001</v>
      </c>
      <c r="N146" s="33">
        <v>1.42</v>
      </c>
      <c r="O146" s="33">
        <v>1.57</v>
      </c>
    </row>
    <row r="147" spans="1:15" x14ac:dyDescent="0.35">
      <c r="A147" s="40">
        <f>VLOOKUP(B147,'[1]PORTFOLIO RAW'!B:B,1,FALSE)</f>
        <v>912212</v>
      </c>
      <c r="B147" s="40">
        <v>912212</v>
      </c>
      <c r="C147" s="38" t="s">
        <v>720</v>
      </c>
      <c r="D147" s="38" t="s">
        <v>721</v>
      </c>
      <c r="E147" s="33">
        <v>4.33</v>
      </c>
      <c r="F147" s="33">
        <v>4.5999999999999996</v>
      </c>
      <c r="G147" s="33">
        <v>3.31</v>
      </c>
      <c r="H147" s="33">
        <v>3.02</v>
      </c>
      <c r="I147" s="33">
        <v>3.08</v>
      </c>
      <c r="J147" s="33">
        <v>2.93</v>
      </c>
      <c r="K147" s="33">
        <v>3.41</v>
      </c>
      <c r="L147" s="33">
        <v>4.37</v>
      </c>
      <c r="M147" s="33">
        <v>3.63</v>
      </c>
      <c r="N147" s="33">
        <v>4.58</v>
      </c>
      <c r="O147" s="33">
        <v>5.94</v>
      </c>
    </row>
    <row r="148" spans="1:15" x14ac:dyDescent="0.35">
      <c r="A148" s="40">
        <f>VLOOKUP(B148,'[1]PORTFOLIO RAW'!B:B,1,FALSE)</f>
        <v>867871</v>
      </c>
      <c r="B148" s="40">
        <v>867871</v>
      </c>
      <c r="C148" s="38" t="s">
        <v>722</v>
      </c>
      <c r="D148" s="38" t="s">
        <v>723</v>
      </c>
      <c r="E148" s="33">
        <v>1.47</v>
      </c>
      <c r="F148" s="33">
        <v>1.1399999999999999</v>
      </c>
      <c r="G148" s="33">
        <v>0.52</v>
      </c>
      <c r="H148" s="33">
        <v>0.5</v>
      </c>
      <c r="I148" s="33">
        <v>0.38</v>
      </c>
      <c r="J148" s="33">
        <v>0.45</v>
      </c>
      <c r="K148" s="33">
        <v>0.79</v>
      </c>
      <c r="L148" s="33">
        <v>1.04</v>
      </c>
      <c r="M148" s="33">
        <v>1.1200000000000001</v>
      </c>
      <c r="N148" s="33">
        <v>1.04</v>
      </c>
      <c r="O148" s="33">
        <v>1.74</v>
      </c>
    </row>
    <row r="149" spans="1:15" x14ac:dyDescent="0.35">
      <c r="A149" s="40">
        <f>VLOOKUP(B149,'[1]PORTFOLIO RAW'!B:B,1,FALSE)</f>
        <v>993062</v>
      </c>
      <c r="B149" s="40">
        <v>993062</v>
      </c>
      <c r="C149" s="38" t="s">
        <v>724</v>
      </c>
      <c r="D149" s="38" t="s">
        <v>725</v>
      </c>
      <c r="E149" s="33">
        <v>3.7</v>
      </c>
      <c r="F149" s="33">
        <v>2.72</v>
      </c>
      <c r="G149" s="33">
        <v>2.7</v>
      </c>
      <c r="H149" s="33">
        <v>1.84</v>
      </c>
      <c r="I149" s="33">
        <v>1.93</v>
      </c>
      <c r="J149" s="33">
        <v>2.2799999999999998</v>
      </c>
      <c r="K149" s="33">
        <v>2.78</v>
      </c>
      <c r="L149" s="33">
        <v>31.59</v>
      </c>
      <c r="M149" s="33">
        <v>11.46</v>
      </c>
      <c r="N149" s="33">
        <v>8.15</v>
      </c>
      <c r="O149" s="33">
        <v>9.65</v>
      </c>
    </row>
    <row r="150" spans="1:15" x14ac:dyDescent="0.35">
      <c r="A150" s="40">
        <f>VLOOKUP(B150,'[1]PORTFOLIO RAW'!B:B,1,FALSE)</f>
        <v>271980</v>
      </c>
      <c r="B150" s="40">
        <v>271980</v>
      </c>
      <c r="C150" s="38" t="s">
        <v>726</v>
      </c>
      <c r="D150" s="38" t="s">
        <v>727</v>
      </c>
      <c r="E150" s="33">
        <v>1.71</v>
      </c>
      <c r="F150" s="33">
        <v>2.73</v>
      </c>
      <c r="G150" s="33">
        <v>2.02</v>
      </c>
      <c r="H150" s="33">
        <v>1.42</v>
      </c>
      <c r="I150" s="33">
        <v>1.26</v>
      </c>
      <c r="J150" s="33">
        <v>1.1599999999999999</v>
      </c>
      <c r="K150" s="33">
        <v>1.18</v>
      </c>
      <c r="L150" s="33">
        <v>1.35</v>
      </c>
      <c r="M150" s="33">
        <v>2.3199999999999998</v>
      </c>
      <c r="N150" s="33">
        <v>3.59</v>
      </c>
      <c r="O150" s="33">
        <v>1.98</v>
      </c>
    </row>
    <row r="151" spans="1:15" x14ac:dyDescent="0.35">
      <c r="A151" s="40">
        <f>VLOOKUP(B151,'[1]PORTFOLIO RAW'!B:B,1,FALSE)</f>
        <v>905922</v>
      </c>
      <c r="B151" s="40">
        <v>905922</v>
      </c>
      <c r="C151" s="38" t="s">
        <v>728</v>
      </c>
      <c r="D151" s="38" t="s">
        <v>729</v>
      </c>
      <c r="E151" s="33">
        <v>8.82</v>
      </c>
      <c r="F151" s="33">
        <v>14.85</v>
      </c>
      <c r="G151" s="33">
        <v>8.23</v>
      </c>
      <c r="H151" s="33">
        <v>8.9</v>
      </c>
      <c r="I151" s="33">
        <v>10.99</v>
      </c>
      <c r="J151" s="33">
        <v>7.58</v>
      </c>
      <c r="K151" s="33">
        <v>6.19</v>
      </c>
      <c r="L151" s="33">
        <v>8.09</v>
      </c>
      <c r="M151" s="33">
        <v>11.21</v>
      </c>
      <c r="N151" s="33">
        <v>14.17</v>
      </c>
      <c r="O151" s="33">
        <v>10.1</v>
      </c>
    </row>
    <row r="152" spans="1:15" x14ac:dyDescent="0.35">
      <c r="A152" s="40">
        <f>VLOOKUP(B152,'[1]PORTFOLIO RAW'!B:B,1,FALSE)</f>
        <v>916130</v>
      </c>
      <c r="B152" s="40">
        <v>916130</v>
      </c>
      <c r="C152" s="38" t="s">
        <v>730</v>
      </c>
      <c r="D152" s="38" t="s">
        <v>731</v>
      </c>
      <c r="E152" s="33">
        <v>1.72</v>
      </c>
      <c r="F152" s="33">
        <v>1.01</v>
      </c>
      <c r="G152" s="33">
        <v>0.73</v>
      </c>
      <c r="H152" s="33">
        <v>0.88</v>
      </c>
      <c r="I152" s="33">
        <v>0.63</v>
      </c>
      <c r="J152" s="33">
        <v>0.85</v>
      </c>
      <c r="K152" s="33">
        <v>1.05</v>
      </c>
      <c r="L152" s="33">
        <v>1.19</v>
      </c>
      <c r="M152" s="33">
        <v>1.04</v>
      </c>
      <c r="N152" s="33">
        <v>0.97</v>
      </c>
      <c r="O152" s="33">
        <v>1.41</v>
      </c>
    </row>
    <row r="153" spans="1:15" x14ac:dyDescent="0.35">
      <c r="A153" s="40">
        <f>VLOOKUP(B153,'[1]PORTFOLIO RAW'!B:B,1,FALSE)</f>
        <v>546169</v>
      </c>
      <c r="B153" s="40">
        <v>546169</v>
      </c>
      <c r="C153" s="38" t="s">
        <v>732</v>
      </c>
      <c r="D153" s="38" t="s">
        <v>733</v>
      </c>
      <c r="E153" s="33">
        <v>3.52</v>
      </c>
      <c r="F153" s="33">
        <v>3.27</v>
      </c>
      <c r="G153" s="33">
        <v>1.33</v>
      </c>
      <c r="H153" s="33">
        <v>1.65</v>
      </c>
      <c r="I153" s="33">
        <v>1.74</v>
      </c>
      <c r="J153" s="33">
        <v>2.2200000000000002</v>
      </c>
      <c r="K153" s="33">
        <v>1.82</v>
      </c>
      <c r="L153" s="33">
        <v>1.93</v>
      </c>
      <c r="M153" s="33">
        <v>1.98</v>
      </c>
      <c r="N153" s="33">
        <v>2.3199999999999998</v>
      </c>
      <c r="O153" s="33">
        <v>1.54</v>
      </c>
    </row>
    <row r="154" spans="1:15" x14ac:dyDescent="0.35">
      <c r="A154" s="40">
        <f>VLOOKUP(B154,'[1]PORTFOLIO RAW'!B:B,1,FALSE)</f>
        <v>902354</v>
      </c>
      <c r="B154" s="40">
        <v>902354</v>
      </c>
      <c r="C154" s="38" t="s">
        <v>734</v>
      </c>
      <c r="D154" s="38" t="s">
        <v>735</v>
      </c>
      <c r="E154" s="33">
        <v>5.67</v>
      </c>
      <c r="F154" s="33">
        <v>7.07</v>
      </c>
      <c r="G154" s="33">
        <v>4.4400000000000004</v>
      </c>
      <c r="H154" s="33">
        <v>4.63</v>
      </c>
      <c r="I154" s="33">
        <v>5.26</v>
      </c>
      <c r="J154" s="33">
        <v>6.73</v>
      </c>
      <c r="K154" s="33">
        <v>7.59</v>
      </c>
      <c r="L154" s="33">
        <v>54.85</v>
      </c>
      <c r="M154" s="33">
        <v>-225.79</v>
      </c>
      <c r="N154" s="33">
        <v>-435.34</v>
      </c>
      <c r="O154" s="33">
        <v>67.489999999999995</v>
      </c>
    </row>
    <row r="155" spans="1:15" x14ac:dyDescent="0.35">
      <c r="A155" s="40">
        <f>VLOOKUP(B155,'[1]PORTFOLIO RAW'!B:B,1,FALSE)</f>
        <v>325849</v>
      </c>
      <c r="B155" s="40">
        <v>325849</v>
      </c>
      <c r="C155" s="38" t="s">
        <v>736</v>
      </c>
      <c r="D155" s="38" t="s">
        <v>737</v>
      </c>
      <c r="E155" s="33">
        <v>3.05</v>
      </c>
      <c r="F155" s="33">
        <v>2.2599999999999998</v>
      </c>
      <c r="G155" s="33">
        <v>2.14</v>
      </c>
      <c r="H155" s="33">
        <v>2.0299999999999998</v>
      </c>
      <c r="I155" s="33">
        <v>1.94</v>
      </c>
      <c r="J155" s="33">
        <v>2.06</v>
      </c>
      <c r="K155" s="33">
        <v>1.91</v>
      </c>
      <c r="L155" s="33">
        <v>2.12</v>
      </c>
      <c r="M155" s="33">
        <v>1.74</v>
      </c>
      <c r="N155" s="33">
        <v>1.51</v>
      </c>
      <c r="O155" s="33">
        <v>1.4</v>
      </c>
    </row>
    <row r="156" spans="1:15" x14ac:dyDescent="0.35">
      <c r="A156" s="40">
        <f>VLOOKUP(B156,'[1]PORTFOLIO RAW'!B:B,1,FALSE)</f>
        <v>912134</v>
      </c>
      <c r="B156" s="40">
        <v>912134</v>
      </c>
      <c r="C156" s="38" t="s">
        <v>738</v>
      </c>
      <c r="D156" s="38" t="s">
        <v>739</v>
      </c>
      <c r="E156" s="33">
        <v>4.13</v>
      </c>
      <c r="F156" s="33">
        <v>3.41</v>
      </c>
      <c r="G156" s="33">
        <v>2.79</v>
      </c>
      <c r="H156" s="33">
        <v>2.63</v>
      </c>
      <c r="I156" s="33">
        <v>3.36</v>
      </c>
      <c r="J156" s="33">
        <v>3</v>
      </c>
      <c r="K156" s="33">
        <v>3.94</v>
      </c>
      <c r="L156" s="33">
        <v>4.7300000000000004</v>
      </c>
      <c r="M156" s="33">
        <v>5.24</v>
      </c>
      <c r="N156" s="33">
        <v>4.38</v>
      </c>
      <c r="O156" s="33">
        <v>2.67</v>
      </c>
    </row>
    <row r="157" spans="1:15" x14ac:dyDescent="0.35">
      <c r="A157" s="40">
        <f>VLOOKUP(B157,'[1]PORTFOLIO RAW'!B:B,1,FALSE)</f>
        <v>277355</v>
      </c>
      <c r="B157" s="40">
        <v>277355</v>
      </c>
      <c r="C157" s="38" t="s">
        <v>740</v>
      </c>
      <c r="D157" s="38" t="s">
        <v>741</v>
      </c>
      <c r="E157" s="33">
        <v>3.7</v>
      </c>
      <c r="F157" s="33">
        <v>1.9</v>
      </c>
      <c r="G157" s="33">
        <v>1.86</v>
      </c>
      <c r="H157" s="33">
        <v>4.4000000000000004</v>
      </c>
      <c r="I157" s="33">
        <v>1.87</v>
      </c>
      <c r="J157" s="33">
        <v>2.92</v>
      </c>
      <c r="K157" s="33">
        <v>3.57</v>
      </c>
      <c r="L157" s="33">
        <v>3.78</v>
      </c>
      <c r="M157" s="33">
        <v>4.12</v>
      </c>
      <c r="N157" s="33">
        <v>2.78</v>
      </c>
      <c r="O157" s="33">
        <v>2.4700000000000002</v>
      </c>
    </row>
    <row r="158" spans="1:15" x14ac:dyDescent="0.35">
      <c r="A158" s="40">
        <f>VLOOKUP(B158,'[1]PORTFOLIO RAW'!B:B,1,FALSE)</f>
        <v>906487</v>
      </c>
      <c r="B158" s="40">
        <v>906487</v>
      </c>
      <c r="C158" s="38" t="s">
        <v>742</v>
      </c>
      <c r="D158" s="38" t="s">
        <v>743</v>
      </c>
      <c r="E158" s="33">
        <v>1.59</v>
      </c>
      <c r="F158" s="33">
        <v>2.33</v>
      </c>
      <c r="G158" s="33">
        <v>1.97</v>
      </c>
      <c r="H158" s="33">
        <v>2.17</v>
      </c>
      <c r="I158" s="33">
        <v>2.31</v>
      </c>
      <c r="J158" s="33">
        <v>2.44</v>
      </c>
      <c r="K158" s="33">
        <v>3.12</v>
      </c>
      <c r="L158" s="33">
        <v>4.21</v>
      </c>
      <c r="M158" s="33">
        <v>5.49</v>
      </c>
      <c r="N158" s="33">
        <v>5.94</v>
      </c>
      <c r="O158" s="33">
        <v>5.08</v>
      </c>
    </row>
    <row r="159" spans="1:15" x14ac:dyDescent="0.35">
      <c r="A159" s="40">
        <f>VLOOKUP(B159,'[1]PORTFOLIO RAW'!B:B,1,FALSE)</f>
        <v>912219</v>
      </c>
      <c r="B159" s="40">
        <v>912219</v>
      </c>
      <c r="C159" s="38" t="s">
        <v>744</v>
      </c>
      <c r="D159" s="38" t="s">
        <v>745</v>
      </c>
      <c r="E159" s="33">
        <v>1.07</v>
      </c>
      <c r="F159" s="33">
        <v>1.03</v>
      </c>
      <c r="G159" s="33">
        <v>1.17</v>
      </c>
      <c r="H159" s="33">
        <v>1.07</v>
      </c>
      <c r="I159" s="33">
        <v>0.98</v>
      </c>
      <c r="J159" s="33">
        <v>2.02</v>
      </c>
      <c r="K159" s="33">
        <v>1.61</v>
      </c>
      <c r="L159" s="33">
        <v>1.74</v>
      </c>
      <c r="M159" s="33">
        <v>1.87</v>
      </c>
      <c r="N159" s="33">
        <v>1.31</v>
      </c>
      <c r="O159" s="33">
        <v>1.53</v>
      </c>
    </row>
    <row r="160" spans="1:15" x14ac:dyDescent="0.35">
      <c r="A160" s="40">
        <f>VLOOKUP(B160,'[1]PORTFOLIO RAW'!B:B,1,FALSE)</f>
        <v>921290</v>
      </c>
      <c r="B160" s="40">
        <v>921290</v>
      </c>
      <c r="C160" s="38" t="s">
        <v>746</v>
      </c>
      <c r="D160" s="38" t="s">
        <v>747</v>
      </c>
      <c r="E160" s="33">
        <v>4.79</v>
      </c>
      <c r="F160" s="33">
        <v>7.88</v>
      </c>
      <c r="G160" s="33">
        <v>3.96</v>
      </c>
      <c r="H160" s="33">
        <v>3.37</v>
      </c>
      <c r="I160" s="33">
        <v>3.24</v>
      </c>
      <c r="J160" s="33">
        <v>3.7</v>
      </c>
      <c r="K160" s="33">
        <v>3.45</v>
      </c>
      <c r="L160" s="33">
        <v>4.84</v>
      </c>
      <c r="M160" s="33">
        <v>6.73</v>
      </c>
      <c r="N160" s="33">
        <v>6.29</v>
      </c>
      <c r="O160" s="33">
        <v>7.79</v>
      </c>
    </row>
    <row r="161" spans="1:15" x14ac:dyDescent="0.35">
      <c r="A161" s="40">
        <f>VLOOKUP(B161,'[1]PORTFOLIO RAW'!B:B,1,FALSE)</f>
        <v>912402</v>
      </c>
      <c r="B161" s="40">
        <v>912402</v>
      </c>
      <c r="C161" s="38" t="s">
        <v>748</v>
      </c>
      <c r="D161" s="38" t="s">
        <v>749</v>
      </c>
      <c r="E161" s="33">
        <v>1.52</v>
      </c>
      <c r="F161" s="33">
        <v>1.34</v>
      </c>
      <c r="G161" s="33">
        <v>0.73</v>
      </c>
      <c r="H161" s="33">
        <v>0.67</v>
      </c>
      <c r="I161" s="33">
        <v>0.49</v>
      </c>
      <c r="J161" s="33">
        <v>0.64</v>
      </c>
      <c r="K161" s="33">
        <v>0.96</v>
      </c>
      <c r="L161" s="33">
        <v>1.18</v>
      </c>
      <c r="M161" s="33">
        <v>0.96</v>
      </c>
      <c r="N161" s="33">
        <v>0.86</v>
      </c>
      <c r="O161" s="33">
        <v>1.1599999999999999</v>
      </c>
    </row>
    <row r="162" spans="1:15" x14ac:dyDescent="0.35">
      <c r="A162" s="40">
        <f>VLOOKUP(B162,'[1]PORTFOLIO RAW'!B:B,1,FALSE)</f>
        <v>277487</v>
      </c>
      <c r="B162" s="40">
        <v>277487</v>
      </c>
      <c r="C162" s="38" t="s">
        <v>750</v>
      </c>
      <c r="D162" s="38" t="s">
        <v>751</v>
      </c>
      <c r="E162" s="33">
        <v>12.57</v>
      </c>
      <c r="F162" s="33">
        <v>9.9499999999999993</v>
      </c>
      <c r="G162" s="33">
        <v>7.58</v>
      </c>
      <c r="H162" s="33">
        <v>8.2200000000000006</v>
      </c>
      <c r="I162" s="33">
        <v>9.23</v>
      </c>
      <c r="J162" s="33">
        <v>14.84</v>
      </c>
      <c r="K162" s="33">
        <v>13.25</v>
      </c>
      <c r="L162" s="33">
        <v>42.17</v>
      </c>
      <c r="M162" s="33">
        <v>35.6</v>
      </c>
      <c r="N162" s="33">
        <v>233.32</v>
      </c>
      <c r="O162" s="33">
        <v>101.63</v>
      </c>
    </row>
    <row r="163" spans="1:15" x14ac:dyDescent="0.35">
      <c r="A163" s="40">
        <f>VLOOKUP(B163,'[1]PORTFOLIO RAW'!B:B,1,FALSE)</f>
        <v>277642</v>
      </c>
      <c r="B163" s="40">
        <v>277642</v>
      </c>
      <c r="C163" s="38" t="s">
        <v>752</v>
      </c>
      <c r="D163" s="38" t="s">
        <v>753</v>
      </c>
      <c r="E163" s="33">
        <v>4.42</v>
      </c>
      <c r="F163" s="33">
        <v>4.5999999999999996</v>
      </c>
      <c r="G163" s="33">
        <v>3.91</v>
      </c>
      <c r="H163" s="33">
        <v>3.33</v>
      </c>
      <c r="I163" s="33">
        <v>2.82</v>
      </c>
      <c r="J163" s="33">
        <v>2.64</v>
      </c>
      <c r="K163" s="33">
        <v>3.27</v>
      </c>
      <c r="L163" s="33">
        <v>3.67</v>
      </c>
      <c r="M163" s="33">
        <v>2.84</v>
      </c>
      <c r="N163" s="33">
        <v>3.49</v>
      </c>
      <c r="O163" s="33">
        <v>4.4000000000000004</v>
      </c>
    </row>
    <row r="164" spans="1:15" x14ac:dyDescent="0.35">
      <c r="A164" s="40">
        <f>VLOOKUP(B164,'[1]PORTFOLIO RAW'!B:B,1,FALSE)</f>
        <v>154423</v>
      </c>
      <c r="B164" s="40">
        <v>154423</v>
      </c>
      <c r="C164" s="38" t="s">
        <v>754</v>
      </c>
      <c r="D164" s="38" t="s">
        <v>755</v>
      </c>
      <c r="E164" s="33">
        <v>4.26</v>
      </c>
      <c r="F164" s="33">
        <v>15.34</v>
      </c>
      <c r="G164" s="33">
        <v>7.45</v>
      </c>
      <c r="H164" s="33">
        <v>6.91</v>
      </c>
      <c r="I164" s="33">
        <v>25.29</v>
      </c>
      <c r="J164" s="33">
        <v>758.47</v>
      </c>
      <c r="K164" s="33">
        <v>8.35</v>
      </c>
      <c r="L164" s="33">
        <v>16.87</v>
      </c>
      <c r="M164" s="33">
        <v>20.39</v>
      </c>
      <c r="N164" s="33">
        <v>48.21</v>
      </c>
      <c r="O164" s="33">
        <v>-129.83000000000001</v>
      </c>
    </row>
    <row r="165" spans="1:15" x14ac:dyDescent="0.35">
      <c r="A165" s="40">
        <f>VLOOKUP(B165,'[1]PORTFOLIO RAW'!B:B,1,FALSE)</f>
        <v>922418</v>
      </c>
      <c r="B165" s="40">
        <v>922418</v>
      </c>
      <c r="C165" s="38" t="s">
        <v>756</v>
      </c>
      <c r="D165" s="38" t="s">
        <v>757</v>
      </c>
      <c r="E165" s="33">
        <v>1.46</v>
      </c>
      <c r="F165" s="33">
        <v>1.36</v>
      </c>
      <c r="G165" s="33">
        <v>0.89</v>
      </c>
      <c r="H165" s="33">
        <v>0.88</v>
      </c>
      <c r="I165" s="33">
        <v>0.83</v>
      </c>
      <c r="J165" s="33">
        <v>0.9</v>
      </c>
      <c r="K165" s="33">
        <v>0.98</v>
      </c>
      <c r="L165" s="33">
        <v>0.89</v>
      </c>
      <c r="M165" s="33">
        <v>0.76</v>
      </c>
      <c r="N165" s="33">
        <v>0.77</v>
      </c>
      <c r="O165" s="33">
        <v>0.87</v>
      </c>
    </row>
    <row r="166" spans="1:15" x14ac:dyDescent="0.35">
      <c r="A166" s="40">
        <f>VLOOKUP(B166,'[1]PORTFOLIO RAW'!B:B,1,FALSE)</f>
        <v>755695</v>
      </c>
      <c r="B166" s="40">
        <v>755695</v>
      </c>
      <c r="C166" s="38" t="s">
        <v>758</v>
      </c>
      <c r="D166" s="38" t="s">
        <v>759</v>
      </c>
      <c r="E166" s="33">
        <v>1.91</v>
      </c>
      <c r="F166" s="33">
        <v>1.63</v>
      </c>
      <c r="G166" s="33">
        <v>1.1599999999999999</v>
      </c>
      <c r="H166" s="33">
        <v>1.28</v>
      </c>
      <c r="I166" s="33">
        <v>1.1299999999999999</v>
      </c>
      <c r="J166" s="33">
        <v>1.1200000000000001</v>
      </c>
      <c r="K166" s="33">
        <v>1.17</v>
      </c>
      <c r="L166" s="33">
        <v>1.3</v>
      </c>
      <c r="M166" s="33">
        <v>1.72</v>
      </c>
      <c r="N166" s="33">
        <v>1.53</v>
      </c>
      <c r="O166" s="33">
        <v>1.92</v>
      </c>
    </row>
    <row r="167" spans="1:15" x14ac:dyDescent="0.35">
      <c r="A167" s="40">
        <f>VLOOKUP(B167,'[1]PORTFOLIO RAW'!B:B,1,FALSE)</f>
        <v>905620</v>
      </c>
      <c r="B167" s="40">
        <v>905620</v>
      </c>
      <c r="C167" s="38" t="s">
        <v>760</v>
      </c>
      <c r="D167" s="38" t="s">
        <v>761</v>
      </c>
      <c r="E167" s="33">
        <v>2.85</v>
      </c>
      <c r="F167" s="33">
        <v>2.0699999999999998</v>
      </c>
      <c r="G167" s="33">
        <v>1.7</v>
      </c>
      <c r="H167" s="33">
        <v>1.66</v>
      </c>
      <c r="I167" s="33">
        <v>1.52</v>
      </c>
      <c r="J167" s="33">
        <v>1.45</v>
      </c>
      <c r="K167" s="33">
        <v>4.25</v>
      </c>
      <c r="L167" s="33">
        <v>5.36</v>
      </c>
      <c r="M167" s="33">
        <v>8.24</v>
      </c>
      <c r="N167" s="33">
        <v>9.6999999999999993</v>
      </c>
      <c r="O167" s="33">
        <v>11.05</v>
      </c>
    </row>
    <row r="168" spans="1:15" x14ac:dyDescent="0.35">
      <c r="A168" s="40">
        <f>VLOOKUP(B168,'[1]PORTFOLIO RAW'!B:B,1,FALSE)</f>
        <v>944314</v>
      </c>
      <c r="B168" s="40">
        <v>944314</v>
      </c>
      <c r="C168" s="38" t="s">
        <v>762</v>
      </c>
      <c r="D168" s="38" t="s">
        <v>763</v>
      </c>
      <c r="E168" s="33">
        <v>3.19</v>
      </c>
      <c r="F168" s="33">
        <v>2.54</v>
      </c>
      <c r="G168" s="33">
        <v>1.83</v>
      </c>
      <c r="H168" s="33">
        <v>2.17</v>
      </c>
      <c r="I168" s="33">
        <v>2.5499999999999998</v>
      </c>
      <c r="J168" s="33">
        <v>2.85</v>
      </c>
      <c r="K168" s="33">
        <v>3.1</v>
      </c>
      <c r="L168" s="33">
        <v>3.48</v>
      </c>
      <c r="M168" s="33">
        <v>3.24</v>
      </c>
      <c r="N168" s="33">
        <v>3.19</v>
      </c>
      <c r="O168" s="33">
        <v>2.91</v>
      </c>
    </row>
    <row r="169" spans="1:15" x14ac:dyDescent="0.35">
      <c r="A169" s="40">
        <f>VLOOKUP(B169,'[1]PORTFOLIO RAW'!B:B,1,FALSE)</f>
        <v>357366</v>
      </c>
      <c r="B169" s="40">
        <v>357366</v>
      </c>
      <c r="C169" s="38" t="s">
        <v>764</v>
      </c>
      <c r="D169" s="38" t="s">
        <v>765</v>
      </c>
      <c r="E169" s="33">
        <v>4.6399999999999997</v>
      </c>
      <c r="F169" s="33">
        <v>3.71</v>
      </c>
      <c r="G169" s="33">
        <v>1.44</v>
      </c>
      <c r="H169" s="33">
        <v>2.2200000000000002</v>
      </c>
      <c r="I169" s="33">
        <v>2.1800000000000002</v>
      </c>
      <c r="J169" s="33">
        <v>2.56</v>
      </c>
      <c r="K169" s="33">
        <v>2.4300000000000002</v>
      </c>
      <c r="L169" s="33">
        <v>1.62</v>
      </c>
      <c r="M169" s="33">
        <v>2.6</v>
      </c>
      <c r="N169" s="33">
        <v>2.81</v>
      </c>
      <c r="O169" s="33">
        <v>2.0299999999999998</v>
      </c>
    </row>
    <row r="170" spans="1:15" x14ac:dyDescent="0.35">
      <c r="A170" s="40">
        <f>VLOOKUP(B170,'[1]PORTFOLIO RAW'!B:B,1,FALSE)</f>
        <v>516007</v>
      </c>
      <c r="B170" s="40">
        <v>516007</v>
      </c>
      <c r="C170" s="38" t="s">
        <v>766</v>
      </c>
      <c r="D170" s="38" t="s">
        <v>767</v>
      </c>
      <c r="E170" s="33">
        <v>4.01</v>
      </c>
      <c r="F170" s="33">
        <v>2.4300000000000002</v>
      </c>
      <c r="G170" s="33">
        <v>1.51</v>
      </c>
      <c r="H170" s="33">
        <v>1.6</v>
      </c>
      <c r="I170" s="33">
        <v>0.89</v>
      </c>
      <c r="J170" s="33">
        <v>1.21</v>
      </c>
      <c r="K170" s="33">
        <v>2.2999999999999998</v>
      </c>
      <c r="L170" s="33">
        <v>2.77</v>
      </c>
      <c r="M170" s="33">
        <v>2.27</v>
      </c>
      <c r="N170" s="33">
        <v>2.27</v>
      </c>
      <c r="O170" s="33">
        <v>2.5</v>
      </c>
    </row>
    <row r="171" spans="1:15" x14ac:dyDescent="0.35">
      <c r="A171" s="40">
        <f>VLOOKUP(B171,'[1]PORTFOLIO RAW'!B:B,1,FALSE)</f>
        <v>510493</v>
      </c>
      <c r="B171" s="40">
        <v>510493</v>
      </c>
      <c r="C171" s="38" t="s">
        <v>768</v>
      </c>
      <c r="D171" s="38" t="s">
        <v>769</v>
      </c>
      <c r="E171" s="33">
        <v>4.29</v>
      </c>
      <c r="F171" s="33">
        <v>4.45</v>
      </c>
      <c r="G171" s="33">
        <v>3.43</v>
      </c>
      <c r="H171" s="33">
        <v>3.8</v>
      </c>
      <c r="I171" s="33">
        <v>3.86</v>
      </c>
      <c r="J171" s="33">
        <v>4.99</v>
      </c>
      <c r="K171" s="33">
        <v>4.71</v>
      </c>
      <c r="L171" s="33">
        <v>4.92</v>
      </c>
      <c r="M171" s="33">
        <v>6.34</v>
      </c>
      <c r="N171" s="33">
        <v>7.49</v>
      </c>
      <c r="O171" s="33">
        <v>4.95</v>
      </c>
    </row>
    <row r="172" spans="1:15" x14ac:dyDescent="0.35">
      <c r="A172" s="40">
        <f>VLOOKUP(B172,'[1]PORTFOLIO RAW'!B:B,1,FALSE)</f>
        <v>921910</v>
      </c>
      <c r="B172" s="40">
        <v>921910</v>
      </c>
      <c r="C172" s="38" t="s">
        <v>770</v>
      </c>
      <c r="D172" s="38" t="s">
        <v>771</v>
      </c>
      <c r="E172" s="33">
        <v>4.28</v>
      </c>
      <c r="F172" s="33">
        <v>5.38</v>
      </c>
      <c r="G172" s="33">
        <v>4.43</v>
      </c>
      <c r="H172" s="33">
        <v>5.46</v>
      </c>
      <c r="I172" s="33">
        <v>6.4</v>
      </c>
      <c r="J172" s="33">
        <v>6.14</v>
      </c>
      <c r="K172" s="33">
        <v>6.05</v>
      </c>
      <c r="L172" s="33">
        <v>7.21</v>
      </c>
      <c r="M172" s="33">
        <v>12.9</v>
      </c>
      <c r="N172" s="33">
        <v>-45.08</v>
      </c>
      <c r="O172" s="33">
        <v>-39.630000000000003</v>
      </c>
    </row>
    <row r="173" spans="1:15" x14ac:dyDescent="0.35">
      <c r="A173" s="40">
        <f>VLOOKUP(B173,'[1]PORTFOLIO RAW'!B:B,1,FALSE)</f>
        <v>311759</v>
      </c>
      <c r="B173" s="40">
        <v>311759</v>
      </c>
      <c r="C173" s="38" t="s">
        <v>772</v>
      </c>
      <c r="D173" s="38" t="s">
        <v>773</v>
      </c>
      <c r="E173" s="33">
        <v>1.19</v>
      </c>
      <c r="F173" s="33">
        <v>1.1399999999999999</v>
      </c>
      <c r="G173" s="33">
        <v>0.9</v>
      </c>
      <c r="H173" s="33">
        <v>0.81</v>
      </c>
      <c r="I173" s="33">
        <v>0.77</v>
      </c>
      <c r="J173" s="33">
        <v>0.93</v>
      </c>
      <c r="K173" s="33">
        <v>1.03</v>
      </c>
      <c r="L173" s="33">
        <v>1.03</v>
      </c>
      <c r="M173" s="33">
        <v>1.23</v>
      </c>
      <c r="N173" s="33">
        <v>1.01</v>
      </c>
      <c r="O173" s="33">
        <v>1.1100000000000001</v>
      </c>
    </row>
    <row r="174" spans="1:15" x14ac:dyDescent="0.35">
      <c r="A174" s="40">
        <f>VLOOKUP(B174,'[1]PORTFOLIO RAW'!B:B,1,FALSE)</f>
        <v>912588</v>
      </c>
      <c r="B174" s="40">
        <v>912588</v>
      </c>
      <c r="C174" s="38" t="s">
        <v>774</v>
      </c>
      <c r="D174" s="38" t="s">
        <v>775</v>
      </c>
      <c r="E174" s="33">
        <v>2.19</v>
      </c>
      <c r="F174" s="33">
        <v>1.53</v>
      </c>
      <c r="G174" s="33">
        <v>1.1499999999999999</v>
      </c>
      <c r="H174" s="33">
        <v>1.58</v>
      </c>
      <c r="I174" s="33">
        <v>1.22</v>
      </c>
      <c r="J174" s="33">
        <v>1.76</v>
      </c>
      <c r="K174" s="33">
        <v>1.89</v>
      </c>
      <c r="L174" s="33">
        <v>2.25</v>
      </c>
      <c r="M174" s="33">
        <v>1.76</v>
      </c>
      <c r="N174" s="33">
        <v>1.7</v>
      </c>
      <c r="O174" s="33">
        <v>1.96</v>
      </c>
    </row>
    <row r="175" spans="1:15" x14ac:dyDescent="0.35">
      <c r="A175" s="40">
        <f>VLOOKUP(B175,'[1]PORTFOLIO RAW'!B:B,1,FALSE)</f>
        <v>904780</v>
      </c>
      <c r="B175" s="40">
        <v>904780</v>
      </c>
      <c r="C175" s="38" t="s">
        <v>776</v>
      </c>
      <c r="D175" s="38" t="s">
        <v>777</v>
      </c>
      <c r="E175" s="33">
        <v>1.71</v>
      </c>
      <c r="F175" s="33">
        <v>3.01</v>
      </c>
      <c r="G175" s="33">
        <v>2.15</v>
      </c>
      <c r="H175" s="33">
        <v>2.09</v>
      </c>
      <c r="I175" s="33">
        <v>2.58</v>
      </c>
      <c r="J175" s="33">
        <v>2.86</v>
      </c>
      <c r="K175" s="33">
        <v>3.08</v>
      </c>
      <c r="L175" s="33">
        <v>4.0999999999999996</v>
      </c>
      <c r="M175" s="33">
        <v>4.32</v>
      </c>
      <c r="N175" s="33">
        <v>5.59</v>
      </c>
      <c r="O175" s="33">
        <v>5.75</v>
      </c>
    </row>
    <row r="176" spans="1:15" x14ac:dyDescent="0.35">
      <c r="A176" s="40">
        <f>VLOOKUP(B176,'[1]PORTFOLIO RAW'!B:B,1,FALSE)</f>
        <v>905624</v>
      </c>
      <c r="B176" s="40">
        <v>905624</v>
      </c>
      <c r="C176" s="38" t="s">
        <v>778</v>
      </c>
      <c r="D176" s="38" t="s">
        <v>779</v>
      </c>
      <c r="E176" s="33">
        <v>2.17</v>
      </c>
      <c r="F176" s="33">
        <v>2.44</v>
      </c>
      <c r="G176" s="33">
        <v>1.93</v>
      </c>
      <c r="H176" s="33">
        <v>2.89</v>
      </c>
      <c r="I176" s="33">
        <v>5.17</v>
      </c>
      <c r="J176" s="33">
        <v>17.829999999999998</v>
      </c>
      <c r="K176" s="33">
        <v>14.67</v>
      </c>
      <c r="L176" s="33">
        <v>9.19</v>
      </c>
      <c r="M176" s="33">
        <v>-69.45</v>
      </c>
      <c r="N176" s="33">
        <v>-36.4</v>
      </c>
      <c r="O176" s="33">
        <v>-199.23</v>
      </c>
    </row>
    <row r="177" spans="1:15" x14ac:dyDescent="0.35">
      <c r="A177" s="40">
        <f>VLOOKUP(B177,'[1]PORTFOLIO RAW'!B:B,1,FALSE)</f>
        <v>130062</v>
      </c>
      <c r="B177" s="40">
        <v>130062</v>
      </c>
      <c r="C177" s="38" t="s">
        <v>780</v>
      </c>
      <c r="D177" s="38" t="s">
        <v>781</v>
      </c>
      <c r="E177" s="33">
        <v>5.87</v>
      </c>
      <c r="F177" s="33">
        <v>4.76</v>
      </c>
      <c r="G177" s="33">
        <v>3.28</v>
      </c>
      <c r="H177" s="33">
        <v>2.41</v>
      </c>
      <c r="I177" s="33">
        <v>2.09</v>
      </c>
      <c r="J177" s="33">
        <v>2.87</v>
      </c>
      <c r="K177" s="33">
        <v>2.89</v>
      </c>
      <c r="L177" s="33">
        <v>1.98</v>
      </c>
      <c r="M177" s="33">
        <v>2.81</v>
      </c>
      <c r="N177" s="33">
        <v>2.68</v>
      </c>
      <c r="O177" s="33">
        <v>2.71</v>
      </c>
    </row>
    <row r="178" spans="1:15" x14ac:dyDescent="0.35">
      <c r="A178" s="40">
        <f>VLOOKUP(B178,'[1]PORTFOLIO RAW'!B:B,1,FALSE)</f>
        <v>286738</v>
      </c>
      <c r="B178" s="40">
        <v>286738</v>
      </c>
      <c r="C178" s="38" t="s">
        <v>782</v>
      </c>
      <c r="D178" s="38" t="s">
        <v>783</v>
      </c>
      <c r="E178" s="33">
        <v>1.58</v>
      </c>
      <c r="F178" s="33">
        <v>1.25</v>
      </c>
      <c r="G178" s="33">
        <v>0.99</v>
      </c>
      <c r="H178" s="33">
        <v>0.86</v>
      </c>
      <c r="I178" s="33">
        <v>0.67</v>
      </c>
      <c r="J178" s="33">
        <v>0.77</v>
      </c>
      <c r="K178" s="33">
        <v>1.02</v>
      </c>
      <c r="L178" s="33">
        <v>1.17</v>
      </c>
      <c r="M178" s="33">
        <v>0.96</v>
      </c>
      <c r="N178" s="33">
        <v>0.92</v>
      </c>
      <c r="O178" s="33">
        <v>1.24</v>
      </c>
    </row>
    <row r="179" spans="1:15" x14ac:dyDescent="0.35">
      <c r="A179" s="40">
        <f>VLOOKUP(B179,'[1]PORTFOLIO RAW'!B:B,1,FALSE)</f>
        <v>771830</v>
      </c>
      <c r="B179" s="40">
        <v>771830</v>
      </c>
      <c r="C179" s="38" t="s">
        <v>784</v>
      </c>
      <c r="D179" s="38" t="s">
        <v>785</v>
      </c>
      <c r="E179" s="33">
        <v>3.03</v>
      </c>
      <c r="F179" s="33">
        <v>2.36</v>
      </c>
      <c r="G179" s="33">
        <v>2.39</v>
      </c>
      <c r="H179" s="33">
        <v>2.0299999999999998</v>
      </c>
      <c r="I179" s="33">
        <v>2.86</v>
      </c>
      <c r="J179" s="33">
        <v>3.14</v>
      </c>
      <c r="K179" s="33">
        <v>3.46</v>
      </c>
      <c r="L179" s="33">
        <v>3.84</v>
      </c>
      <c r="M179" s="33">
        <v>4.5199999999999996</v>
      </c>
      <c r="N179" s="33">
        <v>4.9800000000000004</v>
      </c>
      <c r="O179" s="33">
        <v>6.78</v>
      </c>
    </row>
    <row r="180" spans="1:15" x14ac:dyDescent="0.35">
      <c r="A180" s="40">
        <f>VLOOKUP(B180,'[1]PORTFOLIO RAW'!B:B,1,FALSE)</f>
        <v>312367</v>
      </c>
      <c r="B180" s="40">
        <v>312367</v>
      </c>
      <c r="C180" s="38" t="s">
        <v>786</v>
      </c>
      <c r="D180" s="38" t="s">
        <v>787</v>
      </c>
      <c r="E180" s="33">
        <v>24.93</v>
      </c>
      <c r="F180" s="33">
        <v>1.98</v>
      </c>
      <c r="G180" s="33">
        <v>1.39</v>
      </c>
      <c r="H180" s="33">
        <v>1.31</v>
      </c>
      <c r="I180" s="33">
        <v>1.32</v>
      </c>
      <c r="J180" s="33">
        <v>1.17</v>
      </c>
      <c r="K180" s="33">
        <v>2.87</v>
      </c>
      <c r="L180" s="33">
        <v>2.16</v>
      </c>
      <c r="M180" s="33">
        <v>2.81</v>
      </c>
      <c r="N180" s="33">
        <v>3.59</v>
      </c>
      <c r="O180" s="33">
        <v>5.19</v>
      </c>
    </row>
    <row r="181" spans="1:15" x14ac:dyDescent="0.35">
      <c r="A181" s="40">
        <f>VLOOKUP(B181,'[1]PORTFOLIO RAW'!B:B,1,FALSE)</f>
        <v>912635</v>
      </c>
      <c r="B181" s="40">
        <v>912635</v>
      </c>
      <c r="C181" s="38" t="s">
        <v>788</v>
      </c>
      <c r="D181" s="38" t="s">
        <v>789</v>
      </c>
      <c r="E181" s="33">
        <v>1.8</v>
      </c>
      <c r="F181" s="33">
        <v>1.51</v>
      </c>
      <c r="G181" s="33">
        <v>1.45</v>
      </c>
      <c r="H181" s="33">
        <v>1.0900000000000001</v>
      </c>
      <c r="I181" s="33">
        <v>1.27</v>
      </c>
      <c r="J181" s="33">
        <v>1.61</v>
      </c>
      <c r="K181" s="33">
        <v>1.9</v>
      </c>
      <c r="L181" s="33">
        <v>2.48</v>
      </c>
      <c r="M181" s="33">
        <v>2.97</v>
      </c>
      <c r="N181" s="33">
        <v>2.61</v>
      </c>
      <c r="O181" s="33">
        <v>2.1800000000000002</v>
      </c>
    </row>
    <row r="182" spans="1:15" x14ac:dyDescent="0.35">
      <c r="A182" s="40">
        <f>VLOOKUP(B182,'[1]PORTFOLIO RAW'!B:B,1,FALSE)</f>
        <v>152533</v>
      </c>
      <c r="B182" s="40">
        <v>152533</v>
      </c>
      <c r="C182" s="38" t="s">
        <v>790</v>
      </c>
      <c r="D182" s="38" t="s">
        <v>791</v>
      </c>
      <c r="E182" s="33">
        <v>5.3</v>
      </c>
      <c r="F182" s="33">
        <v>4.84</v>
      </c>
      <c r="G182" s="33">
        <v>3.27</v>
      </c>
      <c r="H182" s="33">
        <v>3.19</v>
      </c>
      <c r="I182" s="33">
        <v>3.34</v>
      </c>
      <c r="J182" s="33">
        <v>3.2</v>
      </c>
      <c r="K182" s="33">
        <v>3.6</v>
      </c>
      <c r="L182" s="33">
        <v>3.19</v>
      </c>
      <c r="M182" s="33">
        <v>2.44</v>
      </c>
      <c r="N182" s="33">
        <v>2.5</v>
      </c>
      <c r="O182" s="33">
        <v>2.31</v>
      </c>
    </row>
    <row r="183" spans="1:15" x14ac:dyDescent="0.35">
      <c r="A183" s="40">
        <f>VLOOKUP(B183,'[1]PORTFOLIO RAW'!B:B,1,FALSE)</f>
        <v>719643</v>
      </c>
      <c r="B183" s="40">
        <v>719643</v>
      </c>
      <c r="C183" s="38" t="s">
        <v>792</v>
      </c>
      <c r="D183" s="38" t="s">
        <v>793</v>
      </c>
      <c r="E183" s="33">
        <v>7.34</v>
      </c>
      <c r="F183" s="33">
        <v>5.81</v>
      </c>
      <c r="G183" s="33">
        <v>4.88</v>
      </c>
      <c r="H183" s="33">
        <v>3.83</v>
      </c>
      <c r="I183" s="33">
        <v>3.43</v>
      </c>
      <c r="J183" s="33">
        <v>3.36</v>
      </c>
      <c r="K183" s="33">
        <v>3.05</v>
      </c>
      <c r="L183" s="33">
        <v>4.8899999999999997</v>
      </c>
      <c r="M183" s="33">
        <v>4.83</v>
      </c>
      <c r="N183" s="33">
        <v>6.12</v>
      </c>
      <c r="O183" s="33">
        <v>6.98</v>
      </c>
    </row>
    <row r="184" spans="1:15" x14ac:dyDescent="0.35">
      <c r="A184" s="40">
        <f>VLOOKUP(B184,'[1]PORTFOLIO RAW'!B:B,1,FALSE)</f>
        <v>999506</v>
      </c>
      <c r="B184" s="40">
        <v>999506</v>
      </c>
      <c r="C184" s="38" t="s">
        <v>794</v>
      </c>
      <c r="D184" s="38" t="s">
        <v>795</v>
      </c>
      <c r="E184" s="33">
        <v>1.32</v>
      </c>
      <c r="F184" s="33">
        <v>0.79</v>
      </c>
      <c r="G184" s="33">
        <v>0.87</v>
      </c>
      <c r="H184" s="33">
        <v>0.81</v>
      </c>
      <c r="I184" s="33">
        <v>0.89</v>
      </c>
      <c r="J184" s="33">
        <v>0.72</v>
      </c>
      <c r="K184" s="33">
        <v>1.66</v>
      </c>
      <c r="L184" s="33">
        <v>2.75</v>
      </c>
      <c r="M184" s="33">
        <v>1.39</v>
      </c>
      <c r="N184" s="33">
        <v>0.94</v>
      </c>
      <c r="O184" s="33">
        <v>1.24</v>
      </c>
    </row>
    <row r="185" spans="1:15" x14ac:dyDescent="0.35">
      <c r="A185" s="40">
        <f>VLOOKUP(B185,'[1]PORTFOLIO RAW'!B:B,1,FALSE)</f>
        <v>328228</v>
      </c>
      <c r="B185" s="40">
        <v>328228</v>
      </c>
      <c r="C185" s="38" t="s">
        <v>796</v>
      </c>
      <c r="D185" s="38" t="s">
        <v>797</v>
      </c>
      <c r="E185" s="33">
        <v>7.76</v>
      </c>
      <c r="F185" s="33">
        <v>5.87</v>
      </c>
      <c r="G185" s="33">
        <v>3.23</v>
      </c>
      <c r="H185" s="33">
        <v>3.11</v>
      </c>
      <c r="I185" s="33">
        <v>3.23</v>
      </c>
      <c r="J185" s="33">
        <v>3.43</v>
      </c>
      <c r="K185" s="33">
        <v>3.72</v>
      </c>
      <c r="L185" s="33">
        <v>4.75</v>
      </c>
      <c r="M185" s="33">
        <v>4.2</v>
      </c>
      <c r="N185" s="33">
        <v>3.96</v>
      </c>
      <c r="O185" s="33">
        <v>6.27</v>
      </c>
    </row>
    <row r="186" spans="1:15" x14ac:dyDescent="0.35">
      <c r="A186" s="40">
        <f>VLOOKUP(B186,'[1]PORTFOLIO RAW'!B:B,1,FALSE)</f>
        <v>902172</v>
      </c>
      <c r="B186" s="40">
        <v>902172</v>
      </c>
      <c r="C186" s="38" t="s">
        <v>798</v>
      </c>
      <c r="D186" s="38" t="s">
        <v>799</v>
      </c>
      <c r="E186" s="33">
        <v>5.57</v>
      </c>
      <c r="F186" s="33">
        <v>5.14</v>
      </c>
      <c r="G186" s="33">
        <v>4.08</v>
      </c>
      <c r="H186" s="33">
        <v>3.98</v>
      </c>
      <c r="I186" s="33">
        <v>3.64</v>
      </c>
      <c r="J186" s="33">
        <v>3.68</v>
      </c>
      <c r="K186" s="33">
        <v>4.6900000000000004</v>
      </c>
      <c r="L186" s="33">
        <v>7.25</v>
      </c>
      <c r="M186" s="33">
        <v>7.45</v>
      </c>
      <c r="N186" s="33">
        <v>10.42</v>
      </c>
      <c r="O186" s="33">
        <v>10.86</v>
      </c>
    </row>
    <row r="187" spans="1:15" x14ac:dyDescent="0.35">
      <c r="A187" s="40">
        <f>VLOOKUP(B187,'[1]PORTFOLIO RAW'!B:B,1,FALSE)</f>
        <v>325475</v>
      </c>
      <c r="B187" s="40">
        <v>325475</v>
      </c>
      <c r="C187" s="38" t="s">
        <v>800</v>
      </c>
      <c r="D187" s="38" t="s">
        <v>801</v>
      </c>
      <c r="E187" s="33">
        <v>1.22</v>
      </c>
      <c r="F187" s="33">
        <v>1.61</v>
      </c>
      <c r="G187" s="33">
        <v>1.1200000000000001</v>
      </c>
      <c r="H187" s="33">
        <v>1.05</v>
      </c>
      <c r="I187" s="33">
        <v>0.87</v>
      </c>
      <c r="J187" s="33">
        <v>1.48</v>
      </c>
      <c r="K187" s="33">
        <v>2.12</v>
      </c>
      <c r="L187" s="33">
        <v>2.3199999999999998</v>
      </c>
      <c r="M187" s="33">
        <v>3.08</v>
      </c>
      <c r="N187" s="33">
        <v>2.65</v>
      </c>
      <c r="O187" s="33">
        <v>2.7</v>
      </c>
    </row>
    <row r="188" spans="1:15" x14ac:dyDescent="0.35">
      <c r="A188" s="40">
        <f>VLOOKUP(B188,'[1]PORTFOLIO RAW'!B:B,1,FALSE)</f>
        <v>905010</v>
      </c>
      <c r="B188" s="40">
        <v>905010</v>
      </c>
      <c r="C188" s="38" t="s">
        <v>802</v>
      </c>
      <c r="D188" s="38" t="s">
        <v>803</v>
      </c>
      <c r="E188" s="33">
        <v>1.46</v>
      </c>
      <c r="F188" s="33">
        <v>1.33</v>
      </c>
      <c r="G188" s="33">
        <v>1.25</v>
      </c>
      <c r="H188" s="33">
        <v>1.32</v>
      </c>
      <c r="I188" s="33">
        <v>1.44</v>
      </c>
      <c r="J188" s="33">
        <v>1.51</v>
      </c>
      <c r="K188" s="33">
        <v>1.44</v>
      </c>
      <c r="L188" s="33">
        <v>1.54</v>
      </c>
      <c r="M188" s="33">
        <v>1.61</v>
      </c>
      <c r="N188" s="33">
        <v>1.91</v>
      </c>
      <c r="O188" s="33">
        <v>2.13</v>
      </c>
    </row>
    <row r="189" spans="1:15" x14ac:dyDescent="0.35">
      <c r="A189" s="40">
        <f>VLOOKUP(B189,'[1]PORTFOLIO RAW'!B:B,1,FALSE)</f>
        <v>902230</v>
      </c>
      <c r="B189" s="40">
        <v>902230</v>
      </c>
      <c r="C189" s="38" t="s">
        <v>804</v>
      </c>
      <c r="D189" s="38" t="s">
        <v>805</v>
      </c>
      <c r="E189" s="33">
        <v>3.07</v>
      </c>
      <c r="F189" s="33">
        <v>-0.69</v>
      </c>
      <c r="G189" s="33">
        <v>-2.86</v>
      </c>
      <c r="H189" s="33">
        <v>-64.12</v>
      </c>
      <c r="I189" s="33">
        <v>2.63</v>
      </c>
      <c r="J189" s="33">
        <v>2.5</v>
      </c>
      <c r="K189" s="33">
        <v>2.6</v>
      </c>
      <c r="L189" s="33">
        <v>2.6</v>
      </c>
      <c r="M189" s="33">
        <v>1.98</v>
      </c>
      <c r="N189" s="33">
        <v>1.63</v>
      </c>
      <c r="O189" s="33">
        <v>1.33</v>
      </c>
    </row>
    <row r="190" spans="1:15" x14ac:dyDescent="0.35">
      <c r="A190" s="40">
        <f>VLOOKUP(B190,'[1]PORTFOLIO RAW'!B:B,1,FALSE)</f>
        <v>884383</v>
      </c>
      <c r="B190" s="40">
        <v>884383</v>
      </c>
      <c r="C190" s="38" t="s">
        <v>806</v>
      </c>
      <c r="D190" s="38" t="s">
        <v>807</v>
      </c>
      <c r="E190" s="33">
        <v>3.75</v>
      </c>
      <c r="F190" s="33">
        <v>1.99</v>
      </c>
      <c r="G190" s="33">
        <v>1.29</v>
      </c>
      <c r="H190" s="33">
        <v>1.1200000000000001</v>
      </c>
      <c r="I190" s="33">
        <v>1.48</v>
      </c>
      <c r="J190" s="33">
        <v>1.7</v>
      </c>
      <c r="K190" s="33">
        <v>1.52</v>
      </c>
      <c r="L190" s="33">
        <v>1.67</v>
      </c>
      <c r="M190" s="33">
        <v>0.89</v>
      </c>
      <c r="N190" s="33">
        <v>0.86</v>
      </c>
      <c r="O190" s="33">
        <v>0.96</v>
      </c>
    </row>
    <row r="191" spans="1:15" x14ac:dyDescent="0.35">
      <c r="A191" s="40">
        <f>VLOOKUP(B191,'[1]PORTFOLIO RAW'!B:B,1,FALSE)</f>
        <v>867422</v>
      </c>
      <c r="B191" s="40">
        <v>867422</v>
      </c>
      <c r="C191" s="38" t="s">
        <v>808</v>
      </c>
      <c r="D191" s="38" t="s">
        <v>809</v>
      </c>
      <c r="E191" s="33">
        <v>5.6</v>
      </c>
      <c r="F191" s="33">
        <v>4.16</v>
      </c>
      <c r="G191" s="33">
        <v>3.29</v>
      </c>
      <c r="H191" s="33">
        <v>4.75</v>
      </c>
      <c r="I191" s="33">
        <v>3.03</v>
      </c>
      <c r="J191" s="33">
        <v>2.73</v>
      </c>
      <c r="K191" s="33">
        <v>3.88</v>
      </c>
      <c r="L191" s="33">
        <v>4.0199999999999996</v>
      </c>
      <c r="M191" s="33">
        <v>3.21</v>
      </c>
      <c r="N191" s="33">
        <v>3.51</v>
      </c>
      <c r="O191" s="33">
        <v>5.44</v>
      </c>
    </row>
    <row r="192" spans="1:15" x14ac:dyDescent="0.35">
      <c r="A192" s="40">
        <f>VLOOKUP(B192,'[1]PORTFOLIO RAW'!B:B,1,FALSE)</f>
        <v>906933</v>
      </c>
      <c r="B192" s="40">
        <v>906933</v>
      </c>
      <c r="C192" s="38" t="s">
        <v>810</v>
      </c>
      <c r="D192" s="38" t="s">
        <v>811</v>
      </c>
      <c r="E192" s="33">
        <v>3.57</v>
      </c>
      <c r="F192" s="33">
        <v>3.28</v>
      </c>
      <c r="G192" s="33">
        <v>2.46</v>
      </c>
      <c r="H192" s="33">
        <v>2.6</v>
      </c>
      <c r="I192" s="33">
        <v>1.98</v>
      </c>
      <c r="J192" s="33">
        <v>2.79</v>
      </c>
      <c r="K192" s="33">
        <v>3.79</v>
      </c>
      <c r="L192" s="33">
        <v>5.16</v>
      </c>
      <c r="M192" s="33">
        <v>6.2</v>
      </c>
      <c r="N192" s="33">
        <v>2.19</v>
      </c>
      <c r="O192" s="33">
        <v>1.47</v>
      </c>
    </row>
    <row r="193" spans="1:15" x14ac:dyDescent="0.35">
      <c r="A193" s="40">
        <f>VLOOKUP(B193,'[1]PORTFOLIO RAW'!B:B,1,FALSE)</f>
        <v>912160</v>
      </c>
      <c r="B193" s="40">
        <v>912160</v>
      </c>
      <c r="C193" s="38" t="s">
        <v>812</v>
      </c>
      <c r="D193" s="38" t="s">
        <v>813</v>
      </c>
      <c r="E193" s="33">
        <v>2.81</v>
      </c>
      <c r="F193" s="33">
        <v>2.66</v>
      </c>
      <c r="G193" s="33">
        <v>2.0499999999999998</v>
      </c>
      <c r="H193" s="33">
        <v>2.33</v>
      </c>
      <c r="I193" s="33">
        <v>2.67</v>
      </c>
      <c r="J193" s="33">
        <v>2.04</v>
      </c>
      <c r="K193" s="33">
        <v>1.36</v>
      </c>
      <c r="L193" s="33">
        <v>1.18</v>
      </c>
      <c r="M193" s="33">
        <v>0.79</v>
      </c>
      <c r="N193" s="33">
        <v>1.89</v>
      </c>
      <c r="O193" s="33">
        <v>1.89</v>
      </c>
    </row>
    <row r="194" spans="1:15" x14ac:dyDescent="0.35">
      <c r="A194" s="40">
        <f>VLOOKUP(B194,'[1]PORTFOLIO RAW'!B:B,1,FALSE)</f>
        <v>993249</v>
      </c>
      <c r="B194" s="40">
        <v>993249</v>
      </c>
      <c r="C194" s="38" t="s">
        <v>814</v>
      </c>
      <c r="D194" s="38" t="s">
        <v>815</v>
      </c>
      <c r="E194" s="33">
        <v>3.63</v>
      </c>
      <c r="F194" s="33">
        <v>3.55</v>
      </c>
      <c r="G194" s="33">
        <v>2.89</v>
      </c>
      <c r="H194" s="33">
        <v>3.82</v>
      </c>
      <c r="I194" s="33">
        <v>4.01</v>
      </c>
      <c r="J194" s="33">
        <v>3.9</v>
      </c>
      <c r="K194" s="33">
        <v>5.74</v>
      </c>
      <c r="L194" s="33">
        <v>5.61</v>
      </c>
      <c r="M194" s="33">
        <v>8.0500000000000007</v>
      </c>
      <c r="N194" s="33">
        <v>7.46</v>
      </c>
      <c r="O194" s="33">
        <v>9.02</v>
      </c>
    </row>
    <row r="195" spans="1:15" x14ac:dyDescent="0.35">
      <c r="A195" s="40">
        <f>VLOOKUP(B195,'[1]PORTFOLIO RAW'!B:B,1,FALSE)</f>
        <v>906557</v>
      </c>
      <c r="B195" s="40">
        <v>906557</v>
      </c>
      <c r="C195" s="38" t="s">
        <v>816</v>
      </c>
      <c r="D195" s="38" t="s">
        <v>817</v>
      </c>
      <c r="E195" s="33">
        <v>2.39</v>
      </c>
      <c r="F195" s="33">
        <v>1.69</v>
      </c>
      <c r="G195" s="33">
        <v>1.94</v>
      </c>
      <c r="H195" s="33">
        <v>1.91</v>
      </c>
      <c r="I195" s="33">
        <v>1.98</v>
      </c>
      <c r="J195" s="33">
        <v>2.0099999999999998</v>
      </c>
      <c r="K195" s="33">
        <v>2.63</v>
      </c>
      <c r="L195" s="33">
        <v>2.5</v>
      </c>
      <c r="M195" s="33">
        <v>1.34</v>
      </c>
      <c r="N195" s="33">
        <v>1.53</v>
      </c>
      <c r="O195" s="33">
        <v>1.31</v>
      </c>
    </row>
    <row r="196" spans="1:15" x14ac:dyDescent="0.35">
      <c r="A196" s="40">
        <f>VLOOKUP(B196,'[1]PORTFOLIO RAW'!B:B,1,FALSE)</f>
        <v>906560</v>
      </c>
      <c r="B196" s="40">
        <v>906560</v>
      </c>
      <c r="C196" s="38" t="s">
        <v>818</v>
      </c>
      <c r="D196" s="38" t="s">
        <v>819</v>
      </c>
      <c r="E196" s="33">
        <v>11.12</v>
      </c>
      <c r="F196" s="33">
        <v>6.04</v>
      </c>
      <c r="G196" s="33">
        <v>4.4000000000000004</v>
      </c>
      <c r="H196" s="33">
        <v>3.94</v>
      </c>
      <c r="I196" s="33">
        <v>5.16</v>
      </c>
      <c r="J196" s="33">
        <v>5.94</v>
      </c>
      <c r="K196" s="33">
        <v>5.34</v>
      </c>
      <c r="L196" s="33">
        <v>5.48</v>
      </c>
      <c r="M196" s="33">
        <v>15.96</v>
      </c>
      <c r="N196" s="33">
        <v>9.92</v>
      </c>
      <c r="O196" s="33">
        <v>7.86</v>
      </c>
    </row>
    <row r="197" spans="1:15" x14ac:dyDescent="0.35">
      <c r="A197" s="40">
        <f>VLOOKUP(B197,'[1]PORTFOLIO RAW'!B:B,1,FALSE)</f>
        <v>901899</v>
      </c>
      <c r="B197" s="40">
        <v>901899</v>
      </c>
      <c r="C197" s="38" t="s">
        <v>820</v>
      </c>
      <c r="D197" s="38" t="s">
        <v>821</v>
      </c>
      <c r="E197" s="33">
        <v>2.0699999999999998</v>
      </c>
      <c r="F197" s="33">
        <v>2.75</v>
      </c>
      <c r="G197" s="33">
        <v>1.65</v>
      </c>
      <c r="H197" s="33">
        <v>2.04</v>
      </c>
      <c r="I197" s="33">
        <v>2.37</v>
      </c>
      <c r="J197" s="33">
        <v>2.16</v>
      </c>
      <c r="K197" s="33">
        <v>2.15</v>
      </c>
      <c r="L197" s="33">
        <v>2.79</v>
      </c>
      <c r="M197" s="33">
        <v>1.95</v>
      </c>
      <c r="N197" s="33">
        <v>2.17</v>
      </c>
      <c r="O197" s="33">
        <v>2.31</v>
      </c>
    </row>
    <row r="198" spans="1:15" x14ac:dyDescent="0.35">
      <c r="A198" s="40">
        <f>VLOOKUP(B198,'[1]PORTFOLIO RAW'!B:B,1,FALSE)</f>
        <v>906176</v>
      </c>
      <c r="B198" s="40">
        <v>906176</v>
      </c>
      <c r="C198" s="38" t="s">
        <v>822</v>
      </c>
      <c r="D198" s="38" t="s">
        <v>823</v>
      </c>
      <c r="E198" s="33">
        <v>1.05</v>
      </c>
      <c r="F198" s="33">
        <v>0.9</v>
      </c>
      <c r="G198" s="33">
        <v>0.76</v>
      </c>
      <c r="H198" s="33">
        <v>0.98</v>
      </c>
      <c r="I198" s="33">
        <v>1.26</v>
      </c>
      <c r="J198" s="33">
        <v>1.31</v>
      </c>
      <c r="K198" s="33">
        <v>1.61</v>
      </c>
      <c r="L198" s="33">
        <v>2.0299999999999998</v>
      </c>
      <c r="M198" s="33">
        <v>1.44</v>
      </c>
      <c r="N198" s="33">
        <v>1.95</v>
      </c>
      <c r="O198" s="33">
        <v>1.98</v>
      </c>
    </row>
    <row r="199" spans="1:15" x14ac:dyDescent="0.35">
      <c r="A199" s="40">
        <f>VLOOKUP(B199,'[1]PORTFOLIO RAW'!B:B,1,FALSE)</f>
        <v>905861</v>
      </c>
      <c r="B199" s="40">
        <v>905861</v>
      </c>
      <c r="C199" s="38" t="s">
        <v>824</v>
      </c>
      <c r="D199" s="38" t="s">
        <v>825</v>
      </c>
      <c r="E199" s="33">
        <v>3.19</v>
      </c>
      <c r="F199" s="33">
        <v>3.46</v>
      </c>
      <c r="G199" s="33">
        <v>2.25</v>
      </c>
      <c r="H199" s="33">
        <v>1.75</v>
      </c>
      <c r="I199" s="33">
        <v>1.21</v>
      </c>
      <c r="J199" s="33">
        <v>1.53</v>
      </c>
      <c r="K199" s="33">
        <v>1.69</v>
      </c>
      <c r="L199" s="33">
        <v>2.04</v>
      </c>
      <c r="M199" s="33">
        <v>1.88</v>
      </c>
      <c r="N199" s="33">
        <v>1.75</v>
      </c>
      <c r="O199" s="33">
        <v>2.2000000000000002</v>
      </c>
    </row>
    <row r="200" spans="1:15" x14ac:dyDescent="0.35">
      <c r="A200" s="40">
        <f>VLOOKUP(B200,'[1]PORTFOLIO RAW'!B:B,1,FALSE)</f>
        <v>905809</v>
      </c>
      <c r="B200" s="40">
        <v>905809</v>
      </c>
      <c r="C200" s="38" t="s">
        <v>826</v>
      </c>
      <c r="D200" s="38" t="s">
        <v>827</v>
      </c>
      <c r="E200" s="33">
        <v>1.56</v>
      </c>
      <c r="F200" s="33">
        <v>1.86</v>
      </c>
      <c r="G200" s="33">
        <v>1.3</v>
      </c>
      <c r="H200" s="33">
        <v>1.3</v>
      </c>
      <c r="I200" s="33">
        <v>1.45</v>
      </c>
      <c r="J200" s="33">
        <v>1.74</v>
      </c>
      <c r="K200" s="33">
        <v>2.09</v>
      </c>
      <c r="L200" s="33">
        <v>3.84</v>
      </c>
      <c r="M200" s="33">
        <v>5.73</v>
      </c>
      <c r="N200" s="33">
        <v>7.2</v>
      </c>
      <c r="O200" s="33">
        <v>6.92</v>
      </c>
    </row>
    <row r="201" spans="1:15" x14ac:dyDescent="0.35">
      <c r="A201" s="40">
        <f>VLOOKUP(B201,'[1]PORTFOLIO RAW'!B:B,1,FALSE)</f>
        <v>906195</v>
      </c>
      <c r="B201" s="40">
        <v>906195</v>
      </c>
      <c r="C201" s="38" t="s">
        <v>828</v>
      </c>
      <c r="D201" s="38" t="s">
        <v>829</v>
      </c>
      <c r="E201" s="33">
        <v>2.59</v>
      </c>
      <c r="F201" s="33">
        <v>1.94</v>
      </c>
      <c r="G201" s="33">
        <v>1.29</v>
      </c>
      <c r="H201" s="33">
        <v>1.18</v>
      </c>
      <c r="I201" s="33">
        <v>1.01</v>
      </c>
      <c r="J201" s="33">
        <v>1.29</v>
      </c>
      <c r="K201" s="33">
        <v>1.48</v>
      </c>
      <c r="L201" s="33">
        <v>1.69</v>
      </c>
      <c r="M201" s="33">
        <v>1.53</v>
      </c>
      <c r="N201" s="33">
        <v>1.34</v>
      </c>
      <c r="O201" s="33">
        <v>1.47</v>
      </c>
    </row>
    <row r="202" spans="1:15" x14ac:dyDescent="0.35">
      <c r="A202" s="40">
        <f>VLOOKUP(B202,'[1]PORTFOLIO RAW'!B:B,1,FALSE)</f>
        <v>921482</v>
      </c>
      <c r="B202" s="40">
        <v>921482</v>
      </c>
      <c r="C202" s="38" t="s">
        <v>830</v>
      </c>
      <c r="D202" s="38" t="s">
        <v>831</v>
      </c>
      <c r="E202" s="33">
        <v>3.41</v>
      </c>
      <c r="F202" s="33">
        <v>2.04</v>
      </c>
      <c r="G202" s="33">
        <v>2.12</v>
      </c>
      <c r="H202" s="33">
        <v>1.72</v>
      </c>
      <c r="I202" s="33">
        <v>1.44</v>
      </c>
      <c r="J202" s="33">
        <v>1.65</v>
      </c>
      <c r="K202" s="33">
        <v>2.1</v>
      </c>
      <c r="L202" s="33">
        <v>2.36</v>
      </c>
      <c r="M202" s="33">
        <v>1.73</v>
      </c>
      <c r="N202" s="33">
        <v>1.87</v>
      </c>
      <c r="O202" s="33">
        <v>2.0499999999999998</v>
      </c>
    </row>
    <row r="203" spans="1:15" x14ac:dyDescent="0.35">
      <c r="A203" s="40">
        <f>VLOOKUP(B203,'[1]PORTFOLIO RAW'!B:B,1,FALSE)</f>
        <v>134843</v>
      </c>
      <c r="B203" s="40">
        <v>134843</v>
      </c>
      <c r="C203" s="38" t="s">
        <v>832</v>
      </c>
      <c r="D203" s="38" t="s">
        <v>833</v>
      </c>
      <c r="E203" s="33">
        <v>1.19</v>
      </c>
      <c r="F203" s="33">
        <v>0.91</v>
      </c>
      <c r="G203" s="33">
        <v>0.64</v>
      </c>
      <c r="H203" s="33">
        <v>0.68</v>
      </c>
      <c r="I203" s="33">
        <v>0.66</v>
      </c>
      <c r="J203" s="33">
        <v>0.83</v>
      </c>
      <c r="K203" s="33">
        <v>0.97</v>
      </c>
      <c r="L203" s="33">
        <v>1.0900000000000001</v>
      </c>
      <c r="M203" s="33">
        <v>0.91</v>
      </c>
      <c r="N203" s="33">
        <v>0.84</v>
      </c>
      <c r="O203" s="33">
        <v>0.89</v>
      </c>
    </row>
    <row r="204" spans="1:15" x14ac:dyDescent="0.35">
      <c r="A204" s="40">
        <f>VLOOKUP(B204,'[1]PORTFOLIO RAW'!B:B,1,FALSE)</f>
        <v>905102</v>
      </c>
      <c r="B204" s="40">
        <v>905102</v>
      </c>
      <c r="C204" s="38" t="s">
        <v>834</v>
      </c>
      <c r="D204" s="38" t="s">
        <v>835</v>
      </c>
      <c r="E204" s="33">
        <v>2.33</v>
      </c>
      <c r="F204" s="33">
        <v>2.41</v>
      </c>
      <c r="G204" s="33">
        <v>2.15</v>
      </c>
      <c r="H204" s="33">
        <v>1.93</v>
      </c>
      <c r="I204" s="33">
        <v>1.75</v>
      </c>
      <c r="J204" s="33">
        <v>1.77</v>
      </c>
      <c r="K204" s="33">
        <v>1.71</v>
      </c>
      <c r="L204" s="33">
        <v>2.1800000000000002</v>
      </c>
      <c r="M204" s="33">
        <v>2.1</v>
      </c>
      <c r="N204" s="33">
        <v>2.5099999999999998</v>
      </c>
      <c r="O204" s="33">
        <v>2.3199999999999998</v>
      </c>
    </row>
    <row r="205" spans="1:15" x14ac:dyDescent="0.35">
      <c r="A205" s="40">
        <f>VLOOKUP(B205,'[1]PORTFOLIO RAW'!B:B,1,FALSE)</f>
        <v>719618</v>
      </c>
      <c r="B205" s="40">
        <v>719618</v>
      </c>
      <c r="C205" s="38" t="s">
        <v>836</v>
      </c>
      <c r="D205" s="38" t="s">
        <v>837</v>
      </c>
      <c r="E205" s="33">
        <v>4.67</v>
      </c>
      <c r="F205" s="33">
        <v>4.12</v>
      </c>
      <c r="G205" s="33">
        <v>3.52</v>
      </c>
      <c r="H205" s="33">
        <v>3.47</v>
      </c>
      <c r="I205" s="33">
        <v>3.27</v>
      </c>
      <c r="J205" s="33">
        <v>3.48</v>
      </c>
      <c r="K205" s="33">
        <v>3.32</v>
      </c>
      <c r="L205" s="33">
        <v>3.62</v>
      </c>
      <c r="M205" s="33">
        <v>3.28</v>
      </c>
      <c r="N205" s="33">
        <v>2.98</v>
      </c>
      <c r="O205" s="33">
        <v>4.38</v>
      </c>
    </row>
    <row r="206" spans="1:15" x14ac:dyDescent="0.35">
      <c r="A206" s="40">
        <f>VLOOKUP(B206,'[1]PORTFOLIO RAW'!B:B,1,FALSE)</f>
        <v>921757</v>
      </c>
      <c r="B206" s="40">
        <v>921757</v>
      </c>
      <c r="C206" s="38" t="s">
        <v>838</v>
      </c>
      <c r="D206" s="38" t="s">
        <v>839</v>
      </c>
      <c r="E206" s="33">
        <v>4.42</v>
      </c>
      <c r="F206" s="33">
        <v>3.29</v>
      </c>
      <c r="G206" s="33">
        <v>2.82</v>
      </c>
      <c r="H206" s="33">
        <v>3.2</v>
      </c>
      <c r="I206" s="33">
        <v>2.5299999999999998</v>
      </c>
      <c r="J206" s="33">
        <v>2.54</v>
      </c>
      <c r="K206" s="33">
        <v>3.08</v>
      </c>
      <c r="L206" s="33">
        <v>3.14</v>
      </c>
      <c r="M206" s="33">
        <v>2.88</v>
      </c>
      <c r="N206" s="33">
        <v>2.96</v>
      </c>
      <c r="O206" s="33">
        <v>3.09</v>
      </c>
    </row>
    <row r="207" spans="1:15" x14ac:dyDescent="0.35">
      <c r="A207" s="40">
        <f>VLOOKUP(B207,'[1]PORTFOLIO RAW'!B:B,1,FALSE)</f>
        <v>902317</v>
      </c>
      <c r="B207" s="40">
        <v>902317</v>
      </c>
      <c r="C207" s="38" t="s">
        <v>840</v>
      </c>
      <c r="D207" s="38" t="s">
        <v>841</v>
      </c>
      <c r="E207" s="33">
        <v>5.1100000000000003</v>
      </c>
      <c r="F207" s="33">
        <v>4.04</v>
      </c>
      <c r="G207" s="33">
        <v>2.68</v>
      </c>
      <c r="H207" s="33">
        <v>2.08</v>
      </c>
      <c r="I207" s="33">
        <v>2.0299999999999998</v>
      </c>
      <c r="J207" s="33">
        <v>1.41</v>
      </c>
      <c r="K207" s="33">
        <v>1.1399999999999999</v>
      </c>
      <c r="L207" s="33">
        <v>1.31</v>
      </c>
      <c r="M207" s="33">
        <v>1.03</v>
      </c>
      <c r="N207" s="33">
        <v>1.21</v>
      </c>
      <c r="O207" s="33">
        <v>1.19</v>
      </c>
    </row>
    <row r="208" spans="1:15" x14ac:dyDescent="0.35">
      <c r="A208" s="40">
        <f>VLOOKUP(B208,'[1]PORTFOLIO RAW'!B:B,1,FALSE)</f>
        <v>905150</v>
      </c>
      <c r="B208" s="40">
        <v>905150</v>
      </c>
      <c r="C208" s="38" t="s">
        <v>842</v>
      </c>
      <c r="D208" s="38" t="s">
        <v>843</v>
      </c>
      <c r="E208" s="33">
        <v>2.54</v>
      </c>
      <c r="F208" s="33">
        <v>2.3199999999999998</v>
      </c>
      <c r="G208" s="33">
        <v>2.0299999999999998</v>
      </c>
      <c r="H208" s="33">
        <v>2.09</v>
      </c>
      <c r="I208" s="33">
        <v>2.08</v>
      </c>
      <c r="J208" s="33">
        <v>2.2200000000000002</v>
      </c>
      <c r="K208" s="33">
        <v>2.41</v>
      </c>
      <c r="L208" s="33">
        <v>3.4</v>
      </c>
      <c r="M208" s="33">
        <v>3.03</v>
      </c>
      <c r="N208" s="33">
        <v>3.1</v>
      </c>
      <c r="O208" s="33">
        <v>4.01</v>
      </c>
    </row>
    <row r="209" spans="1:15" x14ac:dyDescent="0.35">
      <c r="A209" s="40">
        <f>VLOOKUP(B209,'[1]PORTFOLIO RAW'!B:B,1,FALSE)</f>
        <v>945297</v>
      </c>
      <c r="B209" s="40">
        <v>945297</v>
      </c>
      <c r="C209" s="38" t="s">
        <v>844</v>
      </c>
      <c r="D209" s="38" t="s">
        <v>845</v>
      </c>
      <c r="E209" s="33">
        <v>13.62</v>
      </c>
      <c r="F209" s="33">
        <v>8.85</v>
      </c>
      <c r="G209" s="33">
        <v>7.65</v>
      </c>
      <c r="H209" s="33">
        <v>6.44</v>
      </c>
      <c r="I209" s="33">
        <v>6.13</v>
      </c>
      <c r="J209" s="33">
        <v>7.06</v>
      </c>
      <c r="K209" s="33">
        <v>8.42</v>
      </c>
      <c r="L209" s="33">
        <v>8.73</v>
      </c>
      <c r="M209" s="33">
        <v>8.7799999999999994</v>
      </c>
      <c r="N209" s="33">
        <v>10.95</v>
      </c>
      <c r="O209" s="33">
        <v>10.36</v>
      </c>
    </row>
    <row r="210" spans="1:15" x14ac:dyDescent="0.35">
      <c r="A210" s="40">
        <f>VLOOKUP(B210,'[1]PORTFOLIO RAW'!B:B,1,FALSE)</f>
        <v>902107</v>
      </c>
      <c r="B210" s="40">
        <v>902107</v>
      </c>
      <c r="C210" s="38" t="s">
        <v>846</v>
      </c>
      <c r="D210" s="38" t="s">
        <v>847</v>
      </c>
      <c r="E210" s="33">
        <v>3.42</v>
      </c>
      <c r="F210" s="33">
        <v>2.77</v>
      </c>
      <c r="G210" s="33">
        <v>2.1</v>
      </c>
      <c r="H210" s="33">
        <v>1.57</v>
      </c>
      <c r="I210" s="33">
        <v>1.56</v>
      </c>
      <c r="J210" s="33">
        <v>1.59</v>
      </c>
      <c r="K210" s="33">
        <v>1.53</v>
      </c>
      <c r="L210" s="33">
        <v>1.64</v>
      </c>
      <c r="M210" s="33">
        <v>2.09</v>
      </c>
      <c r="N210" s="33">
        <v>2.38</v>
      </c>
      <c r="O210" s="33">
        <v>2.48</v>
      </c>
    </row>
    <row r="211" spans="1:15" x14ac:dyDescent="0.35">
      <c r="A211" s="40">
        <f>VLOOKUP(B211,'[1]PORTFOLIO RAW'!B:B,1,FALSE)</f>
        <v>905677</v>
      </c>
      <c r="B211" s="40">
        <v>905677</v>
      </c>
      <c r="C211" s="38" t="s">
        <v>848</v>
      </c>
      <c r="D211" s="38" t="s">
        <v>849</v>
      </c>
      <c r="E211" s="33">
        <v>6.68</v>
      </c>
      <c r="F211" s="33">
        <v>9.5</v>
      </c>
      <c r="G211" s="33">
        <v>5.56</v>
      </c>
      <c r="H211" s="33">
        <v>5.04</v>
      </c>
      <c r="I211" s="33">
        <v>4.6500000000000004</v>
      </c>
      <c r="J211" s="33">
        <v>4.9800000000000004</v>
      </c>
      <c r="K211" s="33">
        <v>5.2</v>
      </c>
      <c r="L211" s="33">
        <v>8.1199999999999992</v>
      </c>
      <c r="M211" s="33">
        <v>11.5</v>
      </c>
      <c r="N211" s="33">
        <v>13.84</v>
      </c>
      <c r="O211" s="33">
        <v>14.93</v>
      </c>
    </row>
    <row r="212" spans="1:15" x14ac:dyDescent="0.35">
      <c r="A212" s="40">
        <f>VLOOKUP(B212,'[1]PORTFOLIO RAW'!B:B,1,FALSE)</f>
        <v>904030</v>
      </c>
      <c r="B212" s="40">
        <v>904030</v>
      </c>
      <c r="C212" s="38" t="s">
        <v>850</v>
      </c>
      <c r="D212" s="38" t="s">
        <v>851</v>
      </c>
      <c r="E212" s="33">
        <v>2.62</v>
      </c>
      <c r="F212" s="33">
        <v>2.1800000000000002</v>
      </c>
      <c r="G212" s="33">
        <v>1.24</v>
      </c>
      <c r="H212" s="33">
        <v>1.58</v>
      </c>
      <c r="I212" s="33">
        <v>1.73</v>
      </c>
      <c r="J212" s="33">
        <v>2.2400000000000002</v>
      </c>
      <c r="K212" s="33">
        <v>2.5099999999999998</v>
      </c>
      <c r="L212" s="33">
        <v>2.7</v>
      </c>
      <c r="M212" s="33">
        <v>3.13</v>
      </c>
      <c r="N212" s="33">
        <v>3.45</v>
      </c>
      <c r="O212" s="33">
        <v>3.01</v>
      </c>
    </row>
    <row r="213" spans="1:15" x14ac:dyDescent="0.35">
      <c r="A213" s="40">
        <f>VLOOKUP(B213,'[1]PORTFOLIO RAW'!B:B,1,FALSE)</f>
        <v>901666</v>
      </c>
      <c r="B213" s="40">
        <v>901666</v>
      </c>
      <c r="C213" s="38" t="s">
        <v>852</v>
      </c>
      <c r="D213" s="38" t="s">
        <v>853</v>
      </c>
      <c r="E213" s="33">
        <v>1.62</v>
      </c>
      <c r="F213" s="33">
        <v>2.16</v>
      </c>
      <c r="G213" s="33">
        <v>1.1100000000000001</v>
      </c>
      <c r="H213" s="33">
        <v>1.23</v>
      </c>
      <c r="I213" s="33">
        <v>1.41</v>
      </c>
      <c r="J213" s="33">
        <v>1.46</v>
      </c>
      <c r="K213" s="33">
        <v>1.67</v>
      </c>
      <c r="L213" s="33">
        <v>1.91</v>
      </c>
      <c r="M213" s="33">
        <v>1.5</v>
      </c>
      <c r="N213" s="33">
        <v>1.38</v>
      </c>
      <c r="O213" s="33">
        <v>1.92</v>
      </c>
    </row>
    <row r="214" spans="1:15" x14ac:dyDescent="0.35">
      <c r="A214" s="40">
        <f>VLOOKUP(B214,'[1]PORTFOLIO RAW'!B:B,1,FALSE)</f>
        <v>895705</v>
      </c>
      <c r="B214" s="40">
        <v>895705</v>
      </c>
      <c r="C214" s="38" t="s">
        <v>854</v>
      </c>
      <c r="D214" s="38" t="s">
        <v>855</v>
      </c>
      <c r="E214" s="33">
        <v>1.84</v>
      </c>
      <c r="F214" s="33">
        <v>1.8</v>
      </c>
      <c r="G214" s="33">
        <v>1.1499999999999999</v>
      </c>
      <c r="H214" s="33">
        <v>1.88</v>
      </c>
      <c r="I214" s="33">
        <v>1.62</v>
      </c>
      <c r="J214" s="33">
        <v>2.2999999999999998</v>
      </c>
      <c r="K214" s="33">
        <v>3.84</v>
      </c>
      <c r="L214" s="33">
        <v>3.35</v>
      </c>
      <c r="M214" s="33">
        <v>2.17</v>
      </c>
      <c r="N214" s="33">
        <v>2.87</v>
      </c>
      <c r="O214" s="33">
        <v>2.13</v>
      </c>
    </row>
    <row r="215" spans="1:15" x14ac:dyDescent="0.35">
      <c r="A215" s="40">
        <f>VLOOKUP(B215,'[1]PORTFOLIO RAW'!B:B,1,FALSE)</f>
        <v>904853</v>
      </c>
      <c r="B215" s="40">
        <v>904853</v>
      </c>
      <c r="C215" s="38" t="s">
        <v>856</v>
      </c>
      <c r="D215" s="38" t="s">
        <v>857</v>
      </c>
      <c r="E215" s="33">
        <v>7.79</v>
      </c>
      <c r="F215" s="33">
        <v>14.96</v>
      </c>
      <c r="G215" s="33">
        <v>9.14</v>
      </c>
      <c r="H215" s="33">
        <v>9.52</v>
      </c>
      <c r="I215" s="33">
        <v>15.17</v>
      </c>
      <c r="J215" s="33">
        <v>21.57</v>
      </c>
      <c r="K215" s="33">
        <v>17.3</v>
      </c>
      <c r="L215" s="33">
        <v>29.61</v>
      </c>
      <c r="M215" s="33">
        <v>36.799999999999997</v>
      </c>
      <c r="N215" s="33">
        <v>9.6300000000000008</v>
      </c>
      <c r="O215" s="33">
        <v>7.64</v>
      </c>
    </row>
    <row r="216" spans="1:15" x14ac:dyDescent="0.35">
      <c r="A216" s="40">
        <f>VLOOKUP(B216,'[1]PORTFOLIO RAW'!B:B,1,FALSE)</f>
        <v>944175</v>
      </c>
      <c r="B216" s="40">
        <v>944175</v>
      </c>
      <c r="C216" s="38" t="s">
        <v>858</v>
      </c>
      <c r="D216" s="38" t="s">
        <v>859</v>
      </c>
      <c r="E216" s="33">
        <v>1.61</v>
      </c>
      <c r="F216" s="33">
        <v>1.64</v>
      </c>
      <c r="G216" s="33">
        <v>0.98</v>
      </c>
      <c r="H216" s="33">
        <v>0.96</v>
      </c>
      <c r="I216" s="33">
        <v>0.82</v>
      </c>
      <c r="J216" s="33">
        <v>0.99</v>
      </c>
      <c r="K216" s="33">
        <v>1.02</v>
      </c>
      <c r="L216" s="33">
        <v>1.17</v>
      </c>
      <c r="M216" s="33">
        <v>1.0900000000000001</v>
      </c>
      <c r="N216" s="33">
        <v>1.06</v>
      </c>
      <c r="O216" s="33">
        <v>1.46</v>
      </c>
    </row>
    <row r="217" spans="1:15" x14ac:dyDescent="0.35">
      <c r="A217" s="40">
        <f>VLOOKUP(B217,'[1]PORTFOLIO RAW'!B:B,1,FALSE)</f>
        <v>901897</v>
      </c>
      <c r="B217" s="40">
        <v>901897</v>
      </c>
      <c r="C217" s="38" t="s">
        <v>860</v>
      </c>
      <c r="D217" s="38" t="s">
        <v>861</v>
      </c>
      <c r="E217" s="33">
        <v>2.97</v>
      </c>
      <c r="F217" s="33">
        <v>3.3</v>
      </c>
      <c r="G217" s="33">
        <v>2.62</v>
      </c>
      <c r="H217" s="33">
        <v>3.3</v>
      </c>
      <c r="I217" s="33">
        <v>3.76</v>
      </c>
      <c r="J217" s="33">
        <v>4.45</v>
      </c>
      <c r="K217" s="33">
        <v>4.82</v>
      </c>
      <c r="L217" s="33">
        <v>5.4</v>
      </c>
      <c r="M217" s="33">
        <v>5.0599999999999996</v>
      </c>
      <c r="N217" s="33">
        <v>5.59</v>
      </c>
      <c r="O217" s="33">
        <v>5.0199999999999996</v>
      </c>
    </row>
    <row r="218" spans="1:15" x14ac:dyDescent="0.35">
      <c r="A218" s="40">
        <f>VLOOKUP(B218,'[1]PORTFOLIO RAW'!B:B,1,FALSE)</f>
        <v>312385</v>
      </c>
      <c r="B218" s="40">
        <v>312385</v>
      </c>
      <c r="C218" s="38" t="s">
        <v>862</v>
      </c>
      <c r="D218" s="38" t="s">
        <v>863</v>
      </c>
      <c r="E218" s="33">
        <v>2.91</v>
      </c>
      <c r="F218" s="33">
        <v>2.87</v>
      </c>
      <c r="G218" s="33">
        <v>2.31</v>
      </c>
      <c r="H218" s="33">
        <v>2.2400000000000002</v>
      </c>
      <c r="I218" s="33">
        <v>3.01</v>
      </c>
      <c r="J218" s="33">
        <v>4.0999999999999996</v>
      </c>
      <c r="K218" s="33">
        <v>4.1900000000000004</v>
      </c>
      <c r="L218" s="33">
        <v>5.22</v>
      </c>
      <c r="M218" s="33">
        <v>5.14</v>
      </c>
      <c r="N218" s="33">
        <v>6.18</v>
      </c>
      <c r="O218" s="33">
        <v>5.56</v>
      </c>
    </row>
    <row r="219" spans="1:15" x14ac:dyDescent="0.35">
      <c r="A219" s="40">
        <f>VLOOKUP(B219,'[1]PORTFOLIO RAW'!B:B,1,FALSE)</f>
        <v>729104</v>
      </c>
      <c r="B219" s="40">
        <v>729104</v>
      </c>
      <c r="C219" s="38" t="s">
        <v>864</v>
      </c>
      <c r="D219" s="38" t="s">
        <v>865</v>
      </c>
      <c r="E219" s="33">
        <v>5.15</v>
      </c>
      <c r="F219" s="33">
        <v>6.76</v>
      </c>
      <c r="G219" s="33">
        <v>4.13</v>
      </c>
      <c r="H219" s="33">
        <v>3.97</v>
      </c>
      <c r="I219" s="33">
        <v>3.85</v>
      </c>
      <c r="J219" s="33">
        <v>4.25</v>
      </c>
      <c r="K219" s="33">
        <v>3.99</v>
      </c>
      <c r="L219" s="33">
        <v>3.9</v>
      </c>
      <c r="M219" s="33">
        <v>3.74</v>
      </c>
      <c r="N219" s="33">
        <v>3.31</v>
      </c>
      <c r="O219" s="33">
        <v>3.54</v>
      </c>
    </row>
    <row r="220" spans="1:15" x14ac:dyDescent="0.35">
      <c r="A220" s="40">
        <f>VLOOKUP(B220,'[1]PORTFOLIO RAW'!B:B,1,FALSE)</f>
        <v>877181</v>
      </c>
      <c r="B220" s="40">
        <v>877181</v>
      </c>
      <c r="C220" s="38" t="s">
        <v>866</v>
      </c>
      <c r="D220" s="38" t="s">
        <v>867</v>
      </c>
      <c r="E220" s="33">
        <v>3.25</v>
      </c>
      <c r="F220" s="33">
        <v>3.03</v>
      </c>
      <c r="G220" s="33">
        <v>2.37</v>
      </c>
      <c r="H220" s="33">
        <v>2.1800000000000002</v>
      </c>
      <c r="I220" s="33">
        <v>2.13</v>
      </c>
      <c r="J220" s="33">
        <v>2.39</v>
      </c>
      <c r="K220" s="33">
        <v>2.39</v>
      </c>
      <c r="L220" s="33">
        <v>2.13</v>
      </c>
      <c r="M220" s="33">
        <v>2.0499999999999998</v>
      </c>
      <c r="N220" s="33">
        <v>2.5</v>
      </c>
      <c r="O220" s="33">
        <v>2.82</v>
      </c>
    </row>
    <row r="221" spans="1:15" x14ac:dyDescent="0.35">
      <c r="A221" s="40">
        <f>VLOOKUP(B221,'[1]PORTFOLIO RAW'!B:B,1,FALSE)</f>
        <v>912228</v>
      </c>
      <c r="B221" s="40">
        <v>912228</v>
      </c>
      <c r="C221" s="38" t="s">
        <v>868</v>
      </c>
      <c r="D221" s="38" t="s">
        <v>869</v>
      </c>
      <c r="E221" s="33">
        <v>3.1</v>
      </c>
      <c r="F221" s="33">
        <v>3.46</v>
      </c>
      <c r="G221" s="33">
        <v>2.8</v>
      </c>
      <c r="H221" s="33">
        <v>2.62</v>
      </c>
      <c r="I221" s="33">
        <v>2.83</v>
      </c>
      <c r="J221" s="33">
        <v>2.87</v>
      </c>
      <c r="K221" s="33">
        <v>3.19</v>
      </c>
      <c r="L221" s="33">
        <v>3.73</v>
      </c>
      <c r="M221" s="33">
        <v>3.37</v>
      </c>
      <c r="N221" s="33">
        <v>4.3600000000000003</v>
      </c>
      <c r="O221" s="33">
        <v>4.6900000000000004</v>
      </c>
    </row>
    <row r="222" spans="1:15" x14ac:dyDescent="0.35">
      <c r="A222" s="40">
        <f>VLOOKUP(B222,'[1]PORTFOLIO RAW'!B:B,1,FALSE)</f>
        <v>936324</v>
      </c>
      <c r="B222" s="40">
        <v>936324</v>
      </c>
      <c r="C222" s="38" t="s">
        <v>870</v>
      </c>
      <c r="D222" s="38" t="s">
        <v>871</v>
      </c>
      <c r="E222" s="33">
        <v>3.17</v>
      </c>
      <c r="F222" s="33">
        <v>2.78</v>
      </c>
      <c r="G222" s="33">
        <v>2.19</v>
      </c>
      <c r="H222" s="33">
        <v>2.72</v>
      </c>
      <c r="I222" s="33">
        <v>2.2599999999999998</v>
      </c>
      <c r="J222" s="33">
        <v>2.4700000000000002</v>
      </c>
      <c r="K222" s="33">
        <v>3.09</v>
      </c>
      <c r="L222" s="33">
        <v>2.54</v>
      </c>
      <c r="M222" s="33">
        <v>2.77</v>
      </c>
      <c r="N222" s="33">
        <v>2.57</v>
      </c>
      <c r="O222" s="33">
        <v>3.47</v>
      </c>
    </row>
    <row r="223" spans="1:15" x14ac:dyDescent="0.35">
      <c r="A223" s="40">
        <f>VLOOKUP(B223,'[1]PORTFOLIO RAW'!B:B,1,FALSE)</f>
        <v>902321</v>
      </c>
      <c r="B223" s="40">
        <v>902321</v>
      </c>
      <c r="C223" s="38" t="s">
        <v>872</v>
      </c>
      <c r="D223" s="38" t="s">
        <v>873</v>
      </c>
      <c r="E223" s="33">
        <v>3.06</v>
      </c>
      <c r="F223" s="33">
        <v>2.33</v>
      </c>
      <c r="G223" s="33">
        <v>1.84</v>
      </c>
      <c r="H223" s="33">
        <v>1.69</v>
      </c>
      <c r="I223" s="33">
        <v>1.72</v>
      </c>
      <c r="J223" s="33">
        <v>1.49</v>
      </c>
      <c r="K223" s="33">
        <v>1.45</v>
      </c>
      <c r="L223" s="33">
        <v>1.59</v>
      </c>
      <c r="M223" s="33">
        <v>1.56</v>
      </c>
      <c r="N223" s="33">
        <v>1.64</v>
      </c>
      <c r="O223" s="33">
        <v>1.65</v>
      </c>
    </row>
    <row r="224" spans="1:15" x14ac:dyDescent="0.35">
      <c r="A224" s="40">
        <f>VLOOKUP(B224,'[1]PORTFOLIO RAW'!B:B,1,FALSE)</f>
        <v>912518</v>
      </c>
      <c r="B224" s="40">
        <v>912518</v>
      </c>
      <c r="C224" s="38" t="s">
        <v>874</v>
      </c>
      <c r="D224" s="38" t="s">
        <v>875</v>
      </c>
      <c r="E224" s="33">
        <v>0.95</v>
      </c>
      <c r="F224" s="33">
        <v>1.56</v>
      </c>
      <c r="G224" s="33">
        <v>1.04</v>
      </c>
      <c r="H224" s="33">
        <v>1.55</v>
      </c>
      <c r="I224" s="33">
        <v>0.89</v>
      </c>
      <c r="J224" s="33">
        <v>2.93</v>
      </c>
      <c r="K224" s="33">
        <v>1.43</v>
      </c>
      <c r="L224" s="33">
        <v>1.47</v>
      </c>
      <c r="M224" s="33">
        <v>1.52</v>
      </c>
      <c r="N224" s="33">
        <v>1.42</v>
      </c>
      <c r="O224" s="33">
        <v>1.86</v>
      </c>
    </row>
    <row r="225" spans="1:15" x14ac:dyDescent="0.35">
      <c r="A225" s="40">
        <f>VLOOKUP(B225,'[1]PORTFOLIO RAW'!B:B,1,FALSE)</f>
        <v>546370</v>
      </c>
      <c r="B225" s="40">
        <v>546370</v>
      </c>
      <c r="C225" s="38" t="s">
        <v>876</v>
      </c>
      <c r="D225" s="38" t="s">
        <v>877</v>
      </c>
      <c r="E225" s="33">
        <v>4.29</v>
      </c>
      <c r="F225" s="33">
        <v>4.46</v>
      </c>
      <c r="G225" s="33">
        <v>3.64</v>
      </c>
      <c r="H225" s="33">
        <v>3.31</v>
      </c>
      <c r="I225" s="33">
        <v>3.31</v>
      </c>
      <c r="J225" s="33">
        <v>3.27</v>
      </c>
      <c r="K225" s="33">
        <v>3.28</v>
      </c>
      <c r="L225" s="33">
        <v>3.23</v>
      </c>
      <c r="M225" s="33">
        <v>2.72</v>
      </c>
      <c r="N225" s="33">
        <v>2.91</v>
      </c>
      <c r="O225" s="33">
        <v>2.5</v>
      </c>
    </row>
    <row r="226" spans="1:15" x14ac:dyDescent="0.35">
      <c r="A226" s="40">
        <f>VLOOKUP(B226,'[1]PORTFOLIO RAW'!B:B,1,FALSE)</f>
        <v>312451</v>
      </c>
      <c r="B226" s="40">
        <v>312451</v>
      </c>
      <c r="C226" s="38" t="s">
        <v>878</v>
      </c>
      <c r="D226" s="38" t="s">
        <v>879</v>
      </c>
      <c r="E226" s="33">
        <v>3.21</v>
      </c>
      <c r="F226" s="33">
        <v>3.49</v>
      </c>
      <c r="G226" s="33">
        <v>2.73</v>
      </c>
      <c r="H226" s="33">
        <v>2.29</v>
      </c>
      <c r="I226" s="33">
        <v>2.23</v>
      </c>
      <c r="J226" s="33">
        <v>3.13</v>
      </c>
      <c r="K226" s="33">
        <v>2.99</v>
      </c>
      <c r="L226" s="33">
        <v>3.21</v>
      </c>
      <c r="M226" s="33">
        <v>3.37</v>
      </c>
      <c r="N226" s="33">
        <v>3.55</v>
      </c>
      <c r="O226" s="33">
        <v>1.59</v>
      </c>
    </row>
    <row r="227" spans="1:15" x14ac:dyDescent="0.35">
      <c r="A227" s="40">
        <f>VLOOKUP(B227,'[1]PORTFOLIO RAW'!B:B,1,FALSE)</f>
        <v>992656</v>
      </c>
      <c r="B227" s="40">
        <v>992656</v>
      </c>
      <c r="C227" s="38" t="s">
        <v>880</v>
      </c>
      <c r="D227" s="38" t="s">
        <v>881</v>
      </c>
      <c r="E227" s="33">
        <v>3.95</v>
      </c>
      <c r="F227" s="33">
        <v>2.38</v>
      </c>
      <c r="G227" s="33">
        <v>1.78</v>
      </c>
      <c r="H227" s="33">
        <v>2.73</v>
      </c>
      <c r="I227" s="33">
        <v>2.57</v>
      </c>
      <c r="J227" s="33">
        <v>2.15</v>
      </c>
      <c r="K227" s="33">
        <v>2.2000000000000002</v>
      </c>
      <c r="L227" s="33">
        <v>2.61</v>
      </c>
      <c r="M227" s="33">
        <v>3.09</v>
      </c>
      <c r="N227" s="33">
        <v>3.11</v>
      </c>
      <c r="O227" s="33">
        <v>3.7</v>
      </c>
    </row>
    <row r="228" spans="1:15" x14ac:dyDescent="0.35">
      <c r="A228" s="40">
        <f>VLOOKUP(B228,'[1]PORTFOLIO RAW'!B:B,1,FALSE)</f>
        <v>951046</v>
      </c>
      <c r="B228" s="40">
        <v>951046</v>
      </c>
      <c r="C228" s="38" t="s">
        <v>882</v>
      </c>
      <c r="D228" s="38" t="s">
        <v>883</v>
      </c>
      <c r="E228" s="33">
        <v>2.87</v>
      </c>
      <c r="F228" s="33">
        <v>3.6</v>
      </c>
      <c r="G228" s="33">
        <v>1.77</v>
      </c>
      <c r="H228" s="33">
        <v>1.62</v>
      </c>
      <c r="I228" s="33">
        <v>1.48</v>
      </c>
      <c r="J228" s="33">
        <v>1.88</v>
      </c>
      <c r="K228" s="33">
        <v>1.91</v>
      </c>
      <c r="L228" s="33">
        <v>2.0099999999999998</v>
      </c>
      <c r="M228" s="33">
        <v>1.78</v>
      </c>
      <c r="N228" s="33">
        <v>1.76</v>
      </c>
      <c r="O228" s="33">
        <v>2.0499999999999998</v>
      </c>
    </row>
    <row r="229" spans="1:15" x14ac:dyDescent="0.35">
      <c r="A229" s="40">
        <f>VLOOKUP(B229,'[1]PORTFOLIO RAW'!B:B,1,FALSE)</f>
        <v>702365</v>
      </c>
      <c r="B229" s="40">
        <v>702365</v>
      </c>
      <c r="C229" s="38" t="s">
        <v>884</v>
      </c>
      <c r="D229" s="38" t="s">
        <v>885</v>
      </c>
      <c r="E229" s="33">
        <v>3.74</v>
      </c>
      <c r="F229" s="33">
        <v>4.9400000000000004</v>
      </c>
      <c r="G229" s="33">
        <v>5.12</v>
      </c>
      <c r="H229" s="33">
        <v>4.93</v>
      </c>
      <c r="I229" s="33">
        <v>6.28</v>
      </c>
      <c r="J229" s="33">
        <v>8.5</v>
      </c>
      <c r="K229" s="33">
        <v>7.73</v>
      </c>
      <c r="L229" s="33">
        <v>6.95</v>
      </c>
      <c r="M229" s="33">
        <v>8.11</v>
      </c>
      <c r="N229" s="33">
        <v>9.08</v>
      </c>
      <c r="O229" s="33">
        <v>7.7</v>
      </c>
    </row>
    <row r="230" spans="1:15" x14ac:dyDescent="0.35">
      <c r="A230" s="40">
        <f>VLOOKUP(B230,'[1]PORTFOLIO RAW'!B:B,1,FALSE)</f>
        <v>546965</v>
      </c>
      <c r="B230" s="40">
        <v>546965</v>
      </c>
      <c r="C230" s="38" t="s">
        <v>886</v>
      </c>
      <c r="D230" s="38" t="s">
        <v>887</v>
      </c>
      <c r="E230" s="33">
        <v>3.11</v>
      </c>
      <c r="F230" s="33">
        <v>2.83</v>
      </c>
      <c r="G230" s="33">
        <v>1.94</v>
      </c>
      <c r="H230" s="33">
        <v>2.2200000000000002</v>
      </c>
      <c r="I230" s="33">
        <v>2.21</v>
      </c>
      <c r="J230" s="33">
        <v>2.89</v>
      </c>
      <c r="K230" s="33">
        <v>3.15</v>
      </c>
      <c r="L230" s="33">
        <v>3.15</v>
      </c>
      <c r="M230" s="33">
        <v>2.99</v>
      </c>
      <c r="N230" s="33">
        <v>3.08</v>
      </c>
      <c r="O230" s="33">
        <v>3.67</v>
      </c>
    </row>
    <row r="231" spans="1:15" x14ac:dyDescent="0.35">
      <c r="A231" s="40">
        <f>VLOOKUP(B231,'[1]PORTFOLIO RAW'!B:B,1,FALSE)</f>
        <v>902233</v>
      </c>
      <c r="B231" s="40">
        <v>902233</v>
      </c>
      <c r="C231" s="38" t="s">
        <v>888</v>
      </c>
      <c r="D231" s="38" t="s">
        <v>889</v>
      </c>
      <c r="E231" s="33">
        <v>6.15</v>
      </c>
      <c r="F231" s="33">
        <v>3.38</v>
      </c>
      <c r="G231" s="33">
        <v>4.7699999999999996</v>
      </c>
      <c r="H231" s="33">
        <v>5.94</v>
      </c>
      <c r="I231" s="33">
        <v>4.62</v>
      </c>
      <c r="J231" s="33">
        <v>5.51</v>
      </c>
      <c r="K231" s="33">
        <v>5.76</v>
      </c>
      <c r="L231" s="33">
        <v>6.08</v>
      </c>
      <c r="M231" s="33">
        <v>6.17</v>
      </c>
      <c r="N231" s="33">
        <v>7.48</v>
      </c>
      <c r="O231" s="33">
        <v>8.56</v>
      </c>
    </row>
    <row r="232" spans="1:15" x14ac:dyDescent="0.35">
      <c r="A232" s="40">
        <f>VLOOKUP(B232,'[1]PORTFOLIO RAW'!B:B,1,FALSE)</f>
        <v>322549</v>
      </c>
      <c r="B232" s="40">
        <v>322549</v>
      </c>
      <c r="C232" s="38" t="s">
        <v>890</v>
      </c>
      <c r="D232" s="38" t="s">
        <v>891</v>
      </c>
      <c r="E232" s="33">
        <v>1.27</v>
      </c>
      <c r="F232" s="33">
        <v>0.81</v>
      </c>
      <c r="G232" s="33">
        <v>0.67</v>
      </c>
      <c r="H232" s="33">
        <v>0.85</v>
      </c>
      <c r="I232" s="33">
        <v>0.65</v>
      </c>
      <c r="J232" s="33">
        <v>0.81</v>
      </c>
      <c r="K232" s="33">
        <v>0.98</v>
      </c>
      <c r="L232" s="33">
        <v>1.83</v>
      </c>
      <c r="M232" s="33">
        <v>2.6</v>
      </c>
      <c r="N232" s="33">
        <v>1.61</v>
      </c>
      <c r="O232" s="33">
        <v>2.3199999999999998</v>
      </c>
    </row>
    <row r="233" spans="1:15" x14ac:dyDescent="0.35">
      <c r="A233" s="40">
        <f>VLOOKUP(B233,'[1]PORTFOLIO RAW'!B:B,1,FALSE)</f>
        <v>912633</v>
      </c>
      <c r="B233" s="40">
        <v>912633</v>
      </c>
      <c r="C233" s="38" t="s">
        <v>892</v>
      </c>
      <c r="D233" s="38" t="s">
        <v>893</v>
      </c>
      <c r="E233" s="33">
        <v>2.19</v>
      </c>
      <c r="F233" s="33">
        <v>2.68</v>
      </c>
      <c r="G233" s="33">
        <v>1.92</v>
      </c>
      <c r="H233" s="33">
        <v>1.8</v>
      </c>
      <c r="I233" s="33">
        <v>1.79</v>
      </c>
      <c r="J233" s="33">
        <v>2.4</v>
      </c>
      <c r="K233" s="33">
        <v>2.31</v>
      </c>
      <c r="L233" s="33">
        <v>3.37</v>
      </c>
      <c r="M233" s="33">
        <v>3.13</v>
      </c>
      <c r="N233" s="33">
        <v>4.04</v>
      </c>
      <c r="O233" s="33">
        <v>5.38</v>
      </c>
    </row>
    <row r="234" spans="1:15" x14ac:dyDescent="0.35">
      <c r="A234" s="40">
        <f>VLOOKUP(B234,'[1]PORTFOLIO RAW'!B:B,1,FALSE)</f>
        <v>933974</v>
      </c>
      <c r="B234" s="40">
        <v>933974</v>
      </c>
      <c r="C234" s="38" t="s">
        <v>894</v>
      </c>
      <c r="D234" s="38" t="s">
        <v>895</v>
      </c>
      <c r="E234" s="33">
        <v>1.3</v>
      </c>
      <c r="F234" s="33">
        <v>1.18</v>
      </c>
      <c r="G234" s="33">
        <v>1.06</v>
      </c>
      <c r="H234" s="33">
        <v>1.07</v>
      </c>
      <c r="I234" s="33">
        <v>0.98</v>
      </c>
      <c r="J234" s="33">
        <v>1.18</v>
      </c>
      <c r="K234" s="33">
        <v>1.37</v>
      </c>
      <c r="L234" s="33">
        <v>1.4</v>
      </c>
      <c r="M234" s="33">
        <v>1.39</v>
      </c>
      <c r="N234" s="33">
        <v>1.47</v>
      </c>
      <c r="O234" s="33">
        <v>1.48</v>
      </c>
    </row>
    <row r="235" spans="1:15" x14ac:dyDescent="0.35">
      <c r="A235" s="40" t="str">
        <f>VLOOKUP(B235,'[1]PORTFOLIO RAW'!B:B,1,FALSE)</f>
        <v>14015T</v>
      </c>
      <c r="B235" s="40" t="s">
        <v>363</v>
      </c>
      <c r="C235" s="38" t="s">
        <v>896</v>
      </c>
      <c r="D235" s="38" t="s">
        <v>897</v>
      </c>
      <c r="E235" s="33">
        <v>2.35</v>
      </c>
      <c r="F235" s="33">
        <v>1.0900000000000001</v>
      </c>
      <c r="G235" s="33">
        <v>0.57999999999999996</v>
      </c>
      <c r="H235" s="33">
        <v>1.29</v>
      </c>
      <c r="I235" s="33">
        <v>1.22</v>
      </c>
      <c r="J235" s="33">
        <v>1.44</v>
      </c>
      <c r="K235" s="33">
        <v>2.08</v>
      </c>
      <c r="L235" s="33">
        <v>2.4900000000000002</v>
      </c>
      <c r="M235" s="33">
        <v>2.06</v>
      </c>
      <c r="N235" s="33">
        <v>2.58</v>
      </c>
      <c r="O235" s="33">
        <v>2.85</v>
      </c>
    </row>
    <row r="236" spans="1:15" x14ac:dyDescent="0.35">
      <c r="A236" s="40">
        <f>VLOOKUP(B236,'[1]PORTFOLIO RAW'!B:B,1,FALSE)</f>
        <v>905019</v>
      </c>
      <c r="B236" s="40">
        <v>905019</v>
      </c>
      <c r="C236" s="38" t="s">
        <v>898</v>
      </c>
      <c r="D236" s="38" t="s">
        <v>899</v>
      </c>
      <c r="E236" s="33">
        <v>6.13</v>
      </c>
      <c r="F236" s="33">
        <v>3.64</v>
      </c>
      <c r="G236" s="33">
        <v>1.1399999999999999</v>
      </c>
      <c r="H236" s="33">
        <v>2.0699999999999998</v>
      </c>
      <c r="I236" s="33">
        <v>1.84</v>
      </c>
      <c r="J236" s="33">
        <v>2.58</v>
      </c>
      <c r="K236" s="33">
        <v>2.82</v>
      </c>
      <c r="L236" s="33">
        <v>3.59</v>
      </c>
      <c r="M236" s="33">
        <v>3.29</v>
      </c>
      <c r="N236" s="33">
        <v>4.2699999999999996</v>
      </c>
      <c r="O236" s="33">
        <v>5.23</v>
      </c>
    </row>
    <row r="237" spans="1:15" x14ac:dyDescent="0.35">
      <c r="A237" s="40">
        <f>VLOOKUP(B237,'[1]PORTFOLIO RAW'!B:B,1,FALSE)</f>
        <v>912090</v>
      </c>
      <c r="B237" s="40">
        <v>912090</v>
      </c>
      <c r="C237" s="38" t="s">
        <v>900</v>
      </c>
      <c r="D237" s="38" t="s">
        <v>901</v>
      </c>
      <c r="E237" s="33">
        <v>8.6</v>
      </c>
      <c r="F237" s="33">
        <v>6.45</v>
      </c>
      <c r="G237" s="33">
        <v>3.87</v>
      </c>
      <c r="H237" s="33">
        <v>2.58</v>
      </c>
      <c r="I237" s="33">
        <v>2.99</v>
      </c>
      <c r="J237" s="33">
        <v>2.87</v>
      </c>
      <c r="K237" s="33">
        <v>2.93</v>
      </c>
      <c r="L237" s="33">
        <v>3.54</v>
      </c>
      <c r="M237" s="33">
        <v>2.58</v>
      </c>
      <c r="N237" s="33">
        <v>2.5499999999999998</v>
      </c>
      <c r="O237" s="33">
        <v>2.54</v>
      </c>
    </row>
    <row r="238" spans="1:15" x14ac:dyDescent="0.35">
      <c r="A238" s="40">
        <f>VLOOKUP(B238,'[1]PORTFOLIO RAW'!B:B,1,FALSE)</f>
        <v>755741</v>
      </c>
      <c r="B238" s="40">
        <v>755741</v>
      </c>
      <c r="C238" s="38" t="s">
        <v>902</v>
      </c>
      <c r="D238" s="38" t="s">
        <v>903</v>
      </c>
      <c r="E238" s="33">
        <v>7.07</v>
      </c>
      <c r="F238" s="33">
        <v>7.16</v>
      </c>
      <c r="G238" s="33">
        <v>4.03</v>
      </c>
      <c r="H238" s="33">
        <v>2.68</v>
      </c>
      <c r="I238" s="33">
        <v>1.86</v>
      </c>
      <c r="J238" s="33">
        <v>1.97</v>
      </c>
      <c r="K238" s="33">
        <v>2.88</v>
      </c>
      <c r="L238" s="33">
        <v>3.63</v>
      </c>
      <c r="M238" s="33">
        <v>3.14</v>
      </c>
      <c r="N238" s="33">
        <v>2.99</v>
      </c>
      <c r="O238" s="33">
        <v>3.55</v>
      </c>
    </row>
    <row r="239" spans="1:15" x14ac:dyDescent="0.35">
      <c r="A239" s="40" t="str">
        <f>VLOOKUP(B239,'[1]PORTFOLIO RAW'!B:B,1,FALSE)</f>
        <v>14361V</v>
      </c>
      <c r="B239" s="40" t="s">
        <v>375</v>
      </c>
      <c r="C239" s="38" t="s">
        <v>904</v>
      </c>
      <c r="D239" s="38" t="s">
        <v>905</v>
      </c>
      <c r="E239" s="33">
        <v>3.61</v>
      </c>
      <c r="F239" s="33">
        <v>2.71</v>
      </c>
      <c r="G239" s="33">
        <v>1.94</v>
      </c>
      <c r="H239" s="33">
        <v>1.8</v>
      </c>
      <c r="I239" s="33">
        <v>1.98</v>
      </c>
      <c r="J239" s="33">
        <v>1.99</v>
      </c>
      <c r="K239" s="33">
        <v>2.2400000000000002</v>
      </c>
      <c r="L239" s="33">
        <v>2.69</v>
      </c>
      <c r="M239" s="33">
        <v>2.04</v>
      </c>
      <c r="N239" s="33">
        <v>2.58</v>
      </c>
      <c r="O239" s="33">
        <v>2</v>
      </c>
    </row>
    <row r="240" spans="1:15" x14ac:dyDescent="0.35">
      <c r="A240" s="40">
        <f>VLOOKUP(B240,'[1]PORTFOLIO RAW'!B:B,1,FALSE)</f>
        <v>154680</v>
      </c>
      <c r="B240" s="40">
        <v>154680</v>
      </c>
      <c r="C240" s="38" t="s">
        <v>906</v>
      </c>
      <c r="D240" s="38" t="s">
        <v>907</v>
      </c>
      <c r="E240" s="33">
        <v>2.65</v>
      </c>
      <c r="F240" s="33">
        <v>2.31</v>
      </c>
      <c r="G240" s="33">
        <v>2.38</v>
      </c>
      <c r="H240" s="33">
        <v>2.89</v>
      </c>
      <c r="I240" s="33">
        <v>3.73</v>
      </c>
      <c r="J240" s="33">
        <v>3.93</v>
      </c>
      <c r="K240" s="33">
        <v>6.14</v>
      </c>
      <c r="L240" s="33">
        <v>8.8699999999999992</v>
      </c>
      <c r="M240" s="33">
        <v>36.21</v>
      </c>
      <c r="N240" s="33">
        <v>9.17</v>
      </c>
      <c r="O240" s="33">
        <v>8.44</v>
      </c>
    </row>
    <row r="241" spans="1:15" x14ac:dyDescent="0.35">
      <c r="A241" s="40" t="str">
        <f>VLOOKUP(B241,'[1]PORTFOLIO RAW'!B:B,1,FALSE)</f>
        <v>14698C</v>
      </c>
      <c r="B241" s="40" t="s">
        <v>369</v>
      </c>
      <c r="C241" s="38" t="s">
        <v>908</v>
      </c>
      <c r="D241" s="38" t="s">
        <v>909</v>
      </c>
      <c r="E241" s="33">
        <v>2.3199999999999998</v>
      </c>
      <c r="F241" s="33">
        <v>2.11</v>
      </c>
      <c r="G241" s="33">
        <v>1.0900000000000001</v>
      </c>
      <c r="H241" s="33">
        <v>0.93</v>
      </c>
      <c r="I241" s="33">
        <v>0.88</v>
      </c>
      <c r="J241" s="33">
        <v>1.01</v>
      </c>
      <c r="K241" s="33">
        <v>1.35</v>
      </c>
      <c r="L241" s="33">
        <v>1.57</v>
      </c>
      <c r="M241" s="33">
        <v>1.52</v>
      </c>
      <c r="N241" s="33">
        <v>1.38</v>
      </c>
      <c r="O241" s="33">
        <v>1.61</v>
      </c>
    </row>
    <row r="242" spans="1:15" x14ac:dyDescent="0.35">
      <c r="A242" s="40">
        <f>VLOOKUP(B242,'[1]PORTFOLIO RAW'!B:B,1,FALSE)</f>
        <v>905361</v>
      </c>
      <c r="B242" s="40">
        <v>905361</v>
      </c>
      <c r="C242" s="38" t="s">
        <v>910</v>
      </c>
      <c r="D242" s="38" t="s">
        <v>911</v>
      </c>
      <c r="E242" s="33">
        <v>4.93</v>
      </c>
      <c r="F242" s="33">
        <v>4.6399999999999997</v>
      </c>
      <c r="G242" s="33">
        <v>4.84</v>
      </c>
      <c r="H242" s="33">
        <v>5.05</v>
      </c>
      <c r="I242" s="33">
        <v>5.2</v>
      </c>
      <c r="J242" s="33">
        <v>8.99</v>
      </c>
      <c r="K242" s="33">
        <v>10.66</v>
      </c>
      <c r="L242" s="33">
        <v>21.64</v>
      </c>
      <c r="M242" s="33">
        <v>26.49</v>
      </c>
      <c r="N242" s="33">
        <v>13.51</v>
      </c>
      <c r="O242" s="33">
        <v>8.7799999999999994</v>
      </c>
    </row>
    <row r="243" spans="1:15" x14ac:dyDescent="0.35">
      <c r="A243" s="40">
        <f>VLOOKUP(B243,'[1]PORTFOLIO RAW'!B:B,1,FALSE)</f>
        <v>357834</v>
      </c>
      <c r="B243" s="40">
        <v>357834</v>
      </c>
      <c r="C243" s="38" t="s">
        <v>912</v>
      </c>
      <c r="D243" s="38" t="s">
        <v>913</v>
      </c>
      <c r="E243" s="33">
        <v>7.85</v>
      </c>
      <c r="F243" s="33">
        <v>8.69</v>
      </c>
      <c r="G243" s="33">
        <v>4.71</v>
      </c>
      <c r="H243" s="33">
        <v>5.95</v>
      </c>
      <c r="I243" s="33">
        <v>7.63</v>
      </c>
      <c r="J243" s="33">
        <v>8.06</v>
      </c>
      <c r="K243" s="33">
        <v>8.07</v>
      </c>
      <c r="L243" s="33">
        <v>10.199999999999999</v>
      </c>
      <c r="M243" s="33">
        <v>12.86</v>
      </c>
      <c r="N243" s="33">
        <v>15.37</v>
      </c>
      <c r="O243" s="33">
        <v>13.64</v>
      </c>
    </row>
    <row r="244" spans="1:15" x14ac:dyDescent="0.35">
      <c r="A244" s="40">
        <f>VLOOKUP(B244,'[1]PORTFOLIO RAW'!B:B,1,FALSE)</f>
        <v>906400</v>
      </c>
      <c r="B244" s="40">
        <v>906400</v>
      </c>
      <c r="C244" s="38" t="s">
        <v>914</v>
      </c>
      <c r="D244" s="38" t="s">
        <v>915</v>
      </c>
      <c r="E244" s="33">
        <v>2.2200000000000002</v>
      </c>
      <c r="F244" s="33">
        <v>2.83</v>
      </c>
      <c r="G244" s="33">
        <v>1.65</v>
      </c>
      <c r="H244" s="33">
        <v>1.96</v>
      </c>
      <c r="I244" s="33">
        <v>1.9</v>
      </c>
      <c r="J244" s="33">
        <v>2.33</v>
      </c>
      <c r="K244" s="33">
        <v>2.78</v>
      </c>
      <c r="L244" s="33">
        <v>3.26</v>
      </c>
      <c r="M244" s="33">
        <v>3.75</v>
      </c>
      <c r="N244" s="33">
        <v>3.32</v>
      </c>
      <c r="O244" s="33">
        <v>2.91</v>
      </c>
    </row>
    <row r="245" spans="1:15" x14ac:dyDescent="0.35">
      <c r="A245" s="40" t="str">
        <f>VLOOKUP(B245,'[1]PORTFOLIO RAW'!B:B,1,FALSE)</f>
        <v>14861V</v>
      </c>
      <c r="B245" s="40" t="s">
        <v>370</v>
      </c>
      <c r="C245" s="38" t="s">
        <v>916</v>
      </c>
      <c r="D245" s="38" t="s">
        <v>917</v>
      </c>
      <c r="E245" s="33">
        <v>1.86</v>
      </c>
      <c r="F245" s="33">
        <v>1.83</v>
      </c>
      <c r="G245" s="33">
        <v>0.99</v>
      </c>
      <c r="H245" s="33">
        <v>0.9</v>
      </c>
      <c r="I245" s="33">
        <v>0.75</v>
      </c>
      <c r="J245" s="33">
        <v>0.98</v>
      </c>
      <c r="K245" s="33">
        <v>1.45</v>
      </c>
      <c r="L245" s="33">
        <v>1.89</v>
      </c>
      <c r="M245" s="33">
        <v>1.31</v>
      </c>
      <c r="N245" s="33">
        <v>1.26</v>
      </c>
      <c r="O245" s="33">
        <v>1.33</v>
      </c>
    </row>
    <row r="246" spans="1:15" x14ac:dyDescent="0.35">
      <c r="A246" s="40" t="str">
        <f>VLOOKUP(B246,'[1]PORTFOLIO RAW'!B:B,1,FALSE)</f>
        <v>14806F</v>
      </c>
      <c r="B246" s="40" t="s">
        <v>351</v>
      </c>
      <c r="C246" s="38" t="s">
        <v>918</v>
      </c>
      <c r="D246" s="38" t="s">
        <v>919</v>
      </c>
      <c r="E246" s="33">
        <v>3.42</v>
      </c>
      <c r="F246" s="33">
        <v>3.48</v>
      </c>
      <c r="G246" s="33">
        <v>2.92</v>
      </c>
      <c r="H246" s="33">
        <v>4.8</v>
      </c>
      <c r="I246" s="33">
        <v>5.36</v>
      </c>
      <c r="J246" s="33">
        <v>4.1900000000000004</v>
      </c>
      <c r="K246" s="33">
        <v>3.87</v>
      </c>
      <c r="L246" s="33">
        <v>4.8</v>
      </c>
      <c r="M246" s="33">
        <v>5.17</v>
      </c>
      <c r="N246" s="33">
        <v>3.68</v>
      </c>
      <c r="O246" s="33">
        <v>2.0499999999999998</v>
      </c>
    </row>
    <row r="247" spans="1:15" x14ac:dyDescent="0.35">
      <c r="A247" s="40">
        <f>VLOOKUP(B247,'[1]PORTFOLIO RAW'!B:B,1,FALSE)</f>
        <v>902324</v>
      </c>
      <c r="B247" s="40">
        <v>902324</v>
      </c>
      <c r="C247" s="38" t="s">
        <v>920</v>
      </c>
      <c r="D247" s="38" t="s">
        <v>921</v>
      </c>
      <c r="E247" s="33">
        <v>2.19</v>
      </c>
      <c r="F247" s="33">
        <v>1.37</v>
      </c>
      <c r="G247" s="33">
        <v>1.1599999999999999</v>
      </c>
      <c r="H247" s="33">
        <v>1.06</v>
      </c>
      <c r="I247" s="33">
        <v>1.23</v>
      </c>
      <c r="J247" s="33">
        <v>1.56</v>
      </c>
      <c r="K247" s="33">
        <v>1.51</v>
      </c>
      <c r="L247" s="33">
        <v>1.72</v>
      </c>
      <c r="M247" s="33">
        <v>1.76</v>
      </c>
      <c r="N247" s="33">
        <v>1.99</v>
      </c>
      <c r="O247" s="33">
        <v>2.21</v>
      </c>
    </row>
    <row r="248" spans="1:15" x14ac:dyDescent="0.35">
      <c r="A248" s="40">
        <f>VLOOKUP(B248,'[1]PORTFOLIO RAW'!B:B,1,FALSE)</f>
        <v>902325</v>
      </c>
      <c r="B248" s="40">
        <v>902325</v>
      </c>
      <c r="C248" s="38" t="s">
        <v>922</v>
      </c>
      <c r="D248" s="38" t="s">
        <v>923</v>
      </c>
      <c r="E248" s="33">
        <v>2.2599999999999998</v>
      </c>
      <c r="F248" s="33">
        <v>2.23</v>
      </c>
      <c r="G248" s="33">
        <v>1.71</v>
      </c>
      <c r="H248" s="33">
        <v>1.91</v>
      </c>
      <c r="I248" s="33">
        <v>2.09</v>
      </c>
      <c r="J248" s="33">
        <v>2.15</v>
      </c>
      <c r="K248" s="33">
        <v>1.92</v>
      </c>
      <c r="L248" s="33">
        <v>1.96</v>
      </c>
      <c r="M248" s="33">
        <v>1.92</v>
      </c>
      <c r="N248" s="33">
        <v>2.06</v>
      </c>
      <c r="O248" s="33">
        <v>2.0499999999999998</v>
      </c>
    </row>
    <row r="249" spans="1:15" x14ac:dyDescent="0.35">
      <c r="A249" s="40">
        <f>VLOOKUP(B249,'[1]PORTFOLIO RAW'!B:B,1,FALSE)</f>
        <v>992305</v>
      </c>
      <c r="B249" s="40">
        <v>992305</v>
      </c>
      <c r="C249" s="38" t="s">
        <v>924</v>
      </c>
      <c r="D249" s="38" t="s">
        <v>925</v>
      </c>
      <c r="E249" s="33">
        <v>1.83</v>
      </c>
      <c r="F249" s="33">
        <v>1.74</v>
      </c>
      <c r="G249" s="33">
        <v>1.17</v>
      </c>
      <c r="H249" s="33">
        <v>1</v>
      </c>
      <c r="I249" s="33">
        <v>0.89</v>
      </c>
      <c r="J249" s="33">
        <v>1.23</v>
      </c>
      <c r="K249" s="33">
        <v>1.22</v>
      </c>
      <c r="L249" s="33">
        <v>1.28</v>
      </c>
      <c r="M249" s="33">
        <v>1.05</v>
      </c>
      <c r="N249" s="33">
        <v>1.1599999999999999</v>
      </c>
      <c r="O249" s="33">
        <v>1.37</v>
      </c>
    </row>
    <row r="250" spans="1:15" x14ac:dyDescent="0.35">
      <c r="A250" s="40">
        <f>VLOOKUP(B250,'[1]PORTFOLIO RAW'!B:B,1,FALSE)</f>
        <v>905647</v>
      </c>
      <c r="B250" s="40">
        <v>905647</v>
      </c>
      <c r="C250" s="38" t="s">
        <v>926</v>
      </c>
      <c r="D250" s="38" t="s">
        <v>927</v>
      </c>
      <c r="E250" s="33">
        <v>1.63</v>
      </c>
      <c r="F250" s="33">
        <v>2.3199999999999998</v>
      </c>
      <c r="G250" s="33">
        <v>1.31</v>
      </c>
      <c r="H250" s="33">
        <v>1.46</v>
      </c>
      <c r="I250" s="33">
        <v>0.99</v>
      </c>
      <c r="J250" s="33">
        <v>0.95</v>
      </c>
      <c r="K250" s="33">
        <v>1.39</v>
      </c>
      <c r="L250" s="33">
        <v>3.49</v>
      </c>
      <c r="M250" s="33">
        <v>3.54</v>
      </c>
      <c r="N250" s="33">
        <v>2.71</v>
      </c>
      <c r="O250" s="33">
        <v>3.11</v>
      </c>
    </row>
    <row r="251" spans="1:15" x14ac:dyDescent="0.35">
      <c r="A251" s="40">
        <f>VLOOKUP(B251,'[1]PORTFOLIO RAW'!B:B,1,FALSE)</f>
        <v>945388</v>
      </c>
      <c r="B251" s="40">
        <v>945388</v>
      </c>
      <c r="C251" s="38" t="s">
        <v>928</v>
      </c>
      <c r="D251" s="38" t="s">
        <v>929</v>
      </c>
      <c r="E251" s="33">
        <v>2.2200000000000002</v>
      </c>
      <c r="F251" s="33">
        <v>1.86</v>
      </c>
      <c r="G251" s="33">
        <v>1.57</v>
      </c>
      <c r="H251" s="33">
        <v>1.51</v>
      </c>
      <c r="I251" s="33">
        <v>1.62</v>
      </c>
      <c r="J251" s="33">
        <v>2.37</v>
      </c>
      <c r="K251" s="33">
        <v>2</v>
      </c>
      <c r="L251" s="33">
        <v>2.13</v>
      </c>
      <c r="M251" s="33">
        <v>1.63</v>
      </c>
      <c r="N251" s="33">
        <v>2</v>
      </c>
      <c r="O251" s="33">
        <v>1.68</v>
      </c>
    </row>
    <row r="252" spans="1:15" x14ac:dyDescent="0.35">
      <c r="A252" s="40">
        <f>VLOOKUP(B252,'[1]PORTFOLIO RAW'!B:B,1,FALSE)</f>
        <v>905024</v>
      </c>
      <c r="B252" s="40">
        <v>905024</v>
      </c>
      <c r="C252" s="38" t="s">
        <v>930</v>
      </c>
      <c r="D252" s="38" t="s">
        <v>931</v>
      </c>
      <c r="E252" s="33">
        <v>2.6</v>
      </c>
      <c r="F252" s="33">
        <v>2.08</v>
      </c>
      <c r="G252" s="33">
        <v>1.58</v>
      </c>
      <c r="H252" s="33">
        <v>1.53</v>
      </c>
      <c r="I252" s="33">
        <v>1.61</v>
      </c>
      <c r="J252" s="33">
        <v>1.69</v>
      </c>
      <c r="K252" s="33">
        <v>1.62</v>
      </c>
      <c r="L252" s="33">
        <v>1.53</v>
      </c>
      <c r="M252" s="33">
        <v>0.96</v>
      </c>
      <c r="N252" s="33">
        <v>1.27</v>
      </c>
      <c r="O252" s="33">
        <v>1.49</v>
      </c>
    </row>
    <row r="253" spans="1:15" x14ac:dyDescent="0.35">
      <c r="A253" s="40">
        <f>VLOOKUP(B253,'[1]PORTFOLIO RAW'!B:B,1,FALSE)</f>
        <v>951052</v>
      </c>
      <c r="B253" s="40">
        <v>951052</v>
      </c>
      <c r="C253" s="38" t="s">
        <v>932</v>
      </c>
      <c r="D253" s="38" t="s">
        <v>933</v>
      </c>
      <c r="E253" s="33">
        <v>2.29</v>
      </c>
      <c r="F253" s="33">
        <v>2.4</v>
      </c>
      <c r="G253" s="33">
        <v>1.86</v>
      </c>
      <c r="H253" s="33">
        <v>1.1200000000000001</v>
      </c>
      <c r="I253" s="33">
        <v>0.87</v>
      </c>
      <c r="J253" s="33">
        <v>1.02</v>
      </c>
      <c r="K253" s="33">
        <v>1.52</v>
      </c>
      <c r="L253" s="33">
        <v>1.62</v>
      </c>
      <c r="M253" s="33">
        <v>1.53</v>
      </c>
      <c r="N253" s="33">
        <v>1.51</v>
      </c>
      <c r="O253" s="33">
        <v>1.87</v>
      </c>
    </row>
    <row r="254" spans="1:15" x14ac:dyDescent="0.35">
      <c r="A254" s="40">
        <f>VLOOKUP(B254,'[1]PORTFOLIO RAW'!B:B,1,FALSE)</f>
        <v>326143</v>
      </c>
      <c r="B254" s="40">
        <v>326143</v>
      </c>
      <c r="C254" s="38" t="s">
        <v>934</v>
      </c>
      <c r="D254" s="38" t="s">
        <v>935</v>
      </c>
      <c r="E254" s="33">
        <v>8.98</v>
      </c>
      <c r="F254" s="33">
        <v>4.7300000000000004</v>
      </c>
      <c r="G254" s="33">
        <v>5.0199999999999996</v>
      </c>
      <c r="H254" s="33">
        <v>5.29</v>
      </c>
      <c r="I254" s="33">
        <v>6.99</v>
      </c>
      <c r="J254" s="33">
        <v>7.61</v>
      </c>
      <c r="K254" s="33">
        <v>12.77</v>
      </c>
      <c r="L254" s="33">
        <v>10.84</v>
      </c>
      <c r="M254" s="33">
        <v>14.5</v>
      </c>
      <c r="N254" s="33">
        <v>13.29</v>
      </c>
      <c r="O254" s="33">
        <v>14.61</v>
      </c>
    </row>
    <row r="255" spans="1:15" x14ac:dyDescent="0.35">
      <c r="A255" s="40">
        <f>VLOOKUP(B255,'[1]PORTFOLIO RAW'!B:B,1,FALSE)</f>
        <v>905792</v>
      </c>
      <c r="B255" s="40">
        <v>905792</v>
      </c>
      <c r="C255" s="38" t="s">
        <v>936</v>
      </c>
      <c r="D255" s="38" t="s">
        <v>937</v>
      </c>
      <c r="E255" s="33">
        <v>2.54</v>
      </c>
      <c r="F255" s="33">
        <v>3.22</v>
      </c>
      <c r="G255" s="33">
        <v>2.38</v>
      </c>
      <c r="H255" s="33">
        <v>3.34</v>
      </c>
      <c r="I255" s="33">
        <v>3.98</v>
      </c>
      <c r="J255" s="33">
        <v>4.6399999999999997</v>
      </c>
      <c r="K255" s="33">
        <v>5.39</v>
      </c>
      <c r="L255" s="33">
        <v>5.52</v>
      </c>
      <c r="M255" s="33">
        <v>7</v>
      </c>
      <c r="N255" s="33">
        <v>7.45</v>
      </c>
      <c r="O255" s="33">
        <v>7.58</v>
      </c>
    </row>
    <row r="256" spans="1:15" x14ac:dyDescent="0.35">
      <c r="A256" s="40">
        <f>VLOOKUP(B256,'[1]PORTFOLIO RAW'!B:B,1,FALSE)</f>
        <v>981722</v>
      </c>
      <c r="B256" s="40">
        <v>981722</v>
      </c>
      <c r="C256" s="38" t="s">
        <v>938</v>
      </c>
      <c r="D256" s="38" t="s">
        <v>939</v>
      </c>
      <c r="E256" s="33">
        <v>5.2</v>
      </c>
      <c r="F256" s="33">
        <v>4.87</v>
      </c>
      <c r="G256" s="33">
        <v>2.84</v>
      </c>
      <c r="H256" s="33">
        <v>2.7</v>
      </c>
      <c r="I256" s="33">
        <v>2.4500000000000002</v>
      </c>
      <c r="J256" s="33">
        <v>2.4700000000000002</v>
      </c>
      <c r="K256" s="33">
        <v>2.98</v>
      </c>
      <c r="L256" s="33">
        <v>3.65</v>
      </c>
      <c r="M256" s="33">
        <v>4.3899999999999997</v>
      </c>
      <c r="N256" s="33">
        <v>4.49</v>
      </c>
      <c r="O256" s="33">
        <v>5.36</v>
      </c>
    </row>
    <row r="257" spans="1:15" x14ac:dyDescent="0.35">
      <c r="A257" s="40">
        <f>VLOOKUP(B257,'[1]PORTFOLIO RAW'!B:B,1,FALSE)</f>
        <v>922725</v>
      </c>
      <c r="B257" s="40">
        <v>922725</v>
      </c>
      <c r="C257" s="38" t="s">
        <v>940</v>
      </c>
      <c r="D257" s="38" t="s">
        <v>941</v>
      </c>
      <c r="E257" s="33">
        <v>1.56</v>
      </c>
      <c r="F257" s="33">
        <v>1.22</v>
      </c>
      <c r="G257" s="33">
        <v>0.68</v>
      </c>
      <c r="H257" s="33">
        <v>0.72</v>
      </c>
      <c r="I257" s="33">
        <v>0.51</v>
      </c>
      <c r="J257" s="33">
        <v>0.76</v>
      </c>
      <c r="K257" s="33">
        <v>0.86</v>
      </c>
      <c r="L257" s="33">
        <v>0.97</v>
      </c>
      <c r="M257" s="33">
        <v>0.87</v>
      </c>
      <c r="N257" s="33">
        <v>0.97</v>
      </c>
      <c r="O257" s="33">
        <v>1.2</v>
      </c>
    </row>
    <row r="258" spans="1:15" x14ac:dyDescent="0.35">
      <c r="A258" s="40">
        <f>VLOOKUP(B258,'[1]PORTFOLIO RAW'!B:B,1,FALSE)</f>
        <v>541900</v>
      </c>
      <c r="B258" s="40">
        <v>541900</v>
      </c>
      <c r="C258" s="38" t="s">
        <v>942</v>
      </c>
      <c r="D258" s="38" t="s">
        <v>943</v>
      </c>
      <c r="E258" s="33">
        <v>1.55</v>
      </c>
      <c r="F258" s="33">
        <v>4.2300000000000004</v>
      </c>
      <c r="G258" s="33">
        <v>2.8</v>
      </c>
      <c r="H258" s="33">
        <v>2.63</v>
      </c>
      <c r="I258" s="33">
        <v>2.52</v>
      </c>
      <c r="J258" s="33">
        <v>2.4500000000000002</v>
      </c>
      <c r="K258" s="33">
        <v>3.03</v>
      </c>
      <c r="L258" s="33">
        <v>2.84</v>
      </c>
      <c r="M258" s="33">
        <v>3.73</v>
      </c>
      <c r="N258" s="33">
        <v>4.41</v>
      </c>
      <c r="O258" s="33">
        <v>4.13</v>
      </c>
    </row>
    <row r="259" spans="1:15" x14ac:dyDescent="0.35">
      <c r="A259" s="40">
        <f>VLOOKUP(B259,'[1]PORTFOLIO RAW'!B:B,1,FALSE)</f>
        <v>325059</v>
      </c>
      <c r="B259" s="40">
        <v>325059</v>
      </c>
      <c r="C259" s="38" t="s">
        <v>944</v>
      </c>
      <c r="D259" s="38" t="s">
        <v>945</v>
      </c>
      <c r="E259" s="33">
        <v>2.66</v>
      </c>
      <c r="F259" s="33">
        <v>2</v>
      </c>
      <c r="G259" s="33">
        <v>1.78</v>
      </c>
      <c r="H259" s="33">
        <v>1.75</v>
      </c>
      <c r="I259" s="33">
        <v>1.71</v>
      </c>
      <c r="J259" s="33">
        <v>2.02</v>
      </c>
      <c r="K259" s="33">
        <v>2.1</v>
      </c>
      <c r="L259" s="33">
        <v>2.08</v>
      </c>
      <c r="M259" s="33">
        <v>2.36</v>
      </c>
      <c r="N259" s="33">
        <v>2.76</v>
      </c>
      <c r="O259" s="33">
        <v>3.7</v>
      </c>
    </row>
    <row r="260" spans="1:15" x14ac:dyDescent="0.35">
      <c r="A260" s="40">
        <f>VLOOKUP(B260,'[1]PORTFOLIO RAW'!B:B,1,FALSE)</f>
        <v>916079</v>
      </c>
      <c r="B260" s="40">
        <v>916079</v>
      </c>
      <c r="C260" s="38" t="s">
        <v>946</v>
      </c>
      <c r="D260" s="38" t="s">
        <v>947</v>
      </c>
      <c r="E260" s="33">
        <v>6.13</v>
      </c>
      <c r="F260" s="33">
        <v>5.83</v>
      </c>
      <c r="G260" s="33">
        <v>3.96</v>
      </c>
      <c r="H260" s="33">
        <v>3.7</v>
      </c>
      <c r="I260" s="33">
        <v>3.41</v>
      </c>
      <c r="J260" s="33">
        <v>3.49</v>
      </c>
      <c r="K260" s="33">
        <v>3.61</v>
      </c>
      <c r="L260" s="33">
        <v>4.24</v>
      </c>
      <c r="M260" s="33">
        <v>6.75</v>
      </c>
      <c r="N260" s="33">
        <v>11.37</v>
      </c>
      <c r="O260" s="33">
        <v>11.34</v>
      </c>
    </row>
    <row r="261" spans="1:15" x14ac:dyDescent="0.35">
      <c r="A261" s="40">
        <f>VLOOKUP(B261,'[1]PORTFOLIO RAW'!B:B,1,FALSE)</f>
        <v>905061</v>
      </c>
      <c r="B261" s="40">
        <v>905061</v>
      </c>
      <c r="C261" s="38" t="s">
        <v>948</v>
      </c>
      <c r="D261" s="38" t="s">
        <v>949</v>
      </c>
      <c r="E261" s="33">
        <v>5.12</v>
      </c>
      <c r="F261" s="33">
        <v>3.32</v>
      </c>
      <c r="G261" s="33">
        <v>3.12</v>
      </c>
      <c r="H261" s="33">
        <v>2.96</v>
      </c>
      <c r="I261" s="33">
        <v>2.91</v>
      </c>
      <c r="J261" s="33">
        <v>2.99</v>
      </c>
      <c r="K261" s="33">
        <v>4.13</v>
      </c>
      <c r="L261" s="33">
        <v>5.01</v>
      </c>
      <c r="M261" s="33">
        <v>4.93</v>
      </c>
      <c r="N261" s="33">
        <v>6.63</v>
      </c>
      <c r="O261" s="33">
        <v>8.2200000000000006</v>
      </c>
    </row>
    <row r="262" spans="1:15" x14ac:dyDescent="0.35">
      <c r="A262" s="40">
        <f>VLOOKUP(B262,'[1]PORTFOLIO RAW'!B:B,1,FALSE)</f>
        <v>906394</v>
      </c>
      <c r="B262" s="40">
        <v>906394</v>
      </c>
      <c r="C262" s="38" t="s">
        <v>950</v>
      </c>
      <c r="D262" s="38" t="s">
        <v>951</v>
      </c>
      <c r="E262" s="33">
        <v>1.69</v>
      </c>
      <c r="F262" s="33">
        <v>1.6</v>
      </c>
      <c r="G262" s="33">
        <v>1.19</v>
      </c>
      <c r="H262" s="33">
        <v>1.26</v>
      </c>
      <c r="I262" s="33">
        <v>1.36</v>
      </c>
      <c r="J262" s="33">
        <v>1.41</v>
      </c>
      <c r="K262" s="33">
        <v>2</v>
      </c>
      <c r="L262" s="33">
        <v>2.4</v>
      </c>
      <c r="M262" s="33">
        <v>2.35</v>
      </c>
      <c r="N262" s="33">
        <v>2.78</v>
      </c>
      <c r="O262" s="33">
        <v>2.96</v>
      </c>
    </row>
    <row r="263" spans="1:15" x14ac:dyDescent="0.35">
      <c r="A263" s="40">
        <f>VLOOKUP(B263,'[1]PORTFOLIO RAW'!B:B,1,FALSE)</f>
        <v>745110</v>
      </c>
      <c r="B263" s="40">
        <v>745110</v>
      </c>
      <c r="C263" s="38" t="s">
        <v>952</v>
      </c>
      <c r="D263" s="38" t="s">
        <v>953</v>
      </c>
      <c r="E263" s="33">
        <v>4.3</v>
      </c>
      <c r="F263" s="33">
        <v>2.97</v>
      </c>
      <c r="G263" s="33">
        <v>2.5499999999999998</v>
      </c>
      <c r="H263" s="33">
        <v>2.68</v>
      </c>
      <c r="I263" s="33">
        <v>4.07</v>
      </c>
      <c r="J263" s="33">
        <v>3.13</v>
      </c>
      <c r="K263" s="33">
        <v>3.73</v>
      </c>
      <c r="L263" s="33">
        <v>4.54</v>
      </c>
      <c r="M263" s="33">
        <v>3.51</v>
      </c>
      <c r="N263" s="33">
        <v>2.96</v>
      </c>
      <c r="O263" s="33">
        <v>3.46</v>
      </c>
    </row>
    <row r="264" spans="1:15" x14ac:dyDescent="0.35">
      <c r="A264" s="40">
        <f>VLOOKUP(B264,'[1]PORTFOLIO RAW'!B:B,1,FALSE)</f>
        <v>944738</v>
      </c>
      <c r="B264" s="40">
        <v>944738</v>
      </c>
      <c r="C264" s="38" t="s">
        <v>954</v>
      </c>
      <c r="D264" s="38" t="s">
        <v>955</v>
      </c>
      <c r="E264" s="33">
        <v>6.49</v>
      </c>
      <c r="F264" s="33">
        <v>3.6</v>
      </c>
      <c r="G264" s="33">
        <v>2.69</v>
      </c>
      <c r="H264" s="33">
        <v>2.4300000000000002</v>
      </c>
      <c r="I264" s="33">
        <v>2.68</v>
      </c>
      <c r="J264" s="33">
        <v>3.18</v>
      </c>
      <c r="K264" s="33">
        <v>3.54</v>
      </c>
      <c r="L264" s="33">
        <v>3.49</v>
      </c>
      <c r="M264" s="33">
        <v>4.62</v>
      </c>
      <c r="N264" s="33">
        <v>4.08</v>
      </c>
      <c r="O264" s="33">
        <v>5.55</v>
      </c>
    </row>
    <row r="265" spans="1:15" x14ac:dyDescent="0.35">
      <c r="A265" s="40">
        <f>VLOOKUP(B265,'[1]PORTFOLIO RAW'!B:B,1,FALSE)</f>
        <v>867138</v>
      </c>
      <c r="B265" s="40">
        <v>867138</v>
      </c>
      <c r="C265" s="38" t="s">
        <v>956</v>
      </c>
      <c r="D265" s="38" t="s">
        <v>957</v>
      </c>
      <c r="E265" s="33">
        <v>3.69</v>
      </c>
      <c r="F265" s="33">
        <v>3.05</v>
      </c>
      <c r="G265" s="33">
        <v>2.71</v>
      </c>
      <c r="H265" s="33">
        <v>3.42</v>
      </c>
      <c r="I265" s="33">
        <v>3.2</v>
      </c>
      <c r="J265" s="33">
        <v>2.48</v>
      </c>
      <c r="K265" s="33">
        <v>2.8</v>
      </c>
      <c r="L265" s="33">
        <v>3.11</v>
      </c>
      <c r="M265" s="33">
        <v>3.32</v>
      </c>
      <c r="N265" s="33">
        <v>2.89</v>
      </c>
      <c r="O265" s="33">
        <v>2.4700000000000002</v>
      </c>
    </row>
    <row r="266" spans="1:15" x14ac:dyDescent="0.35">
      <c r="A266" s="40">
        <f>VLOOKUP(B266,'[1]PORTFOLIO RAW'!B:B,1,FALSE)</f>
        <v>906643</v>
      </c>
      <c r="B266" s="40">
        <v>906643</v>
      </c>
      <c r="C266" s="38" t="s">
        <v>958</v>
      </c>
      <c r="D266" s="38" t="s">
        <v>959</v>
      </c>
      <c r="E266" s="33">
        <v>1.37</v>
      </c>
      <c r="F266" s="33">
        <v>0.92</v>
      </c>
      <c r="G266" s="33">
        <v>1.1000000000000001</v>
      </c>
      <c r="H266" s="33">
        <v>1.18</v>
      </c>
      <c r="I266" s="33">
        <v>1.1200000000000001</v>
      </c>
      <c r="J266" s="33">
        <v>1</v>
      </c>
      <c r="K266" s="33">
        <v>1.73</v>
      </c>
      <c r="L266" s="33">
        <v>1.63</v>
      </c>
      <c r="M266" s="33">
        <v>1.66</v>
      </c>
      <c r="N266" s="33">
        <v>2.86</v>
      </c>
      <c r="O266" s="33">
        <v>2.23</v>
      </c>
    </row>
    <row r="267" spans="1:15" x14ac:dyDescent="0.35">
      <c r="A267" s="40">
        <f>VLOOKUP(B267,'[1]PORTFOLIO RAW'!B:B,1,FALSE)</f>
        <v>544682</v>
      </c>
      <c r="B267" s="40">
        <v>544682</v>
      </c>
      <c r="C267" s="38" t="s">
        <v>960</v>
      </c>
      <c r="D267" s="38" t="s">
        <v>961</v>
      </c>
      <c r="E267" s="33">
        <v>2.0699999999999998</v>
      </c>
      <c r="F267" s="33">
        <v>1.43</v>
      </c>
      <c r="G267" s="33">
        <v>1.08</v>
      </c>
      <c r="H267" s="33">
        <v>0.97</v>
      </c>
      <c r="I267" s="33">
        <v>1.03</v>
      </c>
      <c r="J267" s="33">
        <v>1.17</v>
      </c>
      <c r="K267" s="33">
        <v>1.32</v>
      </c>
      <c r="L267" s="33">
        <v>1.26</v>
      </c>
      <c r="M267" s="33">
        <v>0.57999999999999996</v>
      </c>
      <c r="N267" s="33">
        <v>0.67</v>
      </c>
      <c r="O267" s="33">
        <v>0.9</v>
      </c>
    </row>
    <row r="268" spans="1:15" x14ac:dyDescent="0.35">
      <c r="A268" s="40">
        <f>VLOOKUP(B268,'[1]PORTFOLIO RAW'!B:B,1,FALSE)</f>
        <v>905105</v>
      </c>
      <c r="B268" s="40">
        <v>905105</v>
      </c>
      <c r="C268" s="38" t="s">
        <v>962</v>
      </c>
      <c r="D268" s="38" t="s">
        <v>963</v>
      </c>
      <c r="E268" s="33">
        <v>1.91</v>
      </c>
      <c r="F268" s="33">
        <v>2.75</v>
      </c>
      <c r="G268" s="33">
        <v>1.86</v>
      </c>
      <c r="H268" s="33">
        <v>2.2599999999999998</v>
      </c>
      <c r="I268" s="33">
        <v>2.3199999999999998</v>
      </c>
      <c r="J268" s="33">
        <v>2.88</v>
      </c>
      <c r="K268" s="33">
        <v>3.49</v>
      </c>
      <c r="L268" s="33">
        <v>4.63</v>
      </c>
      <c r="M268" s="33">
        <v>3.68</v>
      </c>
      <c r="N268" s="33">
        <v>3.89</v>
      </c>
      <c r="O268" s="33">
        <v>3.7</v>
      </c>
    </row>
    <row r="269" spans="1:15" x14ac:dyDescent="0.35">
      <c r="A269" s="40">
        <f>VLOOKUP(B269,'[1]PORTFOLIO RAW'!B:B,1,FALSE)</f>
        <v>905122</v>
      </c>
      <c r="B269" s="40">
        <v>905122</v>
      </c>
      <c r="C269" s="38" t="s">
        <v>964</v>
      </c>
      <c r="D269" s="38" t="s">
        <v>965</v>
      </c>
      <c r="E269" s="33">
        <v>3.66</v>
      </c>
      <c r="F269" s="33">
        <v>3.9</v>
      </c>
      <c r="G269" s="33">
        <v>2.95</v>
      </c>
      <c r="H269" s="33">
        <v>3.06</v>
      </c>
      <c r="I269" s="33">
        <v>3.16</v>
      </c>
      <c r="J269" s="33">
        <v>2.85</v>
      </c>
      <c r="K269" s="33">
        <v>3.16</v>
      </c>
      <c r="L269" s="33">
        <v>3.18</v>
      </c>
      <c r="M269" s="33">
        <v>2.96</v>
      </c>
      <c r="N269" s="33">
        <v>3.04</v>
      </c>
      <c r="O269" s="33">
        <v>3.08</v>
      </c>
    </row>
    <row r="270" spans="1:15" x14ac:dyDescent="0.35">
      <c r="A270" s="40">
        <f>VLOOKUP(B270,'[1]PORTFOLIO RAW'!B:B,1,FALSE)</f>
        <v>702635</v>
      </c>
      <c r="B270" s="40">
        <v>702635</v>
      </c>
      <c r="C270" s="38" t="s">
        <v>966</v>
      </c>
      <c r="D270" s="38" t="s">
        <v>967</v>
      </c>
      <c r="E270" s="33">
        <v>3.31</v>
      </c>
      <c r="F270" s="33">
        <v>1.57</v>
      </c>
      <c r="G270" s="33">
        <v>1.42</v>
      </c>
      <c r="H270" s="33">
        <v>1.54</v>
      </c>
      <c r="I270" s="33">
        <v>1.93</v>
      </c>
      <c r="J270" s="33">
        <v>1.85</v>
      </c>
      <c r="K270" s="33">
        <v>2.2400000000000002</v>
      </c>
      <c r="L270" s="33">
        <v>2.65</v>
      </c>
      <c r="M270" s="33">
        <v>3.46</v>
      </c>
      <c r="N270" s="33">
        <v>3.41</v>
      </c>
      <c r="O270" s="33">
        <v>3.96</v>
      </c>
    </row>
    <row r="271" spans="1:15" x14ac:dyDescent="0.35">
      <c r="A271" s="40">
        <f>VLOOKUP(B271,'[1]PORTFOLIO RAW'!B:B,1,FALSE)</f>
        <v>906220</v>
      </c>
      <c r="B271" s="40">
        <v>906220</v>
      </c>
      <c r="C271" s="38" t="s">
        <v>968</v>
      </c>
      <c r="D271" s="38" t="s">
        <v>969</v>
      </c>
      <c r="E271" s="33">
        <v>6.09</v>
      </c>
      <c r="F271" s="33">
        <v>7.36</v>
      </c>
      <c r="G271" s="33">
        <v>4.13</v>
      </c>
      <c r="H271" s="33">
        <v>5.79</v>
      </c>
      <c r="I271" s="33">
        <v>5.0199999999999996</v>
      </c>
      <c r="J271" s="33">
        <v>4.49</v>
      </c>
      <c r="K271" s="33">
        <v>4.78</v>
      </c>
      <c r="L271" s="33">
        <v>5.28</v>
      </c>
      <c r="M271" s="33">
        <v>4.4800000000000004</v>
      </c>
      <c r="N271" s="33">
        <v>5.15</v>
      </c>
      <c r="O271" s="33">
        <v>6.57</v>
      </c>
    </row>
    <row r="272" spans="1:15" x14ac:dyDescent="0.35">
      <c r="A272" s="40">
        <f>VLOOKUP(B272,'[1]PORTFOLIO RAW'!B:B,1,FALSE)</f>
        <v>901892</v>
      </c>
      <c r="B272" s="40">
        <v>901892</v>
      </c>
      <c r="C272" s="38" t="s">
        <v>970</v>
      </c>
      <c r="D272" s="38" t="s">
        <v>971</v>
      </c>
      <c r="E272" s="33">
        <v>2.6</v>
      </c>
      <c r="F272" s="33">
        <v>2.52</v>
      </c>
      <c r="G272" s="33">
        <v>2.12</v>
      </c>
      <c r="H272" s="33">
        <v>2.21</v>
      </c>
      <c r="I272" s="33">
        <v>3.07</v>
      </c>
      <c r="J272" s="33">
        <v>3.43</v>
      </c>
      <c r="K272" s="33">
        <v>3.68</v>
      </c>
      <c r="L272" s="33">
        <v>5.14</v>
      </c>
      <c r="M272" s="33">
        <v>5.58</v>
      </c>
      <c r="N272" s="33">
        <v>4.71</v>
      </c>
      <c r="O272" s="33">
        <v>6.57</v>
      </c>
    </row>
    <row r="273" spans="1:15" x14ac:dyDescent="0.35">
      <c r="A273" s="40">
        <f>VLOOKUP(B273,'[1]PORTFOLIO RAW'!B:B,1,FALSE)</f>
        <v>545310</v>
      </c>
      <c r="B273" s="40">
        <v>545310</v>
      </c>
      <c r="C273" s="38" t="s">
        <v>972</v>
      </c>
      <c r="D273" s="38" t="s">
        <v>973</v>
      </c>
      <c r="E273" s="33">
        <v>18.809999999999999</v>
      </c>
      <c r="F273" s="33">
        <v>17.329999999999998</v>
      </c>
      <c r="G273" s="33">
        <v>6.19</v>
      </c>
      <c r="H273" s="33">
        <v>14.69</v>
      </c>
      <c r="I273" s="33">
        <v>13.77</v>
      </c>
      <c r="J273" s="33">
        <v>12.56</v>
      </c>
      <c r="K273" s="33">
        <v>13.07</v>
      </c>
      <c r="L273" s="33">
        <v>22.98</v>
      </c>
      <c r="M273" s="33">
        <v>32.32</v>
      </c>
      <c r="N273" s="33">
        <v>19.64</v>
      </c>
      <c r="O273" s="33">
        <v>18.98</v>
      </c>
    </row>
    <row r="274" spans="1:15" x14ac:dyDescent="0.35">
      <c r="A274" s="40">
        <f>VLOOKUP(B274,'[1]PORTFOLIO RAW'!B:B,1,FALSE)</f>
        <v>905816</v>
      </c>
      <c r="B274" s="40">
        <v>905816</v>
      </c>
      <c r="C274" s="38" t="s">
        <v>974</v>
      </c>
      <c r="D274" s="38" t="s">
        <v>975</v>
      </c>
      <c r="E274" s="33">
        <v>2.13</v>
      </c>
      <c r="F274" s="33">
        <v>2.59</v>
      </c>
      <c r="G274" s="33">
        <v>1.77</v>
      </c>
      <c r="H274" s="33">
        <v>1.19</v>
      </c>
      <c r="I274" s="33">
        <v>1.05</v>
      </c>
      <c r="J274" s="33">
        <v>1.64</v>
      </c>
      <c r="K274" s="33">
        <v>1.72</v>
      </c>
      <c r="L274" s="33">
        <v>1.95</v>
      </c>
      <c r="M274" s="33">
        <v>2.96</v>
      </c>
      <c r="N274" s="33">
        <v>3.12</v>
      </c>
      <c r="O274" s="33">
        <v>3.15</v>
      </c>
    </row>
    <row r="275" spans="1:15" x14ac:dyDescent="0.35">
      <c r="A275" s="40">
        <f>VLOOKUP(B275,'[1]PORTFOLIO RAW'!B:B,1,FALSE)</f>
        <v>912146</v>
      </c>
      <c r="B275" s="40">
        <v>912146</v>
      </c>
      <c r="C275" s="38" t="s">
        <v>976</v>
      </c>
      <c r="D275" s="38" t="s">
        <v>977</v>
      </c>
      <c r="E275" s="33">
        <v>3.09</v>
      </c>
      <c r="F275" s="33">
        <v>3.38</v>
      </c>
      <c r="G275" s="33">
        <v>2.2599999999999998</v>
      </c>
      <c r="H275" s="33">
        <v>2.95</v>
      </c>
      <c r="I275" s="33">
        <v>2.67</v>
      </c>
      <c r="J275" s="33">
        <v>2.76</v>
      </c>
      <c r="K275" s="33">
        <v>2.94</v>
      </c>
      <c r="L275" s="33">
        <v>3.51</v>
      </c>
      <c r="M275" s="33">
        <v>3.19</v>
      </c>
      <c r="N275" s="33">
        <v>3.23</v>
      </c>
      <c r="O275" s="33">
        <v>4.0599999999999996</v>
      </c>
    </row>
    <row r="276" spans="1:15" x14ac:dyDescent="0.35">
      <c r="A276" s="40">
        <f>VLOOKUP(B276,'[1]PORTFOLIO RAW'!B:B,1,FALSE)</f>
        <v>916548</v>
      </c>
      <c r="B276" s="40">
        <v>916548</v>
      </c>
      <c r="C276" s="38" t="s">
        <v>978</v>
      </c>
      <c r="D276" s="38" t="s">
        <v>979</v>
      </c>
      <c r="E276" s="33">
        <v>2.79</v>
      </c>
      <c r="F276" s="33">
        <v>3.6</v>
      </c>
      <c r="G276" s="33">
        <v>2.73</v>
      </c>
      <c r="H276" s="33">
        <v>2.84</v>
      </c>
      <c r="I276" s="33">
        <v>2.5299999999999998</v>
      </c>
      <c r="J276" s="33">
        <v>3.29</v>
      </c>
      <c r="K276" s="33">
        <v>3.24</v>
      </c>
      <c r="L276" s="33">
        <v>3.04</v>
      </c>
      <c r="M276" s="33">
        <v>2.52</v>
      </c>
      <c r="N276" s="33">
        <v>2.86</v>
      </c>
      <c r="O276" s="33">
        <v>3.09</v>
      </c>
    </row>
    <row r="277" spans="1:15" x14ac:dyDescent="0.35">
      <c r="A277" s="40">
        <f>VLOOKUP(B277,'[1]PORTFOLIO RAW'!B:B,1,FALSE)</f>
        <v>519514</v>
      </c>
      <c r="B277" s="40">
        <v>519514</v>
      </c>
      <c r="C277" s="38" t="s">
        <v>980</v>
      </c>
      <c r="D277" s="38" t="s">
        <v>981</v>
      </c>
      <c r="E277" s="33">
        <v>3.43</v>
      </c>
      <c r="F277" s="33">
        <v>2.9</v>
      </c>
      <c r="G277" s="33">
        <v>2.41</v>
      </c>
      <c r="H277" s="33">
        <v>2.69</v>
      </c>
      <c r="I277" s="33">
        <v>2.42</v>
      </c>
      <c r="J277" s="33">
        <v>2.37</v>
      </c>
      <c r="K277" s="33">
        <v>3.46</v>
      </c>
      <c r="L277" s="33">
        <v>3.76</v>
      </c>
      <c r="M277" s="33">
        <v>4.22</v>
      </c>
      <c r="N277" s="33">
        <v>5.28</v>
      </c>
      <c r="O277" s="33">
        <v>5.73</v>
      </c>
    </row>
    <row r="278" spans="1:15" x14ac:dyDescent="0.35">
      <c r="A278" s="40">
        <f>VLOOKUP(B278,'[1]PORTFOLIO RAW'!B:B,1,FALSE)</f>
        <v>867390</v>
      </c>
      <c r="B278" s="40">
        <v>867390</v>
      </c>
      <c r="C278" s="38" t="s">
        <v>982</v>
      </c>
      <c r="D278" s="38" t="s">
        <v>983</v>
      </c>
      <c r="E278" s="33">
        <v>11.48</v>
      </c>
      <c r="F278" s="33">
        <v>8.6300000000000008</v>
      </c>
      <c r="G278" s="33">
        <v>6.22</v>
      </c>
      <c r="H278" s="33">
        <v>6.02</v>
      </c>
      <c r="I278" s="33">
        <v>6.05</v>
      </c>
      <c r="J278" s="33">
        <v>5.08</v>
      </c>
      <c r="K278" s="33">
        <v>5.15</v>
      </c>
      <c r="L278" s="33">
        <v>4.5</v>
      </c>
      <c r="M278" s="33">
        <v>4.88</v>
      </c>
      <c r="N278" s="33">
        <v>5.43</v>
      </c>
      <c r="O278" s="33">
        <v>6.57</v>
      </c>
    </row>
    <row r="279" spans="1:15" x14ac:dyDescent="0.35">
      <c r="A279" s="40">
        <f>VLOOKUP(B279,'[1]PORTFOLIO RAW'!B:B,1,FALSE)</f>
        <v>906785</v>
      </c>
      <c r="B279" s="40">
        <v>906785</v>
      </c>
      <c r="C279" s="38" t="s">
        <v>984</v>
      </c>
      <c r="D279" s="38" t="s">
        <v>985</v>
      </c>
      <c r="E279" s="33">
        <v>1.94</v>
      </c>
      <c r="F279" s="33">
        <v>1.66</v>
      </c>
      <c r="G279" s="33">
        <v>1.73</v>
      </c>
      <c r="H279" s="33">
        <v>1.1499999999999999</v>
      </c>
      <c r="I279" s="33">
        <v>0.86</v>
      </c>
      <c r="J279" s="33">
        <v>1.21</v>
      </c>
      <c r="K279" s="33">
        <v>1.7</v>
      </c>
      <c r="L279" s="33">
        <v>2.5</v>
      </c>
      <c r="M279" s="33">
        <v>1.57</v>
      </c>
      <c r="N279" s="33">
        <v>1.36</v>
      </c>
      <c r="O279" s="33">
        <v>2.21</v>
      </c>
    </row>
    <row r="280" spans="1:15" x14ac:dyDescent="0.35">
      <c r="A280" s="40">
        <f>VLOOKUP(B280,'[1]PORTFOLIO RAW'!B:B,1,FALSE)</f>
        <v>905818</v>
      </c>
      <c r="B280" s="40">
        <v>905818</v>
      </c>
      <c r="C280" s="38" t="s">
        <v>986</v>
      </c>
      <c r="D280" s="38" t="s">
        <v>987</v>
      </c>
      <c r="E280" s="33">
        <v>1.92</v>
      </c>
      <c r="F280" s="33">
        <v>2.73</v>
      </c>
      <c r="G280" s="33">
        <v>2.0699999999999998</v>
      </c>
      <c r="H280" s="33">
        <v>1.81</v>
      </c>
      <c r="I280" s="33">
        <v>2.21</v>
      </c>
      <c r="J280" s="33">
        <v>3.47</v>
      </c>
      <c r="K280" s="33">
        <v>2.4700000000000002</v>
      </c>
      <c r="L280" s="33">
        <v>3.26</v>
      </c>
      <c r="M280" s="33">
        <v>3.02</v>
      </c>
      <c r="N280" s="33">
        <v>2.46</v>
      </c>
      <c r="O280" s="33">
        <v>2.83</v>
      </c>
    </row>
    <row r="281" spans="1:15" x14ac:dyDescent="0.35">
      <c r="A281" s="40">
        <f>VLOOKUP(B281,'[1]PORTFOLIO RAW'!B:B,1,FALSE)</f>
        <v>904869</v>
      </c>
      <c r="B281" s="40">
        <v>904869</v>
      </c>
      <c r="C281" s="38" t="s">
        <v>988</v>
      </c>
      <c r="D281" s="38" t="s">
        <v>989</v>
      </c>
      <c r="E281" s="33">
        <v>1.87</v>
      </c>
      <c r="F281" s="33">
        <v>2.2400000000000002</v>
      </c>
      <c r="G281" s="33">
        <v>1.48</v>
      </c>
      <c r="H281" s="33">
        <v>1.44</v>
      </c>
      <c r="I281" s="33">
        <v>0.94</v>
      </c>
      <c r="J281" s="33">
        <v>1.54</v>
      </c>
      <c r="K281" s="33">
        <v>2.38</v>
      </c>
      <c r="L281" s="33">
        <v>2.4900000000000002</v>
      </c>
      <c r="M281" s="33">
        <v>2.71</v>
      </c>
      <c r="N281" s="33">
        <v>2.54</v>
      </c>
      <c r="O281" s="33">
        <v>2.96</v>
      </c>
    </row>
    <row r="282" spans="1:15" x14ac:dyDescent="0.35">
      <c r="A282" s="40" t="str">
        <f>VLOOKUP(B282,'[1]PORTFOLIO RAW'!B:B,1,FALSE)</f>
        <v>26406N</v>
      </c>
      <c r="B282" s="40" t="s">
        <v>374</v>
      </c>
      <c r="C282" s="38" t="s">
        <v>990</v>
      </c>
      <c r="D282" s="38" t="s">
        <v>991</v>
      </c>
      <c r="E282" s="33">
        <v>8.18</v>
      </c>
      <c r="F282" s="33">
        <v>6.19</v>
      </c>
      <c r="G282" s="33">
        <v>2.81</v>
      </c>
      <c r="H282" s="33">
        <v>5.23</v>
      </c>
      <c r="I282" s="33">
        <v>9.16</v>
      </c>
      <c r="J282" s="33">
        <v>-44.59</v>
      </c>
      <c r="K282" s="33">
        <v>-85.06</v>
      </c>
      <c r="L282" s="33">
        <v>-652.48</v>
      </c>
      <c r="M282" s="33">
        <v>-62.06</v>
      </c>
      <c r="N282" s="33">
        <v>66.69</v>
      </c>
      <c r="O282" s="33">
        <v>15.77</v>
      </c>
    </row>
    <row r="283" spans="1:15" x14ac:dyDescent="0.35">
      <c r="A283" s="40" t="str">
        <f>VLOOKUP(B283,'[1]PORTFOLIO RAW'!B:B,1,FALSE)</f>
        <v>26393N</v>
      </c>
      <c r="B283" s="40" t="s">
        <v>360</v>
      </c>
      <c r="C283" s="38" t="s">
        <v>992</v>
      </c>
      <c r="D283" s="38" t="s">
        <v>993</v>
      </c>
      <c r="E283" s="33">
        <v>2.41</v>
      </c>
      <c r="F283" s="33">
        <v>1.18</v>
      </c>
      <c r="G283" s="33">
        <v>1.05</v>
      </c>
      <c r="H283" s="33">
        <v>0.95</v>
      </c>
      <c r="I283" s="33">
        <v>0.82</v>
      </c>
      <c r="J283" s="33">
        <v>0.9</v>
      </c>
      <c r="K283" s="33">
        <v>1.18</v>
      </c>
      <c r="L283" s="33">
        <v>1.33</v>
      </c>
      <c r="M283" s="33">
        <v>1.49</v>
      </c>
      <c r="N283" s="33">
        <v>1.81</v>
      </c>
      <c r="O283" s="33">
        <v>2.0299999999999998</v>
      </c>
    </row>
    <row r="284" spans="1:15" x14ac:dyDescent="0.35">
      <c r="A284" s="40">
        <f>VLOOKUP(B284,'[1]PORTFOLIO RAW'!B:B,1,FALSE)</f>
        <v>922407</v>
      </c>
      <c r="B284" s="40">
        <v>922407</v>
      </c>
      <c r="C284" s="38" t="s">
        <v>994</v>
      </c>
      <c r="D284" s="38" t="s">
        <v>995</v>
      </c>
      <c r="E284" s="33">
        <v>3.17</v>
      </c>
      <c r="F284" s="33">
        <v>1.84</v>
      </c>
      <c r="G284" s="33">
        <v>1.27</v>
      </c>
      <c r="H284" s="33">
        <v>1.51</v>
      </c>
      <c r="I284" s="33">
        <v>8.82</v>
      </c>
      <c r="J284" s="33">
        <v>4.53</v>
      </c>
      <c r="K284" s="33">
        <v>5.15</v>
      </c>
      <c r="L284" s="33">
        <v>4.8</v>
      </c>
      <c r="M284" s="33">
        <v>5.63</v>
      </c>
      <c r="N284" s="33">
        <v>4.8099999999999996</v>
      </c>
      <c r="O284" s="33">
        <v>2.6</v>
      </c>
    </row>
    <row r="285" spans="1:15" x14ac:dyDescent="0.35">
      <c r="A285" s="40">
        <f>VLOOKUP(B285,'[1]PORTFOLIO RAW'!B:B,1,FALSE)</f>
        <v>906979</v>
      </c>
      <c r="B285" s="40">
        <v>906979</v>
      </c>
      <c r="C285" s="38" t="s">
        <v>996</v>
      </c>
      <c r="D285" s="38" t="s">
        <v>997</v>
      </c>
      <c r="E285" s="33">
        <v>1.59</v>
      </c>
      <c r="F285" s="33">
        <v>1.36</v>
      </c>
      <c r="G285" s="33">
        <v>1.1200000000000001</v>
      </c>
      <c r="H285" s="33">
        <v>1.38</v>
      </c>
      <c r="I285" s="33">
        <v>1.48</v>
      </c>
      <c r="J285" s="33">
        <v>1.54</v>
      </c>
      <c r="K285" s="33">
        <v>1.67</v>
      </c>
      <c r="L285" s="33">
        <v>1.85</v>
      </c>
      <c r="M285" s="33">
        <v>1.73</v>
      </c>
      <c r="N285" s="33">
        <v>2.29</v>
      </c>
      <c r="O285" s="33">
        <v>2.33</v>
      </c>
    </row>
    <row r="286" spans="1:15" x14ac:dyDescent="0.35">
      <c r="A286" s="40">
        <f>VLOOKUP(B286,'[1]PORTFOLIO RAW'!B:B,1,FALSE)</f>
        <v>877723</v>
      </c>
      <c r="B286" s="40">
        <v>877723</v>
      </c>
      <c r="C286" s="38" t="s">
        <v>998</v>
      </c>
      <c r="D286" s="38" t="s">
        <v>999</v>
      </c>
      <c r="E286" s="33">
        <v>3.23</v>
      </c>
      <c r="F286" s="33">
        <v>2.2799999999999998</v>
      </c>
      <c r="G286" s="33">
        <v>2.17</v>
      </c>
      <c r="H286" s="33">
        <v>2.33</v>
      </c>
      <c r="I286" s="33">
        <v>2.38</v>
      </c>
      <c r="J286" s="33">
        <v>2.27</v>
      </c>
      <c r="K286" s="33">
        <v>3.45</v>
      </c>
      <c r="L286" s="33">
        <v>3.68</v>
      </c>
      <c r="M286" s="33">
        <v>4.25</v>
      </c>
      <c r="N286" s="33">
        <v>3.43</v>
      </c>
      <c r="O286" s="33">
        <v>3.77</v>
      </c>
    </row>
    <row r="287" spans="1:15" x14ac:dyDescent="0.35">
      <c r="A287" s="40">
        <f>VLOOKUP(B287,'[1]PORTFOLIO RAW'!B:B,1,FALSE)</f>
        <v>543542</v>
      </c>
      <c r="B287" s="40">
        <v>543542</v>
      </c>
      <c r="C287" s="38" t="s">
        <v>1000</v>
      </c>
      <c r="D287" s="38" t="s">
        <v>1001</v>
      </c>
      <c r="E287" s="33">
        <v>4.79</v>
      </c>
      <c r="F287" s="33">
        <v>3.83</v>
      </c>
      <c r="G287" s="33">
        <v>2.97</v>
      </c>
      <c r="H287" s="33">
        <v>2.81</v>
      </c>
      <c r="I287" s="33">
        <v>2.94</v>
      </c>
      <c r="J287" s="33">
        <v>3.09</v>
      </c>
      <c r="K287" s="33">
        <v>4.5</v>
      </c>
      <c r="L287" s="33">
        <v>4.49</v>
      </c>
      <c r="M287" s="33">
        <v>4.24</v>
      </c>
      <c r="N287" s="33">
        <v>5.35</v>
      </c>
      <c r="O287" s="33">
        <v>7.41</v>
      </c>
    </row>
    <row r="288" spans="1:15" x14ac:dyDescent="0.35">
      <c r="A288" s="40" t="str">
        <f>VLOOKUP(B288,'[1]PORTFOLIO RAW'!B:B,1,FALSE)</f>
        <v>26276P</v>
      </c>
      <c r="B288" s="40" t="s">
        <v>359</v>
      </c>
      <c r="C288" s="38" t="s">
        <v>1002</v>
      </c>
      <c r="D288" s="38" t="s">
        <v>1003</v>
      </c>
      <c r="E288" s="33">
        <v>0.97</v>
      </c>
      <c r="F288" s="33">
        <v>1.87</v>
      </c>
      <c r="G288" s="33">
        <v>1.74</v>
      </c>
      <c r="H288" s="33">
        <v>2.25</v>
      </c>
      <c r="I288" s="33">
        <v>1.77</v>
      </c>
      <c r="J288" s="33">
        <v>1.53</v>
      </c>
      <c r="K288" s="33">
        <v>1.97</v>
      </c>
      <c r="L288" s="33">
        <v>2.58</v>
      </c>
      <c r="M288" s="33">
        <v>3.51</v>
      </c>
      <c r="N288" s="33">
        <v>5.08</v>
      </c>
      <c r="O288" s="33">
        <v>4.0599999999999996</v>
      </c>
    </row>
    <row r="289" spans="1:15" x14ac:dyDescent="0.35">
      <c r="A289" s="40">
        <f>VLOOKUP(B289,'[1]PORTFOLIO RAW'!B:B,1,FALSE)</f>
        <v>921855</v>
      </c>
      <c r="B289" s="40">
        <v>921855</v>
      </c>
      <c r="C289" s="38" t="s">
        <v>1004</v>
      </c>
      <c r="D289" s="38" t="s">
        <v>1005</v>
      </c>
      <c r="E289" s="33">
        <v>6.35</v>
      </c>
      <c r="F289" s="33">
        <v>6.4</v>
      </c>
      <c r="G289" s="33">
        <v>5.58</v>
      </c>
      <c r="H289" s="33">
        <v>5.58</v>
      </c>
      <c r="I289" s="33">
        <v>6.91</v>
      </c>
      <c r="J289" s="33">
        <v>9.07</v>
      </c>
      <c r="K289" s="33">
        <v>9.57</v>
      </c>
      <c r="L289" s="33">
        <v>9.69</v>
      </c>
      <c r="M289" s="33">
        <v>11.17</v>
      </c>
      <c r="N289" s="33">
        <v>10.93</v>
      </c>
      <c r="O289" s="33">
        <v>8.9499999999999993</v>
      </c>
    </row>
    <row r="290" spans="1:15" x14ac:dyDescent="0.35">
      <c r="A290" s="40">
        <f>VLOOKUP(B290,'[1]PORTFOLIO RAW'!B:B,1,FALSE)</f>
        <v>951584</v>
      </c>
      <c r="B290" s="40">
        <v>951584</v>
      </c>
      <c r="C290" s="38" t="s">
        <v>1006</v>
      </c>
      <c r="D290" s="38" t="s">
        <v>1007</v>
      </c>
      <c r="E290" s="33">
        <v>1.51</v>
      </c>
      <c r="F290" s="33">
        <v>1.1599999999999999</v>
      </c>
      <c r="G290" s="33">
        <v>0.56000000000000005</v>
      </c>
      <c r="H290" s="33">
        <v>0.83</v>
      </c>
      <c r="I290" s="33">
        <v>0.66</v>
      </c>
      <c r="J290" s="33">
        <v>0.78</v>
      </c>
      <c r="K290" s="33">
        <v>0.95</v>
      </c>
      <c r="L290" s="33">
        <v>0.96</v>
      </c>
      <c r="M290" s="33">
        <v>0.84</v>
      </c>
      <c r="N290" s="33">
        <v>0.88</v>
      </c>
      <c r="O290" s="33">
        <v>1.28</v>
      </c>
    </row>
    <row r="291" spans="1:15" x14ac:dyDescent="0.35">
      <c r="A291" s="40">
        <f>VLOOKUP(B291,'[1]PORTFOLIO RAW'!B:B,1,FALSE)</f>
        <v>951051</v>
      </c>
      <c r="B291" s="40">
        <v>951051</v>
      </c>
      <c r="C291" s="38" t="s">
        <v>1008</v>
      </c>
      <c r="D291" s="38" t="s">
        <v>1009</v>
      </c>
      <c r="E291" s="33">
        <v>1.1100000000000001</v>
      </c>
      <c r="F291" s="33">
        <v>1.03</v>
      </c>
      <c r="G291" s="33">
        <v>0.52</v>
      </c>
      <c r="H291" s="33">
        <v>0.67</v>
      </c>
      <c r="I291" s="33">
        <v>0.37</v>
      </c>
      <c r="J291" s="33">
        <v>0.71</v>
      </c>
      <c r="K291" s="33">
        <v>0.85</v>
      </c>
      <c r="L291" s="33">
        <v>0.9</v>
      </c>
      <c r="M291" s="33">
        <v>0.75</v>
      </c>
      <c r="N291" s="33">
        <v>0.77</v>
      </c>
      <c r="O291" s="33">
        <v>1.1299999999999999</v>
      </c>
    </row>
    <row r="292" spans="1:15" x14ac:dyDescent="0.35">
      <c r="A292" s="40">
        <f>VLOOKUP(B292,'[1]PORTFOLIO RAW'!B:B,1,FALSE)</f>
        <v>905997</v>
      </c>
      <c r="B292" s="40">
        <v>905997</v>
      </c>
      <c r="C292" s="38" t="s">
        <v>1010</v>
      </c>
      <c r="D292" s="38" t="s">
        <v>1011</v>
      </c>
      <c r="E292" s="33">
        <v>0.91</v>
      </c>
      <c r="F292" s="33">
        <v>1.26</v>
      </c>
      <c r="G292" s="33">
        <v>1.1000000000000001</v>
      </c>
      <c r="H292" s="33">
        <v>0.98</v>
      </c>
      <c r="I292" s="33">
        <v>0.93</v>
      </c>
      <c r="J292" s="33">
        <v>0.92</v>
      </c>
      <c r="K292" s="33">
        <v>0.96</v>
      </c>
      <c r="L292" s="33">
        <v>1.61</v>
      </c>
      <c r="M292" s="33">
        <v>2.0099999999999998</v>
      </c>
      <c r="N292" s="33">
        <v>1.74</v>
      </c>
      <c r="O292" s="33">
        <v>1.23</v>
      </c>
    </row>
    <row r="293" spans="1:15" x14ac:dyDescent="0.35">
      <c r="A293" s="40" t="str">
        <f>VLOOKUP(B293,'[1]PORTFOLIO RAW'!B:B,1,FALSE)</f>
        <v>31604H</v>
      </c>
      <c r="B293" s="40" t="s">
        <v>353</v>
      </c>
      <c r="C293" s="38" t="s">
        <v>1012</v>
      </c>
      <c r="D293" s="38" t="s">
        <v>1013</v>
      </c>
      <c r="E293" s="33">
        <v>1.85</v>
      </c>
      <c r="F293" s="33">
        <v>1.53</v>
      </c>
      <c r="G293" s="33">
        <v>0.9</v>
      </c>
      <c r="H293" s="33">
        <v>1.1299999999999999</v>
      </c>
      <c r="I293" s="33">
        <v>1</v>
      </c>
      <c r="J293" s="33">
        <v>1.33</v>
      </c>
      <c r="K293" s="33">
        <v>2.23</v>
      </c>
      <c r="L293" s="33">
        <v>2.92</v>
      </c>
      <c r="M293" s="33">
        <v>2.65</v>
      </c>
      <c r="N293" s="33">
        <v>2.5499999999999998</v>
      </c>
      <c r="O293" s="33">
        <v>3.54</v>
      </c>
    </row>
    <row r="294" spans="1:15" x14ac:dyDescent="0.35">
      <c r="A294" s="40">
        <f>VLOOKUP(B294,'[1]PORTFOLIO RAW'!B:B,1,FALSE)</f>
        <v>543487</v>
      </c>
      <c r="B294" s="40">
        <v>543487</v>
      </c>
      <c r="C294" s="38" t="s">
        <v>1014</v>
      </c>
      <c r="D294" s="38" t="s">
        <v>1015</v>
      </c>
      <c r="E294" s="33">
        <v>3.76</v>
      </c>
      <c r="F294" s="33">
        <v>2.37</v>
      </c>
      <c r="G294" s="33">
        <v>1.95</v>
      </c>
      <c r="H294" s="33">
        <v>2.34</v>
      </c>
      <c r="I294" s="33">
        <v>3.11</v>
      </c>
      <c r="J294" s="33">
        <v>3.76</v>
      </c>
      <c r="K294" s="33">
        <v>7.69</v>
      </c>
      <c r="L294" s="33">
        <v>9.2200000000000006</v>
      </c>
      <c r="M294" s="33">
        <v>5.13</v>
      </c>
      <c r="N294" s="33">
        <v>3.35</v>
      </c>
      <c r="O294" s="33">
        <v>1.85</v>
      </c>
    </row>
    <row r="295" spans="1:15" x14ac:dyDescent="0.35">
      <c r="A295" s="40" t="str">
        <f>VLOOKUP(B295,'[1]PORTFOLIO RAW'!B:B,1,FALSE)</f>
        <v>32480Q</v>
      </c>
      <c r="B295" s="40" t="s">
        <v>357</v>
      </c>
      <c r="C295" s="38" t="s">
        <v>1016</v>
      </c>
      <c r="D295" s="38" t="s">
        <v>1017</v>
      </c>
      <c r="E295" s="33">
        <v>1.08</v>
      </c>
      <c r="F295" s="33">
        <v>1.24</v>
      </c>
      <c r="G295" s="33">
        <v>0.94</v>
      </c>
      <c r="H295" s="33">
        <v>1.08</v>
      </c>
      <c r="I295" s="33">
        <v>1.61</v>
      </c>
      <c r="J295" s="33">
        <v>2.2999999999999998</v>
      </c>
      <c r="K295" s="33">
        <v>3.41</v>
      </c>
      <c r="L295" s="33">
        <v>4.2300000000000004</v>
      </c>
      <c r="M295" s="33">
        <v>3.72</v>
      </c>
      <c r="N295" s="33">
        <v>6.07</v>
      </c>
      <c r="O295" s="33">
        <v>12.07</v>
      </c>
    </row>
    <row r="296" spans="1:15" x14ac:dyDescent="0.35">
      <c r="A296" s="40" t="str">
        <f>VLOOKUP(B296,'[1]PORTFOLIO RAW'!B:B,1,FALSE)</f>
        <v>41071J</v>
      </c>
      <c r="B296" s="40" t="s">
        <v>364</v>
      </c>
      <c r="C296" s="38" t="s">
        <v>1018</v>
      </c>
      <c r="D296" s="38" t="s">
        <v>1019</v>
      </c>
      <c r="E296" s="33">
        <v>9.23</v>
      </c>
      <c r="F296" s="33">
        <v>13.16</v>
      </c>
      <c r="G296" s="33">
        <v>6.33</v>
      </c>
      <c r="H296" s="33">
        <v>4.4000000000000004</v>
      </c>
      <c r="I296" s="33">
        <v>3.87</v>
      </c>
      <c r="J296" s="33">
        <v>3.6</v>
      </c>
      <c r="K296" s="33">
        <v>5.12</v>
      </c>
      <c r="L296" s="33">
        <v>7.7</v>
      </c>
      <c r="M296" s="33">
        <v>9.4700000000000006</v>
      </c>
      <c r="N296" s="33">
        <v>7.94</v>
      </c>
      <c r="O296" s="33">
        <v>13.09</v>
      </c>
    </row>
    <row r="297" spans="1:15" x14ac:dyDescent="0.35">
      <c r="A297" s="40" t="str">
        <f>VLOOKUP(B297,'[1]PORTFOLIO RAW'!B:B,1,FALSE)</f>
        <v>41195M</v>
      </c>
      <c r="B297" s="40" t="s">
        <v>372</v>
      </c>
      <c r="C297" s="38" t="s">
        <v>1020</v>
      </c>
      <c r="D297" s="38" t="s">
        <v>1021</v>
      </c>
      <c r="E297" s="33">
        <v>299.31</v>
      </c>
      <c r="F297" s="33">
        <v>-2315.23</v>
      </c>
      <c r="G297" s="33">
        <v>38.82</v>
      </c>
      <c r="H297" s="33">
        <v>19.8</v>
      </c>
      <c r="I297" s="33">
        <v>11.39</v>
      </c>
      <c r="J297" s="33">
        <v>11.97</v>
      </c>
      <c r="K297" s="33">
        <v>9.31</v>
      </c>
      <c r="L297" s="33">
        <v>6.81</v>
      </c>
      <c r="M297" s="33">
        <v>6.76</v>
      </c>
      <c r="N297" s="33">
        <v>10.72</v>
      </c>
      <c r="O297" s="33">
        <v>-17.89</v>
      </c>
    </row>
    <row r="298" spans="1:15" x14ac:dyDescent="0.35">
      <c r="A298" s="40">
        <f>VLOOKUP(B298,'[1]PORTFOLIO RAW'!B:B,1,FALSE)</f>
        <v>517465</v>
      </c>
      <c r="B298" s="40">
        <v>517465</v>
      </c>
      <c r="C298" s="38" t="s">
        <v>1022</v>
      </c>
      <c r="D298" s="38" t="s">
        <v>1023</v>
      </c>
      <c r="E298" s="33">
        <v>1.18</v>
      </c>
      <c r="F298" s="33">
        <v>1.46</v>
      </c>
      <c r="G298" s="33">
        <v>1.1100000000000001</v>
      </c>
      <c r="H298" s="33">
        <v>0.93</v>
      </c>
      <c r="I298" s="33">
        <v>0.88</v>
      </c>
      <c r="J298" s="33">
        <v>0.84</v>
      </c>
      <c r="K298" s="33">
        <v>1.01</v>
      </c>
      <c r="L298" s="33">
        <v>1</v>
      </c>
      <c r="M298" s="33">
        <v>1</v>
      </c>
      <c r="N298" s="33">
        <v>1</v>
      </c>
      <c r="O298" s="33">
        <v>1.07</v>
      </c>
    </row>
    <row r="299" spans="1:15" x14ac:dyDescent="0.35">
      <c r="A299" s="40">
        <f>VLOOKUP(B299,'[1]PORTFOLIO RAW'!B:B,1,FALSE)</f>
        <v>905840</v>
      </c>
      <c r="B299" s="40">
        <v>905840</v>
      </c>
      <c r="C299" s="38" t="s">
        <v>1024</v>
      </c>
      <c r="D299" s="38" t="s">
        <v>1025</v>
      </c>
      <c r="E299" s="33">
        <v>1.68</v>
      </c>
      <c r="F299" s="33">
        <v>1.63</v>
      </c>
      <c r="G299" s="33">
        <v>1.26</v>
      </c>
      <c r="H299" s="33">
        <v>0.97</v>
      </c>
      <c r="I299" s="33">
        <v>0.75</v>
      </c>
      <c r="J299" s="33">
        <v>0.77</v>
      </c>
      <c r="K299" s="33">
        <v>0.99</v>
      </c>
      <c r="L299" s="33">
        <v>1.25</v>
      </c>
      <c r="M299" s="33">
        <v>1.21</v>
      </c>
      <c r="N299" s="33">
        <v>1.22</v>
      </c>
      <c r="O299" s="33">
        <v>1.44</v>
      </c>
    </row>
    <row r="300" spans="1:15" x14ac:dyDescent="0.35">
      <c r="A300" s="40" t="str">
        <f>VLOOKUP(B300,'[1]PORTFOLIO RAW'!B:B,1,FALSE)</f>
        <v>51245V</v>
      </c>
      <c r="B300" s="40" t="s">
        <v>366</v>
      </c>
      <c r="C300" s="38" t="s">
        <v>1026</v>
      </c>
      <c r="D300" s="38" t="s">
        <v>1027</v>
      </c>
      <c r="E300" s="33" t="s">
        <v>425</v>
      </c>
      <c r="F300" s="33">
        <v>1.84</v>
      </c>
      <c r="G300" s="33">
        <v>1.36</v>
      </c>
      <c r="H300" s="33">
        <v>1.22</v>
      </c>
      <c r="I300" s="33">
        <v>0.99</v>
      </c>
      <c r="J300" s="33">
        <v>1.36</v>
      </c>
      <c r="K300" s="33">
        <v>1.72</v>
      </c>
      <c r="L300" s="33">
        <v>2.13</v>
      </c>
      <c r="M300" s="33">
        <v>1.77</v>
      </c>
      <c r="N300" s="33">
        <v>1.67</v>
      </c>
      <c r="O300" s="33">
        <v>1.57</v>
      </c>
    </row>
    <row r="301" spans="1:15" x14ac:dyDescent="0.35">
      <c r="A301" s="40">
        <f>VLOOKUP(B301,'[1]PORTFOLIO RAW'!B:B,1,FALSE)</f>
        <v>328314</v>
      </c>
      <c r="B301" s="40">
        <v>328314</v>
      </c>
      <c r="C301" s="38" t="s">
        <v>1028</v>
      </c>
      <c r="D301" s="38" t="s">
        <v>1029</v>
      </c>
      <c r="E301" s="33">
        <v>1.21</v>
      </c>
      <c r="F301" s="33">
        <v>1.36</v>
      </c>
      <c r="G301" s="33">
        <v>0.88</v>
      </c>
      <c r="H301" s="33">
        <v>0.92</v>
      </c>
      <c r="I301" s="33">
        <v>0.94</v>
      </c>
      <c r="J301" s="33">
        <v>1.04</v>
      </c>
      <c r="K301" s="33">
        <v>1.17</v>
      </c>
      <c r="L301" s="33">
        <v>1.3</v>
      </c>
      <c r="M301" s="33">
        <v>1.1499999999999999</v>
      </c>
      <c r="N301" s="33">
        <v>1.23</v>
      </c>
      <c r="O301" s="33">
        <v>1.35</v>
      </c>
    </row>
    <row r="302" spans="1:15" x14ac:dyDescent="0.35">
      <c r="A302" s="40" t="str">
        <f>VLOOKUP(B302,'[1]PORTFOLIO RAW'!B:B,1,FALSE)</f>
        <v>31196R</v>
      </c>
      <c r="B302" s="40" t="s">
        <v>361</v>
      </c>
      <c r="C302" s="38" t="s">
        <v>1030</v>
      </c>
      <c r="D302" s="38" t="s">
        <v>1031</v>
      </c>
      <c r="E302" s="33">
        <v>2.59</v>
      </c>
      <c r="F302" s="33">
        <v>1.76</v>
      </c>
      <c r="G302" s="33">
        <v>1.35</v>
      </c>
      <c r="H302" s="33">
        <v>1.95</v>
      </c>
      <c r="I302" s="33">
        <v>1.58</v>
      </c>
      <c r="J302" s="33">
        <v>2.34</v>
      </c>
      <c r="K302" s="33">
        <v>3.11</v>
      </c>
      <c r="L302" s="33">
        <v>2.67</v>
      </c>
      <c r="M302" s="33">
        <v>2.16</v>
      </c>
      <c r="N302" s="33">
        <v>1.82</v>
      </c>
      <c r="O302" s="33">
        <v>1.75</v>
      </c>
    </row>
    <row r="303" spans="1:15" x14ac:dyDescent="0.35">
      <c r="A303" s="40">
        <f>VLOOKUP(B303,'[1]PORTFOLIO RAW'!B:B,1,FALSE)</f>
        <v>771767</v>
      </c>
      <c r="B303" s="40">
        <v>771767</v>
      </c>
      <c r="C303" s="38" t="s">
        <v>1032</v>
      </c>
      <c r="D303" s="38" t="s">
        <v>1033</v>
      </c>
      <c r="E303" s="33">
        <v>3.11</v>
      </c>
      <c r="F303" s="33">
        <v>4.9800000000000004</v>
      </c>
      <c r="G303" s="33">
        <v>2.77</v>
      </c>
      <c r="H303" s="33">
        <v>2.33</v>
      </c>
      <c r="I303" s="33">
        <v>2.1800000000000002</v>
      </c>
      <c r="J303" s="33">
        <v>2.27</v>
      </c>
      <c r="K303" s="33">
        <v>1.69</v>
      </c>
      <c r="L303" s="33">
        <v>1.55</v>
      </c>
      <c r="M303" s="33">
        <v>1.31</v>
      </c>
      <c r="N303" s="33">
        <v>0.92</v>
      </c>
      <c r="O303" s="33">
        <v>0.76</v>
      </c>
    </row>
    <row r="304" spans="1:15" x14ac:dyDescent="0.35">
      <c r="A304" s="40">
        <f>VLOOKUP(B304,'[1]PORTFOLIO RAW'!B:B,1,FALSE)</f>
        <v>921503</v>
      </c>
      <c r="B304" s="40">
        <v>921503</v>
      </c>
      <c r="C304" s="38" t="s">
        <v>1034</v>
      </c>
      <c r="D304" s="38" t="s">
        <v>1035</v>
      </c>
      <c r="E304" s="33">
        <v>2.71</v>
      </c>
      <c r="F304" s="33">
        <v>2.2000000000000002</v>
      </c>
      <c r="G304" s="33">
        <v>1.7</v>
      </c>
      <c r="H304" s="33">
        <v>1.43</v>
      </c>
      <c r="I304" s="33">
        <v>1.3</v>
      </c>
      <c r="J304" s="33">
        <v>1.92</v>
      </c>
      <c r="K304" s="33">
        <v>2.12</v>
      </c>
      <c r="L304" s="33">
        <v>2.27</v>
      </c>
      <c r="M304" s="33">
        <v>2.64</v>
      </c>
      <c r="N304" s="33">
        <v>2.88</v>
      </c>
      <c r="O304" s="33">
        <v>3.09</v>
      </c>
    </row>
    <row r="305" spans="1:15" x14ac:dyDescent="0.35">
      <c r="A305" s="40">
        <f>VLOOKUP(B305,'[1]PORTFOLIO RAW'!B:B,1,FALSE)</f>
        <v>255781</v>
      </c>
      <c r="B305" s="40">
        <v>255781</v>
      </c>
      <c r="C305" s="38" t="s">
        <v>1036</v>
      </c>
      <c r="D305" s="38" t="s">
        <v>1037</v>
      </c>
      <c r="E305" s="33">
        <v>9.85</v>
      </c>
      <c r="F305" s="33">
        <v>3.53</v>
      </c>
      <c r="G305" s="33">
        <v>2.59</v>
      </c>
      <c r="H305" s="33">
        <v>1.97</v>
      </c>
      <c r="I305" s="33">
        <v>1.98</v>
      </c>
      <c r="J305" s="33">
        <v>2.31</v>
      </c>
      <c r="K305" s="33">
        <v>2.33</v>
      </c>
      <c r="L305" s="33">
        <v>2.95</v>
      </c>
      <c r="M305" s="33">
        <v>2.0699999999999998</v>
      </c>
      <c r="N305" s="33">
        <v>2.63</v>
      </c>
      <c r="O305" s="33">
        <v>2.58</v>
      </c>
    </row>
    <row r="306" spans="1:15" x14ac:dyDescent="0.35">
      <c r="A306" s="40">
        <f>VLOOKUP(B306,'[1]PORTFOLIO RAW'!B:B,1,FALSE)</f>
        <v>670129</v>
      </c>
      <c r="B306" s="40">
        <v>670129</v>
      </c>
      <c r="C306" s="38" t="s">
        <v>1038</v>
      </c>
      <c r="D306" s="38" t="s">
        <v>1039</v>
      </c>
      <c r="E306" s="33">
        <v>2.2799999999999998</v>
      </c>
      <c r="F306" s="33">
        <v>2.02</v>
      </c>
      <c r="G306" s="33">
        <v>1.34</v>
      </c>
      <c r="H306" s="33">
        <v>1.45</v>
      </c>
      <c r="I306" s="33">
        <v>0.99</v>
      </c>
      <c r="J306" s="33">
        <v>1.3</v>
      </c>
      <c r="K306" s="33">
        <v>1.4</v>
      </c>
      <c r="L306" s="33">
        <v>1.39</v>
      </c>
      <c r="M306" s="33">
        <v>1.37</v>
      </c>
      <c r="N306" s="33">
        <v>1.85</v>
      </c>
      <c r="O306" s="33">
        <v>2.21</v>
      </c>
    </row>
    <row r="307" spans="1:15" x14ac:dyDescent="0.35">
      <c r="A307" s="40" t="str">
        <f>VLOOKUP(B307,'[1]PORTFOLIO RAW'!B:B,1,FALSE)</f>
        <v>14352P</v>
      </c>
      <c r="B307" s="40" t="s">
        <v>350</v>
      </c>
      <c r="C307" s="38" t="s">
        <v>1040</v>
      </c>
      <c r="D307" s="38" t="s">
        <v>1041</v>
      </c>
      <c r="E307" s="33">
        <v>10.9</v>
      </c>
      <c r="F307" s="33">
        <v>9.24</v>
      </c>
      <c r="G307" s="33">
        <v>8.57</v>
      </c>
      <c r="H307" s="33">
        <v>7.35</v>
      </c>
      <c r="I307" s="33">
        <v>9.0399999999999991</v>
      </c>
      <c r="J307" s="33">
        <v>8.7899999999999991</v>
      </c>
      <c r="K307" s="33">
        <v>9.09</v>
      </c>
      <c r="L307" s="33">
        <v>8.5299999999999994</v>
      </c>
      <c r="M307" s="33">
        <v>8.3800000000000008</v>
      </c>
      <c r="N307" s="33">
        <v>7.96</v>
      </c>
      <c r="O307" s="33">
        <v>8.24</v>
      </c>
    </row>
    <row r="308" spans="1:15" x14ac:dyDescent="0.35">
      <c r="A308" s="40">
        <f>VLOOKUP(B308,'[1]PORTFOLIO RAW'!B:B,1,FALSE)</f>
        <v>749688</v>
      </c>
      <c r="B308" s="40">
        <v>749688</v>
      </c>
      <c r="C308" s="38" t="s">
        <v>1042</v>
      </c>
      <c r="D308" s="38" t="s">
        <v>1043</v>
      </c>
      <c r="E308" s="33" t="s">
        <v>425</v>
      </c>
      <c r="F308" s="33" t="s">
        <v>425</v>
      </c>
      <c r="G308" s="33" t="s">
        <v>425</v>
      </c>
      <c r="H308" s="33" t="s">
        <v>425</v>
      </c>
      <c r="I308" s="33">
        <v>-1.25</v>
      </c>
      <c r="J308" s="33">
        <v>-1.48</v>
      </c>
      <c r="K308" s="33">
        <v>-2.2799999999999998</v>
      </c>
      <c r="L308" s="33">
        <v>-4.0199999999999996</v>
      </c>
      <c r="M308" s="33">
        <v>-4.51</v>
      </c>
      <c r="N308" s="33">
        <v>-3.89</v>
      </c>
      <c r="O308" s="33">
        <v>-4.13</v>
      </c>
    </row>
    <row r="309" spans="1:15" x14ac:dyDescent="0.35">
      <c r="A309" s="40">
        <f>VLOOKUP(B309,'[1]PORTFOLIO RAW'!B:B,1,FALSE)</f>
        <v>894145</v>
      </c>
      <c r="B309" s="40">
        <v>894145</v>
      </c>
      <c r="C309" s="38" t="s">
        <v>1044</v>
      </c>
      <c r="D309" s="38" t="s">
        <v>1045</v>
      </c>
      <c r="E309" s="33">
        <v>3.61</v>
      </c>
      <c r="F309" s="33">
        <v>2.62</v>
      </c>
      <c r="G309" s="33">
        <v>2.41</v>
      </c>
      <c r="H309" s="33">
        <v>2.62</v>
      </c>
      <c r="I309" s="33">
        <v>3.84</v>
      </c>
      <c r="J309" s="33">
        <v>3.69</v>
      </c>
      <c r="K309" s="33">
        <v>3.61</v>
      </c>
      <c r="L309" s="33">
        <v>3.86</v>
      </c>
      <c r="M309" s="33">
        <v>2.54</v>
      </c>
      <c r="N309" s="33">
        <v>2.48</v>
      </c>
      <c r="O309" s="33">
        <v>2.09</v>
      </c>
    </row>
    <row r="310" spans="1:15" x14ac:dyDescent="0.35">
      <c r="A310" s="40" t="str">
        <f>VLOOKUP(B310,'[1]PORTFOLIO RAW'!B:B,1,FALSE)</f>
        <v>26599V</v>
      </c>
      <c r="B310" s="40" t="s">
        <v>371</v>
      </c>
      <c r="C310" s="38" t="s">
        <v>1046</v>
      </c>
      <c r="D310" s="38" t="s">
        <v>1047</v>
      </c>
      <c r="E310" s="33">
        <v>2.96</v>
      </c>
      <c r="F310" s="33">
        <v>4.1100000000000003</v>
      </c>
      <c r="G310" s="33">
        <v>2.78</v>
      </c>
      <c r="H310" s="33">
        <v>2.16</v>
      </c>
      <c r="I310" s="33">
        <v>1.37</v>
      </c>
      <c r="J310" s="33">
        <v>3.37</v>
      </c>
      <c r="K310" s="33">
        <v>5.22</v>
      </c>
      <c r="L310" s="33">
        <v>6.3</v>
      </c>
      <c r="M310" s="33">
        <v>8.51</v>
      </c>
      <c r="N310" s="33">
        <v>7.81</v>
      </c>
      <c r="O310" s="33">
        <v>5.6</v>
      </c>
    </row>
    <row r="311" spans="1:15" x14ac:dyDescent="0.35">
      <c r="A311" s="40">
        <f>VLOOKUP(B311,'[1]PORTFOLIO RAW'!B:B,1,FALSE)</f>
        <v>904878</v>
      </c>
      <c r="B311" s="40">
        <v>904878</v>
      </c>
      <c r="C311" s="38" t="s">
        <v>1048</v>
      </c>
      <c r="D311" s="38" t="s">
        <v>1049</v>
      </c>
      <c r="E311" s="33">
        <v>2.65</v>
      </c>
      <c r="F311" s="33">
        <v>1.79</v>
      </c>
      <c r="G311" s="33">
        <v>2.1</v>
      </c>
      <c r="H311" s="33">
        <v>1.81</v>
      </c>
      <c r="I311" s="33">
        <v>2.92</v>
      </c>
      <c r="J311" s="33">
        <v>4.37</v>
      </c>
      <c r="K311" s="33">
        <v>4.3899999999999997</v>
      </c>
      <c r="L311" s="33">
        <v>5.68</v>
      </c>
      <c r="M311" s="33">
        <v>-130.87</v>
      </c>
      <c r="N311" s="33">
        <v>-13.01</v>
      </c>
      <c r="O311" s="33">
        <v>-8</v>
      </c>
    </row>
    <row r="312" spans="1:15" x14ac:dyDescent="0.35">
      <c r="A312" s="40">
        <f>VLOOKUP(B312,'[1]PORTFOLIO RAW'!B:B,1,FALSE)</f>
        <v>922817</v>
      </c>
      <c r="B312" s="40">
        <v>922817</v>
      </c>
      <c r="C312" s="38" t="s">
        <v>1050</v>
      </c>
      <c r="D312" s="38" t="s">
        <v>1051</v>
      </c>
      <c r="E312" s="33">
        <v>2.09</v>
      </c>
      <c r="F312" s="33">
        <v>2.44</v>
      </c>
      <c r="G312" s="33">
        <v>2.15</v>
      </c>
      <c r="H312" s="33">
        <v>1.27</v>
      </c>
      <c r="I312" s="33">
        <v>1.74</v>
      </c>
      <c r="J312" s="33">
        <v>2.19</v>
      </c>
      <c r="K312" s="33">
        <v>2.85</v>
      </c>
      <c r="L312" s="33">
        <v>3.84</v>
      </c>
      <c r="M312" s="33">
        <v>4.0999999999999996</v>
      </c>
      <c r="N312" s="33">
        <v>5.35</v>
      </c>
      <c r="O312" s="33">
        <v>8.1</v>
      </c>
    </row>
    <row r="313" spans="1:15" x14ac:dyDescent="0.35">
      <c r="A313" s="40">
        <f>VLOOKUP(B313,'[1]PORTFOLIO RAW'!B:B,1,FALSE)</f>
        <v>905446</v>
      </c>
      <c r="B313" s="40">
        <v>905446</v>
      </c>
      <c r="C313" s="38" t="s">
        <v>1052</v>
      </c>
      <c r="D313" s="38" t="s">
        <v>1053</v>
      </c>
      <c r="E313" s="33">
        <v>1.95</v>
      </c>
      <c r="F313" s="33">
        <v>1.75</v>
      </c>
      <c r="G313" s="33">
        <v>1.44</v>
      </c>
      <c r="H313" s="33">
        <v>1.42</v>
      </c>
      <c r="I313" s="33">
        <v>1.58</v>
      </c>
      <c r="J313" s="33">
        <v>2</v>
      </c>
      <c r="K313" s="33">
        <v>2.69</v>
      </c>
      <c r="L313" s="33">
        <v>2.65</v>
      </c>
      <c r="M313" s="33">
        <v>2.5099999999999998</v>
      </c>
      <c r="N313" s="33">
        <v>2.4900000000000002</v>
      </c>
      <c r="O313" s="33">
        <v>3.17</v>
      </c>
    </row>
    <row r="314" spans="1:15" x14ac:dyDescent="0.35">
      <c r="A314" s="40" t="str">
        <f>VLOOKUP(B314,'[1]PORTFOLIO RAW'!B:B,1,FALSE)</f>
        <v>28513N</v>
      </c>
      <c r="B314" s="40" t="s">
        <v>356</v>
      </c>
      <c r="C314" s="38" t="s">
        <v>1054</v>
      </c>
      <c r="D314" s="38" t="s">
        <v>1055</v>
      </c>
      <c r="E314" s="33">
        <v>6.53</v>
      </c>
      <c r="F314" s="33">
        <v>26.02</v>
      </c>
      <c r="G314" s="33">
        <v>5.67</v>
      </c>
      <c r="H314" s="33">
        <v>6.64</v>
      </c>
      <c r="I314" s="33">
        <v>3.96</v>
      </c>
      <c r="J314" s="33">
        <v>4.1399999999999997</v>
      </c>
      <c r="K314" s="33">
        <v>4.16</v>
      </c>
      <c r="L314" s="33">
        <v>4.46</v>
      </c>
      <c r="M314" s="33">
        <v>4.08</v>
      </c>
      <c r="N314" s="33">
        <v>3.18</v>
      </c>
      <c r="O314" s="33">
        <v>3.12</v>
      </c>
    </row>
    <row r="315" spans="1:15" x14ac:dyDescent="0.35">
      <c r="A315" s="40" t="str">
        <f>VLOOKUP(B315,'[1]PORTFOLIO RAW'!B:B,1,FALSE)</f>
        <v>31412T</v>
      </c>
      <c r="B315" s="40" t="s">
        <v>362</v>
      </c>
      <c r="C315" s="38" t="s">
        <v>1056</v>
      </c>
      <c r="D315" s="38" t="s">
        <v>1057</v>
      </c>
      <c r="E315" s="33">
        <v>1.8</v>
      </c>
      <c r="F315" s="33">
        <v>2.06</v>
      </c>
      <c r="G315" s="33">
        <v>2.63</v>
      </c>
      <c r="H315" s="33">
        <v>3.08</v>
      </c>
      <c r="I315" s="33">
        <v>3.61</v>
      </c>
      <c r="J315" s="33">
        <v>3.3</v>
      </c>
      <c r="K315" s="33">
        <v>3.37</v>
      </c>
      <c r="L315" s="33">
        <v>6.07</v>
      </c>
      <c r="M315" s="33">
        <v>3.31</v>
      </c>
      <c r="N315" s="33">
        <v>3.9</v>
      </c>
      <c r="O315" s="33">
        <v>4.79</v>
      </c>
    </row>
    <row r="316" spans="1:15" x14ac:dyDescent="0.35">
      <c r="A316" s="40">
        <f>VLOOKUP(B316,'[1]PORTFOLIO RAW'!B:B,1,FALSE)</f>
        <v>680902</v>
      </c>
      <c r="B316" s="40">
        <v>680902</v>
      </c>
      <c r="C316" s="38" t="s">
        <v>1058</v>
      </c>
      <c r="D316" s="38" t="s">
        <v>1059</v>
      </c>
      <c r="E316" s="33">
        <v>5.68</v>
      </c>
      <c r="F316" s="33">
        <v>5.23</v>
      </c>
      <c r="G316" s="33">
        <v>4.4800000000000004</v>
      </c>
      <c r="H316" s="33">
        <v>5.74</v>
      </c>
      <c r="I316" s="33">
        <v>6.64</v>
      </c>
      <c r="J316" s="33">
        <v>7.83</v>
      </c>
      <c r="K316" s="33">
        <v>8.26</v>
      </c>
      <c r="L316" s="33">
        <v>9.5399999999999991</v>
      </c>
      <c r="M316" s="33">
        <v>8.19</v>
      </c>
      <c r="N316" s="33">
        <v>9.65</v>
      </c>
      <c r="O316" s="33">
        <v>9.66</v>
      </c>
    </row>
    <row r="317" spans="1:15" x14ac:dyDescent="0.35">
      <c r="A317" s="40">
        <f>VLOOKUP(B317,'[1]PORTFOLIO RAW'!B:B,1,FALSE)</f>
        <v>904383</v>
      </c>
      <c r="B317" s="40">
        <v>904383</v>
      </c>
      <c r="C317" s="38" t="s">
        <v>1060</v>
      </c>
      <c r="D317" s="38" t="s">
        <v>1061</v>
      </c>
      <c r="E317" s="33">
        <v>1.1100000000000001</v>
      </c>
      <c r="F317" s="33">
        <v>1.08</v>
      </c>
      <c r="G317" s="33">
        <v>0.95</v>
      </c>
      <c r="H317" s="33">
        <v>1.03</v>
      </c>
      <c r="I317" s="33">
        <v>1.1499999999999999</v>
      </c>
      <c r="J317" s="33">
        <v>1.1000000000000001</v>
      </c>
      <c r="K317" s="33">
        <v>1.1499999999999999</v>
      </c>
      <c r="L317" s="33">
        <v>1.29</v>
      </c>
      <c r="M317" s="33">
        <v>1.2</v>
      </c>
      <c r="N317" s="33">
        <v>1.35</v>
      </c>
      <c r="O317" s="33">
        <v>1.43</v>
      </c>
    </row>
    <row r="318" spans="1:15" x14ac:dyDescent="0.35">
      <c r="A318" s="40" t="str">
        <f>VLOOKUP(B318,'[1]PORTFOLIO RAW'!B:B,1,FALSE)</f>
        <v>13967E</v>
      </c>
      <c r="B318" s="40" t="s">
        <v>368</v>
      </c>
      <c r="C318" s="38" t="s">
        <v>1062</v>
      </c>
      <c r="D318" s="38" t="s">
        <v>1063</v>
      </c>
      <c r="E318" s="33">
        <v>2</v>
      </c>
      <c r="F318" s="33">
        <v>2.39</v>
      </c>
      <c r="G318" s="33">
        <v>1.52</v>
      </c>
      <c r="H318" s="33">
        <v>1.54</v>
      </c>
      <c r="I318" s="33">
        <v>1.73</v>
      </c>
      <c r="J318" s="33">
        <v>2.29</v>
      </c>
      <c r="K318" s="33">
        <v>1.78</v>
      </c>
      <c r="L318" s="33">
        <v>2.17</v>
      </c>
      <c r="M318" s="33">
        <v>2.46</v>
      </c>
      <c r="N318" s="33">
        <v>2.65</v>
      </c>
      <c r="O318" s="33">
        <v>2.33</v>
      </c>
    </row>
    <row r="319" spans="1:15" x14ac:dyDescent="0.35">
      <c r="A319" s="40">
        <f>VLOOKUP(B319,'[1]PORTFOLIO RAW'!B:B,1,FALSE)</f>
        <v>903749</v>
      </c>
      <c r="B319" s="40">
        <v>903749</v>
      </c>
      <c r="C319" s="38" t="s">
        <v>1064</v>
      </c>
      <c r="D319" s="38" t="s">
        <v>1065</v>
      </c>
      <c r="E319" s="33">
        <v>2.77</v>
      </c>
      <c r="F319" s="33">
        <v>1.82</v>
      </c>
      <c r="G319" s="33">
        <v>1.46</v>
      </c>
      <c r="H319" s="33">
        <v>1.85</v>
      </c>
      <c r="I319" s="33">
        <v>1.76</v>
      </c>
      <c r="J319" s="33">
        <v>1.07</v>
      </c>
      <c r="K319" s="33">
        <v>1.99</v>
      </c>
      <c r="L319" s="33">
        <v>2</v>
      </c>
      <c r="M319" s="33">
        <v>1.63</v>
      </c>
      <c r="N319" s="33">
        <v>1.92</v>
      </c>
      <c r="O319" s="33">
        <v>2.02</v>
      </c>
    </row>
    <row r="320" spans="1:15" x14ac:dyDescent="0.35">
      <c r="A320" s="40">
        <f>VLOOKUP(B320,'[1]PORTFOLIO RAW'!B:B,1,FALSE)</f>
        <v>937343</v>
      </c>
      <c r="B320" s="40">
        <v>937343</v>
      </c>
      <c r="C320" s="38" t="s">
        <v>1066</v>
      </c>
      <c r="D320" s="38" t="s">
        <v>1067</v>
      </c>
      <c r="E320" s="33">
        <v>3.65</v>
      </c>
      <c r="F320" s="33">
        <v>3.53</v>
      </c>
      <c r="G320" s="33">
        <v>2.48</v>
      </c>
      <c r="H320" s="33">
        <v>5.99</v>
      </c>
      <c r="I320" s="33">
        <v>89.8</v>
      </c>
      <c r="J320" s="33">
        <v>-14.65</v>
      </c>
      <c r="K320" s="33">
        <v>-47.01</v>
      </c>
      <c r="L320" s="33">
        <v>1081.05</v>
      </c>
      <c r="M320" s="33">
        <v>-103.07</v>
      </c>
      <c r="N320" s="33">
        <v>-28.33</v>
      </c>
      <c r="O320" s="33">
        <v>-14.03</v>
      </c>
    </row>
    <row r="321" spans="1:15" x14ac:dyDescent="0.35">
      <c r="A321" s="40">
        <f>VLOOKUP(B321,'[1]PORTFOLIO RAW'!B:B,1,FALSE)</f>
        <v>905113</v>
      </c>
      <c r="B321" s="40">
        <v>905113</v>
      </c>
      <c r="C321" s="38" t="s">
        <v>1068</v>
      </c>
      <c r="D321" s="38" t="s">
        <v>1069</v>
      </c>
      <c r="E321" s="33">
        <v>2.06</v>
      </c>
      <c r="F321" s="33">
        <v>1.87</v>
      </c>
      <c r="G321" s="33">
        <v>1.1100000000000001</v>
      </c>
      <c r="H321" s="33">
        <v>0.86</v>
      </c>
      <c r="I321" s="33">
        <v>0.87</v>
      </c>
      <c r="J321" s="33">
        <v>0.75</v>
      </c>
      <c r="K321" s="33">
        <v>0.84</v>
      </c>
      <c r="L321" s="33">
        <v>1.56</v>
      </c>
      <c r="M321" s="33">
        <v>1.0900000000000001</v>
      </c>
      <c r="N321" s="33">
        <v>2.46</v>
      </c>
      <c r="O321" s="33">
        <v>2.38</v>
      </c>
    </row>
    <row r="322" spans="1:15" x14ac:dyDescent="0.35">
      <c r="A322" s="40" t="str">
        <f>VLOOKUP(B322,'[1]PORTFOLIO RAW'!B:B,1,FALSE)</f>
        <v>13967H</v>
      </c>
      <c r="B322" s="40" t="s">
        <v>373</v>
      </c>
      <c r="C322" s="38" t="s">
        <v>1070</v>
      </c>
      <c r="D322" s="38" t="s">
        <v>1071</v>
      </c>
      <c r="E322" s="33">
        <v>4.22</v>
      </c>
      <c r="F322" s="33">
        <v>2.44</v>
      </c>
      <c r="G322" s="33">
        <v>2.17</v>
      </c>
      <c r="H322" s="33">
        <v>2.06</v>
      </c>
      <c r="I322" s="33">
        <v>2.4700000000000002</v>
      </c>
      <c r="J322" s="33">
        <v>4.05</v>
      </c>
      <c r="K322" s="33">
        <v>3.54</v>
      </c>
      <c r="L322" s="33">
        <v>3.83</v>
      </c>
      <c r="M322" s="33">
        <v>3.37</v>
      </c>
      <c r="N322" s="33">
        <v>1.72</v>
      </c>
      <c r="O322" s="33">
        <v>2.02</v>
      </c>
    </row>
    <row r="323" spans="1:15" x14ac:dyDescent="0.35">
      <c r="A323" s="40">
        <f>VLOOKUP(B323,'[1]PORTFOLIO RAW'!B:B,1,FALSE)</f>
        <v>921431</v>
      </c>
      <c r="B323" s="40">
        <v>921431</v>
      </c>
      <c r="C323" s="38" t="s">
        <v>1072</v>
      </c>
      <c r="D323" s="38" t="s">
        <v>1073</v>
      </c>
      <c r="E323" s="33">
        <v>4.51</v>
      </c>
      <c r="F323" s="33">
        <v>3.05</v>
      </c>
      <c r="G323" s="33">
        <v>1.87</v>
      </c>
      <c r="H323" s="33">
        <v>1.24</v>
      </c>
      <c r="I323" s="33">
        <v>1.6</v>
      </c>
      <c r="J323" s="33">
        <v>1.22</v>
      </c>
      <c r="K323" s="33">
        <v>1.25</v>
      </c>
      <c r="L323" s="33">
        <v>1.58</v>
      </c>
      <c r="M323" s="33">
        <v>1.43</v>
      </c>
      <c r="N323" s="33">
        <v>1.64</v>
      </c>
      <c r="O323" s="33">
        <v>1.1000000000000001</v>
      </c>
    </row>
    <row r="324" spans="1:15" x14ac:dyDescent="0.35">
      <c r="A324" s="40">
        <f>VLOOKUP(B324,'[1]PORTFOLIO RAW'!B:B,1,FALSE)</f>
        <v>266220</v>
      </c>
      <c r="B324" s="40">
        <v>266220</v>
      </c>
      <c r="C324" s="38" t="s">
        <v>1074</v>
      </c>
      <c r="D324" s="38" t="s">
        <v>1075</v>
      </c>
      <c r="E324" s="33">
        <v>11.99</v>
      </c>
      <c r="F324" s="33">
        <v>5.86</v>
      </c>
      <c r="G324" s="33">
        <v>7.11</v>
      </c>
      <c r="H324" s="33">
        <v>7.64</v>
      </c>
      <c r="I324" s="33">
        <v>8.64</v>
      </c>
      <c r="J324" s="33">
        <v>6.99</v>
      </c>
      <c r="K324" s="33">
        <v>6.39</v>
      </c>
      <c r="L324" s="33">
        <v>4.0999999999999996</v>
      </c>
      <c r="M324" s="33">
        <v>3.01</v>
      </c>
      <c r="N324" s="33">
        <v>3.35</v>
      </c>
      <c r="O324" s="33">
        <v>3.46</v>
      </c>
    </row>
    <row r="325" spans="1:15" x14ac:dyDescent="0.35">
      <c r="A325" s="40" t="str">
        <f>VLOOKUP(B325,'[1]PORTFOLIO RAW'!B:B,1,FALSE)</f>
        <v>30730Q</v>
      </c>
      <c r="B325" s="40" t="s">
        <v>365</v>
      </c>
      <c r="C325" s="38" t="s">
        <v>1076</v>
      </c>
      <c r="D325" s="38" t="s">
        <v>1077</v>
      </c>
      <c r="E325" s="33">
        <v>6.35</v>
      </c>
      <c r="F325" s="33">
        <v>3.05</v>
      </c>
      <c r="G325" s="33">
        <v>2.98</v>
      </c>
      <c r="H325" s="33">
        <v>2.8</v>
      </c>
      <c r="I325" s="33">
        <v>2.88</v>
      </c>
      <c r="J325" s="33">
        <v>2.75</v>
      </c>
      <c r="K325" s="33">
        <v>1.05</v>
      </c>
      <c r="L325" s="33">
        <v>1.87</v>
      </c>
      <c r="M325" s="33">
        <v>1.7</v>
      </c>
      <c r="N325" s="33">
        <v>2.12</v>
      </c>
      <c r="O325" s="33">
        <v>2.3199999999999998</v>
      </c>
    </row>
    <row r="326" spans="1:15" x14ac:dyDescent="0.35">
      <c r="A326" s="40">
        <f>VLOOKUP(B326,'[1]PORTFOLIO RAW'!B:B,1,FALSE)</f>
        <v>921925</v>
      </c>
      <c r="B326" s="40">
        <v>921925</v>
      </c>
      <c r="C326" s="38" t="s">
        <v>1078</v>
      </c>
      <c r="D326" s="38" t="s">
        <v>1079</v>
      </c>
      <c r="E326" s="33">
        <v>1.78</v>
      </c>
      <c r="F326" s="33">
        <v>3.83</v>
      </c>
      <c r="G326" s="33">
        <v>1.42</v>
      </c>
      <c r="H326" s="33">
        <v>0.84</v>
      </c>
      <c r="I326" s="33">
        <v>1.0900000000000001</v>
      </c>
      <c r="J326" s="33">
        <v>0.86</v>
      </c>
      <c r="K326" s="33">
        <v>0.98</v>
      </c>
      <c r="L326" s="33">
        <v>0.91</v>
      </c>
      <c r="M326" s="33">
        <v>0.72</v>
      </c>
      <c r="N326" s="33">
        <v>0.67</v>
      </c>
      <c r="O326" s="33">
        <v>0.87</v>
      </c>
    </row>
    <row r="327" spans="1:15" x14ac:dyDescent="0.35">
      <c r="A327" s="40">
        <f>VLOOKUP(B327,'[1]PORTFOLIO RAW'!B:B,1,FALSE)</f>
        <v>912278</v>
      </c>
      <c r="B327" s="40">
        <v>912278</v>
      </c>
      <c r="C327" s="38" t="s">
        <v>1080</v>
      </c>
      <c r="D327" s="38" t="s">
        <v>1081</v>
      </c>
      <c r="E327" s="33">
        <v>3.18</v>
      </c>
      <c r="F327" s="33">
        <v>2.7</v>
      </c>
      <c r="G327" s="33">
        <v>1.71</v>
      </c>
      <c r="H327" s="33">
        <v>1.55</v>
      </c>
      <c r="I327" s="33">
        <v>1.62</v>
      </c>
      <c r="J327" s="33">
        <v>1.52</v>
      </c>
      <c r="K327" s="33">
        <v>2.2000000000000002</v>
      </c>
      <c r="L327" s="33">
        <v>2.33</v>
      </c>
      <c r="M327" s="33">
        <v>3.03</v>
      </c>
      <c r="N327" s="33">
        <v>2.5299999999999998</v>
      </c>
      <c r="O327" s="33">
        <v>3.41</v>
      </c>
    </row>
    <row r="328" spans="1:15" x14ac:dyDescent="0.35">
      <c r="A328" s="40">
        <f>VLOOKUP(B328,'[1]PORTFOLIO RAW'!B:B,1,FALSE)</f>
        <v>905284</v>
      </c>
      <c r="B328" s="40">
        <v>905284</v>
      </c>
      <c r="C328" s="38" t="s">
        <v>1082</v>
      </c>
      <c r="D328" s="38" t="s">
        <v>1083</v>
      </c>
      <c r="E328" s="33">
        <v>1.84</v>
      </c>
      <c r="F328" s="33">
        <v>1.82</v>
      </c>
      <c r="G328" s="33">
        <v>1.17</v>
      </c>
      <c r="H328" s="33">
        <v>1.19</v>
      </c>
      <c r="I328" s="33">
        <v>0.92</v>
      </c>
      <c r="J328" s="33">
        <v>0.89</v>
      </c>
      <c r="K328" s="33">
        <v>1.02</v>
      </c>
      <c r="L328" s="33">
        <v>1.52</v>
      </c>
      <c r="M328" s="33">
        <v>1.22</v>
      </c>
      <c r="N328" s="33">
        <v>2.0699999999999998</v>
      </c>
      <c r="O328" s="33">
        <v>1.59</v>
      </c>
    </row>
    <row r="329" spans="1:15" x14ac:dyDescent="0.35">
      <c r="A329" s="40">
        <f>VLOOKUP(B329,'[1]PORTFOLIO RAW'!B:B,1,FALSE)</f>
        <v>132808</v>
      </c>
      <c r="B329" s="40">
        <v>132808</v>
      </c>
      <c r="C329" s="38" t="s">
        <v>1084</v>
      </c>
      <c r="D329" s="38" t="s">
        <v>1085</v>
      </c>
      <c r="E329" s="33">
        <v>4.22</v>
      </c>
      <c r="F329" s="33">
        <v>4.28</v>
      </c>
      <c r="G329" s="33">
        <v>3.02</v>
      </c>
      <c r="H329" s="33">
        <v>6.82</v>
      </c>
      <c r="I329" s="33">
        <v>13.26</v>
      </c>
      <c r="J329" s="33">
        <v>4.51</v>
      </c>
      <c r="K329" s="33">
        <v>4.71</v>
      </c>
      <c r="L329" s="33">
        <v>4.59</v>
      </c>
      <c r="M329" s="33">
        <v>3.87</v>
      </c>
      <c r="N329" s="33">
        <v>4.1900000000000004</v>
      </c>
      <c r="O329" s="33">
        <v>4.62</v>
      </c>
    </row>
    <row r="330" spans="1:15" x14ac:dyDescent="0.35">
      <c r="A330" s="40">
        <f>VLOOKUP(B330,'[1]PORTFOLIO RAW'!B:B,1,FALSE)</f>
        <v>993394</v>
      </c>
      <c r="B330" s="40">
        <v>993394</v>
      </c>
      <c r="C330" s="38" t="s">
        <v>1086</v>
      </c>
      <c r="D330" s="38" t="s">
        <v>1087</v>
      </c>
      <c r="E330" s="33">
        <v>1.72</v>
      </c>
      <c r="F330" s="33">
        <v>2.4300000000000002</v>
      </c>
      <c r="G330" s="33">
        <v>1.0900000000000001</v>
      </c>
      <c r="H330" s="33">
        <v>1.1000000000000001</v>
      </c>
      <c r="I330" s="33">
        <v>0.89</v>
      </c>
      <c r="J330" s="33">
        <v>1.1399999999999999</v>
      </c>
      <c r="K330" s="33">
        <v>1.74</v>
      </c>
      <c r="L330" s="33">
        <v>1.49</v>
      </c>
      <c r="M330" s="33">
        <v>1.75</v>
      </c>
      <c r="N330" s="33">
        <v>1.69</v>
      </c>
      <c r="O330" s="33">
        <v>1.47</v>
      </c>
    </row>
    <row r="331" spans="1:15" x14ac:dyDescent="0.35">
      <c r="A331" s="40">
        <f>VLOOKUP(B331,'[1]PORTFOLIO RAW'!B:B,1,FALSE)</f>
        <v>905409</v>
      </c>
      <c r="B331" s="40">
        <v>905409</v>
      </c>
      <c r="C331" s="38" t="s">
        <v>1088</v>
      </c>
      <c r="D331" s="38" t="s">
        <v>1089</v>
      </c>
      <c r="E331" s="33">
        <v>3.5</v>
      </c>
      <c r="F331" s="33">
        <v>3.45</v>
      </c>
      <c r="G331" s="33">
        <v>2.19</v>
      </c>
      <c r="H331" s="33">
        <v>2.35</v>
      </c>
      <c r="I331" s="33">
        <v>2.39</v>
      </c>
      <c r="J331" s="33">
        <v>3.66</v>
      </c>
      <c r="K331" s="33">
        <v>3.39</v>
      </c>
      <c r="L331" s="33">
        <v>2.15</v>
      </c>
      <c r="M331" s="33">
        <v>2.96</v>
      </c>
      <c r="N331" s="33">
        <v>3.77</v>
      </c>
      <c r="O331" s="33">
        <v>4.72</v>
      </c>
    </row>
    <row r="332" spans="1:15" x14ac:dyDescent="0.35">
      <c r="A332" s="40">
        <f>VLOOKUP(B332,'[1]PORTFOLIO RAW'!B:B,1,FALSE)</f>
        <v>906585</v>
      </c>
      <c r="B332" s="40">
        <v>906585</v>
      </c>
      <c r="C332" s="38" t="s">
        <v>1090</v>
      </c>
      <c r="D332" s="38" t="s">
        <v>1091</v>
      </c>
      <c r="E332" s="33">
        <v>1.71</v>
      </c>
      <c r="F332" s="33">
        <v>2.06</v>
      </c>
      <c r="G332" s="33">
        <v>1.5</v>
      </c>
      <c r="H332" s="33">
        <v>1.57</v>
      </c>
      <c r="I332" s="33">
        <v>1.72</v>
      </c>
      <c r="J332" s="33">
        <v>0.68</v>
      </c>
      <c r="K332" s="33">
        <v>2.15</v>
      </c>
      <c r="L332" s="33">
        <v>2.8</v>
      </c>
      <c r="M332" s="33">
        <v>2.29</v>
      </c>
      <c r="N332" s="33">
        <v>2.5299999999999998</v>
      </c>
      <c r="O332" s="33">
        <v>2.42</v>
      </c>
    </row>
    <row r="333" spans="1:15" x14ac:dyDescent="0.35">
      <c r="A333" s="40" t="str">
        <f>VLOOKUP(B333,'[1]PORTFOLIO RAW'!B:B,1,FALSE)</f>
        <v>14737P</v>
      </c>
      <c r="B333" s="40" t="s">
        <v>354</v>
      </c>
      <c r="C333" s="38" t="s">
        <v>1092</v>
      </c>
      <c r="D333" s="38" t="s">
        <v>1093</v>
      </c>
      <c r="E333" s="33">
        <v>2.08</v>
      </c>
      <c r="F333" s="33">
        <v>1.1200000000000001</v>
      </c>
      <c r="G333" s="33">
        <v>1.06</v>
      </c>
      <c r="H333" s="33">
        <v>0.95</v>
      </c>
      <c r="I333" s="33">
        <v>1.07</v>
      </c>
      <c r="J333" s="33">
        <v>0.83</v>
      </c>
      <c r="K333" s="33">
        <v>1.01</v>
      </c>
      <c r="L333" s="33">
        <v>1.4</v>
      </c>
      <c r="M333" s="33">
        <v>1.68</v>
      </c>
      <c r="N333" s="33">
        <v>1.33</v>
      </c>
      <c r="O333" s="33">
        <v>1.86</v>
      </c>
    </row>
    <row r="334" spans="1:15" x14ac:dyDescent="0.35">
      <c r="A334" s="40">
        <f>VLOOKUP(B334,'[1]PORTFOLIO RAW'!B:B,1,FALSE)</f>
        <v>687197</v>
      </c>
      <c r="B334" s="40">
        <v>687197</v>
      </c>
      <c r="C334" s="38" t="s">
        <v>1094</v>
      </c>
      <c r="D334" s="38" t="s">
        <v>1095</v>
      </c>
      <c r="E334" s="33">
        <v>3.47</v>
      </c>
      <c r="F334" s="33">
        <v>3.72</v>
      </c>
      <c r="G334" s="33">
        <v>3.07</v>
      </c>
      <c r="H334" s="33">
        <v>5.03</v>
      </c>
      <c r="I334" s="33">
        <v>5.23</v>
      </c>
      <c r="J334" s="33">
        <v>6.49</v>
      </c>
      <c r="K334" s="33">
        <v>3.47</v>
      </c>
      <c r="L334" s="33">
        <v>4.6399999999999997</v>
      </c>
      <c r="M334" s="33">
        <v>4.2300000000000004</v>
      </c>
      <c r="N334" s="33">
        <v>4.09</v>
      </c>
      <c r="O334" s="33">
        <v>3.87</v>
      </c>
    </row>
    <row r="335" spans="1:15" x14ac:dyDescent="0.35">
      <c r="A335" s="40">
        <f>VLOOKUP(B335,'[1]PORTFOLIO RAW'!B:B,1,FALSE)</f>
        <v>906496</v>
      </c>
      <c r="B335" s="40">
        <v>906496</v>
      </c>
      <c r="C335" s="38" t="s">
        <v>1096</v>
      </c>
      <c r="D335" s="38" t="s">
        <v>1097</v>
      </c>
      <c r="E335" s="33">
        <v>5.56</v>
      </c>
      <c r="F335" s="33">
        <v>4.6100000000000003</v>
      </c>
      <c r="G335" s="33">
        <v>2.83</v>
      </c>
      <c r="H335" s="33">
        <v>2.27</v>
      </c>
      <c r="I335" s="33">
        <v>2.15</v>
      </c>
      <c r="J335" s="33">
        <v>2.36</v>
      </c>
      <c r="K335" s="33">
        <v>2.76</v>
      </c>
      <c r="L335" s="33">
        <v>1.22</v>
      </c>
      <c r="M335" s="33">
        <v>1.91</v>
      </c>
      <c r="N335" s="33">
        <v>2.37</v>
      </c>
      <c r="O335" s="33">
        <v>2.14</v>
      </c>
    </row>
    <row r="336" spans="1:15" x14ac:dyDescent="0.35">
      <c r="A336" s="40">
        <f>VLOOKUP(B336,'[1]PORTFOLIO RAW'!B:B,1,FALSE)</f>
        <v>904866</v>
      </c>
      <c r="B336" s="40">
        <v>904866</v>
      </c>
      <c r="C336" s="38" t="s">
        <v>1098</v>
      </c>
      <c r="D336" s="38" t="s">
        <v>1099</v>
      </c>
      <c r="E336" s="33">
        <v>3.49</v>
      </c>
      <c r="F336" s="33">
        <v>2.25</v>
      </c>
      <c r="G336" s="33">
        <v>2.36</v>
      </c>
      <c r="H336" s="33">
        <v>1.91</v>
      </c>
      <c r="I336" s="33">
        <v>1.81</v>
      </c>
      <c r="J336" s="33">
        <v>1.72</v>
      </c>
      <c r="K336" s="33">
        <v>2.57</v>
      </c>
      <c r="L336" s="33">
        <v>1.94</v>
      </c>
      <c r="M336" s="33">
        <v>3.16</v>
      </c>
      <c r="N336" s="33">
        <v>3.18</v>
      </c>
      <c r="O336" s="33">
        <v>3.24</v>
      </c>
    </row>
    <row r="337" spans="1:15" x14ac:dyDescent="0.35">
      <c r="A337" s="40">
        <f>VLOOKUP(B337,'[1]PORTFOLIO RAW'!B:B,1,FALSE)</f>
        <v>906931</v>
      </c>
      <c r="B337" s="40">
        <v>906931</v>
      </c>
      <c r="C337" s="38" t="s">
        <v>1100</v>
      </c>
      <c r="D337" s="38" t="s">
        <v>1101</v>
      </c>
      <c r="E337" s="33">
        <v>1.1200000000000001</v>
      </c>
      <c r="F337" s="33">
        <v>1.33</v>
      </c>
      <c r="G337" s="33">
        <v>1.57</v>
      </c>
      <c r="H337" s="33">
        <v>1.58</v>
      </c>
      <c r="I337" s="33">
        <v>2.46</v>
      </c>
      <c r="J337" s="33">
        <v>2.98</v>
      </c>
      <c r="K337" s="33">
        <v>5.0199999999999996</v>
      </c>
      <c r="L337" s="33">
        <v>5.44</v>
      </c>
      <c r="M337" s="33">
        <v>2.5</v>
      </c>
      <c r="N337" s="33">
        <v>1.99</v>
      </c>
      <c r="O337" s="33">
        <v>1.26</v>
      </c>
    </row>
    <row r="338" spans="1:15" x14ac:dyDescent="0.35">
      <c r="A338" s="40">
        <f>VLOOKUP(B338,'[1]PORTFOLIO RAW'!B:B,1,FALSE)</f>
        <v>894720</v>
      </c>
      <c r="B338" s="40">
        <v>894720</v>
      </c>
      <c r="C338" s="38" t="s">
        <v>1102</v>
      </c>
      <c r="D338" s="38" t="s">
        <v>1103</v>
      </c>
      <c r="E338" s="33">
        <v>3.19</v>
      </c>
      <c r="F338" s="33">
        <v>3.07</v>
      </c>
      <c r="G338" s="33">
        <v>2.68</v>
      </c>
      <c r="H338" s="33">
        <v>2.14</v>
      </c>
      <c r="I338" s="33">
        <v>5.45</v>
      </c>
      <c r="J338" s="33">
        <v>5.04</v>
      </c>
      <c r="K338" s="33">
        <v>5.23</v>
      </c>
      <c r="L338" s="33">
        <v>8.0399999999999991</v>
      </c>
      <c r="M338" s="33">
        <v>12.43</v>
      </c>
      <c r="N338" s="33">
        <v>4.9800000000000004</v>
      </c>
      <c r="O338" s="33">
        <v>4.57</v>
      </c>
    </row>
    <row r="339" spans="1:15" x14ac:dyDescent="0.35">
      <c r="A339" s="40">
        <f>VLOOKUP(B339,'[1]PORTFOLIO RAW'!B:B,1,FALSE)</f>
        <v>545615</v>
      </c>
      <c r="B339" s="40">
        <v>545615</v>
      </c>
      <c r="C339" s="38" t="s">
        <v>1104</v>
      </c>
      <c r="D339" s="38" t="s">
        <v>1105</v>
      </c>
      <c r="E339" s="33">
        <v>1.42</v>
      </c>
      <c r="F339" s="33">
        <v>1.26</v>
      </c>
      <c r="G339" s="33">
        <v>1.25</v>
      </c>
      <c r="H339" s="33">
        <v>1.39</v>
      </c>
      <c r="I339" s="33">
        <v>1.48</v>
      </c>
      <c r="J339" s="33">
        <v>5.09</v>
      </c>
      <c r="K339" s="33">
        <v>3.16</v>
      </c>
      <c r="L339" s="33">
        <v>4.29</v>
      </c>
      <c r="M339" s="33">
        <v>3.71</v>
      </c>
      <c r="N339" s="33">
        <v>1.7</v>
      </c>
      <c r="O339" s="33">
        <v>1.81</v>
      </c>
    </row>
    <row r="340" spans="1:15" x14ac:dyDescent="0.35">
      <c r="A340" s="40">
        <f>VLOOKUP(B340,'[1]PORTFOLIO RAW'!B:B,1,FALSE)</f>
        <v>325596</v>
      </c>
      <c r="B340" s="40">
        <v>325596</v>
      </c>
      <c r="C340" s="38" t="s">
        <v>1106</v>
      </c>
      <c r="D340" s="38" t="s">
        <v>1107</v>
      </c>
      <c r="E340" s="33">
        <v>1.78</v>
      </c>
      <c r="F340" s="33">
        <v>1.4</v>
      </c>
      <c r="G340" s="33">
        <v>1.29</v>
      </c>
      <c r="H340" s="33">
        <v>1.67</v>
      </c>
      <c r="I340" s="33">
        <v>2.71</v>
      </c>
      <c r="J340" s="33">
        <v>2.8</v>
      </c>
      <c r="K340" s="33">
        <v>1.89</v>
      </c>
      <c r="L340" s="33">
        <v>2.2599999999999998</v>
      </c>
      <c r="M340" s="33">
        <v>1.62</v>
      </c>
      <c r="N340" s="33">
        <v>1.33</v>
      </c>
      <c r="O340" s="33">
        <v>1.02</v>
      </c>
    </row>
    <row r="341" spans="1:15" x14ac:dyDescent="0.35">
      <c r="A341" s="40">
        <f>VLOOKUP(B341,'[1]PORTFOLIO RAW'!B:B,1,FALSE)</f>
        <v>510209</v>
      </c>
      <c r="B341" s="40">
        <v>510209</v>
      </c>
      <c r="C341" s="38" t="s">
        <v>1108</v>
      </c>
      <c r="D341" s="38" t="s">
        <v>1109</v>
      </c>
      <c r="E341" s="33">
        <v>4.1500000000000004</v>
      </c>
      <c r="F341" s="33">
        <v>3.71</v>
      </c>
      <c r="G341" s="33">
        <v>2.81</v>
      </c>
      <c r="H341" s="33">
        <v>2.4</v>
      </c>
      <c r="I341" s="33">
        <v>2.57</v>
      </c>
      <c r="J341" s="33">
        <v>2.36</v>
      </c>
      <c r="K341" s="33">
        <v>2.4700000000000002</v>
      </c>
      <c r="L341" s="33">
        <v>2.85</v>
      </c>
      <c r="M341" s="33">
        <v>3.16</v>
      </c>
      <c r="N341" s="33">
        <v>1.71</v>
      </c>
      <c r="O341" s="33">
        <v>2.0299999999999998</v>
      </c>
    </row>
    <row r="342" spans="1:15" x14ac:dyDescent="0.35">
      <c r="A342" s="40">
        <f>VLOOKUP(B342,'[1]PORTFOLIO RAW'!B:B,1,FALSE)</f>
        <v>905414</v>
      </c>
      <c r="B342" s="40">
        <v>905414</v>
      </c>
      <c r="C342" s="38" t="s">
        <v>1110</v>
      </c>
      <c r="D342" s="38" t="s">
        <v>1111</v>
      </c>
      <c r="E342" s="33">
        <v>10.65</v>
      </c>
      <c r="F342" s="33">
        <v>9.4499999999999993</v>
      </c>
      <c r="G342" s="33">
        <v>4.57</v>
      </c>
      <c r="H342" s="33">
        <v>4.38</v>
      </c>
      <c r="I342" s="33">
        <v>9.0399999999999991</v>
      </c>
      <c r="J342" s="33">
        <v>19.88</v>
      </c>
      <c r="K342" s="33">
        <v>13.89</v>
      </c>
      <c r="L342" s="33">
        <v>47.81</v>
      </c>
      <c r="M342" s="33">
        <v>129.54</v>
      </c>
      <c r="N342" s="33">
        <v>50.68</v>
      </c>
      <c r="O342" s="33">
        <v>56.33</v>
      </c>
    </row>
    <row r="343" spans="1:15" x14ac:dyDescent="0.35">
      <c r="A343" s="40" t="str">
        <f>VLOOKUP(B343,'[1]PORTFOLIO RAW'!B:B,1,FALSE)</f>
        <v>29026M</v>
      </c>
      <c r="B343" s="40" t="s">
        <v>352</v>
      </c>
      <c r="C343" s="38" t="s">
        <v>1112</v>
      </c>
      <c r="D343" s="38" t="s">
        <v>1113</v>
      </c>
      <c r="E343" s="33">
        <v>7.52</v>
      </c>
      <c r="F343" s="33">
        <v>4.99</v>
      </c>
      <c r="G343" s="33">
        <v>4.3099999999999996</v>
      </c>
      <c r="H343" s="33">
        <v>3.48</v>
      </c>
      <c r="I343" s="33">
        <v>3.02</v>
      </c>
      <c r="J343" s="33">
        <v>3.28</v>
      </c>
      <c r="K343" s="33">
        <v>3.41</v>
      </c>
      <c r="L343" s="33">
        <v>3.9</v>
      </c>
      <c r="M343" s="33">
        <v>3.74</v>
      </c>
      <c r="N343" s="33">
        <v>3.95</v>
      </c>
      <c r="O343" s="33">
        <v>4.3099999999999996</v>
      </c>
    </row>
    <row r="344" spans="1:15" x14ac:dyDescent="0.35">
      <c r="A344" s="40">
        <f>VLOOKUP(B344,'[1]PORTFOLIO RAW'!B:B,1,FALSE)</f>
        <v>905277</v>
      </c>
      <c r="B344" s="40">
        <v>905277</v>
      </c>
      <c r="C344" s="38" t="s">
        <v>1114</v>
      </c>
      <c r="D344" s="38" t="s">
        <v>1115</v>
      </c>
      <c r="E344" s="33">
        <v>3.35</v>
      </c>
      <c r="F344" s="33">
        <v>3.04</v>
      </c>
      <c r="G344" s="33">
        <v>2.7</v>
      </c>
      <c r="H344" s="33">
        <v>2.21</v>
      </c>
      <c r="I344" s="33">
        <v>1.1599999999999999</v>
      </c>
      <c r="J344" s="33">
        <v>1.56</v>
      </c>
      <c r="K344" s="33">
        <v>1.5</v>
      </c>
      <c r="L344" s="33">
        <v>2.57</v>
      </c>
      <c r="M344" s="33">
        <v>1.72</v>
      </c>
      <c r="N344" s="33">
        <v>-6.4</v>
      </c>
      <c r="O344" s="33">
        <v>-9.61</v>
      </c>
    </row>
    <row r="345" spans="1:15" x14ac:dyDescent="0.35">
      <c r="A345" s="40">
        <f>VLOOKUP(B345,'[1]PORTFOLIO RAW'!B:B,1,FALSE)</f>
        <v>916091</v>
      </c>
      <c r="B345" s="40">
        <v>916091</v>
      </c>
      <c r="C345" s="38" t="s">
        <v>1116</v>
      </c>
      <c r="D345" s="38" t="s">
        <v>1117</v>
      </c>
      <c r="E345" s="33">
        <v>1.77</v>
      </c>
      <c r="F345" s="33">
        <v>1.2</v>
      </c>
      <c r="G345" s="33">
        <v>1.23</v>
      </c>
      <c r="H345" s="33">
        <v>0.92</v>
      </c>
      <c r="I345" s="33">
        <v>1.57</v>
      </c>
      <c r="J345" s="33">
        <v>1.64</v>
      </c>
      <c r="K345" s="33">
        <v>1.96</v>
      </c>
      <c r="L345" s="33">
        <v>2.92</v>
      </c>
      <c r="M345" s="33">
        <v>4.16</v>
      </c>
      <c r="N345" s="33">
        <v>3.67</v>
      </c>
      <c r="O345" s="33">
        <v>1.79</v>
      </c>
    </row>
    <row r="346" spans="1:15" x14ac:dyDescent="0.35">
      <c r="A346" s="40">
        <f>VLOOKUP(B346,'[1]PORTFOLIO RAW'!B:B,1,FALSE)</f>
        <v>902335</v>
      </c>
      <c r="B346" s="40">
        <v>902335</v>
      </c>
      <c r="C346" s="38" t="s">
        <v>1118</v>
      </c>
      <c r="D346" s="38" t="s">
        <v>1119</v>
      </c>
      <c r="E346" s="33">
        <v>1.69</v>
      </c>
      <c r="F346" s="33">
        <v>1.57</v>
      </c>
      <c r="G346" s="33">
        <v>1.48</v>
      </c>
      <c r="H346" s="33">
        <v>1.79</v>
      </c>
      <c r="I346" s="33">
        <v>1.88</v>
      </c>
      <c r="J346" s="33">
        <v>2.0499999999999998</v>
      </c>
      <c r="K346" s="33">
        <v>2.1800000000000002</v>
      </c>
      <c r="L346" s="33">
        <v>2.2599999999999998</v>
      </c>
      <c r="M346" s="33">
        <v>1.8</v>
      </c>
      <c r="N346" s="33">
        <v>2.17</v>
      </c>
      <c r="O346" s="33">
        <v>2.15</v>
      </c>
    </row>
    <row r="347" spans="1:15" x14ac:dyDescent="0.35">
      <c r="A347" s="40" t="str">
        <f>VLOOKUP(B347,'[1]PORTFOLIO RAW'!B:B,1,FALSE)</f>
        <v>9373MH</v>
      </c>
      <c r="B347" s="40" t="s">
        <v>367</v>
      </c>
      <c r="C347" s="38" t="s">
        <v>1120</v>
      </c>
      <c r="D347" s="38" t="s">
        <v>1121</v>
      </c>
      <c r="E347" s="33">
        <v>4.96</v>
      </c>
      <c r="F347" s="33">
        <v>6.89</v>
      </c>
      <c r="G347" s="33">
        <v>4.68</v>
      </c>
      <c r="H347" s="33">
        <v>4.68</v>
      </c>
      <c r="I347" s="33">
        <v>5.59</v>
      </c>
      <c r="J347" s="33">
        <v>5.34</v>
      </c>
      <c r="K347" s="33">
        <v>5.43</v>
      </c>
      <c r="L347" s="33">
        <v>6.93</v>
      </c>
      <c r="M347" s="33">
        <v>6.86</v>
      </c>
      <c r="N347" s="33">
        <v>6.68</v>
      </c>
      <c r="O347" s="33">
        <v>6.56</v>
      </c>
    </row>
  </sheetData>
  <autoFilter ref="A2:O347" xr:uid="{BBB1DC20-94B9-464E-867E-150187C2A10E}"/>
  <mergeCells count="1">
    <mergeCell ref="A1:O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7E01-33E6-497B-9C9A-C75C292B07C9}">
  <sheetPr>
    <tabColor rgb="FF92D050"/>
  </sheetPr>
  <dimension ref="A1:P350"/>
  <sheetViews>
    <sheetView zoomScale="64" workbookViewId="0">
      <selection sqref="A1:XFD1048576"/>
    </sheetView>
  </sheetViews>
  <sheetFormatPr baseColWidth="10" defaultRowHeight="14" x14ac:dyDescent="0.3"/>
  <cols>
    <col min="1" max="16384" width="10.90625" style="10"/>
  </cols>
  <sheetData>
    <row r="1" spans="1:16" ht="23" thickBot="1" x14ac:dyDescent="0.5">
      <c r="A1" s="70" t="s">
        <v>7715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3"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</row>
    <row r="3" spans="1:16" ht="14.5" thickBot="1" x14ac:dyDescent="0.35">
      <c r="A3" s="46"/>
      <c r="B3" s="17" t="s">
        <v>349</v>
      </c>
      <c r="C3" s="47" t="s">
        <v>384</v>
      </c>
      <c r="D3" s="47" t="s">
        <v>349</v>
      </c>
      <c r="E3" s="47">
        <v>2007</v>
      </c>
      <c r="F3" s="47">
        <v>2008</v>
      </c>
      <c r="G3" s="47">
        <v>2009</v>
      </c>
      <c r="H3" s="47">
        <v>2010</v>
      </c>
      <c r="I3" s="47">
        <v>2011</v>
      </c>
      <c r="J3" s="47">
        <v>2012</v>
      </c>
      <c r="K3" s="47">
        <v>2013</v>
      </c>
      <c r="L3" s="47">
        <v>2014</v>
      </c>
      <c r="M3" s="47">
        <v>2015</v>
      </c>
      <c r="N3" s="47">
        <v>2016</v>
      </c>
      <c r="O3" s="47">
        <v>2017</v>
      </c>
      <c r="P3" s="47">
        <v>2018</v>
      </c>
    </row>
    <row r="4" spans="1:16" x14ac:dyDescent="0.3">
      <c r="A4" s="41">
        <f>VLOOKUP(B4,'[1]PORTFOLIO RAW'!B:B,1,FALSE)</f>
        <v>891399</v>
      </c>
      <c r="B4" s="19">
        <v>891399</v>
      </c>
      <c r="C4" s="44" t="s">
        <v>1122</v>
      </c>
      <c r="D4" s="44" t="s">
        <v>1123</v>
      </c>
      <c r="E4" s="45">
        <v>38538240</v>
      </c>
      <c r="F4" s="45">
        <v>21947840</v>
      </c>
      <c r="G4" s="45">
        <v>59726880</v>
      </c>
      <c r="H4" s="45">
        <v>81180000</v>
      </c>
      <c r="I4" s="45">
        <v>78760500</v>
      </c>
      <c r="J4" s="45">
        <v>113894980</v>
      </c>
      <c r="K4" s="45">
        <v>183044610</v>
      </c>
      <c r="L4" s="45">
        <v>144312750</v>
      </c>
      <c r="M4" s="45">
        <v>318344190</v>
      </c>
      <c r="N4" s="45">
        <v>357687990</v>
      </c>
      <c r="O4" s="45">
        <v>566023480</v>
      </c>
      <c r="P4" s="45">
        <v>737467270</v>
      </c>
    </row>
    <row r="5" spans="1:16" x14ac:dyDescent="0.3">
      <c r="A5" s="41">
        <f>VLOOKUP(B5,'[1]PORTFOLIO RAW'!B:B,1,FALSE)</f>
        <v>916328</v>
      </c>
      <c r="B5" s="21">
        <v>916328</v>
      </c>
      <c r="C5" s="42" t="s">
        <v>1124</v>
      </c>
      <c r="D5" s="42" t="s">
        <v>1125</v>
      </c>
      <c r="E5" s="43">
        <v>87027454</v>
      </c>
      <c r="F5" s="43">
        <v>82853346</v>
      </c>
      <c r="G5" s="43">
        <v>83747538</v>
      </c>
      <c r="H5" s="43">
        <v>74116001</v>
      </c>
      <c r="I5" s="43">
        <v>88302401</v>
      </c>
      <c r="J5" s="43">
        <v>103271721</v>
      </c>
      <c r="K5" s="43">
        <v>59338607</v>
      </c>
      <c r="L5" s="43">
        <v>67891755</v>
      </c>
      <c r="M5" s="43">
        <v>66137387</v>
      </c>
      <c r="N5" s="43">
        <v>56572906</v>
      </c>
      <c r="O5" s="43">
        <v>99507393</v>
      </c>
      <c r="P5" s="43">
        <v>126983953</v>
      </c>
    </row>
    <row r="6" spans="1:16" x14ac:dyDescent="0.3">
      <c r="A6" s="41">
        <f>VLOOKUP(B6,'[1]PORTFOLIO RAW'!B:B,1,FALSE)</f>
        <v>545101</v>
      </c>
      <c r="B6" s="21">
        <v>545101</v>
      </c>
      <c r="C6" s="42" t="s">
        <v>1126</v>
      </c>
      <c r="D6" s="42" t="s">
        <v>1127</v>
      </c>
      <c r="E6" s="43">
        <v>14338569</v>
      </c>
      <c r="F6" s="43">
        <v>5461363</v>
      </c>
      <c r="G6" s="43">
        <v>8886820</v>
      </c>
      <c r="H6" s="43">
        <v>9593056</v>
      </c>
      <c r="I6" s="43">
        <v>9059806</v>
      </c>
      <c r="J6" s="43">
        <v>7963623</v>
      </c>
      <c r="K6" s="43">
        <v>10483596</v>
      </c>
      <c r="L6" s="43">
        <v>9692032</v>
      </c>
      <c r="M6" s="43">
        <v>6381360</v>
      </c>
      <c r="N6" s="43">
        <v>7659698</v>
      </c>
      <c r="O6" s="43">
        <v>7152003</v>
      </c>
      <c r="P6" s="43">
        <v>9576830</v>
      </c>
    </row>
    <row r="7" spans="1:16" x14ac:dyDescent="0.3">
      <c r="A7" s="41">
        <f>VLOOKUP(B7,'[1]PORTFOLIO RAW'!B:B,1,FALSE)</f>
        <v>906187</v>
      </c>
      <c r="B7" s="21">
        <v>906187</v>
      </c>
      <c r="C7" s="42" t="s">
        <v>1128</v>
      </c>
      <c r="D7" s="42" t="s">
        <v>1129</v>
      </c>
      <c r="E7" s="43">
        <v>149743810</v>
      </c>
      <c r="F7" s="43">
        <v>112698313</v>
      </c>
      <c r="G7" s="43">
        <v>170868669</v>
      </c>
      <c r="H7" s="43">
        <v>180220333</v>
      </c>
      <c r="I7" s="43">
        <v>213886010</v>
      </c>
      <c r="J7" s="43">
        <v>214031778</v>
      </c>
      <c r="K7" s="43">
        <v>197772108</v>
      </c>
      <c r="L7" s="43">
        <v>158919632</v>
      </c>
      <c r="M7" s="43">
        <v>132903587</v>
      </c>
      <c r="N7" s="43">
        <v>157004530</v>
      </c>
      <c r="O7" s="43">
        <v>141480737</v>
      </c>
      <c r="P7" s="43">
        <v>101448135</v>
      </c>
    </row>
    <row r="8" spans="1:16" x14ac:dyDescent="0.3">
      <c r="A8" s="41">
        <f>VLOOKUP(B8,'[1]PORTFOLIO RAW'!B:B,1,FALSE)</f>
        <v>936365</v>
      </c>
      <c r="B8" s="21">
        <v>936365</v>
      </c>
      <c r="C8" s="42" t="s">
        <v>1130</v>
      </c>
      <c r="D8" s="42" t="s">
        <v>1131</v>
      </c>
      <c r="E8" s="43">
        <v>4545000</v>
      </c>
      <c r="F8" s="43">
        <v>1315440</v>
      </c>
      <c r="G8" s="43">
        <v>6495280</v>
      </c>
      <c r="H8" s="43">
        <v>5586940</v>
      </c>
      <c r="I8" s="43">
        <v>3763800</v>
      </c>
      <c r="J8" s="43">
        <v>1711200</v>
      </c>
      <c r="K8" s="43">
        <v>2805750</v>
      </c>
      <c r="L8" s="43">
        <v>2071920</v>
      </c>
      <c r="M8" s="43">
        <v>2273040</v>
      </c>
      <c r="N8" s="43">
        <v>10602900</v>
      </c>
      <c r="O8" s="43">
        <v>9940760</v>
      </c>
      <c r="P8" s="43">
        <v>18552300</v>
      </c>
    </row>
    <row r="9" spans="1:16" x14ac:dyDescent="0.3">
      <c r="A9" s="41">
        <f>VLOOKUP(B9,'[1]PORTFOLIO RAW'!B:B,1,FALSE)</f>
        <v>749382</v>
      </c>
      <c r="B9" s="21">
        <v>749382</v>
      </c>
      <c r="C9" s="42" t="s">
        <v>1132</v>
      </c>
      <c r="D9" s="42" t="s">
        <v>1133</v>
      </c>
      <c r="E9" s="43">
        <v>24416307</v>
      </c>
      <c r="F9" s="43">
        <v>11200903</v>
      </c>
      <c r="G9" s="43">
        <v>19223324</v>
      </c>
      <c r="H9" s="43">
        <v>15448390</v>
      </c>
      <c r="I9" s="43">
        <v>13895836</v>
      </c>
      <c r="J9" s="43">
        <v>18618894</v>
      </c>
      <c r="K9" s="43">
        <v>29715612</v>
      </c>
      <c r="L9" s="43">
        <v>36167087</v>
      </c>
      <c r="M9" s="43">
        <v>46764177</v>
      </c>
      <c r="N9" s="43">
        <v>50883449</v>
      </c>
      <c r="O9" s="43">
        <v>86088753</v>
      </c>
      <c r="P9" s="43">
        <v>110328877</v>
      </c>
    </row>
    <row r="10" spans="1:16" x14ac:dyDescent="0.3">
      <c r="A10" s="41">
        <f>VLOOKUP(B10,'[1]PORTFOLIO RAW'!B:B,1,FALSE)</f>
        <v>905271</v>
      </c>
      <c r="B10" s="21">
        <v>905271</v>
      </c>
      <c r="C10" s="42" t="s">
        <v>1134</v>
      </c>
      <c r="D10" s="42" t="s">
        <v>1135</v>
      </c>
      <c r="E10" s="43">
        <v>21240531</v>
      </c>
      <c r="F10" s="43">
        <v>10523252</v>
      </c>
      <c r="G10" s="43">
        <v>17124757</v>
      </c>
      <c r="H10" s="43">
        <v>19445371</v>
      </c>
      <c r="I10" s="43">
        <v>17905682</v>
      </c>
      <c r="J10" s="43">
        <v>17852223</v>
      </c>
      <c r="K10" s="43">
        <v>23605617</v>
      </c>
      <c r="L10" s="43">
        <v>30798607</v>
      </c>
      <c r="M10" s="43">
        <v>28020374</v>
      </c>
      <c r="N10" s="43">
        <v>31259396</v>
      </c>
      <c r="O10" s="43">
        <v>35826224</v>
      </c>
      <c r="P10" s="43">
        <v>35133415</v>
      </c>
    </row>
    <row r="11" spans="1:16" x14ac:dyDescent="0.3">
      <c r="A11" s="41">
        <f>VLOOKUP(B11,'[1]PORTFOLIO RAW'!B:B,1,FALSE)</f>
        <v>894371</v>
      </c>
      <c r="B11" s="21">
        <v>894371</v>
      </c>
      <c r="C11" s="42" t="s">
        <v>1136</v>
      </c>
      <c r="D11" s="42" t="s">
        <v>1137</v>
      </c>
      <c r="E11" s="43">
        <v>10971523</v>
      </c>
      <c r="F11" s="43">
        <v>6664936</v>
      </c>
      <c r="G11" s="43">
        <v>9314682</v>
      </c>
      <c r="H11" s="43">
        <v>12071143</v>
      </c>
      <c r="I11" s="43">
        <v>14751518</v>
      </c>
      <c r="J11" s="43">
        <v>16040924</v>
      </c>
      <c r="K11" s="43">
        <v>15354914</v>
      </c>
      <c r="L11" s="43">
        <v>19704234</v>
      </c>
      <c r="M11" s="43">
        <v>19587589</v>
      </c>
      <c r="N11" s="43">
        <v>19343728</v>
      </c>
      <c r="O11" s="43">
        <v>20066917</v>
      </c>
      <c r="P11" s="43">
        <v>17384302</v>
      </c>
    </row>
    <row r="12" spans="1:16" x14ac:dyDescent="0.3">
      <c r="A12" s="41">
        <f>VLOOKUP(B12,'[1]PORTFOLIO RAW'!B:B,1,FALSE)</f>
        <v>322677</v>
      </c>
      <c r="B12" s="21">
        <v>322677</v>
      </c>
      <c r="C12" s="42" t="s">
        <v>1138</v>
      </c>
      <c r="D12" s="42" t="s">
        <v>1139</v>
      </c>
      <c r="E12" s="43">
        <v>29405490</v>
      </c>
      <c r="F12" s="43">
        <v>17559360</v>
      </c>
      <c r="G12" s="43">
        <v>16131480</v>
      </c>
      <c r="H12" s="43">
        <v>16992040</v>
      </c>
      <c r="I12" s="43">
        <v>13732410</v>
      </c>
      <c r="J12" s="43">
        <v>19241430</v>
      </c>
      <c r="K12" s="43">
        <v>24488460</v>
      </c>
      <c r="L12" s="43">
        <v>29364500</v>
      </c>
      <c r="M12" s="43">
        <v>23656290</v>
      </c>
      <c r="N12" s="43">
        <v>27127920</v>
      </c>
      <c r="O12" s="43">
        <v>37172050</v>
      </c>
      <c r="P12" s="43">
        <v>27433160</v>
      </c>
    </row>
    <row r="13" spans="1:16" x14ac:dyDescent="0.3">
      <c r="A13" s="41">
        <f>VLOOKUP(B13,'[1]PORTFOLIO RAW'!B:B,1,FALSE)</f>
        <v>906191</v>
      </c>
      <c r="B13" s="21">
        <v>906191</v>
      </c>
      <c r="C13" s="42" t="s">
        <v>1140</v>
      </c>
      <c r="D13" s="42" t="s">
        <v>1141</v>
      </c>
      <c r="E13" s="43">
        <v>45965321</v>
      </c>
      <c r="F13" s="43">
        <v>24116466</v>
      </c>
      <c r="G13" s="43">
        <v>29957004</v>
      </c>
      <c r="H13" s="43">
        <v>41624280</v>
      </c>
      <c r="I13" s="43">
        <v>42104945</v>
      </c>
      <c r="J13" s="43">
        <v>49684316</v>
      </c>
      <c r="K13" s="43">
        <v>71615806</v>
      </c>
      <c r="L13" s="43">
        <v>78157424</v>
      </c>
      <c r="M13" s="43">
        <v>79790328</v>
      </c>
      <c r="N13" s="43">
        <v>88138680</v>
      </c>
      <c r="O13" s="43">
        <v>115158024</v>
      </c>
      <c r="P13" s="43">
        <v>96394752</v>
      </c>
    </row>
    <row r="14" spans="1:16" x14ac:dyDescent="0.3">
      <c r="A14" s="41">
        <f>VLOOKUP(B14,'[1]PORTFOLIO RAW'!B:B,1,FALSE)</f>
        <v>938692</v>
      </c>
      <c r="B14" s="21">
        <v>938692</v>
      </c>
      <c r="C14" s="42" t="s">
        <v>1142</v>
      </c>
      <c r="D14" s="42" t="s">
        <v>1143</v>
      </c>
      <c r="E14" s="43">
        <v>50480280</v>
      </c>
      <c r="F14" s="43">
        <v>60464250</v>
      </c>
      <c r="G14" s="43">
        <v>56287150</v>
      </c>
      <c r="H14" s="43">
        <v>51166800</v>
      </c>
      <c r="I14" s="43">
        <v>51085476</v>
      </c>
      <c r="J14" s="43">
        <v>65193060</v>
      </c>
      <c r="K14" s="43">
        <v>86084768</v>
      </c>
      <c r="L14" s="43">
        <v>121124116</v>
      </c>
      <c r="M14" s="43">
        <v>122396820</v>
      </c>
      <c r="N14" s="43">
        <v>107932222</v>
      </c>
      <c r="O14" s="43">
        <v>125590580</v>
      </c>
      <c r="P14" s="43">
        <v>122564232</v>
      </c>
    </row>
    <row r="15" spans="1:16" x14ac:dyDescent="0.3">
      <c r="A15" s="41">
        <f>VLOOKUP(B15,'[1]PORTFOLIO RAW'!B:B,1,FALSE)</f>
        <v>905802</v>
      </c>
      <c r="B15" s="21">
        <v>905802</v>
      </c>
      <c r="C15" s="42" t="s">
        <v>1144</v>
      </c>
      <c r="D15" s="42" t="s">
        <v>1145</v>
      </c>
      <c r="E15" s="43">
        <v>32335674</v>
      </c>
      <c r="F15" s="43">
        <v>17493760</v>
      </c>
      <c r="G15" s="43">
        <v>19797384</v>
      </c>
      <c r="H15" s="43">
        <v>25846087</v>
      </c>
      <c r="I15" s="43">
        <v>19310615</v>
      </c>
      <c r="J15" s="43">
        <v>18087303</v>
      </c>
      <c r="K15" s="43">
        <v>27001077</v>
      </c>
      <c r="L15" s="43">
        <v>21100337</v>
      </c>
      <c r="M15" s="43">
        <v>13867490</v>
      </c>
      <c r="N15" s="43">
        <v>19716230</v>
      </c>
      <c r="O15" s="43">
        <v>14955595</v>
      </c>
      <c r="P15" s="43">
        <v>11803099</v>
      </c>
    </row>
    <row r="16" spans="1:16" x14ac:dyDescent="0.3">
      <c r="A16" s="41">
        <f>VLOOKUP(B16,'[1]PORTFOLIO RAW'!B:B,1,FALSE)</f>
        <v>906156</v>
      </c>
      <c r="B16" s="21">
        <v>906156</v>
      </c>
      <c r="C16" s="42" t="s">
        <v>1146</v>
      </c>
      <c r="D16" s="42" t="s">
        <v>1147</v>
      </c>
      <c r="E16" s="43">
        <v>60239160</v>
      </c>
      <c r="F16" s="43">
        <v>21518000</v>
      </c>
      <c r="G16" s="43">
        <v>48299840</v>
      </c>
      <c r="H16" s="43">
        <v>51375240</v>
      </c>
      <c r="I16" s="43">
        <v>54905880</v>
      </c>
      <c r="J16" s="43">
        <v>63515400</v>
      </c>
      <c r="K16" s="43">
        <v>96536720</v>
      </c>
      <c r="L16" s="43">
        <v>95179920</v>
      </c>
      <c r="M16" s="43">
        <v>67393950</v>
      </c>
      <c r="N16" s="43">
        <v>66968320</v>
      </c>
      <c r="O16" s="43">
        <v>85307290</v>
      </c>
      <c r="P16" s="43">
        <v>80736040</v>
      </c>
    </row>
    <row r="17" spans="1:16" x14ac:dyDescent="0.3">
      <c r="A17" s="41">
        <f>VLOOKUP(B17,'[1]PORTFOLIO RAW'!B:B,1,FALSE)</f>
        <v>905425</v>
      </c>
      <c r="B17" s="21">
        <v>905425</v>
      </c>
      <c r="C17" s="42" t="s">
        <v>1148</v>
      </c>
      <c r="D17" s="42" t="s">
        <v>1149</v>
      </c>
      <c r="E17" s="43">
        <v>18643867</v>
      </c>
      <c r="F17" s="43">
        <v>13514051</v>
      </c>
      <c r="G17" s="43">
        <v>16631513</v>
      </c>
      <c r="H17" s="43">
        <v>17299441</v>
      </c>
      <c r="I17" s="43">
        <v>19970199</v>
      </c>
      <c r="J17" s="43">
        <v>20728326</v>
      </c>
      <c r="K17" s="43">
        <v>22798714</v>
      </c>
      <c r="L17" s="43">
        <v>29716524</v>
      </c>
      <c r="M17" s="43">
        <v>28613634</v>
      </c>
      <c r="N17" s="43">
        <v>30958183</v>
      </c>
      <c r="O17" s="43">
        <v>36196852</v>
      </c>
      <c r="P17" s="43">
        <v>36865197</v>
      </c>
    </row>
    <row r="18" spans="1:16" x14ac:dyDescent="0.3">
      <c r="A18" s="41">
        <f>VLOOKUP(B18,'[1]PORTFOLIO RAW'!B:B,1,FALSE)</f>
        <v>933185</v>
      </c>
      <c r="B18" s="21">
        <v>933185</v>
      </c>
      <c r="C18" s="42" t="s">
        <v>1150</v>
      </c>
      <c r="D18" s="42" t="s">
        <v>1151</v>
      </c>
      <c r="E18" s="43">
        <v>30471374</v>
      </c>
      <c r="F18" s="43">
        <v>21389632</v>
      </c>
      <c r="G18" s="43">
        <v>21671270</v>
      </c>
      <c r="H18" s="43">
        <v>26502970</v>
      </c>
      <c r="I18" s="43">
        <v>20172571</v>
      </c>
      <c r="J18" s="43">
        <v>24848792</v>
      </c>
      <c r="K18" s="43">
        <v>30688788</v>
      </c>
      <c r="L18" s="43">
        <v>27028965</v>
      </c>
      <c r="M18" s="43">
        <v>25420362</v>
      </c>
      <c r="N18" s="43">
        <v>28244376</v>
      </c>
      <c r="O18" s="43">
        <v>34274140</v>
      </c>
      <c r="P18" s="43">
        <v>34410830</v>
      </c>
    </row>
    <row r="19" spans="1:16" x14ac:dyDescent="0.3">
      <c r="A19" s="41">
        <f>VLOOKUP(B19,'[1]PORTFOLIO RAW'!B:B,1,FALSE)</f>
        <v>916305</v>
      </c>
      <c r="B19" s="21">
        <v>916305</v>
      </c>
      <c r="C19" s="42" t="s">
        <v>1152</v>
      </c>
      <c r="D19" s="42" t="s">
        <v>1153</v>
      </c>
      <c r="E19" s="43">
        <v>147474750</v>
      </c>
      <c r="F19" s="43">
        <v>4222780</v>
      </c>
      <c r="G19" s="43">
        <v>4049426</v>
      </c>
      <c r="H19" s="43">
        <v>8093487</v>
      </c>
      <c r="I19" s="43">
        <v>44006258</v>
      </c>
      <c r="J19" s="43">
        <v>52114164</v>
      </c>
      <c r="K19" s="43">
        <v>74740433</v>
      </c>
      <c r="L19" s="43">
        <v>77065670</v>
      </c>
      <c r="M19" s="43">
        <v>73987013</v>
      </c>
      <c r="N19" s="43">
        <v>65005384</v>
      </c>
      <c r="O19" s="43">
        <v>53565081</v>
      </c>
      <c r="P19" s="43">
        <v>34153078</v>
      </c>
    </row>
    <row r="20" spans="1:16" x14ac:dyDescent="0.3">
      <c r="A20" s="41">
        <f>VLOOKUP(B20,'[1]PORTFOLIO RAW'!B:B,1,FALSE)</f>
        <v>905276</v>
      </c>
      <c r="B20" s="21">
        <v>905276</v>
      </c>
      <c r="C20" s="42" t="s">
        <v>1154</v>
      </c>
      <c r="D20" s="42" t="s">
        <v>1155</v>
      </c>
      <c r="E20" s="43">
        <v>9616328</v>
      </c>
      <c r="F20" s="43">
        <v>5538499</v>
      </c>
      <c r="G20" s="43">
        <v>9216995</v>
      </c>
      <c r="H20" s="43">
        <v>11250258</v>
      </c>
      <c r="I20" s="43">
        <v>10661034</v>
      </c>
      <c r="J20" s="43">
        <v>12676429</v>
      </c>
      <c r="K20" s="43">
        <v>15841526</v>
      </c>
      <c r="L20" s="43">
        <v>17278097</v>
      </c>
      <c r="M20" s="43">
        <v>17263197</v>
      </c>
      <c r="N20" s="43">
        <v>22379346</v>
      </c>
      <c r="O20" s="43">
        <v>32819644</v>
      </c>
      <c r="P20" s="43">
        <v>31770794</v>
      </c>
    </row>
    <row r="21" spans="1:16" x14ac:dyDescent="0.3">
      <c r="A21" s="41">
        <f>VLOOKUP(B21,'[1]PORTFOLIO RAW'!B:B,1,FALSE)</f>
        <v>982852</v>
      </c>
      <c r="B21" s="21">
        <v>982852</v>
      </c>
      <c r="C21" s="42" t="s">
        <v>1156</v>
      </c>
      <c r="D21" s="42" t="s">
        <v>1157</v>
      </c>
      <c r="E21" s="43">
        <v>37582299</v>
      </c>
      <c r="F21" s="43">
        <v>11170809</v>
      </c>
      <c r="G21" s="43">
        <v>9458771</v>
      </c>
      <c r="H21" s="43">
        <v>13141132</v>
      </c>
      <c r="I21" s="43">
        <v>11720896</v>
      </c>
      <c r="J21" s="43">
        <v>18837484</v>
      </c>
      <c r="K21" s="43">
        <v>26992701</v>
      </c>
      <c r="L21" s="43">
        <v>25457787</v>
      </c>
      <c r="M21" s="43">
        <v>33448615</v>
      </c>
      <c r="N21" s="43">
        <v>30846587</v>
      </c>
      <c r="O21" s="43">
        <v>39879571</v>
      </c>
      <c r="P21" s="43">
        <v>31307213</v>
      </c>
    </row>
    <row r="22" spans="1:16" x14ac:dyDescent="0.3">
      <c r="A22" s="41">
        <f>VLOOKUP(B22,'[1]PORTFOLIO RAW'!B:B,1,FALSE)</f>
        <v>921983</v>
      </c>
      <c r="B22" s="21">
        <v>921983</v>
      </c>
      <c r="C22" s="42" t="s">
        <v>1158</v>
      </c>
      <c r="D22" s="42" t="s">
        <v>1159</v>
      </c>
      <c r="E22" s="43">
        <v>35802970</v>
      </c>
      <c r="F22" s="43">
        <v>24945936</v>
      </c>
      <c r="G22" s="43">
        <v>34710205</v>
      </c>
      <c r="H22" s="43">
        <v>45592567</v>
      </c>
      <c r="I22" s="43">
        <v>34793376</v>
      </c>
      <c r="J22" s="43">
        <v>30743800</v>
      </c>
      <c r="K22" s="43">
        <v>34012724</v>
      </c>
      <c r="L22" s="43">
        <v>23595562</v>
      </c>
      <c r="M22" s="43">
        <v>16811180</v>
      </c>
      <c r="N22" s="43">
        <v>24083036</v>
      </c>
      <c r="O22" s="43">
        <v>16083914</v>
      </c>
      <c r="P22" s="43">
        <v>9835776</v>
      </c>
    </row>
    <row r="23" spans="1:16" x14ac:dyDescent="0.3">
      <c r="A23" s="41">
        <f>VLOOKUP(B23,'[1]PORTFOLIO RAW'!B:B,1,FALSE)</f>
        <v>981550</v>
      </c>
      <c r="B23" s="21">
        <v>981550</v>
      </c>
      <c r="C23" s="42" t="s">
        <v>1160</v>
      </c>
      <c r="D23" s="42" t="s">
        <v>1161</v>
      </c>
      <c r="E23" s="43">
        <v>54981499</v>
      </c>
      <c r="F23" s="43">
        <v>48625174</v>
      </c>
      <c r="G23" s="43">
        <v>47841494</v>
      </c>
      <c r="H23" s="43">
        <v>60999687</v>
      </c>
      <c r="I23" s="43">
        <v>64157688</v>
      </c>
      <c r="J23" s="43">
        <v>98611439</v>
      </c>
      <c r="K23" s="43">
        <v>135449355</v>
      </c>
      <c r="L23" s="43">
        <v>147407301</v>
      </c>
      <c r="M23" s="43">
        <v>160423899</v>
      </c>
      <c r="N23" s="43">
        <v>164049107</v>
      </c>
      <c r="O23" s="43">
        <v>186012546</v>
      </c>
      <c r="P23" s="43">
        <v>154109024</v>
      </c>
    </row>
    <row r="24" spans="1:16" x14ac:dyDescent="0.3">
      <c r="A24" s="41">
        <f>VLOOKUP(B24,'[1]PORTFOLIO RAW'!B:B,1,FALSE)</f>
        <v>992816</v>
      </c>
      <c r="B24" s="21">
        <v>992816</v>
      </c>
      <c r="C24" s="42" t="s">
        <v>1162</v>
      </c>
      <c r="D24" s="42" t="s">
        <v>1163</v>
      </c>
      <c r="E24" s="43">
        <v>172790923</v>
      </c>
      <c r="F24" s="43">
        <v>75818622</v>
      </c>
      <c r="G24" s="43">
        <v>189617813</v>
      </c>
      <c r="H24" s="43">
        <v>295455299</v>
      </c>
      <c r="I24" s="43">
        <v>376357166</v>
      </c>
      <c r="J24" s="43">
        <v>499821045</v>
      </c>
      <c r="K24" s="43">
        <v>504476450</v>
      </c>
      <c r="L24" s="43">
        <v>647506851</v>
      </c>
      <c r="M24" s="43">
        <v>587219541</v>
      </c>
      <c r="N24" s="43">
        <v>618034746</v>
      </c>
      <c r="O24" s="43">
        <v>867506995</v>
      </c>
      <c r="P24" s="43">
        <v>750051492</v>
      </c>
    </row>
    <row r="25" spans="1:16" x14ac:dyDescent="0.3">
      <c r="A25" s="41">
        <f>VLOOKUP(B25,'[1]PORTFOLIO RAW'!B:B,1,FALSE)</f>
        <v>905296</v>
      </c>
      <c r="B25" s="21">
        <v>905296</v>
      </c>
      <c r="C25" s="42" t="s">
        <v>1164</v>
      </c>
      <c r="D25" s="42" t="s">
        <v>1165</v>
      </c>
      <c r="E25" s="43">
        <v>24610227</v>
      </c>
      <c r="F25" s="43">
        <v>13480609</v>
      </c>
      <c r="G25" s="43">
        <v>18692383</v>
      </c>
      <c r="H25" s="43">
        <v>18658372</v>
      </c>
      <c r="I25" s="43">
        <v>13987260</v>
      </c>
      <c r="J25" s="43">
        <v>13693680</v>
      </c>
      <c r="K25" s="43">
        <v>21286720</v>
      </c>
      <c r="L25" s="43">
        <v>30427320</v>
      </c>
      <c r="M25" s="43">
        <v>21657200</v>
      </c>
      <c r="N25" s="43">
        <v>34787060</v>
      </c>
      <c r="O25" s="43">
        <v>54187200</v>
      </c>
      <c r="P25" s="43">
        <v>31659580</v>
      </c>
    </row>
    <row r="26" spans="1:16" x14ac:dyDescent="0.3">
      <c r="A26" s="41">
        <f>VLOOKUP(B26,'[1]PORTFOLIO RAW'!B:B,1,FALSE)</f>
        <v>130298</v>
      </c>
      <c r="B26" s="21">
        <v>130298</v>
      </c>
      <c r="C26" s="42" t="s">
        <v>1166</v>
      </c>
      <c r="D26" s="42" t="s">
        <v>1167</v>
      </c>
      <c r="E26" s="43">
        <v>3907778</v>
      </c>
      <c r="F26" s="43">
        <v>2028854</v>
      </c>
      <c r="G26" s="43">
        <v>3328182</v>
      </c>
      <c r="H26" s="43">
        <v>5109112</v>
      </c>
      <c r="I26" s="43">
        <v>4576212</v>
      </c>
      <c r="J26" s="43">
        <v>5522406</v>
      </c>
      <c r="K26" s="43">
        <v>5074560</v>
      </c>
      <c r="L26" s="43">
        <v>4692004</v>
      </c>
      <c r="M26" s="43">
        <v>6285386</v>
      </c>
      <c r="N26" s="43">
        <v>9686066</v>
      </c>
      <c r="O26" s="43">
        <v>14137856</v>
      </c>
      <c r="P26" s="43">
        <v>8139825</v>
      </c>
    </row>
    <row r="27" spans="1:16" x14ac:dyDescent="0.3">
      <c r="A27" s="41">
        <f>VLOOKUP(B27,'[1]PORTFOLIO RAW'!B:B,1,FALSE)</f>
        <v>921093</v>
      </c>
      <c r="B27" s="21">
        <v>921093</v>
      </c>
      <c r="C27" s="42" t="s">
        <v>1168</v>
      </c>
      <c r="D27" s="42" t="s">
        <v>1169</v>
      </c>
      <c r="E27" s="43">
        <v>30458080</v>
      </c>
      <c r="F27" s="43">
        <v>18566520</v>
      </c>
      <c r="G27" s="43">
        <v>20101020</v>
      </c>
      <c r="H27" s="43">
        <v>19221120</v>
      </c>
      <c r="I27" s="43">
        <v>19333600</v>
      </c>
      <c r="J27" s="43">
        <v>18050010</v>
      </c>
      <c r="K27" s="43">
        <v>28600600</v>
      </c>
      <c r="L27" s="43">
        <v>33124000</v>
      </c>
      <c r="M27" s="43">
        <v>21824600</v>
      </c>
      <c r="N27" s="43">
        <v>26157450</v>
      </c>
      <c r="O27" s="43">
        <v>22324560</v>
      </c>
      <c r="P27" s="43">
        <v>22902230</v>
      </c>
    </row>
    <row r="28" spans="1:16" x14ac:dyDescent="0.3">
      <c r="A28" s="41">
        <f>VLOOKUP(B28,'[1]PORTFOLIO RAW'!B:B,1,FALSE)</f>
        <v>902607</v>
      </c>
      <c r="B28" s="21">
        <v>902607</v>
      </c>
      <c r="C28" s="42" t="s">
        <v>1170</v>
      </c>
      <c r="D28" s="42" t="s">
        <v>1171</v>
      </c>
      <c r="E28" s="43">
        <v>4261610</v>
      </c>
      <c r="F28" s="43">
        <v>3241551</v>
      </c>
      <c r="G28" s="43">
        <v>3710492</v>
      </c>
      <c r="H28" s="43">
        <v>4508502</v>
      </c>
      <c r="I28" s="43">
        <v>5263463</v>
      </c>
      <c r="J28" s="43">
        <v>5594686</v>
      </c>
      <c r="K28" s="43">
        <v>5830819</v>
      </c>
      <c r="L28" s="43">
        <v>7553130</v>
      </c>
      <c r="M28" s="43">
        <v>7156014</v>
      </c>
      <c r="N28" s="43">
        <v>8687606</v>
      </c>
      <c r="O28" s="43">
        <v>9519010</v>
      </c>
      <c r="P28" s="43">
        <v>9551070</v>
      </c>
    </row>
    <row r="29" spans="1:16" x14ac:dyDescent="0.3">
      <c r="A29" s="41">
        <f>VLOOKUP(B29,'[1]PORTFOLIO RAW'!B:B,1,FALSE)</f>
        <v>670942</v>
      </c>
      <c r="B29" s="21">
        <v>670942</v>
      </c>
      <c r="C29" s="42" t="s">
        <v>1172</v>
      </c>
      <c r="D29" s="42" t="s">
        <v>1173</v>
      </c>
      <c r="E29" s="43">
        <v>11291943</v>
      </c>
      <c r="F29" s="43">
        <v>7061098</v>
      </c>
      <c r="G29" s="43">
        <v>6635330</v>
      </c>
      <c r="H29" s="43">
        <v>6776876</v>
      </c>
      <c r="I29" s="43">
        <v>8037338</v>
      </c>
      <c r="J29" s="43">
        <v>7452672</v>
      </c>
      <c r="K29" s="43">
        <v>8772416</v>
      </c>
      <c r="L29" s="43">
        <v>11191138</v>
      </c>
      <c r="M29" s="43">
        <v>10487598</v>
      </c>
      <c r="N29" s="43">
        <v>12726796</v>
      </c>
      <c r="O29" s="43">
        <v>14310974</v>
      </c>
      <c r="P29" s="43">
        <v>15948735</v>
      </c>
    </row>
    <row r="30" spans="1:16" x14ac:dyDescent="0.3">
      <c r="A30" s="41">
        <f>VLOOKUP(B30,'[1]PORTFOLIO RAW'!B:B,1,FALSE)</f>
        <v>702259</v>
      </c>
      <c r="B30" s="21">
        <v>702259</v>
      </c>
      <c r="C30" s="42" t="s">
        <v>1174</v>
      </c>
      <c r="D30" s="42" t="s">
        <v>1175</v>
      </c>
      <c r="E30" s="43">
        <v>11444800</v>
      </c>
      <c r="F30" s="43">
        <v>4448760</v>
      </c>
      <c r="G30" s="43">
        <v>5816349</v>
      </c>
      <c r="H30" s="43">
        <v>8671400</v>
      </c>
      <c r="I30" s="43">
        <v>6851547</v>
      </c>
      <c r="J30" s="43">
        <v>7904260</v>
      </c>
      <c r="K30" s="43">
        <v>11407317</v>
      </c>
      <c r="L30" s="43">
        <v>13633620</v>
      </c>
      <c r="M30" s="43">
        <v>13672692</v>
      </c>
      <c r="N30" s="43">
        <v>16304403</v>
      </c>
      <c r="O30" s="43">
        <v>22884389</v>
      </c>
      <c r="P30" s="43">
        <v>28217034</v>
      </c>
    </row>
    <row r="31" spans="1:16" x14ac:dyDescent="0.3">
      <c r="A31" s="41">
        <f>VLOOKUP(B31,'[1]PORTFOLIO RAW'!B:B,1,FALSE)</f>
        <v>912669</v>
      </c>
      <c r="B31" s="21">
        <v>912669</v>
      </c>
      <c r="C31" s="42" t="s">
        <v>1176</v>
      </c>
      <c r="D31" s="42" t="s">
        <v>1177</v>
      </c>
      <c r="E31" s="43">
        <v>23859174</v>
      </c>
      <c r="F31" s="43">
        <v>20075202</v>
      </c>
      <c r="G31" s="43">
        <v>21482794</v>
      </c>
      <c r="H31" s="43">
        <v>22769760</v>
      </c>
      <c r="I31" s="43">
        <v>26508108</v>
      </c>
      <c r="J31" s="43">
        <v>27565506</v>
      </c>
      <c r="K31" s="43">
        <v>38993597</v>
      </c>
      <c r="L31" s="43">
        <v>40034274</v>
      </c>
      <c r="M31" s="43">
        <v>39513408</v>
      </c>
      <c r="N31" s="43">
        <v>46836846</v>
      </c>
      <c r="O31" s="43">
        <v>52149550</v>
      </c>
      <c r="P31" s="43">
        <v>57535456</v>
      </c>
    </row>
    <row r="32" spans="1:16" x14ac:dyDescent="0.3">
      <c r="A32" s="41">
        <f>VLOOKUP(B32,'[1]PORTFOLIO RAW'!B:B,1,FALSE)</f>
        <v>544616</v>
      </c>
      <c r="B32" s="21">
        <v>544616</v>
      </c>
      <c r="C32" s="42" t="s">
        <v>1178</v>
      </c>
      <c r="D32" s="42" t="s">
        <v>1179</v>
      </c>
      <c r="E32" s="43">
        <v>7909264</v>
      </c>
      <c r="F32" s="43">
        <v>8313528</v>
      </c>
      <c r="G32" s="43">
        <v>8030114</v>
      </c>
      <c r="H32" s="43">
        <v>12295717</v>
      </c>
      <c r="I32" s="43">
        <v>13034222</v>
      </c>
      <c r="J32" s="43">
        <v>13123834</v>
      </c>
      <c r="K32" s="43">
        <v>16389996</v>
      </c>
      <c r="L32" s="43">
        <v>19999729</v>
      </c>
      <c r="M32" s="43">
        <v>22746219</v>
      </c>
      <c r="N32" s="43">
        <v>22997105</v>
      </c>
      <c r="O32" s="43">
        <v>19799561</v>
      </c>
      <c r="P32" s="43">
        <v>21580548</v>
      </c>
    </row>
    <row r="33" spans="1:16" x14ac:dyDescent="0.3">
      <c r="A33" s="41">
        <f>VLOOKUP(B33,'[1]PORTFOLIO RAW'!B:B,1,FALSE)</f>
        <v>921161</v>
      </c>
      <c r="B33" s="21">
        <v>921161</v>
      </c>
      <c r="C33" s="42" t="s">
        <v>1180</v>
      </c>
      <c r="D33" s="42" t="s">
        <v>1181</v>
      </c>
      <c r="E33" s="43">
        <v>5228280</v>
      </c>
      <c r="F33" s="43">
        <v>3219540</v>
      </c>
      <c r="G33" s="43">
        <v>3842397</v>
      </c>
      <c r="H33" s="43">
        <v>4462295</v>
      </c>
      <c r="I33" s="43">
        <v>3047821</v>
      </c>
      <c r="J33" s="43">
        <v>3489048</v>
      </c>
      <c r="K33" s="43">
        <v>4827194</v>
      </c>
      <c r="L33" s="43">
        <v>4693011</v>
      </c>
      <c r="M33" s="43">
        <v>5637376</v>
      </c>
      <c r="N33" s="43">
        <v>6201048</v>
      </c>
      <c r="O33" s="43">
        <v>10109006</v>
      </c>
      <c r="P33" s="43">
        <v>7610726</v>
      </c>
    </row>
    <row r="34" spans="1:16" x14ac:dyDescent="0.3">
      <c r="A34" s="41">
        <f>VLOOKUP(B34,'[1]PORTFOLIO RAW'!B:B,1,FALSE)</f>
        <v>932060</v>
      </c>
      <c r="B34" s="21">
        <v>932060</v>
      </c>
      <c r="C34" s="42" t="s">
        <v>1182</v>
      </c>
      <c r="D34" s="42" t="s">
        <v>1183</v>
      </c>
      <c r="E34" s="43">
        <v>4510100</v>
      </c>
      <c r="F34" s="43">
        <v>3898312</v>
      </c>
      <c r="G34" s="43">
        <v>4860863</v>
      </c>
      <c r="H34" s="43">
        <v>5857689</v>
      </c>
      <c r="I34" s="43">
        <v>5724871</v>
      </c>
      <c r="J34" s="43">
        <v>6700386</v>
      </c>
      <c r="K34" s="43">
        <v>7341824</v>
      </c>
      <c r="L34" s="43">
        <v>9336991</v>
      </c>
      <c r="M34" s="43">
        <v>10348697</v>
      </c>
      <c r="N34" s="43">
        <v>13127125</v>
      </c>
      <c r="O34" s="43">
        <v>13243019</v>
      </c>
      <c r="P34" s="43">
        <v>15415170</v>
      </c>
    </row>
    <row r="35" spans="1:16" x14ac:dyDescent="0.3">
      <c r="A35" s="41">
        <f>VLOOKUP(B35,'[1]PORTFOLIO RAW'!B:B,1,FALSE)</f>
        <v>874227</v>
      </c>
      <c r="B35" s="21">
        <v>874227</v>
      </c>
      <c r="C35" s="42" t="s">
        <v>1184</v>
      </c>
      <c r="D35" s="42" t="s">
        <v>1185</v>
      </c>
      <c r="E35" s="43">
        <v>219153329</v>
      </c>
      <c r="F35" s="43">
        <v>149655232</v>
      </c>
      <c r="G35" s="43">
        <v>153933501</v>
      </c>
      <c r="H35" s="43">
        <v>198516054</v>
      </c>
      <c r="I35" s="43">
        <v>189438243</v>
      </c>
      <c r="J35" s="43">
        <v>220253207</v>
      </c>
      <c r="K35" s="43">
        <v>292459417</v>
      </c>
      <c r="L35" s="43">
        <v>371297434</v>
      </c>
      <c r="M35" s="43">
        <v>325063135</v>
      </c>
      <c r="N35" s="43">
        <v>401413287</v>
      </c>
      <c r="O35" s="43">
        <v>489506186</v>
      </c>
      <c r="P35" s="43">
        <v>502124274</v>
      </c>
    </row>
    <row r="36" spans="1:16" x14ac:dyDescent="0.3">
      <c r="A36" s="41">
        <f>VLOOKUP(B36,'[1]PORTFOLIO RAW'!B:B,1,FALSE)</f>
        <v>916365</v>
      </c>
      <c r="B36" s="21">
        <v>916365</v>
      </c>
      <c r="C36" s="42" t="s">
        <v>1186</v>
      </c>
      <c r="D36" s="42" t="s">
        <v>1187</v>
      </c>
      <c r="E36" s="43">
        <v>36782679</v>
      </c>
      <c r="F36" s="43">
        <v>33011063</v>
      </c>
      <c r="G36" s="43">
        <v>35265019</v>
      </c>
      <c r="H36" s="43">
        <v>29396722</v>
      </c>
      <c r="I36" s="43">
        <v>27756820</v>
      </c>
      <c r="J36" s="43">
        <v>36410595</v>
      </c>
      <c r="K36" s="43">
        <v>37768290</v>
      </c>
      <c r="L36" s="43">
        <v>39750890</v>
      </c>
      <c r="M36" s="43">
        <v>20893038</v>
      </c>
      <c r="N36" s="43">
        <v>23926080</v>
      </c>
      <c r="O36" s="43">
        <v>35001096</v>
      </c>
      <c r="P36" s="43">
        <v>33765600</v>
      </c>
    </row>
    <row r="37" spans="1:16" x14ac:dyDescent="0.3">
      <c r="A37" s="41">
        <f>VLOOKUP(B37,'[1]PORTFOLIO RAW'!B:B,1,FALSE)</f>
        <v>905876</v>
      </c>
      <c r="B37" s="21">
        <v>905876</v>
      </c>
      <c r="C37" s="42" t="s">
        <v>1188</v>
      </c>
      <c r="D37" s="42" t="s">
        <v>1189</v>
      </c>
      <c r="E37" s="43">
        <v>20379904</v>
      </c>
      <c r="F37" s="43">
        <v>16624062</v>
      </c>
      <c r="G37" s="43">
        <v>18696302</v>
      </c>
      <c r="H37" s="43">
        <v>19424095</v>
      </c>
      <c r="I37" s="43">
        <v>16051201</v>
      </c>
      <c r="J37" s="43">
        <v>15396481</v>
      </c>
      <c r="K37" s="43">
        <v>21434955</v>
      </c>
      <c r="L37" s="43">
        <v>26703691</v>
      </c>
      <c r="M37" s="43">
        <v>32466092</v>
      </c>
      <c r="N37" s="43">
        <v>35310362</v>
      </c>
      <c r="O37" s="43">
        <v>48793351</v>
      </c>
      <c r="P37" s="43">
        <v>60436274</v>
      </c>
    </row>
    <row r="38" spans="1:16" x14ac:dyDescent="0.3">
      <c r="A38" s="41">
        <f>VLOOKUP(B38,'[1]PORTFOLIO RAW'!B:B,1,FALSE)</f>
        <v>945384</v>
      </c>
      <c r="B38" s="21">
        <v>945384</v>
      </c>
      <c r="C38" s="42" t="s">
        <v>1190</v>
      </c>
      <c r="D38" s="42" t="s">
        <v>1191</v>
      </c>
      <c r="E38" s="43">
        <v>125688446</v>
      </c>
      <c r="F38" s="43">
        <v>96293632</v>
      </c>
      <c r="G38" s="43">
        <v>93945685</v>
      </c>
      <c r="H38" s="43">
        <v>101188427</v>
      </c>
      <c r="I38" s="43">
        <v>113700727</v>
      </c>
      <c r="J38" s="43">
        <v>123690286</v>
      </c>
      <c r="K38" s="43">
        <v>140638686</v>
      </c>
      <c r="L38" s="43">
        <v>194369227</v>
      </c>
      <c r="M38" s="43">
        <v>188262160</v>
      </c>
      <c r="N38" s="43">
        <v>217615941</v>
      </c>
      <c r="O38" s="43">
        <v>215926684</v>
      </c>
      <c r="P38" s="43">
        <v>232302917</v>
      </c>
    </row>
    <row r="39" spans="1:16" x14ac:dyDescent="0.3">
      <c r="A39" s="41">
        <f>VLOOKUP(B39,'[1]PORTFOLIO RAW'!B:B,1,FALSE)</f>
        <v>929302</v>
      </c>
      <c r="B39" s="21">
        <v>929302</v>
      </c>
      <c r="C39" s="42" t="s">
        <v>1192</v>
      </c>
      <c r="D39" s="42" t="s">
        <v>1193</v>
      </c>
      <c r="E39" s="43">
        <v>25306486</v>
      </c>
      <c r="F39" s="43">
        <v>11541348</v>
      </c>
      <c r="G39" s="43">
        <v>16323971</v>
      </c>
      <c r="H39" s="43">
        <v>14361166</v>
      </c>
      <c r="I39" s="43">
        <v>9174828</v>
      </c>
      <c r="J39" s="43">
        <v>4008571</v>
      </c>
      <c r="K39" s="43">
        <v>13828430</v>
      </c>
      <c r="L39" s="43">
        <v>13700223</v>
      </c>
      <c r="M39" s="43">
        <v>9859071</v>
      </c>
      <c r="N39" s="43">
        <v>13274978</v>
      </c>
      <c r="O39" s="43">
        <v>19376188</v>
      </c>
      <c r="P39" s="43">
        <v>14071631</v>
      </c>
    </row>
    <row r="40" spans="1:16" x14ac:dyDescent="0.3">
      <c r="A40" s="41">
        <f>VLOOKUP(B40,'[1]PORTFOLIO RAW'!B:B,1,FALSE)</f>
        <v>895784</v>
      </c>
      <c r="B40" s="21">
        <v>895784</v>
      </c>
      <c r="C40" s="42" t="s">
        <v>1194</v>
      </c>
      <c r="D40" s="42" t="s">
        <v>1195</v>
      </c>
      <c r="E40" s="43">
        <v>5614236</v>
      </c>
      <c r="F40" s="43">
        <v>1477423</v>
      </c>
      <c r="G40" s="43">
        <v>3894354</v>
      </c>
      <c r="H40" s="43">
        <v>5286438</v>
      </c>
      <c r="I40" s="43">
        <v>5716579</v>
      </c>
      <c r="J40" s="43">
        <v>6994313</v>
      </c>
      <c r="K40" s="43">
        <v>8775453</v>
      </c>
      <c r="L40" s="43">
        <v>11583622</v>
      </c>
      <c r="M40" s="43">
        <v>11295288</v>
      </c>
      <c r="N40" s="43">
        <v>10815443</v>
      </c>
      <c r="O40" s="43">
        <v>9366607</v>
      </c>
      <c r="P40" s="43">
        <v>6617731</v>
      </c>
    </row>
    <row r="41" spans="1:16" x14ac:dyDescent="0.3">
      <c r="A41" s="41">
        <f>VLOOKUP(B41,'[1]PORTFOLIO RAW'!B:B,1,FALSE)</f>
        <v>878574</v>
      </c>
      <c r="B41" s="21">
        <v>878574</v>
      </c>
      <c r="C41" s="42" t="s">
        <v>1196</v>
      </c>
      <c r="D41" s="42" t="s">
        <v>1197</v>
      </c>
      <c r="E41" s="43">
        <v>19096730</v>
      </c>
      <c r="F41" s="43">
        <v>14458500</v>
      </c>
      <c r="G41" s="43">
        <v>16400930</v>
      </c>
      <c r="H41" s="43">
        <v>23004450</v>
      </c>
      <c r="I41" s="43">
        <v>27144600</v>
      </c>
      <c r="J41" s="43">
        <v>29946400</v>
      </c>
      <c r="K41" s="43">
        <v>33495230</v>
      </c>
      <c r="L41" s="43">
        <v>31616900</v>
      </c>
      <c r="M41" s="43">
        <v>30681000</v>
      </c>
      <c r="N41" s="43">
        <v>22482150</v>
      </c>
      <c r="O41" s="43">
        <v>27094520</v>
      </c>
      <c r="P41" s="43">
        <v>28127520</v>
      </c>
    </row>
    <row r="42" spans="1:16" x14ac:dyDescent="0.3">
      <c r="A42" s="41">
        <f>VLOOKUP(B42,'[1]PORTFOLIO RAW'!B:B,1,FALSE)</f>
        <v>905159</v>
      </c>
      <c r="B42" s="21">
        <v>905159</v>
      </c>
      <c r="C42" s="42" t="s">
        <v>1198</v>
      </c>
      <c r="D42" s="42" t="s">
        <v>1199</v>
      </c>
      <c r="E42" s="43">
        <v>22051793</v>
      </c>
      <c r="F42" s="43">
        <v>14808904</v>
      </c>
      <c r="G42" s="43">
        <v>14159605</v>
      </c>
      <c r="H42" s="43">
        <v>11285007</v>
      </c>
      <c r="I42" s="43">
        <v>18526988</v>
      </c>
      <c r="J42" s="43">
        <v>17464718</v>
      </c>
      <c r="K42" s="43">
        <v>13806370</v>
      </c>
      <c r="L42" s="43">
        <v>16418789</v>
      </c>
      <c r="M42" s="43">
        <v>13439571</v>
      </c>
      <c r="N42" s="43">
        <v>13699400</v>
      </c>
      <c r="O42" s="43">
        <v>13636130</v>
      </c>
      <c r="P42" s="43">
        <v>19222425</v>
      </c>
    </row>
    <row r="43" spans="1:16" x14ac:dyDescent="0.3">
      <c r="A43" s="41">
        <f>VLOOKUP(B43,'[1]PORTFOLIO RAW'!B:B,1,FALSE)</f>
        <v>905596</v>
      </c>
      <c r="B43" s="21">
        <v>905596</v>
      </c>
      <c r="C43" s="42" t="s">
        <v>1200</v>
      </c>
      <c r="D43" s="42" t="s">
        <v>1201</v>
      </c>
      <c r="E43" s="43">
        <v>6002173</v>
      </c>
      <c r="F43" s="43">
        <v>7406965</v>
      </c>
      <c r="G43" s="43">
        <v>7557376</v>
      </c>
      <c r="H43" s="43">
        <v>3850570</v>
      </c>
      <c r="I43" s="43">
        <v>4986620</v>
      </c>
      <c r="J43" s="43">
        <v>5424642</v>
      </c>
      <c r="K43" s="43">
        <v>7884360</v>
      </c>
      <c r="L43" s="43">
        <v>9236003</v>
      </c>
      <c r="M43" s="43">
        <v>9169414</v>
      </c>
      <c r="N43" s="43">
        <v>5069692</v>
      </c>
      <c r="O43" s="43">
        <v>5432032</v>
      </c>
      <c r="P43" s="43">
        <v>5308776</v>
      </c>
    </row>
    <row r="44" spans="1:16" x14ac:dyDescent="0.3">
      <c r="A44" s="41">
        <f>VLOOKUP(B44,'[1]PORTFOLIO RAW'!B:B,1,FALSE)</f>
        <v>904818</v>
      </c>
      <c r="B44" s="21">
        <v>904818</v>
      </c>
      <c r="C44" s="42" t="s">
        <v>1202</v>
      </c>
      <c r="D44" s="42" t="s">
        <v>1203</v>
      </c>
      <c r="E44" s="43">
        <v>67173127</v>
      </c>
      <c r="F44" s="43">
        <v>31003989</v>
      </c>
      <c r="G44" s="43">
        <v>40914401</v>
      </c>
      <c r="H44" s="43">
        <v>47983009</v>
      </c>
      <c r="I44" s="43">
        <v>54624095</v>
      </c>
      <c r="J44" s="43">
        <v>56944317</v>
      </c>
      <c r="K44" s="43">
        <v>102009718</v>
      </c>
      <c r="L44" s="43">
        <v>91860447</v>
      </c>
      <c r="M44" s="43">
        <v>96387136</v>
      </c>
      <c r="N44" s="43">
        <v>96078160</v>
      </c>
      <c r="O44" s="43">
        <v>174303262</v>
      </c>
      <c r="P44" s="43">
        <v>183064283</v>
      </c>
    </row>
    <row r="45" spans="1:16" x14ac:dyDescent="0.3">
      <c r="A45" s="41">
        <f>VLOOKUP(B45,'[1]PORTFOLIO RAW'!B:B,1,FALSE)</f>
        <v>923649</v>
      </c>
      <c r="B45" s="21">
        <v>923649</v>
      </c>
      <c r="C45" s="42" t="s">
        <v>1204</v>
      </c>
      <c r="D45" s="42" t="s">
        <v>1205</v>
      </c>
      <c r="E45" s="43">
        <v>4273877</v>
      </c>
      <c r="F45" s="43">
        <v>3142640</v>
      </c>
      <c r="G45" s="43">
        <v>3973290</v>
      </c>
      <c r="H45" s="43">
        <v>4473186</v>
      </c>
      <c r="I45" s="43">
        <v>4043754</v>
      </c>
      <c r="J45" s="43">
        <v>4436936</v>
      </c>
      <c r="K45" s="43">
        <v>5772215</v>
      </c>
      <c r="L45" s="43">
        <v>7889127</v>
      </c>
      <c r="M45" s="43">
        <v>6182697</v>
      </c>
      <c r="N45" s="43">
        <v>6233916</v>
      </c>
      <c r="O45" s="43">
        <v>6901481</v>
      </c>
      <c r="P45" s="43">
        <v>6811290</v>
      </c>
    </row>
    <row r="46" spans="1:16" x14ac:dyDescent="0.3">
      <c r="A46" s="41">
        <f>VLOOKUP(B46,'[1]PORTFOLIO RAW'!B:B,1,FALSE)</f>
        <v>325824</v>
      </c>
      <c r="B46" s="21">
        <v>325824</v>
      </c>
      <c r="C46" s="42" t="s">
        <v>1206</v>
      </c>
      <c r="D46" s="42" t="s">
        <v>1207</v>
      </c>
      <c r="E46" s="43">
        <v>17343062</v>
      </c>
      <c r="F46" s="43">
        <v>11622660</v>
      </c>
      <c r="G46" s="43">
        <v>13596785</v>
      </c>
      <c r="H46" s="43">
        <v>11512305</v>
      </c>
      <c r="I46" s="43">
        <v>7737957</v>
      </c>
      <c r="J46" s="43">
        <v>7768228</v>
      </c>
      <c r="K46" s="43">
        <v>15893999</v>
      </c>
      <c r="L46" s="43">
        <v>17588739</v>
      </c>
      <c r="M46" s="43">
        <v>24832180</v>
      </c>
      <c r="N46" s="43">
        <v>29462321</v>
      </c>
      <c r="O46" s="43">
        <v>34048981</v>
      </c>
      <c r="P46" s="43">
        <v>48931119</v>
      </c>
    </row>
    <row r="47" spans="1:16" x14ac:dyDescent="0.3">
      <c r="A47" s="41">
        <f>VLOOKUP(B47,'[1]PORTFOLIO RAW'!B:B,1,FALSE)</f>
        <v>879628</v>
      </c>
      <c r="B47" s="21">
        <v>879628</v>
      </c>
      <c r="C47" s="42" t="s">
        <v>1208</v>
      </c>
      <c r="D47" s="42" t="s">
        <v>1209</v>
      </c>
      <c r="E47" s="43">
        <v>9244887</v>
      </c>
      <c r="F47" s="43">
        <v>9379148</v>
      </c>
      <c r="G47" s="43">
        <v>9813666</v>
      </c>
      <c r="H47" s="43">
        <v>13315389</v>
      </c>
      <c r="I47" s="43">
        <v>11404913</v>
      </c>
      <c r="J47" s="43">
        <v>10199093</v>
      </c>
      <c r="K47" s="43">
        <v>8763995</v>
      </c>
      <c r="L47" s="43">
        <v>10968240</v>
      </c>
      <c r="M47" s="43">
        <v>8897079</v>
      </c>
      <c r="N47" s="43">
        <v>10348561</v>
      </c>
      <c r="O47" s="43">
        <v>12431797</v>
      </c>
      <c r="P47" s="43">
        <v>11544212</v>
      </c>
    </row>
    <row r="48" spans="1:16" x14ac:dyDescent="0.3">
      <c r="A48" s="41">
        <f>VLOOKUP(B48,'[1]PORTFOLIO RAW'!B:B,1,FALSE)</f>
        <v>905080</v>
      </c>
      <c r="B48" s="21">
        <v>905080</v>
      </c>
      <c r="C48" s="42" t="s">
        <v>1210</v>
      </c>
      <c r="D48" s="42" t="s">
        <v>1211</v>
      </c>
      <c r="E48" s="43">
        <v>52350480</v>
      </c>
      <c r="F48" s="43">
        <v>45895500</v>
      </c>
      <c r="G48" s="43">
        <v>43152250</v>
      </c>
      <c r="H48" s="43">
        <v>44989520</v>
      </c>
      <c r="I48" s="43">
        <v>59379400</v>
      </c>
      <c r="J48" s="43">
        <v>53121700</v>
      </c>
      <c r="K48" s="43">
        <v>87219150</v>
      </c>
      <c r="L48" s="43">
        <v>97576590</v>
      </c>
      <c r="M48" s="43">
        <v>114260190</v>
      </c>
      <c r="N48" s="43">
        <v>97244160</v>
      </c>
      <c r="O48" s="43">
        <v>99580000</v>
      </c>
      <c r="P48" s="43">
        <v>84415520</v>
      </c>
    </row>
    <row r="49" spans="1:16" x14ac:dyDescent="0.3">
      <c r="A49" s="41">
        <f>VLOOKUP(B49,'[1]PORTFOLIO RAW'!B:B,1,FALSE)</f>
        <v>130502</v>
      </c>
      <c r="B49" s="21">
        <v>130502</v>
      </c>
      <c r="C49" s="42" t="s">
        <v>1212</v>
      </c>
      <c r="D49" s="42" t="s">
        <v>1213</v>
      </c>
      <c r="E49" s="43">
        <v>7278774</v>
      </c>
      <c r="F49" s="43">
        <v>4671927</v>
      </c>
      <c r="G49" s="43">
        <v>6694343</v>
      </c>
      <c r="H49" s="43">
        <v>9667941</v>
      </c>
      <c r="I49" s="43">
        <v>12429943</v>
      </c>
      <c r="J49" s="43">
        <v>15511967</v>
      </c>
      <c r="K49" s="43">
        <v>15300936</v>
      </c>
      <c r="L49" s="43">
        <v>21575712</v>
      </c>
      <c r="M49" s="43">
        <v>25226184</v>
      </c>
      <c r="N49" s="43">
        <v>24328170</v>
      </c>
      <c r="O49" s="43">
        <v>24637378</v>
      </c>
      <c r="P49" s="43">
        <v>24107391</v>
      </c>
    </row>
    <row r="50" spans="1:16" x14ac:dyDescent="0.3">
      <c r="A50" s="41">
        <f>VLOOKUP(B50,'[1]PORTFOLIO RAW'!B:B,1,FALSE)</f>
        <v>902103</v>
      </c>
      <c r="B50" s="21">
        <v>902103</v>
      </c>
      <c r="C50" s="42" t="s">
        <v>1214</v>
      </c>
      <c r="D50" s="42" t="s">
        <v>1215</v>
      </c>
      <c r="E50" s="43">
        <v>16150680</v>
      </c>
      <c r="F50" s="43">
        <v>10359090</v>
      </c>
      <c r="G50" s="43">
        <v>13827060</v>
      </c>
      <c r="H50" s="43">
        <v>12595200</v>
      </c>
      <c r="I50" s="43">
        <v>13200000</v>
      </c>
      <c r="J50" s="43">
        <v>17167480</v>
      </c>
      <c r="K50" s="43">
        <v>21901440</v>
      </c>
      <c r="L50" s="43">
        <v>27394560</v>
      </c>
      <c r="M50" s="43">
        <v>23314480</v>
      </c>
      <c r="N50" s="43">
        <v>25175349</v>
      </c>
      <c r="O50" s="43">
        <v>26836920</v>
      </c>
      <c r="P50" s="43">
        <v>29644060</v>
      </c>
    </row>
    <row r="51" spans="1:16" x14ac:dyDescent="0.3">
      <c r="A51" s="41">
        <f>VLOOKUP(B51,'[1]PORTFOLIO RAW'!B:B,1,FALSE)</f>
        <v>951849</v>
      </c>
      <c r="B51" s="21">
        <v>951849</v>
      </c>
      <c r="C51" s="42" t="s">
        <v>1216</v>
      </c>
      <c r="D51" s="42" t="s">
        <v>1217</v>
      </c>
      <c r="E51" s="43">
        <v>27464360</v>
      </c>
      <c r="F51" s="43">
        <v>19950650</v>
      </c>
      <c r="G51" s="43">
        <v>26036400</v>
      </c>
      <c r="H51" s="43">
        <v>29205140</v>
      </c>
      <c r="I51" s="43">
        <v>26472670</v>
      </c>
      <c r="J51" s="43">
        <v>29075240</v>
      </c>
      <c r="K51" s="43">
        <v>45718860</v>
      </c>
      <c r="L51" s="43">
        <v>49566583</v>
      </c>
      <c r="M51" s="43">
        <v>42079277</v>
      </c>
      <c r="N51" s="43">
        <v>49440629</v>
      </c>
      <c r="O51" s="43">
        <v>66940960</v>
      </c>
      <c r="P51" s="43">
        <v>42901654</v>
      </c>
    </row>
    <row r="52" spans="1:16" x14ac:dyDescent="0.3">
      <c r="A52" s="41">
        <f>VLOOKUP(B52,'[1]PORTFOLIO RAW'!B:B,1,FALSE)</f>
        <v>674693</v>
      </c>
      <c r="B52" s="21">
        <v>674693</v>
      </c>
      <c r="C52" s="42" t="s">
        <v>1218</v>
      </c>
      <c r="D52" s="42" t="s">
        <v>1219</v>
      </c>
      <c r="E52" s="43">
        <v>8381364</v>
      </c>
      <c r="F52" s="43">
        <v>3654732</v>
      </c>
      <c r="G52" s="43">
        <v>4443179</v>
      </c>
      <c r="H52" s="43">
        <v>5643294</v>
      </c>
      <c r="I52" s="43">
        <v>5694554</v>
      </c>
      <c r="J52" s="43">
        <v>5954677</v>
      </c>
      <c r="K52" s="43">
        <v>7994021</v>
      </c>
      <c r="L52" s="43">
        <v>6751764</v>
      </c>
      <c r="M52" s="43">
        <v>9615890</v>
      </c>
      <c r="N52" s="43">
        <v>7842132</v>
      </c>
      <c r="O52" s="43">
        <v>11168314</v>
      </c>
      <c r="P52" s="43">
        <v>17800287</v>
      </c>
    </row>
    <row r="53" spans="1:16" x14ac:dyDescent="0.3">
      <c r="A53" s="41">
        <f>VLOOKUP(B53,'[1]PORTFOLIO RAW'!B:B,1,FALSE)</f>
        <v>546075</v>
      </c>
      <c r="B53" s="21">
        <v>546075</v>
      </c>
      <c r="C53" s="42" t="s">
        <v>1220</v>
      </c>
      <c r="D53" s="42" t="s">
        <v>1221</v>
      </c>
      <c r="E53" s="43">
        <v>8396779</v>
      </c>
      <c r="F53" s="43">
        <v>4105046</v>
      </c>
      <c r="G53" s="43">
        <v>7998834</v>
      </c>
      <c r="H53" s="43">
        <v>9265565</v>
      </c>
      <c r="I53" s="43">
        <v>7404129</v>
      </c>
      <c r="J53" s="43">
        <v>10342796</v>
      </c>
      <c r="K53" s="43">
        <v>14108822</v>
      </c>
      <c r="L53" s="43">
        <v>16674898</v>
      </c>
      <c r="M53" s="43">
        <v>16086840</v>
      </c>
      <c r="N53" s="43">
        <v>20717760</v>
      </c>
      <c r="O53" s="43">
        <v>26840460</v>
      </c>
      <c r="P53" s="43">
        <v>24184470</v>
      </c>
    </row>
    <row r="54" spans="1:16" x14ac:dyDescent="0.3">
      <c r="A54" s="41">
        <f>VLOOKUP(B54,'[1]PORTFOLIO RAW'!B:B,1,FALSE)</f>
        <v>912216</v>
      </c>
      <c r="B54" s="21">
        <v>912216</v>
      </c>
      <c r="C54" s="42" t="s">
        <v>1222</v>
      </c>
      <c r="D54" s="42" t="s">
        <v>1223</v>
      </c>
      <c r="E54" s="43">
        <v>9133094</v>
      </c>
      <c r="F54" s="43">
        <v>7761710</v>
      </c>
      <c r="G54" s="43">
        <v>8042492</v>
      </c>
      <c r="H54" s="43">
        <v>10231562</v>
      </c>
      <c r="I54" s="43">
        <v>11673143</v>
      </c>
      <c r="J54" s="43">
        <v>13479271</v>
      </c>
      <c r="K54" s="43">
        <v>17178043</v>
      </c>
      <c r="L54" s="43">
        <v>18749887</v>
      </c>
      <c r="M54" s="43">
        <v>20719736</v>
      </c>
      <c r="N54" s="43">
        <v>17765141</v>
      </c>
      <c r="O54" s="43">
        <v>26375186</v>
      </c>
      <c r="P54" s="43">
        <v>22886028</v>
      </c>
    </row>
    <row r="55" spans="1:16" x14ac:dyDescent="0.3">
      <c r="A55" s="41">
        <f>VLOOKUP(B55,'[1]PORTFOLIO RAW'!B:B,1,FALSE)</f>
        <v>993189</v>
      </c>
      <c r="B55" s="21">
        <v>993189</v>
      </c>
      <c r="C55" s="42" t="s">
        <v>1224</v>
      </c>
      <c r="D55" s="42" t="s">
        <v>1225</v>
      </c>
      <c r="E55" s="43">
        <v>17937859</v>
      </c>
      <c r="F55" s="43">
        <v>12680379</v>
      </c>
      <c r="G55" s="43">
        <v>19078875</v>
      </c>
      <c r="H55" s="43">
        <v>23927800</v>
      </c>
      <c r="I55" s="43">
        <v>22095250</v>
      </c>
      <c r="J55" s="43">
        <v>20134163</v>
      </c>
      <c r="K55" s="43">
        <v>29024895</v>
      </c>
      <c r="L55" s="43">
        <v>35940160</v>
      </c>
      <c r="M55" s="43">
        <v>25067700</v>
      </c>
      <c r="N55" s="43">
        <v>33349507</v>
      </c>
      <c r="O55" s="43">
        <v>48950704</v>
      </c>
      <c r="P55" s="43">
        <v>50822340</v>
      </c>
    </row>
    <row r="56" spans="1:16" x14ac:dyDescent="0.3">
      <c r="A56" s="41">
        <f>VLOOKUP(B56,'[1]PORTFOLIO RAW'!B:B,1,FALSE)</f>
        <v>905075</v>
      </c>
      <c r="B56" s="21">
        <v>905075</v>
      </c>
      <c r="C56" s="42" t="s">
        <v>1226</v>
      </c>
      <c r="D56" s="42" t="s">
        <v>1227</v>
      </c>
      <c r="E56" s="43">
        <v>14184810</v>
      </c>
      <c r="F56" s="43">
        <v>10683560</v>
      </c>
      <c r="G56" s="43">
        <v>11593400</v>
      </c>
      <c r="H56" s="43">
        <v>11676000</v>
      </c>
      <c r="I56" s="43">
        <v>10636800</v>
      </c>
      <c r="J56" s="43">
        <v>10885680</v>
      </c>
      <c r="K56" s="43">
        <v>13503360</v>
      </c>
      <c r="L56" s="43">
        <v>13772000</v>
      </c>
      <c r="M56" s="43">
        <v>16290500</v>
      </c>
      <c r="N56" s="43">
        <v>18624760</v>
      </c>
      <c r="O56" s="43">
        <v>14481110</v>
      </c>
      <c r="P56" s="43">
        <v>9929990</v>
      </c>
    </row>
    <row r="57" spans="1:16" x14ac:dyDescent="0.3">
      <c r="A57" s="41">
        <f>VLOOKUP(B57,'[1]PORTFOLIO RAW'!B:B,1,FALSE)</f>
        <v>937083</v>
      </c>
      <c r="B57" s="21">
        <v>937083</v>
      </c>
      <c r="C57" s="42" t="s">
        <v>1228</v>
      </c>
      <c r="D57" s="42" t="s">
        <v>1229</v>
      </c>
      <c r="E57" s="43">
        <v>5552310</v>
      </c>
      <c r="F57" s="43">
        <v>3407156</v>
      </c>
      <c r="G57" s="43">
        <v>3490964</v>
      </c>
      <c r="H57" s="43">
        <v>4922657</v>
      </c>
      <c r="I57" s="43">
        <v>4364738</v>
      </c>
      <c r="J57" s="43">
        <v>6877198</v>
      </c>
      <c r="K57" s="43">
        <v>13004569</v>
      </c>
      <c r="L57" s="43">
        <v>18796623</v>
      </c>
      <c r="M57" s="43">
        <v>27710464</v>
      </c>
      <c r="N57" s="43">
        <v>30578713</v>
      </c>
      <c r="O57" s="43">
        <v>44478794</v>
      </c>
      <c r="P57" s="43">
        <v>30765622</v>
      </c>
    </row>
    <row r="58" spans="1:16" x14ac:dyDescent="0.3">
      <c r="A58" s="41">
        <f>VLOOKUP(B58,'[1]PORTFOLIO RAW'!B:B,1,FALSE)</f>
        <v>944704</v>
      </c>
      <c r="B58" s="21">
        <v>944704</v>
      </c>
      <c r="C58" s="42" t="s">
        <v>1230</v>
      </c>
      <c r="D58" s="42" t="s">
        <v>1231</v>
      </c>
      <c r="E58" s="43">
        <v>21257775</v>
      </c>
      <c r="F58" s="43">
        <v>12309237</v>
      </c>
      <c r="G58" s="43">
        <v>11606400</v>
      </c>
      <c r="H58" s="43">
        <v>13653684</v>
      </c>
      <c r="I58" s="43">
        <v>14258171</v>
      </c>
      <c r="J58" s="43">
        <v>14124740</v>
      </c>
      <c r="K58" s="43">
        <v>22648590</v>
      </c>
      <c r="L58" s="43">
        <v>27206010</v>
      </c>
      <c r="M58" s="43">
        <v>29280560</v>
      </c>
      <c r="N58" s="43">
        <v>23174340</v>
      </c>
      <c r="O58" s="43">
        <v>19361320</v>
      </c>
      <c r="P58" s="43">
        <v>13781400</v>
      </c>
    </row>
    <row r="59" spans="1:16" x14ac:dyDescent="0.3">
      <c r="A59" s="41">
        <f>VLOOKUP(B59,'[1]PORTFOLIO RAW'!B:B,1,FALSE)</f>
        <v>902224</v>
      </c>
      <c r="B59" s="21">
        <v>902224</v>
      </c>
      <c r="C59" s="42" t="s">
        <v>1232</v>
      </c>
      <c r="D59" s="42" t="s">
        <v>1233</v>
      </c>
      <c r="E59" s="43">
        <v>45276434</v>
      </c>
      <c r="F59" s="43">
        <v>26870195</v>
      </c>
      <c r="G59" s="43">
        <v>35602948</v>
      </c>
      <c r="H59" s="43">
        <v>59832135</v>
      </c>
      <c r="I59" s="43">
        <v>58666521</v>
      </c>
      <c r="J59" s="43">
        <v>58697913</v>
      </c>
      <c r="K59" s="43">
        <v>57920647</v>
      </c>
      <c r="L59" s="43">
        <v>55482425</v>
      </c>
      <c r="M59" s="43">
        <v>39574596</v>
      </c>
      <c r="N59" s="43">
        <v>54390714</v>
      </c>
      <c r="O59" s="43">
        <v>94173869</v>
      </c>
      <c r="P59" s="43">
        <v>73134216</v>
      </c>
    </row>
    <row r="60" spans="1:16" x14ac:dyDescent="0.3">
      <c r="A60" s="41">
        <f>VLOOKUP(B60,'[1]PORTFOLIO RAW'!B:B,1,FALSE)</f>
        <v>755790</v>
      </c>
      <c r="B60" s="21">
        <v>755790</v>
      </c>
      <c r="C60" s="42" t="s">
        <v>1234</v>
      </c>
      <c r="D60" s="42" t="s">
        <v>1235</v>
      </c>
      <c r="E60" s="43">
        <v>18628387</v>
      </c>
      <c r="F60" s="43">
        <v>25380686</v>
      </c>
      <c r="G60" s="43">
        <v>25573349</v>
      </c>
      <c r="H60" s="43">
        <v>27818765</v>
      </c>
      <c r="I60" s="43">
        <v>29574471</v>
      </c>
      <c r="J60" s="43">
        <v>32937928</v>
      </c>
      <c r="K60" s="43">
        <v>69226190</v>
      </c>
      <c r="L60" s="43">
        <v>89510372</v>
      </c>
      <c r="M60" s="43">
        <v>94203216</v>
      </c>
      <c r="N60" s="43">
        <v>90122950</v>
      </c>
      <c r="O60" s="43">
        <v>79240548</v>
      </c>
      <c r="P60" s="43">
        <v>44875818</v>
      </c>
    </row>
    <row r="61" spans="1:16" x14ac:dyDescent="0.3">
      <c r="A61" s="41">
        <f>VLOOKUP(B61,'[1]PORTFOLIO RAW'!B:B,1,FALSE)</f>
        <v>867705</v>
      </c>
      <c r="B61" s="21">
        <v>867705</v>
      </c>
      <c r="C61" s="42" t="s">
        <v>1236</v>
      </c>
      <c r="D61" s="42" t="s">
        <v>1237</v>
      </c>
      <c r="E61" s="43">
        <v>7121554</v>
      </c>
      <c r="F61" s="43">
        <v>4243920</v>
      </c>
      <c r="G61" s="43">
        <v>7598360</v>
      </c>
      <c r="H61" s="43">
        <v>12826191</v>
      </c>
      <c r="I61" s="43">
        <v>11282626</v>
      </c>
      <c r="J61" s="43">
        <v>12227762</v>
      </c>
      <c r="K61" s="43">
        <v>11593029</v>
      </c>
      <c r="L61" s="43">
        <v>10257509</v>
      </c>
      <c r="M61" s="43">
        <v>11636256</v>
      </c>
      <c r="N61" s="43">
        <v>13959064</v>
      </c>
      <c r="O61" s="43">
        <v>12646216</v>
      </c>
      <c r="P61" s="43">
        <v>13466728</v>
      </c>
    </row>
    <row r="62" spans="1:16" x14ac:dyDescent="0.3">
      <c r="A62" s="41">
        <f>VLOOKUP(B62,'[1]PORTFOLIO RAW'!B:B,1,FALSE)</f>
        <v>902242</v>
      </c>
      <c r="B62" s="21">
        <v>902242</v>
      </c>
      <c r="C62" s="42" t="s">
        <v>1238</v>
      </c>
      <c r="D62" s="42" t="s">
        <v>1239</v>
      </c>
      <c r="E62" s="43">
        <v>146987010</v>
      </c>
      <c r="F62" s="43">
        <v>117544026</v>
      </c>
      <c r="G62" s="43">
        <v>164263140</v>
      </c>
      <c r="H62" s="43">
        <v>165874676</v>
      </c>
      <c r="I62" s="43">
        <v>125441966</v>
      </c>
      <c r="J62" s="43">
        <v>167256355</v>
      </c>
      <c r="K62" s="43">
        <v>219657214</v>
      </c>
      <c r="L62" s="43">
        <v>232471512</v>
      </c>
      <c r="M62" s="43">
        <v>241899221</v>
      </c>
      <c r="N62" s="43">
        <v>307295076</v>
      </c>
      <c r="O62" s="43">
        <v>366301457</v>
      </c>
      <c r="P62" s="43">
        <v>319780298</v>
      </c>
    </row>
    <row r="63" spans="1:16" x14ac:dyDescent="0.3">
      <c r="A63" s="41">
        <f>VLOOKUP(B63,'[1]PORTFOLIO RAW'!B:B,1,FALSE)</f>
        <v>951545</v>
      </c>
      <c r="B63" s="21">
        <v>951545</v>
      </c>
      <c r="C63" s="42" t="s">
        <v>1240</v>
      </c>
      <c r="D63" s="42" t="s">
        <v>1241</v>
      </c>
      <c r="E63" s="43">
        <v>6563597</v>
      </c>
      <c r="F63" s="43">
        <v>4709340</v>
      </c>
      <c r="G63" s="43">
        <v>4250880</v>
      </c>
      <c r="H63" s="43">
        <v>5133780</v>
      </c>
      <c r="I63" s="43">
        <v>4934520</v>
      </c>
      <c r="J63" s="43">
        <v>6383080</v>
      </c>
      <c r="K63" s="43">
        <v>8542018</v>
      </c>
      <c r="L63" s="43">
        <v>8484571</v>
      </c>
      <c r="M63" s="43">
        <v>9697963</v>
      </c>
      <c r="N63" s="43">
        <v>12453300</v>
      </c>
      <c r="O63" s="43">
        <v>12287583</v>
      </c>
      <c r="P63" s="43">
        <v>12603976</v>
      </c>
    </row>
    <row r="64" spans="1:16" x14ac:dyDescent="0.3">
      <c r="A64" s="41">
        <f>VLOOKUP(B64,'[1]PORTFOLIO RAW'!B:B,1,FALSE)</f>
        <v>944777</v>
      </c>
      <c r="B64" s="21">
        <v>944777</v>
      </c>
      <c r="C64" s="42" t="s">
        <v>1242</v>
      </c>
      <c r="D64" s="42" t="s">
        <v>1243</v>
      </c>
      <c r="E64" s="43">
        <v>5334716</v>
      </c>
      <c r="F64" s="43">
        <v>3570244</v>
      </c>
      <c r="G64" s="43">
        <v>3983240</v>
      </c>
      <c r="H64" s="43">
        <v>4274241</v>
      </c>
      <c r="I64" s="43">
        <v>4789295</v>
      </c>
      <c r="J64" s="43">
        <v>5174658</v>
      </c>
      <c r="K64" s="43">
        <v>7286755</v>
      </c>
      <c r="L64" s="43">
        <v>9180444</v>
      </c>
      <c r="M64" s="43">
        <v>10170554</v>
      </c>
      <c r="N64" s="43">
        <v>12042910</v>
      </c>
      <c r="O64" s="43">
        <v>16424580</v>
      </c>
      <c r="P64" s="43">
        <v>17861769</v>
      </c>
    </row>
    <row r="65" spans="1:16" x14ac:dyDescent="0.3">
      <c r="A65" s="41">
        <f>VLOOKUP(B65,'[1]PORTFOLIO RAW'!B:B,1,FALSE)</f>
        <v>542868</v>
      </c>
      <c r="B65" s="21">
        <v>542868</v>
      </c>
      <c r="C65" s="42" t="s">
        <v>1244</v>
      </c>
      <c r="D65" s="42" t="s">
        <v>1245</v>
      </c>
      <c r="E65" s="43">
        <v>165126390</v>
      </c>
      <c r="F65" s="43">
        <v>96055900</v>
      </c>
      <c r="G65" s="43">
        <v>138492900</v>
      </c>
      <c r="H65" s="43">
        <v>114400650</v>
      </c>
      <c r="I65" s="43">
        <v>98264800</v>
      </c>
      <c r="J65" s="43">
        <v>104102521</v>
      </c>
      <c r="K65" s="43">
        <v>120875270</v>
      </c>
      <c r="L65" s="43">
        <v>142051205</v>
      </c>
      <c r="M65" s="43">
        <v>138083175</v>
      </c>
      <c r="N65" s="43">
        <v>151976380</v>
      </c>
      <c r="O65" s="43">
        <v>190848900</v>
      </c>
      <c r="P65" s="43">
        <v>199924620</v>
      </c>
    </row>
    <row r="66" spans="1:16" x14ac:dyDescent="0.3">
      <c r="A66" s="41">
        <f>VLOOKUP(B66,'[1]PORTFOLIO RAW'!B:B,1,FALSE)</f>
        <v>916125</v>
      </c>
      <c r="B66" s="21">
        <v>916125</v>
      </c>
      <c r="C66" s="42" t="s">
        <v>1246</v>
      </c>
      <c r="D66" s="42" t="s">
        <v>1247</v>
      </c>
      <c r="E66" s="43">
        <v>9857383</v>
      </c>
      <c r="F66" s="43">
        <v>7669394</v>
      </c>
      <c r="G66" s="43">
        <v>8488637</v>
      </c>
      <c r="H66" s="43">
        <v>8781018</v>
      </c>
      <c r="I66" s="43">
        <v>8723810</v>
      </c>
      <c r="J66" s="43">
        <v>9486536</v>
      </c>
      <c r="K66" s="43">
        <v>12092835</v>
      </c>
      <c r="L66" s="43">
        <v>13421855</v>
      </c>
      <c r="M66" s="43">
        <v>16312153</v>
      </c>
      <c r="N66" s="43">
        <v>15525219</v>
      </c>
      <c r="O66" s="43">
        <v>19189568</v>
      </c>
      <c r="P66" s="43">
        <v>19727264</v>
      </c>
    </row>
    <row r="67" spans="1:16" x14ac:dyDescent="0.3">
      <c r="A67" s="41">
        <f>VLOOKUP(B67,'[1]PORTFOLIO RAW'!B:B,1,FALSE)</f>
        <v>904282</v>
      </c>
      <c r="B67" s="21">
        <v>904282</v>
      </c>
      <c r="C67" s="42" t="s">
        <v>1248</v>
      </c>
      <c r="D67" s="42" t="s">
        <v>1249</v>
      </c>
      <c r="E67" s="43">
        <v>142255660</v>
      </c>
      <c r="F67" s="43">
        <v>104664240</v>
      </c>
      <c r="G67" s="43">
        <v>131271000</v>
      </c>
      <c r="H67" s="43">
        <v>150744840</v>
      </c>
      <c r="I67" s="43">
        <v>158342110</v>
      </c>
      <c r="J67" s="43">
        <v>162001250</v>
      </c>
      <c r="K67" s="43">
        <v>181846620</v>
      </c>
      <c r="L67" s="43">
        <v>184332520</v>
      </c>
      <c r="M67" s="43">
        <v>185759040</v>
      </c>
      <c r="N67" s="43">
        <v>177780480</v>
      </c>
      <c r="O67" s="43">
        <v>195402920</v>
      </c>
      <c r="P67" s="43">
        <v>202089800</v>
      </c>
    </row>
    <row r="68" spans="1:16" x14ac:dyDescent="0.3">
      <c r="A68" s="41">
        <f>VLOOKUP(B68,'[1]PORTFOLIO RAW'!B:B,1,FALSE)</f>
        <v>906148</v>
      </c>
      <c r="B68" s="21">
        <v>906148</v>
      </c>
      <c r="C68" s="42" t="s">
        <v>1250</v>
      </c>
      <c r="D68" s="42" t="s">
        <v>1251</v>
      </c>
      <c r="E68" s="43">
        <v>39684353</v>
      </c>
      <c r="F68" s="43">
        <v>34366818</v>
      </c>
      <c r="G68" s="43">
        <v>40595656</v>
      </c>
      <c r="H68" s="43">
        <v>39771132</v>
      </c>
      <c r="I68" s="43">
        <v>44348870</v>
      </c>
      <c r="J68" s="43">
        <v>48910538</v>
      </c>
      <c r="K68" s="43">
        <v>59989716</v>
      </c>
      <c r="L68" s="43">
        <v>62735413</v>
      </c>
      <c r="M68" s="43">
        <v>59474240</v>
      </c>
      <c r="N68" s="43">
        <v>57790651</v>
      </c>
      <c r="O68" s="43">
        <v>65996199</v>
      </c>
      <c r="P68" s="43">
        <v>51360569</v>
      </c>
    </row>
    <row r="69" spans="1:16" x14ac:dyDescent="0.3">
      <c r="A69" s="41">
        <f>VLOOKUP(B69,'[1]PORTFOLIO RAW'!B:B,1,FALSE)</f>
        <v>922964</v>
      </c>
      <c r="B69" s="21">
        <v>922964</v>
      </c>
      <c r="C69" s="42" t="s">
        <v>1252</v>
      </c>
      <c r="D69" s="42" t="s">
        <v>1253</v>
      </c>
      <c r="E69" s="43">
        <v>6528984</v>
      </c>
      <c r="F69" s="43">
        <v>2987145</v>
      </c>
      <c r="G69" s="43">
        <v>4470382</v>
      </c>
      <c r="H69" s="43">
        <v>7456863</v>
      </c>
      <c r="I69" s="43">
        <v>5091211</v>
      </c>
      <c r="J69" s="43">
        <v>5712270</v>
      </c>
      <c r="K69" s="43">
        <v>8666734</v>
      </c>
      <c r="L69" s="43">
        <v>8385231</v>
      </c>
      <c r="M69" s="43">
        <v>7349854</v>
      </c>
      <c r="N69" s="43">
        <v>11940614</v>
      </c>
      <c r="O69" s="43">
        <v>15005833</v>
      </c>
      <c r="P69" s="43">
        <v>10996146</v>
      </c>
    </row>
    <row r="70" spans="1:16" x14ac:dyDescent="0.3">
      <c r="A70" s="41">
        <f>VLOOKUP(B70,'[1]PORTFOLIO RAW'!B:B,1,FALSE)</f>
        <v>929814</v>
      </c>
      <c r="B70" s="21">
        <v>929814</v>
      </c>
      <c r="C70" s="42" t="s">
        <v>1254</v>
      </c>
      <c r="D70" s="42" t="s">
        <v>1255</v>
      </c>
      <c r="E70" s="43">
        <v>11651845</v>
      </c>
      <c r="F70" s="43">
        <v>7992127</v>
      </c>
      <c r="G70" s="43">
        <v>10180197</v>
      </c>
      <c r="H70" s="43">
        <v>9986449</v>
      </c>
      <c r="I70" s="43">
        <v>10837049</v>
      </c>
      <c r="J70" s="43">
        <v>12024567</v>
      </c>
      <c r="K70" s="43">
        <v>14135973</v>
      </c>
      <c r="L70" s="43">
        <v>15307078</v>
      </c>
      <c r="M70" s="43">
        <v>18053105</v>
      </c>
      <c r="N70" s="43">
        <v>17325469</v>
      </c>
      <c r="O70" s="43">
        <v>15690307</v>
      </c>
      <c r="P70" s="43">
        <v>8348107</v>
      </c>
    </row>
    <row r="71" spans="1:16" x14ac:dyDescent="0.3">
      <c r="A71" s="41">
        <f>VLOOKUP(B71,'[1]PORTFOLIO RAW'!B:B,1,FALSE)</f>
        <v>902288</v>
      </c>
      <c r="B71" s="21">
        <v>902288</v>
      </c>
      <c r="C71" s="42" t="s">
        <v>1256</v>
      </c>
      <c r="D71" s="42" t="s">
        <v>1257</v>
      </c>
      <c r="E71" s="43">
        <v>13288415</v>
      </c>
      <c r="F71" s="43">
        <v>10655985</v>
      </c>
      <c r="G71" s="43">
        <v>12771452</v>
      </c>
      <c r="H71" s="43">
        <v>14455422</v>
      </c>
      <c r="I71" s="43">
        <v>18167875</v>
      </c>
      <c r="J71" s="43">
        <v>16266105</v>
      </c>
      <c r="K71" s="43">
        <v>16189986</v>
      </c>
      <c r="L71" s="43">
        <v>19332758</v>
      </c>
      <c r="M71" s="43">
        <v>18831110</v>
      </c>
      <c r="N71" s="43">
        <v>22472400</v>
      </c>
      <c r="O71" s="43">
        <v>26334500</v>
      </c>
      <c r="P71" s="43">
        <v>24543660</v>
      </c>
    </row>
    <row r="72" spans="1:16" x14ac:dyDescent="0.3">
      <c r="A72" s="41">
        <f>VLOOKUP(B72,'[1]PORTFOLIO RAW'!B:B,1,FALSE)</f>
        <v>901686</v>
      </c>
      <c r="B72" s="21">
        <v>901686</v>
      </c>
      <c r="C72" s="42" t="s">
        <v>1258</v>
      </c>
      <c r="D72" s="42" t="s">
        <v>1259</v>
      </c>
      <c r="E72" s="43">
        <v>3912082</v>
      </c>
      <c r="F72" s="43">
        <v>2288904</v>
      </c>
      <c r="G72" s="43">
        <v>3568914</v>
      </c>
      <c r="H72" s="43">
        <v>4642560</v>
      </c>
      <c r="I72" s="43">
        <v>5610528</v>
      </c>
      <c r="J72" s="43">
        <v>6438758</v>
      </c>
      <c r="K72" s="43">
        <v>7123497</v>
      </c>
      <c r="L72" s="43">
        <v>9563200</v>
      </c>
      <c r="M72" s="43">
        <v>10001376</v>
      </c>
      <c r="N72" s="43">
        <v>11620304</v>
      </c>
      <c r="O72" s="43">
        <v>13319680</v>
      </c>
      <c r="P72" s="43">
        <v>14070810</v>
      </c>
    </row>
    <row r="73" spans="1:16" x14ac:dyDescent="0.3">
      <c r="A73" s="41">
        <f>VLOOKUP(B73,'[1]PORTFOLIO RAW'!B:B,1,FALSE)</f>
        <v>938928</v>
      </c>
      <c r="B73" s="21">
        <v>938928</v>
      </c>
      <c r="C73" s="42" t="s">
        <v>1260</v>
      </c>
      <c r="D73" s="42" t="s">
        <v>1261</v>
      </c>
      <c r="E73" s="43">
        <v>1694116</v>
      </c>
      <c r="F73" s="43">
        <v>740116</v>
      </c>
      <c r="G73" s="43">
        <v>1724690</v>
      </c>
      <c r="H73" s="43">
        <v>2581877</v>
      </c>
      <c r="I73" s="43">
        <v>3374108</v>
      </c>
      <c r="J73" s="43">
        <v>4479776</v>
      </c>
      <c r="K73" s="43">
        <v>5943701</v>
      </c>
      <c r="L73" s="43">
        <v>7803499</v>
      </c>
      <c r="M73" s="43">
        <v>6477566</v>
      </c>
      <c r="N73" s="43">
        <v>8533960</v>
      </c>
      <c r="O73" s="43">
        <v>10632544</v>
      </c>
      <c r="P73" s="43">
        <v>12521400</v>
      </c>
    </row>
    <row r="74" spans="1:16" x14ac:dyDescent="0.3">
      <c r="A74" s="41">
        <f>VLOOKUP(B74,'[1]PORTFOLIO RAW'!B:B,1,FALSE)</f>
        <v>912273</v>
      </c>
      <c r="B74" s="21">
        <v>912273</v>
      </c>
      <c r="C74" s="42" t="s">
        <v>1262</v>
      </c>
      <c r="D74" s="42" t="s">
        <v>1263</v>
      </c>
      <c r="E74" s="43">
        <v>37616320</v>
      </c>
      <c r="F74" s="43">
        <v>14752440</v>
      </c>
      <c r="G74" s="43">
        <v>29988430</v>
      </c>
      <c r="H74" s="43">
        <v>30158520</v>
      </c>
      <c r="I74" s="43">
        <v>19664700</v>
      </c>
      <c r="J74" s="43">
        <v>18551400</v>
      </c>
      <c r="K74" s="43">
        <v>24930180</v>
      </c>
      <c r="L74" s="43">
        <v>29212820</v>
      </c>
      <c r="M74" s="43">
        <v>20656400</v>
      </c>
      <c r="N74" s="43">
        <v>22474020</v>
      </c>
      <c r="O74" s="43">
        <v>27447420</v>
      </c>
      <c r="P74" s="43">
        <v>23805480</v>
      </c>
    </row>
    <row r="75" spans="1:16" x14ac:dyDescent="0.3">
      <c r="A75" s="41">
        <f>VLOOKUP(B75,'[1]PORTFOLIO RAW'!B:B,1,FALSE)</f>
        <v>923036</v>
      </c>
      <c r="B75" s="21">
        <v>923036</v>
      </c>
      <c r="C75" s="42" t="s">
        <v>1264</v>
      </c>
      <c r="D75" s="42" t="s">
        <v>1265</v>
      </c>
      <c r="E75" s="43">
        <v>3740049</v>
      </c>
      <c r="F75" s="43">
        <v>2358765</v>
      </c>
      <c r="G75" s="43">
        <v>3474388</v>
      </c>
      <c r="H75" s="43">
        <v>4054325</v>
      </c>
      <c r="I75" s="43">
        <v>3305390</v>
      </c>
      <c r="J75" s="43">
        <v>3406705</v>
      </c>
      <c r="K75" s="43">
        <v>6680565</v>
      </c>
      <c r="L75" s="43">
        <v>8932868</v>
      </c>
      <c r="M75" s="43">
        <v>8742193</v>
      </c>
      <c r="N75" s="43">
        <v>8772491</v>
      </c>
      <c r="O75" s="43">
        <v>8311759</v>
      </c>
      <c r="P75" s="43">
        <v>5422998</v>
      </c>
    </row>
    <row r="76" spans="1:16" x14ac:dyDescent="0.3">
      <c r="A76" s="41">
        <f>VLOOKUP(B76,'[1]PORTFOLIO RAW'!B:B,1,FALSE)</f>
        <v>905966</v>
      </c>
      <c r="B76" s="21">
        <v>905966</v>
      </c>
      <c r="C76" s="42" t="s">
        <v>1266</v>
      </c>
      <c r="D76" s="42" t="s">
        <v>1267</v>
      </c>
      <c r="E76" s="43">
        <v>12877107</v>
      </c>
      <c r="F76" s="43">
        <v>5380749</v>
      </c>
      <c r="G76" s="43">
        <v>10043340</v>
      </c>
      <c r="H76" s="43">
        <v>21528957</v>
      </c>
      <c r="I76" s="43">
        <v>16741404</v>
      </c>
      <c r="J76" s="43">
        <v>20402305</v>
      </c>
      <c r="K76" s="43">
        <v>26319099</v>
      </c>
      <c r="L76" s="43">
        <v>26267774</v>
      </c>
      <c r="M76" s="43">
        <v>15419352</v>
      </c>
      <c r="N76" s="43">
        <v>22987894</v>
      </c>
      <c r="O76" s="43">
        <v>29269248</v>
      </c>
      <c r="P76" s="43">
        <v>21115120</v>
      </c>
    </row>
    <row r="77" spans="1:16" x14ac:dyDescent="0.3">
      <c r="A77" s="41">
        <f>VLOOKUP(B77,'[1]PORTFOLIO RAW'!B:B,1,FALSE)</f>
        <v>325922</v>
      </c>
      <c r="B77" s="21">
        <v>325922</v>
      </c>
      <c r="C77" s="42" t="s">
        <v>1268</v>
      </c>
      <c r="D77" s="42" t="s">
        <v>1269</v>
      </c>
      <c r="E77" s="43">
        <v>4147423</v>
      </c>
      <c r="F77" s="43">
        <v>2238788</v>
      </c>
      <c r="G77" s="43">
        <v>3451017</v>
      </c>
      <c r="H77" s="43">
        <v>3803561</v>
      </c>
      <c r="I77" s="43">
        <v>3985303</v>
      </c>
      <c r="J77" s="43">
        <v>6393750</v>
      </c>
      <c r="K77" s="43">
        <v>7208102</v>
      </c>
      <c r="L77" s="43">
        <v>9220397</v>
      </c>
      <c r="M77" s="43">
        <v>11807775</v>
      </c>
      <c r="N77" s="43">
        <v>10191991</v>
      </c>
      <c r="O77" s="43">
        <v>19150539</v>
      </c>
      <c r="P77" s="43">
        <v>13041228</v>
      </c>
    </row>
    <row r="78" spans="1:16" x14ac:dyDescent="0.3">
      <c r="A78" s="41">
        <f>VLOOKUP(B78,'[1]PORTFOLIO RAW'!B:B,1,FALSE)</f>
        <v>912941</v>
      </c>
      <c r="B78" s="21">
        <v>912941</v>
      </c>
      <c r="C78" s="42" t="s">
        <v>1270</v>
      </c>
      <c r="D78" s="42" t="s">
        <v>1271</v>
      </c>
      <c r="E78" s="43">
        <v>27899916</v>
      </c>
      <c r="F78" s="43">
        <v>18023492</v>
      </c>
      <c r="G78" s="43">
        <v>24269672</v>
      </c>
      <c r="H78" s="43">
        <v>30960501</v>
      </c>
      <c r="I78" s="43">
        <v>32350819</v>
      </c>
      <c r="J78" s="43">
        <v>38431250</v>
      </c>
      <c r="K78" s="43">
        <v>53893320</v>
      </c>
      <c r="L78" s="43">
        <v>60365553</v>
      </c>
      <c r="M78" s="43">
        <v>63789984</v>
      </c>
      <c r="N78" s="43">
        <v>53880848</v>
      </c>
      <c r="O78" s="43">
        <v>64658412</v>
      </c>
      <c r="P78" s="43">
        <v>72338680</v>
      </c>
    </row>
    <row r="79" spans="1:16" x14ac:dyDescent="0.3">
      <c r="A79" s="41">
        <f>VLOOKUP(B79,'[1]PORTFOLIO RAW'!B:B,1,FALSE)</f>
        <v>683118</v>
      </c>
      <c r="B79" s="21">
        <v>683118</v>
      </c>
      <c r="C79" s="42" t="s">
        <v>1272</v>
      </c>
      <c r="D79" s="42" t="s">
        <v>1273</v>
      </c>
      <c r="E79" s="43">
        <v>8974980</v>
      </c>
      <c r="F79" s="43">
        <v>4724058</v>
      </c>
      <c r="G79" s="43">
        <v>6347779</v>
      </c>
      <c r="H79" s="43">
        <v>6125052</v>
      </c>
      <c r="I79" s="43">
        <v>7491781</v>
      </c>
      <c r="J79" s="43">
        <v>11234042</v>
      </c>
      <c r="K79" s="43">
        <v>16789492</v>
      </c>
      <c r="L79" s="43">
        <v>19580033</v>
      </c>
      <c r="M79" s="43">
        <v>19674218</v>
      </c>
      <c r="N79" s="43">
        <v>17976727</v>
      </c>
      <c r="O79" s="43">
        <v>28189099</v>
      </c>
      <c r="P79" s="43">
        <v>26790153</v>
      </c>
    </row>
    <row r="80" spans="1:16" x14ac:dyDescent="0.3">
      <c r="A80" s="41">
        <f>VLOOKUP(B80,'[1]PORTFOLIO RAW'!B:B,1,FALSE)</f>
        <v>906189</v>
      </c>
      <c r="B80" s="21">
        <v>906189</v>
      </c>
      <c r="C80" s="42" t="s">
        <v>1274</v>
      </c>
      <c r="D80" s="42" t="s">
        <v>1275</v>
      </c>
      <c r="E80" s="43">
        <v>40938915</v>
      </c>
      <c r="F80" s="43">
        <v>16182393</v>
      </c>
      <c r="G80" s="43">
        <v>22893180</v>
      </c>
      <c r="H80" s="43">
        <v>35062081</v>
      </c>
      <c r="I80" s="43">
        <v>31409504</v>
      </c>
      <c r="J80" s="43">
        <v>33514137</v>
      </c>
      <c r="K80" s="43">
        <v>34018993</v>
      </c>
      <c r="L80" s="43">
        <v>30566774</v>
      </c>
      <c r="M80" s="43">
        <v>24153741</v>
      </c>
      <c r="N80" s="43">
        <v>32433677</v>
      </c>
      <c r="O80" s="43">
        <v>50371382</v>
      </c>
      <c r="P80" s="43">
        <v>47503992</v>
      </c>
    </row>
    <row r="81" spans="1:16" x14ac:dyDescent="0.3">
      <c r="A81" s="41">
        <f>VLOOKUP(B81,'[1]PORTFOLIO RAW'!B:B,1,FALSE)</f>
        <v>327998</v>
      </c>
      <c r="B81" s="21">
        <v>327998</v>
      </c>
      <c r="C81" s="42" t="s">
        <v>1276</v>
      </c>
      <c r="D81" s="42" t="s">
        <v>1277</v>
      </c>
      <c r="E81" s="43">
        <v>56099544</v>
      </c>
      <c r="F81" s="43">
        <v>16803478</v>
      </c>
      <c r="G81" s="43">
        <v>40273618</v>
      </c>
      <c r="H81" s="43">
        <v>41142121</v>
      </c>
      <c r="I81" s="43">
        <v>29155300</v>
      </c>
      <c r="J81" s="43">
        <v>37743685</v>
      </c>
      <c r="K81" s="43">
        <v>60991084</v>
      </c>
      <c r="L81" s="43">
        <v>75698030</v>
      </c>
      <c r="M81" s="43">
        <v>61075964</v>
      </c>
      <c r="N81" s="43">
        <v>78267348</v>
      </c>
      <c r="O81" s="43">
        <v>93820915</v>
      </c>
      <c r="P81" s="43">
        <v>67398218</v>
      </c>
    </row>
    <row r="82" spans="1:16" x14ac:dyDescent="0.3">
      <c r="A82" s="41">
        <f>VLOOKUP(B82,'[1]PORTFOLIO RAW'!B:B,1,FALSE)</f>
        <v>683432</v>
      </c>
      <c r="B82" s="21">
        <v>683432</v>
      </c>
      <c r="C82" s="42" t="s">
        <v>1278</v>
      </c>
      <c r="D82" s="42" t="s">
        <v>1279</v>
      </c>
      <c r="E82" s="43">
        <v>5813011</v>
      </c>
      <c r="F82" s="43">
        <v>9383015</v>
      </c>
      <c r="G82" s="43">
        <v>10780448</v>
      </c>
      <c r="H82" s="43">
        <v>11457282</v>
      </c>
      <c r="I82" s="43">
        <v>10190745</v>
      </c>
      <c r="J82" s="43">
        <v>10591063</v>
      </c>
      <c r="K82" s="43">
        <v>11965280</v>
      </c>
      <c r="L82" s="43">
        <v>14196175</v>
      </c>
      <c r="M82" s="43">
        <v>15202944</v>
      </c>
      <c r="N82" s="43">
        <v>19362770</v>
      </c>
      <c r="O82" s="43">
        <v>22426237</v>
      </c>
      <c r="P82" s="43">
        <v>23249025</v>
      </c>
    </row>
    <row r="83" spans="1:16" x14ac:dyDescent="0.3">
      <c r="A83" s="41">
        <f>VLOOKUP(B83,'[1]PORTFOLIO RAW'!B:B,1,FALSE)</f>
        <v>921964</v>
      </c>
      <c r="B83" s="21">
        <v>921964</v>
      </c>
      <c r="C83" s="42" t="s">
        <v>1280</v>
      </c>
      <c r="D83" s="42" t="s">
        <v>1281</v>
      </c>
      <c r="E83" s="43">
        <v>63339816</v>
      </c>
      <c r="F83" s="43">
        <v>41361601</v>
      </c>
      <c r="G83" s="43">
        <v>58640175</v>
      </c>
      <c r="H83" s="43">
        <v>71152719</v>
      </c>
      <c r="I83" s="43">
        <v>66082500</v>
      </c>
      <c r="J83" s="43">
        <v>89622000</v>
      </c>
      <c r="K83" s="43">
        <v>137520000</v>
      </c>
      <c r="L83" s="43">
        <v>160123000</v>
      </c>
      <c r="M83" s="43">
        <v>168128000</v>
      </c>
      <c r="N83" s="43">
        <v>166752000</v>
      </c>
      <c r="O83" s="43">
        <v>161265000</v>
      </c>
      <c r="P83" s="43">
        <v>164475000</v>
      </c>
    </row>
    <row r="84" spans="1:16" x14ac:dyDescent="0.3">
      <c r="A84" s="41">
        <f>VLOOKUP(B84,'[1]PORTFOLIO RAW'!B:B,1,FALSE)</f>
        <v>154259</v>
      </c>
      <c r="B84" s="21">
        <v>154259</v>
      </c>
      <c r="C84" s="42" t="s">
        <v>1282</v>
      </c>
      <c r="D84" s="42" t="s">
        <v>1283</v>
      </c>
      <c r="E84" s="43">
        <v>2327221</v>
      </c>
      <c r="F84" s="43">
        <v>3784260</v>
      </c>
      <c r="G84" s="43">
        <v>4227359</v>
      </c>
      <c r="H84" s="43">
        <v>6919925</v>
      </c>
      <c r="I84" s="43">
        <v>9606032</v>
      </c>
      <c r="J84" s="43">
        <v>9109143</v>
      </c>
      <c r="K84" s="43">
        <v>11742789</v>
      </c>
      <c r="L84" s="43">
        <v>14475977</v>
      </c>
      <c r="M84" s="43">
        <v>18144235</v>
      </c>
      <c r="N84" s="43">
        <v>18225010</v>
      </c>
      <c r="O84" s="43">
        <v>25467449</v>
      </c>
      <c r="P84" s="43">
        <v>21503536</v>
      </c>
    </row>
    <row r="85" spans="1:16" x14ac:dyDescent="0.3">
      <c r="A85" s="41">
        <f>VLOOKUP(B85,'[1]PORTFOLIO RAW'!B:B,1,FALSE)</f>
        <v>904830</v>
      </c>
      <c r="B85" s="21">
        <v>904830</v>
      </c>
      <c r="C85" s="42" t="s">
        <v>1284</v>
      </c>
      <c r="D85" s="42" t="s">
        <v>1285</v>
      </c>
      <c r="E85" s="43">
        <v>8943253</v>
      </c>
      <c r="F85" s="43">
        <v>6123009</v>
      </c>
      <c r="G85" s="43">
        <v>7775911</v>
      </c>
      <c r="H85" s="43">
        <v>10900234</v>
      </c>
      <c r="I85" s="43">
        <v>10657465</v>
      </c>
      <c r="J85" s="43">
        <v>11480713</v>
      </c>
      <c r="K85" s="43">
        <v>16402815</v>
      </c>
      <c r="L85" s="43">
        <v>11691210</v>
      </c>
      <c r="M85" s="43">
        <v>9503280</v>
      </c>
      <c r="N85" s="43">
        <v>11646246</v>
      </c>
      <c r="O85" s="43">
        <v>15635614</v>
      </c>
      <c r="P85" s="43">
        <v>10281829</v>
      </c>
    </row>
    <row r="86" spans="1:16" x14ac:dyDescent="0.3">
      <c r="A86" s="41">
        <f>VLOOKUP(B86,'[1]PORTFOLIO RAW'!B:B,1,FALSE)</f>
        <v>932913</v>
      </c>
      <c r="B86" s="21">
        <v>932913</v>
      </c>
      <c r="C86" s="42" t="s">
        <v>1286</v>
      </c>
      <c r="D86" s="42" t="s">
        <v>1287</v>
      </c>
      <c r="E86" s="43">
        <v>15352190</v>
      </c>
      <c r="F86" s="43">
        <v>8272516</v>
      </c>
      <c r="G86" s="43">
        <v>12073860</v>
      </c>
      <c r="H86" s="43">
        <v>13075900</v>
      </c>
      <c r="I86" s="43">
        <v>12188172</v>
      </c>
      <c r="J86" s="43">
        <v>13089520</v>
      </c>
      <c r="K86" s="43">
        <v>19157712</v>
      </c>
      <c r="L86" s="43">
        <v>19111849</v>
      </c>
      <c r="M86" s="43">
        <v>18135702</v>
      </c>
      <c r="N86" s="43">
        <v>19975317</v>
      </c>
      <c r="O86" s="43">
        <v>16758183</v>
      </c>
      <c r="P86" s="43">
        <v>16398436</v>
      </c>
    </row>
    <row r="87" spans="1:16" x14ac:dyDescent="0.3">
      <c r="A87" s="41">
        <f>VLOOKUP(B87,'[1]PORTFOLIO RAW'!B:B,1,FALSE)</f>
        <v>905214</v>
      </c>
      <c r="B87" s="21">
        <v>905214</v>
      </c>
      <c r="C87" s="42" t="s">
        <v>1288</v>
      </c>
      <c r="D87" s="42" t="s">
        <v>1289</v>
      </c>
      <c r="E87" s="43">
        <v>7175683</v>
      </c>
      <c r="F87" s="43">
        <v>5815118</v>
      </c>
      <c r="G87" s="43">
        <v>7209788</v>
      </c>
      <c r="H87" s="43">
        <v>7678495</v>
      </c>
      <c r="I87" s="43">
        <v>9215515</v>
      </c>
      <c r="J87" s="43">
        <v>10349718</v>
      </c>
      <c r="K87" s="43">
        <v>11756821</v>
      </c>
      <c r="L87" s="43">
        <v>15286733</v>
      </c>
      <c r="M87" s="43">
        <v>14391716</v>
      </c>
      <c r="N87" s="43">
        <v>17675904</v>
      </c>
      <c r="O87" s="43">
        <v>19635697</v>
      </c>
      <c r="P87" s="43">
        <v>20066358</v>
      </c>
    </row>
    <row r="88" spans="1:16" x14ac:dyDescent="0.3">
      <c r="A88" s="41">
        <f>VLOOKUP(B88,'[1]PORTFOLIO RAW'!B:B,1,FALSE)</f>
        <v>513260</v>
      </c>
      <c r="B88" s="21">
        <v>513260</v>
      </c>
      <c r="C88" s="42" t="s">
        <v>1290</v>
      </c>
      <c r="D88" s="42" t="s">
        <v>1291</v>
      </c>
      <c r="E88" s="43">
        <v>3812244</v>
      </c>
      <c r="F88" s="43">
        <v>1626683</v>
      </c>
      <c r="G88" s="43">
        <v>2726433</v>
      </c>
      <c r="H88" s="43">
        <v>3142350</v>
      </c>
      <c r="I88" s="43">
        <v>3047770</v>
      </c>
      <c r="J88" s="43">
        <v>3875597</v>
      </c>
      <c r="K88" s="43">
        <v>4909041</v>
      </c>
      <c r="L88" s="43">
        <v>6951062</v>
      </c>
      <c r="M88" s="43">
        <v>7257891</v>
      </c>
      <c r="N88" s="43">
        <v>9422319</v>
      </c>
      <c r="O88" s="43">
        <v>9696583</v>
      </c>
      <c r="P88" s="43">
        <v>9294241</v>
      </c>
    </row>
    <row r="89" spans="1:16" x14ac:dyDescent="0.3">
      <c r="A89" s="41">
        <f>VLOOKUP(B89,'[1]PORTFOLIO RAW'!B:B,1,FALSE)</f>
        <v>152719</v>
      </c>
      <c r="B89" s="21">
        <v>152719</v>
      </c>
      <c r="C89" s="42" t="s">
        <v>1292</v>
      </c>
      <c r="D89" s="42" t="s">
        <v>1293</v>
      </c>
      <c r="E89" s="43">
        <v>3918194</v>
      </c>
      <c r="F89" s="43">
        <v>3959290</v>
      </c>
      <c r="G89" s="43">
        <v>4885251</v>
      </c>
      <c r="H89" s="43">
        <v>6530868</v>
      </c>
      <c r="I89" s="43">
        <v>6136970</v>
      </c>
      <c r="J89" s="43">
        <v>5815247</v>
      </c>
      <c r="K89" s="43">
        <v>7084411</v>
      </c>
      <c r="L89" s="43">
        <v>7756749</v>
      </c>
      <c r="M89" s="43">
        <v>8063188</v>
      </c>
      <c r="N89" s="43">
        <v>9177264</v>
      </c>
      <c r="O89" s="43">
        <v>12040908</v>
      </c>
      <c r="P89" s="43">
        <v>12332710</v>
      </c>
    </row>
    <row r="90" spans="1:16" x14ac:dyDescent="0.3">
      <c r="A90" s="41">
        <f>VLOOKUP(B90,'[1]PORTFOLIO RAW'!B:B,1,FALSE)</f>
        <v>687609</v>
      </c>
      <c r="B90" s="21">
        <v>687609</v>
      </c>
      <c r="C90" s="42" t="s">
        <v>1294</v>
      </c>
      <c r="D90" s="42" t="s">
        <v>1295</v>
      </c>
      <c r="E90" s="43">
        <v>44813769</v>
      </c>
      <c r="F90" s="43">
        <v>17897069</v>
      </c>
      <c r="G90" s="43">
        <v>30537210</v>
      </c>
      <c r="H90" s="43">
        <v>36115269</v>
      </c>
      <c r="I90" s="43">
        <v>39019151</v>
      </c>
      <c r="J90" s="43">
        <v>65991024</v>
      </c>
      <c r="K90" s="43">
        <v>70995310</v>
      </c>
      <c r="L90" s="43">
        <v>68690880</v>
      </c>
      <c r="M90" s="43">
        <v>32536320</v>
      </c>
      <c r="N90" s="43">
        <v>32273030</v>
      </c>
      <c r="O90" s="43">
        <v>38834460</v>
      </c>
      <c r="P90" s="43">
        <v>25684050</v>
      </c>
    </row>
    <row r="91" spans="1:16" x14ac:dyDescent="0.3">
      <c r="A91" s="41">
        <f>VLOOKUP(B91,'[1]PORTFOLIO RAW'!B:B,1,FALSE)</f>
        <v>923937</v>
      </c>
      <c r="B91" s="21">
        <v>923937</v>
      </c>
      <c r="C91" s="42" t="s">
        <v>1296</v>
      </c>
      <c r="D91" s="42" t="s">
        <v>1297</v>
      </c>
      <c r="E91" s="43">
        <v>183107152</v>
      </c>
      <c r="F91" s="43">
        <v>70647517</v>
      </c>
      <c r="G91" s="43">
        <v>130272674</v>
      </c>
      <c r="H91" s="43">
        <v>134535965</v>
      </c>
      <c r="I91" s="43">
        <v>58579815</v>
      </c>
      <c r="J91" s="43">
        <v>125135641</v>
      </c>
      <c r="K91" s="43">
        <v>164914455</v>
      </c>
      <c r="L91" s="43">
        <v>188140945</v>
      </c>
      <c r="M91" s="43">
        <v>174699861</v>
      </c>
      <c r="N91" s="43">
        <v>222163026</v>
      </c>
      <c r="O91" s="43">
        <v>303681168</v>
      </c>
      <c r="P91" s="43">
        <v>238251216</v>
      </c>
    </row>
    <row r="92" spans="1:16" x14ac:dyDescent="0.3">
      <c r="A92" s="41">
        <f>VLOOKUP(B92,'[1]PORTFOLIO RAW'!B:B,1,FALSE)</f>
        <v>741344</v>
      </c>
      <c r="B92" s="21">
        <v>741344</v>
      </c>
      <c r="C92" s="42" t="s">
        <v>1298</v>
      </c>
      <c r="D92" s="42" t="s">
        <v>1299</v>
      </c>
      <c r="E92" s="43">
        <v>147041024</v>
      </c>
      <c r="F92" s="43">
        <v>36569957</v>
      </c>
      <c r="G92" s="43">
        <v>94279723</v>
      </c>
      <c r="H92" s="43">
        <v>137446045</v>
      </c>
      <c r="I92" s="43">
        <v>76927236</v>
      </c>
      <c r="J92" s="43">
        <v>119822647</v>
      </c>
      <c r="K92" s="43">
        <v>157853848</v>
      </c>
      <c r="L92" s="43">
        <v>163624180</v>
      </c>
      <c r="M92" s="43">
        <v>152832174</v>
      </c>
      <c r="N92" s="43">
        <v>164763248</v>
      </c>
      <c r="O92" s="43">
        <v>191226895</v>
      </c>
      <c r="P92" s="43">
        <v>123302410</v>
      </c>
    </row>
    <row r="93" spans="1:16" x14ac:dyDescent="0.3">
      <c r="A93" s="41">
        <f>VLOOKUP(B93,'[1]PORTFOLIO RAW'!B:B,1,FALSE)</f>
        <v>357922</v>
      </c>
      <c r="B93" s="21">
        <v>357922</v>
      </c>
      <c r="C93" s="42" t="s">
        <v>1300</v>
      </c>
      <c r="D93" s="42" t="s">
        <v>1301</v>
      </c>
      <c r="E93" s="43">
        <v>4867061</v>
      </c>
      <c r="F93" s="43">
        <v>2300365</v>
      </c>
      <c r="G93" s="43">
        <v>4360495</v>
      </c>
      <c r="H93" s="43">
        <v>5942084</v>
      </c>
      <c r="I93" s="43">
        <v>5347919</v>
      </c>
      <c r="J93" s="43">
        <v>10472545</v>
      </c>
      <c r="K93" s="43">
        <v>12300002</v>
      </c>
      <c r="L93" s="43">
        <v>11272542</v>
      </c>
      <c r="M93" s="43">
        <v>9975412</v>
      </c>
      <c r="N93" s="43">
        <v>11013611</v>
      </c>
      <c r="O93" s="43">
        <v>13239727</v>
      </c>
      <c r="P93" s="43">
        <v>10215407</v>
      </c>
    </row>
    <row r="94" spans="1:16" x14ac:dyDescent="0.3">
      <c r="A94" s="41">
        <f>VLOOKUP(B94,'[1]PORTFOLIO RAW'!B:B,1,FALSE)</f>
        <v>883488</v>
      </c>
      <c r="B94" s="21">
        <v>883488</v>
      </c>
      <c r="C94" s="42" t="s">
        <v>1302</v>
      </c>
      <c r="D94" s="42" t="s">
        <v>1303</v>
      </c>
      <c r="E94" s="43">
        <v>1636187</v>
      </c>
      <c r="F94" s="43">
        <v>648052</v>
      </c>
      <c r="G94" s="43">
        <v>3333389</v>
      </c>
      <c r="H94" s="43">
        <v>3533453</v>
      </c>
      <c r="I94" s="43">
        <v>2271530</v>
      </c>
      <c r="J94" s="43">
        <v>2560723</v>
      </c>
      <c r="K94" s="43">
        <v>5643691</v>
      </c>
      <c r="L94" s="43">
        <v>7016306</v>
      </c>
      <c r="M94" s="43">
        <v>8635177</v>
      </c>
      <c r="N94" s="43">
        <v>9492832</v>
      </c>
      <c r="O94" s="43">
        <v>13226658</v>
      </c>
      <c r="P94" s="43">
        <v>10816208</v>
      </c>
    </row>
    <row r="95" spans="1:16" x14ac:dyDescent="0.3">
      <c r="A95" s="41">
        <f>VLOOKUP(B95,'[1]PORTFOLIO RAW'!B:B,1,FALSE)</f>
        <v>755148</v>
      </c>
      <c r="B95" s="21">
        <v>755148</v>
      </c>
      <c r="C95" s="42" t="s">
        <v>1304</v>
      </c>
      <c r="D95" s="42" t="s">
        <v>1305</v>
      </c>
      <c r="E95" s="43">
        <v>4139060</v>
      </c>
      <c r="F95" s="43">
        <v>767418</v>
      </c>
      <c r="G95" s="43">
        <v>1609208</v>
      </c>
      <c r="H95" s="43">
        <v>2206378</v>
      </c>
      <c r="I95" s="43">
        <v>2835872</v>
      </c>
      <c r="J95" s="43">
        <v>3791500</v>
      </c>
      <c r="K95" s="43">
        <v>4039625</v>
      </c>
      <c r="L95" s="43">
        <v>5531348</v>
      </c>
      <c r="M95" s="43">
        <v>6067863</v>
      </c>
      <c r="N95" s="43">
        <v>7013657</v>
      </c>
      <c r="O95" s="43">
        <v>11796042</v>
      </c>
      <c r="P95" s="43">
        <v>12175052</v>
      </c>
    </row>
    <row r="96" spans="1:16" x14ac:dyDescent="0.3">
      <c r="A96" s="41">
        <f>VLOOKUP(B96,'[1]PORTFOLIO RAW'!B:B,1,FALSE)</f>
        <v>135448</v>
      </c>
      <c r="B96" s="21">
        <v>135448</v>
      </c>
      <c r="C96" s="42" t="s">
        <v>1306</v>
      </c>
      <c r="D96" s="42" t="s">
        <v>1307</v>
      </c>
      <c r="E96" s="43">
        <v>16919705</v>
      </c>
      <c r="F96" s="43">
        <v>4961702</v>
      </c>
      <c r="G96" s="43">
        <v>9288124</v>
      </c>
      <c r="H96" s="43">
        <v>8713999</v>
      </c>
      <c r="I96" s="43">
        <v>12731956</v>
      </c>
      <c r="J96" s="43">
        <v>16486660</v>
      </c>
      <c r="K96" s="43">
        <v>26542853</v>
      </c>
      <c r="L96" s="43">
        <v>33655033</v>
      </c>
      <c r="M96" s="43">
        <v>26542032</v>
      </c>
      <c r="N96" s="43">
        <v>26951783</v>
      </c>
      <c r="O96" s="43">
        <v>22273889</v>
      </c>
      <c r="P96" s="43">
        <v>11683065</v>
      </c>
    </row>
    <row r="97" spans="1:16" x14ac:dyDescent="0.3">
      <c r="A97" s="41">
        <f>VLOOKUP(B97,'[1]PORTFOLIO RAW'!B:B,1,FALSE)</f>
        <v>921268</v>
      </c>
      <c r="B97" s="21">
        <v>921268</v>
      </c>
      <c r="C97" s="42" t="s">
        <v>1308</v>
      </c>
      <c r="D97" s="42" t="s">
        <v>1309</v>
      </c>
      <c r="E97" s="43">
        <v>12639913</v>
      </c>
      <c r="F97" s="43">
        <v>8301711</v>
      </c>
      <c r="G97" s="43">
        <v>10547394</v>
      </c>
      <c r="H97" s="43">
        <v>11723293</v>
      </c>
      <c r="I97" s="43">
        <v>16879043</v>
      </c>
      <c r="J97" s="43">
        <v>21190514</v>
      </c>
      <c r="K97" s="43">
        <v>31395697</v>
      </c>
      <c r="L97" s="43">
        <v>31345548</v>
      </c>
      <c r="M97" s="43">
        <v>33856480</v>
      </c>
      <c r="N97" s="43">
        <v>34204796</v>
      </c>
      <c r="O97" s="43">
        <v>38818274</v>
      </c>
      <c r="P97" s="43">
        <v>42392595</v>
      </c>
    </row>
    <row r="98" spans="1:16" x14ac:dyDescent="0.3">
      <c r="A98" s="41">
        <f>VLOOKUP(B98,'[1]PORTFOLIO RAW'!B:B,1,FALSE)</f>
        <v>912157</v>
      </c>
      <c r="B98" s="21">
        <v>912157</v>
      </c>
      <c r="C98" s="42" t="s">
        <v>1310</v>
      </c>
      <c r="D98" s="42" t="s">
        <v>1311</v>
      </c>
      <c r="E98" s="43">
        <v>3059562</v>
      </c>
      <c r="F98" s="43">
        <v>1629028</v>
      </c>
      <c r="G98" s="43">
        <v>2409504</v>
      </c>
      <c r="H98" s="43">
        <v>2987761</v>
      </c>
      <c r="I98" s="43">
        <v>2263140</v>
      </c>
      <c r="J98" s="43">
        <v>3651243</v>
      </c>
      <c r="K98" s="43">
        <v>4643570</v>
      </c>
      <c r="L98" s="43">
        <v>4918794</v>
      </c>
      <c r="M98" s="43">
        <v>6001661</v>
      </c>
      <c r="N98" s="43">
        <v>5716527</v>
      </c>
      <c r="O98" s="43">
        <v>8069596</v>
      </c>
      <c r="P98" s="43">
        <v>8687394</v>
      </c>
    </row>
    <row r="99" spans="1:16" x14ac:dyDescent="0.3">
      <c r="A99" s="41">
        <f>VLOOKUP(B99,'[1]PORTFOLIO RAW'!B:B,1,FALSE)</f>
        <v>500320</v>
      </c>
      <c r="B99" s="21">
        <v>500320</v>
      </c>
      <c r="C99" s="42" t="s">
        <v>1312</v>
      </c>
      <c r="D99" s="42" t="s">
        <v>1313</v>
      </c>
      <c r="E99" s="43">
        <v>18167730</v>
      </c>
      <c r="F99" s="43">
        <v>5095603</v>
      </c>
      <c r="G99" s="43">
        <v>5730446</v>
      </c>
      <c r="H99" s="43">
        <v>5398635</v>
      </c>
      <c r="I99" s="43">
        <v>6850818</v>
      </c>
      <c r="J99" s="43">
        <v>4649638</v>
      </c>
      <c r="K99" s="43">
        <v>6927880</v>
      </c>
      <c r="L99" s="43">
        <v>14621665</v>
      </c>
      <c r="M99" s="43">
        <v>21303200</v>
      </c>
      <c r="N99" s="43">
        <v>23706760</v>
      </c>
      <c r="O99" s="43">
        <v>32358480</v>
      </c>
      <c r="P99" s="43">
        <v>24146460</v>
      </c>
    </row>
    <row r="100" spans="1:16" x14ac:dyDescent="0.3">
      <c r="A100" s="41">
        <f>VLOOKUP(B100,'[1]PORTFOLIO RAW'!B:B,1,FALSE)</f>
        <v>905115</v>
      </c>
      <c r="B100" s="21">
        <v>905115</v>
      </c>
      <c r="C100" s="42" t="s">
        <v>1314</v>
      </c>
      <c r="D100" s="42" t="s">
        <v>1315</v>
      </c>
      <c r="E100" s="43">
        <v>44672675</v>
      </c>
      <c r="F100" s="43">
        <v>28234219</v>
      </c>
      <c r="G100" s="43">
        <v>32029784</v>
      </c>
      <c r="H100" s="43">
        <v>43031333</v>
      </c>
      <c r="I100" s="43">
        <v>34424315</v>
      </c>
      <c r="J100" s="43">
        <v>38349040</v>
      </c>
      <c r="K100" s="43">
        <v>49593417</v>
      </c>
      <c r="L100" s="43">
        <v>43001440</v>
      </c>
      <c r="M100" s="43">
        <v>31309926</v>
      </c>
      <c r="N100" s="43">
        <v>35835904</v>
      </c>
      <c r="O100" s="43">
        <v>44719513</v>
      </c>
      <c r="P100" s="43">
        <v>37594700</v>
      </c>
    </row>
    <row r="101" spans="1:16" x14ac:dyDescent="0.3">
      <c r="A101" s="41">
        <f>VLOOKUP(B101,'[1]PORTFOLIO RAW'!B:B,1,FALSE)</f>
        <v>902306</v>
      </c>
      <c r="B101" s="21">
        <v>902306</v>
      </c>
      <c r="C101" s="42" t="s">
        <v>1316</v>
      </c>
      <c r="D101" s="42" t="s">
        <v>1317</v>
      </c>
      <c r="E101" s="43">
        <v>23081731</v>
      </c>
      <c r="F101" s="43">
        <v>15741378</v>
      </c>
      <c r="G101" s="43">
        <v>15477434</v>
      </c>
      <c r="H101" s="43">
        <v>12660570</v>
      </c>
      <c r="I101" s="43">
        <v>12882791</v>
      </c>
      <c r="J101" s="43">
        <v>11335231</v>
      </c>
      <c r="K101" s="43">
        <v>11285524</v>
      </c>
      <c r="L101" s="43">
        <v>15679977</v>
      </c>
      <c r="M101" s="43">
        <v>12194674</v>
      </c>
      <c r="N101" s="43">
        <v>13160639</v>
      </c>
      <c r="O101" s="43">
        <v>14692332</v>
      </c>
      <c r="P101" s="43">
        <v>16272062</v>
      </c>
    </row>
    <row r="102" spans="1:16" x14ac:dyDescent="0.3">
      <c r="A102" s="41">
        <f>VLOOKUP(B102,'[1]PORTFOLIO RAW'!B:B,1,FALSE)</f>
        <v>500373</v>
      </c>
      <c r="B102" s="21">
        <v>500373</v>
      </c>
      <c r="C102" s="42" t="s">
        <v>1318</v>
      </c>
      <c r="D102" s="42" t="s">
        <v>1319</v>
      </c>
      <c r="E102" s="43">
        <v>22002328</v>
      </c>
      <c r="F102" s="43">
        <v>16620476</v>
      </c>
      <c r="G102" s="43">
        <v>24569092</v>
      </c>
      <c r="H102" s="43">
        <v>23225209</v>
      </c>
      <c r="I102" s="43">
        <v>26501106</v>
      </c>
      <c r="J102" s="43">
        <v>32810457</v>
      </c>
      <c r="K102" s="43">
        <v>45834722</v>
      </c>
      <c r="L102" s="43">
        <v>50481507</v>
      </c>
      <c r="M102" s="43">
        <v>38924493</v>
      </c>
      <c r="N102" s="43">
        <v>58304382</v>
      </c>
      <c r="O102" s="43">
        <v>62423432</v>
      </c>
      <c r="P102" s="43">
        <v>50583812</v>
      </c>
    </row>
    <row r="103" spans="1:16" x14ac:dyDescent="0.3">
      <c r="A103" s="41">
        <f>VLOOKUP(B103,'[1]PORTFOLIO RAW'!B:B,1,FALSE)</f>
        <v>906194</v>
      </c>
      <c r="B103" s="21">
        <v>906194</v>
      </c>
      <c r="C103" s="42" t="s">
        <v>1320</v>
      </c>
      <c r="D103" s="42" t="s">
        <v>1321</v>
      </c>
      <c r="E103" s="43">
        <v>4715892</v>
      </c>
      <c r="F103" s="43">
        <v>3349476</v>
      </c>
      <c r="G103" s="43">
        <v>3898318</v>
      </c>
      <c r="H103" s="43">
        <v>4364560</v>
      </c>
      <c r="I103" s="43">
        <v>4633304</v>
      </c>
      <c r="J103" s="43">
        <v>6516048</v>
      </c>
      <c r="K103" s="43">
        <v>8422071</v>
      </c>
      <c r="L103" s="43">
        <v>9655878</v>
      </c>
      <c r="M103" s="43">
        <v>13219619</v>
      </c>
      <c r="N103" s="43">
        <v>14175777</v>
      </c>
      <c r="O103" s="43">
        <v>14162192</v>
      </c>
      <c r="P103" s="43">
        <v>11231478</v>
      </c>
    </row>
    <row r="104" spans="1:16" x14ac:dyDescent="0.3">
      <c r="A104" s="41">
        <f>VLOOKUP(B104,'[1]PORTFOLIO RAW'!B:B,1,FALSE)</f>
        <v>329534</v>
      </c>
      <c r="B104" s="21">
        <v>329534</v>
      </c>
      <c r="C104" s="42" t="s">
        <v>1322</v>
      </c>
      <c r="D104" s="42" t="s">
        <v>1323</v>
      </c>
      <c r="E104" s="43">
        <v>9830658</v>
      </c>
      <c r="F104" s="43">
        <v>8134501</v>
      </c>
      <c r="G104" s="43">
        <v>9457017</v>
      </c>
      <c r="H104" s="43">
        <v>15075747</v>
      </c>
      <c r="I104" s="43">
        <v>16966892</v>
      </c>
      <c r="J104" s="43">
        <v>18420847</v>
      </c>
      <c r="K104" s="43">
        <v>18698059</v>
      </c>
      <c r="L104" s="43">
        <v>26067536</v>
      </c>
      <c r="M104" s="43">
        <v>29760397</v>
      </c>
      <c r="N104" s="43">
        <v>23547453</v>
      </c>
      <c r="O104" s="43">
        <v>23468513</v>
      </c>
      <c r="P104" s="43">
        <v>24384435</v>
      </c>
    </row>
    <row r="105" spans="1:16" x14ac:dyDescent="0.3">
      <c r="A105" s="41">
        <f>VLOOKUP(B105,'[1]PORTFOLIO RAW'!B:B,1,FALSE)</f>
        <v>867375</v>
      </c>
      <c r="B105" s="21">
        <v>867375</v>
      </c>
      <c r="C105" s="42" t="s">
        <v>1324</v>
      </c>
      <c r="D105" s="42" t="s">
        <v>1325</v>
      </c>
      <c r="E105" s="43">
        <v>8474652</v>
      </c>
      <c r="F105" s="43">
        <v>6034324</v>
      </c>
      <c r="G105" s="43">
        <v>9512128</v>
      </c>
      <c r="H105" s="43">
        <v>15956300</v>
      </c>
      <c r="I105" s="43">
        <v>22158655</v>
      </c>
      <c r="J105" s="43">
        <v>23279406</v>
      </c>
      <c r="K105" s="43">
        <v>29223729</v>
      </c>
      <c r="L105" s="43">
        <v>29175800</v>
      </c>
      <c r="M105" s="43">
        <v>33012141</v>
      </c>
      <c r="N105" s="43">
        <v>28129948</v>
      </c>
      <c r="O105" s="43">
        <v>46837485</v>
      </c>
      <c r="P105" s="43">
        <v>47765623</v>
      </c>
    </row>
    <row r="106" spans="1:16" x14ac:dyDescent="0.3">
      <c r="A106" s="41">
        <f>VLOOKUP(B106,'[1]PORTFOLIO RAW'!B:B,1,FALSE)</f>
        <v>910722</v>
      </c>
      <c r="B106" s="21">
        <v>910722</v>
      </c>
      <c r="C106" s="42" t="s">
        <v>1326</v>
      </c>
      <c r="D106" s="42" t="s">
        <v>1327</v>
      </c>
      <c r="E106" s="43">
        <v>9516696</v>
      </c>
      <c r="F106" s="43">
        <v>7052354</v>
      </c>
      <c r="G106" s="43">
        <v>7372126</v>
      </c>
      <c r="H106" s="43">
        <v>11577808</v>
      </c>
      <c r="I106" s="43">
        <v>8683670</v>
      </c>
      <c r="J106" s="43">
        <v>8162804</v>
      </c>
      <c r="K106" s="43">
        <v>8962980</v>
      </c>
      <c r="L106" s="43">
        <v>8549760</v>
      </c>
      <c r="M106" s="43">
        <v>8211222</v>
      </c>
      <c r="N106" s="43">
        <v>9525227</v>
      </c>
      <c r="O106" s="43">
        <v>11409634</v>
      </c>
      <c r="P106" s="43">
        <v>11683018</v>
      </c>
    </row>
    <row r="107" spans="1:16" x14ac:dyDescent="0.3">
      <c r="A107" s="41">
        <f>VLOOKUP(B107,'[1]PORTFOLIO RAW'!B:B,1,FALSE)</f>
        <v>905039</v>
      </c>
      <c r="B107" s="21">
        <v>905039</v>
      </c>
      <c r="C107" s="42" t="s">
        <v>1328</v>
      </c>
      <c r="D107" s="42" t="s">
        <v>1329</v>
      </c>
      <c r="E107" s="43">
        <v>504239580</v>
      </c>
      <c r="F107" s="43">
        <v>397234080</v>
      </c>
      <c r="G107" s="43">
        <v>322334130</v>
      </c>
      <c r="H107" s="43">
        <v>364064480</v>
      </c>
      <c r="I107" s="43">
        <v>401253840</v>
      </c>
      <c r="J107" s="43">
        <v>389648100</v>
      </c>
      <c r="K107" s="43">
        <v>438702000</v>
      </c>
      <c r="L107" s="43">
        <v>388382450</v>
      </c>
      <c r="M107" s="43">
        <v>323960200</v>
      </c>
      <c r="N107" s="43">
        <v>374398480</v>
      </c>
      <c r="O107" s="43">
        <v>354549960</v>
      </c>
      <c r="P107" s="43">
        <v>288921030</v>
      </c>
    </row>
    <row r="108" spans="1:16" x14ac:dyDescent="0.3">
      <c r="A108" s="41">
        <f>VLOOKUP(B108,'[1]PORTFOLIO RAW'!B:B,1,FALSE)</f>
        <v>905082</v>
      </c>
      <c r="B108" s="21">
        <v>905082</v>
      </c>
      <c r="C108" s="42" t="s">
        <v>1330</v>
      </c>
      <c r="D108" s="42" t="s">
        <v>1331</v>
      </c>
      <c r="E108" s="43">
        <v>4098309</v>
      </c>
      <c r="F108" s="43">
        <v>3243370</v>
      </c>
      <c r="G108" s="43">
        <v>4043653</v>
      </c>
      <c r="H108" s="43">
        <v>5711004</v>
      </c>
      <c r="I108" s="43">
        <v>6008789</v>
      </c>
      <c r="J108" s="43">
        <v>8056471</v>
      </c>
      <c r="K108" s="43">
        <v>10027554</v>
      </c>
      <c r="L108" s="43">
        <v>7603107</v>
      </c>
      <c r="M108" s="43">
        <v>5229951</v>
      </c>
      <c r="N108" s="43">
        <v>7561512</v>
      </c>
      <c r="O108" s="43">
        <v>12715730</v>
      </c>
      <c r="P108" s="43">
        <v>9783548</v>
      </c>
    </row>
    <row r="109" spans="1:16" x14ac:dyDescent="0.3">
      <c r="A109" s="41">
        <f>VLOOKUP(B109,'[1]PORTFOLIO RAW'!B:B,1,FALSE)</f>
        <v>905016</v>
      </c>
      <c r="B109" s="21">
        <v>905016</v>
      </c>
      <c r="C109" s="42" t="s">
        <v>1332</v>
      </c>
      <c r="D109" s="42" t="s">
        <v>1333</v>
      </c>
      <c r="E109" s="43">
        <v>27609842</v>
      </c>
      <c r="F109" s="43">
        <v>20580707</v>
      </c>
      <c r="G109" s="43">
        <v>21847537</v>
      </c>
      <c r="H109" s="43">
        <v>21880591</v>
      </c>
      <c r="I109" s="43">
        <v>25326080</v>
      </c>
      <c r="J109" s="43">
        <v>29336560</v>
      </c>
      <c r="K109" s="43">
        <v>37244700</v>
      </c>
      <c r="L109" s="43">
        <v>47086470</v>
      </c>
      <c r="M109" s="43">
        <v>47893290</v>
      </c>
      <c r="N109" s="43">
        <v>55907280</v>
      </c>
      <c r="O109" s="43">
        <v>73565490</v>
      </c>
      <c r="P109" s="43">
        <v>83085960</v>
      </c>
    </row>
    <row r="110" spans="1:16" x14ac:dyDescent="0.3">
      <c r="A110" s="41" t="str">
        <f>VLOOKUP(B110,'[1]PORTFOLIO RAW'!B:B,1,FALSE)</f>
        <v>28341F</v>
      </c>
      <c r="B110" s="21" t="s">
        <v>355</v>
      </c>
      <c r="C110" s="42" t="s">
        <v>1334</v>
      </c>
      <c r="D110" s="42" t="s">
        <v>1335</v>
      </c>
      <c r="E110" s="43">
        <v>7881356</v>
      </c>
      <c r="F110" s="43">
        <v>3521056</v>
      </c>
      <c r="G110" s="43">
        <v>3438804</v>
      </c>
      <c r="H110" s="43">
        <v>3929054</v>
      </c>
      <c r="I110" s="43">
        <v>3634811</v>
      </c>
      <c r="J110" s="43">
        <v>2729642</v>
      </c>
      <c r="K110" s="43">
        <v>4767238</v>
      </c>
      <c r="L110" s="43">
        <v>4742169</v>
      </c>
      <c r="M110" s="43">
        <v>5303590</v>
      </c>
      <c r="N110" s="43">
        <v>5194726</v>
      </c>
      <c r="O110" s="43">
        <v>5285812</v>
      </c>
      <c r="P110" s="43">
        <v>5537139</v>
      </c>
    </row>
    <row r="111" spans="1:16" x14ac:dyDescent="0.3">
      <c r="A111" s="41">
        <f>VLOOKUP(B111,'[1]PORTFOLIO RAW'!B:B,1,FALSE)</f>
        <v>755980</v>
      </c>
      <c r="B111" s="21">
        <v>755980</v>
      </c>
      <c r="C111" s="42" t="s">
        <v>1336</v>
      </c>
      <c r="D111" s="42" t="s">
        <v>1337</v>
      </c>
      <c r="E111" s="43">
        <v>6027459</v>
      </c>
      <c r="F111" s="43">
        <v>5176295</v>
      </c>
      <c r="G111" s="43">
        <v>6139015</v>
      </c>
      <c r="H111" s="43">
        <v>8832574</v>
      </c>
      <c r="I111" s="43">
        <v>12876231</v>
      </c>
      <c r="J111" s="43">
        <v>13834728</v>
      </c>
      <c r="K111" s="43">
        <v>14098761</v>
      </c>
      <c r="L111" s="43">
        <v>14071475</v>
      </c>
      <c r="M111" s="43">
        <v>11820724</v>
      </c>
      <c r="N111" s="43">
        <v>13584827</v>
      </c>
      <c r="O111" s="43">
        <v>15728381</v>
      </c>
      <c r="P111" s="43">
        <v>14949811</v>
      </c>
    </row>
    <row r="112" spans="1:16" x14ac:dyDescent="0.3">
      <c r="A112" s="41">
        <f>VLOOKUP(B112,'[1]PORTFOLIO RAW'!B:B,1,FALSE)</f>
        <v>905994</v>
      </c>
      <c r="B112" s="21">
        <v>905994</v>
      </c>
      <c r="C112" s="42" t="s">
        <v>1338</v>
      </c>
      <c r="D112" s="42" t="s">
        <v>1339</v>
      </c>
      <c r="E112" s="43">
        <v>4817741</v>
      </c>
      <c r="F112" s="43">
        <v>3661831</v>
      </c>
      <c r="G112" s="43">
        <v>4147312</v>
      </c>
      <c r="H112" s="43">
        <v>4794754</v>
      </c>
      <c r="I112" s="43">
        <v>5766632</v>
      </c>
      <c r="J112" s="43">
        <v>6742103</v>
      </c>
      <c r="K112" s="43">
        <v>6764191</v>
      </c>
      <c r="L112" s="43">
        <v>9156128</v>
      </c>
      <c r="M112" s="43">
        <v>10152985</v>
      </c>
      <c r="N112" s="43">
        <v>10231337</v>
      </c>
      <c r="O112" s="43">
        <v>9707199</v>
      </c>
      <c r="P112" s="43">
        <v>8764427</v>
      </c>
    </row>
    <row r="113" spans="1:16" x14ac:dyDescent="0.3">
      <c r="A113" s="41">
        <f>VLOOKUP(B113,'[1]PORTFOLIO RAW'!B:B,1,FALSE)</f>
        <v>997198</v>
      </c>
      <c r="B113" s="21">
        <v>997198</v>
      </c>
      <c r="C113" s="42" t="s">
        <v>1340</v>
      </c>
      <c r="D113" s="42" t="s">
        <v>1341</v>
      </c>
      <c r="E113" s="43">
        <v>13385532</v>
      </c>
      <c r="F113" s="43">
        <v>4769217</v>
      </c>
      <c r="G113" s="43">
        <v>7751913</v>
      </c>
      <c r="H113" s="43">
        <v>11689281</v>
      </c>
      <c r="I113" s="43">
        <v>11699912</v>
      </c>
      <c r="J113" s="43">
        <v>13408711</v>
      </c>
      <c r="K113" s="43">
        <v>17987080</v>
      </c>
      <c r="L113" s="43">
        <v>16789957</v>
      </c>
      <c r="M113" s="43">
        <v>15780114</v>
      </c>
      <c r="N113" s="43">
        <v>20240427</v>
      </c>
      <c r="O113" s="43">
        <v>21050040</v>
      </c>
      <c r="P113" s="43">
        <v>15215224</v>
      </c>
    </row>
    <row r="114" spans="1:16" x14ac:dyDescent="0.3">
      <c r="A114" s="41">
        <f>VLOOKUP(B114,'[1]PORTFOLIO RAW'!B:B,1,FALSE)</f>
        <v>951503</v>
      </c>
      <c r="B114" s="21">
        <v>951503</v>
      </c>
      <c r="C114" s="42" t="s">
        <v>1342</v>
      </c>
      <c r="D114" s="42" t="s">
        <v>1343</v>
      </c>
      <c r="E114" s="43">
        <v>8960656</v>
      </c>
      <c r="F114" s="43">
        <v>6336072</v>
      </c>
      <c r="G114" s="43">
        <v>7907916</v>
      </c>
      <c r="H114" s="43">
        <v>10420115</v>
      </c>
      <c r="I114" s="43">
        <v>9594671</v>
      </c>
      <c r="J114" s="43">
        <v>12621581</v>
      </c>
      <c r="K114" s="43">
        <v>15194715</v>
      </c>
      <c r="L114" s="43">
        <v>16621150</v>
      </c>
      <c r="M114" s="43">
        <v>19335906</v>
      </c>
      <c r="N114" s="43">
        <v>24431384</v>
      </c>
      <c r="O114" s="43">
        <v>25662932</v>
      </c>
      <c r="P114" s="43">
        <v>19824903</v>
      </c>
    </row>
    <row r="115" spans="1:16" x14ac:dyDescent="0.3">
      <c r="A115" s="41">
        <f>VLOOKUP(B115,'[1]PORTFOLIO RAW'!B:B,1,FALSE)</f>
        <v>741123</v>
      </c>
      <c r="B115" s="21">
        <v>741123</v>
      </c>
      <c r="C115" s="42" t="s">
        <v>1344</v>
      </c>
      <c r="D115" s="42" t="s">
        <v>1345</v>
      </c>
      <c r="E115" s="43">
        <v>9161399</v>
      </c>
      <c r="F115" s="43">
        <v>5670083</v>
      </c>
      <c r="G115" s="43">
        <v>7427136</v>
      </c>
      <c r="H115" s="43">
        <v>8602464</v>
      </c>
      <c r="I115" s="43">
        <v>8229474</v>
      </c>
      <c r="J115" s="43">
        <v>10542602</v>
      </c>
      <c r="K115" s="43">
        <v>15158135</v>
      </c>
      <c r="L115" s="43">
        <v>17054091</v>
      </c>
      <c r="M115" s="43">
        <v>20605938</v>
      </c>
      <c r="N115" s="43">
        <v>22903340</v>
      </c>
      <c r="O115" s="43">
        <v>27222588</v>
      </c>
      <c r="P115" s="43">
        <v>28844825</v>
      </c>
    </row>
    <row r="116" spans="1:16" x14ac:dyDescent="0.3">
      <c r="A116" s="41">
        <f>VLOOKUP(B116,'[1]PORTFOLIO RAW'!B:B,1,FALSE)</f>
        <v>546814</v>
      </c>
      <c r="B116" s="21">
        <v>546814</v>
      </c>
      <c r="C116" s="42" t="s">
        <v>1346</v>
      </c>
      <c r="D116" s="42" t="s">
        <v>1347</v>
      </c>
      <c r="E116" s="43">
        <v>10857639</v>
      </c>
      <c r="F116" s="43">
        <v>4348035</v>
      </c>
      <c r="G116" s="43">
        <v>7052608</v>
      </c>
      <c r="H116" s="43">
        <v>10709490</v>
      </c>
      <c r="I116" s="43">
        <v>13328956</v>
      </c>
      <c r="J116" s="43">
        <v>15128054</v>
      </c>
      <c r="K116" s="43">
        <v>19487529</v>
      </c>
      <c r="L116" s="43">
        <v>22392721</v>
      </c>
      <c r="M116" s="43">
        <v>10852758</v>
      </c>
      <c r="N116" s="43">
        <v>10888489</v>
      </c>
      <c r="O116" s="43">
        <v>7677030</v>
      </c>
      <c r="P116" s="43">
        <v>9157350</v>
      </c>
    </row>
    <row r="117" spans="1:16" x14ac:dyDescent="0.3">
      <c r="A117" s="41">
        <f>VLOOKUP(B117,'[1]PORTFOLIO RAW'!B:B,1,FALSE)</f>
        <v>938076</v>
      </c>
      <c r="B117" s="21">
        <v>938076</v>
      </c>
      <c r="C117" s="42" t="s">
        <v>1348</v>
      </c>
      <c r="D117" s="42" t="s">
        <v>1349</v>
      </c>
      <c r="E117" s="43">
        <v>28089120</v>
      </c>
      <c r="F117" s="43">
        <v>14846580</v>
      </c>
      <c r="G117" s="43">
        <v>24159320</v>
      </c>
      <c r="H117" s="43">
        <v>24911893</v>
      </c>
      <c r="I117" s="43">
        <v>20911631</v>
      </c>
      <c r="J117" s="43">
        <v>26674666</v>
      </c>
      <c r="K117" s="43">
        <v>36422869</v>
      </c>
      <c r="L117" s="43">
        <v>34489590</v>
      </c>
      <c r="M117" s="43">
        <v>22221503</v>
      </c>
      <c r="N117" s="43">
        <v>22574261</v>
      </c>
      <c r="O117" s="43">
        <v>24042315</v>
      </c>
      <c r="P117" s="43">
        <v>15397176</v>
      </c>
    </row>
    <row r="118" spans="1:16" x14ac:dyDescent="0.3">
      <c r="A118" s="41">
        <f>VLOOKUP(B118,'[1]PORTFOLIO RAW'!B:B,1,FALSE)</f>
        <v>152594</v>
      </c>
      <c r="B118" s="21">
        <v>152594</v>
      </c>
      <c r="C118" s="42" t="s">
        <v>1350</v>
      </c>
      <c r="D118" s="42" t="s">
        <v>1351</v>
      </c>
      <c r="E118" s="43">
        <v>39234520</v>
      </c>
      <c r="F118" s="43">
        <v>9384960</v>
      </c>
      <c r="G118" s="43">
        <v>34524700</v>
      </c>
      <c r="H118" s="43">
        <v>56742525</v>
      </c>
      <c r="I118" s="43">
        <v>34876920</v>
      </c>
      <c r="J118" s="43">
        <v>32455800</v>
      </c>
      <c r="K118" s="43">
        <v>39174120</v>
      </c>
      <c r="L118" s="43">
        <v>24271040</v>
      </c>
      <c r="M118" s="43">
        <v>8435420</v>
      </c>
      <c r="N118" s="43">
        <v>19059550</v>
      </c>
      <c r="O118" s="43">
        <v>27454080</v>
      </c>
      <c r="P118" s="43">
        <v>14939190</v>
      </c>
    </row>
    <row r="119" spans="1:16" x14ac:dyDescent="0.3">
      <c r="A119" s="41">
        <f>VLOOKUP(B119,'[1]PORTFOLIO RAW'!B:B,1,FALSE)</f>
        <v>951018</v>
      </c>
      <c r="B119" s="21">
        <v>951018</v>
      </c>
      <c r="C119" s="42" t="s">
        <v>1352</v>
      </c>
      <c r="D119" s="42" t="s">
        <v>1353</v>
      </c>
      <c r="E119" s="43">
        <v>15619520</v>
      </c>
      <c r="F119" s="43">
        <v>9292660</v>
      </c>
      <c r="G119" s="43">
        <v>14162200</v>
      </c>
      <c r="H119" s="43">
        <v>13018320</v>
      </c>
      <c r="I119" s="43">
        <v>8996750</v>
      </c>
      <c r="J119" s="43">
        <v>14371520</v>
      </c>
      <c r="K119" s="43">
        <v>17429680</v>
      </c>
      <c r="L119" s="43">
        <v>17728310</v>
      </c>
      <c r="M119" s="43">
        <v>9805900</v>
      </c>
      <c r="N119" s="43">
        <v>8953560</v>
      </c>
      <c r="O119" s="43">
        <v>13249340</v>
      </c>
      <c r="P119" s="43">
        <v>9737280</v>
      </c>
    </row>
    <row r="120" spans="1:16" x14ac:dyDescent="0.3">
      <c r="A120" s="41">
        <f>VLOOKUP(B120,'[1]PORTFOLIO RAW'!B:B,1,FALSE)</f>
        <v>907652</v>
      </c>
      <c r="B120" s="21">
        <v>907652</v>
      </c>
      <c r="C120" s="42" t="s">
        <v>1354</v>
      </c>
      <c r="D120" s="42" t="s">
        <v>1355</v>
      </c>
      <c r="E120" s="43">
        <v>42882558</v>
      </c>
      <c r="F120" s="43">
        <v>27751506</v>
      </c>
      <c r="G120" s="43">
        <v>26293489</v>
      </c>
      <c r="H120" s="43">
        <v>26400832</v>
      </c>
      <c r="I120" s="43">
        <v>23671040</v>
      </c>
      <c r="J120" s="43">
        <v>24499015</v>
      </c>
      <c r="K120" s="43">
        <v>33767637</v>
      </c>
      <c r="L120" s="43">
        <v>45712423</v>
      </c>
      <c r="M120" s="43">
        <v>42991932</v>
      </c>
      <c r="N120" s="43">
        <v>52215583</v>
      </c>
      <c r="O120" s="43">
        <v>60403411</v>
      </c>
      <c r="P120" s="43">
        <v>45386236</v>
      </c>
    </row>
    <row r="121" spans="1:16" x14ac:dyDescent="0.3">
      <c r="A121" s="41">
        <f>VLOOKUP(B121,'[1]PORTFOLIO RAW'!B:B,1,FALSE)</f>
        <v>905801</v>
      </c>
      <c r="B121" s="21">
        <v>905801</v>
      </c>
      <c r="C121" s="42" t="s">
        <v>1356</v>
      </c>
      <c r="D121" s="42" t="s">
        <v>1357</v>
      </c>
      <c r="E121" s="43">
        <v>19380000</v>
      </c>
      <c r="F121" s="43">
        <v>20503125</v>
      </c>
      <c r="G121" s="43">
        <v>23225680</v>
      </c>
      <c r="H121" s="43">
        <v>23364835</v>
      </c>
      <c r="I121" s="43">
        <v>26056368</v>
      </c>
      <c r="J121" s="43">
        <v>26212370</v>
      </c>
      <c r="K121" s="43">
        <v>31982328</v>
      </c>
      <c r="L121" s="43">
        <v>32653959</v>
      </c>
      <c r="M121" s="43">
        <v>34521042</v>
      </c>
      <c r="N121" s="43">
        <v>36864336</v>
      </c>
      <c r="O121" s="43">
        <v>34204401</v>
      </c>
      <c r="P121" s="43">
        <v>23095314</v>
      </c>
    </row>
    <row r="122" spans="1:16" x14ac:dyDescent="0.3">
      <c r="A122" s="41">
        <f>VLOOKUP(B122,'[1]PORTFOLIO RAW'!B:B,1,FALSE)</f>
        <v>906511</v>
      </c>
      <c r="B122" s="21">
        <v>906511</v>
      </c>
      <c r="C122" s="42" t="s">
        <v>1358</v>
      </c>
      <c r="D122" s="42" t="s">
        <v>1359</v>
      </c>
      <c r="E122" s="43">
        <v>7688821</v>
      </c>
      <c r="F122" s="43">
        <v>6036244</v>
      </c>
      <c r="G122" s="43">
        <v>6032521</v>
      </c>
      <c r="H122" s="43">
        <v>8093046</v>
      </c>
      <c r="I122" s="43">
        <v>9525848</v>
      </c>
      <c r="J122" s="43">
        <v>9844819</v>
      </c>
      <c r="K122" s="43">
        <v>12792384</v>
      </c>
      <c r="L122" s="43">
        <v>16317257</v>
      </c>
      <c r="M122" s="43">
        <v>12890498</v>
      </c>
      <c r="N122" s="43">
        <v>14179132</v>
      </c>
      <c r="O122" s="43">
        <v>13933465</v>
      </c>
      <c r="P122" s="43">
        <v>14012834</v>
      </c>
    </row>
    <row r="123" spans="1:16" x14ac:dyDescent="0.3">
      <c r="A123" s="41">
        <f>VLOOKUP(B123,'[1]PORTFOLIO RAW'!B:B,1,FALSE)</f>
        <v>546697</v>
      </c>
      <c r="B123" s="21">
        <v>546697</v>
      </c>
      <c r="C123" s="42" t="s">
        <v>1360</v>
      </c>
      <c r="D123" s="42" t="s">
        <v>1361</v>
      </c>
      <c r="E123" s="43">
        <v>42903589</v>
      </c>
      <c r="F123" s="43">
        <v>46528144</v>
      </c>
      <c r="G123" s="43">
        <v>38932312</v>
      </c>
      <c r="H123" s="43">
        <v>29064408</v>
      </c>
      <c r="I123" s="43">
        <v>30824629</v>
      </c>
      <c r="J123" s="43">
        <v>55791261</v>
      </c>
      <c r="K123" s="43">
        <v>115234491</v>
      </c>
      <c r="L123" s="43">
        <v>141295740</v>
      </c>
      <c r="M123" s="43">
        <v>143892180</v>
      </c>
      <c r="N123" s="43">
        <v>93809100</v>
      </c>
      <c r="O123" s="43">
        <v>93705120</v>
      </c>
      <c r="P123" s="43">
        <v>80189100</v>
      </c>
    </row>
    <row r="124" spans="1:16" x14ac:dyDescent="0.3">
      <c r="A124" s="41">
        <f>VLOOKUP(B124,'[1]PORTFOLIO RAW'!B:B,1,FALSE)</f>
        <v>134784</v>
      </c>
      <c r="B124" s="21">
        <v>134784</v>
      </c>
      <c r="C124" s="42" t="s">
        <v>1362</v>
      </c>
      <c r="D124" s="42" t="s">
        <v>1363</v>
      </c>
      <c r="E124" s="43">
        <v>19325450</v>
      </c>
      <c r="F124" s="43">
        <v>10728210</v>
      </c>
      <c r="G124" s="43">
        <v>16937500</v>
      </c>
      <c r="H124" s="43">
        <v>19072980</v>
      </c>
      <c r="I124" s="43">
        <v>19633320</v>
      </c>
      <c r="J124" s="43">
        <v>22785600</v>
      </c>
      <c r="K124" s="43">
        <v>36637800</v>
      </c>
      <c r="L124" s="43">
        <v>47950980</v>
      </c>
      <c r="M124" s="43">
        <v>45757360</v>
      </c>
      <c r="N124" s="43">
        <v>31601250</v>
      </c>
      <c r="O124" s="43">
        <v>32905450</v>
      </c>
      <c r="P124" s="43">
        <v>22314940</v>
      </c>
    </row>
    <row r="125" spans="1:16" x14ac:dyDescent="0.3">
      <c r="A125" s="41">
        <f>VLOOKUP(B125,'[1]PORTFOLIO RAW'!B:B,1,FALSE)</f>
        <v>694405</v>
      </c>
      <c r="B125" s="21">
        <v>694405</v>
      </c>
      <c r="C125" s="42" t="s">
        <v>1364</v>
      </c>
      <c r="D125" s="42" t="s">
        <v>1365</v>
      </c>
      <c r="E125" s="43">
        <v>18952630</v>
      </c>
      <c r="F125" s="43">
        <v>4345378</v>
      </c>
      <c r="G125" s="43">
        <v>10488182</v>
      </c>
      <c r="H125" s="43">
        <v>9063758</v>
      </c>
      <c r="I125" s="43">
        <v>8484973</v>
      </c>
      <c r="J125" s="43">
        <v>7561430</v>
      </c>
      <c r="K125" s="43">
        <v>9099308</v>
      </c>
      <c r="L125" s="43">
        <v>10925506</v>
      </c>
      <c r="M125" s="43">
        <v>17732480</v>
      </c>
      <c r="N125" s="43">
        <v>62442900</v>
      </c>
      <c r="O125" s="43">
        <v>117261000</v>
      </c>
      <c r="P125" s="43">
        <v>80901000</v>
      </c>
    </row>
    <row r="126" spans="1:16" x14ac:dyDescent="0.3">
      <c r="A126" s="41">
        <f>VLOOKUP(B126,'[1]PORTFOLIO RAW'!B:B,1,FALSE)</f>
        <v>906150</v>
      </c>
      <c r="B126" s="21">
        <v>906150</v>
      </c>
      <c r="C126" s="42" t="s">
        <v>1366</v>
      </c>
      <c r="D126" s="42" t="s">
        <v>1367</v>
      </c>
      <c r="E126" s="43">
        <v>370240295</v>
      </c>
      <c r="F126" s="43">
        <v>170697731</v>
      </c>
      <c r="G126" s="43">
        <v>161332325</v>
      </c>
      <c r="H126" s="43">
        <v>194155227</v>
      </c>
      <c r="I126" s="43">
        <v>189362734</v>
      </c>
      <c r="J126" s="43">
        <v>218414069</v>
      </c>
      <c r="K126" s="43">
        <v>282006494</v>
      </c>
      <c r="L126" s="43">
        <v>254149993</v>
      </c>
      <c r="M126" s="43">
        <v>292164821</v>
      </c>
      <c r="N126" s="43">
        <v>276266602</v>
      </c>
      <c r="O126" s="43">
        <v>151475964</v>
      </c>
      <c r="P126" s="43">
        <v>65875858</v>
      </c>
    </row>
    <row r="127" spans="1:16" x14ac:dyDescent="0.3">
      <c r="A127" s="41">
        <f>VLOOKUP(B127,'[1]PORTFOLIO RAW'!B:B,1,FALSE)</f>
        <v>905898</v>
      </c>
      <c r="B127" s="21">
        <v>905898</v>
      </c>
      <c r="C127" s="42" t="s">
        <v>1368</v>
      </c>
      <c r="D127" s="42" t="s">
        <v>1369</v>
      </c>
      <c r="E127" s="43">
        <v>6954288</v>
      </c>
      <c r="F127" s="43">
        <v>5895736</v>
      </c>
      <c r="G127" s="43">
        <v>6998535</v>
      </c>
      <c r="H127" s="43">
        <v>9581768</v>
      </c>
      <c r="I127" s="43">
        <v>13096346</v>
      </c>
      <c r="J127" s="43">
        <v>14060363</v>
      </c>
      <c r="K127" s="43">
        <v>17586673</v>
      </c>
      <c r="L127" s="43">
        <v>17187753</v>
      </c>
      <c r="M127" s="43">
        <v>12566396</v>
      </c>
      <c r="N127" s="43">
        <v>13657302</v>
      </c>
      <c r="O127" s="43">
        <v>13307694</v>
      </c>
      <c r="P127" s="43">
        <v>15773296</v>
      </c>
    </row>
    <row r="128" spans="1:16" x14ac:dyDescent="0.3">
      <c r="A128" s="41">
        <f>VLOOKUP(B128,'[1]PORTFOLIO RAW'!B:B,1,FALSE)</f>
        <v>904678</v>
      </c>
      <c r="B128" s="21">
        <v>904678</v>
      </c>
      <c r="C128" s="42" t="s">
        <v>1370</v>
      </c>
      <c r="D128" s="42" t="s">
        <v>1371</v>
      </c>
      <c r="E128" s="43">
        <v>33360800</v>
      </c>
      <c r="F128" s="43">
        <v>16271100</v>
      </c>
      <c r="G128" s="43">
        <v>27141180</v>
      </c>
      <c r="H128" s="43">
        <v>37155300</v>
      </c>
      <c r="I128" s="43">
        <v>31783710</v>
      </c>
      <c r="J128" s="43">
        <v>32227010</v>
      </c>
      <c r="K128" s="43">
        <v>43086750</v>
      </c>
      <c r="L128" s="43">
        <v>33351840</v>
      </c>
      <c r="M128" s="43">
        <v>29138240</v>
      </c>
      <c r="N128" s="43">
        <v>46841940</v>
      </c>
      <c r="O128" s="43">
        <v>42663510</v>
      </c>
      <c r="P128" s="43">
        <v>23151180</v>
      </c>
    </row>
    <row r="129" spans="1:16" x14ac:dyDescent="0.3">
      <c r="A129" s="41">
        <f>VLOOKUP(B129,'[1]PORTFOLIO RAW'!B:B,1,FALSE)</f>
        <v>696738</v>
      </c>
      <c r="B129" s="21">
        <v>696738</v>
      </c>
      <c r="C129" s="42" t="s">
        <v>1372</v>
      </c>
      <c r="D129" s="42" t="s">
        <v>1373</v>
      </c>
      <c r="E129" s="43">
        <v>84016167</v>
      </c>
      <c r="F129" s="43">
        <v>37345724</v>
      </c>
      <c r="G129" s="43">
        <v>86971829</v>
      </c>
      <c r="H129" s="43">
        <v>85346375</v>
      </c>
      <c r="I129" s="43">
        <v>43900832</v>
      </c>
      <c r="J129" s="43">
        <v>59334328</v>
      </c>
      <c r="K129" s="43">
        <v>79121598</v>
      </c>
      <c r="L129" s="43">
        <v>87514245</v>
      </c>
      <c r="M129" s="43">
        <v>75603013</v>
      </c>
      <c r="N129" s="43">
        <v>94015787</v>
      </c>
      <c r="O129" s="43">
        <v>95486291</v>
      </c>
      <c r="P129" s="43">
        <v>61431297</v>
      </c>
    </row>
    <row r="130" spans="1:16" x14ac:dyDescent="0.3">
      <c r="A130" s="41">
        <f>VLOOKUP(B130,'[1]PORTFOLIO RAW'!B:B,1,FALSE)</f>
        <v>729665</v>
      </c>
      <c r="B130" s="21">
        <v>729665</v>
      </c>
      <c r="C130" s="42" t="s">
        <v>1374</v>
      </c>
      <c r="D130" s="42" t="s">
        <v>1375</v>
      </c>
      <c r="E130" s="43">
        <v>11139672</v>
      </c>
      <c r="F130" s="43">
        <v>3950009</v>
      </c>
      <c r="G130" s="43">
        <v>5904705</v>
      </c>
      <c r="H130" s="43">
        <v>8165509</v>
      </c>
      <c r="I130" s="43">
        <v>8961110</v>
      </c>
      <c r="J130" s="43">
        <v>11040468</v>
      </c>
      <c r="K130" s="43">
        <v>15229979</v>
      </c>
      <c r="L130" s="43">
        <v>13964801</v>
      </c>
      <c r="M130" s="43">
        <v>8385064</v>
      </c>
      <c r="N130" s="43">
        <v>10264789</v>
      </c>
      <c r="O130" s="43">
        <v>8552461</v>
      </c>
      <c r="P130" s="43">
        <v>5447529</v>
      </c>
    </row>
    <row r="131" spans="1:16" x14ac:dyDescent="0.3">
      <c r="A131" s="41">
        <f>VLOOKUP(B131,'[1]PORTFOLIO RAW'!B:B,1,FALSE)</f>
        <v>912030</v>
      </c>
      <c r="B131" s="21">
        <v>912030</v>
      </c>
      <c r="C131" s="42" t="s">
        <v>1376</v>
      </c>
      <c r="D131" s="42" t="s">
        <v>1377</v>
      </c>
      <c r="E131" s="43">
        <v>3714395</v>
      </c>
      <c r="F131" s="43">
        <v>4061322</v>
      </c>
      <c r="G131" s="43">
        <v>4395346</v>
      </c>
      <c r="H131" s="43">
        <v>6483292</v>
      </c>
      <c r="I131" s="43">
        <v>4102115</v>
      </c>
      <c r="J131" s="43">
        <v>4628954</v>
      </c>
      <c r="K131" s="43">
        <v>7209303</v>
      </c>
      <c r="L131" s="43">
        <v>6847693</v>
      </c>
      <c r="M131" s="43">
        <v>8406220</v>
      </c>
      <c r="N131" s="43">
        <v>9683840</v>
      </c>
      <c r="O131" s="43">
        <v>11311234</v>
      </c>
      <c r="P131" s="43">
        <v>10247984</v>
      </c>
    </row>
    <row r="132" spans="1:16" x14ac:dyDescent="0.3">
      <c r="A132" s="41">
        <f>VLOOKUP(B132,'[1]PORTFOLIO RAW'!B:B,1,FALSE)</f>
        <v>945589</v>
      </c>
      <c r="B132" s="21">
        <v>945589</v>
      </c>
      <c r="C132" s="42" t="s">
        <v>1378</v>
      </c>
      <c r="D132" s="42" t="s">
        <v>1379</v>
      </c>
      <c r="E132" s="43">
        <v>7540957</v>
      </c>
      <c r="F132" s="43">
        <v>7042512</v>
      </c>
      <c r="G132" s="43">
        <v>8964961</v>
      </c>
      <c r="H132" s="43">
        <v>13646327</v>
      </c>
      <c r="I132" s="43">
        <v>16929518</v>
      </c>
      <c r="J132" s="43">
        <v>20466120</v>
      </c>
      <c r="K132" s="43">
        <v>16596811</v>
      </c>
      <c r="L132" s="43">
        <v>20242628</v>
      </c>
      <c r="M132" s="43">
        <v>17800280</v>
      </c>
      <c r="N132" s="43">
        <v>13911382</v>
      </c>
      <c r="O132" s="43">
        <v>12242882</v>
      </c>
      <c r="P132" s="43">
        <v>13336477</v>
      </c>
    </row>
    <row r="133" spans="1:16" x14ac:dyDescent="0.3">
      <c r="A133" s="41">
        <f>VLOOKUP(B133,'[1]PORTFOLIO RAW'!B:B,1,FALSE)</f>
        <v>905077</v>
      </c>
      <c r="B133" s="21">
        <v>905077</v>
      </c>
      <c r="C133" s="42" t="s">
        <v>1380</v>
      </c>
      <c r="D133" s="42" t="s">
        <v>1381</v>
      </c>
      <c r="E133" s="43">
        <v>8945756</v>
      </c>
      <c r="F133" s="43">
        <v>7887198</v>
      </c>
      <c r="G133" s="43">
        <v>8160058</v>
      </c>
      <c r="H133" s="43">
        <v>10704475</v>
      </c>
      <c r="I133" s="43">
        <v>13913222</v>
      </c>
      <c r="J133" s="43">
        <v>16161827</v>
      </c>
      <c r="K133" s="43">
        <v>21769284</v>
      </c>
      <c r="L133" s="43">
        <v>22973202</v>
      </c>
      <c r="M133" s="43">
        <v>19351715</v>
      </c>
      <c r="N133" s="43">
        <v>21954024</v>
      </c>
      <c r="O133" s="43">
        <v>23934811</v>
      </c>
      <c r="P133" s="43">
        <v>22478744</v>
      </c>
    </row>
    <row r="134" spans="1:16" x14ac:dyDescent="0.3">
      <c r="A134" s="41">
        <f>VLOOKUP(B134,'[1]PORTFOLIO RAW'!B:B,1,FALSE)</f>
        <v>699943</v>
      </c>
      <c r="B134" s="21">
        <v>699943</v>
      </c>
      <c r="C134" s="42" t="s">
        <v>1382</v>
      </c>
      <c r="D134" s="42" t="s">
        <v>1383</v>
      </c>
      <c r="E134" s="43">
        <v>17357458</v>
      </c>
      <c r="F134" s="43">
        <v>9223428</v>
      </c>
      <c r="G134" s="43">
        <v>13850824</v>
      </c>
      <c r="H134" s="43">
        <v>19396956</v>
      </c>
      <c r="I134" s="43">
        <v>10744008</v>
      </c>
      <c r="J134" s="43">
        <v>10000228</v>
      </c>
      <c r="K134" s="43">
        <v>11176664</v>
      </c>
      <c r="L134" s="43">
        <v>9289584</v>
      </c>
      <c r="M134" s="43">
        <v>10598400</v>
      </c>
      <c r="N134" s="43">
        <v>10769886</v>
      </c>
      <c r="O134" s="43">
        <v>10416750</v>
      </c>
      <c r="P134" s="43">
        <v>9321624</v>
      </c>
    </row>
    <row r="135" spans="1:16" x14ac:dyDescent="0.3">
      <c r="A135" s="41">
        <f>VLOOKUP(B135,'[1]PORTFOLIO RAW'!B:B,1,FALSE)</f>
        <v>542983</v>
      </c>
      <c r="B135" s="21">
        <v>542983</v>
      </c>
      <c r="C135" s="42" t="s">
        <v>1384</v>
      </c>
      <c r="D135" s="42" t="s">
        <v>1385</v>
      </c>
      <c r="E135" s="43">
        <v>3778152</v>
      </c>
      <c r="F135" s="43">
        <v>3347998</v>
      </c>
      <c r="G135" s="43">
        <v>3736998</v>
      </c>
      <c r="H135" s="43">
        <v>4879443</v>
      </c>
      <c r="I135" s="43">
        <v>4591822</v>
      </c>
      <c r="J135" s="43">
        <v>5315383</v>
      </c>
      <c r="K135" s="43">
        <v>6075110</v>
      </c>
      <c r="L135" s="43">
        <v>7432971</v>
      </c>
      <c r="M135" s="43">
        <v>10929732</v>
      </c>
      <c r="N135" s="43">
        <v>11142367</v>
      </c>
      <c r="O135" s="43">
        <v>11768776</v>
      </c>
      <c r="P135" s="43">
        <v>11100617</v>
      </c>
    </row>
    <row r="136" spans="1:16" x14ac:dyDescent="0.3">
      <c r="A136" s="41">
        <f>VLOOKUP(B136,'[1]PORTFOLIO RAW'!B:B,1,FALSE)</f>
        <v>741410</v>
      </c>
      <c r="B136" s="21">
        <v>741410</v>
      </c>
      <c r="C136" s="42" t="s">
        <v>1386</v>
      </c>
      <c r="D136" s="42" t="s">
        <v>1387</v>
      </c>
      <c r="E136" s="43">
        <v>8585656</v>
      </c>
      <c r="F136" s="43">
        <v>6158838</v>
      </c>
      <c r="G136" s="43">
        <v>6476917</v>
      </c>
      <c r="H136" s="43">
        <v>7667409</v>
      </c>
      <c r="I136" s="43">
        <v>6167525</v>
      </c>
      <c r="J136" s="43">
        <v>5625672</v>
      </c>
      <c r="K136" s="43">
        <v>9121411</v>
      </c>
      <c r="L136" s="43">
        <v>8800563</v>
      </c>
      <c r="M136" s="43">
        <v>8020138</v>
      </c>
      <c r="N136" s="43">
        <v>10096122</v>
      </c>
      <c r="O136" s="43">
        <v>12215609</v>
      </c>
      <c r="P136" s="43">
        <v>6303568</v>
      </c>
    </row>
    <row r="137" spans="1:16" x14ac:dyDescent="0.3">
      <c r="A137" s="41">
        <f>VLOOKUP(B137,'[1]PORTFOLIO RAW'!B:B,1,FALSE)</f>
        <v>998171</v>
      </c>
      <c r="B137" s="21">
        <v>998171</v>
      </c>
      <c r="C137" s="42" t="s">
        <v>1388</v>
      </c>
      <c r="D137" s="42" t="s">
        <v>1389</v>
      </c>
      <c r="E137" s="43">
        <v>45528600</v>
      </c>
      <c r="F137" s="43">
        <v>39041920</v>
      </c>
      <c r="G137" s="43">
        <v>49123140</v>
      </c>
      <c r="H137" s="43">
        <v>56902380</v>
      </c>
      <c r="I137" s="43">
        <v>64615480</v>
      </c>
      <c r="J137" s="43">
        <v>91785400</v>
      </c>
      <c r="K137" s="43">
        <v>113629200</v>
      </c>
      <c r="L137" s="43">
        <v>137195790</v>
      </c>
      <c r="M137" s="43">
        <v>165577000</v>
      </c>
      <c r="N137" s="43">
        <v>161298240</v>
      </c>
      <c r="O137" s="43">
        <v>219475740</v>
      </c>
      <c r="P137" s="43">
        <v>189861100</v>
      </c>
    </row>
    <row r="138" spans="1:16" x14ac:dyDescent="0.3">
      <c r="A138" s="41">
        <f>VLOOKUP(B138,'[1]PORTFOLIO RAW'!B:B,1,FALSE)</f>
        <v>904842</v>
      </c>
      <c r="B138" s="21">
        <v>904842</v>
      </c>
      <c r="C138" s="42" t="s">
        <v>1390</v>
      </c>
      <c r="D138" s="42" t="s">
        <v>1391</v>
      </c>
      <c r="E138" s="43">
        <v>5532990</v>
      </c>
      <c r="F138" s="43">
        <v>4366520</v>
      </c>
      <c r="G138" s="43">
        <v>5673410</v>
      </c>
      <c r="H138" s="43">
        <v>6681000</v>
      </c>
      <c r="I138" s="43">
        <v>8558340</v>
      </c>
      <c r="J138" s="43">
        <v>8239000</v>
      </c>
      <c r="K138" s="43">
        <v>9944220</v>
      </c>
      <c r="L138" s="43">
        <v>10074900</v>
      </c>
      <c r="M138" s="43">
        <v>7894800</v>
      </c>
      <c r="N138" s="43">
        <v>10612017</v>
      </c>
      <c r="O138" s="43">
        <v>12224432</v>
      </c>
      <c r="P138" s="43">
        <v>14148813</v>
      </c>
    </row>
    <row r="139" spans="1:16" x14ac:dyDescent="0.3">
      <c r="A139" s="41">
        <f>VLOOKUP(B139,'[1]PORTFOLIO RAW'!B:B,1,FALSE)</f>
        <v>916860</v>
      </c>
      <c r="B139" s="21">
        <v>916860</v>
      </c>
      <c r="C139" s="42" t="s">
        <v>1392</v>
      </c>
      <c r="D139" s="42" t="s">
        <v>1393</v>
      </c>
      <c r="E139" s="43">
        <v>12804082</v>
      </c>
      <c r="F139" s="43">
        <v>6293813</v>
      </c>
      <c r="G139" s="43">
        <v>7469202</v>
      </c>
      <c r="H139" s="43">
        <v>9220936</v>
      </c>
      <c r="I139" s="43">
        <v>14368418</v>
      </c>
      <c r="J139" s="43">
        <v>10866316</v>
      </c>
      <c r="K139" s="43">
        <v>15899019</v>
      </c>
      <c r="L139" s="43">
        <v>21487624</v>
      </c>
      <c r="M139" s="43">
        <v>26470894</v>
      </c>
      <c r="N139" s="43">
        <v>30462739</v>
      </c>
      <c r="O139" s="43">
        <v>34153954</v>
      </c>
      <c r="P139" s="43">
        <v>38837140</v>
      </c>
    </row>
    <row r="140" spans="1:16" x14ac:dyDescent="0.3">
      <c r="A140" s="41">
        <f>VLOOKUP(B140,'[1]PORTFOLIO RAW'!B:B,1,FALSE)</f>
        <v>951068</v>
      </c>
      <c r="B140" s="21">
        <v>951068</v>
      </c>
      <c r="C140" s="42" t="s">
        <v>1394</v>
      </c>
      <c r="D140" s="42" t="s">
        <v>1395</v>
      </c>
      <c r="E140" s="43">
        <v>5406022</v>
      </c>
      <c r="F140" s="43">
        <v>2803946</v>
      </c>
      <c r="G140" s="43">
        <v>2612530</v>
      </c>
      <c r="H140" s="43">
        <v>5931005</v>
      </c>
      <c r="I140" s="43">
        <v>4745590</v>
      </c>
      <c r="J140" s="43">
        <v>5385573</v>
      </c>
      <c r="K140" s="43">
        <v>8018797</v>
      </c>
      <c r="L140" s="43">
        <v>8536503</v>
      </c>
      <c r="M140" s="43">
        <v>8791913</v>
      </c>
      <c r="N140" s="43">
        <v>14352802</v>
      </c>
      <c r="O140" s="43">
        <v>15608708</v>
      </c>
      <c r="P140" s="43">
        <v>12477466</v>
      </c>
    </row>
    <row r="141" spans="1:16" x14ac:dyDescent="0.3">
      <c r="A141" s="41">
        <f>VLOOKUP(B141,'[1]PORTFOLIO RAW'!B:B,1,FALSE)</f>
        <v>545725</v>
      </c>
      <c r="B141" s="21">
        <v>545725</v>
      </c>
      <c r="C141" s="42" t="s">
        <v>1396</v>
      </c>
      <c r="D141" s="42" t="s">
        <v>1397</v>
      </c>
      <c r="E141" s="43">
        <v>16831130</v>
      </c>
      <c r="F141" s="43">
        <v>13719631</v>
      </c>
      <c r="G141" s="43">
        <v>14704743</v>
      </c>
      <c r="H141" s="43">
        <v>16128073</v>
      </c>
      <c r="I141" s="43">
        <v>26644756</v>
      </c>
      <c r="J141" s="43">
        <v>34628507</v>
      </c>
      <c r="K141" s="43">
        <v>66071810</v>
      </c>
      <c r="L141" s="43">
        <v>79622410</v>
      </c>
      <c r="M141" s="43">
        <v>66968110</v>
      </c>
      <c r="N141" s="43">
        <v>61224922</v>
      </c>
      <c r="O141" s="43">
        <v>67377555</v>
      </c>
      <c r="P141" s="43">
        <v>59341424</v>
      </c>
    </row>
    <row r="142" spans="1:16" x14ac:dyDescent="0.3">
      <c r="A142" s="41">
        <f>VLOOKUP(B142,'[1]PORTFOLIO RAW'!B:B,1,FALSE)</f>
        <v>905052</v>
      </c>
      <c r="B142" s="21">
        <v>905052</v>
      </c>
      <c r="C142" s="42" t="s">
        <v>1398</v>
      </c>
      <c r="D142" s="42" t="s">
        <v>1399</v>
      </c>
      <c r="E142" s="43">
        <v>28381379</v>
      </c>
      <c r="F142" s="43">
        <v>17493980</v>
      </c>
      <c r="G142" s="43">
        <v>24107114</v>
      </c>
      <c r="H142" s="43">
        <v>26579546</v>
      </c>
      <c r="I142" s="43">
        <v>22589332</v>
      </c>
      <c r="J142" s="43">
        <v>27674631</v>
      </c>
      <c r="K142" s="43">
        <v>36174210</v>
      </c>
      <c r="L142" s="43">
        <v>36264002</v>
      </c>
      <c r="M142" s="43">
        <v>33708650</v>
      </c>
      <c r="N142" s="43">
        <v>42481374</v>
      </c>
      <c r="O142" s="43">
        <v>56979275</v>
      </c>
      <c r="P142" s="43">
        <v>41566989</v>
      </c>
    </row>
    <row r="143" spans="1:16" x14ac:dyDescent="0.3">
      <c r="A143" s="41">
        <f>VLOOKUP(B143,'[1]PORTFOLIO RAW'!B:B,1,FALSE)</f>
        <v>328184</v>
      </c>
      <c r="B143" s="21">
        <v>328184</v>
      </c>
      <c r="C143" s="42" t="s">
        <v>1400</v>
      </c>
      <c r="D143" s="42" t="s">
        <v>1401</v>
      </c>
      <c r="E143" s="43">
        <v>10720753</v>
      </c>
      <c r="F143" s="43">
        <v>7674654</v>
      </c>
      <c r="G143" s="43">
        <v>9918585</v>
      </c>
      <c r="H143" s="43">
        <v>15473347</v>
      </c>
      <c r="I143" s="43">
        <v>15808396</v>
      </c>
      <c r="J143" s="43">
        <v>17562431</v>
      </c>
      <c r="K143" s="43">
        <v>22858069</v>
      </c>
      <c r="L143" s="43">
        <v>26269541</v>
      </c>
      <c r="M143" s="43">
        <v>26798629</v>
      </c>
      <c r="N143" s="43">
        <v>29552532</v>
      </c>
      <c r="O143" s="43">
        <v>40339297</v>
      </c>
      <c r="P143" s="43">
        <v>50908560</v>
      </c>
    </row>
    <row r="144" spans="1:16" x14ac:dyDescent="0.3">
      <c r="A144" s="41">
        <f>VLOOKUP(B144,'[1]PORTFOLIO RAW'!B:B,1,FALSE)</f>
        <v>922726</v>
      </c>
      <c r="B144" s="21">
        <v>922726</v>
      </c>
      <c r="C144" s="42" t="s">
        <v>1402</v>
      </c>
      <c r="D144" s="42" t="s">
        <v>1403</v>
      </c>
      <c r="E144" s="43">
        <v>155107880</v>
      </c>
      <c r="F144" s="43">
        <v>81538920</v>
      </c>
      <c r="G144" s="43">
        <v>112669200</v>
      </c>
      <c r="H144" s="43">
        <v>115896330</v>
      </c>
      <c r="I144" s="43">
        <v>121250000</v>
      </c>
      <c r="J144" s="43">
        <v>101945280</v>
      </c>
      <c r="K144" s="43">
        <v>128918485</v>
      </c>
      <c r="L144" s="43">
        <v>172304920</v>
      </c>
      <c r="M144" s="43">
        <v>162776250</v>
      </c>
      <c r="N144" s="43">
        <v>171557100</v>
      </c>
      <c r="O144" s="43">
        <v>216351920</v>
      </c>
      <c r="P144" s="43">
        <v>211935880</v>
      </c>
    </row>
    <row r="145" spans="1:16" x14ac:dyDescent="0.3">
      <c r="A145" s="41">
        <f>VLOOKUP(B145,'[1]PORTFOLIO RAW'!B:B,1,FALSE)</f>
        <v>905050</v>
      </c>
      <c r="B145" s="21">
        <v>905050</v>
      </c>
      <c r="C145" s="42" t="s">
        <v>1404</v>
      </c>
      <c r="D145" s="42" t="s">
        <v>1405</v>
      </c>
      <c r="E145" s="43">
        <v>3898300</v>
      </c>
      <c r="F145" s="43">
        <v>2337807</v>
      </c>
      <c r="G145" s="43">
        <v>3256535</v>
      </c>
      <c r="H145" s="43">
        <v>4458894</v>
      </c>
      <c r="I145" s="43">
        <v>4241890</v>
      </c>
      <c r="J145" s="43">
        <v>5431452</v>
      </c>
      <c r="K145" s="43">
        <v>6997417</v>
      </c>
      <c r="L145" s="43">
        <v>8187617</v>
      </c>
      <c r="M145" s="43">
        <v>9573867</v>
      </c>
      <c r="N145" s="43">
        <v>9333672</v>
      </c>
      <c r="O145" s="43">
        <v>12048160</v>
      </c>
      <c r="P145" s="43">
        <v>14315760</v>
      </c>
    </row>
    <row r="146" spans="1:16" x14ac:dyDescent="0.3">
      <c r="A146" s="41">
        <f>VLOOKUP(B146,'[1]PORTFOLIO RAW'!B:B,1,FALSE)</f>
        <v>904069</v>
      </c>
      <c r="B146" s="21">
        <v>904069</v>
      </c>
      <c r="C146" s="42" t="s">
        <v>1406</v>
      </c>
      <c r="D146" s="42" t="s">
        <v>1407</v>
      </c>
      <c r="E146" s="43">
        <v>13767976</v>
      </c>
      <c r="F146" s="43">
        <v>5043981</v>
      </c>
      <c r="G146" s="43">
        <v>11600025</v>
      </c>
      <c r="H146" s="43">
        <v>11921232</v>
      </c>
      <c r="I146" s="43">
        <v>12933750</v>
      </c>
      <c r="J146" s="43">
        <v>17524859</v>
      </c>
      <c r="K146" s="43">
        <v>21393358</v>
      </c>
      <c r="L146" s="43">
        <v>22512494</v>
      </c>
      <c r="M146" s="43">
        <v>15537075</v>
      </c>
      <c r="N146" s="43">
        <v>21819811</v>
      </c>
      <c r="O146" s="43">
        <v>23924875</v>
      </c>
      <c r="P146" s="43">
        <v>16167812</v>
      </c>
    </row>
    <row r="147" spans="1:16" x14ac:dyDescent="0.3">
      <c r="A147" s="41">
        <f>VLOOKUP(B147,'[1]PORTFOLIO RAW'!B:B,1,FALSE)</f>
        <v>923465</v>
      </c>
      <c r="B147" s="21">
        <v>923465</v>
      </c>
      <c r="C147" s="42" t="s">
        <v>1408</v>
      </c>
      <c r="D147" s="42" t="s">
        <v>1409</v>
      </c>
      <c r="E147" s="43">
        <v>3821432</v>
      </c>
      <c r="F147" s="43">
        <v>1887336</v>
      </c>
      <c r="G147" s="43">
        <v>3587552</v>
      </c>
      <c r="H147" s="43">
        <v>5194242</v>
      </c>
      <c r="I147" s="43">
        <v>4373635</v>
      </c>
      <c r="J147" s="43">
        <v>4600850</v>
      </c>
      <c r="K147" s="43">
        <v>7513650</v>
      </c>
      <c r="L147" s="43">
        <v>8594626</v>
      </c>
      <c r="M147" s="43">
        <v>9386496</v>
      </c>
      <c r="N147" s="43">
        <v>9167356</v>
      </c>
      <c r="O147" s="43">
        <v>7725312</v>
      </c>
      <c r="P147" s="43">
        <v>7913668</v>
      </c>
    </row>
    <row r="148" spans="1:16" x14ac:dyDescent="0.3">
      <c r="A148" s="41">
        <f>VLOOKUP(B148,'[1]PORTFOLIO RAW'!B:B,1,FALSE)</f>
        <v>912142</v>
      </c>
      <c r="B148" s="21">
        <v>912142</v>
      </c>
      <c r="C148" s="42" t="s">
        <v>1410</v>
      </c>
      <c r="D148" s="42" t="s">
        <v>1411</v>
      </c>
      <c r="E148" s="43">
        <v>11494413</v>
      </c>
      <c r="F148" s="43">
        <v>5901920</v>
      </c>
      <c r="G148" s="43">
        <v>4672288</v>
      </c>
      <c r="H148" s="43">
        <v>5772931</v>
      </c>
      <c r="I148" s="43">
        <v>5185511</v>
      </c>
      <c r="J148" s="43">
        <v>5531370</v>
      </c>
      <c r="K148" s="43">
        <v>8291953</v>
      </c>
      <c r="L148" s="43">
        <v>5888031</v>
      </c>
      <c r="M148" s="43">
        <v>5166267</v>
      </c>
      <c r="N148" s="43">
        <v>6894201</v>
      </c>
      <c r="O148" s="43">
        <v>7940630</v>
      </c>
      <c r="P148" s="43">
        <v>8314060</v>
      </c>
    </row>
    <row r="149" spans="1:16" x14ac:dyDescent="0.3">
      <c r="A149" s="41">
        <f>VLOOKUP(B149,'[1]PORTFOLIO RAW'!B:B,1,FALSE)</f>
        <v>912212</v>
      </c>
      <c r="B149" s="21">
        <v>912212</v>
      </c>
      <c r="C149" s="42" t="s">
        <v>1412</v>
      </c>
      <c r="D149" s="42" t="s">
        <v>1413</v>
      </c>
      <c r="E149" s="43">
        <v>189442874</v>
      </c>
      <c r="F149" s="43">
        <v>165679920</v>
      </c>
      <c r="G149" s="43">
        <v>177405816</v>
      </c>
      <c r="H149" s="43">
        <v>169351299</v>
      </c>
      <c r="I149" s="43">
        <v>178663726</v>
      </c>
      <c r="J149" s="43">
        <v>194772079</v>
      </c>
      <c r="K149" s="43">
        <v>258341319</v>
      </c>
      <c r="L149" s="43">
        <v>291041629</v>
      </c>
      <c r="M149" s="43">
        <v>283010241</v>
      </c>
      <c r="N149" s="43">
        <v>311817132</v>
      </c>
      <c r="O149" s="43">
        <v>374802393</v>
      </c>
      <c r="P149" s="43">
        <v>343572912</v>
      </c>
    </row>
    <row r="150" spans="1:16" x14ac:dyDescent="0.3">
      <c r="A150" s="41">
        <f>VLOOKUP(B150,'[1]PORTFOLIO RAW'!B:B,1,FALSE)</f>
        <v>867871</v>
      </c>
      <c r="B150" s="21">
        <v>867871</v>
      </c>
      <c r="C150" s="42" t="s">
        <v>1414</v>
      </c>
      <c r="D150" s="42" t="s">
        <v>1415</v>
      </c>
      <c r="E150" s="43">
        <v>27363905</v>
      </c>
      <c r="F150" s="43">
        <v>4935372</v>
      </c>
      <c r="G150" s="43">
        <v>8908776</v>
      </c>
      <c r="H150" s="43">
        <v>11776116</v>
      </c>
      <c r="I150" s="43">
        <v>7191260</v>
      </c>
      <c r="J150" s="43">
        <v>9790702</v>
      </c>
      <c r="K150" s="43">
        <v>16422713</v>
      </c>
      <c r="L150" s="43">
        <v>17693884</v>
      </c>
      <c r="M150" s="43">
        <v>17463149</v>
      </c>
      <c r="N150" s="43">
        <v>17818677</v>
      </c>
      <c r="O150" s="43">
        <v>20082676</v>
      </c>
      <c r="P150" s="43">
        <v>15964261</v>
      </c>
    </row>
    <row r="151" spans="1:16" x14ac:dyDescent="0.3">
      <c r="A151" s="41">
        <f>VLOOKUP(B151,'[1]PORTFOLIO RAW'!B:B,1,FALSE)</f>
        <v>993062</v>
      </c>
      <c r="B151" s="21">
        <v>993062</v>
      </c>
      <c r="C151" s="42" t="s">
        <v>1416</v>
      </c>
      <c r="D151" s="42" t="s">
        <v>1417</v>
      </c>
      <c r="E151" s="43">
        <v>9216090</v>
      </c>
      <c r="F151" s="43">
        <v>3792288</v>
      </c>
      <c r="G151" s="43">
        <v>6171391</v>
      </c>
      <c r="H151" s="43">
        <v>6493182</v>
      </c>
      <c r="I151" s="43">
        <v>8063444</v>
      </c>
      <c r="J151" s="43">
        <v>7962070</v>
      </c>
      <c r="K151" s="43">
        <v>10663940</v>
      </c>
      <c r="L151" s="43">
        <v>11634303</v>
      </c>
      <c r="M151" s="43">
        <v>10946967</v>
      </c>
      <c r="N151" s="43">
        <v>12270539</v>
      </c>
      <c r="O151" s="43">
        <v>16479179</v>
      </c>
      <c r="P151" s="43">
        <v>13964736</v>
      </c>
    </row>
    <row r="152" spans="1:16" x14ac:dyDescent="0.3">
      <c r="A152" s="41">
        <f>VLOOKUP(B152,'[1]PORTFOLIO RAW'!B:B,1,FALSE)</f>
        <v>271980</v>
      </c>
      <c r="B152" s="21">
        <v>271980</v>
      </c>
      <c r="C152" s="42" t="s">
        <v>1418</v>
      </c>
      <c r="D152" s="42" t="s">
        <v>1419</v>
      </c>
      <c r="E152" s="43">
        <v>39495067</v>
      </c>
      <c r="F152" s="43">
        <v>29155527</v>
      </c>
      <c r="G152" s="43">
        <v>32832450</v>
      </c>
      <c r="H152" s="43">
        <v>33877065</v>
      </c>
      <c r="I152" s="43">
        <v>25054200</v>
      </c>
      <c r="J152" s="43">
        <v>21128240</v>
      </c>
      <c r="K152" s="43">
        <v>25119220</v>
      </c>
      <c r="L152" s="43">
        <v>25034890</v>
      </c>
      <c r="M152" s="43">
        <v>13376000</v>
      </c>
      <c r="N152" s="43">
        <v>23885410</v>
      </c>
      <c r="O152" s="43">
        <v>21735000</v>
      </c>
      <c r="P152" s="43">
        <v>10143000</v>
      </c>
    </row>
    <row r="153" spans="1:16" x14ac:dyDescent="0.3">
      <c r="A153" s="41">
        <f>VLOOKUP(B153,'[1]PORTFOLIO RAW'!B:B,1,FALSE)</f>
        <v>905922</v>
      </c>
      <c r="B153" s="21">
        <v>905922</v>
      </c>
      <c r="C153" s="42" t="s">
        <v>1420</v>
      </c>
      <c r="D153" s="42" t="s">
        <v>1421</v>
      </c>
      <c r="E153" s="43">
        <v>20450381</v>
      </c>
      <c r="F153" s="43">
        <v>16744610</v>
      </c>
      <c r="G153" s="43">
        <v>20289413</v>
      </c>
      <c r="H153" s="43">
        <v>18675072</v>
      </c>
      <c r="I153" s="43">
        <v>18068741</v>
      </c>
      <c r="J153" s="43">
        <v>20176714</v>
      </c>
      <c r="K153" s="43">
        <v>22156305</v>
      </c>
      <c r="L153" s="43">
        <v>23296820</v>
      </c>
      <c r="M153" s="43">
        <v>25296240</v>
      </c>
      <c r="N153" s="43">
        <v>25877321</v>
      </c>
      <c r="O153" s="43">
        <v>23494073</v>
      </c>
      <c r="P153" s="43">
        <v>19603770</v>
      </c>
    </row>
    <row r="154" spans="1:16" x14ac:dyDescent="0.3">
      <c r="A154" s="41">
        <f>VLOOKUP(B154,'[1]PORTFOLIO RAW'!B:B,1,FALSE)</f>
        <v>916130</v>
      </c>
      <c r="B154" s="21">
        <v>916130</v>
      </c>
      <c r="C154" s="42" t="s">
        <v>1422</v>
      </c>
      <c r="D154" s="42" t="s">
        <v>1423</v>
      </c>
      <c r="E154" s="43">
        <v>9117196</v>
      </c>
      <c r="F154" s="43">
        <v>4217467</v>
      </c>
      <c r="G154" s="43">
        <v>4875869</v>
      </c>
      <c r="H154" s="43">
        <v>7793378</v>
      </c>
      <c r="I154" s="43">
        <v>7328630</v>
      </c>
      <c r="J154" s="43">
        <v>7794972</v>
      </c>
      <c r="K154" s="43">
        <v>11953521</v>
      </c>
      <c r="L154" s="43">
        <v>11945707</v>
      </c>
      <c r="M154" s="43">
        <v>11023559</v>
      </c>
      <c r="N154" s="43">
        <v>19719060</v>
      </c>
      <c r="O154" s="43">
        <v>21563429</v>
      </c>
      <c r="P154" s="43">
        <v>15068256</v>
      </c>
    </row>
    <row r="155" spans="1:16" x14ac:dyDescent="0.3">
      <c r="A155" s="41">
        <f>VLOOKUP(B155,'[1]PORTFOLIO RAW'!B:B,1,FALSE)</f>
        <v>546169</v>
      </c>
      <c r="B155" s="21">
        <v>546169</v>
      </c>
      <c r="C155" s="42" t="s">
        <v>1424</v>
      </c>
      <c r="D155" s="42" t="s">
        <v>1425</v>
      </c>
      <c r="E155" s="43">
        <v>9202050</v>
      </c>
      <c r="F155" s="43">
        <v>4955352</v>
      </c>
      <c r="G155" s="43">
        <v>5486856</v>
      </c>
      <c r="H155" s="43">
        <v>7331880</v>
      </c>
      <c r="I155" s="43">
        <v>6608670</v>
      </c>
      <c r="J155" s="43">
        <v>7878350</v>
      </c>
      <c r="K155" s="43">
        <v>8092188</v>
      </c>
      <c r="L155" s="43">
        <v>10353150</v>
      </c>
      <c r="M155" s="43">
        <v>10939378</v>
      </c>
      <c r="N155" s="43">
        <v>10693858</v>
      </c>
      <c r="O155" s="43">
        <v>7725482</v>
      </c>
      <c r="P155" s="43">
        <v>6173347</v>
      </c>
    </row>
    <row r="156" spans="1:16" x14ac:dyDescent="0.3">
      <c r="A156" s="41">
        <f>VLOOKUP(B156,'[1]PORTFOLIO RAW'!B:B,1,FALSE)</f>
        <v>902354</v>
      </c>
      <c r="B156" s="21">
        <v>902354</v>
      </c>
      <c r="C156" s="42" t="s">
        <v>1426</v>
      </c>
      <c r="D156" s="42" t="s">
        <v>1427</v>
      </c>
      <c r="E156" s="43">
        <v>29185206</v>
      </c>
      <c r="F156" s="43">
        <v>21813264</v>
      </c>
      <c r="G156" s="43">
        <v>26567070</v>
      </c>
      <c r="H156" s="43">
        <v>25650976</v>
      </c>
      <c r="I156" s="43">
        <v>29107692</v>
      </c>
      <c r="J156" s="43">
        <v>32868599</v>
      </c>
      <c r="K156" s="43">
        <v>39778264</v>
      </c>
      <c r="L156" s="43">
        <v>42206762</v>
      </c>
      <c r="M156" s="43">
        <v>45942570</v>
      </c>
      <c r="N156" s="43">
        <v>40695192</v>
      </c>
      <c r="O156" s="43">
        <v>42363726</v>
      </c>
      <c r="P156" s="43">
        <v>39309300</v>
      </c>
    </row>
    <row r="157" spans="1:16" x14ac:dyDescent="0.3">
      <c r="A157" s="41">
        <f>VLOOKUP(B157,'[1]PORTFOLIO RAW'!B:B,1,FALSE)</f>
        <v>325849</v>
      </c>
      <c r="B157" s="21">
        <v>325849</v>
      </c>
      <c r="C157" s="42" t="s">
        <v>1428</v>
      </c>
      <c r="D157" s="42" t="s">
        <v>1429</v>
      </c>
      <c r="E157" s="43">
        <v>14219434</v>
      </c>
      <c r="F157" s="43">
        <v>11041000</v>
      </c>
      <c r="G157" s="43">
        <v>16556510</v>
      </c>
      <c r="H157" s="43">
        <v>15812940</v>
      </c>
      <c r="I157" s="43">
        <v>12189450</v>
      </c>
      <c r="J157" s="43">
        <v>9541560</v>
      </c>
      <c r="K157" s="43">
        <v>11974250</v>
      </c>
      <c r="L157" s="43">
        <v>12269040</v>
      </c>
      <c r="M157" s="43">
        <v>8859180</v>
      </c>
      <c r="N157" s="43">
        <v>8592120</v>
      </c>
      <c r="O157" s="43">
        <v>9110640</v>
      </c>
      <c r="P157" s="43">
        <v>10813420</v>
      </c>
    </row>
    <row r="158" spans="1:16" x14ac:dyDescent="0.3">
      <c r="A158" s="41">
        <f>VLOOKUP(B158,'[1]PORTFOLIO RAW'!B:B,1,FALSE)</f>
        <v>912134</v>
      </c>
      <c r="B158" s="21">
        <v>912134</v>
      </c>
      <c r="C158" s="42" t="s">
        <v>1430</v>
      </c>
      <c r="D158" s="42" t="s">
        <v>1431</v>
      </c>
      <c r="E158" s="43">
        <v>17708730</v>
      </c>
      <c r="F158" s="43">
        <v>17140090</v>
      </c>
      <c r="G158" s="43">
        <v>13180260</v>
      </c>
      <c r="H158" s="43">
        <v>13863200</v>
      </c>
      <c r="I158" s="43">
        <v>13587420</v>
      </c>
      <c r="J158" s="43">
        <v>13374280</v>
      </c>
      <c r="K158" s="43">
        <v>20081240</v>
      </c>
      <c r="L158" s="43">
        <v>31270270</v>
      </c>
      <c r="M158" s="43">
        <v>40449610</v>
      </c>
      <c r="N158" s="43">
        <v>31887240</v>
      </c>
      <c r="O158" s="43">
        <v>23881500</v>
      </c>
      <c r="P158" s="43">
        <v>21945000</v>
      </c>
    </row>
    <row r="159" spans="1:16" x14ac:dyDescent="0.3">
      <c r="A159" s="41">
        <f>VLOOKUP(B159,'[1]PORTFOLIO RAW'!B:B,1,FALSE)</f>
        <v>277355</v>
      </c>
      <c r="B159" s="21">
        <v>277355</v>
      </c>
      <c r="C159" s="42" t="s">
        <v>1432</v>
      </c>
      <c r="D159" s="42" t="s">
        <v>1433</v>
      </c>
      <c r="E159" s="43">
        <v>5750957</v>
      </c>
      <c r="F159" s="43">
        <v>2555819</v>
      </c>
      <c r="G159" s="43">
        <v>4339433</v>
      </c>
      <c r="H159" s="43">
        <v>8779689</v>
      </c>
      <c r="I159" s="43">
        <v>5729849</v>
      </c>
      <c r="J159" s="43">
        <v>7273095</v>
      </c>
      <c r="K159" s="43">
        <v>8425437</v>
      </c>
      <c r="L159" s="43">
        <v>11225806</v>
      </c>
      <c r="M159" s="43">
        <v>9326677</v>
      </c>
      <c r="N159" s="43">
        <v>11552630</v>
      </c>
      <c r="O159" s="43">
        <v>11049862</v>
      </c>
      <c r="P159" s="43">
        <v>9950210</v>
      </c>
    </row>
    <row r="160" spans="1:16" x14ac:dyDescent="0.3">
      <c r="A160" s="41">
        <f>VLOOKUP(B160,'[1]PORTFOLIO RAW'!B:B,1,FALSE)</f>
        <v>906487</v>
      </c>
      <c r="B160" s="21">
        <v>906487</v>
      </c>
      <c r="C160" s="42" t="s">
        <v>1434</v>
      </c>
      <c r="D160" s="42" t="s">
        <v>1435</v>
      </c>
      <c r="E160" s="43">
        <v>2942128</v>
      </c>
      <c r="F160" s="43">
        <v>2366602</v>
      </c>
      <c r="G160" s="43">
        <v>3035520</v>
      </c>
      <c r="H160" s="43">
        <v>3327512</v>
      </c>
      <c r="I160" s="43">
        <v>3211776</v>
      </c>
      <c r="J160" s="43">
        <v>3867962</v>
      </c>
      <c r="K160" s="43">
        <v>4313036</v>
      </c>
      <c r="L160" s="43">
        <v>5871658</v>
      </c>
      <c r="M160" s="43">
        <v>5697912</v>
      </c>
      <c r="N160" s="43">
        <v>6525480</v>
      </c>
      <c r="O160" s="43">
        <v>6295587</v>
      </c>
      <c r="P160" s="43">
        <v>4677120</v>
      </c>
    </row>
    <row r="161" spans="1:16" x14ac:dyDescent="0.3">
      <c r="A161" s="41">
        <f>VLOOKUP(B161,'[1]PORTFOLIO RAW'!B:B,1,FALSE)</f>
        <v>912219</v>
      </c>
      <c r="B161" s="21">
        <v>912219</v>
      </c>
      <c r="C161" s="42" t="s">
        <v>1436</v>
      </c>
      <c r="D161" s="42" t="s">
        <v>1437</v>
      </c>
      <c r="E161" s="43">
        <v>2860378</v>
      </c>
      <c r="F161" s="43">
        <v>1392054</v>
      </c>
      <c r="G161" s="43">
        <v>2361122</v>
      </c>
      <c r="H161" s="43">
        <v>3499431</v>
      </c>
      <c r="I161" s="43">
        <v>3702118</v>
      </c>
      <c r="J161" s="43">
        <v>7407143</v>
      </c>
      <c r="K161" s="43">
        <v>8086538</v>
      </c>
      <c r="L161" s="43">
        <v>9187813</v>
      </c>
      <c r="M161" s="43">
        <v>10327140</v>
      </c>
      <c r="N161" s="43">
        <v>10066020</v>
      </c>
      <c r="O161" s="43">
        <v>15210507</v>
      </c>
      <c r="P161" s="43">
        <v>12693924</v>
      </c>
    </row>
    <row r="162" spans="1:16" x14ac:dyDescent="0.3">
      <c r="A162" s="41">
        <f>VLOOKUP(B162,'[1]PORTFOLIO RAW'!B:B,1,FALSE)</f>
        <v>921290</v>
      </c>
      <c r="B162" s="21">
        <v>921290</v>
      </c>
      <c r="C162" s="42" t="s">
        <v>1438</v>
      </c>
      <c r="D162" s="42" t="s">
        <v>1439</v>
      </c>
      <c r="E162" s="43">
        <v>60560959</v>
      </c>
      <c r="F162" s="43">
        <v>45749121</v>
      </c>
      <c r="G162" s="43">
        <v>41031590</v>
      </c>
      <c r="H162" s="43">
        <v>40376242</v>
      </c>
      <c r="I162" s="43">
        <v>48117794</v>
      </c>
      <c r="J162" s="43">
        <v>56404473</v>
      </c>
      <c r="K162" s="43">
        <v>56956545</v>
      </c>
      <c r="L162" s="43">
        <v>76622157</v>
      </c>
      <c r="M162" s="43">
        <v>93128618</v>
      </c>
      <c r="N162" s="43">
        <v>80969356</v>
      </c>
      <c r="O162" s="43">
        <v>92906676</v>
      </c>
      <c r="P162" s="43">
        <v>122320090</v>
      </c>
    </row>
    <row r="163" spans="1:16" x14ac:dyDescent="0.3">
      <c r="A163" s="41">
        <f>VLOOKUP(B163,'[1]PORTFOLIO RAW'!B:B,1,FALSE)</f>
        <v>912402</v>
      </c>
      <c r="B163" s="21">
        <v>912402</v>
      </c>
      <c r="C163" s="42" t="s">
        <v>1440</v>
      </c>
      <c r="D163" s="42" t="s">
        <v>1441</v>
      </c>
      <c r="E163" s="43">
        <v>15383663</v>
      </c>
      <c r="F163" s="43">
        <v>4820588</v>
      </c>
      <c r="G163" s="43">
        <v>7519315</v>
      </c>
      <c r="H163" s="43">
        <v>8780133</v>
      </c>
      <c r="I163" s="43">
        <v>5657419</v>
      </c>
      <c r="J163" s="43">
        <v>7029327</v>
      </c>
      <c r="K163" s="43">
        <v>13570728</v>
      </c>
      <c r="L163" s="43">
        <v>14795322</v>
      </c>
      <c r="M163" s="43">
        <v>12255192</v>
      </c>
      <c r="N163" s="43">
        <v>14999227</v>
      </c>
      <c r="O163" s="43">
        <v>16764587</v>
      </c>
      <c r="P163" s="43">
        <v>10562818</v>
      </c>
    </row>
    <row r="164" spans="1:16" x14ac:dyDescent="0.3">
      <c r="A164" s="41">
        <f>VLOOKUP(B164,'[1]PORTFOLIO RAW'!B:B,1,FALSE)</f>
        <v>277487</v>
      </c>
      <c r="B164" s="21">
        <v>277487</v>
      </c>
      <c r="C164" s="42" t="s">
        <v>1442</v>
      </c>
      <c r="D164" s="42" t="s">
        <v>1443</v>
      </c>
      <c r="E164" s="43">
        <v>73619520</v>
      </c>
      <c r="F164" s="43">
        <v>54939360</v>
      </c>
      <c r="G164" s="43">
        <v>57025780</v>
      </c>
      <c r="H164" s="43">
        <v>71926780</v>
      </c>
      <c r="I164" s="43">
        <v>70481970</v>
      </c>
      <c r="J164" s="43">
        <v>70264690</v>
      </c>
      <c r="K164" s="43">
        <v>96988840</v>
      </c>
      <c r="L164" s="43">
        <v>100608850</v>
      </c>
      <c r="M164" s="43">
        <v>85259780</v>
      </c>
      <c r="N164" s="43">
        <v>99507520</v>
      </c>
      <c r="O164" s="43">
        <v>102349850</v>
      </c>
      <c r="P164" s="43">
        <v>83680740</v>
      </c>
    </row>
    <row r="165" spans="1:16" x14ac:dyDescent="0.3">
      <c r="A165" s="41">
        <f>VLOOKUP(B165,'[1]PORTFOLIO RAW'!B:B,1,FALSE)</f>
        <v>277642</v>
      </c>
      <c r="B165" s="21">
        <v>277642</v>
      </c>
      <c r="C165" s="42" t="s">
        <v>1444</v>
      </c>
      <c r="D165" s="42" t="s">
        <v>1445</v>
      </c>
      <c r="E165" s="43">
        <v>13593800</v>
      </c>
      <c r="F165" s="43">
        <v>5470500</v>
      </c>
      <c r="G165" s="43">
        <v>10750220</v>
      </c>
      <c r="H165" s="43">
        <v>14334780</v>
      </c>
      <c r="I165" s="43">
        <v>12099123</v>
      </c>
      <c r="J165" s="43">
        <v>14165240</v>
      </c>
      <c r="K165" s="43">
        <v>19044270</v>
      </c>
      <c r="L165" s="43">
        <v>13714900</v>
      </c>
      <c r="M165" s="43">
        <v>13880920</v>
      </c>
      <c r="N165" s="43">
        <v>14761440</v>
      </c>
      <c r="O165" s="43">
        <v>21564340</v>
      </c>
      <c r="P165" s="43">
        <v>21452280</v>
      </c>
    </row>
    <row r="166" spans="1:16" x14ac:dyDescent="0.3">
      <c r="A166" s="41">
        <f>VLOOKUP(B166,'[1]PORTFOLIO RAW'!B:B,1,FALSE)</f>
        <v>154423</v>
      </c>
      <c r="B166" s="21">
        <v>154423</v>
      </c>
      <c r="C166" s="42" t="s">
        <v>1446</v>
      </c>
      <c r="D166" s="42" t="s">
        <v>1447</v>
      </c>
      <c r="E166" s="43">
        <v>42959001</v>
      </c>
      <c r="F166" s="43">
        <v>33043440</v>
      </c>
      <c r="G166" s="43">
        <v>28256250</v>
      </c>
      <c r="H166" s="43">
        <v>24188860</v>
      </c>
      <c r="I166" s="43">
        <v>25968900</v>
      </c>
      <c r="J166" s="43">
        <v>29625090</v>
      </c>
      <c r="K166" s="43">
        <v>47422540</v>
      </c>
      <c r="L166" s="43">
        <v>60466980</v>
      </c>
      <c r="M166" s="43">
        <v>65796450</v>
      </c>
      <c r="N166" s="43">
        <v>72232660</v>
      </c>
      <c r="O166" s="43">
        <v>91178200</v>
      </c>
      <c r="P166" s="43">
        <v>73577040</v>
      </c>
    </row>
    <row r="167" spans="1:16" x14ac:dyDescent="0.3">
      <c r="A167" s="41">
        <f>VLOOKUP(B167,'[1]PORTFOLIO RAW'!B:B,1,FALSE)</f>
        <v>922418</v>
      </c>
      <c r="B167" s="21">
        <v>922418</v>
      </c>
      <c r="C167" s="42" t="s">
        <v>1448</v>
      </c>
      <c r="D167" s="42" t="s">
        <v>1449</v>
      </c>
      <c r="E167" s="43">
        <v>26664274</v>
      </c>
      <c r="F167" s="43">
        <v>12291340</v>
      </c>
      <c r="G167" s="43">
        <v>15451306</v>
      </c>
      <c r="H167" s="43">
        <v>16129989</v>
      </c>
      <c r="I167" s="43">
        <v>14931434</v>
      </c>
      <c r="J167" s="43">
        <v>15966061</v>
      </c>
      <c r="K167" s="43">
        <v>18679015</v>
      </c>
      <c r="L167" s="43">
        <v>15670709</v>
      </c>
      <c r="M167" s="43">
        <v>13052066</v>
      </c>
      <c r="N167" s="43">
        <v>15763978</v>
      </c>
      <c r="O167" s="43">
        <v>16614353</v>
      </c>
      <c r="P167" s="43">
        <v>14205389</v>
      </c>
    </row>
    <row r="168" spans="1:16" x14ac:dyDescent="0.3">
      <c r="A168" s="41">
        <f>VLOOKUP(B168,'[1]PORTFOLIO RAW'!B:B,1,FALSE)</f>
        <v>755695</v>
      </c>
      <c r="B168" s="21">
        <v>755695</v>
      </c>
      <c r="C168" s="42" t="s">
        <v>1450</v>
      </c>
      <c r="D168" s="42" t="s">
        <v>1451</v>
      </c>
      <c r="E168" s="43">
        <v>35013630</v>
      </c>
      <c r="F168" s="43">
        <v>19091200</v>
      </c>
      <c r="G168" s="43">
        <v>24940030</v>
      </c>
      <c r="H168" s="43">
        <v>36426900</v>
      </c>
      <c r="I168" s="43">
        <v>25361280</v>
      </c>
      <c r="J168" s="43">
        <v>28533520</v>
      </c>
      <c r="K168" s="43">
        <v>31171920</v>
      </c>
      <c r="L168" s="43">
        <v>35221410</v>
      </c>
      <c r="M168" s="43">
        <v>42058560</v>
      </c>
      <c r="N168" s="43">
        <v>37795560</v>
      </c>
      <c r="O168" s="43">
        <v>47653660</v>
      </c>
      <c r="P168" s="43">
        <v>34312800</v>
      </c>
    </row>
    <row r="169" spans="1:16" x14ac:dyDescent="0.3">
      <c r="A169" s="41">
        <f>VLOOKUP(B169,'[1]PORTFOLIO RAW'!B:B,1,FALSE)</f>
        <v>905620</v>
      </c>
      <c r="B169" s="21">
        <v>905620</v>
      </c>
      <c r="C169" s="42" t="s">
        <v>1452</v>
      </c>
      <c r="D169" s="42" t="s">
        <v>1453</v>
      </c>
      <c r="E169" s="43">
        <v>32979960</v>
      </c>
      <c r="F169" s="43">
        <v>31634400</v>
      </c>
      <c r="G169" s="43">
        <v>34126010</v>
      </c>
      <c r="H169" s="43">
        <v>33958320</v>
      </c>
      <c r="I169" s="43">
        <v>31496580</v>
      </c>
      <c r="J169" s="43">
        <v>39427200</v>
      </c>
      <c r="K169" s="43">
        <v>51036500</v>
      </c>
      <c r="L169" s="43">
        <v>66048000</v>
      </c>
      <c r="M169" s="43">
        <v>69196400</v>
      </c>
      <c r="N169" s="43">
        <v>61589920</v>
      </c>
      <c r="O169" s="43">
        <v>77140200</v>
      </c>
      <c r="P169" s="43">
        <v>73980360</v>
      </c>
    </row>
    <row r="170" spans="1:16" x14ac:dyDescent="0.3">
      <c r="A170" s="41">
        <f>VLOOKUP(B170,'[1]PORTFOLIO RAW'!B:B,1,FALSE)</f>
        <v>944314</v>
      </c>
      <c r="B170" s="21">
        <v>944314</v>
      </c>
      <c r="C170" s="42" t="s">
        <v>1454</v>
      </c>
      <c r="D170" s="42" t="s">
        <v>1455</v>
      </c>
      <c r="E170" s="43">
        <v>27378650</v>
      </c>
      <c r="F170" s="43">
        <v>20894720</v>
      </c>
      <c r="G170" s="43">
        <v>22690360</v>
      </c>
      <c r="H170" s="43">
        <v>24820320</v>
      </c>
      <c r="I170" s="43">
        <v>30255600</v>
      </c>
      <c r="J170" s="43">
        <v>29836800</v>
      </c>
      <c r="K170" s="43">
        <v>37584890</v>
      </c>
      <c r="L170" s="43">
        <v>44986500</v>
      </c>
      <c r="M170" s="43">
        <v>40313440</v>
      </c>
      <c r="N170" s="43">
        <v>48098520</v>
      </c>
      <c r="O170" s="43">
        <v>52283700</v>
      </c>
      <c r="P170" s="43">
        <v>48664260</v>
      </c>
    </row>
    <row r="171" spans="1:16" x14ac:dyDescent="0.3">
      <c r="A171" s="41">
        <f>VLOOKUP(B171,'[1]PORTFOLIO RAW'!B:B,1,FALSE)</f>
        <v>357366</v>
      </c>
      <c r="B171" s="21">
        <v>357366</v>
      </c>
      <c r="C171" s="42" t="s">
        <v>1456</v>
      </c>
      <c r="D171" s="42" t="s">
        <v>1457</v>
      </c>
      <c r="E171" s="43">
        <v>5138491</v>
      </c>
      <c r="F171" s="43">
        <v>1396207</v>
      </c>
      <c r="G171" s="43">
        <v>3475203</v>
      </c>
      <c r="H171" s="43">
        <v>6179513</v>
      </c>
      <c r="I171" s="43">
        <v>6686964</v>
      </c>
      <c r="J171" s="43">
        <v>8016659</v>
      </c>
      <c r="K171" s="43">
        <v>8287807</v>
      </c>
      <c r="L171" s="43">
        <v>13195628</v>
      </c>
      <c r="M171" s="43">
        <v>12458938</v>
      </c>
      <c r="N171" s="43">
        <v>10199900</v>
      </c>
      <c r="O171" s="43">
        <v>9260485</v>
      </c>
      <c r="P171" s="43">
        <v>6112076</v>
      </c>
    </row>
    <row r="172" spans="1:16" x14ac:dyDescent="0.3">
      <c r="A172" s="41">
        <f>VLOOKUP(B172,'[1]PORTFOLIO RAW'!B:B,1,FALSE)</f>
        <v>516007</v>
      </c>
      <c r="B172" s="21">
        <v>516007</v>
      </c>
      <c r="C172" s="42" t="s">
        <v>1458</v>
      </c>
      <c r="D172" s="42" t="s">
        <v>1459</v>
      </c>
      <c r="E172" s="43">
        <v>24682463</v>
      </c>
      <c r="F172" s="43">
        <v>3804676</v>
      </c>
      <c r="G172" s="43">
        <v>4023923</v>
      </c>
      <c r="H172" s="43">
        <v>7254423</v>
      </c>
      <c r="I172" s="43">
        <v>5098547</v>
      </c>
      <c r="J172" s="43">
        <v>5694688</v>
      </c>
      <c r="K172" s="43">
        <v>11533282</v>
      </c>
      <c r="L172" s="43">
        <v>10503825</v>
      </c>
      <c r="M172" s="43">
        <v>12833140</v>
      </c>
      <c r="N172" s="43">
        <v>16551986</v>
      </c>
      <c r="O172" s="43">
        <v>18907949</v>
      </c>
      <c r="P172" s="43">
        <v>12796653</v>
      </c>
    </row>
    <row r="173" spans="1:16" x14ac:dyDescent="0.3">
      <c r="A173" s="41">
        <f>VLOOKUP(B173,'[1]PORTFOLIO RAW'!B:B,1,FALSE)</f>
        <v>510493</v>
      </c>
      <c r="B173" s="21">
        <v>510493</v>
      </c>
      <c r="C173" s="42" t="s">
        <v>1460</v>
      </c>
      <c r="D173" s="42" t="s">
        <v>1461</v>
      </c>
      <c r="E173" s="43">
        <v>4844898</v>
      </c>
      <c r="F173" s="43">
        <v>4144986</v>
      </c>
      <c r="G173" s="43">
        <v>4761934</v>
      </c>
      <c r="H173" s="43">
        <v>6193143</v>
      </c>
      <c r="I173" s="43">
        <v>6700818</v>
      </c>
      <c r="J173" s="43">
        <v>8417725</v>
      </c>
      <c r="K173" s="43">
        <v>9039850</v>
      </c>
      <c r="L173" s="43">
        <v>9540120</v>
      </c>
      <c r="M173" s="43">
        <v>10891788</v>
      </c>
      <c r="N173" s="43">
        <v>11694249</v>
      </c>
      <c r="O173" s="43">
        <v>13350210</v>
      </c>
      <c r="P173" s="43">
        <v>18393604</v>
      </c>
    </row>
    <row r="174" spans="1:16" x14ac:dyDescent="0.3">
      <c r="A174" s="41">
        <f>VLOOKUP(B174,'[1]PORTFOLIO RAW'!B:B,1,FALSE)</f>
        <v>921910</v>
      </c>
      <c r="B174" s="21">
        <v>921910</v>
      </c>
      <c r="C174" s="42" t="s">
        <v>1462</v>
      </c>
      <c r="D174" s="42" t="s">
        <v>1463</v>
      </c>
      <c r="E174" s="43">
        <v>68647823</v>
      </c>
      <c r="F174" s="43">
        <v>69360507</v>
      </c>
      <c r="G174" s="43">
        <v>67229148</v>
      </c>
      <c r="H174" s="43">
        <v>80874336</v>
      </c>
      <c r="I174" s="43">
        <v>102477062</v>
      </c>
      <c r="J174" s="43">
        <v>88448167</v>
      </c>
      <c r="K174" s="43">
        <v>96098512</v>
      </c>
      <c r="L174" s="43">
        <v>90223730</v>
      </c>
      <c r="M174" s="43">
        <v>107129352</v>
      </c>
      <c r="N174" s="43">
        <v>99725196</v>
      </c>
      <c r="O174" s="43">
        <v>136680492</v>
      </c>
      <c r="P174" s="43">
        <v>136213947</v>
      </c>
    </row>
    <row r="175" spans="1:16" x14ac:dyDescent="0.3">
      <c r="A175" s="41">
        <f>VLOOKUP(B175,'[1]PORTFOLIO RAW'!B:B,1,FALSE)</f>
        <v>311759</v>
      </c>
      <c r="B175" s="21">
        <v>311759</v>
      </c>
      <c r="C175" s="42" t="s">
        <v>1464</v>
      </c>
      <c r="D175" s="42" t="s">
        <v>1465</v>
      </c>
      <c r="E175" s="43">
        <v>6311530</v>
      </c>
      <c r="F175" s="43">
        <v>4676064</v>
      </c>
      <c r="G175" s="43">
        <v>5080824</v>
      </c>
      <c r="H175" s="43">
        <v>4616597</v>
      </c>
      <c r="I175" s="43">
        <v>4518660</v>
      </c>
      <c r="J175" s="43">
        <v>5653409</v>
      </c>
      <c r="K175" s="43">
        <v>7410527</v>
      </c>
      <c r="L175" s="43">
        <v>7610026</v>
      </c>
      <c r="M175" s="43">
        <v>7816844</v>
      </c>
      <c r="N175" s="43">
        <v>8850544</v>
      </c>
      <c r="O175" s="43">
        <v>9035212</v>
      </c>
      <c r="P175" s="43">
        <v>8852194</v>
      </c>
    </row>
    <row r="176" spans="1:16" x14ac:dyDescent="0.3">
      <c r="A176" s="41">
        <f>VLOOKUP(B176,'[1]PORTFOLIO RAW'!B:B,1,FALSE)</f>
        <v>912588</v>
      </c>
      <c r="B176" s="21">
        <v>912588</v>
      </c>
      <c r="C176" s="42" t="s">
        <v>1466</v>
      </c>
      <c r="D176" s="42" t="s">
        <v>1467</v>
      </c>
      <c r="E176" s="43">
        <v>8905104</v>
      </c>
      <c r="F176" s="43">
        <v>3976521</v>
      </c>
      <c r="G176" s="43">
        <v>7542321</v>
      </c>
      <c r="H176" s="43">
        <v>12072972</v>
      </c>
      <c r="I176" s="43">
        <v>10414327</v>
      </c>
      <c r="J176" s="43">
        <v>11354482</v>
      </c>
      <c r="K176" s="43">
        <v>14673312</v>
      </c>
      <c r="L176" s="43">
        <v>17965366</v>
      </c>
      <c r="M176" s="43">
        <v>11509602</v>
      </c>
      <c r="N176" s="43">
        <v>13900152</v>
      </c>
      <c r="O176" s="43">
        <v>14671135</v>
      </c>
      <c r="P176" s="43">
        <v>12342468</v>
      </c>
    </row>
    <row r="177" spans="1:16" x14ac:dyDescent="0.3">
      <c r="A177" s="41">
        <f>VLOOKUP(B177,'[1]PORTFOLIO RAW'!B:B,1,FALSE)</f>
        <v>904780</v>
      </c>
      <c r="B177" s="21">
        <v>904780</v>
      </c>
      <c r="C177" s="42" t="s">
        <v>1468</v>
      </c>
      <c r="D177" s="42" t="s">
        <v>1469</v>
      </c>
      <c r="E177" s="43">
        <v>13774777</v>
      </c>
      <c r="F177" s="43">
        <v>12481236</v>
      </c>
      <c r="G177" s="43">
        <v>11695213</v>
      </c>
      <c r="H177" s="43">
        <v>14777530</v>
      </c>
      <c r="I177" s="43">
        <v>17048821</v>
      </c>
      <c r="J177" s="43">
        <v>18803656</v>
      </c>
      <c r="K177" s="43">
        <v>26441286</v>
      </c>
      <c r="L177" s="43">
        <v>30917731</v>
      </c>
      <c r="M177" s="43">
        <v>28939242</v>
      </c>
      <c r="N177" s="43">
        <v>34774462</v>
      </c>
      <c r="O177" s="43">
        <v>41404029</v>
      </c>
      <c r="P177" s="43">
        <v>40181014</v>
      </c>
    </row>
    <row r="178" spans="1:16" x14ac:dyDescent="0.3">
      <c r="A178" s="41">
        <f>VLOOKUP(B178,'[1]PORTFOLIO RAW'!B:B,1,FALSE)</f>
        <v>905624</v>
      </c>
      <c r="B178" s="21">
        <v>905624</v>
      </c>
      <c r="C178" s="42" t="s">
        <v>1470</v>
      </c>
      <c r="D178" s="42" t="s">
        <v>1471</v>
      </c>
      <c r="E178" s="43">
        <v>7755829</v>
      </c>
      <c r="F178" s="43">
        <v>3911082</v>
      </c>
      <c r="G178" s="43">
        <v>4839024</v>
      </c>
      <c r="H178" s="43">
        <v>4413276</v>
      </c>
      <c r="I178" s="43">
        <v>3645992</v>
      </c>
      <c r="J178" s="43">
        <v>5814340</v>
      </c>
      <c r="K178" s="43">
        <v>7958115</v>
      </c>
      <c r="L178" s="43">
        <v>8694000</v>
      </c>
      <c r="M178" s="43">
        <v>9353150</v>
      </c>
      <c r="N178" s="43">
        <v>10055160</v>
      </c>
      <c r="O178" s="43">
        <v>13638976</v>
      </c>
      <c r="P178" s="43">
        <v>8593636</v>
      </c>
    </row>
    <row r="179" spans="1:16" x14ac:dyDescent="0.3">
      <c r="A179" s="41">
        <f>VLOOKUP(B179,'[1]PORTFOLIO RAW'!B:B,1,FALSE)</f>
        <v>130062</v>
      </c>
      <c r="B179" s="21">
        <v>130062</v>
      </c>
      <c r="C179" s="42" t="s">
        <v>1472</v>
      </c>
      <c r="D179" s="42" t="s">
        <v>1473</v>
      </c>
      <c r="E179" s="43">
        <v>5478767</v>
      </c>
      <c r="F179" s="43">
        <v>4025131</v>
      </c>
      <c r="G179" s="43">
        <v>4059125</v>
      </c>
      <c r="H179" s="43">
        <v>4204207</v>
      </c>
      <c r="I179" s="43">
        <v>3448198</v>
      </c>
      <c r="J179" s="43">
        <v>4337069</v>
      </c>
      <c r="K179" s="43">
        <v>4623324</v>
      </c>
      <c r="L179" s="43">
        <v>7423764</v>
      </c>
      <c r="M179" s="43">
        <v>8806542</v>
      </c>
      <c r="N179" s="43">
        <v>13995379</v>
      </c>
      <c r="O179" s="43">
        <v>13897448</v>
      </c>
      <c r="P179" s="43">
        <v>10744453</v>
      </c>
    </row>
    <row r="180" spans="1:16" x14ac:dyDescent="0.3">
      <c r="A180" s="41">
        <f>VLOOKUP(B180,'[1]PORTFOLIO RAW'!B:B,1,FALSE)</f>
        <v>286738</v>
      </c>
      <c r="B180" s="21">
        <v>286738</v>
      </c>
      <c r="C180" s="42" t="s">
        <v>1474</v>
      </c>
      <c r="D180" s="42" t="s">
        <v>1475</v>
      </c>
      <c r="E180" s="43">
        <v>44934748</v>
      </c>
      <c r="F180" s="43">
        <v>27664594</v>
      </c>
      <c r="G180" s="43">
        <v>28945775</v>
      </c>
      <c r="H180" s="43">
        <v>43810633</v>
      </c>
      <c r="I180" s="43">
        <v>32987100</v>
      </c>
      <c r="J180" s="43">
        <v>35960161</v>
      </c>
      <c r="K180" s="43">
        <v>60499865</v>
      </c>
      <c r="L180" s="43">
        <v>61225980</v>
      </c>
      <c r="M180" s="43">
        <v>52935955</v>
      </c>
      <c r="N180" s="43">
        <v>59037519</v>
      </c>
      <c r="O180" s="43">
        <v>52763829</v>
      </c>
      <c r="P180" s="43">
        <v>39360672</v>
      </c>
    </row>
    <row r="181" spans="1:16" x14ac:dyDescent="0.3">
      <c r="A181" s="41">
        <f>VLOOKUP(B181,'[1]PORTFOLIO RAW'!B:B,1,FALSE)</f>
        <v>771830</v>
      </c>
      <c r="B181" s="21">
        <v>771830</v>
      </c>
      <c r="C181" s="42" t="s">
        <v>1476</v>
      </c>
      <c r="D181" s="42" t="s">
        <v>1477</v>
      </c>
      <c r="E181" s="43">
        <v>8488256</v>
      </c>
      <c r="F181" s="43">
        <v>3660715</v>
      </c>
      <c r="G181" s="43">
        <v>6218306</v>
      </c>
      <c r="H181" s="43">
        <v>7106030</v>
      </c>
      <c r="I181" s="43">
        <v>7702111</v>
      </c>
      <c r="J181" s="43">
        <v>8606321</v>
      </c>
      <c r="K181" s="43">
        <v>8024598</v>
      </c>
      <c r="L181" s="43">
        <v>9065135</v>
      </c>
      <c r="M181" s="43">
        <v>10823274</v>
      </c>
      <c r="N181" s="43">
        <v>10950370</v>
      </c>
      <c r="O181" s="43">
        <v>14790639</v>
      </c>
      <c r="P181" s="43">
        <v>14170064</v>
      </c>
    </row>
    <row r="182" spans="1:16" x14ac:dyDescent="0.3">
      <c r="A182" s="41">
        <f>VLOOKUP(B182,'[1]PORTFOLIO RAW'!B:B,1,FALSE)</f>
        <v>312367</v>
      </c>
      <c r="B182" s="21">
        <v>312367</v>
      </c>
      <c r="C182" s="42" t="s">
        <v>1478</v>
      </c>
      <c r="D182" s="42" t="s">
        <v>1479</v>
      </c>
      <c r="E182" s="43" t="s">
        <v>425</v>
      </c>
      <c r="F182" s="43">
        <v>11225706</v>
      </c>
      <c r="G182" s="43">
        <v>13892290</v>
      </c>
      <c r="H182" s="43">
        <v>14720499</v>
      </c>
      <c r="I182" s="43">
        <v>13963382</v>
      </c>
      <c r="J182" s="43">
        <v>11805257</v>
      </c>
      <c r="K182" s="43">
        <v>12547131</v>
      </c>
      <c r="L182" s="43">
        <v>14546879</v>
      </c>
      <c r="M182" s="43">
        <v>28432598</v>
      </c>
      <c r="N182" s="43">
        <v>26919521</v>
      </c>
      <c r="O182" s="43">
        <v>47965229</v>
      </c>
      <c r="P182" s="43">
        <v>35552354</v>
      </c>
    </row>
    <row r="183" spans="1:16" x14ac:dyDescent="0.3">
      <c r="A183" s="41">
        <f>VLOOKUP(B183,'[1]PORTFOLIO RAW'!B:B,1,FALSE)</f>
        <v>912635</v>
      </c>
      <c r="B183" s="21">
        <v>912635</v>
      </c>
      <c r="C183" s="42" t="s">
        <v>1480</v>
      </c>
      <c r="D183" s="42" t="s">
        <v>1481</v>
      </c>
      <c r="E183" s="43">
        <v>57099166</v>
      </c>
      <c r="F183" s="43">
        <v>41350106</v>
      </c>
      <c r="G183" s="43">
        <v>44804110</v>
      </c>
      <c r="H183" s="43">
        <v>47391510</v>
      </c>
      <c r="I183" s="43">
        <v>52932440</v>
      </c>
      <c r="J183" s="43">
        <v>59518850</v>
      </c>
      <c r="K183" s="43">
        <v>84452600</v>
      </c>
      <c r="L183" s="43">
        <v>109793400</v>
      </c>
      <c r="M183" s="43">
        <v>107644770</v>
      </c>
      <c r="N183" s="43">
        <v>83723510</v>
      </c>
      <c r="O183" s="43">
        <v>73515000</v>
      </c>
      <c r="P183" s="43">
        <v>84848400</v>
      </c>
    </row>
    <row r="184" spans="1:16" x14ac:dyDescent="0.3">
      <c r="A184" s="41">
        <f>VLOOKUP(B184,'[1]PORTFOLIO RAW'!B:B,1,FALSE)</f>
        <v>152533</v>
      </c>
      <c r="B184" s="21">
        <v>152533</v>
      </c>
      <c r="C184" s="42" t="s">
        <v>1482</v>
      </c>
      <c r="D184" s="42" t="s">
        <v>1483</v>
      </c>
      <c r="E184" s="43">
        <v>8383830</v>
      </c>
      <c r="F184" s="43">
        <v>6969162</v>
      </c>
      <c r="G184" s="43">
        <v>7880652</v>
      </c>
      <c r="H184" s="43">
        <v>9003008</v>
      </c>
      <c r="I184" s="43">
        <v>8407866</v>
      </c>
      <c r="J184" s="43">
        <v>8098970</v>
      </c>
      <c r="K184" s="43">
        <v>7830409</v>
      </c>
      <c r="L184" s="43">
        <v>9128340</v>
      </c>
      <c r="M184" s="43">
        <v>12524732</v>
      </c>
      <c r="N184" s="43">
        <v>13184626</v>
      </c>
      <c r="O184" s="43">
        <v>16254069</v>
      </c>
      <c r="P184" s="43">
        <v>12497004</v>
      </c>
    </row>
    <row r="185" spans="1:16" x14ac:dyDescent="0.3">
      <c r="A185" s="41">
        <f>VLOOKUP(B185,'[1]PORTFOLIO RAW'!B:B,1,FALSE)</f>
        <v>719643</v>
      </c>
      <c r="B185" s="21">
        <v>719643</v>
      </c>
      <c r="C185" s="42" t="s">
        <v>1484</v>
      </c>
      <c r="D185" s="42" t="s">
        <v>1485</v>
      </c>
      <c r="E185" s="43">
        <v>333928000</v>
      </c>
      <c r="F185" s="43">
        <v>177895440</v>
      </c>
      <c r="G185" s="43">
        <v>271515840</v>
      </c>
      <c r="H185" s="43">
        <v>241923880</v>
      </c>
      <c r="I185" s="43">
        <v>217440960</v>
      </c>
      <c r="J185" s="43">
        <v>223853996</v>
      </c>
      <c r="K185" s="43">
        <v>311550480</v>
      </c>
      <c r="L185" s="43">
        <v>382701550</v>
      </c>
      <c r="M185" s="43">
        <v>445337960</v>
      </c>
      <c r="N185" s="43">
        <v>485189120</v>
      </c>
      <c r="O185" s="43">
        <v>659342320</v>
      </c>
      <c r="P185" s="43">
        <v>779752890</v>
      </c>
    </row>
    <row r="186" spans="1:16" x14ac:dyDescent="0.3">
      <c r="A186" s="41">
        <f>VLOOKUP(B186,'[1]PORTFOLIO RAW'!B:B,1,FALSE)</f>
        <v>999506</v>
      </c>
      <c r="B186" s="21">
        <v>999506</v>
      </c>
      <c r="C186" s="42" t="s">
        <v>1486</v>
      </c>
      <c r="D186" s="42" t="s">
        <v>1487</v>
      </c>
      <c r="E186" s="43">
        <v>5494775</v>
      </c>
      <c r="F186" s="43">
        <v>2009304</v>
      </c>
      <c r="G186" s="43">
        <v>8962272</v>
      </c>
      <c r="H186" s="43">
        <v>7975890</v>
      </c>
      <c r="I186" s="43">
        <v>6191247</v>
      </c>
      <c r="J186" s="43">
        <v>6452218</v>
      </c>
      <c r="K186" s="43">
        <v>22715700</v>
      </c>
      <c r="L186" s="43">
        <v>37565730</v>
      </c>
      <c r="M186" s="43">
        <v>14712240</v>
      </c>
      <c r="N186" s="43">
        <v>22796800</v>
      </c>
      <c r="O186" s="43">
        <v>45725440</v>
      </c>
      <c r="P186" s="43">
        <v>36838530</v>
      </c>
    </row>
    <row r="187" spans="1:16" x14ac:dyDescent="0.3">
      <c r="A187" s="41">
        <f>VLOOKUP(B187,'[1]PORTFOLIO RAW'!B:B,1,FALSE)</f>
        <v>328228</v>
      </c>
      <c r="B187" s="21">
        <v>328228</v>
      </c>
      <c r="C187" s="42" t="s">
        <v>1488</v>
      </c>
      <c r="D187" s="42" t="s">
        <v>1489</v>
      </c>
      <c r="E187" s="43">
        <v>6831964</v>
      </c>
      <c r="F187" s="43">
        <v>3600136</v>
      </c>
      <c r="G187" s="43">
        <v>5309443</v>
      </c>
      <c r="H187" s="43">
        <v>6340110</v>
      </c>
      <c r="I187" s="43">
        <v>6942913</v>
      </c>
      <c r="J187" s="43">
        <v>6294776</v>
      </c>
      <c r="K187" s="43">
        <v>8792160</v>
      </c>
      <c r="L187" s="43">
        <v>9022123</v>
      </c>
      <c r="M187" s="43">
        <v>9404817</v>
      </c>
      <c r="N187" s="43">
        <v>13091843</v>
      </c>
      <c r="O187" s="43">
        <v>20132751</v>
      </c>
      <c r="P187" s="43">
        <v>16903197</v>
      </c>
    </row>
    <row r="188" spans="1:16" x14ac:dyDescent="0.3">
      <c r="A188" s="41">
        <f>VLOOKUP(B188,'[1]PORTFOLIO RAW'!B:B,1,FALSE)</f>
        <v>902172</v>
      </c>
      <c r="B188" s="21">
        <v>902172</v>
      </c>
      <c r="C188" s="42" t="s">
        <v>1490</v>
      </c>
      <c r="D188" s="42" t="s">
        <v>1491</v>
      </c>
      <c r="E188" s="43">
        <v>59796037</v>
      </c>
      <c r="F188" s="43">
        <v>39906481</v>
      </c>
      <c r="G188" s="43">
        <v>58745229</v>
      </c>
      <c r="H188" s="43">
        <v>61443668</v>
      </c>
      <c r="I188" s="43">
        <v>56799901</v>
      </c>
      <c r="J188" s="43">
        <v>63796460</v>
      </c>
      <c r="K188" s="43">
        <v>93027298</v>
      </c>
      <c r="L188" s="43">
        <v>104365316</v>
      </c>
      <c r="M188" s="43">
        <v>91789490</v>
      </c>
      <c r="N188" s="43">
        <v>106557411</v>
      </c>
      <c r="O188" s="43">
        <v>140017903</v>
      </c>
      <c r="P188" s="43">
        <v>109860633</v>
      </c>
    </row>
    <row r="189" spans="1:16" x14ac:dyDescent="0.3">
      <c r="A189" s="41">
        <f>VLOOKUP(B189,'[1]PORTFOLIO RAW'!B:B,1,FALSE)</f>
        <v>325475</v>
      </c>
      <c r="B189" s="21">
        <v>325475</v>
      </c>
      <c r="C189" s="42" t="s">
        <v>1492</v>
      </c>
      <c r="D189" s="42" t="s">
        <v>1493</v>
      </c>
      <c r="E189" s="43">
        <v>5085835</v>
      </c>
      <c r="F189" s="43">
        <v>2940050</v>
      </c>
      <c r="G189" s="43">
        <v>3259838</v>
      </c>
      <c r="H189" s="43">
        <v>3895382</v>
      </c>
      <c r="I189" s="43">
        <v>4116543</v>
      </c>
      <c r="J189" s="43">
        <v>6256272</v>
      </c>
      <c r="K189" s="43">
        <v>10822945</v>
      </c>
      <c r="L189" s="43">
        <v>11327764</v>
      </c>
      <c r="M189" s="43">
        <v>14001413</v>
      </c>
      <c r="N189" s="43">
        <v>14809866</v>
      </c>
      <c r="O189" s="43">
        <v>20532754</v>
      </c>
      <c r="P189" s="43">
        <v>8457027</v>
      </c>
    </row>
    <row r="190" spans="1:16" x14ac:dyDescent="0.3">
      <c r="A190" s="41">
        <f>VLOOKUP(B190,'[1]PORTFOLIO RAW'!B:B,1,FALSE)</f>
        <v>905010</v>
      </c>
      <c r="B190" s="21">
        <v>905010</v>
      </c>
      <c r="C190" s="42" t="s">
        <v>1494</v>
      </c>
      <c r="D190" s="42" t="s">
        <v>1495</v>
      </c>
      <c r="E190" s="43">
        <v>9677626</v>
      </c>
      <c r="F190" s="43">
        <v>8417837</v>
      </c>
      <c r="G190" s="43">
        <v>9708347</v>
      </c>
      <c r="H190" s="43">
        <v>11358960</v>
      </c>
      <c r="I190" s="43">
        <v>13446692</v>
      </c>
      <c r="J190" s="43">
        <v>13033399</v>
      </c>
      <c r="K190" s="43">
        <v>13913324</v>
      </c>
      <c r="L190" s="43">
        <v>18165939</v>
      </c>
      <c r="M190" s="43">
        <v>18225601</v>
      </c>
      <c r="N190" s="43">
        <v>20643968</v>
      </c>
      <c r="O190" s="43">
        <v>24428472</v>
      </c>
      <c r="P190" s="43">
        <v>25326592</v>
      </c>
    </row>
    <row r="191" spans="1:16" x14ac:dyDescent="0.3">
      <c r="A191" s="41">
        <f>VLOOKUP(B191,'[1]PORTFOLIO RAW'!B:B,1,FALSE)</f>
        <v>902230</v>
      </c>
      <c r="B191" s="21">
        <v>902230</v>
      </c>
      <c r="C191" s="42" t="s">
        <v>1496</v>
      </c>
      <c r="D191" s="42" t="s">
        <v>1497</v>
      </c>
      <c r="E191" s="43">
        <v>14772350</v>
      </c>
      <c r="F191" s="43">
        <v>5523480</v>
      </c>
      <c r="G191" s="43">
        <v>33370000</v>
      </c>
      <c r="H191" s="43">
        <v>63511717</v>
      </c>
      <c r="I191" s="43">
        <v>40896036</v>
      </c>
      <c r="J191" s="43">
        <v>50793107</v>
      </c>
      <c r="K191" s="43">
        <v>61473120</v>
      </c>
      <c r="L191" s="43">
        <v>62139500</v>
      </c>
      <c r="M191" s="43">
        <v>56796790</v>
      </c>
      <c r="N191" s="43">
        <v>49090110</v>
      </c>
      <c r="O191" s="43">
        <v>50684420</v>
      </c>
      <c r="P191" s="43">
        <v>31143150</v>
      </c>
    </row>
    <row r="192" spans="1:16" x14ac:dyDescent="0.3">
      <c r="A192" s="41">
        <f>VLOOKUP(B192,'[1]PORTFOLIO RAW'!B:B,1,FALSE)</f>
        <v>884383</v>
      </c>
      <c r="B192" s="21">
        <v>884383</v>
      </c>
      <c r="C192" s="42" t="s">
        <v>1498</v>
      </c>
      <c r="D192" s="42" t="s">
        <v>1499</v>
      </c>
      <c r="E192" s="43">
        <v>25794989</v>
      </c>
      <c r="F192" s="43">
        <v>10200057</v>
      </c>
      <c r="G192" s="43">
        <v>18449537</v>
      </c>
      <c r="H192" s="43">
        <v>28321783</v>
      </c>
      <c r="I192" s="43">
        <v>28821002</v>
      </c>
      <c r="J192" s="43">
        <v>29180551</v>
      </c>
      <c r="K192" s="43">
        <v>34073332</v>
      </c>
      <c r="L192" s="43">
        <v>27455603</v>
      </c>
      <c r="M192" s="43">
        <v>12584363</v>
      </c>
      <c r="N192" s="43">
        <v>14176184</v>
      </c>
      <c r="O192" s="43">
        <v>13691381</v>
      </c>
      <c r="P192" s="43">
        <v>9854065</v>
      </c>
    </row>
    <row r="193" spans="1:16" x14ac:dyDescent="0.3">
      <c r="A193" s="41">
        <f>VLOOKUP(B193,'[1]PORTFOLIO RAW'!B:B,1,FALSE)</f>
        <v>867422</v>
      </c>
      <c r="B193" s="21">
        <v>867422</v>
      </c>
      <c r="C193" s="42" t="s">
        <v>1500</v>
      </c>
      <c r="D193" s="42" t="s">
        <v>1501</v>
      </c>
      <c r="E193" s="43">
        <v>9161069</v>
      </c>
      <c r="F193" s="43">
        <v>4773759</v>
      </c>
      <c r="G193" s="43">
        <v>11415766</v>
      </c>
      <c r="H193" s="43">
        <v>19087608</v>
      </c>
      <c r="I193" s="43">
        <v>13383630</v>
      </c>
      <c r="J193" s="43">
        <v>12232330</v>
      </c>
      <c r="K193" s="43">
        <v>14670524</v>
      </c>
      <c r="L193" s="43">
        <v>13450525</v>
      </c>
      <c r="M193" s="43">
        <v>8120833</v>
      </c>
      <c r="N193" s="43">
        <v>9910870</v>
      </c>
      <c r="O193" s="43">
        <v>14881080</v>
      </c>
      <c r="P193" s="43">
        <v>15693210</v>
      </c>
    </row>
    <row r="194" spans="1:16" x14ac:dyDescent="0.3">
      <c r="A194" s="41">
        <f>VLOOKUP(B194,'[1]PORTFOLIO RAW'!B:B,1,FALSE)</f>
        <v>906933</v>
      </c>
      <c r="B194" s="21">
        <v>906933</v>
      </c>
      <c r="C194" s="42" t="s">
        <v>1502</v>
      </c>
      <c r="D194" s="42" t="s">
        <v>1503</v>
      </c>
      <c r="E194" s="43">
        <v>7160996</v>
      </c>
      <c r="F194" s="43">
        <v>2710038</v>
      </c>
      <c r="G194" s="43">
        <v>4169778</v>
      </c>
      <c r="H194" s="43">
        <v>5281290</v>
      </c>
      <c r="I194" s="43">
        <v>4656045</v>
      </c>
      <c r="J194" s="43">
        <v>6389263</v>
      </c>
      <c r="K194" s="43">
        <v>9029426</v>
      </c>
      <c r="L194" s="43">
        <v>10253828</v>
      </c>
      <c r="M194" s="43">
        <v>11778176</v>
      </c>
      <c r="N194" s="43">
        <v>21543625</v>
      </c>
      <c r="O194" s="43">
        <v>14992680</v>
      </c>
      <c r="P194" s="43">
        <v>7859852</v>
      </c>
    </row>
    <row r="195" spans="1:16" x14ac:dyDescent="0.3">
      <c r="A195" s="41">
        <f>VLOOKUP(B195,'[1]PORTFOLIO RAW'!B:B,1,FALSE)</f>
        <v>912160</v>
      </c>
      <c r="B195" s="21">
        <v>912160</v>
      </c>
      <c r="C195" s="42" t="s">
        <v>1504</v>
      </c>
      <c r="D195" s="42" t="s">
        <v>1505</v>
      </c>
      <c r="E195" s="43">
        <v>22105146</v>
      </c>
      <c r="F195" s="43">
        <v>18507755</v>
      </c>
      <c r="G195" s="43">
        <v>23216436</v>
      </c>
      <c r="H195" s="43">
        <v>30268342</v>
      </c>
      <c r="I195" s="43">
        <v>29688567</v>
      </c>
      <c r="J195" s="43">
        <v>23067816</v>
      </c>
      <c r="K195" s="43">
        <v>11346374</v>
      </c>
      <c r="L195" s="43">
        <v>9424863</v>
      </c>
      <c r="M195" s="43">
        <v>9528404</v>
      </c>
      <c r="N195" s="43">
        <v>18079246</v>
      </c>
      <c r="O195" s="43">
        <v>20001349</v>
      </c>
      <c r="P195" s="43">
        <v>18468450</v>
      </c>
    </row>
    <row r="196" spans="1:16" x14ac:dyDescent="0.3">
      <c r="A196" s="41">
        <f>VLOOKUP(B196,'[1]PORTFOLIO RAW'!B:B,1,FALSE)</f>
        <v>993249</v>
      </c>
      <c r="B196" s="21">
        <v>993249</v>
      </c>
      <c r="C196" s="42" t="s">
        <v>1506</v>
      </c>
      <c r="D196" s="42" t="s">
        <v>1507</v>
      </c>
      <c r="E196" s="43">
        <v>32229208</v>
      </c>
      <c r="F196" s="43">
        <v>25046100</v>
      </c>
      <c r="G196" s="43">
        <v>32076985</v>
      </c>
      <c r="H196" s="43">
        <v>41343280</v>
      </c>
      <c r="I196" s="43">
        <v>45101160</v>
      </c>
      <c r="J196" s="43">
        <v>47265600</v>
      </c>
      <c r="K196" s="43">
        <v>70304160</v>
      </c>
      <c r="L196" s="43">
        <v>83650500</v>
      </c>
      <c r="M196" s="43">
        <v>107125000</v>
      </c>
      <c r="N196" s="43">
        <v>85496060</v>
      </c>
      <c r="O196" s="43">
        <v>102769650</v>
      </c>
      <c r="P196" s="43">
        <v>118698140</v>
      </c>
    </row>
    <row r="197" spans="1:16" x14ac:dyDescent="0.3">
      <c r="A197" s="41">
        <f>VLOOKUP(B197,'[1]PORTFOLIO RAW'!B:B,1,FALSE)</f>
        <v>906557</v>
      </c>
      <c r="B197" s="21">
        <v>906557</v>
      </c>
      <c r="C197" s="42" t="s">
        <v>1508</v>
      </c>
      <c r="D197" s="42" t="s">
        <v>1509</v>
      </c>
      <c r="E197" s="43">
        <v>13696003</v>
      </c>
      <c r="F197" s="43">
        <v>8515060</v>
      </c>
      <c r="G197" s="43">
        <v>12463500</v>
      </c>
      <c r="H197" s="43">
        <v>15218082</v>
      </c>
      <c r="I197" s="43">
        <v>16793900</v>
      </c>
      <c r="J197" s="43">
        <v>18211460</v>
      </c>
      <c r="K197" s="43">
        <v>24655820</v>
      </c>
      <c r="L197" s="43">
        <v>17264520</v>
      </c>
      <c r="M197" s="43">
        <v>14225760</v>
      </c>
      <c r="N197" s="43">
        <v>16385756</v>
      </c>
      <c r="O197" s="43">
        <v>14278600</v>
      </c>
      <c r="P197" s="43">
        <v>9023560</v>
      </c>
    </row>
    <row r="198" spans="1:16" x14ac:dyDescent="0.3">
      <c r="A198" s="41">
        <f>VLOOKUP(B198,'[1]PORTFOLIO RAW'!B:B,1,FALSE)</f>
        <v>906560</v>
      </c>
      <c r="B198" s="21">
        <v>906560</v>
      </c>
      <c r="C198" s="42" t="s">
        <v>1510</v>
      </c>
      <c r="D198" s="42" t="s">
        <v>1511</v>
      </c>
      <c r="E198" s="43">
        <v>8117330</v>
      </c>
      <c r="F198" s="43">
        <v>2866974</v>
      </c>
      <c r="G198" s="43">
        <v>8181166</v>
      </c>
      <c r="H198" s="43">
        <v>9238840</v>
      </c>
      <c r="I198" s="43">
        <v>10319796</v>
      </c>
      <c r="J198" s="43">
        <v>10539500</v>
      </c>
      <c r="K198" s="43">
        <v>11816160</v>
      </c>
      <c r="L198" s="43">
        <v>15092039</v>
      </c>
      <c r="M198" s="43">
        <v>8642035</v>
      </c>
      <c r="N198" s="43">
        <v>8148100</v>
      </c>
      <c r="O198" s="43">
        <v>7912460</v>
      </c>
      <c r="P198" s="43">
        <v>7345736</v>
      </c>
    </row>
    <row r="199" spans="1:16" x14ac:dyDescent="0.3">
      <c r="A199" s="41">
        <f>VLOOKUP(B199,'[1]PORTFOLIO RAW'!B:B,1,FALSE)</f>
        <v>901899</v>
      </c>
      <c r="B199" s="21">
        <v>901899</v>
      </c>
      <c r="C199" s="42" t="s">
        <v>1512</v>
      </c>
      <c r="D199" s="42" t="s">
        <v>1513</v>
      </c>
      <c r="E199" s="43">
        <v>19131786</v>
      </c>
      <c r="F199" s="43">
        <v>17231268</v>
      </c>
      <c r="G199" s="43">
        <v>19344028</v>
      </c>
      <c r="H199" s="43">
        <v>22449519</v>
      </c>
      <c r="I199" s="43">
        <v>24071930</v>
      </c>
      <c r="J199" s="43">
        <v>18163236</v>
      </c>
      <c r="K199" s="43">
        <v>28673182</v>
      </c>
      <c r="L199" s="43">
        <v>33786201</v>
      </c>
      <c r="M199" s="43">
        <v>25190480</v>
      </c>
      <c r="N199" s="43">
        <v>31385431</v>
      </c>
      <c r="O199" s="43">
        <v>41174376</v>
      </c>
      <c r="P199" s="43">
        <v>40091446</v>
      </c>
    </row>
    <row r="200" spans="1:16" x14ac:dyDescent="0.3">
      <c r="A200" s="41">
        <f>VLOOKUP(B200,'[1]PORTFOLIO RAW'!B:B,1,FALSE)</f>
        <v>906176</v>
      </c>
      <c r="B200" s="21">
        <v>906176</v>
      </c>
      <c r="C200" s="42" t="s">
        <v>1514</v>
      </c>
      <c r="D200" s="42" t="s">
        <v>1515</v>
      </c>
      <c r="E200" s="43">
        <v>5179104</v>
      </c>
      <c r="F200" s="43">
        <v>3008652</v>
      </c>
      <c r="G200" s="43">
        <v>4254693</v>
      </c>
      <c r="H200" s="43">
        <v>4913430</v>
      </c>
      <c r="I200" s="43">
        <v>6710934</v>
      </c>
      <c r="J200" s="43">
        <v>7722891</v>
      </c>
      <c r="K200" s="43">
        <v>10313664</v>
      </c>
      <c r="L200" s="43">
        <v>13406307</v>
      </c>
      <c r="M200" s="43">
        <v>6225838</v>
      </c>
      <c r="N200" s="43">
        <v>7154755</v>
      </c>
      <c r="O200" s="43">
        <v>8651196</v>
      </c>
      <c r="P200" s="43">
        <v>9439419</v>
      </c>
    </row>
    <row r="201" spans="1:16" x14ac:dyDescent="0.3">
      <c r="A201" s="41">
        <f>VLOOKUP(B201,'[1]PORTFOLIO RAW'!B:B,1,FALSE)</f>
        <v>905861</v>
      </c>
      <c r="B201" s="21">
        <v>905861</v>
      </c>
      <c r="C201" s="42" t="s">
        <v>1516</v>
      </c>
      <c r="D201" s="42" t="s">
        <v>1517</v>
      </c>
      <c r="E201" s="43">
        <v>16894237</v>
      </c>
      <c r="F201" s="43">
        <v>11640933</v>
      </c>
      <c r="G201" s="43">
        <v>12664032</v>
      </c>
      <c r="H201" s="43">
        <v>13424120</v>
      </c>
      <c r="I201" s="43">
        <v>9558397</v>
      </c>
      <c r="J201" s="43">
        <v>11983976</v>
      </c>
      <c r="K201" s="43">
        <v>14687861</v>
      </c>
      <c r="L201" s="43">
        <v>15730534</v>
      </c>
      <c r="M201" s="43">
        <v>16529789</v>
      </c>
      <c r="N201" s="43">
        <v>20357318</v>
      </c>
      <c r="O201" s="43">
        <v>22587793</v>
      </c>
      <c r="P201" s="43">
        <v>18307217</v>
      </c>
    </row>
    <row r="202" spans="1:16" x14ac:dyDescent="0.3">
      <c r="A202" s="41">
        <f>VLOOKUP(B202,'[1]PORTFOLIO RAW'!B:B,1,FALSE)</f>
        <v>905809</v>
      </c>
      <c r="B202" s="21">
        <v>905809</v>
      </c>
      <c r="C202" s="42" t="s">
        <v>1518</v>
      </c>
      <c r="D202" s="42" t="s">
        <v>1519</v>
      </c>
      <c r="E202" s="43">
        <v>26567310</v>
      </c>
      <c r="F202" s="43">
        <v>14728650</v>
      </c>
      <c r="G202" s="43">
        <v>17138421</v>
      </c>
      <c r="H202" s="43">
        <v>18848178</v>
      </c>
      <c r="I202" s="43">
        <v>14847465</v>
      </c>
      <c r="J202" s="43">
        <v>16165799</v>
      </c>
      <c r="K202" s="43">
        <v>24939048</v>
      </c>
      <c r="L202" s="43">
        <v>29320328</v>
      </c>
      <c r="M202" s="43">
        <v>34231835</v>
      </c>
      <c r="N202" s="43">
        <v>40717377</v>
      </c>
      <c r="O202" s="43">
        <v>53428617</v>
      </c>
      <c r="P202" s="43">
        <v>41781737</v>
      </c>
    </row>
    <row r="203" spans="1:16" x14ac:dyDescent="0.3">
      <c r="A203" s="41">
        <f>VLOOKUP(B203,'[1]PORTFOLIO RAW'!B:B,1,FALSE)</f>
        <v>906195</v>
      </c>
      <c r="B203" s="21">
        <v>906195</v>
      </c>
      <c r="C203" s="42" t="s">
        <v>1520</v>
      </c>
      <c r="D203" s="42" t="s">
        <v>1521</v>
      </c>
      <c r="E203" s="43">
        <v>99539516</v>
      </c>
      <c r="F203" s="43">
        <v>124660039</v>
      </c>
      <c r="G203" s="43">
        <v>139771078</v>
      </c>
      <c r="H203" s="43">
        <v>163078157</v>
      </c>
      <c r="I203" s="43">
        <v>145037577</v>
      </c>
      <c r="J203" s="43">
        <v>180002619</v>
      </c>
      <c r="K203" s="43">
        <v>238675187</v>
      </c>
      <c r="L203" s="43">
        <v>283438543</v>
      </c>
      <c r="M203" s="43">
        <v>276808122</v>
      </c>
      <c r="N203" s="43">
        <v>276437785</v>
      </c>
      <c r="O203" s="43">
        <v>296774381</v>
      </c>
      <c r="P203" s="43">
        <v>211104166</v>
      </c>
    </row>
    <row r="204" spans="1:16" x14ac:dyDescent="0.3">
      <c r="A204" s="41">
        <f>VLOOKUP(B204,'[1]PORTFOLIO RAW'!B:B,1,FALSE)</f>
        <v>921482</v>
      </c>
      <c r="B204" s="21">
        <v>921482</v>
      </c>
      <c r="C204" s="42" t="s">
        <v>1522</v>
      </c>
      <c r="D204" s="42" t="s">
        <v>1523</v>
      </c>
      <c r="E204" s="43">
        <v>17054945</v>
      </c>
      <c r="F204" s="43">
        <v>14505737</v>
      </c>
      <c r="G204" s="43">
        <v>14688032</v>
      </c>
      <c r="H204" s="43">
        <v>13837962</v>
      </c>
      <c r="I204" s="43">
        <v>12533758</v>
      </c>
      <c r="J204" s="43">
        <v>13710335</v>
      </c>
      <c r="K204" s="43">
        <v>20152285</v>
      </c>
      <c r="L204" s="43">
        <v>15648569</v>
      </c>
      <c r="M204" s="43">
        <v>12813869</v>
      </c>
      <c r="N204" s="43">
        <v>18956237</v>
      </c>
      <c r="O204" s="43">
        <v>20216469</v>
      </c>
      <c r="P204" s="43">
        <v>15832722</v>
      </c>
    </row>
    <row r="205" spans="1:16" x14ac:dyDescent="0.3">
      <c r="A205" s="41">
        <f>VLOOKUP(B205,'[1]PORTFOLIO RAW'!B:B,1,FALSE)</f>
        <v>134843</v>
      </c>
      <c r="B205" s="21">
        <v>134843</v>
      </c>
      <c r="C205" s="42" t="s">
        <v>1524</v>
      </c>
      <c r="D205" s="42" t="s">
        <v>1525</v>
      </c>
      <c r="E205" s="43">
        <v>17621093</v>
      </c>
      <c r="F205" s="43">
        <v>12494406</v>
      </c>
      <c r="G205" s="43">
        <v>17451225</v>
      </c>
      <c r="H205" s="43">
        <v>19450489</v>
      </c>
      <c r="I205" s="43">
        <v>19451168</v>
      </c>
      <c r="J205" s="43">
        <v>33727259</v>
      </c>
      <c r="K205" s="43">
        <v>43872660</v>
      </c>
      <c r="L205" s="43">
        <v>45682453</v>
      </c>
      <c r="M205" s="43">
        <v>38057621</v>
      </c>
      <c r="N205" s="43">
        <v>41894266</v>
      </c>
      <c r="O205" s="43">
        <v>48348613</v>
      </c>
      <c r="P205" s="43">
        <v>35354751</v>
      </c>
    </row>
    <row r="206" spans="1:16" x14ac:dyDescent="0.3">
      <c r="A206" s="41">
        <f>VLOOKUP(B206,'[1]PORTFOLIO RAW'!B:B,1,FALSE)</f>
        <v>905102</v>
      </c>
      <c r="B206" s="21">
        <v>905102</v>
      </c>
      <c r="C206" s="42" t="s">
        <v>1526</v>
      </c>
      <c r="D206" s="42" t="s">
        <v>1527</v>
      </c>
      <c r="E206" s="43">
        <v>67529772</v>
      </c>
      <c r="F206" s="43">
        <v>48606702</v>
      </c>
      <c r="G206" s="43">
        <v>66049833</v>
      </c>
      <c r="H206" s="43">
        <v>79735166</v>
      </c>
      <c r="I206" s="43">
        <v>75991551</v>
      </c>
      <c r="J206" s="43">
        <v>61710447</v>
      </c>
      <c r="K206" s="43">
        <v>75698733</v>
      </c>
      <c r="L206" s="43">
        <v>62118577</v>
      </c>
      <c r="M206" s="43">
        <v>51632321</v>
      </c>
      <c r="N206" s="43">
        <v>54436623</v>
      </c>
      <c r="O206" s="43">
        <v>56357598</v>
      </c>
      <c r="P206" s="43">
        <v>45997533</v>
      </c>
    </row>
    <row r="207" spans="1:16" x14ac:dyDescent="0.3">
      <c r="A207" s="41">
        <f>VLOOKUP(B207,'[1]PORTFOLIO RAW'!B:B,1,FALSE)</f>
        <v>719618</v>
      </c>
      <c r="B207" s="21">
        <v>719618</v>
      </c>
      <c r="C207" s="42" t="s">
        <v>1528</v>
      </c>
      <c r="D207" s="42" t="s">
        <v>1529</v>
      </c>
      <c r="E207" s="43">
        <v>115316060</v>
      </c>
      <c r="F207" s="43">
        <v>91309500</v>
      </c>
      <c r="G207" s="43">
        <v>122772650</v>
      </c>
      <c r="H207" s="43">
        <v>157313800</v>
      </c>
      <c r="I207" s="43">
        <v>129994200</v>
      </c>
      <c r="J207" s="43">
        <v>163434600</v>
      </c>
      <c r="K207" s="43">
        <v>177755960</v>
      </c>
      <c r="L207" s="43">
        <v>200746080</v>
      </c>
      <c r="M207" s="43">
        <v>158649790</v>
      </c>
      <c r="N207" s="43">
        <v>158836950</v>
      </c>
      <c r="O207" s="43">
        <v>195597360</v>
      </c>
      <c r="P207" s="43">
        <v>180464550</v>
      </c>
    </row>
    <row r="208" spans="1:16" x14ac:dyDescent="0.3">
      <c r="A208" s="41">
        <f>VLOOKUP(B208,'[1]PORTFOLIO RAW'!B:B,1,FALSE)</f>
        <v>921757</v>
      </c>
      <c r="B208" s="21">
        <v>921757</v>
      </c>
      <c r="C208" s="42" t="s">
        <v>1530</v>
      </c>
      <c r="D208" s="42" t="s">
        <v>1531</v>
      </c>
      <c r="E208" s="43">
        <v>20070432</v>
      </c>
      <c r="F208" s="43">
        <v>10373220</v>
      </c>
      <c r="G208" s="43">
        <v>13201954</v>
      </c>
      <c r="H208" s="43">
        <v>20946302</v>
      </c>
      <c r="I208" s="43">
        <v>13369296</v>
      </c>
      <c r="J208" s="43">
        <v>15977214</v>
      </c>
      <c r="K208" s="43">
        <v>20963931</v>
      </c>
      <c r="L208" s="43">
        <v>24109545</v>
      </c>
      <c r="M208" s="43">
        <v>16651620</v>
      </c>
      <c r="N208" s="43">
        <v>22409730</v>
      </c>
      <c r="O208" s="43">
        <v>25005944</v>
      </c>
      <c r="P208" s="43">
        <v>19804724</v>
      </c>
    </row>
    <row r="209" spans="1:16" x14ac:dyDescent="0.3">
      <c r="A209" s="41">
        <f>VLOOKUP(B209,'[1]PORTFOLIO RAW'!B:B,1,FALSE)</f>
        <v>902317</v>
      </c>
      <c r="B209" s="21">
        <v>902317</v>
      </c>
      <c r="C209" s="42" t="s">
        <v>1532</v>
      </c>
      <c r="D209" s="42" t="s">
        <v>1533</v>
      </c>
      <c r="E209" s="43">
        <v>53978980</v>
      </c>
      <c r="F209" s="43">
        <v>36591380</v>
      </c>
      <c r="G209" s="43">
        <v>32254200</v>
      </c>
      <c r="H209" s="43">
        <v>27565680</v>
      </c>
      <c r="I209" s="43">
        <v>28770312</v>
      </c>
      <c r="J209" s="43">
        <v>25421199</v>
      </c>
      <c r="K209" s="43">
        <v>23473230</v>
      </c>
      <c r="L209" s="43">
        <v>31888800</v>
      </c>
      <c r="M209" s="43">
        <v>25548400</v>
      </c>
      <c r="N209" s="43">
        <v>32792760</v>
      </c>
      <c r="O209" s="43">
        <v>37951830</v>
      </c>
      <c r="P209" s="43">
        <v>43656800</v>
      </c>
    </row>
    <row r="210" spans="1:16" x14ac:dyDescent="0.3">
      <c r="A210" s="41">
        <f>VLOOKUP(B210,'[1]PORTFOLIO RAW'!B:B,1,FALSE)</f>
        <v>905150</v>
      </c>
      <c r="B210" s="21">
        <v>905150</v>
      </c>
      <c r="C210" s="42" t="s">
        <v>1534</v>
      </c>
      <c r="D210" s="42" t="s">
        <v>1535</v>
      </c>
      <c r="E210" s="43">
        <v>13121926</v>
      </c>
      <c r="F210" s="43">
        <v>7134596</v>
      </c>
      <c r="G210" s="43">
        <v>8647125</v>
      </c>
      <c r="H210" s="43">
        <v>13916394</v>
      </c>
      <c r="I210" s="43">
        <v>11825651</v>
      </c>
      <c r="J210" s="43">
        <v>12727579</v>
      </c>
      <c r="K210" s="43">
        <v>19204476</v>
      </c>
      <c r="L210" s="43">
        <v>19201018</v>
      </c>
      <c r="M210" s="43">
        <v>13437427</v>
      </c>
      <c r="N210" s="43">
        <v>18761712</v>
      </c>
      <c r="O210" s="43">
        <v>26582390</v>
      </c>
      <c r="P210" s="43">
        <v>19748227</v>
      </c>
    </row>
    <row r="211" spans="1:16" x14ac:dyDescent="0.3">
      <c r="A211" s="41">
        <f>VLOOKUP(B211,'[1]PORTFOLIO RAW'!B:B,1,FALSE)</f>
        <v>945297</v>
      </c>
      <c r="B211" s="21">
        <v>945297</v>
      </c>
      <c r="C211" s="42" t="s">
        <v>1536</v>
      </c>
      <c r="D211" s="42" t="s">
        <v>1537</v>
      </c>
      <c r="E211" s="43">
        <v>13841509</v>
      </c>
      <c r="F211" s="43">
        <v>9473940</v>
      </c>
      <c r="G211" s="43">
        <v>11060305</v>
      </c>
      <c r="H211" s="43">
        <v>11172821</v>
      </c>
      <c r="I211" s="43">
        <v>10902831</v>
      </c>
      <c r="J211" s="43">
        <v>11276860</v>
      </c>
      <c r="K211" s="43">
        <v>16636662</v>
      </c>
      <c r="L211" s="43">
        <v>16759710</v>
      </c>
      <c r="M211" s="43">
        <v>19103868</v>
      </c>
      <c r="N211" s="43">
        <v>21941152</v>
      </c>
      <c r="O211" s="43">
        <v>24467952</v>
      </c>
      <c r="P211" s="43">
        <v>23388850</v>
      </c>
    </row>
    <row r="212" spans="1:16" x14ac:dyDescent="0.3">
      <c r="A212" s="41">
        <f>VLOOKUP(B212,'[1]PORTFOLIO RAW'!B:B,1,FALSE)</f>
        <v>902107</v>
      </c>
      <c r="B212" s="21">
        <v>902107</v>
      </c>
      <c r="C212" s="42" t="s">
        <v>1538</v>
      </c>
      <c r="D212" s="42" t="s">
        <v>1539</v>
      </c>
      <c r="E212" s="43">
        <v>19443686</v>
      </c>
      <c r="F212" s="43">
        <v>11495754</v>
      </c>
      <c r="G212" s="43">
        <v>12186783</v>
      </c>
      <c r="H212" s="43">
        <v>12722851</v>
      </c>
      <c r="I212" s="43">
        <v>17016675</v>
      </c>
      <c r="J212" s="43">
        <v>16661057</v>
      </c>
      <c r="K212" s="43">
        <v>18966359</v>
      </c>
      <c r="L212" s="43">
        <v>24190294</v>
      </c>
      <c r="M212" s="43">
        <v>22998739</v>
      </c>
      <c r="N212" s="43">
        <v>23144841</v>
      </c>
      <c r="O212" s="43">
        <v>21460668</v>
      </c>
      <c r="P212" s="43">
        <v>20406751</v>
      </c>
    </row>
    <row r="213" spans="1:16" x14ac:dyDescent="0.3">
      <c r="A213" s="41">
        <f>VLOOKUP(B213,'[1]PORTFOLIO RAW'!B:B,1,FALSE)</f>
        <v>905677</v>
      </c>
      <c r="B213" s="21">
        <v>905677</v>
      </c>
      <c r="C213" s="42" t="s">
        <v>1540</v>
      </c>
      <c r="D213" s="42" t="s">
        <v>1541</v>
      </c>
      <c r="E213" s="43">
        <v>121819500</v>
      </c>
      <c r="F213" s="43">
        <v>85057810</v>
      </c>
      <c r="G213" s="43">
        <v>95152000</v>
      </c>
      <c r="H213" s="43">
        <v>103286730</v>
      </c>
      <c r="I213" s="43">
        <v>103771400</v>
      </c>
      <c r="J213" s="43">
        <v>105655920</v>
      </c>
      <c r="K213" s="43">
        <v>126815260</v>
      </c>
      <c r="L213" s="43">
        <v>140705280</v>
      </c>
      <c r="M213" s="43">
        <v>144684160</v>
      </c>
      <c r="N213" s="43">
        <v>149411640</v>
      </c>
      <c r="O213" s="43">
        <v>170286400</v>
      </c>
      <c r="P213" s="43">
        <v>155666320</v>
      </c>
    </row>
    <row r="214" spans="1:16" x14ac:dyDescent="0.3">
      <c r="A214" s="41">
        <f>VLOOKUP(B214,'[1]PORTFOLIO RAW'!B:B,1,FALSE)</f>
        <v>904030</v>
      </c>
      <c r="B214" s="21">
        <v>904030</v>
      </c>
      <c r="C214" s="42" t="s">
        <v>1542</v>
      </c>
      <c r="D214" s="42" t="s">
        <v>1543</v>
      </c>
      <c r="E214" s="43">
        <v>153677530</v>
      </c>
      <c r="F214" s="43">
        <v>119471660</v>
      </c>
      <c r="G214" s="43">
        <v>146793300</v>
      </c>
      <c r="H214" s="43">
        <v>140290120</v>
      </c>
      <c r="I214" s="43">
        <v>163923000</v>
      </c>
      <c r="J214" s="43">
        <v>182476987</v>
      </c>
      <c r="K214" s="43">
        <v>196001370</v>
      </c>
      <c r="L214" s="43">
        <v>195964650</v>
      </c>
      <c r="M214" s="43">
        <v>199329000</v>
      </c>
      <c r="N214" s="43">
        <v>197153600</v>
      </c>
      <c r="O214" s="43">
        <v>216559380</v>
      </c>
      <c r="P214" s="43">
        <v>249547050</v>
      </c>
    </row>
    <row r="215" spans="1:16" x14ac:dyDescent="0.3">
      <c r="A215" s="41">
        <f>VLOOKUP(B215,'[1]PORTFOLIO RAW'!B:B,1,FALSE)</f>
        <v>901666</v>
      </c>
      <c r="B215" s="21">
        <v>901666</v>
      </c>
      <c r="C215" s="42" t="s">
        <v>1544</v>
      </c>
      <c r="D215" s="42" t="s">
        <v>1545</v>
      </c>
      <c r="E215" s="43">
        <v>142502220</v>
      </c>
      <c r="F215" s="43">
        <v>78783555</v>
      </c>
      <c r="G215" s="43">
        <v>77881686</v>
      </c>
      <c r="H215" s="43">
        <v>99947356</v>
      </c>
      <c r="I215" s="43">
        <v>93686770</v>
      </c>
      <c r="J215" s="43">
        <v>70748802</v>
      </c>
      <c r="K215" s="43">
        <v>86612607</v>
      </c>
      <c r="L215" s="43">
        <v>85037217</v>
      </c>
      <c r="M215" s="43">
        <v>57708640</v>
      </c>
      <c r="N215" s="43">
        <v>62036685</v>
      </c>
      <c r="O215" s="43">
        <v>64611411</v>
      </c>
      <c r="P215" s="43">
        <v>70976074</v>
      </c>
    </row>
    <row r="216" spans="1:16" x14ac:dyDescent="0.3">
      <c r="A216" s="41">
        <f>VLOOKUP(B216,'[1]PORTFOLIO RAW'!B:B,1,FALSE)</f>
        <v>895705</v>
      </c>
      <c r="B216" s="21">
        <v>895705</v>
      </c>
      <c r="C216" s="42" t="s">
        <v>1546</v>
      </c>
      <c r="D216" s="42" t="s">
        <v>1547</v>
      </c>
      <c r="E216" s="43">
        <v>5749802</v>
      </c>
      <c r="F216" s="43">
        <v>1853362</v>
      </c>
      <c r="G216" s="43">
        <v>5509460</v>
      </c>
      <c r="H216" s="43">
        <v>10011085</v>
      </c>
      <c r="I216" s="43">
        <v>10903689</v>
      </c>
      <c r="J216" s="43">
        <v>13148478</v>
      </c>
      <c r="K216" s="43">
        <v>26253472</v>
      </c>
      <c r="L216" s="43">
        <v>22178650</v>
      </c>
      <c r="M216" s="43">
        <v>18729227</v>
      </c>
      <c r="N216" s="43">
        <v>30562219</v>
      </c>
      <c r="O216" s="43">
        <v>29417101</v>
      </c>
      <c r="P216" s="43">
        <v>22292522</v>
      </c>
    </row>
    <row r="217" spans="1:16" x14ac:dyDescent="0.3">
      <c r="A217" s="41">
        <f>VLOOKUP(B217,'[1]PORTFOLIO RAW'!B:B,1,FALSE)</f>
        <v>904853</v>
      </c>
      <c r="B217" s="21">
        <v>904853</v>
      </c>
      <c r="C217" s="42" t="s">
        <v>1548</v>
      </c>
      <c r="D217" s="42" t="s">
        <v>1549</v>
      </c>
      <c r="E217" s="43">
        <v>159298210</v>
      </c>
      <c r="F217" s="43">
        <v>31044256</v>
      </c>
      <c r="G217" s="43">
        <v>40752442</v>
      </c>
      <c r="H217" s="43">
        <v>51424771</v>
      </c>
      <c r="I217" s="43">
        <v>60617032</v>
      </c>
      <c r="J217" s="43">
        <v>63186235</v>
      </c>
      <c r="K217" s="43">
        <v>76529670</v>
      </c>
      <c r="L217" s="43">
        <v>97134550</v>
      </c>
      <c r="M217" s="43">
        <v>114095062</v>
      </c>
      <c r="N217" s="43">
        <v>131404068</v>
      </c>
      <c r="O217" s="43">
        <v>135768919</v>
      </c>
      <c r="P217" s="43">
        <v>92559705</v>
      </c>
    </row>
    <row r="218" spans="1:16" x14ac:dyDescent="0.3">
      <c r="A218" s="41">
        <f>VLOOKUP(B218,'[1]PORTFOLIO RAW'!B:B,1,FALSE)</f>
        <v>944175</v>
      </c>
      <c r="B218" s="21">
        <v>944175</v>
      </c>
      <c r="C218" s="42" t="s">
        <v>1550</v>
      </c>
      <c r="D218" s="42" t="s">
        <v>1551</v>
      </c>
      <c r="E218" s="43">
        <v>22386650</v>
      </c>
      <c r="F218" s="43">
        <v>21707000</v>
      </c>
      <c r="G218" s="43">
        <v>24388980</v>
      </c>
      <c r="H218" s="43">
        <v>31938720</v>
      </c>
      <c r="I218" s="43">
        <v>30392090</v>
      </c>
      <c r="J218" s="43">
        <v>30787680</v>
      </c>
      <c r="K218" s="43">
        <v>41350140</v>
      </c>
      <c r="L218" s="43">
        <v>47713290</v>
      </c>
      <c r="M218" s="43">
        <v>48036240</v>
      </c>
      <c r="N218" s="43">
        <v>56725600</v>
      </c>
      <c r="O218" s="43">
        <v>68249170</v>
      </c>
      <c r="P218" s="43">
        <v>53427870</v>
      </c>
    </row>
    <row r="219" spans="1:16" x14ac:dyDescent="0.3">
      <c r="A219" s="41">
        <f>VLOOKUP(B219,'[1]PORTFOLIO RAW'!B:B,1,FALSE)</f>
        <v>901897</v>
      </c>
      <c r="B219" s="21">
        <v>901897</v>
      </c>
      <c r="C219" s="42" t="s">
        <v>1552</v>
      </c>
      <c r="D219" s="42" t="s">
        <v>1553</v>
      </c>
      <c r="E219" s="43">
        <v>11503721</v>
      </c>
      <c r="F219" s="43">
        <v>6966948</v>
      </c>
      <c r="G219" s="43">
        <v>9698185</v>
      </c>
      <c r="H219" s="43">
        <v>13483299</v>
      </c>
      <c r="I219" s="43">
        <v>12681194</v>
      </c>
      <c r="J219" s="43">
        <v>20785198</v>
      </c>
      <c r="K219" s="43">
        <v>26295673</v>
      </c>
      <c r="L219" s="43">
        <v>31432305</v>
      </c>
      <c r="M219" s="43">
        <v>26372687</v>
      </c>
      <c r="N219" s="43">
        <v>24384606</v>
      </c>
      <c r="O219" s="43">
        <v>29342193</v>
      </c>
      <c r="P219" s="43">
        <v>24112114</v>
      </c>
    </row>
    <row r="220" spans="1:16" x14ac:dyDescent="0.3">
      <c r="A220" s="41">
        <f>VLOOKUP(B220,'[1]PORTFOLIO RAW'!B:B,1,FALSE)</f>
        <v>312385</v>
      </c>
      <c r="B220" s="21">
        <v>312385</v>
      </c>
      <c r="C220" s="42" t="s">
        <v>1554</v>
      </c>
      <c r="D220" s="42" t="s">
        <v>1555</v>
      </c>
      <c r="E220" s="43">
        <v>30486027</v>
      </c>
      <c r="F220" s="43">
        <v>22706933</v>
      </c>
      <c r="G220" s="43">
        <v>25796582</v>
      </c>
      <c r="H220" s="43">
        <v>31303757</v>
      </c>
      <c r="I220" s="43">
        <v>36183043</v>
      </c>
      <c r="J220" s="43">
        <v>42685916</v>
      </c>
      <c r="K220" s="43">
        <v>51992578</v>
      </c>
      <c r="L220" s="43">
        <v>62041565</v>
      </c>
      <c r="M220" s="43">
        <v>70729248</v>
      </c>
      <c r="N220" s="43">
        <v>70051968</v>
      </c>
      <c r="O220" s="43">
        <v>81372408</v>
      </c>
      <c r="P220" s="43">
        <v>89263481</v>
      </c>
    </row>
    <row r="221" spans="1:16" x14ac:dyDescent="0.3">
      <c r="A221" s="41">
        <f>VLOOKUP(B221,'[1]PORTFOLIO RAW'!B:B,1,FALSE)</f>
        <v>729104</v>
      </c>
      <c r="B221" s="21">
        <v>729104</v>
      </c>
      <c r="C221" s="42" t="s">
        <v>1556</v>
      </c>
      <c r="D221" s="42" t="s">
        <v>1557</v>
      </c>
      <c r="E221" s="43">
        <v>16108848</v>
      </c>
      <c r="F221" s="43">
        <v>9102977</v>
      </c>
      <c r="G221" s="43">
        <v>13766936</v>
      </c>
      <c r="H221" s="43">
        <v>16700370</v>
      </c>
      <c r="I221" s="43">
        <v>14423840</v>
      </c>
      <c r="J221" s="43">
        <v>16736267</v>
      </c>
      <c r="K221" s="43">
        <v>21953855</v>
      </c>
      <c r="L221" s="43">
        <v>22418905</v>
      </c>
      <c r="M221" s="43">
        <v>17906029</v>
      </c>
      <c r="N221" s="43">
        <v>18422444</v>
      </c>
      <c r="O221" s="43">
        <v>25719497</v>
      </c>
      <c r="P221" s="43">
        <v>21978530</v>
      </c>
    </row>
    <row r="222" spans="1:16" x14ac:dyDescent="0.3">
      <c r="A222" s="41">
        <f>VLOOKUP(B222,'[1]PORTFOLIO RAW'!B:B,1,FALSE)</f>
        <v>877181</v>
      </c>
      <c r="B222" s="21">
        <v>877181</v>
      </c>
      <c r="C222" s="42" t="s">
        <v>1558</v>
      </c>
      <c r="D222" s="42" t="s">
        <v>1559</v>
      </c>
      <c r="E222" s="43">
        <v>10264716</v>
      </c>
      <c r="F222" s="43">
        <v>9882314</v>
      </c>
      <c r="G222" s="43">
        <v>11067654</v>
      </c>
      <c r="H222" s="43">
        <v>9213596</v>
      </c>
      <c r="I222" s="43">
        <v>9139805</v>
      </c>
      <c r="J222" s="43">
        <v>9225947</v>
      </c>
      <c r="K222" s="43">
        <v>7709760</v>
      </c>
      <c r="L222" s="43">
        <v>9656640</v>
      </c>
      <c r="M222" s="43">
        <v>10173020</v>
      </c>
      <c r="N222" s="43">
        <v>12590300</v>
      </c>
      <c r="O222" s="43">
        <v>13296150</v>
      </c>
      <c r="P222" s="43">
        <v>11241450</v>
      </c>
    </row>
    <row r="223" spans="1:16" x14ac:dyDescent="0.3">
      <c r="A223" s="41">
        <f>VLOOKUP(B223,'[1]PORTFOLIO RAW'!B:B,1,FALSE)</f>
        <v>912228</v>
      </c>
      <c r="B223" s="21">
        <v>912228</v>
      </c>
      <c r="C223" s="42" t="s">
        <v>1560</v>
      </c>
      <c r="D223" s="42" t="s">
        <v>1561</v>
      </c>
      <c r="E223" s="43">
        <v>229944098</v>
      </c>
      <c r="F223" s="43">
        <v>187432058</v>
      </c>
      <c r="G223" s="43">
        <v>176857710</v>
      </c>
      <c r="H223" s="43">
        <v>182922355</v>
      </c>
      <c r="I223" s="43">
        <v>184499847</v>
      </c>
      <c r="J223" s="43">
        <v>186561720</v>
      </c>
      <c r="K223" s="43">
        <v>223250643</v>
      </c>
      <c r="L223" s="43">
        <v>246927319</v>
      </c>
      <c r="M223" s="43">
        <v>215558445</v>
      </c>
      <c r="N223" s="43">
        <v>224325440</v>
      </c>
      <c r="O223" s="43">
        <v>234597204</v>
      </c>
      <c r="P223" s="43">
        <v>229616160</v>
      </c>
    </row>
    <row r="224" spans="1:16" x14ac:dyDescent="0.3">
      <c r="A224" s="41">
        <f>VLOOKUP(B224,'[1]PORTFOLIO RAW'!B:B,1,FALSE)</f>
        <v>936324</v>
      </c>
      <c r="B224" s="21">
        <v>936324</v>
      </c>
      <c r="C224" s="42" t="s">
        <v>1562</v>
      </c>
      <c r="D224" s="42" t="s">
        <v>1563</v>
      </c>
      <c r="E224" s="43">
        <v>13032632</v>
      </c>
      <c r="F224" s="43">
        <v>10018965</v>
      </c>
      <c r="G224" s="43">
        <v>12100074</v>
      </c>
      <c r="H224" s="43">
        <v>13161888</v>
      </c>
      <c r="I224" s="43">
        <v>11959630</v>
      </c>
      <c r="J224" s="43">
        <v>12757060</v>
      </c>
      <c r="K224" s="43">
        <v>16247466</v>
      </c>
      <c r="L224" s="43">
        <v>15864722</v>
      </c>
      <c r="M224" s="43">
        <v>18558480</v>
      </c>
      <c r="N224" s="43">
        <v>20586450</v>
      </c>
      <c r="O224" s="43">
        <v>32761344</v>
      </c>
      <c r="P224" s="43">
        <v>35184456</v>
      </c>
    </row>
    <row r="225" spans="1:16" x14ac:dyDescent="0.3">
      <c r="A225" s="41">
        <f>VLOOKUP(B225,'[1]PORTFOLIO RAW'!B:B,1,FALSE)</f>
        <v>902321</v>
      </c>
      <c r="B225" s="21">
        <v>902321</v>
      </c>
      <c r="C225" s="42" t="s">
        <v>1564</v>
      </c>
      <c r="D225" s="42" t="s">
        <v>1565</v>
      </c>
      <c r="E225" s="43">
        <v>24978650</v>
      </c>
      <c r="F225" s="43">
        <v>14760542</v>
      </c>
      <c r="G225" s="43">
        <v>16823849</v>
      </c>
      <c r="H225" s="43">
        <v>16095040</v>
      </c>
      <c r="I225" s="43">
        <v>16701254</v>
      </c>
      <c r="J225" s="43">
        <v>15480310</v>
      </c>
      <c r="K225" s="43">
        <v>16207667</v>
      </c>
      <c r="L225" s="43">
        <v>20946693</v>
      </c>
      <c r="M225" s="43">
        <v>19577140</v>
      </c>
      <c r="N225" s="43">
        <v>22159400</v>
      </c>
      <c r="O225" s="43">
        <v>26007500</v>
      </c>
      <c r="P225" s="43">
        <v>26233200</v>
      </c>
    </row>
    <row r="226" spans="1:16" x14ac:dyDescent="0.3">
      <c r="A226" s="41">
        <f>VLOOKUP(B226,'[1]PORTFOLIO RAW'!B:B,1,FALSE)</f>
        <v>912518</v>
      </c>
      <c r="B226" s="21">
        <v>912518</v>
      </c>
      <c r="C226" s="42" t="s">
        <v>1566</v>
      </c>
      <c r="D226" s="42" t="s">
        <v>1567</v>
      </c>
      <c r="E226" s="43">
        <v>2709821</v>
      </c>
      <c r="F226" s="43">
        <v>2821792</v>
      </c>
      <c r="G226" s="43">
        <v>3806905</v>
      </c>
      <c r="H226" s="43">
        <v>2872850</v>
      </c>
      <c r="I226" s="43">
        <v>2414254</v>
      </c>
      <c r="J226" s="43">
        <v>7020809</v>
      </c>
      <c r="K226" s="43">
        <v>7767073</v>
      </c>
      <c r="L226" s="43">
        <v>7928580</v>
      </c>
      <c r="M226" s="43">
        <v>6221824</v>
      </c>
      <c r="N226" s="43">
        <v>5864869</v>
      </c>
      <c r="O226" s="43">
        <v>9534518</v>
      </c>
      <c r="P226" s="43">
        <v>7202076</v>
      </c>
    </row>
    <row r="227" spans="1:16" x14ac:dyDescent="0.3">
      <c r="A227" s="41">
        <f>VLOOKUP(B227,'[1]PORTFOLIO RAW'!B:B,1,FALSE)</f>
        <v>546370</v>
      </c>
      <c r="B227" s="21">
        <v>546370</v>
      </c>
      <c r="C227" s="42" t="s">
        <v>1568</v>
      </c>
      <c r="D227" s="42" t="s">
        <v>1569</v>
      </c>
      <c r="E227" s="43">
        <v>64770100</v>
      </c>
      <c r="F227" s="43">
        <v>59334480</v>
      </c>
      <c r="G227" s="43">
        <v>77207940</v>
      </c>
      <c r="H227" s="43">
        <v>79777880</v>
      </c>
      <c r="I227" s="43">
        <v>91950700</v>
      </c>
      <c r="J227" s="43">
        <v>105532478</v>
      </c>
      <c r="K227" s="43">
        <v>125111250</v>
      </c>
      <c r="L227" s="43">
        <v>124056770</v>
      </c>
      <c r="M227" s="43">
        <v>76177140</v>
      </c>
      <c r="N227" s="43">
        <v>96235200</v>
      </c>
      <c r="O227" s="43">
        <v>94365480</v>
      </c>
      <c r="P227" s="43">
        <v>69373290</v>
      </c>
    </row>
    <row r="228" spans="1:16" x14ac:dyDescent="0.3">
      <c r="A228" s="41">
        <f>VLOOKUP(B228,'[1]PORTFOLIO RAW'!B:B,1,FALSE)</f>
        <v>312451</v>
      </c>
      <c r="B228" s="21">
        <v>312451</v>
      </c>
      <c r="C228" s="42" t="s">
        <v>1570</v>
      </c>
      <c r="D228" s="42" t="s">
        <v>1571</v>
      </c>
      <c r="E228" s="43">
        <v>4490996</v>
      </c>
      <c r="F228" s="43">
        <v>3270712</v>
      </c>
      <c r="G228" s="43">
        <v>2858768</v>
      </c>
      <c r="H228" s="43">
        <v>3458901</v>
      </c>
      <c r="I228" s="43">
        <v>3370118</v>
      </c>
      <c r="J228" s="43">
        <v>4243587</v>
      </c>
      <c r="K228" s="43">
        <v>4257754</v>
      </c>
      <c r="L228" s="43">
        <v>5975090</v>
      </c>
      <c r="M228" s="43">
        <v>6593660</v>
      </c>
      <c r="N228" s="43">
        <v>7181100</v>
      </c>
      <c r="O228" s="43">
        <v>11829661</v>
      </c>
      <c r="P228" s="43">
        <v>9852642</v>
      </c>
    </row>
    <row r="229" spans="1:16" x14ac:dyDescent="0.3">
      <c r="A229" s="41">
        <f>VLOOKUP(B229,'[1]PORTFOLIO RAW'!B:B,1,FALSE)</f>
        <v>992656</v>
      </c>
      <c r="B229" s="21">
        <v>992656</v>
      </c>
      <c r="C229" s="42" t="s">
        <v>1572</v>
      </c>
      <c r="D229" s="42" t="s">
        <v>1573</v>
      </c>
      <c r="E229" s="43">
        <v>2646356</v>
      </c>
      <c r="F229" s="43">
        <v>2051692</v>
      </c>
      <c r="G229" s="43">
        <v>2555853</v>
      </c>
      <c r="H229" s="43">
        <v>4292314</v>
      </c>
      <c r="I229" s="43">
        <v>5513221</v>
      </c>
      <c r="J229" s="43">
        <v>5948315</v>
      </c>
      <c r="K229" s="43">
        <v>5855005</v>
      </c>
      <c r="L229" s="43">
        <v>7862632</v>
      </c>
      <c r="M229" s="43">
        <v>9837499</v>
      </c>
      <c r="N229" s="43">
        <v>9749625</v>
      </c>
      <c r="O229" s="43">
        <v>10316506</v>
      </c>
      <c r="P229" s="43">
        <v>10917129</v>
      </c>
    </row>
    <row r="230" spans="1:16" x14ac:dyDescent="0.3">
      <c r="A230" s="41">
        <f>VLOOKUP(B230,'[1]PORTFOLIO RAW'!B:B,1,FALSE)</f>
        <v>951046</v>
      </c>
      <c r="B230" s="21">
        <v>951046</v>
      </c>
      <c r="C230" s="42" t="s">
        <v>1574</v>
      </c>
      <c r="D230" s="42" t="s">
        <v>1575</v>
      </c>
      <c r="E230" s="43">
        <v>54842180</v>
      </c>
      <c r="F230" s="43">
        <v>43892550</v>
      </c>
      <c r="G230" s="43">
        <v>43061630</v>
      </c>
      <c r="H230" s="43">
        <v>51806765</v>
      </c>
      <c r="I230" s="43">
        <v>51660678</v>
      </c>
      <c r="J230" s="43">
        <v>59709643</v>
      </c>
      <c r="K230" s="43">
        <v>73719838</v>
      </c>
      <c r="L230" s="43">
        <v>80274709</v>
      </c>
      <c r="M230" s="43">
        <v>74467297</v>
      </c>
      <c r="N230" s="43">
        <v>87170378</v>
      </c>
      <c r="O230" s="43">
        <v>88709486</v>
      </c>
      <c r="P230" s="43">
        <v>73500897</v>
      </c>
    </row>
    <row r="231" spans="1:16" x14ac:dyDescent="0.3">
      <c r="A231" s="41">
        <f>VLOOKUP(B231,'[1]PORTFOLIO RAW'!B:B,1,FALSE)</f>
        <v>702365</v>
      </c>
      <c r="B231" s="21">
        <v>702365</v>
      </c>
      <c r="C231" s="42" t="s">
        <v>1576</v>
      </c>
      <c r="D231" s="42" t="s">
        <v>1577</v>
      </c>
      <c r="E231" s="43">
        <v>3428835</v>
      </c>
      <c r="F231" s="43">
        <v>3785997</v>
      </c>
      <c r="G231" s="43">
        <v>5250298</v>
      </c>
      <c r="H231" s="43">
        <v>7467485</v>
      </c>
      <c r="I231" s="43">
        <v>10782846</v>
      </c>
      <c r="J231" s="43">
        <v>11730120</v>
      </c>
      <c r="K231" s="43">
        <v>15991561</v>
      </c>
      <c r="L231" s="43">
        <v>19556122</v>
      </c>
      <c r="M231" s="43">
        <v>21649862</v>
      </c>
      <c r="N231" s="43">
        <v>25708181</v>
      </c>
      <c r="O231" s="43">
        <v>30464345</v>
      </c>
      <c r="P231" s="43">
        <v>30637734</v>
      </c>
    </row>
    <row r="232" spans="1:16" x14ac:dyDescent="0.3">
      <c r="A232" s="41">
        <f>VLOOKUP(B232,'[1]PORTFOLIO RAW'!B:B,1,FALSE)</f>
        <v>546965</v>
      </c>
      <c r="B232" s="21">
        <v>546965</v>
      </c>
      <c r="C232" s="42" t="s">
        <v>1578</v>
      </c>
      <c r="D232" s="42" t="s">
        <v>1579</v>
      </c>
      <c r="E232" s="43">
        <v>5551863</v>
      </c>
      <c r="F232" s="43">
        <v>3894789</v>
      </c>
      <c r="G232" s="43">
        <v>4902775</v>
      </c>
      <c r="H232" s="43">
        <v>7267576</v>
      </c>
      <c r="I232" s="43">
        <v>8398418</v>
      </c>
      <c r="J232" s="43">
        <v>10992374</v>
      </c>
      <c r="K232" s="43">
        <v>13772588</v>
      </c>
      <c r="L232" s="43">
        <v>15654700</v>
      </c>
      <c r="M232" s="43">
        <v>19144117</v>
      </c>
      <c r="N232" s="43">
        <v>18614110</v>
      </c>
      <c r="O232" s="43">
        <v>26545687</v>
      </c>
      <c r="P232" s="43">
        <v>27558168</v>
      </c>
    </row>
    <row r="233" spans="1:16" x14ac:dyDescent="0.3">
      <c r="A233" s="41">
        <f>VLOOKUP(B233,'[1]PORTFOLIO RAW'!B:B,1,FALSE)</f>
        <v>902233</v>
      </c>
      <c r="B233" s="21">
        <v>902233</v>
      </c>
      <c r="C233" s="42" t="s">
        <v>1580</v>
      </c>
      <c r="D233" s="42" t="s">
        <v>1581</v>
      </c>
      <c r="E233" s="43">
        <v>10302624</v>
      </c>
      <c r="F233" s="43">
        <v>4616768</v>
      </c>
      <c r="G233" s="43">
        <v>6675858</v>
      </c>
      <c r="H233" s="43">
        <v>10161307</v>
      </c>
      <c r="I233" s="43">
        <v>10411203</v>
      </c>
      <c r="J233" s="43">
        <v>11741802</v>
      </c>
      <c r="K233" s="43">
        <v>16412424</v>
      </c>
      <c r="L233" s="43">
        <v>15201040</v>
      </c>
      <c r="M233" s="43">
        <v>13585564</v>
      </c>
      <c r="N233" s="43">
        <v>17270400</v>
      </c>
      <c r="O233" s="43">
        <v>25211340</v>
      </c>
      <c r="P233" s="43">
        <v>18223128</v>
      </c>
    </row>
    <row r="234" spans="1:16" x14ac:dyDescent="0.3">
      <c r="A234" s="41">
        <f>VLOOKUP(B234,'[1]PORTFOLIO RAW'!B:B,1,FALSE)</f>
        <v>322549</v>
      </c>
      <c r="B234" s="21">
        <v>322549</v>
      </c>
      <c r="C234" s="42" t="s">
        <v>1582</v>
      </c>
      <c r="D234" s="42" t="s">
        <v>1583</v>
      </c>
      <c r="E234" s="43">
        <v>9017773</v>
      </c>
      <c r="F234" s="43">
        <v>2926308</v>
      </c>
      <c r="G234" s="43">
        <v>5408645</v>
      </c>
      <c r="H234" s="43">
        <v>10147443</v>
      </c>
      <c r="I234" s="43">
        <v>5376514</v>
      </c>
      <c r="J234" s="43">
        <v>7438228</v>
      </c>
      <c r="K234" s="43">
        <v>10454860</v>
      </c>
      <c r="L234" s="43">
        <v>18076679</v>
      </c>
      <c r="M234" s="43">
        <v>22063091</v>
      </c>
      <c r="N234" s="43">
        <v>17605312</v>
      </c>
      <c r="O234" s="43">
        <v>25446908</v>
      </c>
      <c r="P234" s="43">
        <v>20439764</v>
      </c>
    </row>
    <row r="235" spans="1:16" x14ac:dyDescent="0.3">
      <c r="A235" s="41">
        <f>VLOOKUP(B235,'[1]PORTFOLIO RAW'!B:B,1,FALSE)</f>
        <v>912633</v>
      </c>
      <c r="B235" s="21">
        <v>912633</v>
      </c>
      <c r="C235" s="42" t="s">
        <v>1584</v>
      </c>
      <c r="D235" s="42" t="s">
        <v>1585</v>
      </c>
      <c r="E235" s="43">
        <v>25870097</v>
      </c>
      <c r="F235" s="43">
        <v>20416000</v>
      </c>
      <c r="G235" s="43">
        <v>19474560</v>
      </c>
      <c r="H235" s="43">
        <v>16636060</v>
      </c>
      <c r="I235" s="43">
        <v>16400820</v>
      </c>
      <c r="J235" s="43">
        <v>18879680</v>
      </c>
      <c r="K235" s="43">
        <v>28570500</v>
      </c>
      <c r="L235" s="43">
        <v>33208190</v>
      </c>
      <c r="M235" s="43">
        <v>37234470</v>
      </c>
      <c r="N235" s="43">
        <v>41606000</v>
      </c>
      <c r="O235" s="43">
        <v>54100800</v>
      </c>
      <c r="P235" s="43">
        <v>43244700</v>
      </c>
    </row>
    <row r="236" spans="1:16" x14ac:dyDescent="0.3">
      <c r="A236" s="41">
        <f>VLOOKUP(B236,'[1]PORTFOLIO RAW'!B:B,1,FALSE)</f>
        <v>933974</v>
      </c>
      <c r="B236" s="21">
        <v>933974</v>
      </c>
      <c r="C236" s="42" t="s">
        <v>1586</v>
      </c>
      <c r="D236" s="42" t="s">
        <v>1587</v>
      </c>
      <c r="E236" s="43">
        <v>33775640</v>
      </c>
      <c r="F236" s="43">
        <v>26446520</v>
      </c>
      <c r="G236" s="43">
        <v>25942158</v>
      </c>
      <c r="H236" s="43">
        <v>24211566</v>
      </c>
      <c r="I236" s="43">
        <v>23241976</v>
      </c>
      <c r="J236" s="43">
        <v>27104868</v>
      </c>
      <c r="K236" s="43">
        <v>32005890</v>
      </c>
      <c r="L236" s="43">
        <v>34104870</v>
      </c>
      <c r="M236" s="43">
        <v>33395274</v>
      </c>
      <c r="N236" s="43">
        <v>34228632</v>
      </c>
      <c r="O236" s="43">
        <v>36812696</v>
      </c>
      <c r="P236" s="43">
        <v>31578075</v>
      </c>
    </row>
    <row r="237" spans="1:16" x14ac:dyDescent="0.3">
      <c r="A237" s="41" t="str">
        <f>VLOOKUP(B237,'[1]PORTFOLIO RAW'!B:B,1,FALSE)</f>
        <v>14015T</v>
      </c>
      <c r="B237" s="21" t="s">
        <v>363</v>
      </c>
      <c r="C237" s="42" t="s">
        <v>1588</v>
      </c>
      <c r="D237" s="42" t="s">
        <v>1589</v>
      </c>
      <c r="E237" s="43">
        <v>8097573</v>
      </c>
      <c r="F237" s="43">
        <v>3105943</v>
      </c>
      <c r="G237" s="43">
        <v>8778280</v>
      </c>
      <c r="H237" s="43">
        <v>8269041</v>
      </c>
      <c r="I237" s="43">
        <v>7788211</v>
      </c>
      <c r="J237" s="43">
        <v>10237621</v>
      </c>
      <c r="K237" s="43">
        <v>15599408</v>
      </c>
      <c r="L237" s="43">
        <v>17720780</v>
      </c>
      <c r="M237" s="43">
        <v>19664700</v>
      </c>
      <c r="N237" s="43">
        <v>24809920</v>
      </c>
      <c r="O237" s="43">
        <v>31331970</v>
      </c>
      <c r="P237" s="43">
        <v>33533850</v>
      </c>
    </row>
    <row r="238" spans="1:16" x14ac:dyDescent="0.3">
      <c r="A238" s="41">
        <f>VLOOKUP(B238,'[1]PORTFOLIO RAW'!B:B,1,FALSE)</f>
        <v>905019</v>
      </c>
      <c r="B238" s="21">
        <v>905019</v>
      </c>
      <c r="C238" s="42" t="s">
        <v>1590</v>
      </c>
      <c r="D238" s="42" t="s">
        <v>1591</v>
      </c>
      <c r="E238" s="43">
        <v>126244143</v>
      </c>
      <c r="F238" s="43">
        <v>64073786</v>
      </c>
      <c r="G238" s="43">
        <v>113574452</v>
      </c>
      <c r="H238" s="43">
        <v>111079130</v>
      </c>
      <c r="I238" s="43">
        <v>114639617</v>
      </c>
      <c r="J238" s="43">
        <v>123910449</v>
      </c>
      <c r="K238" s="43">
        <v>146522712</v>
      </c>
      <c r="L238" s="43">
        <v>161177982</v>
      </c>
      <c r="M238" s="43">
        <v>146899185</v>
      </c>
      <c r="N238" s="43">
        <v>161817813</v>
      </c>
      <c r="O238" s="43">
        <v>151738335</v>
      </c>
      <c r="P238" s="43">
        <v>198097475</v>
      </c>
    </row>
    <row r="239" spans="1:16" x14ac:dyDescent="0.3">
      <c r="A239" s="41">
        <f>VLOOKUP(B239,'[1]PORTFOLIO RAW'!B:B,1,FALSE)</f>
        <v>912090</v>
      </c>
      <c r="B239" s="21">
        <v>912090</v>
      </c>
      <c r="C239" s="42" t="s">
        <v>1592</v>
      </c>
      <c r="D239" s="42" t="s">
        <v>1593</v>
      </c>
      <c r="E239" s="43">
        <v>117612778</v>
      </c>
      <c r="F239" s="43">
        <v>50546289</v>
      </c>
      <c r="G239" s="43">
        <v>77770372</v>
      </c>
      <c r="H239" s="43">
        <v>113657814</v>
      </c>
      <c r="I239" s="43">
        <v>91110198</v>
      </c>
      <c r="J239" s="43">
        <v>92046266</v>
      </c>
      <c r="K239" s="43">
        <v>117803540</v>
      </c>
      <c r="L239" s="43">
        <v>108924432</v>
      </c>
      <c r="M239" s="43">
        <v>87606000</v>
      </c>
      <c r="N239" s="43">
        <v>116774450</v>
      </c>
      <c r="O239" s="43">
        <v>93267760</v>
      </c>
      <c r="P239" s="43">
        <v>49898640</v>
      </c>
    </row>
    <row r="240" spans="1:16" x14ac:dyDescent="0.3">
      <c r="A240" s="41">
        <f>VLOOKUP(B240,'[1]PORTFOLIO RAW'!B:B,1,FALSE)</f>
        <v>755741</v>
      </c>
      <c r="B240" s="21">
        <v>755741</v>
      </c>
      <c r="C240" s="42" t="s">
        <v>1594</v>
      </c>
      <c r="D240" s="42" t="s">
        <v>1595</v>
      </c>
      <c r="E240" s="43">
        <v>29658865</v>
      </c>
      <c r="F240" s="43">
        <v>18710307</v>
      </c>
      <c r="G240" s="43">
        <v>21871309</v>
      </c>
      <c r="H240" s="43">
        <v>20572760</v>
      </c>
      <c r="I240" s="43">
        <v>14313316</v>
      </c>
      <c r="J240" s="43">
        <v>18345318</v>
      </c>
      <c r="K240" s="43">
        <v>33719041</v>
      </c>
      <c r="L240" s="43">
        <v>39570705</v>
      </c>
      <c r="M240" s="43">
        <v>43478716</v>
      </c>
      <c r="N240" s="43">
        <v>52603638</v>
      </c>
      <c r="O240" s="43">
        <v>69109733</v>
      </c>
      <c r="P240" s="43">
        <v>55335683</v>
      </c>
    </row>
    <row r="241" spans="1:16" x14ac:dyDescent="0.3">
      <c r="A241" s="41" t="str">
        <f>VLOOKUP(B241,'[1]PORTFOLIO RAW'!B:B,1,FALSE)</f>
        <v>14361V</v>
      </c>
      <c r="B241" s="21" t="s">
        <v>375</v>
      </c>
      <c r="C241" s="42" t="s">
        <v>1596</v>
      </c>
      <c r="D241" s="42" t="s">
        <v>1597</v>
      </c>
      <c r="E241" s="43">
        <v>15406335</v>
      </c>
      <c r="F241" s="43">
        <v>9037912</v>
      </c>
      <c r="G241" s="43">
        <v>12070262</v>
      </c>
      <c r="H241" s="43">
        <v>10499808</v>
      </c>
      <c r="I241" s="43">
        <v>9508760</v>
      </c>
      <c r="J241" s="43">
        <v>11438856</v>
      </c>
      <c r="K241" s="43">
        <v>15823662</v>
      </c>
      <c r="L241" s="43">
        <v>19247374</v>
      </c>
      <c r="M241" s="43">
        <v>20794993</v>
      </c>
      <c r="N241" s="43">
        <v>20701920</v>
      </c>
      <c r="O241" s="43">
        <v>24447742</v>
      </c>
      <c r="P241" s="43">
        <v>21158880</v>
      </c>
    </row>
    <row r="242" spans="1:16" x14ac:dyDescent="0.3">
      <c r="A242" s="41">
        <f>VLOOKUP(B242,'[1]PORTFOLIO RAW'!B:B,1,FALSE)</f>
        <v>154680</v>
      </c>
      <c r="B242" s="21">
        <v>154680</v>
      </c>
      <c r="C242" s="42" t="s">
        <v>1598</v>
      </c>
      <c r="D242" s="42" t="s">
        <v>1599</v>
      </c>
      <c r="E242" s="43">
        <v>7604394</v>
      </c>
      <c r="F242" s="43">
        <v>5570643</v>
      </c>
      <c r="G242" s="43">
        <v>7506133</v>
      </c>
      <c r="H242" s="43">
        <v>9469023</v>
      </c>
      <c r="I242" s="43">
        <v>9706272</v>
      </c>
      <c r="J242" s="43">
        <v>10164325</v>
      </c>
      <c r="K242" s="43">
        <v>16170893</v>
      </c>
      <c r="L242" s="43">
        <v>20007284</v>
      </c>
      <c r="M242" s="43">
        <v>21456756</v>
      </c>
      <c r="N242" s="43">
        <v>17205749</v>
      </c>
      <c r="O242" s="43">
        <v>20016172</v>
      </c>
      <c r="P242" s="43">
        <v>15863410</v>
      </c>
    </row>
    <row r="243" spans="1:16" x14ac:dyDescent="0.3">
      <c r="A243" s="41" t="str">
        <f>VLOOKUP(B243,'[1]PORTFOLIO RAW'!B:B,1,FALSE)</f>
        <v>14698C</v>
      </c>
      <c r="B243" s="21" t="s">
        <v>369</v>
      </c>
      <c r="C243" s="42" t="s">
        <v>1600</v>
      </c>
      <c r="D243" s="42" t="s">
        <v>1601</v>
      </c>
      <c r="E243" s="43">
        <v>17836444</v>
      </c>
      <c r="F243" s="43">
        <v>5852401</v>
      </c>
      <c r="G243" s="43">
        <v>7668760</v>
      </c>
      <c r="H243" s="43">
        <v>10432224</v>
      </c>
      <c r="I243" s="43">
        <v>7407060</v>
      </c>
      <c r="J243" s="43">
        <v>8379176</v>
      </c>
      <c r="K243" s="43">
        <v>14556312</v>
      </c>
      <c r="L243" s="43">
        <v>15265166</v>
      </c>
      <c r="M243" s="43">
        <v>13107172</v>
      </c>
      <c r="N243" s="43">
        <v>16646322</v>
      </c>
      <c r="O243" s="43">
        <v>20391840</v>
      </c>
      <c r="P243" s="43">
        <v>12345515</v>
      </c>
    </row>
    <row r="244" spans="1:16" x14ac:dyDescent="0.3">
      <c r="A244" s="41">
        <f>VLOOKUP(B244,'[1]PORTFOLIO RAW'!B:B,1,FALSE)</f>
        <v>905361</v>
      </c>
      <c r="B244" s="21">
        <v>905361</v>
      </c>
      <c r="C244" s="42" t="s">
        <v>1602</v>
      </c>
      <c r="D244" s="42" t="s">
        <v>1603</v>
      </c>
      <c r="E244" s="43">
        <v>7128139</v>
      </c>
      <c r="F244" s="43">
        <v>6992848</v>
      </c>
      <c r="G244" s="43">
        <v>6746783</v>
      </c>
      <c r="H244" s="43">
        <v>8962986</v>
      </c>
      <c r="I244" s="43">
        <v>9271067</v>
      </c>
      <c r="J244" s="43">
        <v>15885002</v>
      </c>
      <c r="K244" s="43">
        <v>18373741</v>
      </c>
      <c r="L244" s="43">
        <v>24910986</v>
      </c>
      <c r="M244" s="43">
        <v>23947198</v>
      </c>
      <c r="N244" s="43">
        <v>24996322</v>
      </c>
      <c r="O244" s="43">
        <v>38496050</v>
      </c>
      <c r="P244" s="43">
        <v>36637721</v>
      </c>
    </row>
    <row r="245" spans="1:16" x14ac:dyDescent="0.3">
      <c r="A245" s="41">
        <f>VLOOKUP(B245,'[1]PORTFOLIO RAW'!B:B,1,FALSE)</f>
        <v>357834</v>
      </c>
      <c r="B245" s="21">
        <v>357834</v>
      </c>
      <c r="C245" s="42" t="s">
        <v>1604</v>
      </c>
      <c r="D245" s="42" t="s">
        <v>1605</v>
      </c>
      <c r="E245" s="43">
        <v>19372758</v>
      </c>
      <c r="F245" s="43">
        <v>12290225</v>
      </c>
      <c r="G245" s="43">
        <v>22802712</v>
      </c>
      <c r="H245" s="43">
        <v>29545084</v>
      </c>
      <c r="I245" s="43">
        <v>37888793</v>
      </c>
      <c r="J245" s="43">
        <v>48991431</v>
      </c>
      <c r="K245" s="43">
        <v>47262199</v>
      </c>
      <c r="L245" s="43">
        <v>56597586</v>
      </c>
      <c r="M245" s="43">
        <v>60163735</v>
      </c>
      <c r="N245" s="43">
        <v>55623960</v>
      </c>
      <c r="O245" s="43">
        <v>53439796</v>
      </c>
      <c r="P245" s="43">
        <v>51911844</v>
      </c>
    </row>
    <row r="246" spans="1:16" x14ac:dyDescent="0.3">
      <c r="A246" s="41">
        <f>VLOOKUP(B246,'[1]PORTFOLIO RAW'!B:B,1,FALSE)</f>
        <v>906400</v>
      </c>
      <c r="B246" s="21">
        <v>906400</v>
      </c>
      <c r="C246" s="42" t="s">
        <v>1606</v>
      </c>
      <c r="D246" s="42" t="s">
        <v>1607</v>
      </c>
      <c r="E246" s="43">
        <v>2770382</v>
      </c>
      <c r="F246" s="43">
        <v>2262064</v>
      </c>
      <c r="G246" s="43">
        <v>2440306</v>
      </c>
      <c r="H246" s="43">
        <v>3291912</v>
      </c>
      <c r="I246" s="43">
        <v>2947347</v>
      </c>
      <c r="J246" s="43">
        <v>4601546</v>
      </c>
      <c r="K246" s="43">
        <v>6364840</v>
      </c>
      <c r="L246" s="43">
        <v>7946433</v>
      </c>
      <c r="M246" s="43">
        <v>9957691</v>
      </c>
      <c r="N246" s="43">
        <v>9925072</v>
      </c>
      <c r="O246" s="43">
        <v>9881110</v>
      </c>
      <c r="P246" s="43">
        <v>8079690</v>
      </c>
    </row>
    <row r="247" spans="1:16" x14ac:dyDescent="0.3">
      <c r="A247" s="41" t="str">
        <f>VLOOKUP(B247,'[1]PORTFOLIO RAW'!B:B,1,FALSE)</f>
        <v>14861V</v>
      </c>
      <c r="B247" s="21" t="s">
        <v>370</v>
      </c>
      <c r="C247" s="42" t="s">
        <v>1608</v>
      </c>
      <c r="D247" s="42" t="s">
        <v>1609</v>
      </c>
      <c r="E247" s="43">
        <v>41809092</v>
      </c>
      <c r="F247" s="43">
        <v>12809660</v>
      </c>
      <c r="G247" s="43">
        <v>23094171</v>
      </c>
      <c r="H247" s="43">
        <v>28521245</v>
      </c>
      <c r="I247" s="43">
        <v>23558337</v>
      </c>
      <c r="J247" s="43">
        <v>24800229</v>
      </c>
      <c r="K247" s="43">
        <v>42702955</v>
      </c>
      <c r="L247" s="43">
        <v>41325156</v>
      </c>
      <c r="M247" s="43">
        <v>36398522</v>
      </c>
      <c r="N247" s="43">
        <v>44701488</v>
      </c>
      <c r="O247" s="43">
        <v>48585054</v>
      </c>
      <c r="P247" s="43">
        <v>33493600</v>
      </c>
    </row>
    <row r="248" spans="1:16" x14ac:dyDescent="0.3">
      <c r="A248" s="41" t="str">
        <f>VLOOKUP(B248,'[1]PORTFOLIO RAW'!B:B,1,FALSE)</f>
        <v>14806F</v>
      </c>
      <c r="B248" s="21" t="s">
        <v>351</v>
      </c>
      <c r="C248" s="42" t="s">
        <v>1610</v>
      </c>
      <c r="D248" s="42" t="s">
        <v>1611</v>
      </c>
      <c r="E248" s="43">
        <v>3763289</v>
      </c>
      <c r="F248" s="43">
        <v>3191770</v>
      </c>
      <c r="G248" s="43">
        <v>3789859</v>
      </c>
      <c r="H248" s="43">
        <v>5421389</v>
      </c>
      <c r="I248" s="43">
        <v>5068994</v>
      </c>
      <c r="J248" s="43">
        <v>5309260</v>
      </c>
      <c r="K248" s="43">
        <v>8061931</v>
      </c>
      <c r="L248" s="43">
        <v>11639227</v>
      </c>
      <c r="M248" s="43">
        <v>11034490</v>
      </c>
      <c r="N248" s="43">
        <v>12472431</v>
      </c>
      <c r="O248" s="43">
        <v>7370680</v>
      </c>
      <c r="P248" s="43">
        <v>11409552</v>
      </c>
    </row>
    <row r="249" spans="1:16" x14ac:dyDescent="0.3">
      <c r="A249" s="41">
        <f>VLOOKUP(B249,'[1]PORTFOLIO RAW'!B:B,1,FALSE)</f>
        <v>902324</v>
      </c>
      <c r="B249" s="21">
        <v>902324</v>
      </c>
      <c r="C249" s="42" t="s">
        <v>1612</v>
      </c>
      <c r="D249" s="42" t="s">
        <v>1613</v>
      </c>
      <c r="E249" s="43">
        <v>17388544</v>
      </c>
      <c r="F249" s="43">
        <v>10465056</v>
      </c>
      <c r="G249" s="43">
        <v>11331714</v>
      </c>
      <c r="H249" s="43">
        <v>12576313</v>
      </c>
      <c r="I249" s="43">
        <v>13488584</v>
      </c>
      <c r="J249" s="43">
        <v>14723408</v>
      </c>
      <c r="K249" s="43">
        <v>15085059</v>
      </c>
      <c r="L249" s="43">
        <v>21334118</v>
      </c>
      <c r="M249" s="43">
        <v>19291282</v>
      </c>
      <c r="N249" s="43">
        <v>23455149</v>
      </c>
      <c r="O249" s="43">
        <v>20604301</v>
      </c>
      <c r="P249" s="43">
        <v>18496302</v>
      </c>
    </row>
    <row r="250" spans="1:16" x14ac:dyDescent="0.3">
      <c r="A250" s="41">
        <f>VLOOKUP(B250,'[1]PORTFOLIO RAW'!B:B,1,FALSE)</f>
        <v>902325</v>
      </c>
      <c r="B250" s="21">
        <v>902325</v>
      </c>
      <c r="C250" s="42" t="s">
        <v>1614</v>
      </c>
      <c r="D250" s="42" t="s">
        <v>1615</v>
      </c>
      <c r="E250" s="43">
        <v>29589500</v>
      </c>
      <c r="F250" s="43">
        <v>28771200</v>
      </c>
      <c r="G250" s="43">
        <v>27305740</v>
      </c>
      <c r="H250" s="43">
        <v>32247005</v>
      </c>
      <c r="I250" s="43">
        <v>40046636</v>
      </c>
      <c r="J250" s="43">
        <v>37149148</v>
      </c>
      <c r="K250" s="43">
        <v>36476903</v>
      </c>
      <c r="L250" s="43">
        <v>44606613</v>
      </c>
      <c r="M250" s="43">
        <v>42373024</v>
      </c>
      <c r="N250" s="43">
        <v>48707938</v>
      </c>
      <c r="O250" s="43">
        <v>48046719</v>
      </c>
      <c r="P250" s="43">
        <v>43876080</v>
      </c>
    </row>
    <row r="251" spans="1:16" x14ac:dyDescent="0.3">
      <c r="A251" s="41">
        <f>VLOOKUP(B251,'[1]PORTFOLIO RAW'!B:B,1,FALSE)</f>
        <v>992305</v>
      </c>
      <c r="B251" s="21">
        <v>992305</v>
      </c>
      <c r="C251" s="42" t="s">
        <v>1616</v>
      </c>
      <c r="D251" s="42" t="s">
        <v>1617</v>
      </c>
      <c r="E251" s="43">
        <v>16744440</v>
      </c>
      <c r="F251" s="43">
        <v>15356950</v>
      </c>
      <c r="G251" s="43">
        <v>17498958</v>
      </c>
      <c r="H251" s="43">
        <v>18255276</v>
      </c>
      <c r="I251" s="43">
        <v>17547089</v>
      </c>
      <c r="J251" s="43">
        <v>20369082</v>
      </c>
      <c r="K251" s="43">
        <v>26371058</v>
      </c>
      <c r="L251" s="43">
        <v>28027945</v>
      </c>
      <c r="M251" s="43">
        <v>29504542</v>
      </c>
      <c r="N251" s="43">
        <v>38061515</v>
      </c>
      <c r="O251" s="43">
        <v>38881338</v>
      </c>
      <c r="P251" s="43">
        <v>33067282</v>
      </c>
    </row>
    <row r="252" spans="1:16" x14ac:dyDescent="0.3">
      <c r="A252" s="41">
        <f>VLOOKUP(B252,'[1]PORTFOLIO RAW'!B:B,1,FALSE)</f>
        <v>905647</v>
      </c>
      <c r="B252" s="21">
        <v>905647</v>
      </c>
      <c r="C252" s="42" t="s">
        <v>1618</v>
      </c>
      <c r="D252" s="42" t="s">
        <v>1619</v>
      </c>
      <c r="E252" s="43">
        <v>8964530</v>
      </c>
      <c r="F252" s="43">
        <v>6378736</v>
      </c>
      <c r="G252" s="43">
        <v>8490100</v>
      </c>
      <c r="H252" s="43">
        <v>9701697</v>
      </c>
      <c r="I252" s="43">
        <v>6613119</v>
      </c>
      <c r="J252" s="43">
        <v>7478472</v>
      </c>
      <c r="K252" s="43">
        <v>13196943</v>
      </c>
      <c r="L252" s="43">
        <v>28591142</v>
      </c>
      <c r="M252" s="43">
        <v>29091081</v>
      </c>
      <c r="N252" s="43">
        <v>32276465</v>
      </c>
      <c r="O252" s="43">
        <v>38520648</v>
      </c>
      <c r="P252" s="43">
        <v>25685004</v>
      </c>
    </row>
    <row r="253" spans="1:16" x14ac:dyDescent="0.3">
      <c r="A253" s="41">
        <f>VLOOKUP(B253,'[1]PORTFOLIO RAW'!B:B,1,FALSE)</f>
        <v>945388</v>
      </c>
      <c r="B253" s="21">
        <v>945388</v>
      </c>
      <c r="C253" s="42" t="s">
        <v>1620</v>
      </c>
      <c r="D253" s="42" t="s">
        <v>1621</v>
      </c>
      <c r="E253" s="43">
        <v>251169741</v>
      </c>
      <c r="F253" s="43">
        <v>167950500</v>
      </c>
      <c r="G253" s="43">
        <v>165431123</v>
      </c>
      <c r="H253" s="43">
        <v>173667732</v>
      </c>
      <c r="I253" s="43">
        <v>179217719</v>
      </c>
      <c r="J253" s="43">
        <v>188148817</v>
      </c>
      <c r="K253" s="43">
        <v>183757277</v>
      </c>
      <c r="L253" s="43">
        <v>174228406</v>
      </c>
      <c r="M253" s="43">
        <v>211447380</v>
      </c>
      <c r="N253" s="43">
        <v>261091413</v>
      </c>
      <c r="O253" s="43">
        <v>238700826</v>
      </c>
      <c r="P253" s="43">
        <v>207817678</v>
      </c>
    </row>
    <row r="254" spans="1:16" x14ac:dyDescent="0.3">
      <c r="A254" s="41">
        <f>VLOOKUP(B254,'[1]PORTFOLIO RAW'!B:B,1,FALSE)</f>
        <v>905024</v>
      </c>
      <c r="B254" s="21">
        <v>905024</v>
      </c>
      <c r="C254" s="42" t="s">
        <v>1622</v>
      </c>
      <c r="D254" s="42" t="s">
        <v>1623</v>
      </c>
      <c r="E254" s="43">
        <v>195100202</v>
      </c>
      <c r="F254" s="43">
        <v>148253025</v>
      </c>
      <c r="G254" s="43">
        <v>154574502</v>
      </c>
      <c r="H254" s="43">
        <v>183182621</v>
      </c>
      <c r="I254" s="43">
        <v>210796161</v>
      </c>
      <c r="J254" s="43">
        <v>210515910</v>
      </c>
      <c r="K254" s="43">
        <v>239028159</v>
      </c>
      <c r="L254" s="43">
        <v>210859003</v>
      </c>
      <c r="M254" s="43">
        <v>169377947</v>
      </c>
      <c r="N254" s="43">
        <v>222630306</v>
      </c>
      <c r="O254" s="43">
        <v>238449629</v>
      </c>
      <c r="P254" s="43">
        <v>207009712</v>
      </c>
    </row>
    <row r="255" spans="1:16" x14ac:dyDescent="0.3">
      <c r="A255" s="41">
        <f>VLOOKUP(B255,'[1]PORTFOLIO RAW'!B:B,1,FALSE)</f>
        <v>951052</v>
      </c>
      <c r="B255" s="21">
        <v>951052</v>
      </c>
      <c r="C255" s="42" t="s">
        <v>1624</v>
      </c>
      <c r="D255" s="42" t="s">
        <v>1625</v>
      </c>
      <c r="E255" s="43">
        <v>31366261</v>
      </c>
      <c r="F255" s="43">
        <v>16973163</v>
      </c>
      <c r="G255" s="43">
        <v>21549415</v>
      </c>
      <c r="H255" s="43">
        <v>23246203</v>
      </c>
      <c r="I255" s="43">
        <v>19648056</v>
      </c>
      <c r="J255" s="43">
        <v>21561703</v>
      </c>
      <c r="K255" s="43">
        <v>31860697</v>
      </c>
      <c r="L255" s="43">
        <v>32592819</v>
      </c>
      <c r="M255" s="43">
        <v>26520906</v>
      </c>
      <c r="N255" s="43">
        <v>29684310</v>
      </c>
      <c r="O255" s="43">
        <v>35886303</v>
      </c>
      <c r="P255" s="43">
        <v>23963240</v>
      </c>
    </row>
    <row r="256" spans="1:16" x14ac:dyDescent="0.3">
      <c r="A256" s="41">
        <f>VLOOKUP(B256,'[1]PORTFOLIO RAW'!B:B,1,FALSE)</f>
        <v>326143</v>
      </c>
      <c r="B256" s="21">
        <v>326143</v>
      </c>
      <c r="C256" s="42" t="s">
        <v>1626</v>
      </c>
      <c r="D256" s="42" t="s">
        <v>1627</v>
      </c>
      <c r="E256" s="43">
        <v>15112700</v>
      </c>
      <c r="F256" s="43">
        <v>6957830</v>
      </c>
      <c r="G256" s="43">
        <v>17131274</v>
      </c>
      <c r="H256" s="43">
        <v>23859738</v>
      </c>
      <c r="I256" s="43">
        <v>34268248</v>
      </c>
      <c r="J256" s="43">
        <v>40184959</v>
      </c>
      <c r="K256" s="43">
        <v>59043348</v>
      </c>
      <c r="L256" s="43">
        <v>61496475</v>
      </c>
      <c r="M256" s="43">
        <v>89150553</v>
      </c>
      <c r="N256" s="43">
        <v>81086960</v>
      </c>
      <c r="O256" s="43">
        <v>82216788</v>
      </c>
      <c r="P256" s="43">
        <v>84306040</v>
      </c>
    </row>
    <row r="257" spans="1:16" x14ac:dyDescent="0.3">
      <c r="A257" s="41">
        <f>VLOOKUP(B257,'[1]PORTFOLIO RAW'!B:B,1,FALSE)</f>
        <v>905792</v>
      </c>
      <c r="B257" s="21">
        <v>905792</v>
      </c>
      <c r="C257" s="42" t="s">
        <v>1628</v>
      </c>
      <c r="D257" s="42" t="s">
        <v>1629</v>
      </c>
      <c r="E257" s="43">
        <v>12437304</v>
      </c>
      <c r="F257" s="43">
        <v>13378239</v>
      </c>
      <c r="G257" s="43">
        <v>13716631</v>
      </c>
      <c r="H257" s="43">
        <v>17165621</v>
      </c>
      <c r="I257" s="43">
        <v>22890310</v>
      </c>
      <c r="J257" s="43">
        <v>24844446</v>
      </c>
      <c r="K257" s="43">
        <v>25855767</v>
      </c>
      <c r="L257" s="43">
        <v>31876561</v>
      </c>
      <c r="M257" s="43">
        <v>42832591</v>
      </c>
      <c r="N257" s="43">
        <v>38730044</v>
      </c>
      <c r="O257" s="43">
        <v>36335354</v>
      </c>
      <c r="P257" s="43">
        <v>35245832</v>
      </c>
    </row>
    <row r="258" spans="1:16" x14ac:dyDescent="0.3">
      <c r="A258" s="41">
        <f>VLOOKUP(B258,'[1]PORTFOLIO RAW'!B:B,1,FALSE)</f>
        <v>981722</v>
      </c>
      <c r="B258" s="21">
        <v>981722</v>
      </c>
      <c r="C258" s="42" t="s">
        <v>1630</v>
      </c>
      <c r="D258" s="42" t="s">
        <v>1631</v>
      </c>
      <c r="E258" s="43">
        <v>30709920</v>
      </c>
      <c r="F258" s="43">
        <v>15836180</v>
      </c>
      <c r="G258" s="43">
        <v>20042223</v>
      </c>
      <c r="H258" s="43">
        <v>21002070</v>
      </c>
      <c r="I258" s="43">
        <v>18939510</v>
      </c>
      <c r="J258" s="43">
        <v>20831600</v>
      </c>
      <c r="K258" s="43">
        <v>28402920</v>
      </c>
      <c r="L258" s="43">
        <v>35656740</v>
      </c>
      <c r="M258" s="43">
        <v>34666620</v>
      </c>
      <c r="N258" s="43">
        <v>44928750</v>
      </c>
      <c r="O258" s="43">
        <v>57972096</v>
      </c>
      <c r="P258" s="43">
        <v>58687200</v>
      </c>
    </row>
    <row r="259" spans="1:16" x14ac:dyDescent="0.3">
      <c r="A259" s="41">
        <f>VLOOKUP(B259,'[1]PORTFOLIO RAW'!B:B,1,FALSE)</f>
        <v>922725</v>
      </c>
      <c r="B259" s="21">
        <v>922725</v>
      </c>
      <c r="C259" s="42" t="s">
        <v>1632</v>
      </c>
      <c r="D259" s="42" t="s">
        <v>1633</v>
      </c>
      <c r="E259" s="43">
        <v>21772214</v>
      </c>
      <c r="F259" s="43">
        <v>10472373</v>
      </c>
      <c r="G259" s="43">
        <v>10127763</v>
      </c>
      <c r="H259" s="43">
        <v>14767866</v>
      </c>
      <c r="I259" s="43">
        <v>9504316</v>
      </c>
      <c r="J259" s="43">
        <v>15279488</v>
      </c>
      <c r="K259" s="43">
        <v>19733731</v>
      </c>
      <c r="L259" s="43">
        <v>21978226</v>
      </c>
      <c r="M259" s="43">
        <v>21793222</v>
      </c>
      <c r="N259" s="43">
        <v>26941662</v>
      </c>
      <c r="O259" s="43">
        <v>30417433</v>
      </c>
      <c r="P259" s="43">
        <v>22541031</v>
      </c>
    </row>
    <row r="260" spans="1:16" x14ac:dyDescent="0.3">
      <c r="A260" s="41">
        <f>VLOOKUP(B260,'[1]PORTFOLIO RAW'!B:B,1,FALSE)</f>
        <v>541900</v>
      </c>
      <c r="B260" s="21">
        <v>541900</v>
      </c>
      <c r="C260" s="42" t="s">
        <v>1634</v>
      </c>
      <c r="D260" s="42" t="s">
        <v>1635</v>
      </c>
      <c r="E260" s="43">
        <v>14516590</v>
      </c>
      <c r="F260" s="43">
        <v>11348512</v>
      </c>
      <c r="G260" s="43">
        <v>14615683</v>
      </c>
      <c r="H260" s="43">
        <v>13358520</v>
      </c>
      <c r="I260" s="43">
        <v>11862700</v>
      </c>
      <c r="J260" s="43">
        <v>13625680</v>
      </c>
      <c r="K260" s="43">
        <v>16458840</v>
      </c>
      <c r="L260" s="43">
        <v>17830225</v>
      </c>
      <c r="M260" s="43">
        <v>14364000</v>
      </c>
      <c r="N260" s="43">
        <v>14620680</v>
      </c>
      <c r="O260" s="43">
        <v>17061013</v>
      </c>
      <c r="P260" s="43">
        <v>11790480</v>
      </c>
    </row>
    <row r="261" spans="1:16" x14ac:dyDescent="0.3">
      <c r="A261" s="41">
        <f>VLOOKUP(B261,'[1]PORTFOLIO RAW'!B:B,1,FALSE)</f>
        <v>325059</v>
      </c>
      <c r="B261" s="21">
        <v>325059</v>
      </c>
      <c r="C261" s="42" t="s">
        <v>1636</v>
      </c>
      <c r="D261" s="42" t="s">
        <v>1637</v>
      </c>
      <c r="E261" s="43">
        <v>3795244</v>
      </c>
      <c r="F261" s="43">
        <v>2625877</v>
      </c>
      <c r="G261" s="43">
        <v>3273935</v>
      </c>
      <c r="H261" s="43">
        <v>3995570</v>
      </c>
      <c r="I261" s="43">
        <v>3897978</v>
      </c>
      <c r="J261" s="43">
        <v>4803930</v>
      </c>
      <c r="K261" s="43">
        <v>6254636</v>
      </c>
      <c r="L261" s="43">
        <v>6779799</v>
      </c>
      <c r="M261" s="43">
        <v>7076711</v>
      </c>
      <c r="N261" s="43">
        <v>8914582</v>
      </c>
      <c r="O261" s="43">
        <v>12823932</v>
      </c>
      <c r="P261" s="43">
        <v>12574084</v>
      </c>
    </row>
    <row r="262" spans="1:16" x14ac:dyDescent="0.3">
      <c r="A262" s="41">
        <f>VLOOKUP(B262,'[1]PORTFOLIO RAW'!B:B,1,FALSE)</f>
        <v>916079</v>
      </c>
      <c r="B262" s="21">
        <v>916079</v>
      </c>
      <c r="C262" s="42" t="s">
        <v>1638</v>
      </c>
      <c r="D262" s="42" t="s">
        <v>1639</v>
      </c>
      <c r="E262" s="43">
        <v>19095538</v>
      </c>
      <c r="F262" s="43">
        <v>13792275</v>
      </c>
      <c r="G262" s="43">
        <v>16485340</v>
      </c>
      <c r="H262" s="43">
        <v>17299139</v>
      </c>
      <c r="I262" s="43">
        <v>17350970</v>
      </c>
      <c r="J262" s="43">
        <v>18551067</v>
      </c>
      <c r="K262" s="43">
        <v>21158444</v>
      </c>
      <c r="L262" s="43">
        <v>23263290</v>
      </c>
      <c r="M262" s="43">
        <v>24367024</v>
      </c>
      <c r="N262" s="43">
        <v>30984909</v>
      </c>
      <c r="O262" s="43">
        <v>32189281</v>
      </c>
      <c r="P262" s="43">
        <v>32623406</v>
      </c>
    </row>
    <row r="263" spans="1:16" x14ac:dyDescent="0.3">
      <c r="A263" s="41">
        <f>VLOOKUP(B263,'[1]PORTFOLIO RAW'!B:B,1,FALSE)</f>
        <v>905061</v>
      </c>
      <c r="B263" s="21">
        <v>905061</v>
      </c>
      <c r="C263" s="42" t="s">
        <v>1640</v>
      </c>
      <c r="D263" s="42" t="s">
        <v>1641</v>
      </c>
      <c r="E263" s="43">
        <v>44863241</v>
      </c>
      <c r="F263" s="43">
        <v>19832944</v>
      </c>
      <c r="G263" s="43">
        <v>32317476</v>
      </c>
      <c r="H263" s="43">
        <v>37941920</v>
      </c>
      <c r="I263" s="43">
        <v>33170809</v>
      </c>
      <c r="J263" s="43">
        <v>34231648</v>
      </c>
      <c r="K263" s="43">
        <v>47545878</v>
      </c>
      <c r="L263" s="43">
        <v>55957903</v>
      </c>
      <c r="M263" s="43">
        <v>55427622</v>
      </c>
      <c r="N263" s="43">
        <v>72676950</v>
      </c>
      <c r="O263" s="43">
        <v>102681097</v>
      </c>
      <c r="P263" s="43">
        <v>89316703</v>
      </c>
    </row>
    <row r="264" spans="1:16" x14ac:dyDescent="0.3">
      <c r="A264" s="41">
        <f>VLOOKUP(B264,'[1]PORTFOLIO RAW'!B:B,1,FALSE)</f>
        <v>906394</v>
      </c>
      <c r="B264" s="21">
        <v>906394</v>
      </c>
      <c r="C264" s="42" t="s">
        <v>1642</v>
      </c>
      <c r="D264" s="42" t="s">
        <v>1643</v>
      </c>
      <c r="E264" s="43">
        <v>23950926</v>
      </c>
      <c r="F264" s="43">
        <v>14240094</v>
      </c>
      <c r="G264" s="43">
        <v>20214611</v>
      </c>
      <c r="H264" s="43">
        <v>21666237</v>
      </c>
      <c r="I264" s="43">
        <v>16701094</v>
      </c>
      <c r="J264" s="43">
        <v>22797763</v>
      </c>
      <c r="K264" s="43">
        <v>40304399</v>
      </c>
      <c r="L264" s="43">
        <v>50174872</v>
      </c>
      <c r="M264" s="43">
        <v>56687530</v>
      </c>
      <c r="N264" s="43">
        <v>55515497</v>
      </c>
      <c r="O264" s="43">
        <v>76201609</v>
      </c>
      <c r="P264" s="43">
        <v>89990811</v>
      </c>
    </row>
    <row r="265" spans="1:16" x14ac:dyDescent="0.3">
      <c r="A265" s="41">
        <f>VLOOKUP(B265,'[1]PORTFOLIO RAW'!B:B,1,FALSE)</f>
        <v>745110</v>
      </c>
      <c r="B265" s="21">
        <v>745110</v>
      </c>
      <c r="C265" s="42" t="s">
        <v>1644</v>
      </c>
      <c r="D265" s="42" t="s">
        <v>1645</v>
      </c>
      <c r="E265" s="43">
        <v>5834441</v>
      </c>
      <c r="F265" s="43">
        <v>2926434</v>
      </c>
      <c r="G265" s="43">
        <v>5432018</v>
      </c>
      <c r="H265" s="43">
        <v>7906360</v>
      </c>
      <c r="I265" s="43">
        <v>8393552</v>
      </c>
      <c r="J265" s="43">
        <v>7278396</v>
      </c>
      <c r="K265" s="43">
        <v>11904787</v>
      </c>
      <c r="L265" s="43">
        <v>13819776</v>
      </c>
      <c r="M265" s="43">
        <v>9673572</v>
      </c>
      <c r="N265" s="43">
        <v>9640035</v>
      </c>
      <c r="O265" s="43">
        <v>12941775</v>
      </c>
      <c r="P265" s="43">
        <v>9781965</v>
      </c>
    </row>
    <row r="266" spans="1:16" x14ac:dyDescent="0.3">
      <c r="A266" s="41">
        <f>VLOOKUP(B266,'[1]PORTFOLIO RAW'!B:B,1,FALSE)</f>
        <v>944738</v>
      </c>
      <c r="B266" s="21">
        <v>944738</v>
      </c>
      <c r="C266" s="42" t="s">
        <v>1646</v>
      </c>
      <c r="D266" s="42" t="s">
        <v>1647</v>
      </c>
      <c r="E266" s="43">
        <v>5543020</v>
      </c>
      <c r="F266" s="43">
        <v>2753842</v>
      </c>
      <c r="G266" s="43">
        <v>3405299</v>
      </c>
      <c r="H266" s="43">
        <v>2991841</v>
      </c>
      <c r="I266" s="43">
        <v>3697446</v>
      </c>
      <c r="J266" s="43">
        <v>4006204</v>
      </c>
      <c r="K266" s="43">
        <v>6247222</v>
      </c>
      <c r="L266" s="43">
        <v>6280528</v>
      </c>
      <c r="M266" s="43">
        <v>9102494</v>
      </c>
      <c r="N266" s="43">
        <v>8994603</v>
      </c>
      <c r="O266" s="43">
        <v>14307618</v>
      </c>
      <c r="P266" s="43">
        <v>14679836</v>
      </c>
    </row>
    <row r="267" spans="1:16" x14ac:dyDescent="0.3">
      <c r="A267" s="41">
        <f>VLOOKUP(B267,'[1]PORTFOLIO RAW'!B:B,1,FALSE)</f>
        <v>867138</v>
      </c>
      <c r="B267" s="21">
        <v>867138</v>
      </c>
      <c r="C267" s="42" t="s">
        <v>1648</v>
      </c>
      <c r="D267" s="42" t="s">
        <v>1649</v>
      </c>
      <c r="E267" s="43">
        <v>6036783</v>
      </c>
      <c r="F267" s="43">
        <v>5143070</v>
      </c>
      <c r="G267" s="43">
        <v>6053903</v>
      </c>
      <c r="H267" s="43">
        <v>6671147</v>
      </c>
      <c r="I267" s="43">
        <v>7098952</v>
      </c>
      <c r="J267" s="43">
        <v>11660757</v>
      </c>
      <c r="K267" s="43">
        <v>13508155</v>
      </c>
      <c r="L267" s="43">
        <v>16332647</v>
      </c>
      <c r="M267" s="43">
        <v>14621969</v>
      </c>
      <c r="N267" s="43">
        <v>12490398</v>
      </c>
      <c r="O267" s="43">
        <v>13182900</v>
      </c>
      <c r="P267" s="43">
        <v>8562291</v>
      </c>
    </row>
    <row r="268" spans="1:16" x14ac:dyDescent="0.3">
      <c r="A268" s="41">
        <f>VLOOKUP(B268,'[1]PORTFOLIO RAW'!B:B,1,FALSE)</f>
        <v>906643</v>
      </c>
      <c r="B268" s="21">
        <v>906643</v>
      </c>
      <c r="C268" s="42" t="s">
        <v>1650</v>
      </c>
      <c r="D268" s="42" t="s">
        <v>1651</v>
      </c>
      <c r="E268" s="43">
        <v>5788608</v>
      </c>
      <c r="F268" s="43">
        <v>3302520</v>
      </c>
      <c r="G268" s="43">
        <v>4613520</v>
      </c>
      <c r="H268" s="43">
        <v>6491940</v>
      </c>
      <c r="I268" s="43">
        <v>7636800</v>
      </c>
      <c r="J268" s="43">
        <v>6964600</v>
      </c>
      <c r="K268" s="43">
        <v>11510240</v>
      </c>
      <c r="L268" s="43">
        <v>15073840</v>
      </c>
      <c r="M268" s="43">
        <v>19678770</v>
      </c>
      <c r="N268" s="43">
        <v>22266480</v>
      </c>
      <c r="O268" s="43">
        <v>29833760</v>
      </c>
      <c r="P268" s="43">
        <v>19544400</v>
      </c>
    </row>
    <row r="269" spans="1:16" x14ac:dyDescent="0.3">
      <c r="A269" s="41">
        <f>VLOOKUP(B269,'[1]PORTFOLIO RAW'!B:B,1,FALSE)</f>
        <v>544682</v>
      </c>
      <c r="B269" s="21">
        <v>544682</v>
      </c>
      <c r="C269" s="42" t="s">
        <v>1652</v>
      </c>
      <c r="D269" s="42" t="s">
        <v>1653</v>
      </c>
      <c r="E269" s="43">
        <v>43210600</v>
      </c>
      <c r="F269" s="43">
        <v>19398240</v>
      </c>
      <c r="G269" s="43">
        <v>22134980</v>
      </c>
      <c r="H269" s="43">
        <v>26291300</v>
      </c>
      <c r="I269" s="43">
        <v>20606080</v>
      </c>
      <c r="J269" s="43">
        <v>21676620</v>
      </c>
      <c r="K269" s="43">
        <v>24604100</v>
      </c>
      <c r="L269" s="43">
        <v>19095750</v>
      </c>
      <c r="M269" s="43">
        <v>8523430</v>
      </c>
      <c r="N269" s="43">
        <v>14661570</v>
      </c>
      <c r="O269" s="43">
        <v>14390500</v>
      </c>
      <c r="P269" s="43">
        <v>11744460</v>
      </c>
    </row>
    <row r="270" spans="1:16" x14ac:dyDescent="0.3">
      <c r="A270" s="41">
        <f>VLOOKUP(B270,'[1]PORTFOLIO RAW'!B:B,1,FALSE)</f>
        <v>905105</v>
      </c>
      <c r="B270" s="21">
        <v>905105</v>
      </c>
      <c r="C270" s="42" t="s">
        <v>1654</v>
      </c>
      <c r="D270" s="42" t="s">
        <v>1655</v>
      </c>
      <c r="E270" s="43">
        <v>32770445</v>
      </c>
      <c r="F270" s="43">
        <v>24054189</v>
      </c>
      <c r="G270" s="43">
        <v>32272053</v>
      </c>
      <c r="H270" s="43">
        <v>45548494</v>
      </c>
      <c r="I270" s="43">
        <v>50843734</v>
      </c>
      <c r="J270" s="43">
        <v>59021174</v>
      </c>
      <c r="K270" s="43">
        <v>76608168</v>
      </c>
      <c r="L270" s="43">
        <v>105235448</v>
      </c>
      <c r="M270" s="43">
        <v>66408334</v>
      </c>
      <c r="N270" s="43">
        <v>84584675</v>
      </c>
      <c r="O270" s="43">
        <v>104721071</v>
      </c>
      <c r="P270" s="43">
        <v>100224586</v>
      </c>
    </row>
    <row r="271" spans="1:16" x14ac:dyDescent="0.3">
      <c r="A271" s="41">
        <f>VLOOKUP(B271,'[1]PORTFOLIO RAW'!B:B,1,FALSE)</f>
        <v>905122</v>
      </c>
      <c r="B271" s="21">
        <v>905122</v>
      </c>
      <c r="C271" s="42" t="s">
        <v>1656</v>
      </c>
      <c r="D271" s="42" t="s">
        <v>1657</v>
      </c>
      <c r="E271" s="43">
        <v>75280687</v>
      </c>
      <c r="F271" s="43">
        <v>50595238</v>
      </c>
      <c r="G271" s="43">
        <v>65019262</v>
      </c>
      <c r="H271" s="43">
        <v>72522296</v>
      </c>
      <c r="I271" s="43">
        <v>66308856</v>
      </c>
      <c r="J271" s="43">
        <v>75354806</v>
      </c>
      <c r="K271" s="43">
        <v>104318867</v>
      </c>
      <c r="L271" s="43">
        <v>104578125</v>
      </c>
      <c r="M271" s="43">
        <v>80539708</v>
      </c>
      <c r="N271" s="43">
        <v>88649804</v>
      </c>
      <c r="O271" s="43">
        <v>101945014</v>
      </c>
      <c r="P271" s="43">
        <v>91730603</v>
      </c>
    </row>
    <row r="272" spans="1:16" x14ac:dyDescent="0.3">
      <c r="A272" s="41">
        <f>VLOOKUP(B272,'[1]PORTFOLIO RAW'!B:B,1,FALSE)</f>
        <v>702635</v>
      </c>
      <c r="B272" s="21">
        <v>702635</v>
      </c>
      <c r="C272" s="42" t="s">
        <v>1658</v>
      </c>
      <c r="D272" s="42" t="s">
        <v>1659</v>
      </c>
      <c r="E272" s="43">
        <v>72924600</v>
      </c>
      <c r="F272" s="43">
        <v>31946600</v>
      </c>
      <c r="G272" s="43">
        <v>34960560</v>
      </c>
      <c r="H272" s="43">
        <v>39215460</v>
      </c>
      <c r="I272" s="43">
        <v>52656520</v>
      </c>
      <c r="J272" s="43">
        <v>55270560</v>
      </c>
      <c r="K272" s="43">
        <v>74396400</v>
      </c>
      <c r="L272" s="43">
        <v>96439860</v>
      </c>
      <c r="M272" s="43">
        <v>112110920</v>
      </c>
      <c r="N272" s="43">
        <v>152358080</v>
      </c>
      <c r="O272" s="43">
        <v>213625740</v>
      </c>
      <c r="P272" s="43">
        <v>239155200</v>
      </c>
    </row>
    <row r="273" spans="1:16" x14ac:dyDescent="0.3">
      <c r="A273" s="41">
        <f>VLOOKUP(B273,'[1]PORTFOLIO RAW'!B:B,1,FALSE)</f>
        <v>906220</v>
      </c>
      <c r="B273" s="21">
        <v>906220</v>
      </c>
      <c r="C273" s="42" t="s">
        <v>1660</v>
      </c>
      <c r="D273" s="42" t="s">
        <v>1661</v>
      </c>
      <c r="E273" s="43">
        <v>6531214</v>
      </c>
      <c r="F273" s="43">
        <v>4400674</v>
      </c>
      <c r="G273" s="43">
        <v>5869415</v>
      </c>
      <c r="H273" s="43">
        <v>8175525</v>
      </c>
      <c r="I273" s="43">
        <v>7541653</v>
      </c>
      <c r="J273" s="43">
        <v>7684748</v>
      </c>
      <c r="K273" s="43">
        <v>8273286</v>
      </c>
      <c r="L273" s="43">
        <v>8732492</v>
      </c>
      <c r="M273" s="43">
        <v>7924056</v>
      </c>
      <c r="N273" s="43">
        <v>8412386</v>
      </c>
      <c r="O273" s="43">
        <v>10192455</v>
      </c>
      <c r="P273" s="43">
        <v>10333872</v>
      </c>
    </row>
    <row r="274" spans="1:16" x14ac:dyDescent="0.3">
      <c r="A274" s="41">
        <f>VLOOKUP(B274,'[1]PORTFOLIO RAW'!B:B,1,FALSE)</f>
        <v>901892</v>
      </c>
      <c r="B274" s="21">
        <v>901892</v>
      </c>
      <c r="C274" s="42" t="s">
        <v>1662</v>
      </c>
      <c r="D274" s="42" t="s">
        <v>1663</v>
      </c>
      <c r="E274" s="43">
        <v>7538730</v>
      </c>
      <c r="F274" s="43">
        <v>6016351</v>
      </c>
      <c r="G274" s="43">
        <v>8077283</v>
      </c>
      <c r="H274" s="43">
        <v>9302106</v>
      </c>
      <c r="I274" s="43">
        <v>14039631</v>
      </c>
      <c r="J274" s="43">
        <v>16637609</v>
      </c>
      <c r="K274" s="43">
        <v>27448948</v>
      </c>
      <c r="L274" s="43">
        <v>32421206</v>
      </c>
      <c r="M274" s="43">
        <v>26556739</v>
      </c>
      <c r="N274" s="43">
        <v>22087591</v>
      </c>
      <c r="O274" s="43">
        <v>29290812</v>
      </c>
      <c r="P274" s="43">
        <v>28130294</v>
      </c>
    </row>
    <row r="275" spans="1:16" x14ac:dyDescent="0.3">
      <c r="A275" s="41">
        <f>VLOOKUP(B275,'[1]PORTFOLIO RAW'!B:B,1,FALSE)</f>
        <v>545310</v>
      </c>
      <c r="B275" s="21">
        <v>545310</v>
      </c>
      <c r="C275" s="42" t="s">
        <v>1664</v>
      </c>
      <c r="D275" s="42" t="s">
        <v>1665</v>
      </c>
      <c r="E275" s="43">
        <v>3086699</v>
      </c>
      <c r="F275" s="43">
        <v>4594823</v>
      </c>
      <c r="G275" s="43">
        <v>8568072</v>
      </c>
      <c r="H275" s="43">
        <v>7129410</v>
      </c>
      <c r="I275" s="43">
        <v>6950986</v>
      </c>
      <c r="J275" s="43">
        <v>9104320</v>
      </c>
      <c r="K275" s="43">
        <v>17370512</v>
      </c>
      <c r="L275" s="43">
        <v>28721610</v>
      </c>
      <c r="M275" s="43">
        <v>30992787</v>
      </c>
      <c r="N275" s="43">
        <v>18292299</v>
      </c>
      <c r="O275" s="43">
        <v>37952549</v>
      </c>
      <c r="P275" s="43">
        <v>42284606</v>
      </c>
    </row>
    <row r="276" spans="1:16" x14ac:dyDescent="0.3">
      <c r="A276" s="41">
        <f>VLOOKUP(B276,'[1]PORTFOLIO RAW'!B:B,1,FALSE)</f>
        <v>905816</v>
      </c>
      <c r="B276" s="21">
        <v>905816</v>
      </c>
      <c r="C276" s="42" t="s">
        <v>1666</v>
      </c>
      <c r="D276" s="42" t="s">
        <v>1667</v>
      </c>
      <c r="E276" s="43">
        <v>8560227</v>
      </c>
      <c r="F276" s="43">
        <v>7672587</v>
      </c>
      <c r="G276" s="43">
        <v>6631785</v>
      </c>
      <c r="H276" s="43">
        <v>5703365</v>
      </c>
      <c r="I276" s="43">
        <v>5085791</v>
      </c>
      <c r="J276" s="43">
        <v>6751978</v>
      </c>
      <c r="K276" s="43">
        <v>7736484</v>
      </c>
      <c r="L276" s="43">
        <v>8670247</v>
      </c>
      <c r="M276" s="43">
        <v>12647345</v>
      </c>
      <c r="N276" s="43">
        <v>16562226</v>
      </c>
      <c r="O276" s="43">
        <v>16986432</v>
      </c>
      <c r="P276" s="43">
        <v>13018086</v>
      </c>
    </row>
    <row r="277" spans="1:16" x14ac:dyDescent="0.3">
      <c r="A277" s="41">
        <f>VLOOKUP(B277,'[1]PORTFOLIO RAW'!B:B,1,FALSE)</f>
        <v>912146</v>
      </c>
      <c r="B277" s="21">
        <v>912146</v>
      </c>
      <c r="C277" s="42" t="s">
        <v>1668</v>
      </c>
      <c r="D277" s="42" t="s">
        <v>1669</v>
      </c>
      <c r="E277" s="43">
        <v>13463087</v>
      </c>
      <c r="F277" s="43">
        <v>9371504</v>
      </c>
      <c r="G277" s="43">
        <v>12674118</v>
      </c>
      <c r="H277" s="43">
        <v>15304544</v>
      </c>
      <c r="I277" s="43">
        <v>14225250</v>
      </c>
      <c r="J277" s="43">
        <v>14953716</v>
      </c>
      <c r="K277" s="43">
        <v>16629007</v>
      </c>
      <c r="L277" s="43">
        <v>22116237</v>
      </c>
      <c r="M277" s="43">
        <v>18850142</v>
      </c>
      <c r="N277" s="43">
        <v>19736458</v>
      </c>
      <c r="O277" s="43">
        <v>14852938</v>
      </c>
      <c r="P277" s="43">
        <v>11818917</v>
      </c>
    </row>
    <row r="278" spans="1:16" x14ac:dyDescent="0.3">
      <c r="A278" s="41">
        <f>VLOOKUP(B278,'[1]PORTFOLIO RAW'!B:B,1,FALSE)</f>
        <v>916548</v>
      </c>
      <c r="B278" s="21">
        <v>916548</v>
      </c>
      <c r="C278" s="42" t="s">
        <v>1670</v>
      </c>
      <c r="D278" s="42" t="s">
        <v>1671</v>
      </c>
      <c r="E278" s="43">
        <v>188836690</v>
      </c>
      <c r="F278" s="43">
        <v>220035500</v>
      </c>
      <c r="G278" s="43">
        <v>202361700</v>
      </c>
      <c r="H278" s="43">
        <v>189617880</v>
      </c>
      <c r="I278" s="43">
        <v>204259680</v>
      </c>
      <c r="J278" s="43">
        <v>226114220</v>
      </c>
      <c r="K278" s="43">
        <v>254404770</v>
      </c>
      <c r="L278" s="43">
        <v>277220640</v>
      </c>
      <c r="M278" s="43">
        <v>193830600</v>
      </c>
      <c r="N278" s="43">
        <v>210677760</v>
      </c>
      <c r="O278" s="43">
        <v>291510000</v>
      </c>
      <c r="P278" s="43">
        <v>268085700</v>
      </c>
    </row>
    <row r="279" spans="1:16" x14ac:dyDescent="0.3">
      <c r="A279" s="41">
        <f>VLOOKUP(B279,'[1]PORTFOLIO RAW'!B:B,1,FALSE)</f>
        <v>519514</v>
      </c>
      <c r="B279" s="21">
        <v>519514</v>
      </c>
      <c r="C279" s="42" t="s">
        <v>1672</v>
      </c>
      <c r="D279" s="42" t="s">
        <v>1673</v>
      </c>
      <c r="E279" s="43">
        <v>16338267</v>
      </c>
      <c r="F279" s="43">
        <v>16262976</v>
      </c>
      <c r="G279" s="43">
        <v>16435041</v>
      </c>
      <c r="H279" s="43">
        <v>17514974</v>
      </c>
      <c r="I279" s="43">
        <v>15064026</v>
      </c>
      <c r="J279" s="43">
        <v>15662790</v>
      </c>
      <c r="K279" s="43">
        <v>20834075</v>
      </c>
      <c r="L279" s="43">
        <v>23532139</v>
      </c>
      <c r="M279" s="43">
        <v>23865844</v>
      </c>
      <c r="N279" s="43">
        <v>31151889</v>
      </c>
      <c r="O279" s="43">
        <v>37395421</v>
      </c>
      <c r="P279" s="43">
        <v>37730257</v>
      </c>
    </row>
    <row r="280" spans="1:16" x14ac:dyDescent="0.3">
      <c r="A280" s="41">
        <f>VLOOKUP(B280,'[1]PORTFOLIO RAW'!B:B,1,FALSE)</f>
        <v>867390</v>
      </c>
      <c r="B280" s="21">
        <v>867390</v>
      </c>
      <c r="C280" s="42" t="s">
        <v>1674</v>
      </c>
      <c r="D280" s="42" t="s">
        <v>1675</v>
      </c>
      <c r="E280" s="43">
        <v>7984093</v>
      </c>
      <c r="F280" s="43">
        <v>3587705</v>
      </c>
      <c r="G280" s="43">
        <v>5831551</v>
      </c>
      <c r="H280" s="43">
        <v>7137508</v>
      </c>
      <c r="I280" s="43">
        <v>6590154</v>
      </c>
      <c r="J280" s="43">
        <v>7526297</v>
      </c>
      <c r="K280" s="43">
        <v>8481900</v>
      </c>
      <c r="L280" s="43">
        <v>9372330</v>
      </c>
      <c r="M280" s="43">
        <v>10964502</v>
      </c>
      <c r="N280" s="43">
        <v>10754291</v>
      </c>
      <c r="O280" s="43">
        <v>15327115</v>
      </c>
      <c r="P280" s="43">
        <v>13793145</v>
      </c>
    </row>
    <row r="281" spans="1:16" x14ac:dyDescent="0.3">
      <c r="A281" s="41">
        <f>VLOOKUP(B281,'[1]PORTFOLIO RAW'!B:B,1,FALSE)</f>
        <v>906785</v>
      </c>
      <c r="B281" s="21">
        <v>906785</v>
      </c>
      <c r="C281" s="42" t="s">
        <v>1676</v>
      </c>
      <c r="D281" s="42" t="s">
        <v>1677</v>
      </c>
      <c r="E281" s="43">
        <v>6706620</v>
      </c>
      <c r="F281" s="43">
        <v>2564800</v>
      </c>
      <c r="G281" s="43">
        <v>9933750</v>
      </c>
      <c r="H281" s="43">
        <v>7830900</v>
      </c>
      <c r="I281" s="43">
        <v>7211350</v>
      </c>
      <c r="J281" s="43">
        <v>10452540</v>
      </c>
      <c r="K281" s="43">
        <v>19884300</v>
      </c>
      <c r="L281" s="43">
        <v>25903800</v>
      </c>
      <c r="M281" s="43">
        <v>13811500</v>
      </c>
      <c r="N281" s="43">
        <v>19297800</v>
      </c>
      <c r="O281" s="43">
        <v>23381820</v>
      </c>
      <c r="P281" s="43">
        <v>10943120</v>
      </c>
    </row>
    <row r="282" spans="1:16" x14ac:dyDescent="0.3">
      <c r="A282" s="41">
        <f>VLOOKUP(B282,'[1]PORTFOLIO RAW'!B:B,1,FALSE)</f>
        <v>905818</v>
      </c>
      <c r="B282" s="21">
        <v>905818</v>
      </c>
      <c r="C282" s="42" t="s">
        <v>1678</v>
      </c>
      <c r="D282" s="42" t="s">
        <v>1679</v>
      </c>
      <c r="E282" s="43">
        <v>15451957</v>
      </c>
      <c r="F282" s="43">
        <v>6467561</v>
      </c>
      <c r="G282" s="43">
        <v>9117973</v>
      </c>
      <c r="H282" s="43">
        <v>10146017</v>
      </c>
      <c r="I282" s="43">
        <v>10015062</v>
      </c>
      <c r="J282" s="43">
        <v>15089363</v>
      </c>
      <c r="K282" s="43">
        <v>18422624</v>
      </c>
      <c r="L282" s="43">
        <v>18823383</v>
      </c>
      <c r="M282" s="43">
        <v>15304289</v>
      </c>
      <c r="N282" s="43">
        <v>22523211</v>
      </c>
      <c r="O282" s="43">
        <v>26629153</v>
      </c>
      <c r="P282" s="43">
        <v>16316107</v>
      </c>
    </row>
    <row r="283" spans="1:16" x14ac:dyDescent="0.3">
      <c r="A283" s="41">
        <f>VLOOKUP(B283,'[1]PORTFOLIO RAW'!B:B,1,FALSE)</f>
        <v>904869</v>
      </c>
      <c r="B283" s="21">
        <v>904869</v>
      </c>
      <c r="C283" s="42" t="s">
        <v>1680</v>
      </c>
      <c r="D283" s="42" t="s">
        <v>1681</v>
      </c>
      <c r="E283" s="43">
        <v>6203880</v>
      </c>
      <c r="F283" s="43">
        <v>3018550</v>
      </c>
      <c r="G283" s="43">
        <v>6049500</v>
      </c>
      <c r="H283" s="43">
        <v>6751080</v>
      </c>
      <c r="I283" s="43">
        <v>3606200</v>
      </c>
      <c r="J283" s="43">
        <v>8038250</v>
      </c>
      <c r="K283" s="43">
        <v>12078220</v>
      </c>
      <c r="L283" s="43">
        <v>15111720</v>
      </c>
      <c r="M283" s="43">
        <v>11308990</v>
      </c>
      <c r="N283" s="43">
        <v>13450980</v>
      </c>
      <c r="O283" s="43">
        <v>11973440</v>
      </c>
      <c r="P283" s="43">
        <v>6839680</v>
      </c>
    </row>
    <row r="284" spans="1:16" x14ac:dyDescent="0.3">
      <c r="A284" s="41" t="str">
        <f>VLOOKUP(B284,'[1]PORTFOLIO RAW'!B:B,1,FALSE)</f>
        <v>26406N</v>
      </c>
      <c r="B284" s="21" t="s">
        <v>374</v>
      </c>
      <c r="C284" s="42" t="s">
        <v>1682</v>
      </c>
      <c r="D284" s="42" t="s">
        <v>1683</v>
      </c>
      <c r="E284" s="43">
        <v>12824318</v>
      </c>
      <c r="F284" s="43">
        <v>4733671</v>
      </c>
      <c r="G284" s="43">
        <v>7179378</v>
      </c>
      <c r="H284" s="43">
        <v>12938413</v>
      </c>
      <c r="I284" s="43">
        <v>13820199</v>
      </c>
      <c r="J284" s="43">
        <v>11346496</v>
      </c>
      <c r="K284" s="43">
        <v>19652578</v>
      </c>
      <c r="L284" s="43">
        <v>15090110</v>
      </c>
      <c r="M284" s="43">
        <v>7027760</v>
      </c>
      <c r="N284" s="43">
        <v>8806672</v>
      </c>
      <c r="O284" s="43">
        <v>17365759</v>
      </c>
      <c r="P284" s="43">
        <v>10606320</v>
      </c>
    </row>
    <row r="285" spans="1:16" x14ac:dyDescent="0.3">
      <c r="A285" s="41" t="str">
        <f>VLOOKUP(B285,'[1]PORTFOLIO RAW'!B:B,1,FALSE)</f>
        <v>26393N</v>
      </c>
      <c r="B285" s="21" t="s">
        <v>360</v>
      </c>
      <c r="C285" s="42" t="s">
        <v>1684</v>
      </c>
      <c r="D285" s="42" t="s">
        <v>1685</v>
      </c>
      <c r="E285" s="43">
        <v>36550766</v>
      </c>
      <c r="F285" s="43">
        <v>13822666</v>
      </c>
      <c r="G285" s="43">
        <v>22346077</v>
      </c>
      <c r="H285" s="43">
        <v>21509032</v>
      </c>
      <c r="I285" s="43">
        <v>16114174</v>
      </c>
      <c r="J285" s="43">
        <v>16814085</v>
      </c>
      <c r="K285" s="43">
        <v>26194271</v>
      </c>
      <c r="L285" s="43">
        <v>29738095</v>
      </c>
      <c r="M285" s="43">
        <v>30526867</v>
      </c>
      <c r="N285" s="43">
        <v>39016346</v>
      </c>
      <c r="O285" s="43">
        <v>49545730</v>
      </c>
      <c r="P285" s="43">
        <v>67126321</v>
      </c>
    </row>
    <row r="286" spans="1:16" x14ac:dyDescent="0.3">
      <c r="A286" s="41">
        <f>VLOOKUP(B286,'[1]PORTFOLIO RAW'!B:B,1,FALSE)</f>
        <v>922407</v>
      </c>
      <c r="B286" s="21">
        <v>922407</v>
      </c>
      <c r="C286" s="42" t="s">
        <v>1686</v>
      </c>
      <c r="D286" s="42" t="s">
        <v>1687</v>
      </c>
      <c r="E286" s="43">
        <v>20967080</v>
      </c>
      <c r="F286" s="43">
        <v>8369440</v>
      </c>
      <c r="G286" s="43">
        <v>12289640</v>
      </c>
      <c r="H286" s="43">
        <v>14461200</v>
      </c>
      <c r="I286" s="43">
        <v>19514820</v>
      </c>
      <c r="J286" s="43">
        <v>22295940</v>
      </c>
      <c r="K286" s="43">
        <v>26343310</v>
      </c>
      <c r="L286" s="43">
        <v>33570180</v>
      </c>
      <c r="M286" s="43">
        <v>19249300</v>
      </c>
      <c r="N286" s="43">
        <v>23355000</v>
      </c>
      <c r="O286" s="43">
        <v>25184740</v>
      </c>
      <c r="P286" s="43">
        <v>26680500</v>
      </c>
    </row>
    <row r="287" spans="1:16" x14ac:dyDescent="0.3">
      <c r="A287" s="41">
        <f>VLOOKUP(B287,'[1]PORTFOLIO RAW'!B:B,1,FALSE)</f>
        <v>906979</v>
      </c>
      <c r="B287" s="21">
        <v>906979</v>
      </c>
      <c r="C287" s="42" t="s">
        <v>1688</v>
      </c>
      <c r="D287" s="42" t="s">
        <v>1689</v>
      </c>
      <c r="E287" s="43">
        <v>4490520</v>
      </c>
      <c r="F287" s="43">
        <v>3222905</v>
      </c>
      <c r="G287" s="43">
        <v>3348466</v>
      </c>
      <c r="H287" s="43">
        <v>4077569</v>
      </c>
      <c r="I287" s="43">
        <v>4897040</v>
      </c>
      <c r="J287" s="43">
        <v>4873457</v>
      </c>
      <c r="K287" s="43">
        <v>5724693</v>
      </c>
      <c r="L287" s="43">
        <v>7368348</v>
      </c>
      <c r="M287" s="43">
        <v>7085528</v>
      </c>
      <c r="N287" s="43">
        <v>8626555</v>
      </c>
      <c r="O287" s="43">
        <v>9857766</v>
      </c>
      <c r="P287" s="43">
        <v>9973674</v>
      </c>
    </row>
    <row r="288" spans="1:16" x14ac:dyDescent="0.3">
      <c r="A288" s="41">
        <f>VLOOKUP(B288,'[1]PORTFOLIO RAW'!B:B,1,FALSE)</f>
        <v>877723</v>
      </c>
      <c r="B288" s="21">
        <v>877723</v>
      </c>
      <c r="C288" s="42" t="s">
        <v>1690</v>
      </c>
      <c r="D288" s="42" t="s">
        <v>1691</v>
      </c>
      <c r="E288" s="43">
        <v>4266556</v>
      </c>
      <c r="F288" s="43">
        <v>1722695</v>
      </c>
      <c r="G288" s="43">
        <v>5344506</v>
      </c>
      <c r="H288" s="43">
        <v>7111329</v>
      </c>
      <c r="I288" s="43">
        <v>6884996</v>
      </c>
      <c r="J288" s="43">
        <v>8526035</v>
      </c>
      <c r="K288" s="43">
        <v>10622105</v>
      </c>
      <c r="L288" s="43">
        <v>14759853</v>
      </c>
      <c r="M288" s="43">
        <v>11272697</v>
      </c>
      <c r="N288" s="43">
        <v>12537521</v>
      </c>
      <c r="O288" s="43">
        <v>11963362</v>
      </c>
      <c r="P288" s="43">
        <v>11275585</v>
      </c>
    </row>
    <row r="289" spans="1:16" x14ac:dyDescent="0.3">
      <c r="A289" s="41">
        <f>VLOOKUP(B289,'[1]PORTFOLIO RAW'!B:B,1,FALSE)</f>
        <v>543542</v>
      </c>
      <c r="B289" s="21">
        <v>543542</v>
      </c>
      <c r="C289" s="42" t="s">
        <v>1692</v>
      </c>
      <c r="D289" s="42" t="s">
        <v>1693</v>
      </c>
      <c r="E289" s="43">
        <v>6471377</v>
      </c>
      <c r="F289" s="43">
        <v>4998849</v>
      </c>
      <c r="G289" s="43">
        <v>6904205</v>
      </c>
      <c r="H289" s="43">
        <v>7925653</v>
      </c>
      <c r="I289" s="43">
        <v>8483140</v>
      </c>
      <c r="J289" s="43">
        <v>9453390</v>
      </c>
      <c r="K289" s="43">
        <v>12106762</v>
      </c>
      <c r="L289" s="43">
        <v>11629296</v>
      </c>
      <c r="M289" s="43">
        <v>12134230</v>
      </c>
      <c r="N289" s="43">
        <v>15315084</v>
      </c>
      <c r="O289" s="43">
        <v>16721980</v>
      </c>
      <c r="P289" s="43">
        <v>21580119</v>
      </c>
    </row>
    <row r="290" spans="1:16" x14ac:dyDescent="0.3">
      <c r="A290" s="41" t="str">
        <f>VLOOKUP(B290,'[1]PORTFOLIO RAW'!B:B,1,FALSE)</f>
        <v>26276P</v>
      </c>
      <c r="B290" s="21" t="s">
        <v>359</v>
      </c>
      <c r="C290" s="42" t="s">
        <v>1694</v>
      </c>
      <c r="D290" s="42" t="s">
        <v>1695</v>
      </c>
      <c r="E290" s="43">
        <v>3510497</v>
      </c>
      <c r="F290" s="43">
        <v>2229666</v>
      </c>
      <c r="G290" s="43">
        <v>4378320</v>
      </c>
      <c r="H290" s="43">
        <v>7545830</v>
      </c>
      <c r="I290" s="43">
        <v>5309416</v>
      </c>
      <c r="J290" s="43">
        <v>4999186</v>
      </c>
      <c r="K290" s="43">
        <v>9143137</v>
      </c>
      <c r="L290" s="43">
        <v>9284809</v>
      </c>
      <c r="M290" s="43">
        <v>8475063</v>
      </c>
      <c r="N290" s="43">
        <v>12927287</v>
      </c>
      <c r="O290" s="43">
        <v>11644321</v>
      </c>
      <c r="P290" s="43">
        <v>5903345</v>
      </c>
    </row>
    <row r="291" spans="1:16" x14ac:dyDescent="0.3">
      <c r="A291" s="41">
        <f>VLOOKUP(B291,'[1]PORTFOLIO RAW'!B:B,1,FALSE)</f>
        <v>921855</v>
      </c>
      <c r="B291" s="21">
        <v>921855</v>
      </c>
      <c r="C291" s="42" t="s">
        <v>1696</v>
      </c>
      <c r="D291" s="42" t="s">
        <v>1697</v>
      </c>
      <c r="E291" s="43">
        <v>12294990</v>
      </c>
      <c r="F291" s="43">
        <v>8491740</v>
      </c>
      <c r="G291" s="43">
        <v>14963063</v>
      </c>
      <c r="H291" s="43">
        <v>17296889</v>
      </c>
      <c r="I291" s="43">
        <v>24099808</v>
      </c>
      <c r="J291" s="43">
        <v>30729640</v>
      </c>
      <c r="K291" s="43">
        <v>44930723</v>
      </c>
      <c r="L291" s="43">
        <v>46959003</v>
      </c>
      <c r="M291" s="43">
        <v>47048481</v>
      </c>
      <c r="N291" s="43">
        <v>48557950</v>
      </c>
      <c r="O291" s="43">
        <v>48017570</v>
      </c>
      <c r="P291" s="43">
        <v>54456745</v>
      </c>
    </row>
    <row r="292" spans="1:16" x14ac:dyDescent="0.3">
      <c r="A292" s="41">
        <f>VLOOKUP(B292,'[1]PORTFOLIO RAW'!B:B,1,FALSE)</f>
        <v>951584</v>
      </c>
      <c r="B292" s="21">
        <v>951584</v>
      </c>
      <c r="C292" s="42" t="s">
        <v>1698</v>
      </c>
      <c r="D292" s="42" t="s">
        <v>1699</v>
      </c>
      <c r="E292" s="43">
        <v>5001270</v>
      </c>
      <c r="F292" s="43">
        <v>2827070</v>
      </c>
      <c r="G292" s="43">
        <v>1929954</v>
      </c>
      <c r="H292" s="43">
        <v>4428858</v>
      </c>
      <c r="I292" s="43">
        <v>2997724</v>
      </c>
      <c r="J292" s="43">
        <v>3941863</v>
      </c>
      <c r="K292" s="43">
        <v>5532944</v>
      </c>
      <c r="L292" s="43">
        <v>5787955</v>
      </c>
      <c r="M292" s="43">
        <v>5580587</v>
      </c>
      <c r="N292" s="43">
        <v>8740783</v>
      </c>
      <c r="O292" s="43">
        <v>10040552</v>
      </c>
      <c r="P292" s="43">
        <v>7640950</v>
      </c>
    </row>
    <row r="293" spans="1:16" x14ac:dyDescent="0.3">
      <c r="A293" s="41">
        <f>VLOOKUP(B293,'[1]PORTFOLIO RAW'!B:B,1,FALSE)</f>
        <v>951051</v>
      </c>
      <c r="B293" s="21">
        <v>951051</v>
      </c>
      <c r="C293" s="42" t="s">
        <v>1700</v>
      </c>
      <c r="D293" s="42" t="s">
        <v>1701</v>
      </c>
      <c r="E293" s="43">
        <v>16404491</v>
      </c>
      <c r="F293" s="43">
        <v>5503273</v>
      </c>
      <c r="G293" s="43">
        <v>6308905</v>
      </c>
      <c r="H293" s="43">
        <v>8793655</v>
      </c>
      <c r="I293" s="43">
        <v>5412910</v>
      </c>
      <c r="J293" s="43">
        <v>10077111</v>
      </c>
      <c r="K293" s="43">
        <v>13625658</v>
      </c>
      <c r="L293" s="43">
        <v>14297627</v>
      </c>
      <c r="M293" s="43">
        <v>12454375</v>
      </c>
      <c r="N293" s="43">
        <v>17441377</v>
      </c>
      <c r="O293" s="43">
        <v>19596699</v>
      </c>
      <c r="P293" s="43">
        <v>13712175</v>
      </c>
    </row>
    <row r="294" spans="1:16" x14ac:dyDescent="0.3">
      <c r="A294" s="41" t="str">
        <f>VLOOKUP(B294,'[1]PORTFOLIO RAW'!B:B,1,FALSE)</f>
        <v>29756N</v>
      </c>
      <c r="B294" s="21" t="s">
        <v>358</v>
      </c>
      <c r="C294" s="42" t="s">
        <v>1702</v>
      </c>
      <c r="D294" s="42" t="s">
        <v>1703</v>
      </c>
      <c r="E294" s="43">
        <v>6436991</v>
      </c>
      <c r="F294" s="43">
        <v>1783776</v>
      </c>
      <c r="G294" s="43">
        <v>4635050</v>
      </c>
      <c r="H294" s="43">
        <v>6412610</v>
      </c>
      <c r="I294" s="43">
        <v>6926653</v>
      </c>
      <c r="J294" s="43">
        <v>8177010</v>
      </c>
      <c r="K294" s="43">
        <v>8680342</v>
      </c>
      <c r="L294" s="43">
        <v>9168046</v>
      </c>
      <c r="M294" s="43">
        <v>9882852</v>
      </c>
      <c r="N294" s="43">
        <v>11075604</v>
      </c>
      <c r="O294" s="43">
        <v>14538172</v>
      </c>
      <c r="P294" s="43">
        <v>11524784</v>
      </c>
    </row>
    <row r="295" spans="1:16" x14ac:dyDescent="0.3">
      <c r="A295" s="41">
        <f>VLOOKUP(B295,'[1]PORTFOLIO RAW'!B:B,1,FALSE)</f>
        <v>905997</v>
      </c>
      <c r="B295" s="21">
        <v>905997</v>
      </c>
      <c r="C295" s="42" t="s">
        <v>1704</v>
      </c>
      <c r="D295" s="42" t="s">
        <v>1705</v>
      </c>
      <c r="E295" s="43">
        <v>9330443</v>
      </c>
      <c r="F295" s="43">
        <v>8864304</v>
      </c>
      <c r="G295" s="43">
        <v>8372664</v>
      </c>
      <c r="H295" s="43">
        <v>9375492</v>
      </c>
      <c r="I295" s="43">
        <v>7837200</v>
      </c>
      <c r="J295" s="43">
        <v>7766385</v>
      </c>
      <c r="K295" s="43">
        <v>10342830</v>
      </c>
      <c r="L295" s="43">
        <v>13823460</v>
      </c>
      <c r="M295" s="43">
        <v>17328240</v>
      </c>
      <c r="N295" s="43">
        <v>20911919</v>
      </c>
      <c r="O295" s="43">
        <v>17677878</v>
      </c>
      <c r="P295" s="43">
        <v>12136176</v>
      </c>
    </row>
    <row r="296" spans="1:16" x14ac:dyDescent="0.3">
      <c r="A296" s="41" t="str">
        <f>VLOOKUP(B296,'[1]PORTFOLIO RAW'!B:B,1,FALSE)</f>
        <v>31604H</v>
      </c>
      <c r="B296" s="21" t="s">
        <v>353</v>
      </c>
      <c r="C296" s="42" t="s">
        <v>1706</v>
      </c>
      <c r="D296" s="42" t="s">
        <v>1707</v>
      </c>
      <c r="E296" s="43">
        <v>12551184</v>
      </c>
      <c r="F296" s="43">
        <v>5057440</v>
      </c>
      <c r="G296" s="43">
        <v>9902982</v>
      </c>
      <c r="H296" s="43">
        <v>14197464</v>
      </c>
      <c r="I296" s="43">
        <v>11017250</v>
      </c>
      <c r="J296" s="43">
        <v>12772950</v>
      </c>
      <c r="K296" s="43">
        <v>22103211</v>
      </c>
      <c r="L296" s="43">
        <v>24216233</v>
      </c>
      <c r="M296" s="43">
        <v>18201360</v>
      </c>
      <c r="N296" s="43">
        <v>17169064</v>
      </c>
      <c r="O296" s="43">
        <v>24850177</v>
      </c>
      <c r="P296" s="43">
        <v>14228840</v>
      </c>
    </row>
    <row r="297" spans="1:16" x14ac:dyDescent="0.3">
      <c r="A297" s="41">
        <f>VLOOKUP(B297,'[1]PORTFOLIO RAW'!B:B,1,FALSE)</f>
        <v>543487</v>
      </c>
      <c r="B297" s="21">
        <v>543487</v>
      </c>
      <c r="C297" s="42" t="s">
        <v>1708</v>
      </c>
      <c r="D297" s="42" t="s">
        <v>1709</v>
      </c>
      <c r="E297" s="43">
        <v>28319616</v>
      </c>
      <c r="F297" s="43">
        <v>11565608</v>
      </c>
      <c r="G297" s="43">
        <v>18058002</v>
      </c>
      <c r="H297" s="43">
        <v>24102685</v>
      </c>
      <c r="I297" s="43">
        <v>25352403</v>
      </c>
      <c r="J297" s="43">
        <v>26739180</v>
      </c>
      <c r="K297" s="43">
        <v>39241862</v>
      </c>
      <c r="L297" s="43">
        <v>31168550</v>
      </c>
      <c r="M297" s="43">
        <v>16385796</v>
      </c>
      <c r="N297" s="43">
        <v>13934700</v>
      </c>
      <c r="O297" s="43">
        <v>12397944</v>
      </c>
      <c r="P297" s="43">
        <v>10359670</v>
      </c>
    </row>
    <row r="298" spans="1:16" x14ac:dyDescent="0.3">
      <c r="A298" s="41" t="str">
        <f>VLOOKUP(B298,'[1]PORTFOLIO RAW'!B:B,1,FALSE)</f>
        <v>32480Q</v>
      </c>
      <c r="B298" s="21" t="s">
        <v>357</v>
      </c>
      <c r="C298" s="42" t="s">
        <v>1710</v>
      </c>
      <c r="D298" s="42" t="s">
        <v>1711</v>
      </c>
      <c r="E298" s="43">
        <v>18309275</v>
      </c>
      <c r="F298" s="43">
        <v>5493852</v>
      </c>
      <c r="G298" s="43">
        <v>9480940</v>
      </c>
      <c r="H298" s="43">
        <v>12957810</v>
      </c>
      <c r="I298" s="43">
        <v>17668140</v>
      </c>
      <c r="J298" s="43">
        <v>23971500</v>
      </c>
      <c r="K298" s="43">
        <v>37989040</v>
      </c>
      <c r="L298" s="43">
        <v>28057380</v>
      </c>
      <c r="M298" s="43">
        <v>21821190</v>
      </c>
      <c r="N298" s="43">
        <v>26211440</v>
      </c>
      <c r="O298" s="43">
        <v>22597000</v>
      </c>
      <c r="P298" s="43">
        <v>16307560</v>
      </c>
    </row>
    <row r="299" spans="1:16" x14ac:dyDescent="0.3">
      <c r="A299" s="41" t="str">
        <f>VLOOKUP(B299,'[1]PORTFOLIO RAW'!B:B,1,FALSE)</f>
        <v>41071J</v>
      </c>
      <c r="B299" s="21" t="s">
        <v>364</v>
      </c>
      <c r="C299" s="42" t="s">
        <v>1712</v>
      </c>
      <c r="D299" s="42" t="s">
        <v>1713</v>
      </c>
      <c r="E299" s="43">
        <v>2587466</v>
      </c>
      <c r="F299" s="43">
        <v>1192382</v>
      </c>
      <c r="G299" s="43">
        <v>2300021</v>
      </c>
      <c r="H299" s="43">
        <v>2443658</v>
      </c>
      <c r="I299" s="43">
        <v>2131729</v>
      </c>
      <c r="J299" s="43">
        <v>3520027</v>
      </c>
      <c r="K299" s="43">
        <v>6988736</v>
      </c>
      <c r="L299" s="43">
        <v>11184020</v>
      </c>
      <c r="M299" s="43">
        <v>11526342</v>
      </c>
      <c r="N299" s="43">
        <v>8168280</v>
      </c>
      <c r="O299" s="43">
        <v>7530232</v>
      </c>
      <c r="P299" s="43">
        <v>4527467</v>
      </c>
    </row>
    <row r="300" spans="1:16" x14ac:dyDescent="0.3">
      <c r="A300" s="41" t="str">
        <f>VLOOKUP(B300,'[1]PORTFOLIO RAW'!B:B,1,FALSE)</f>
        <v>41195M</v>
      </c>
      <c r="B300" s="21" t="s">
        <v>372</v>
      </c>
      <c r="C300" s="42" t="s">
        <v>1714</v>
      </c>
      <c r="D300" s="42" t="s">
        <v>1715</v>
      </c>
      <c r="E300" s="43">
        <v>18205144</v>
      </c>
      <c r="F300" s="43">
        <v>10175664</v>
      </c>
      <c r="G300" s="43">
        <v>12940525</v>
      </c>
      <c r="H300" s="43">
        <v>12144780</v>
      </c>
      <c r="I300" s="43">
        <v>11310244</v>
      </c>
      <c r="J300" s="43">
        <v>7786281</v>
      </c>
      <c r="K300" s="43">
        <v>9466800</v>
      </c>
      <c r="L300" s="43">
        <v>9340065</v>
      </c>
      <c r="M300" s="43">
        <v>8997984</v>
      </c>
      <c r="N300" s="43">
        <v>10458180</v>
      </c>
      <c r="O300" s="43">
        <v>8725590</v>
      </c>
      <c r="P300" s="43">
        <v>7526872</v>
      </c>
    </row>
    <row r="301" spans="1:16" x14ac:dyDescent="0.3">
      <c r="A301" s="41">
        <f>VLOOKUP(B301,'[1]PORTFOLIO RAW'!B:B,1,FALSE)</f>
        <v>517465</v>
      </c>
      <c r="B301" s="21">
        <v>517465</v>
      </c>
      <c r="C301" s="42" t="s">
        <v>1716</v>
      </c>
      <c r="D301" s="42" t="s">
        <v>1717</v>
      </c>
      <c r="E301" s="43">
        <v>5309740</v>
      </c>
      <c r="F301" s="43">
        <v>6146001</v>
      </c>
      <c r="G301" s="43">
        <v>5761500</v>
      </c>
      <c r="H301" s="43">
        <v>5030991</v>
      </c>
      <c r="I301" s="43">
        <v>4593875</v>
      </c>
      <c r="J301" s="43">
        <v>4105764</v>
      </c>
      <c r="K301" s="43">
        <v>4641840</v>
      </c>
      <c r="L301" s="43">
        <v>4672404</v>
      </c>
      <c r="M301" s="43">
        <v>5008115</v>
      </c>
      <c r="N301" s="43">
        <v>6115824</v>
      </c>
      <c r="O301" s="43">
        <v>6481420</v>
      </c>
      <c r="P301" s="43">
        <v>5444439</v>
      </c>
    </row>
    <row r="302" spans="1:16" x14ac:dyDescent="0.3">
      <c r="A302" s="41">
        <f>VLOOKUP(B302,'[1]PORTFOLIO RAW'!B:B,1,FALSE)</f>
        <v>905840</v>
      </c>
      <c r="B302" s="21">
        <v>905840</v>
      </c>
      <c r="C302" s="42" t="s">
        <v>1718</v>
      </c>
      <c r="D302" s="42" t="s">
        <v>1719</v>
      </c>
      <c r="E302" s="43">
        <v>55878145</v>
      </c>
      <c r="F302" s="43">
        <v>32536079</v>
      </c>
      <c r="G302" s="43">
        <v>33783137</v>
      </c>
      <c r="H302" s="43">
        <v>37494212</v>
      </c>
      <c r="I302" s="43">
        <v>24084621</v>
      </c>
      <c r="J302" s="43">
        <v>29901702</v>
      </c>
      <c r="K302" s="43">
        <v>39910208</v>
      </c>
      <c r="L302" s="43">
        <v>45366492</v>
      </c>
      <c r="M302" s="43">
        <v>44737838</v>
      </c>
      <c r="N302" s="43">
        <v>49629996</v>
      </c>
      <c r="O302" s="43">
        <v>54584010</v>
      </c>
      <c r="P302" s="43">
        <v>45207236</v>
      </c>
    </row>
    <row r="303" spans="1:16" x14ac:dyDescent="0.3">
      <c r="A303" s="41" t="str">
        <f>VLOOKUP(B303,'[1]PORTFOLIO RAW'!B:B,1,FALSE)</f>
        <v>51245V</v>
      </c>
      <c r="B303" s="21" t="s">
        <v>366</v>
      </c>
      <c r="C303" s="42" t="s">
        <v>1720</v>
      </c>
      <c r="D303" s="42" t="s">
        <v>1721</v>
      </c>
      <c r="E303" s="43">
        <v>13327086</v>
      </c>
      <c r="F303" s="43">
        <v>5409224</v>
      </c>
      <c r="G303" s="43">
        <v>10793655</v>
      </c>
      <c r="H303" s="43">
        <v>11070006</v>
      </c>
      <c r="I303" s="43">
        <v>8767276</v>
      </c>
      <c r="J303" s="43">
        <v>11250008</v>
      </c>
      <c r="K303" s="43">
        <v>15419040</v>
      </c>
      <c r="L303" s="43">
        <v>16637920</v>
      </c>
      <c r="M303" s="43">
        <v>13696668</v>
      </c>
      <c r="N303" s="43">
        <v>12252432</v>
      </c>
      <c r="O303" s="43">
        <v>14877175</v>
      </c>
      <c r="P303" s="43">
        <v>6646980</v>
      </c>
    </row>
    <row r="304" spans="1:16" x14ac:dyDescent="0.3">
      <c r="A304" s="41">
        <f>VLOOKUP(B304,'[1]PORTFOLIO RAW'!B:B,1,FALSE)</f>
        <v>328314</v>
      </c>
      <c r="B304" s="21">
        <v>328314</v>
      </c>
      <c r="C304" s="42" t="s">
        <v>1722</v>
      </c>
      <c r="D304" s="42" t="s">
        <v>1723</v>
      </c>
      <c r="E304" s="43">
        <v>20369146</v>
      </c>
      <c r="F304" s="43">
        <v>17656518</v>
      </c>
      <c r="G304" s="43">
        <v>16960843</v>
      </c>
      <c r="H304" s="43">
        <v>20850193</v>
      </c>
      <c r="I304" s="43">
        <v>23625341</v>
      </c>
      <c r="J304" s="43">
        <v>27157658</v>
      </c>
      <c r="K304" s="43">
        <v>35178866</v>
      </c>
      <c r="L304" s="43">
        <v>37756425</v>
      </c>
      <c r="M304" s="43">
        <v>37925238</v>
      </c>
      <c r="N304" s="43">
        <v>61563787</v>
      </c>
      <c r="O304" s="43">
        <v>67779942</v>
      </c>
      <c r="P304" s="43">
        <v>59319892</v>
      </c>
    </row>
    <row r="305" spans="1:16" x14ac:dyDescent="0.3">
      <c r="A305" s="41" t="str">
        <f>VLOOKUP(B305,'[1]PORTFOLIO RAW'!B:B,1,FALSE)</f>
        <v>31196R</v>
      </c>
      <c r="B305" s="21" t="s">
        <v>361</v>
      </c>
      <c r="C305" s="42" t="s">
        <v>1724</v>
      </c>
      <c r="D305" s="42" t="s">
        <v>1725</v>
      </c>
      <c r="E305" s="43" t="s">
        <v>425</v>
      </c>
      <c r="F305" s="43">
        <v>3993120</v>
      </c>
      <c r="G305" s="43">
        <v>8710280</v>
      </c>
      <c r="H305" s="43">
        <v>11842800</v>
      </c>
      <c r="I305" s="43">
        <v>10693170</v>
      </c>
      <c r="J305" s="43">
        <v>15571644</v>
      </c>
      <c r="K305" s="43">
        <v>21266784</v>
      </c>
      <c r="L305" s="43">
        <v>15120105</v>
      </c>
      <c r="M305" s="43">
        <v>11152240</v>
      </c>
      <c r="N305" s="43">
        <v>10689900</v>
      </c>
      <c r="O305" s="43">
        <v>8504400</v>
      </c>
      <c r="P305" s="43">
        <v>12889540</v>
      </c>
    </row>
    <row r="306" spans="1:16" x14ac:dyDescent="0.3">
      <c r="A306" s="41">
        <f>VLOOKUP(B306,'[1]PORTFOLIO RAW'!B:B,1,FALSE)</f>
        <v>771767</v>
      </c>
      <c r="B306" s="21">
        <v>771767</v>
      </c>
      <c r="C306" s="42" t="s">
        <v>1726</v>
      </c>
      <c r="D306" s="42" t="s">
        <v>1727</v>
      </c>
      <c r="E306" s="43">
        <v>41586513</v>
      </c>
      <c r="F306" s="43">
        <v>15359805</v>
      </c>
      <c r="G306" s="43">
        <v>26550779</v>
      </c>
      <c r="H306" s="43">
        <v>34013798</v>
      </c>
      <c r="I306" s="43">
        <v>22520663</v>
      </c>
      <c r="J306" s="43">
        <v>24094387</v>
      </c>
      <c r="K306" s="43">
        <v>20137301</v>
      </c>
      <c r="L306" s="43">
        <v>16778214</v>
      </c>
      <c r="M306" s="43">
        <v>9725896</v>
      </c>
      <c r="N306" s="43">
        <v>10272497</v>
      </c>
      <c r="O306" s="43">
        <v>9007934</v>
      </c>
      <c r="P306" s="43">
        <v>11259581</v>
      </c>
    </row>
    <row r="307" spans="1:16" x14ac:dyDescent="0.3">
      <c r="A307" s="41">
        <f>VLOOKUP(B307,'[1]PORTFOLIO RAW'!B:B,1,FALSE)</f>
        <v>921503</v>
      </c>
      <c r="B307" s="21">
        <v>921503</v>
      </c>
      <c r="C307" s="42" t="s">
        <v>1728</v>
      </c>
      <c r="D307" s="42" t="s">
        <v>1729</v>
      </c>
      <c r="E307" s="43">
        <v>3896764</v>
      </c>
      <c r="F307" s="43">
        <v>2689673</v>
      </c>
      <c r="G307" s="43">
        <v>4145454</v>
      </c>
      <c r="H307" s="43">
        <v>11123653</v>
      </c>
      <c r="I307" s="43">
        <v>11427575</v>
      </c>
      <c r="J307" s="43">
        <v>11831651</v>
      </c>
      <c r="K307" s="43">
        <v>12545619</v>
      </c>
      <c r="L307" s="43">
        <v>15096613</v>
      </c>
      <c r="M307" s="43">
        <v>16430474</v>
      </c>
      <c r="N307" s="43">
        <v>17497080</v>
      </c>
      <c r="O307" s="43">
        <v>26138713</v>
      </c>
      <c r="P307" s="43">
        <v>18116955</v>
      </c>
    </row>
    <row r="308" spans="1:16" x14ac:dyDescent="0.3">
      <c r="A308" s="41">
        <f>VLOOKUP(B308,'[1]PORTFOLIO RAW'!B:B,1,FALSE)</f>
        <v>255781</v>
      </c>
      <c r="B308" s="21">
        <v>255781</v>
      </c>
      <c r="C308" s="42" t="s">
        <v>1730</v>
      </c>
      <c r="D308" s="42" t="s">
        <v>1731</v>
      </c>
      <c r="E308" s="43">
        <v>21047060</v>
      </c>
      <c r="F308" s="43">
        <v>3840959</v>
      </c>
      <c r="G308" s="43">
        <v>6148412</v>
      </c>
      <c r="H308" s="43">
        <v>6023156</v>
      </c>
      <c r="I308" s="43">
        <v>7749519</v>
      </c>
      <c r="J308" s="43">
        <v>7970368</v>
      </c>
      <c r="K308" s="43">
        <v>9013983</v>
      </c>
      <c r="L308" s="43">
        <v>10133586</v>
      </c>
      <c r="M308" s="43">
        <v>7051967</v>
      </c>
      <c r="N308" s="43">
        <v>9143517</v>
      </c>
      <c r="O308" s="43">
        <v>11210419</v>
      </c>
      <c r="P308" s="43">
        <v>11996671</v>
      </c>
    </row>
    <row r="309" spans="1:16" x14ac:dyDescent="0.3">
      <c r="A309" s="41">
        <f>VLOOKUP(B309,'[1]PORTFOLIO RAW'!B:B,1,FALSE)</f>
        <v>670129</v>
      </c>
      <c r="B309" s="21">
        <v>670129</v>
      </c>
      <c r="C309" s="42" t="s">
        <v>1732</v>
      </c>
      <c r="D309" s="42" t="s">
        <v>1733</v>
      </c>
      <c r="E309" s="43">
        <v>5710557</v>
      </c>
      <c r="F309" s="43">
        <v>2306164</v>
      </c>
      <c r="G309" s="43">
        <v>3813552</v>
      </c>
      <c r="H309" s="43">
        <v>5350621</v>
      </c>
      <c r="I309" s="43">
        <v>13111288</v>
      </c>
      <c r="J309" s="43">
        <v>16849987</v>
      </c>
      <c r="K309" s="43">
        <v>18430623</v>
      </c>
      <c r="L309" s="43">
        <v>21923699</v>
      </c>
      <c r="M309" s="43">
        <v>22512055</v>
      </c>
      <c r="N309" s="43">
        <v>27908542</v>
      </c>
      <c r="O309" s="43">
        <v>34331319</v>
      </c>
      <c r="P309" s="43">
        <v>36971052</v>
      </c>
    </row>
    <row r="310" spans="1:16" x14ac:dyDescent="0.3">
      <c r="A310" s="41" t="str">
        <f>VLOOKUP(B310,'[1]PORTFOLIO RAW'!B:B,1,FALSE)</f>
        <v>14352P</v>
      </c>
      <c r="B310" s="21" t="s">
        <v>350</v>
      </c>
      <c r="C310" s="42" t="s">
        <v>1734</v>
      </c>
      <c r="D310" s="42" t="s">
        <v>1735</v>
      </c>
      <c r="E310" s="43">
        <v>27330590</v>
      </c>
      <c r="F310" s="43">
        <v>23976484</v>
      </c>
      <c r="G310" s="43">
        <v>29584317</v>
      </c>
      <c r="H310" s="43">
        <v>33459247</v>
      </c>
      <c r="I310" s="43">
        <v>36771251</v>
      </c>
      <c r="J310" s="43">
        <v>45003917</v>
      </c>
      <c r="K310" s="43">
        <v>54787741</v>
      </c>
      <c r="L310" s="43">
        <v>58637023</v>
      </c>
      <c r="M310" s="43">
        <v>67928811</v>
      </c>
      <c r="N310" s="43">
        <v>75266594</v>
      </c>
      <c r="O310" s="43">
        <v>97378767</v>
      </c>
      <c r="P310" s="43">
        <v>90202687</v>
      </c>
    </row>
    <row r="311" spans="1:16" x14ac:dyDescent="0.3">
      <c r="A311" s="41">
        <f>VLOOKUP(B311,'[1]PORTFOLIO RAW'!B:B,1,FALSE)</f>
        <v>749688</v>
      </c>
      <c r="B311" s="21">
        <v>749688</v>
      </c>
      <c r="C311" s="42" t="s">
        <v>1736</v>
      </c>
      <c r="D311" s="42" t="s">
        <v>1737</v>
      </c>
      <c r="E311" s="43" t="s">
        <v>425</v>
      </c>
      <c r="F311" s="43" t="s">
        <v>425</v>
      </c>
      <c r="G311" s="43" t="s">
        <v>425</v>
      </c>
      <c r="H311" s="43" t="s">
        <v>425</v>
      </c>
      <c r="I311" s="43">
        <v>9637638</v>
      </c>
      <c r="J311" s="43">
        <v>13371350</v>
      </c>
      <c r="K311" s="43">
        <v>20973507</v>
      </c>
      <c r="L311" s="43">
        <v>30858873</v>
      </c>
      <c r="M311" s="43">
        <v>26966698</v>
      </c>
      <c r="N311" s="43">
        <v>27427067</v>
      </c>
      <c r="O311" s="43">
        <v>30752046</v>
      </c>
      <c r="P311" s="43">
        <v>42673308</v>
      </c>
    </row>
    <row r="312" spans="1:16" x14ac:dyDescent="0.3">
      <c r="A312" s="41">
        <f>VLOOKUP(B312,'[1]PORTFOLIO RAW'!B:B,1,FALSE)</f>
        <v>894145</v>
      </c>
      <c r="B312" s="21">
        <v>894145</v>
      </c>
      <c r="C312" s="42" t="s">
        <v>1738</v>
      </c>
      <c r="D312" s="42" t="s">
        <v>1739</v>
      </c>
      <c r="E312" s="43">
        <v>6426160</v>
      </c>
      <c r="F312" s="43">
        <v>4518295</v>
      </c>
      <c r="G312" s="43">
        <v>8033216</v>
      </c>
      <c r="H312" s="43">
        <v>10892344</v>
      </c>
      <c r="I312" s="43">
        <v>13048560</v>
      </c>
      <c r="J312" s="43">
        <v>13897584</v>
      </c>
      <c r="K312" s="43">
        <v>16050213</v>
      </c>
      <c r="L312" s="43">
        <v>16423692</v>
      </c>
      <c r="M312" s="43">
        <v>9620724</v>
      </c>
      <c r="N312" s="43">
        <v>7487528</v>
      </c>
      <c r="O312" s="43">
        <v>8398890</v>
      </c>
      <c r="P312" s="43">
        <v>8411298</v>
      </c>
    </row>
    <row r="313" spans="1:16" x14ac:dyDescent="0.3">
      <c r="A313" s="41" t="str">
        <f>VLOOKUP(B313,'[1]PORTFOLIO RAW'!B:B,1,FALSE)</f>
        <v>26599V</v>
      </c>
      <c r="B313" s="21" t="s">
        <v>371</v>
      </c>
      <c r="C313" s="42" t="s">
        <v>1740</v>
      </c>
      <c r="D313" s="42" t="s">
        <v>1741</v>
      </c>
      <c r="E313" s="43">
        <v>13642027</v>
      </c>
      <c r="F313" s="43">
        <v>2149115</v>
      </c>
      <c r="G313" s="43">
        <v>8967830</v>
      </c>
      <c r="H313" s="43">
        <v>7067719</v>
      </c>
      <c r="I313" s="43">
        <v>6963630</v>
      </c>
      <c r="J313" s="43">
        <v>12047321</v>
      </c>
      <c r="K313" s="43">
        <v>20185984</v>
      </c>
      <c r="L313" s="43">
        <v>21714865</v>
      </c>
      <c r="M313" s="43">
        <v>11564233</v>
      </c>
      <c r="N313" s="43">
        <v>11396502</v>
      </c>
      <c r="O313" s="43">
        <v>12208894</v>
      </c>
      <c r="P313" s="43">
        <v>11081904</v>
      </c>
    </row>
    <row r="314" spans="1:16" x14ac:dyDescent="0.3">
      <c r="A314" s="41">
        <f>VLOOKUP(B314,'[1]PORTFOLIO RAW'!B:B,1,FALSE)</f>
        <v>904878</v>
      </c>
      <c r="B314" s="21">
        <v>904878</v>
      </c>
      <c r="C314" s="42" t="s">
        <v>1742</v>
      </c>
      <c r="D314" s="42" t="s">
        <v>1743</v>
      </c>
      <c r="E314" s="43">
        <v>36300124</v>
      </c>
      <c r="F314" s="43">
        <v>10084895</v>
      </c>
      <c r="G314" s="43">
        <v>17941896</v>
      </c>
      <c r="H314" s="43">
        <v>21351260</v>
      </c>
      <c r="I314" s="43">
        <v>14757252</v>
      </c>
      <c r="J314" s="43">
        <v>15373248</v>
      </c>
      <c r="K314" s="43">
        <v>17178750</v>
      </c>
      <c r="L314" s="43">
        <v>14744184</v>
      </c>
      <c r="M314" s="43">
        <v>11930835</v>
      </c>
      <c r="N314" s="43">
        <v>13651983</v>
      </c>
      <c r="O314" s="43">
        <v>14562808</v>
      </c>
      <c r="P314" s="43">
        <v>18809040</v>
      </c>
    </row>
    <row r="315" spans="1:16" x14ac:dyDescent="0.3">
      <c r="A315" s="41">
        <f>VLOOKUP(B315,'[1]PORTFOLIO RAW'!B:B,1,FALSE)</f>
        <v>922817</v>
      </c>
      <c r="B315" s="21">
        <v>922817</v>
      </c>
      <c r="C315" s="42" t="s">
        <v>1744</v>
      </c>
      <c r="D315" s="42" t="s">
        <v>1745</v>
      </c>
      <c r="E315" s="43">
        <v>14512067</v>
      </c>
      <c r="F315" s="43">
        <v>12429528</v>
      </c>
      <c r="G315" s="43">
        <v>10209942</v>
      </c>
      <c r="H315" s="43">
        <v>15289123</v>
      </c>
      <c r="I315" s="43">
        <v>15200640</v>
      </c>
      <c r="J315" s="43">
        <v>17289149</v>
      </c>
      <c r="K315" s="43">
        <v>25225723</v>
      </c>
      <c r="L315" s="43">
        <v>26552400</v>
      </c>
      <c r="M315" s="43">
        <v>24878258</v>
      </c>
      <c r="N315" s="43">
        <v>29220860</v>
      </c>
      <c r="O315" s="43">
        <v>33178400</v>
      </c>
      <c r="P315" s="43">
        <v>34900936</v>
      </c>
    </row>
    <row r="316" spans="1:16" x14ac:dyDescent="0.3">
      <c r="A316" s="41">
        <f>VLOOKUP(B316,'[1]PORTFOLIO RAW'!B:B,1,FALSE)</f>
        <v>905446</v>
      </c>
      <c r="B316" s="21">
        <v>905446</v>
      </c>
      <c r="C316" s="42" t="s">
        <v>1746</v>
      </c>
      <c r="D316" s="42" t="s">
        <v>1747</v>
      </c>
      <c r="E316" s="43">
        <v>8686173</v>
      </c>
      <c r="F316" s="43">
        <v>3975009</v>
      </c>
      <c r="G316" s="43">
        <v>8001682</v>
      </c>
      <c r="H316" s="43">
        <v>11557138</v>
      </c>
      <c r="I316" s="43">
        <v>6989042</v>
      </c>
      <c r="J316" s="43">
        <v>10746832</v>
      </c>
      <c r="K316" s="43">
        <v>12669015</v>
      </c>
      <c r="L316" s="43">
        <v>13775435</v>
      </c>
      <c r="M316" s="43">
        <v>13297120</v>
      </c>
      <c r="N316" s="43">
        <v>18434780</v>
      </c>
      <c r="O316" s="43">
        <v>18533969</v>
      </c>
      <c r="P316" s="43">
        <v>19251029</v>
      </c>
    </row>
    <row r="317" spans="1:16" x14ac:dyDescent="0.3">
      <c r="A317" s="41" t="str">
        <f>VLOOKUP(B317,'[1]PORTFOLIO RAW'!B:B,1,FALSE)</f>
        <v>28513N</v>
      </c>
      <c r="B317" s="21" t="s">
        <v>356</v>
      </c>
      <c r="C317" s="42" t="s">
        <v>1748</v>
      </c>
      <c r="D317" s="42" t="s">
        <v>1749</v>
      </c>
      <c r="E317" s="43">
        <v>4344363</v>
      </c>
      <c r="F317" s="43">
        <v>1133292</v>
      </c>
      <c r="G317" s="43">
        <v>4366384</v>
      </c>
      <c r="H317" s="43">
        <v>6627224</v>
      </c>
      <c r="I317" s="43">
        <v>4991736</v>
      </c>
      <c r="J317" s="43">
        <v>6568636</v>
      </c>
      <c r="K317" s="43">
        <v>8729684</v>
      </c>
      <c r="L317" s="43">
        <v>11404943</v>
      </c>
      <c r="M317" s="43">
        <v>11557691</v>
      </c>
      <c r="N317" s="43">
        <v>10620930</v>
      </c>
      <c r="O317" s="43">
        <v>14701975</v>
      </c>
      <c r="P317" s="43">
        <v>13489988</v>
      </c>
    </row>
    <row r="318" spans="1:16" x14ac:dyDescent="0.3">
      <c r="A318" s="41" t="str">
        <f>VLOOKUP(B318,'[1]PORTFOLIO RAW'!B:B,1,FALSE)</f>
        <v>31412T</v>
      </c>
      <c r="B318" s="21" t="s">
        <v>362</v>
      </c>
      <c r="C318" s="42" t="s">
        <v>1750</v>
      </c>
      <c r="D318" s="42" t="s">
        <v>1751</v>
      </c>
      <c r="E318" s="43">
        <v>9014517</v>
      </c>
      <c r="F318" s="43">
        <v>2364666</v>
      </c>
      <c r="G318" s="43">
        <v>7449581</v>
      </c>
      <c r="H318" s="43">
        <v>6873330</v>
      </c>
      <c r="I318" s="43">
        <v>3876519</v>
      </c>
      <c r="J318" s="43">
        <v>11623096</v>
      </c>
      <c r="K318" s="43">
        <v>9033927</v>
      </c>
      <c r="L318" s="43">
        <v>10846439</v>
      </c>
      <c r="M318" s="43">
        <v>18677194</v>
      </c>
      <c r="N318" s="43">
        <v>16995676</v>
      </c>
      <c r="O318" s="43">
        <v>18173780</v>
      </c>
      <c r="P318" s="43">
        <v>16574645</v>
      </c>
    </row>
    <row r="319" spans="1:16" x14ac:dyDescent="0.3">
      <c r="A319" s="41">
        <f>VLOOKUP(B319,'[1]PORTFOLIO RAW'!B:B,1,FALSE)</f>
        <v>680902</v>
      </c>
      <c r="B319" s="21">
        <v>680902</v>
      </c>
      <c r="C319" s="42" t="s">
        <v>1752</v>
      </c>
      <c r="D319" s="42" t="s">
        <v>1753</v>
      </c>
      <c r="E319" s="43">
        <v>17018700</v>
      </c>
      <c r="F319" s="43">
        <v>11639363</v>
      </c>
      <c r="G319" s="43">
        <v>17353136</v>
      </c>
      <c r="H319" s="43">
        <v>20587692</v>
      </c>
      <c r="I319" s="43">
        <v>23622461</v>
      </c>
      <c r="J319" s="43">
        <v>30528698</v>
      </c>
      <c r="K319" s="43">
        <v>31518070</v>
      </c>
      <c r="L319" s="43">
        <v>39213669</v>
      </c>
      <c r="M319" s="43">
        <v>41095675</v>
      </c>
      <c r="N319" s="43">
        <v>45136193</v>
      </c>
      <c r="O319" s="43">
        <v>61179749</v>
      </c>
      <c r="P319" s="43">
        <v>69771281</v>
      </c>
    </row>
    <row r="320" spans="1:16" x14ac:dyDescent="0.3">
      <c r="A320" s="41">
        <f>VLOOKUP(B320,'[1]PORTFOLIO RAW'!B:B,1,FALSE)</f>
        <v>904383</v>
      </c>
      <c r="B320" s="21">
        <v>904383</v>
      </c>
      <c r="C320" s="42" t="s">
        <v>1754</v>
      </c>
      <c r="D320" s="42" t="s">
        <v>1755</v>
      </c>
      <c r="E320" s="43">
        <v>25454540</v>
      </c>
      <c r="F320" s="43">
        <v>19092720</v>
      </c>
      <c r="G320" s="43">
        <v>22527890</v>
      </c>
      <c r="H320" s="43">
        <v>23669488</v>
      </c>
      <c r="I320" s="43">
        <v>29392000</v>
      </c>
      <c r="J320" s="43">
        <v>44915200</v>
      </c>
      <c r="K320" s="43">
        <v>48721060</v>
      </c>
      <c r="L320" s="43">
        <v>59062780</v>
      </c>
      <c r="M320" s="43">
        <v>49116320</v>
      </c>
      <c r="N320" s="43">
        <v>54334000</v>
      </c>
      <c r="O320" s="43">
        <v>58877000</v>
      </c>
      <c r="P320" s="43">
        <v>62740100</v>
      </c>
    </row>
    <row r="321" spans="1:16" x14ac:dyDescent="0.3">
      <c r="A321" s="41" t="str">
        <f>VLOOKUP(B321,'[1]PORTFOLIO RAW'!B:B,1,FALSE)</f>
        <v>13967E</v>
      </c>
      <c r="B321" s="21" t="s">
        <v>368</v>
      </c>
      <c r="C321" s="42" t="s">
        <v>1756</v>
      </c>
      <c r="D321" s="42" t="s">
        <v>1757</v>
      </c>
      <c r="E321" s="43">
        <v>50047164</v>
      </c>
      <c r="F321" s="43">
        <v>39450744</v>
      </c>
      <c r="G321" s="43">
        <v>40168912</v>
      </c>
      <c r="H321" s="43">
        <v>55081577</v>
      </c>
      <c r="I321" s="43">
        <v>66048620</v>
      </c>
      <c r="J321" s="43">
        <v>45255684</v>
      </c>
      <c r="K321" s="43">
        <v>60200500</v>
      </c>
      <c r="L321" s="43">
        <v>60431759</v>
      </c>
      <c r="M321" s="43">
        <v>70848687</v>
      </c>
      <c r="N321" s="43">
        <v>67752444</v>
      </c>
      <c r="O321" s="43">
        <v>63692224</v>
      </c>
      <c r="P321" s="43">
        <v>58083524</v>
      </c>
    </row>
    <row r="322" spans="1:16" x14ac:dyDescent="0.3">
      <c r="A322" s="41">
        <f>VLOOKUP(B322,'[1]PORTFOLIO RAW'!B:B,1,FALSE)</f>
        <v>903749</v>
      </c>
      <c r="B322" s="21">
        <v>903749</v>
      </c>
      <c r="C322" s="42" t="s">
        <v>1758</v>
      </c>
      <c r="D322" s="42" t="s">
        <v>1759</v>
      </c>
      <c r="E322" s="43">
        <v>14154700</v>
      </c>
      <c r="F322" s="43">
        <v>8202150</v>
      </c>
      <c r="G322" s="43">
        <v>10573644</v>
      </c>
      <c r="H322" s="43">
        <v>17251625</v>
      </c>
      <c r="I322" s="43">
        <v>14556432</v>
      </c>
      <c r="J322" s="43">
        <v>25502526</v>
      </c>
      <c r="K322" s="43">
        <v>36164612</v>
      </c>
      <c r="L322" s="43">
        <v>31798484</v>
      </c>
      <c r="M322" s="43">
        <v>23875952</v>
      </c>
      <c r="N322" s="43">
        <v>30150246</v>
      </c>
      <c r="O322" s="43">
        <v>34756499</v>
      </c>
      <c r="P322" s="43">
        <v>29084376</v>
      </c>
    </row>
    <row r="323" spans="1:16" x14ac:dyDescent="0.3">
      <c r="A323" s="41">
        <f>VLOOKUP(B323,'[1]PORTFOLIO RAW'!B:B,1,FALSE)</f>
        <v>937343</v>
      </c>
      <c r="B323" s="21">
        <v>937343</v>
      </c>
      <c r="C323" s="42" t="s">
        <v>1760</v>
      </c>
      <c r="D323" s="42" t="s">
        <v>1761</v>
      </c>
      <c r="E323" s="43">
        <v>6549780</v>
      </c>
      <c r="F323" s="43">
        <v>3222840</v>
      </c>
      <c r="G323" s="43">
        <v>6214520</v>
      </c>
      <c r="H323" s="43">
        <v>9864330</v>
      </c>
      <c r="I323" s="43">
        <v>11903250</v>
      </c>
      <c r="J323" s="43">
        <v>13600340</v>
      </c>
      <c r="K323" s="43">
        <v>17998350</v>
      </c>
      <c r="L323" s="43">
        <v>25272600</v>
      </c>
      <c r="M323" s="43">
        <v>27787800</v>
      </c>
      <c r="N323" s="43">
        <v>18830240</v>
      </c>
      <c r="O323" s="43">
        <v>16861600</v>
      </c>
      <c r="P323" s="43">
        <v>7059250</v>
      </c>
    </row>
    <row r="324" spans="1:16" x14ac:dyDescent="0.3">
      <c r="A324" s="41">
        <f>VLOOKUP(B324,'[1]PORTFOLIO RAW'!B:B,1,FALSE)</f>
        <v>905113</v>
      </c>
      <c r="B324" s="21">
        <v>905113</v>
      </c>
      <c r="C324" s="42" t="s">
        <v>1762</v>
      </c>
      <c r="D324" s="42" t="s">
        <v>1763</v>
      </c>
      <c r="E324" s="43">
        <v>30241536</v>
      </c>
      <c r="F324" s="43">
        <v>9011574</v>
      </c>
      <c r="G324" s="43">
        <v>15706955</v>
      </c>
      <c r="H324" s="43">
        <v>15728979</v>
      </c>
      <c r="I324" s="43">
        <v>9207164</v>
      </c>
      <c r="J324" s="43">
        <v>9263400</v>
      </c>
      <c r="K324" s="43">
        <v>11384849</v>
      </c>
      <c r="L324" s="43">
        <v>19211119</v>
      </c>
      <c r="M324" s="43">
        <v>12931280</v>
      </c>
      <c r="N324" s="43">
        <v>8130157</v>
      </c>
      <c r="O324" s="43">
        <v>13118601</v>
      </c>
      <c r="P324" s="43">
        <v>8147944</v>
      </c>
    </row>
    <row r="325" spans="1:16" x14ac:dyDescent="0.3">
      <c r="A325" s="41" t="str">
        <f>VLOOKUP(B325,'[1]PORTFOLIO RAW'!B:B,1,FALSE)</f>
        <v>13967H</v>
      </c>
      <c r="B325" s="21" t="s">
        <v>373</v>
      </c>
      <c r="C325" s="42" t="s">
        <v>1764</v>
      </c>
      <c r="D325" s="42" t="s">
        <v>1765</v>
      </c>
      <c r="E325" s="43">
        <v>5433261</v>
      </c>
      <c r="F325" s="43">
        <v>4148930</v>
      </c>
      <c r="G325" s="43">
        <v>4447849</v>
      </c>
      <c r="H325" s="43">
        <v>5916101</v>
      </c>
      <c r="I325" s="43">
        <v>6742791</v>
      </c>
      <c r="J325" s="43">
        <v>5805342</v>
      </c>
      <c r="K325" s="43">
        <v>8012693</v>
      </c>
      <c r="L325" s="43">
        <v>8005534</v>
      </c>
      <c r="M325" s="43">
        <v>8827157</v>
      </c>
      <c r="N325" s="43">
        <v>16664227</v>
      </c>
      <c r="O325" s="43">
        <v>19909474</v>
      </c>
      <c r="P325" s="43">
        <v>19575363</v>
      </c>
    </row>
    <row r="326" spans="1:16" x14ac:dyDescent="0.3">
      <c r="A326" s="41">
        <f>VLOOKUP(B326,'[1]PORTFOLIO RAW'!B:B,1,FALSE)</f>
        <v>921431</v>
      </c>
      <c r="B326" s="21">
        <v>921431</v>
      </c>
      <c r="C326" s="42" t="s">
        <v>1766</v>
      </c>
      <c r="D326" s="42" t="s">
        <v>1767</v>
      </c>
      <c r="E326" s="43">
        <v>25578940</v>
      </c>
      <c r="F326" s="43">
        <v>9909630</v>
      </c>
      <c r="G326" s="43">
        <v>12629760</v>
      </c>
      <c r="H326" s="43">
        <v>24697440</v>
      </c>
      <c r="I326" s="43">
        <v>21255680</v>
      </c>
      <c r="J326" s="43">
        <v>18013836</v>
      </c>
      <c r="K326" s="43">
        <v>24203880</v>
      </c>
      <c r="L326" s="43">
        <v>24334380</v>
      </c>
      <c r="M326" s="43">
        <v>20167550</v>
      </c>
      <c r="N326" s="43">
        <v>27547280</v>
      </c>
      <c r="O326" s="43">
        <v>35721560</v>
      </c>
      <c r="P326" s="43">
        <v>22252500</v>
      </c>
    </row>
    <row r="327" spans="1:16" x14ac:dyDescent="0.3">
      <c r="A327" s="41">
        <f>VLOOKUP(B327,'[1]PORTFOLIO RAW'!B:B,1,FALSE)</f>
        <v>266220</v>
      </c>
      <c r="B327" s="21">
        <v>266220</v>
      </c>
      <c r="C327" s="42" t="s">
        <v>1768</v>
      </c>
      <c r="D327" s="42" t="s">
        <v>1769</v>
      </c>
      <c r="E327" s="43">
        <v>11391696</v>
      </c>
      <c r="F327" s="43">
        <v>6993858</v>
      </c>
      <c r="G327" s="43">
        <v>11616776</v>
      </c>
      <c r="H327" s="43">
        <v>16419727</v>
      </c>
      <c r="I327" s="43">
        <v>17610927</v>
      </c>
      <c r="J327" s="43">
        <v>15826927</v>
      </c>
      <c r="K327" s="43">
        <v>15823159</v>
      </c>
      <c r="L327" s="43">
        <v>10304999</v>
      </c>
      <c r="M327" s="43">
        <v>9053118</v>
      </c>
      <c r="N327" s="43">
        <v>9753070</v>
      </c>
      <c r="O327" s="43">
        <v>12468437</v>
      </c>
      <c r="P327" s="43">
        <v>9720000</v>
      </c>
    </row>
    <row r="328" spans="1:16" x14ac:dyDescent="0.3">
      <c r="A328" s="41" t="str">
        <f>VLOOKUP(B328,'[1]PORTFOLIO RAW'!B:B,1,FALSE)</f>
        <v>30730Q</v>
      </c>
      <c r="B328" s="21" t="s">
        <v>365</v>
      </c>
      <c r="C328" s="42" t="s">
        <v>1770</v>
      </c>
      <c r="D328" s="42" t="s">
        <v>1771</v>
      </c>
      <c r="E328" s="43">
        <v>13419368</v>
      </c>
      <c r="F328" s="43">
        <v>5965688</v>
      </c>
      <c r="G328" s="43">
        <v>8252815</v>
      </c>
      <c r="H328" s="43">
        <v>8734052</v>
      </c>
      <c r="I328" s="43">
        <v>8730834</v>
      </c>
      <c r="J328" s="43">
        <v>8973006</v>
      </c>
      <c r="K328" s="43">
        <v>25865800</v>
      </c>
      <c r="L328" s="43">
        <v>24779770</v>
      </c>
      <c r="M328" s="43">
        <v>30494940</v>
      </c>
      <c r="N328" s="43">
        <v>33569900</v>
      </c>
      <c r="O328" s="43">
        <v>41136480</v>
      </c>
      <c r="P328" s="43">
        <v>42862770</v>
      </c>
    </row>
    <row r="329" spans="1:16" x14ac:dyDescent="0.3">
      <c r="A329" s="41">
        <f>VLOOKUP(B329,'[1]PORTFOLIO RAW'!B:B,1,FALSE)</f>
        <v>921925</v>
      </c>
      <c r="B329" s="21">
        <v>921925</v>
      </c>
      <c r="C329" s="42" t="s">
        <v>1772</v>
      </c>
      <c r="D329" s="42" t="s">
        <v>1773</v>
      </c>
      <c r="E329" s="43">
        <v>10483256</v>
      </c>
      <c r="F329" s="43">
        <v>4722272</v>
      </c>
      <c r="G329" s="43">
        <v>5787825</v>
      </c>
      <c r="H329" s="43">
        <v>7114322</v>
      </c>
      <c r="I329" s="43">
        <v>5561808</v>
      </c>
      <c r="J329" s="43">
        <v>5818620</v>
      </c>
      <c r="K329" s="43">
        <v>10331101</v>
      </c>
      <c r="L329" s="43">
        <v>7153124</v>
      </c>
      <c r="M329" s="43">
        <v>6305917</v>
      </c>
      <c r="N329" s="43">
        <v>8356633</v>
      </c>
      <c r="O329" s="43">
        <v>9436454</v>
      </c>
      <c r="P329" s="43">
        <v>5338469</v>
      </c>
    </row>
    <row r="330" spans="1:16" x14ac:dyDescent="0.3">
      <c r="A330" s="41">
        <f>VLOOKUP(B330,'[1]PORTFOLIO RAW'!B:B,1,FALSE)</f>
        <v>912278</v>
      </c>
      <c r="B330" s="21">
        <v>912278</v>
      </c>
      <c r="C330" s="42" t="s">
        <v>1774</v>
      </c>
      <c r="D330" s="42" t="s">
        <v>1775</v>
      </c>
      <c r="E330" s="43">
        <v>15022263</v>
      </c>
      <c r="F330" s="43">
        <v>4566957</v>
      </c>
      <c r="G330" s="43">
        <v>9673044</v>
      </c>
      <c r="H330" s="43">
        <v>9967121</v>
      </c>
      <c r="I330" s="43">
        <v>11992386</v>
      </c>
      <c r="J330" s="43">
        <v>19574112</v>
      </c>
      <c r="K330" s="43">
        <v>24103014</v>
      </c>
      <c r="L330" s="43">
        <v>26682093</v>
      </c>
      <c r="M330" s="43">
        <v>37540084</v>
      </c>
      <c r="N330" s="43">
        <v>34263756</v>
      </c>
      <c r="O330" s="43">
        <v>49547258</v>
      </c>
      <c r="P330" s="43">
        <v>72345086</v>
      </c>
    </row>
    <row r="331" spans="1:16" x14ac:dyDescent="0.3">
      <c r="A331" s="41">
        <f>VLOOKUP(B331,'[1]PORTFOLIO RAW'!B:B,1,FALSE)</f>
        <v>905284</v>
      </c>
      <c r="B331" s="21">
        <v>905284</v>
      </c>
      <c r="C331" s="42" t="s">
        <v>1776</v>
      </c>
      <c r="D331" s="42" t="s">
        <v>1777</v>
      </c>
      <c r="E331" s="43">
        <v>14849096</v>
      </c>
      <c r="F331" s="43">
        <v>6892273</v>
      </c>
      <c r="G331" s="43">
        <v>7354963</v>
      </c>
      <c r="H331" s="43">
        <v>16100099</v>
      </c>
      <c r="I331" s="43">
        <v>10645234</v>
      </c>
      <c r="J331" s="43">
        <v>8346125</v>
      </c>
      <c r="K331" s="43">
        <v>14461854</v>
      </c>
      <c r="L331" s="43">
        <v>15478086</v>
      </c>
      <c r="M331" s="43">
        <v>10766447</v>
      </c>
      <c r="N331" s="43">
        <v>8855494</v>
      </c>
      <c r="O331" s="43">
        <v>7421969</v>
      </c>
      <c r="P331" s="43">
        <v>4537350</v>
      </c>
    </row>
    <row r="332" spans="1:16" x14ac:dyDescent="0.3">
      <c r="A332" s="41">
        <f>VLOOKUP(B332,'[1]PORTFOLIO RAW'!B:B,1,FALSE)</f>
        <v>132808</v>
      </c>
      <c r="B332" s="21">
        <v>132808</v>
      </c>
      <c r="C332" s="42" t="s">
        <v>1778</v>
      </c>
      <c r="D332" s="42" t="s">
        <v>1779</v>
      </c>
      <c r="E332" s="43">
        <v>3338615</v>
      </c>
      <c r="F332" s="43">
        <v>1341889</v>
      </c>
      <c r="G332" s="43">
        <v>1854358</v>
      </c>
      <c r="H332" s="43">
        <v>3039892</v>
      </c>
      <c r="I332" s="43">
        <v>2770192</v>
      </c>
      <c r="J332" s="43">
        <v>3938959</v>
      </c>
      <c r="K332" s="43">
        <v>3780719</v>
      </c>
      <c r="L332" s="43">
        <v>5438882</v>
      </c>
      <c r="M332" s="43">
        <v>6257746</v>
      </c>
      <c r="N332" s="43">
        <v>7130577</v>
      </c>
      <c r="O332" s="43">
        <v>6870751</v>
      </c>
      <c r="P332" s="43">
        <v>6543992</v>
      </c>
    </row>
    <row r="333" spans="1:16" x14ac:dyDescent="0.3">
      <c r="A333" s="41">
        <f>VLOOKUP(B333,'[1]PORTFOLIO RAW'!B:B,1,FALSE)</f>
        <v>993394</v>
      </c>
      <c r="B333" s="21">
        <v>993394</v>
      </c>
      <c r="C333" s="42" t="s">
        <v>1780</v>
      </c>
      <c r="D333" s="42" t="s">
        <v>1781</v>
      </c>
      <c r="E333" s="43">
        <v>5579574</v>
      </c>
      <c r="F333" s="43">
        <v>3786432</v>
      </c>
      <c r="G333" s="43">
        <v>3640850</v>
      </c>
      <c r="H333" s="43">
        <v>4733982</v>
      </c>
      <c r="I333" s="43">
        <v>4364143</v>
      </c>
      <c r="J333" s="43">
        <v>4869156</v>
      </c>
      <c r="K333" s="43">
        <v>6994549</v>
      </c>
      <c r="L333" s="43">
        <v>6929983</v>
      </c>
      <c r="M333" s="43">
        <v>6994666</v>
      </c>
      <c r="N333" s="43">
        <v>8705975</v>
      </c>
      <c r="O333" s="43">
        <v>10394738</v>
      </c>
      <c r="P333" s="43">
        <v>8249952</v>
      </c>
    </row>
    <row r="334" spans="1:16" x14ac:dyDescent="0.3">
      <c r="A334" s="41">
        <f>VLOOKUP(B334,'[1]PORTFOLIO RAW'!B:B,1,FALSE)</f>
        <v>905409</v>
      </c>
      <c r="B334" s="21">
        <v>905409</v>
      </c>
      <c r="C334" s="42" t="s">
        <v>1782</v>
      </c>
      <c r="D334" s="42" t="s">
        <v>1783</v>
      </c>
      <c r="E334" s="43">
        <v>8121930</v>
      </c>
      <c r="F334" s="43">
        <v>5083264</v>
      </c>
      <c r="G334" s="43">
        <v>6246677</v>
      </c>
      <c r="H334" s="43">
        <v>5773952</v>
      </c>
      <c r="I334" s="43">
        <v>4437202</v>
      </c>
      <c r="J334" s="43">
        <v>5490737</v>
      </c>
      <c r="K334" s="43">
        <v>7465006</v>
      </c>
      <c r="L334" s="43">
        <v>7577662</v>
      </c>
      <c r="M334" s="43">
        <v>10747423</v>
      </c>
      <c r="N334" s="43">
        <v>12772210</v>
      </c>
      <c r="O334" s="43">
        <v>16945431</v>
      </c>
      <c r="P334" s="43">
        <v>15926418</v>
      </c>
    </row>
    <row r="335" spans="1:16" x14ac:dyDescent="0.3">
      <c r="A335" s="41">
        <f>VLOOKUP(B335,'[1]PORTFOLIO RAW'!B:B,1,FALSE)</f>
        <v>906585</v>
      </c>
      <c r="B335" s="21">
        <v>906585</v>
      </c>
      <c r="C335" s="42" t="s">
        <v>1784</v>
      </c>
      <c r="D335" s="42" t="s">
        <v>1785</v>
      </c>
      <c r="E335" s="43">
        <v>3453912</v>
      </c>
      <c r="F335" s="43">
        <v>2326215</v>
      </c>
      <c r="G335" s="43">
        <v>3186573</v>
      </c>
      <c r="H335" s="43">
        <v>3592920</v>
      </c>
      <c r="I335" s="43">
        <v>3283145</v>
      </c>
      <c r="J335" s="43">
        <v>10131656</v>
      </c>
      <c r="K335" s="43">
        <v>15332058</v>
      </c>
      <c r="L335" s="43">
        <v>12121650</v>
      </c>
      <c r="M335" s="43">
        <v>8940165</v>
      </c>
      <c r="N335" s="43">
        <v>10193526</v>
      </c>
      <c r="O335" s="43">
        <v>12732786</v>
      </c>
      <c r="P335" s="43">
        <v>6475492</v>
      </c>
    </row>
    <row r="336" spans="1:16" x14ac:dyDescent="0.3">
      <c r="A336" s="41" t="str">
        <f>VLOOKUP(B336,'[1]PORTFOLIO RAW'!B:B,1,FALSE)</f>
        <v>14737P</v>
      </c>
      <c r="B336" s="21" t="s">
        <v>354</v>
      </c>
      <c r="C336" s="42" t="s">
        <v>1786</v>
      </c>
      <c r="D336" s="42" t="s">
        <v>1787</v>
      </c>
      <c r="E336" s="43">
        <v>48796482</v>
      </c>
      <c r="F336" s="43">
        <v>21201104</v>
      </c>
      <c r="G336" s="43">
        <v>26218240</v>
      </c>
      <c r="H336" s="43">
        <v>21478122</v>
      </c>
      <c r="I336" s="43">
        <v>22483440</v>
      </c>
      <c r="J336" s="43">
        <v>18563247</v>
      </c>
      <c r="K336" s="43">
        <v>27095569</v>
      </c>
      <c r="L336" s="43">
        <v>33693375</v>
      </c>
      <c r="M336" s="43">
        <v>36427053</v>
      </c>
      <c r="N336" s="43">
        <v>37918963</v>
      </c>
      <c r="O336" s="43">
        <v>57621666</v>
      </c>
      <c r="P336" s="43">
        <v>67599800</v>
      </c>
    </row>
    <row r="337" spans="1:16" x14ac:dyDescent="0.3">
      <c r="A337" s="41">
        <f>VLOOKUP(B337,'[1]PORTFOLIO RAW'!B:B,1,FALSE)</f>
        <v>687197</v>
      </c>
      <c r="B337" s="21">
        <v>687197</v>
      </c>
      <c r="C337" s="42" t="s">
        <v>1788</v>
      </c>
      <c r="D337" s="42" t="s">
        <v>1789</v>
      </c>
      <c r="E337" s="43">
        <v>11752296</v>
      </c>
      <c r="F337" s="43">
        <v>5071205</v>
      </c>
      <c r="G337" s="43">
        <v>11428167</v>
      </c>
      <c r="H337" s="43">
        <v>12746916</v>
      </c>
      <c r="I337" s="43">
        <v>12743332</v>
      </c>
      <c r="J337" s="43">
        <v>21154771</v>
      </c>
      <c r="K337" s="43">
        <v>24530761</v>
      </c>
      <c r="L337" s="43">
        <v>26274517</v>
      </c>
      <c r="M337" s="43">
        <v>28854560</v>
      </c>
      <c r="N337" s="43">
        <v>31283766</v>
      </c>
      <c r="O337" s="43">
        <v>45101218</v>
      </c>
      <c r="P337" s="43">
        <v>45081450</v>
      </c>
    </row>
    <row r="338" spans="1:16" x14ac:dyDescent="0.3">
      <c r="A338" s="41">
        <f>VLOOKUP(B338,'[1]PORTFOLIO RAW'!B:B,1,FALSE)</f>
        <v>906496</v>
      </c>
      <c r="B338" s="21">
        <v>906496</v>
      </c>
      <c r="C338" s="42" t="s">
        <v>1790</v>
      </c>
      <c r="D338" s="42" t="s">
        <v>1791</v>
      </c>
      <c r="E338" s="43">
        <v>57479093</v>
      </c>
      <c r="F338" s="43">
        <v>35345199</v>
      </c>
      <c r="G338" s="43">
        <v>49219786</v>
      </c>
      <c r="H338" s="43">
        <v>40700437</v>
      </c>
      <c r="I338" s="43">
        <v>40933701</v>
      </c>
      <c r="J338" s="43">
        <v>42545736</v>
      </c>
      <c r="K338" s="43">
        <v>58309044</v>
      </c>
      <c r="L338" s="43">
        <v>72127737</v>
      </c>
      <c r="M338" s="43">
        <v>109353165</v>
      </c>
      <c r="N338" s="43">
        <v>99652054</v>
      </c>
      <c r="O338" s="43">
        <v>110581054</v>
      </c>
      <c r="P338" s="43">
        <v>123179683</v>
      </c>
    </row>
    <row r="339" spans="1:16" x14ac:dyDescent="0.3">
      <c r="A339" s="41">
        <f>VLOOKUP(B339,'[1]PORTFOLIO RAW'!B:B,1,FALSE)</f>
        <v>904866</v>
      </c>
      <c r="B339" s="21">
        <v>904866</v>
      </c>
      <c r="C339" s="42" t="s">
        <v>1792</v>
      </c>
      <c r="D339" s="42" t="s">
        <v>1793</v>
      </c>
      <c r="E339" s="43">
        <v>37742663</v>
      </c>
      <c r="F339" s="43">
        <v>24402977</v>
      </c>
      <c r="G339" s="43">
        <v>36299974</v>
      </c>
      <c r="H339" s="43">
        <v>36568053</v>
      </c>
      <c r="I339" s="43">
        <v>29400064</v>
      </c>
      <c r="J339" s="43">
        <v>34939488</v>
      </c>
      <c r="K339" s="43">
        <v>54372450</v>
      </c>
      <c r="L339" s="43">
        <v>72419481</v>
      </c>
      <c r="M339" s="43">
        <v>92811315</v>
      </c>
      <c r="N339" s="43">
        <v>89627970</v>
      </c>
      <c r="O339" s="43">
        <v>74351919</v>
      </c>
      <c r="P339" s="43">
        <v>65059276</v>
      </c>
    </row>
    <row r="340" spans="1:16" x14ac:dyDescent="0.3">
      <c r="A340" s="41">
        <f>VLOOKUP(B340,'[1]PORTFOLIO RAW'!B:B,1,FALSE)</f>
        <v>906931</v>
      </c>
      <c r="B340" s="21">
        <v>906931</v>
      </c>
      <c r="C340" s="42" t="s">
        <v>1794</v>
      </c>
      <c r="D340" s="42" t="s">
        <v>1795</v>
      </c>
      <c r="E340" s="43">
        <v>4279515</v>
      </c>
      <c r="F340" s="43">
        <v>3013806</v>
      </c>
      <c r="G340" s="43">
        <v>5648514</v>
      </c>
      <c r="H340" s="43">
        <v>9215014</v>
      </c>
      <c r="I340" s="43">
        <v>9156519</v>
      </c>
      <c r="J340" s="43">
        <v>10848382</v>
      </c>
      <c r="K340" s="43">
        <v>16127619</v>
      </c>
      <c r="L340" s="43">
        <v>21151338</v>
      </c>
      <c r="M340" s="43">
        <v>26527656</v>
      </c>
      <c r="N340" s="43">
        <v>20422767</v>
      </c>
      <c r="O340" s="43">
        <v>22179206</v>
      </c>
      <c r="P340" s="43">
        <v>14132887</v>
      </c>
    </row>
    <row r="341" spans="1:16" x14ac:dyDescent="0.3">
      <c r="A341" s="41">
        <f>VLOOKUP(B341,'[1]PORTFOLIO RAW'!B:B,1,FALSE)</f>
        <v>894720</v>
      </c>
      <c r="B341" s="21">
        <v>894720</v>
      </c>
      <c r="C341" s="42" t="s">
        <v>1796</v>
      </c>
      <c r="D341" s="42" t="s">
        <v>1797</v>
      </c>
      <c r="E341" s="43">
        <v>7371037</v>
      </c>
      <c r="F341" s="43">
        <v>4993762</v>
      </c>
      <c r="G341" s="43">
        <v>4632724</v>
      </c>
      <c r="H341" s="43">
        <v>5003602</v>
      </c>
      <c r="I341" s="43">
        <v>5301942</v>
      </c>
      <c r="J341" s="43">
        <v>5899680</v>
      </c>
      <c r="K341" s="43">
        <v>5809806</v>
      </c>
      <c r="L341" s="43">
        <v>8111595</v>
      </c>
      <c r="M341" s="43">
        <v>5708301</v>
      </c>
      <c r="N341" s="43">
        <v>8564413</v>
      </c>
      <c r="O341" s="43">
        <v>10681747</v>
      </c>
      <c r="P341" s="43">
        <v>9279664</v>
      </c>
    </row>
    <row r="342" spans="1:16" x14ac:dyDescent="0.3">
      <c r="A342" s="41">
        <f>VLOOKUP(B342,'[1]PORTFOLIO RAW'!B:B,1,FALSE)</f>
        <v>545615</v>
      </c>
      <c r="B342" s="21">
        <v>545615</v>
      </c>
      <c r="C342" s="42" t="s">
        <v>1798</v>
      </c>
      <c r="D342" s="42" t="s">
        <v>1799</v>
      </c>
      <c r="E342" s="43">
        <v>19678368</v>
      </c>
      <c r="F342" s="43">
        <v>10212172</v>
      </c>
      <c r="G342" s="43">
        <v>16918162</v>
      </c>
      <c r="H342" s="43">
        <v>20239527</v>
      </c>
      <c r="I342" s="43">
        <v>21702594</v>
      </c>
      <c r="J342" s="43">
        <v>13519020</v>
      </c>
      <c r="K342" s="43">
        <v>19020411</v>
      </c>
      <c r="L342" s="43">
        <v>18723948</v>
      </c>
      <c r="M342" s="43">
        <v>13467820</v>
      </c>
      <c r="N342" s="43">
        <v>38545430</v>
      </c>
      <c r="O342" s="43">
        <v>35365126</v>
      </c>
      <c r="P342" s="43">
        <v>28196259</v>
      </c>
    </row>
    <row r="343" spans="1:16" x14ac:dyDescent="0.3">
      <c r="A343" s="41">
        <f>VLOOKUP(B343,'[1]PORTFOLIO RAW'!B:B,1,FALSE)</f>
        <v>325596</v>
      </c>
      <c r="B343" s="21">
        <v>325596</v>
      </c>
      <c r="C343" s="42" t="s">
        <v>1800</v>
      </c>
      <c r="D343" s="42" t="s">
        <v>1801</v>
      </c>
      <c r="E343" s="43">
        <v>2813278</v>
      </c>
      <c r="F343" s="43">
        <v>2779435</v>
      </c>
      <c r="G343" s="43">
        <v>4887874</v>
      </c>
      <c r="H343" s="43">
        <v>6497570</v>
      </c>
      <c r="I343" s="43">
        <v>7675248</v>
      </c>
      <c r="J343" s="43">
        <v>10982200</v>
      </c>
      <c r="K343" s="43">
        <v>29265600</v>
      </c>
      <c r="L343" s="43">
        <v>68445319</v>
      </c>
      <c r="M343" s="43">
        <v>123281250</v>
      </c>
      <c r="N343" s="43">
        <v>70332349</v>
      </c>
      <c r="O343" s="43">
        <v>54014116</v>
      </c>
      <c r="P343" s="43">
        <v>44455316</v>
      </c>
    </row>
    <row r="344" spans="1:16" x14ac:dyDescent="0.3">
      <c r="A344" s="41">
        <f>VLOOKUP(B344,'[1]PORTFOLIO RAW'!B:B,1,FALSE)</f>
        <v>510209</v>
      </c>
      <c r="B344" s="21">
        <v>510209</v>
      </c>
      <c r="C344" s="42" t="s">
        <v>1802</v>
      </c>
      <c r="D344" s="42" t="s">
        <v>1803</v>
      </c>
      <c r="E344" s="43">
        <v>6789016</v>
      </c>
      <c r="F344" s="43">
        <v>4196464</v>
      </c>
      <c r="G344" s="43">
        <v>5169990</v>
      </c>
      <c r="H344" s="43">
        <v>4845306</v>
      </c>
      <c r="I344" s="43">
        <v>4958083</v>
      </c>
      <c r="J344" s="43">
        <v>5636503</v>
      </c>
      <c r="K344" s="43">
        <v>6898704</v>
      </c>
      <c r="L344" s="43">
        <v>7505743</v>
      </c>
      <c r="M344" s="43">
        <v>8525085</v>
      </c>
      <c r="N344" s="43">
        <v>13283673</v>
      </c>
      <c r="O344" s="43">
        <v>14930244</v>
      </c>
      <c r="P344" s="43">
        <v>8297830</v>
      </c>
    </row>
    <row r="345" spans="1:16" x14ac:dyDescent="0.3">
      <c r="A345" s="41">
        <f>VLOOKUP(B345,'[1]PORTFOLIO RAW'!B:B,1,FALSE)</f>
        <v>905414</v>
      </c>
      <c r="B345" s="21">
        <v>905414</v>
      </c>
      <c r="C345" s="42" t="s">
        <v>1804</v>
      </c>
      <c r="D345" s="42" t="s">
        <v>1805</v>
      </c>
      <c r="E345" s="43">
        <v>14122927</v>
      </c>
      <c r="F345" s="43">
        <v>7291062</v>
      </c>
      <c r="G345" s="43">
        <v>10567068</v>
      </c>
      <c r="H345" s="43">
        <v>11200505</v>
      </c>
      <c r="I345" s="43">
        <v>12411720</v>
      </c>
      <c r="J345" s="43">
        <v>15252930</v>
      </c>
      <c r="K345" s="43">
        <v>21192200</v>
      </c>
      <c r="L345" s="43">
        <v>24202560</v>
      </c>
      <c r="M345" s="43">
        <v>26222280</v>
      </c>
      <c r="N345" s="43">
        <v>27852860</v>
      </c>
      <c r="O345" s="43">
        <v>43027600</v>
      </c>
      <c r="P345" s="43">
        <v>42315060</v>
      </c>
    </row>
    <row r="346" spans="1:16" x14ac:dyDescent="0.3">
      <c r="A346" s="41" t="str">
        <f>VLOOKUP(B346,'[1]PORTFOLIO RAW'!B:B,1,FALSE)</f>
        <v>29026M</v>
      </c>
      <c r="B346" s="21" t="s">
        <v>352</v>
      </c>
      <c r="C346" s="42" t="s">
        <v>1806</v>
      </c>
      <c r="D346" s="42" t="s">
        <v>1807</v>
      </c>
      <c r="E346" s="43">
        <v>216624898</v>
      </c>
      <c r="F346" s="43">
        <v>96952970</v>
      </c>
      <c r="G346" s="43">
        <v>197012316</v>
      </c>
      <c r="H346" s="43">
        <v>190843426</v>
      </c>
      <c r="I346" s="43">
        <v>209849527</v>
      </c>
      <c r="J346" s="43">
        <v>233420372</v>
      </c>
      <c r="K346" s="43">
        <v>376370608</v>
      </c>
      <c r="L346" s="43">
        <v>360940074</v>
      </c>
      <c r="M346" s="43">
        <v>534763617</v>
      </c>
      <c r="N346" s="43">
        <v>547815138</v>
      </c>
      <c r="O346" s="43">
        <v>731884412</v>
      </c>
      <c r="P346" s="43">
        <v>726828198</v>
      </c>
    </row>
    <row r="347" spans="1:16" x14ac:dyDescent="0.3">
      <c r="A347" s="41">
        <f>VLOOKUP(B347,'[1]PORTFOLIO RAW'!B:B,1,FALSE)</f>
        <v>905277</v>
      </c>
      <c r="B347" s="21">
        <v>905277</v>
      </c>
      <c r="C347" s="42" t="s">
        <v>1808</v>
      </c>
      <c r="D347" s="42" t="s">
        <v>1809</v>
      </c>
      <c r="E347" s="43">
        <v>130223963</v>
      </c>
      <c r="F347" s="43">
        <v>87651346</v>
      </c>
      <c r="G347" s="43">
        <v>121821150</v>
      </c>
      <c r="H347" s="43">
        <v>92784106</v>
      </c>
      <c r="I347" s="43">
        <v>51275435</v>
      </c>
      <c r="J347" s="43">
        <v>27970442</v>
      </c>
      <c r="K347" s="43">
        <v>53382566</v>
      </c>
      <c r="L347" s="43">
        <v>73810627</v>
      </c>
      <c r="M347" s="43">
        <v>21356033</v>
      </c>
      <c r="N347" s="43">
        <v>25407430</v>
      </c>
      <c r="O347" s="43">
        <v>34657676</v>
      </c>
      <c r="P347" s="43">
        <v>31923124</v>
      </c>
    </row>
    <row r="348" spans="1:16" x14ac:dyDescent="0.3">
      <c r="A348" s="41">
        <f>VLOOKUP(B348,'[1]PORTFOLIO RAW'!B:B,1,FALSE)</f>
        <v>916091</v>
      </c>
      <c r="B348" s="21">
        <v>916091</v>
      </c>
      <c r="C348" s="42" t="s">
        <v>1810</v>
      </c>
      <c r="D348" s="42" t="s">
        <v>1811</v>
      </c>
      <c r="E348" s="43">
        <v>8574041</v>
      </c>
      <c r="F348" s="43">
        <v>5310250</v>
      </c>
      <c r="G348" s="43">
        <v>8715708</v>
      </c>
      <c r="H348" s="43">
        <v>7635897</v>
      </c>
      <c r="I348" s="43">
        <v>3661195</v>
      </c>
      <c r="J348" s="43">
        <v>6215799</v>
      </c>
      <c r="K348" s="43">
        <v>8391207</v>
      </c>
      <c r="L348" s="43">
        <v>9178279</v>
      </c>
      <c r="M348" s="43">
        <v>4535113</v>
      </c>
      <c r="N348" s="43">
        <v>8222591</v>
      </c>
      <c r="O348" s="43">
        <v>13409256</v>
      </c>
      <c r="P348" s="43">
        <v>15173453</v>
      </c>
    </row>
    <row r="349" spans="1:16" x14ac:dyDescent="0.3">
      <c r="A349" s="41">
        <f>VLOOKUP(B349,'[1]PORTFOLIO RAW'!B:B,1,FALSE)</f>
        <v>902335</v>
      </c>
      <c r="B349" s="21">
        <v>902335</v>
      </c>
      <c r="C349" s="42" t="s">
        <v>1812</v>
      </c>
      <c r="D349" s="42" t="s">
        <v>1813</v>
      </c>
      <c r="E349" s="43">
        <v>5696297</v>
      </c>
      <c r="F349" s="43">
        <v>4908259</v>
      </c>
      <c r="G349" s="43">
        <v>5825676</v>
      </c>
      <c r="H349" s="43">
        <v>6879886</v>
      </c>
      <c r="I349" s="43">
        <v>8057819</v>
      </c>
      <c r="J349" s="43">
        <v>8440104</v>
      </c>
      <c r="K349" s="43">
        <v>9341309</v>
      </c>
      <c r="L349" s="43">
        <v>11893784</v>
      </c>
      <c r="M349" s="43">
        <v>16197720</v>
      </c>
      <c r="N349" s="43">
        <v>18510816</v>
      </c>
      <c r="O349" s="43">
        <v>20963622</v>
      </c>
      <c r="P349" s="43">
        <v>21853136</v>
      </c>
    </row>
    <row r="350" spans="1:16" x14ac:dyDescent="0.3">
      <c r="A350" s="41" t="str">
        <f>VLOOKUP(B350,'[1]PORTFOLIO RAW'!B:B,1,FALSE)</f>
        <v>9373MH</v>
      </c>
      <c r="B350" s="21" t="s">
        <v>367</v>
      </c>
      <c r="C350" s="42" t="s">
        <v>1814</v>
      </c>
      <c r="D350" s="42" t="s">
        <v>1815</v>
      </c>
      <c r="E350" s="43">
        <v>27986954</v>
      </c>
      <c r="F350" s="43">
        <v>18215291</v>
      </c>
      <c r="G350" s="43">
        <v>24613216</v>
      </c>
      <c r="H350" s="43">
        <v>29022553</v>
      </c>
      <c r="I350" s="43">
        <v>31912859</v>
      </c>
      <c r="J350" s="43">
        <v>32422317</v>
      </c>
      <c r="K350" s="43">
        <v>38246226</v>
      </c>
      <c r="L350" s="43">
        <v>37476734</v>
      </c>
      <c r="M350" s="43">
        <v>29171618</v>
      </c>
      <c r="N350" s="43">
        <v>33387522</v>
      </c>
      <c r="O350" s="43">
        <v>44358665</v>
      </c>
      <c r="P350" s="43">
        <v>85391584</v>
      </c>
    </row>
  </sheetData>
  <autoFilter ref="A3:P350" xr:uid="{6A81BCCC-D1CC-4B52-9A61-A75B177BA66C}"/>
  <mergeCells count="1">
    <mergeCell ref="A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8B2A-37C3-48D2-9236-4C0C49693759}">
  <sheetPr>
    <tabColor rgb="FF92D050"/>
  </sheetPr>
  <dimension ref="A1:P349"/>
  <sheetViews>
    <sheetView zoomScale="54" workbookViewId="0">
      <selection activeCell="O2" sqref="O2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6" ht="23" thickBot="1" x14ac:dyDescent="0.5">
      <c r="A1" s="69" t="s">
        <v>7716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6" ht="15" thickBot="1" x14ac:dyDescent="0.4">
      <c r="A2" s="35"/>
      <c r="B2" s="35" t="s">
        <v>384</v>
      </c>
      <c r="C2" s="48" t="s">
        <v>349</v>
      </c>
      <c r="D2" s="36" t="s">
        <v>384</v>
      </c>
      <c r="E2" s="36" t="s">
        <v>349</v>
      </c>
      <c r="F2" s="36">
        <v>2007</v>
      </c>
      <c r="G2" s="36">
        <v>2008</v>
      </c>
      <c r="H2" s="36">
        <v>2009</v>
      </c>
      <c r="I2" s="36">
        <v>2010</v>
      </c>
      <c r="J2" s="36">
        <v>2011</v>
      </c>
      <c r="K2" s="36">
        <v>2012</v>
      </c>
      <c r="L2" s="36">
        <v>2013</v>
      </c>
      <c r="M2" s="36">
        <v>2014</v>
      </c>
      <c r="N2" s="36">
        <v>2015</v>
      </c>
      <c r="O2" s="36">
        <v>2016</v>
      </c>
      <c r="P2">
        <v>2017</v>
      </c>
    </row>
    <row r="3" spans="1:16" x14ac:dyDescent="0.35">
      <c r="A3" s="39">
        <v>902172</v>
      </c>
      <c r="B3" s="39" t="s">
        <v>1816</v>
      </c>
      <c r="C3" s="39">
        <v>902172</v>
      </c>
      <c r="D3" s="37" t="s">
        <v>1817</v>
      </c>
      <c r="E3" s="34" t="s">
        <v>1818</v>
      </c>
      <c r="F3" s="34">
        <v>4096000</v>
      </c>
      <c r="G3" s="34">
        <v>3460000</v>
      </c>
      <c r="H3" s="34">
        <v>3193000</v>
      </c>
      <c r="I3" s="34">
        <v>4085000</v>
      </c>
      <c r="J3" s="34">
        <v>4283000</v>
      </c>
      <c r="K3" s="34">
        <v>4444000</v>
      </c>
      <c r="L3" s="34">
        <v>4659000</v>
      </c>
      <c r="M3" s="34">
        <v>4956000</v>
      </c>
      <c r="N3" s="34">
        <v>4833000</v>
      </c>
      <c r="O3" s="34">
        <v>5050000</v>
      </c>
      <c r="P3">
        <v>5620000</v>
      </c>
    </row>
    <row r="4" spans="1:16" x14ac:dyDescent="0.35">
      <c r="A4" s="40">
        <v>916328</v>
      </c>
      <c r="B4" s="40" t="s">
        <v>385</v>
      </c>
      <c r="C4" s="40">
        <v>916328</v>
      </c>
      <c r="D4" s="38" t="s">
        <v>1819</v>
      </c>
      <c r="E4" s="33" t="s">
        <v>1820</v>
      </c>
      <c r="F4" s="33">
        <v>3606314</v>
      </c>
      <c r="G4" s="33">
        <v>4734216</v>
      </c>
      <c r="H4" s="33">
        <v>5745838</v>
      </c>
      <c r="I4" s="33">
        <v>4626172</v>
      </c>
      <c r="J4" s="33">
        <v>4728449</v>
      </c>
      <c r="K4" s="33">
        <v>5962920</v>
      </c>
      <c r="L4" s="33">
        <v>2576000</v>
      </c>
      <c r="M4" s="33">
        <v>2284000</v>
      </c>
      <c r="N4" s="33">
        <v>2671000</v>
      </c>
      <c r="O4" s="33">
        <v>1384000</v>
      </c>
      <c r="P4">
        <v>1937000</v>
      </c>
    </row>
    <row r="5" spans="1:16" x14ac:dyDescent="0.35">
      <c r="A5" s="40" t="s">
        <v>350</v>
      </c>
      <c r="B5" s="40" t="s">
        <v>1821</v>
      </c>
      <c r="C5" s="40" t="s">
        <v>350</v>
      </c>
      <c r="D5" s="38" t="s">
        <v>1822</v>
      </c>
      <c r="E5" s="33" t="s">
        <v>1823</v>
      </c>
      <c r="F5" s="33">
        <v>1243148</v>
      </c>
      <c r="G5" s="33">
        <v>1691751</v>
      </c>
      <c r="H5" s="33">
        <v>1589963</v>
      </c>
      <c r="I5" s="33">
        <v>1780656</v>
      </c>
      <c r="J5" s="33">
        <v>2277677</v>
      </c>
      <c r="K5" s="33">
        <v>2553510</v>
      </c>
      <c r="L5" s="33">
        <v>3281878</v>
      </c>
      <c r="M5" s="33">
        <v>2941498</v>
      </c>
      <c r="N5" s="33">
        <v>3053581</v>
      </c>
      <c r="O5" s="33">
        <v>4111892</v>
      </c>
      <c r="P5">
        <v>3445149</v>
      </c>
    </row>
    <row r="6" spans="1:16" x14ac:dyDescent="0.35">
      <c r="A6" s="40">
        <v>312367</v>
      </c>
      <c r="B6" s="40" t="s">
        <v>403</v>
      </c>
      <c r="C6" s="40">
        <v>312367</v>
      </c>
      <c r="D6" s="38" t="s">
        <v>1824</v>
      </c>
      <c r="E6" s="33" t="s">
        <v>1825</v>
      </c>
      <c r="F6" s="33">
        <v>227000</v>
      </c>
      <c r="G6" s="33">
        <v>-107000</v>
      </c>
      <c r="H6" s="33">
        <v>113000</v>
      </c>
      <c r="I6" s="33">
        <v>414000</v>
      </c>
      <c r="J6" s="33">
        <v>1069000</v>
      </c>
      <c r="K6" s="33">
        <v>1125000</v>
      </c>
      <c r="L6" s="33">
        <v>998000</v>
      </c>
      <c r="M6" s="33">
        <v>847000</v>
      </c>
      <c r="N6" s="33">
        <v>881000</v>
      </c>
      <c r="O6" s="33">
        <v>962000</v>
      </c>
      <c r="P6">
        <v>909000</v>
      </c>
    </row>
    <row r="7" spans="1:16" x14ac:dyDescent="0.35">
      <c r="A7" s="40">
        <v>749382</v>
      </c>
      <c r="B7" s="40" t="s">
        <v>1826</v>
      </c>
      <c r="C7" s="40">
        <v>749382</v>
      </c>
      <c r="D7" s="38" t="s">
        <v>1827</v>
      </c>
      <c r="E7" s="33" t="s">
        <v>1828</v>
      </c>
      <c r="F7" s="33">
        <v>723807</v>
      </c>
      <c r="G7" s="33">
        <v>871814</v>
      </c>
      <c r="H7" s="33">
        <v>386508</v>
      </c>
      <c r="I7" s="33">
        <v>774680</v>
      </c>
      <c r="J7" s="33">
        <v>832847</v>
      </c>
      <c r="K7" s="33">
        <v>832775</v>
      </c>
      <c r="L7" s="33">
        <v>289985</v>
      </c>
      <c r="M7" s="33">
        <v>268395</v>
      </c>
      <c r="N7" s="33">
        <v>629551</v>
      </c>
      <c r="O7" s="33">
        <v>1168782</v>
      </c>
      <c r="P7">
        <v>1693954</v>
      </c>
    </row>
    <row r="8" spans="1:16" x14ac:dyDescent="0.35">
      <c r="A8" s="40" t="s">
        <v>351</v>
      </c>
      <c r="B8" s="40" t="s">
        <v>1829</v>
      </c>
      <c r="C8" s="40" t="s">
        <v>351</v>
      </c>
      <c r="D8" s="38" t="s">
        <v>1830</v>
      </c>
      <c r="E8" s="33" t="s">
        <v>1831</v>
      </c>
      <c r="F8" s="33">
        <v>238317</v>
      </c>
      <c r="G8" s="33">
        <v>238038</v>
      </c>
      <c r="H8" s="33">
        <v>270373</v>
      </c>
      <c r="I8" s="33">
        <v>344501</v>
      </c>
      <c r="J8" s="33">
        <v>393627</v>
      </c>
      <c r="K8" s="33">
        <v>386800</v>
      </c>
      <c r="L8" s="33">
        <v>390863</v>
      </c>
      <c r="M8" s="33">
        <v>492270</v>
      </c>
      <c r="N8" s="33">
        <v>471745</v>
      </c>
      <c r="O8" s="33">
        <v>457677</v>
      </c>
      <c r="P8">
        <v>331705</v>
      </c>
    </row>
    <row r="9" spans="1:16" x14ac:dyDescent="0.35">
      <c r="A9" s="40">
        <v>936365</v>
      </c>
      <c r="B9" s="40" t="s">
        <v>1832</v>
      </c>
      <c r="C9" s="40">
        <v>936365</v>
      </c>
      <c r="D9" s="38" t="s">
        <v>1833</v>
      </c>
      <c r="E9" s="33" t="s">
        <v>1834</v>
      </c>
      <c r="F9" s="33">
        <v>-3379000</v>
      </c>
      <c r="G9" s="33">
        <v>-3098000</v>
      </c>
      <c r="H9" s="33">
        <v>304000</v>
      </c>
      <c r="I9" s="33">
        <v>471000</v>
      </c>
      <c r="J9" s="33">
        <v>491000</v>
      </c>
      <c r="K9" s="33">
        <v>-1183000</v>
      </c>
      <c r="L9" s="33">
        <v>-83000</v>
      </c>
      <c r="M9" s="33">
        <v>-403000</v>
      </c>
      <c r="N9" s="33">
        <v>-660000</v>
      </c>
      <c r="O9" s="33">
        <v>-497000</v>
      </c>
      <c r="P9">
        <v>-1087000</v>
      </c>
    </row>
    <row r="10" spans="1:16" x14ac:dyDescent="0.35">
      <c r="A10" s="40">
        <v>545101</v>
      </c>
      <c r="B10" s="40" t="s">
        <v>1835</v>
      </c>
      <c r="C10" s="40">
        <v>545101</v>
      </c>
      <c r="D10" s="38" t="s">
        <v>1836</v>
      </c>
      <c r="E10" s="33" t="s">
        <v>1837</v>
      </c>
      <c r="F10" s="33">
        <v>495000</v>
      </c>
      <c r="G10" s="33">
        <v>1228000</v>
      </c>
      <c r="H10" s="33">
        <v>808000</v>
      </c>
      <c r="I10" s="33">
        <v>-55000</v>
      </c>
      <c r="J10" s="33">
        <v>-28000</v>
      </c>
      <c r="K10" s="33">
        <v>-928000</v>
      </c>
      <c r="L10" s="33">
        <v>266000</v>
      </c>
      <c r="M10" s="33">
        <v>825000</v>
      </c>
      <c r="N10" s="33">
        <v>306000</v>
      </c>
      <c r="O10" s="33">
        <v>-11000</v>
      </c>
      <c r="P10">
        <v>-511000</v>
      </c>
    </row>
    <row r="11" spans="1:16" x14ac:dyDescent="0.35">
      <c r="A11" s="40">
        <v>933185</v>
      </c>
      <c r="B11" s="40" t="s">
        <v>1838</v>
      </c>
      <c r="C11" s="40">
        <v>933185</v>
      </c>
      <c r="D11" s="38" t="s">
        <v>1839</v>
      </c>
      <c r="E11" s="33" t="s">
        <v>1840</v>
      </c>
      <c r="F11" s="33">
        <v>1634000</v>
      </c>
      <c r="G11" s="33">
        <v>1254000</v>
      </c>
      <c r="H11" s="33">
        <v>1497000</v>
      </c>
      <c r="I11" s="33">
        <v>2344000</v>
      </c>
      <c r="J11" s="33">
        <v>1964000</v>
      </c>
      <c r="K11" s="33">
        <v>2866000</v>
      </c>
      <c r="L11" s="33">
        <v>3158000</v>
      </c>
      <c r="M11" s="33">
        <v>2951000</v>
      </c>
      <c r="N11" s="33">
        <v>2533000</v>
      </c>
      <c r="O11" s="33">
        <v>2659000</v>
      </c>
      <c r="P11">
        <v>2671000</v>
      </c>
    </row>
    <row r="12" spans="1:16" x14ac:dyDescent="0.35">
      <c r="A12" s="40">
        <v>277642</v>
      </c>
      <c r="B12" s="40" t="s">
        <v>1841</v>
      </c>
      <c r="C12" s="40">
        <v>277642</v>
      </c>
      <c r="D12" s="38" t="s">
        <v>1842</v>
      </c>
      <c r="E12" s="33" t="s">
        <v>1843</v>
      </c>
      <c r="F12" s="33">
        <v>638000</v>
      </c>
      <c r="G12" s="33">
        <v>693000</v>
      </c>
      <c r="H12" s="33">
        <v>-31000</v>
      </c>
      <c r="I12" s="33">
        <v>684000</v>
      </c>
      <c r="J12" s="33">
        <v>1012000</v>
      </c>
      <c r="K12" s="33">
        <v>1153000</v>
      </c>
      <c r="L12" s="33">
        <v>724000</v>
      </c>
      <c r="M12" s="33">
        <v>504000</v>
      </c>
      <c r="N12" s="33">
        <v>401000</v>
      </c>
      <c r="O12" s="33">
        <v>462000</v>
      </c>
      <c r="P12">
        <v>684000</v>
      </c>
    </row>
    <row r="13" spans="1:16" x14ac:dyDescent="0.35">
      <c r="A13" s="40">
        <v>905271</v>
      </c>
      <c r="B13" s="40" t="s">
        <v>1844</v>
      </c>
      <c r="C13" s="40">
        <v>905271</v>
      </c>
      <c r="D13" s="38" t="s">
        <v>1845</v>
      </c>
      <c r="E13" s="33" t="s">
        <v>1846</v>
      </c>
      <c r="F13" s="33">
        <v>1042700</v>
      </c>
      <c r="G13" s="33">
        <v>1090500</v>
      </c>
      <c r="H13" s="33">
        <v>631400</v>
      </c>
      <c r="I13" s="33">
        <v>1029100</v>
      </c>
      <c r="J13" s="33">
        <v>1224200</v>
      </c>
      <c r="K13" s="33">
        <v>1046500</v>
      </c>
      <c r="L13" s="33">
        <v>994200</v>
      </c>
      <c r="M13" s="33">
        <v>991700</v>
      </c>
      <c r="N13" s="33">
        <v>1277900</v>
      </c>
      <c r="O13" s="33">
        <v>631100</v>
      </c>
      <c r="P13">
        <v>1219900</v>
      </c>
    </row>
    <row r="14" spans="1:16" x14ac:dyDescent="0.35">
      <c r="A14" s="40">
        <v>277355</v>
      </c>
      <c r="B14" s="40" t="s">
        <v>1847</v>
      </c>
      <c r="C14" s="40">
        <v>277355</v>
      </c>
      <c r="D14" s="38" t="s">
        <v>1848</v>
      </c>
      <c r="E14" s="33" t="s">
        <v>1849</v>
      </c>
      <c r="F14" s="33">
        <v>100967</v>
      </c>
      <c r="G14" s="33">
        <v>145138</v>
      </c>
      <c r="H14" s="33">
        <v>145913</v>
      </c>
      <c r="I14" s="33">
        <v>171220</v>
      </c>
      <c r="J14" s="33">
        <v>200904</v>
      </c>
      <c r="K14" s="33">
        <v>203989</v>
      </c>
      <c r="L14" s="33">
        <v>293487</v>
      </c>
      <c r="M14" s="33">
        <v>333948</v>
      </c>
      <c r="N14" s="33">
        <v>321406</v>
      </c>
      <c r="O14" s="33">
        <v>316132</v>
      </c>
      <c r="P14">
        <v>244321</v>
      </c>
    </row>
    <row r="15" spans="1:16" x14ac:dyDescent="0.35">
      <c r="A15" s="40">
        <v>130298</v>
      </c>
      <c r="B15" s="40" t="s">
        <v>1850</v>
      </c>
      <c r="C15" s="40">
        <v>130298</v>
      </c>
      <c r="D15" s="38" t="s">
        <v>1851</v>
      </c>
      <c r="E15" s="33" t="s">
        <v>1852</v>
      </c>
      <c r="F15" s="33">
        <v>229690</v>
      </c>
      <c r="G15" s="33">
        <v>194202</v>
      </c>
      <c r="H15" s="33">
        <v>178368</v>
      </c>
      <c r="I15" s="33">
        <v>323720</v>
      </c>
      <c r="J15" s="33">
        <v>436280</v>
      </c>
      <c r="K15" s="33">
        <v>311536</v>
      </c>
      <c r="L15" s="33">
        <v>413171</v>
      </c>
      <c r="M15" s="33">
        <v>133316</v>
      </c>
      <c r="N15" s="33">
        <v>334906</v>
      </c>
      <c r="O15" s="33">
        <v>643675</v>
      </c>
      <c r="P15">
        <v>474350</v>
      </c>
    </row>
    <row r="16" spans="1:16" x14ac:dyDescent="0.35">
      <c r="A16" s="40">
        <v>325596</v>
      </c>
      <c r="B16" s="40" t="s">
        <v>1853</v>
      </c>
      <c r="C16" s="40">
        <v>325596</v>
      </c>
      <c r="D16" s="38" t="s">
        <v>1854</v>
      </c>
      <c r="E16" s="33" t="s">
        <v>1855</v>
      </c>
      <c r="F16" s="33">
        <v>141030</v>
      </c>
      <c r="G16" s="33">
        <v>238379</v>
      </c>
      <c r="H16" s="33">
        <v>222000</v>
      </c>
      <c r="I16" s="33">
        <v>184400</v>
      </c>
      <c r="J16" s="33">
        <v>260900</v>
      </c>
      <c r="K16" s="33">
        <v>97300</v>
      </c>
      <c r="L16" s="33">
        <v>-750400</v>
      </c>
      <c r="M16" s="33">
        <v>-1630500</v>
      </c>
      <c r="N16" s="33">
        <v>3683200</v>
      </c>
      <c r="O16" s="33">
        <v>14695000</v>
      </c>
      <c r="P16">
        <v>-7203900</v>
      </c>
    </row>
    <row r="17" spans="1:16" x14ac:dyDescent="0.35">
      <c r="A17" s="40">
        <v>906979</v>
      </c>
      <c r="B17" s="40" t="s">
        <v>1856</v>
      </c>
      <c r="C17" s="40">
        <v>906979</v>
      </c>
      <c r="D17" s="38" t="s">
        <v>1857</v>
      </c>
      <c r="E17" s="33" t="s">
        <v>1858</v>
      </c>
      <c r="F17" s="33">
        <v>424700</v>
      </c>
      <c r="G17" s="33">
        <v>288000</v>
      </c>
      <c r="H17" s="33">
        <v>111000</v>
      </c>
      <c r="I17" s="33">
        <v>287600</v>
      </c>
      <c r="J17" s="33">
        <v>303600</v>
      </c>
      <c r="K17" s="33">
        <v>319800</v>
      </c>
      <c r="L17" s="33">
        <v>358300</v>
      </c>
      <c r="M17" s="33">
        <v>383100</v>
      </c>
      <c r="N17" s="33">
        <v>378200</v>
      </c>
      <c r="O17" s="33">
        <v>371500</v>
      </c>
      <c r="P17">
        <v>439200</v>
      </c>
    </row>
    <row r="18" spans="1:16" x14ac:dyDescent="0.35">
      <c r="A18" s="40">
        <v>322677</v>
      </c>
      <c r="B18" s="40" t="s">
        <v>1859</v>
      </c>
      <c r="C18" s="40">
        <v>322677</v>
      </c>
      <c r="D18" s="38" t="s">
        <v>1860</v>
      </c>
      <c r="E18" s="33" t="s">
        <v>1861</v>
      </c>
      <c r="F18" s="33">
        <v>4636000</v>
      </c>
      <c r="G18" s="33">
        <v>-1679000</v>
      </c>
      <c r="H18" s="33">
        <v>854000</v>
      </c>
      <c r="I18" s="33">
        <v>928000</v>
      </c>
      <c r="J18" s="33">
        <v>788000</v>
      </c>
      <c r="K18" s="33">
        <v>2306000</v>
      </c>
      <c r="L18" s="33">
        <v>2263000</v>
      </c>
      <c r="M18" s="33">
        <v>2746000</v>
      </c>
      <c r="N18" s="33">
        <v>2055000</v>
      </c>
      <c r="O18" s="33">
        <v>1761000</v>
      </c>
      <c r="P18">
        <v>2567000</v>
      </c>
    </row>
    <row r="19" spans="1:16" x14ac:dyDescent="0.35">
      <c r="A19" s="40" t="s">
        <v>352</v>
      </c>
      <c r="B19" s="40" t="s">
        <v>1862</v>
      </c>
      <c r="C19" s="40" t="s">
        <v>352</v>
      </c>
      <c r="D19" s="38" t="s">
        <v>1863</v>
      </c>
      <c r="E19" s="33" t="s">
        <v>1864</v>
      </c>
      <c r="F19" s="33">
        <v>4203720</v>
      </c>
      <c r="G19" s="33">
        <v>4226858</v>
      </c>
      <c r="H19" s="33">
        <v>6520448</v>
      </c>
      <c r="I19" s="33">
        <v>8505000</v>
      </c>
      <c r="J19" s="33">
        <v>9737000</v>
      </c>
      <c r="K19" s="33">
        <v>10737000</v>
      </c>
      <c r="L19" s="33">
        <v>12920000</v>
      </c>
      <c r="M19" s="33">
        <v>14444000</v>
      </c>
      <c r="N19" s="33">
        <v>15826000</v>
      </c>
      <c r="O19" s="33">
        <v>19478000</v>
      </c>
      <c r="P19">
        <v>22486000</v>
      </c>
    </row>
    <row r="20" spans="1:16" x14ac:dyDescent="0.35">
      <c r="A20" s="40">
        <v>904853</v>
      </c>
      <c r="B20" s="40" t="s">
        <v>1865</v>
      </c>
      <c r="C20" s="40">
        <v>904853</v>
      </c>
      <c r="D20" s="38" t="s">
        <v>1866</v>
      </c>
      <c r="E20" s="33" t="s">
        <v>1867</v>
      </c>
      <c r="F20" s="33">
        <v>9786000</v>
      </c>
      <c r="G20" s="33">
        <v>3090000</v>
      </c>
      <c r="H20" s="33">
        <v>3206000</v>
      </c>
      <c r="I20" s="33">
        <v>3890000</v>
      </c>
      <c r="J20" s="33">
        <v>3377000</v>
      </c>
      <c r="K20" s="33">
        <v>4167000</v>
      </c>
      <c r="L20" s="33">
        <v>4523000</v>
      </c>
      <c r="M20" s="33">
        <v>5058000</v>
      </c>
      <c r="N20" s="33">
        <v>5231000</v>
      </c>
      <c r="O20" s="33">
        <v>14215000</v>
      </c>
      <c r="P20">
        <v>6841000</v>
      </c>
    </row>
    <row r="21" spans="1:16" x14ac:dyDescent="0.35">
      <c r="A21" s="40">
        <v>891399</v>
      </c>
      <c r="B21" s="40" t="s">
        <v>1868</v>
      </c>
      <c r="C21" s="40">
        <v>891399</v>
      </c>
      <c r="D21" s="38" t="s">
        <v>1869</v>
      </c>
      <c r="E21" s="33" t="s">
        <v>1870</v>
      </c>
      <c r="F21" s="33">
        <v>476000</v>
      </c>
      <c r="G21" s="33">
        <v>645000</v>
      </c>
      <c r="H21" s="33">
        <v>902000</v>
      </c>
      <c r="I21" s="33">
        <v>1152000</v>
      </c>
      <c r="J21" s="33">
        <v>631000</v>
      </c>
      <c r="K21" s="33">
        <v>-39000</v>
      </c>
      <c r="L21" s="33">
        <v>274000</v>
      </c>
      <c r="M21" s="33">
        <v>-241000</v>
      </c>
      <c r="N21" s="33">
        <v>596000</v>
      </c>
      <c r="O21" s="33">
        <v>2371000</v>
      </c>
      <c r="P21">
        <v>2244000</v>
      </c>
    </row>
    <row r="22" spans="1:16" x14ac:dyDescent="0.35">
      <c r="A22" s="40">
        <v>670942</v>
      </c>
      <c r="B22" s="40" t="s">
        <v>1871</v>
      </c>
      <c r="C22" s="40">
        <v>670942</v>
      </c>
      <c r="D22" s="38" t="s">
        <v>1872</v>
      </c>
      <c r="E22" s="33" t="s">
        <v>1873</v>
      </c>
      <c r="F22" s="33">
        <v>618000</v>
      </c>
      <c r="G22" s="33">
        <v>607000</v>
      </c>
      <c r="H22" s="33">
        <v>612000</v>
      </c>
      <c r="I22" s="33">
        <v>139000</v>
      </c>
      <c r="J22" s="33">
        <v>519000</v>
      </c>
      <c r="K22" s="33">
        <v>-974000</v>
      </c>
      <c r="L22" s="33">
        <v>289000</v>
      </c>
      <c r="M22" s="33">
        <v>586000</v>
      </c>
      <c r="N22" s="33">
        <v>630000</v>
      </c>
      <c r="O22" s="33">
        <v>653000</v>
      </c>
      <c r="P22">
        <v>677000</v>
      </c>
    </row>
    <row r="23" spans="1:16" x14ac:dyDescent="0.35">
      <c r="A23" s="40">
        <v>905425</v>
      </c>
      <c r="B23" s="40" t="s">
        <v>1874</v>
      </c>
      <c r="C23" s="40">
        <v>905425</v>
      </c>
      <c r="D23" s="38" t="s">
        <v>1875</v>
      </c>
      <c r="E23" s="33" t="s">
        <v>1876</v>
      </c>
      <c r="F23" s="33">
        <v>1144000</v>
      </c>
      <c r="G23" s="33">
        <v>1380000</v>
      </c>
      <c r="H23" s="33">
        <v>1362000</v>
      </c>
      <c r="I23" s="33">
        <v>1211000</v>
      </c>
      <c r="J23" s="33">
        <v>1568000</v>
      </c>
      <c r="K23" s="33">
        <v>1259000</v>
      </c>
      <c r="L23" s="33">
        <v>1480000</v>
      </c>
      <c r="M23" s="33">
        <v>1634000</v>
      </c>
      <c r="N23" s="33">
        <v>2047100</v>
      </c>
      <c r="O23" s="33">
        <v>610900</v>
      </c>
      <c r="P23">
        <v>1885900</v>
      </c>
    </row>
    <row r="24" spans="1:16" x14ac:dyDescent="0.35">
      <c r="A24" s="40">
        <v>906156</v>
      </c>
      <c r="B24" s="40" t="s">
        <v>1877</v>
      </c>
      <c r="C24" s="40">
        <v>906156</v>
      </c>
      <c r="D24" s="38" t="s">
        <v>1878</v>
      </c>
      <c r="E24" s="33" t="s">
        <v>1879</v>
      </c>
      <c r="F24" s="33">
        <v>4012000</v>
      </c>
      <c r="G24" s="33">
        <v>2688000</v>
      </c>
      <c r="H24" s="33">
        <v>1802000</v>
      </c>
      <c r="I24" s="33">
        <v>4006000</v>
      </c>
      <c r="J24" s="33">
        <v>4877000</v>
      </c>
      <c r="K24" s="33">
        <v>4433000</v>
      </c>
      <c r="L24" s="33">
        <v>5312000</v>
      </c>
      <c r="M24" s="33">
        <v>5839000</v>
      </c>
      <c r="N24" s="33">
        <v>5063000</v>
      </c>
      <c r="O24" s="33">
        <v>5285000</v>
      </c>
      <c r="P24">
        <v>5234000</v>
      </c>
    </row>
    <row r="25" spans="1:16" x14ac:dyDescent="0.35">
      <c r="A25" s="40">
        <v>916305</v>
      </c>
      <c r="B25" s="40" t="s">
        <v>1880</v>
      </c>
      <c r="C25" s="40">
        <v>916305</v>
      </c>
      <c r="D25" s="38" t="s">
        <v>1881</v>
      </c>
      <c r="E25" s="33" t="s">
        <v>1882</v>
      </c>
      <c r="F25" s="33">
        <v>6200000</v>
      </c>
      <c r="G25" s="33">
        <v>-99689000</v>
      </c>
      <c r="H25" s="33">
        <v>-12244000</v>
      </c>
      <c r="I25" s="33">
        <v>1583000</v>
      </c>
      <c r="J25" s="33">
        <v>16986000</v>
      </c>
      <c r="K25" s="33">
        <v>3438000</v>
      </c>
      <c r="L25" s="33">
        <v>9085000</v>
      </c>
      <c r="M25" s="33">
        <v>7529000</v>
      </c>
      <c r="N25" s="33">
        <v>2196000</v>
      </c>
      <c r="O25" s="33">
        <v>-849000</v>
      </c>
      <c r="P25">
        <v>616000</v>
      </c>
    </row>
    <row r="26" spans="1:16" x14ac:dyDescent="0.35">
      <c r="A26" s="40">
        <v>680902</v>
      </c>
      <c r="B26" s="40" t="s">
        <v>1883</v>
      </c>
      <c r="C26" s="40">
        <v>680902</v>
      </c>
      <c r="D26" s="38" t="s">
        <v>1884</v>
      </c>
      <c r="E26" s="33" t="s">
        <v>1885</v>
      </c>
      <c r="F26" s="33">
        <v>56316</v>
      </c>
      <c r="G26" s="33">
        <v>347246</v>
      </c>
      <c r="H26" s="33">
        <v>246595</v>
      </c>
      <c r="I26" s="33">
        <v>372936</v>
      </c>
      <c r="J26" s="33">
        <v>396462</v>
      </c>
      <c r="K26" s="33">
        <v>637283</v>
      </c>
      <c r="L26" s="33">
        <v>551333</v>
      </c>
      <c r="M26" s="33">
        <v>801022</v>
      </c>
      <c r="N26" s="33">
        <v>594911</v>
      </c>
      <c r="O26" s="33">
        <v>849300</v>
      </c>
      <c r="P26">
        <v>1151500</v>
      </c>
    </row>
    <row r="27" spans="1:16" x14ac:dyDescent="0.35">
      <c r="A27" s="40" t="s">
        <v>353</v>
      </c>
      <c r="B27" s="40" t="s">
        <v>1886</v>
      </c>
      <c r="C27" s="40" t="s">
        <v>353</v>
      </c>
      <c r="D27" s="38" t="s">
        <v>1887</v>
      </c>
      <c r="E27" s="33" t="s">
        <v>1888</v>
      </c>
      <c r="F27" s="33">
        <v>814000</v>
      </c>
      <c r="G27" s="33">
        <v>-38000</v>
      </c>
      <c r="H27" s="33">
        <v>722000</v>
      </c>
      <c r="I27" s="33">
        <v>1097000</v>
      </c>
      <c r="J27" s="33">
        <v>1050000</v>
      </c>
      <c r="K27" s="33">
        <v>1036000</v>
      </c>
      <c r="L27" s="33">
        <v>1334000</v>
      </c>
      <c r="M27" s="33">
        <v>1619000</v>
      </c>
      <c r="N27" s="33">
        <v>1562000</v>
      </c>
      <c r="O27" s="33">
        <v>1314000</v>
      </c>
      <c r="P27">
        <v>1766000</v>
      </c>
    </row>
    <row r="28" spans="1:16" x14ac:dyDescent="0.35">
      <c r="A28" s="40">
        <v>154680</v>
      </c>
      <c r="B28" s="40" t="s">
        <v>417</v>
      </c>
      <c r="C28" s="40">
        <v>154680</v>
      </c>
      <c r="D28" s="38" t="s">
        <v>1889</v>
      </c>
      <c r="E28" s="33" t="s">
        <v>1890</v>
      </c>
      <c r="F28" s="33">
        <v>493768</v>
      </c>
      <c r="G28" s="33">
        <v>469064</v>
      </c>
      <c r="H28" s="33">
        <v>511852</v>
      </c>
      <c r="I28" s="33">
        <v>636748</v>
      </c>
      <c r="J28" s="33">
        <v>706624</v>
      </c>
      <c r="K28" s="33">
        <v>718986</v>
      </c>
      <c r="L28" s="33">
        <v>433707</v>
      </c>
      <c r="M28" s="33">
        <v>276484</v>
      </c>
      <c r="N28" s="33">
        <v>-134887</v>
      </c>
      <c r="O28" s="33">
        <v>1427929</v>
      </c>
      <c r="P28">
        <v>364484</v>
      </c>
    </row>
    <row r="29" spans="1:16" x14ac:dyDescent="0.35">
      <c r="A29" s="40">
        <v>938692</v>
      </c>
      <c r="B29" s="40" t="s">
        <v>1891</v>
      </c>
      <c r="C29" s="40">
        <v>938692</v>
      </c>
      <c r="D29" s="38" t="s">
        <v>1892</v>
      </c>
      <c r="E29" s="33" t="s">
        <v>1893</v>
      </c>
      <c r="F29" s="33">
        <v>3166000</v>
      </c>
      <c r="G29" s="33">
        <v>4196000</v>
      </c>
      <c r="H29" s="33">
        <v>4605000</v>
      </c>
      <c r="I29" s="33">
        <v>4627000</v>
      </c>
      <c r="J29" s="33">
        <v>3683000</v>
      </c>
      <c r="K29" s="33">
        <v>4345000</v>
      </c>
      <c r="L29" s="33">
        <v>5081000</v>
      </c>
      <c r="M29" s="33">
        <v>5158000</v>
      </c>
      <c r="N29" s="33">
        <v>6939000</v>
      </c>
      <c r="O29" s="33">
        <v>7722000</v>
      </c>
      <c r="P29">
        <v>8079000</v>
      </c>
    </row>
    <row r="30" spans="1:16" x14ac:dyDescent="0.35">
      <c r="A30" s="40">
        <v>546075</v>
      </c>
      <c r="B30" s="40" t="s">
        <v>1894</v>
      </c>
      <c r="C30" s="40">
        <v>546075</v>
      </c>
      <c r="D30" s="38" t="s">
        <v>1895</v>
      </c>
      <c r="E30" s="33" t="s">
        <v>1896</v>
      </c>
      <c r="F30" s="33">
        <v>353194</v>
      </c>
      <c r="G30" s="33">
        <v>419151</v>
      </c>
      <c r="H30" s="33">
        <v>317834</v>
      </c>
      <c r="I30" s="33">
        <v>496405</v>
      </c>
      <c r="J30" s="33">
        <v>524191</v>
      </c>
      <c r="K30" s="33">
        <v>555317</v>
      </c>
      <c r="L30" s="33">
        <v>635672</v>
      </c>
      <c r="M30" s="33">
        <v>709100</v>
      </c>
      <c r="N30" s="33">
        <v>763500</v>
      </c>
      <c r="O30" s="33">
        <v>822900</v>
      </c>
      <c r="P30">
        <v>1049000</v>
      </c>
    </row>
    <row r="31" spans="1:16" x14ac:dyDescent="0.35">
      <c r="A31" s="40">
        <v>905276</v>
      </c>
      <c r="B31" s="40" t="s">
        <v>1897</v>
      </c>
      <c r="C31" s="40">
        <v>905276</v>
      </c>
      <c r="D31" s="38" t="s">
        <v>1898</v>
      </c>
      <c r="E31" s="33" t="s">
        <v>1899</v>
      </c>
      <c r="F31" s="33">
        <v>496907</v>
      </c>
      <c r="G31" s="33">
        <v>525177</v>
      </c>
      <c r="H31" s="33">
        <v>247772</v>
      </c>
      <c r="I31" s="33">
        <v>711225</v>
      </c>
      <c r="J31" s="33">
        <v>860894</v>
      </c>
      <c r="K31" s="33">
        <v>651236</v>
      </c>
      <c r="L31" s="33">
        <v>673487</v>
      </c>
      <c r="M31" s="33">
        <v>629320</v>
      </c>
      <c r="N31" s="33">
        <v>696878</v>
      </c>
      <c r="O31" s="33">
        <v>861664</v>
      </c>
      <c r="P31">
        <v>725016</v>
      </c>
    </row>
    <row r="32" spans="1:16" x14ac:dyDescent="0.35">
      <c r="A32" s="40" t="s">
        <v>354</v>
      </c>
      <c r="B32" s="40" t="s">
        <v>1900</v>
      </c>
      <c r="C32" s="40" t="s">
        <v>354</v>
      </c>
      <c r="D32" s="38" t="s">
        <v>1901</v>
      </c>
      <c r="E32" s="33" t="s">
        <v>1902</v>
      </c>
      <c r="F32" s="33">
        <v>3345400</v>
      </c>
      <c r="G32" s="33">
        <v>2490700</v>
      </c>
      <c r="H32" s="33">
        <v>4745900</v>
      </c>
      <c r="I32" s="33">
        <v>2887100</v>
      </c>
      <c r="J32" s="33">
        <v>2646700</v>
      </c>
      <c r="K32" s="33">
        <v>2655500</v>
      </c>
      <c r="L32" s="33">
        <v>2489700</v>
      </c>
      <c r="M32" s="33">
        <v>2569700</v>
      </c>
      <c r="N32" s="33">
        <v>2560000</v>
      </c>
      <c r="O32" s="33">
        <v>2469800</v>
      </c>
      <c r="P32">
        <v>2734500</v>
      </c>
    </row>
    <row r="33" spans="1:16" x14ac:dyDescent="0.35">
      <c r="A33" s="40">
        <v>922817</v>
      </c>
      <c r="B33" s="40" t="s">
        <v>1903</v>
      </c>
      <c r="C33" s="40">
        <v>922817</v>
      </c>
      <c r="D33" s="38" t="s">
        <v>1904</v>
      </c>
      <c r="E33" s="33" t="s">
        <v>1905</v>
      </c>
      <c r="F33" s="33">
        <v>864000</v>
      </c>
      <c r="G33" s="33">
        <v>651000</v>
      </c>
      <c r="H33" s="33">
        <v>639000</v>
      </c>
      <c r="I33" s="33">
        <v>733000</v>
      </c>
      <c r="J33" s="33">
        <v>975000</v>
      </c>
      <c r="K33" s="33">
        <v>993000</v>
      </c>
      <c r="L33" s="33">
        <v>1113000</v>
      </c>
      <c r="M33" s="33">
        <v>1397000</v>
      </c>
      <c r="N33" s="33">
        <v>1385000</v>
      </c>
      <c r="O33" s="33">
        <v>1396000</v>
      </c>
      <c r="P33">
        <v>1576000</v>
      </c>
    </row>
    <row r="34" spans="1:16" x14ac:dyDescent="0.35">
      <c r="A34" s="40">
        <v>921983</v>
      </c>
      <c r="B34" s="40" t="s">
        <v>1906</v>
      </c>
      <c r="C34" s="40">
        <v>921983</v>
      </c>
      <c r="D34" s="38" t="s">
        <v>1907</v>
      </c>
      <c r="E34" s="33" t="s">
        <v>1908</v>
      </c>
      <c r="F34" s="33">
        <v>2806678</v>
      </c>
      <c r="G34" s="33">
        <v>706274</v>
      </c>
      <c r="H34" s="33">
        <v>-291692</v>
      </c>
      <c r="I34" s="33">
        <v>3000000</v>
      </c>
      <c r="J34" s="33">
        <v>4508000</v>
      </c>
      <c r="K34" s="33">
        <v>1925000</v>
      </c>
      <c r="L34" s="33">
        <v>2188000</v>
      </c>
      <c r="M34" s="33">
        <v>-5403000</v>
      </c>
      <c r="N34" s="33">
        <v>-23119000</v>
      </c>
      <c r="O34" s="33">
        <v>-1405000</v>
      </c>
      <c r="P34">
        <v>1417000</v>
      </c>
    </row>
    <row r="35" spans="1:16" x14ac:dyDescent="0.35">
      <c r="A35" s="40">
        <v>992816</v>
      </c>
      <c r="B35" s="40" t="s">
        <v>1909</v>
      </c>
      <c r="C35" s="40">
        <v>992816</v>
      </c>
      <c r="D35" s="38" t="s">
        <v>1910</v>
      </c>
      <c r="E35" s="33" t="s">
        <v>1911</v>
      </c>
      <c r="F35" s="33">
        <v>3496000</v>
      </c>
      <c r="G35" s="33">
        <v>4834000</v>
      </c>
      <c r="H35" s="33">
        <v>8235000</v>
      </c>
      <c r="I35" s="33">
        <v>14013000</v>
      </c>
      <c r="J35" s="33">
        <v>25922000</v>
      </c>
      <c r="K35" s="33">
        <v>41733000</v>
      </c>
      <c r="L35" s="33">
        <v>37037000</v>
      </c>
      <c r="M35" s="33">
        <v>39510000</v>
      </c>
      <c r="N35" s="33">
        <v>53394000</v>
      </c>
      <c r="O35" s="33">
        <v>45687000</v>
      </c>
      <c r="P35">
        <v>48351000</v>
      </c>
    </row>
    <row r="36" spans="1:16" x14ac:dyDescent="0.35">
      <c r="A36" s="40">
        <v>905296</v>
      </c>
      <c r="B36" s="40" t="s">
        <v>1912</v>
      </c>
      <c r="C36" s="40">
        <v>905296</v>
      </c>
      <c r="D36" s="38" t="s">
        <v>1913</v>
      </c>
      <c r="E36" s="33" t="s">
        <v>1914</v>
      </c>
      <c r="F36" s="33">
        <v>1710196</v>
      </c>
      <c r="G36" s="33">
        <v>960746</v>
      </c>
      <c r="H36" s="33">
        <v>-305327</v>
      </c>
      <c r="I36" s="33">
        <v>937866</v>
      </c>
      <c r="J36" s="33">
        <v>1926000</v>
      </c>
      <c r="K36" s="33">
        <v>109000</v>
      </c>
      <c r="L36" s="33">
        <v>256000</v>
      </c>
      <c r="M36" s="33">
        <v>1072000</v>
      </c>
      <c r="N36" s="33">
        <v>1377000</v>
      </c>
      <c r="O36" s="33">
        <v>1721000</v>
      </c>
      <c r="P36">
        <v>3434000</v>
      </c>
    </row>
    <row r="37" spans="1:16" x14ac:dyDescent="0.35">
      <c r="A37" s="40">
        <v>132808</v>
      </c>
      <c r="B37" s="40" t="s">
        <v>1915</v>
      </c>
      <c r="C37" s="40">
        <v>132808</v>
      </c>
      <c r="D37" s="38" t="s">
        <v>1916</v>
      </c>
      <c r="E37" s="33" t="s">
        <v>1917</v>
      </c>
      <c r="F37" s="33">
        <v>-114070</v>
      </c>
      <c r="G37" s="33">
        <v>361755</v>
      </c>
      <c r="H37" s="33">
        <v>-114840</v>
      </c>
      <c r="I37" s="33">
        <v>-125318</v>
      </c>
      <c r="J37" s="33">
        <v>-103161</v>
      </c>
      <c r="K37" s="33">
        <v>82146</v>
      </c>
      <c r="L37" s="33">
        <v>203673</v>
      </c>
      <c r="M37" s="33">
        <v>11584</v>
      </c>
      <c r="N37" s="33">
        <v>55373</v>
      </c>
      <c r="O37" s="33">
        <v>23991</v>
      </c>
      <c r="P37">
        <v>-8592</v>
      </c>
    </row>
    <row r="38" spans="1:16" x14ac:dyDescent="0.35">
      <c r="A38" s="40">
        <v>921093</v>
      </c>
      <c r="B38" s="40" t="s">
        <v>1918</v>
      </c>
      <c r="C38" s="40">
        <v>921093</v>
      </c>
      <c r="D38" s="38" t="s">
        <v>1919</v>
      </c>
      <c r="E38" s="33" t="s">
        <v>1920</v>
      </c>
      <c r="F38" s="33">
        <v>2162000</v>
      </c>
      <c r="G38" s="33">
        <v>1802000</v>
      </c>
      <c r="H38" s="33">
        <v>1707000</v>
      </c>
      <c r="I38" s="33">
        <v>1930000</v>
      </c>
      <c r="J38" s="33">
        <v>2036000</v>
      </c>
      <c r="K38" s="33">
        <v>1146000</v>
      </c>
      <c r="L38" s="33">
        <v>1342000</v>
      </c>
      <c r="M38" s="33">
        <v>2248000</v>
      </c>
      <c r="N38" s="33">
        <v>1849000</v>
      </c>
      <c r="O38" s="33">
        <v>1279000</v>
      </c>
      <c r="P38">
        <v>1216000</v>
      </c>
    </row>
    <row r="39" spans="1:16" x14ac:dyDescent="0.35">
      <c r="A39" s="40">
        <v>905113</v>
      </c>
      <c r="B39" s="40" t="s">
        <v>1921</v>
      </c>
      <c r="C39" s="40">
        <v>905113</v>
      </c>
      <c r="D39" s="38" t="s">
        <v>1922</v>
      </c>
      <c r="E39" s="33" t="s">
        <v>1923</v>
      </c>
      <c r="F39" s="33">
        <v>2569000</v>
      </c>
      <c r="G39" s="33">
        <v>-76000</v>
      </c>
      <c r="H39" s="33">
        <v>-1153000</v>
      </c>
      <c r="I39" s="33">
        <v>253000</v>
      </c>
      <c r="J39" s="33">
        <v>608000</v>
      </c>
      <c r="K39" s="33">
        <v>189000</v>
      </c>
      <c r="L39" s="33">
        <v>-2287000</v>
      </c>
      <c r="M39" s="33">
        <v>247000</v>
      </c>
      <c r="N39" s="33">
        <v>-391000</v>
      </c>
      <c r="O39" s="33">
        <v>-1010000</v>
      </c>
      <c r="P39">
        <v>145000</v>
      </c>
    </row>
    <row r="40" spans="1:16" x14ac:dyDescent="0.35">
      <c r="A40" s="40" t="s">
        <v>355</v>
      </c>
      <c r="B40" s="40" t="s">
        <v>1924</v>
      </c>
      <c r="C40" s="40" t="s">
        <v>355</v>
      </c>
      <c r="D40" s="38" t="s">
        <v>1925</v>
      </c>
      <c r="E40" s="33" t="s">
        <v>1926</v>
      </c>
      <c r="F40" s="33">
        <v>653746</v>
      </c>
      <c r="G40" s="33">
        <v>447796</v>
      </c>
      <c r="H40" s="33">
        <v>430574</v>
      </c>
      <c r="I40" s="33">
        <v>279177</v>
      </c>
      <c r="J40" s="33">
        <v>545839</v>
      </c>
      <c r="K40" s="33">
        <v>483705</v>
      </c>
      <c r="L40" s="33">
        <v>488907</v>
      </c>
      <c r="M40" s="33">
        <v>470907</v>
      </c>
      <c r="N40" s="33">
        <v>141555</v>
      </c>
      <c r="O40" s="33">
        <v>565350</v>
      </c>
      <c r="P40">
        <v>342600</v>
      </c>
    </row>
    <row r="41" spans="1:16" x14ac:dyDescent="0.35">
      <c r="A41" s="40">
        <v>945388</v>
      </c>
      <c r="B41" s="40" t="s">
        <v>1927</v>
      </c>
      <c r="C41" s="40">
        <v>945388</v>
      </c>
      <c r="D41" s="38" t="s">
        <v>1928</v>
      </c>
      <c r="E41" s="33" t="s">
        <v>1929</v>
      </c>
      <c r="F41" s="33">
        <v>11951000</v>
      </c>
      <c r="G41" s="33">
        <v>12867000</v>
      </c>
      <c r="H41" s="33">
        <v>12535000</v>
      </c>
      <c r="I41" s="33">
        <v>19095000</v>
      </c>
      <c r="J41" s="33">
        <v>3944000</v>
      </c>
      <c r="K41" s="33">
        <v>7264000</v>
      </c>
      <c r="L41" s="33">
        <v>18249000</v>
      </c>
      <c r="M41" s="33">
        <v>6224000</v>
      </c>
      <c r="N41" s="33">
        <v>13345000</v>
      </c>
      <c r="O41" s="33">
        <v>12976000</v>
      </c>
      <c r="P41">
        <v>9179000</v>
      </c>
    </row>
    <row r="42" spans="1:16" x14ac:dyDescent="0.35">
      <c r="A42" s="40">
        <v>702259</v>
      </c>
      <c r="B42" s="40" t="s">
        <v>1930</v>
      </c>
      <c r="C42" s="40">
        <v>702259</v>
      </c>
      <c r="D42" s="38" t="s">
        <v>1931</v>
      </c>
      <c r="E42" s="33" t="s">
        <v>1932</v>
      </c>
      <c r="F42" s="33">
        <v>356200</v>
      </c>
      <c r="G42" s="33">
        <v>183600</v>
      </c>
      <c r="H42" s="33">
        <v>58000</v>
      </c>
      <c r="I42" s="33">
        <v>212000</v>
      </c>
      <c r="J42" s="33">
        <v>285300</v>
      </c>
      <c r="K42" s="33">
        <v>247400</v>
      </c>
      <c r="L42" s="33">
        <v>228800</v>
      </c>
      <c r="M42" s="33">
        <v>81800</v>
      </c>
      <c r="N42" s="33">
        <v>-330500</v>
      </c>
      <c r="O42" s="33">
        <v>-582100</v>
      </c>
      <c r="P42">
        <v>-158500</v>
      </c>
    </row>
    <row r="43" spans="1:16" x14ac:dyDescent="0.35">
      <c r="A43" s="40">
        <v>912669</v>
      </c>
      <c r="B43" s="40" t="s">
        <v>1933</v>
      </c>
      <c r="C43" s="40">
        <v>912669</v>
      </c>
      <c r="D43" s="38" t="s">
        <v>1934</v>
      </c>
      <c r="E43" s="33" t="s">
        <v>1935</v>
      </c>
      <c r="F43" s="33">
        <v>1021200</v>
      </c>
      <c r="G43" s="33">
        <v>1161700</v>
      </c>
      <c r="H43" s="33">
        <v>1328200</v>
      </c>
      <c r="I43" s="33">
        <v>1210900</v>
      </c>
      <c r="J43" s="33">
        <v>1254200</v>
      </c>
      <c r="K43" s="33">
        <v>1388500</v>
      </c>
      <c r="L43" s="33">
        <v>1405800</v>
      </c>
      <c r="M43" s="33">
        <v>1515900</v>
      </c>
      <c r="N43" s="33">
        <v>1374100</v>
      </c>
      <c r="O43" s="33">
        <v>1492500</v>
      </c>
      <c r="P43">
        <v>1733400</v>
      </c>
    </row>
    <row r="44" spans="1:16" x14ac:dyDescent="0.35">
      <c r="A44" s="40">
        <v>544616</v>
      </c>
      <c r="B44" s="40" t="s">
        <v>1936</v>
      </c>
      <c r="C44" s="40">
        <v>544616</v>
      </c>
      <c r="D44" s="38" t="s">
        <v>1937</v>
      </c>
      <c r="E44" s="33" t="s">
        <v>1938</v>
      </c>
      <c r="F44" s="33">
        <v>595672</v>
      </c>
      <c r="G44" s="33">
        <v>641606</v>
      </c>
      <c r="H44" s="33">
        <v>657049</v>
      </c>
      <c r="I44" s="33">
        <v>738311</v>
      </c>
      <c r="J44" s="33">
        <v>848974</v>
      </c>
      <c r="K44" s="33">
        <v>930373</v>
      </c>
      <c r="L44" s="33">
        <v>1016480</v>
      </c>
      <c r="M44" s="33">
        <v>1069744</v>
      </c>
      <c r="N44" s="33">
        <v>1160241</v>
      </c>
      <c r="O44" s="33">
        <v>1241007</v>
      </c>
      <c r="P44">
        <v>1280869</v>
      </c>
    </row>
    <row r="45" spans="1:16" x14ac:dyDescent="0.35">
      <c r="A45" s="40">
        <v>130502</v>
      </c>
      <c r="B45" s="40" t="s">
        <v>1939</v>
      </c>
      <c r="C45" s="40">
        <v>130502</v>
      </c>
      <c r="D45" s="38" t="s">
        <v>1940</v>
      </c>
      <c r="E45" s="33" t="s">
        <v>1941</v>
      </c>
      <c r="F45" s="33">
        <v>238968</v>
      </c>
      <c r="G45" s="33">
        <v>116132</v>
      </c>
      <c r="H45" s="33">
        <v>91760</v>
      </c>
      <c r="I45" s="33">
        <v>100759</v>
      </c>
      <c r="J45" s="33">
        <v>158901</v>
      </c>
      <c r="K45" s="33">
        <v>276294</v>
      </c>
      <c r="L45" s="33">
        <v>74347</v>
      </c>
      <c r="M45" s="33">
        <v>644175</v>
      </c>
      <c r="N45" s="33">
        <v>740264</v>
      </c>
      <c r="O45" s="33">
        <v>1031392</v>
      </c>
      <c r="P45">
        <v>874458</v>
      </c>
    </row>
    <row r="46" spans="1:16" x14ac:dyDescent="0.35">
      <c r="A46" s="40">
        <v>921161</v>
      </c>
      <c r="B46" s="40" t="s">
        <v>1942</v>
      </c>
      <c r="C46" s="40">
        <v>921161</v>
      </c>
      <c r="D46" s="38" t="s">
        <v>1943</v>
      </c>
      <c r="E46" s="33" t="s">
        <v>1944</v>
      </c>
      <c r="F46" s="33">
        <v>303500</v>
      </c>
      <c r="G46" s="33">
        <v>266100</v>
      </c>
      <c r="H46" s="33">
        <v>-746700</v>
      </c>
      <c r="I46" s="33">
        <v>316900</v>
      </c>
      <c r="J46" s="33">
        <v>190100</v>
      </c>
      <c r="K46" s="33">
        <v>215400</v>
      </c>
      <c r="L46" s="33">
        <v>215800</v>
      </c>
      <c r="M46" s="33">
        <v>251100</v>
      </c>
      <c r="N46" s="33">
        <v>274400</v>
      </c>
      <c r="O46" s="33">
        <v>320700</v>
      </c>
      <c r="P46">
        <v>453800</v>
      </c>
    </row>
    <row r="47" spans="1:16" x14ac:dyDescent="0.35">
      <c r="A47" s="40">
        <v>921431</v>
      </c>
      <c r="B47" s="40" t="s">
        <v>1945</v>
      </c>
      <c r="C47" s="40">
        <v>921431</v>
      </c>
      <c r="D47" s="38" t="s">
        <v>1946</v>
      </c>
      <c r="E47" s="33" t="s">
        <v>1947</v>
      </c>
      <c r="F47" s="33">
        <v>1513900</v>
      </c>
      <c r="G47" s="33">
        <v>1635000</v>
      </c>
      <c r="H47" s="33">
        <v>421000</v>
      </c>
      <c r="I47" s="33">
        <v>812000</v>
      </c>
      <c r="J47" s="33">
        <v>1739000</v>
      </c>
      <c r="K47" s="33">
        <v>1311000</v>
      </c>
      <c r="L47" s="33">
        <v>1096000</v>
      </c>
      <c r="M47" s="33">
        <v>1719000</v>
      </c>
      <c r="N47" s="33">
        <v>-1967000</v>
      </c>
      <c r="O47" s="33">
        <v>-2738000</v>
      </c>
      <c r="P47">
        <v>-205000</v>
      </c>
    </row>
    <row r="48" spans="1:16" x14ac:dyDescent="0.35">
      <c r="A48" s="40">
        <v>932060</v>
      </c>
      <c r="B48" s="40" t="s">
        <v>1948</v>
      </c>
      <c r="C48" s="40">
        <v>932060</v>
      </c>
      <c r="D48" s="38" t="s">
        <v>1949</v>
      </c>
      <c r="E48" s="33" t="s">
        <v>1950</v>
      </c>
      <c r="F48" s="33">
        <v>281300</v>
      </c>
      <c r="G48" s="33">
        <v>319500</v>
      </c>
      <c r="H48" s="33">
        <v>387900</v>
      </c>
      <c r="I48" s="33">
        <v>468000</v>
      </c>
      <c r="J48" s="33">
        <v>444000</v>
      </c>
      <c r="K48" s="33">
        <v>403500</v>
      </c>
      <c r="L48" s="33">
        <v>406800</v>
      </c>
      <c r="M48" s="33">
        <v>470000</v>
      </c>
      <c r="N48" s="33">
        <v>280900</v>
      </c>
      <c r="O48" s="33">
        <v>263000</v>
      </c>
      <c r="P48">
        <v>457000</v>
      </c>
    </row>
    <row r="49" spans="1:16" x14ac:dyDescent="0.35">
      <c r="A49" s="40">
        <v>923937</v>
      </c>
      <c r="B49" s="40" t="s">
        <v>1951</v>
      </c>
      <c r="C49" s="40">
        <v>923937</v>
      </c>
      <c r="D49" s="38" t="s">
        <v>1952</v>
      </c>
      <c r="E49" s="33" t="s">
        <v>1953</v>
      </c>
      <c r="F49" s="33">
        <v>14800000</v>
      </c>
      <c r="G49" s="33">
        <v>2556000</v>
      </c>
      <c r="H49" s="33">
        <v>-2210000</v>
      </c>
      <c r="I49" s="33">
        <v>-3599000</v>
      </c>
      <c r="J49" s="33">
        <v>84000</v>
      </c>
      <c r="K49" s="33">
        <v>2758000</v>
      </c>
      <c r="L49" s="33">
        <v>10080000</v>
      </c>
      <c r="M49" s="33">
        <v>3789000</v>
      </c>
      <c r="N49" s="33">
        <v>14405000</v>
      </c>
      <c r="O49" s="33">
        <v>16224000</v>
      </c>
      <c r="P49">
        <v>18571000</v>
      </c>
    </row>
    <row r="50" spans="1:16" x14ac:dyDescent="0.35">
      <c r="A50" s="40">
        <v>905840</v>
      </c>
      <c r="B50" s="40" t="s">
        <v>1954</v>
      </c>
      <c r="C50" s="40">
        <v>905840</v>
      </c>
      <c r="D50" s="38" t="s">
        <v>1955</v>
      </c>
      <c r="E50" s="33" t="s">
        <v>1956</v>
      </c>
      <c r="F50" s="33">
        <v>2227000</v>
      </c>
      <c r="G50" s="33">
        <v>1412000</v>
      </c>
      <c r="H50" s="33">
        <v>-1367000</v>
      </c>
      <c r="I50" s="33">
        <v>2518000</v>
      </c>
      <c r="J50" s="33">
        <v>2480000</v>
      </c>
      <c r="K50" s="33">
        <v>2397000</v>
      </c>
      <c r="L50" s="33">
        <v>2009000</v>
      </c>
      <c r="M50" s="33">
        <v>2451000</v>
      </c>
      <c r="N50" s="33">
        <v>3010000</v>
      </c>
      <c r="O50" s="33">
        <v>3373000</v>
      </c>
      <c r="P50">
        <v>3162000</v>
      </c>
    </row>
    <row r="51" spans="1:16" x14ac:dyDescent="0.35">
      <c r="A51" s="40">
        <v>916365</v>
      </c>
      <c r="B51" s="40" t="s">
        <v>1957</v>
      </c>
      <c r="C51" s="40">
        <v>916365</v>
      </c>
      <c r="D51" s="38" t="s">
        <v>1958</v>
      </c>
      <c r="E51" s="33" t="s">
        <v>1959</v>
      </c>
      <c r="F51" s="33">
        <v>1707000</v>
      </c>
      <c r="G51" s="33">
        <v>2014000</v>
      </c>
      <c r="H51" s="33">
        <v>2205000</v>
      </c>
      <c r="I51" s="33">
        <v>1420000</v>
      </c>
      <c r="J51" s="33">
        <v>2224000</v>
      </c>
      <c r="K51" s="33">
        <v>2326000</v>
      </c>
      <c r="L51" s="33">
        <v>2012000</v>
      </c>
      <c r="M51" s="33">
        <v>2497000</v>
      </c>
      <c r="N51" s="33">
        <v>968000</v>
      </c>
      <c r="O51" s="33">
        <v>4965000</v>
      </c>
      <c r="P51">
        <v>1302000</v>
      </c>
    </row>
    <row r="52" spans="1:16" x14ac:dyDescent="0.35">
      <c r="A52" s="40">
        <v>992305</v>
      </c>
      <c r="B52" s="40" t="s">
        <v>1960</v>
      </c>
      <c r="C52" s="40">
        <v>992305</v>
      </c>
      <c r="D52" s="38" t="s">
        <v>1961</v>
      </c>
      <c r="E52" s="33" t="s">
        <v>1962</v>
      </c>
      <c r="F52" s="33">
        <v>1734000</v>
      </c>
      <c r="G52" s="33">
        <v>1498000</v>
      </c>
      <c r="H52" s="33">
        <v>729000</v>
      </c>
      <c r="I52" s="33">
        <v>816000</v>
      </c>
      <c r="J52" s="33">
        <v>1289000</v>
      </c>
      <c r="K52" s="33">
        <v>1916000</v>
      </c>
      <c r="L52" s="33">
        <v>1562000</v>
      </c>
      <c r="M52" s="33">
        <v>2003000</v>
      </c>
      <c r="N52" s="33">
        <v>1936000</v>
      </c>
      <c r="O52" s="33">
        <v>2259000</v>
      </c>
      <c r="P52">
        <v>2177000</v>
      </c>
    </row>
    <row r="53" spans="1:16" x14ac:dyDescent="0.35">
      <c r="A53" s="40">
        <v>905876</v>
      </c>
      <c r="B53" s="40" t="s">
        <v>1963</v>
      </c>
      <c r="C53" s="40">
        <v>905876</v>
      </c>
      <c r="D53" s="38" t="s">
        <v>1964</v>
      </c>
      <c r="E53" s="33" t="s">
        <v>1965</v>
      </c>
      <c r="F53" s="33">
        <v>856167</v>
      </c>
      <c r="G53" s="33">
        <v>1127918</v>
      </c>
      <c r="H53" s="33">
        <v>1231603</v>
      </c>
      <c r="I53" s="33">
        <v>1317610</v>
      </c>
      <c r="J53" s="33">
        <v>1270994</v>
      </c>
      <c r="K53" s="33">
        <v>1169927</v>
      </c>
      <c r="L53" s="33">
        <v>1294000</v>
      </c>
      <c r="M53" s="33">
        <v>1185000</v>
      </c>
      <c r="N53" s="33">
        <v>695000</v>
      </c>
      <c r="O53" s="33">
        <v>976000</v>
      </c>
      <c r="P53">
        <v>1030000</v>
      </c>
    </row>
    <row r="54" spans="1:16" x14ac:dyDescent="0.35">
      <c r="A54" s="40">
        <v>874227</v>
      </c>
      <c r="B54" s="40" t="s">
        <v>1966</v>
      </c>
      <c r="C54" s="40">
        <v>874227</v>
      </c>
      <c r="D54" s="38" t="s">
        <v>1967</v>
      </c>
      <c r="E54" s="33" t="s">
        <v>1968</v>
      </c>
      <c r="F54" s="33">
        <v>13213000</v>
      </c>
      <c r="G54" s="33">
        <v>4994000</v>
      </c>
      <c r="H54" s="33">
        <v>8055000</v>
      </c>
      <c r="I54" s="33">
        <v>12967000</v>
      </c>
      <c r="J54" s="33">
        <v>10254000</v>
      </c>
      <c r="K54" s="33">
        <v>14824000</v>
      </c>
      <c r="L54" s="33">
        <v>19476000</v>
      </c>
      <c r="M54" s="33">
        <v>19872000</v>
      </c>
      <c r="N54" s="33">
        <v>24083000</v>
      </c>
      <c r="O54" s="33">
        <v>24074000</v>
      </c>
      <c r="P54">
        <v>16740000</v>
      </c>
    </row>
    <row r="55" spans="1:16" x14ac:dyDescent="0.35">
      <c r="A55" s="40">
        <v>929302</v>
      </c>
      <c r="B55" s="40" t="s">
        <v>1969</v>
      </c>
      <c r="C55" s="40">
        <v>929302</v>
      </c>
      <c r="D55" s="38" t="s">
        <v>1970</v>
      </c>
      <c r="E55" s="33" t="s">
        <v>1971</v>
      </c>
      <c r="F55" s="33">
        <v>1377000</v>
      </c>
      <c r="G55" s="33">
        <v>1407000</v>
      </c>
      <c r="H55" s="33">
        <v>1003000</v>
      </c>
      <c r="I55" s="33">
        <v>1317000</v>
      </c>
      <c r="J55" s="33">
        <v>1277000</v>
      </c>
      <c r="K55" s="33">
        <v>-367363</v>
      </c>
      <c r="L55" s="33">
        <v>500000</v>
      </c>
      <c r="M55" s="33">
        <v>1233000</v>
      </c>
      <c r="N55" s="33">
        <v>897000</v>
      </c>
      <c r="O55" s="33">
        <v>1228000</v>
      </c>
      <c r="P55">
        <v>1283000</v>
      </c>
    </row>
    <row r="56" spans="1:16" x14ac:dyDescent="0.35">
      <c r="A56" s="40">
        <v>545725</v>
      </c>
      <c r="B56" s="40" t="s">
        <v>1972</v>
      </c>
      <c r="C56" s="40">
        <v>545725</v>
      </c>
      <c r="D56" s="38" t="s">
        <v>1973</v>
      </c>
      <c r="E56" s="33" t="s">
        <v>1974</v>
      </c>
      <c r="F56" s="33">
        <v>637200</v>
      </c>
      <c r="G56" s="33">
        <v>781900</v>
      </c>
      <c r="H56" s="33">
        <v>968000</v>
      </c>
      <c r="I56" s="33">
        <v>1003300</v>
      </c>
      <c r="J56" s="33">
        <v>1233900</v>
      </c>
      <c r="K56" s="33">
        <v>1380000</v>
      </c>
      <c r="L56" s="33">
        <v>1862341</v>
      </c>
      <c r="M56" s="33">
        <v>2934784</v>
      </c>
      <c r="N56" s="33">
        <v>3547000</v>
      </c>
      <c r="O56" s="33">
        <v>3702800</v>
      </c>
      <c r="P56">
        <v>3712700</v>
      </c>
    </row>
    <row r="57" spans="1:16" x14ac:dyDescent="0.35">
      <c r="A57" s="40">
        <v>904818</v>
      </c>
      <c r="B57" s="40" t="s">
        <v>1975</v>
      </c>
      <c r="C57" s="40">
        <v>904818</v>
      </c>
      <c r="D57" s="38" t="s">
        <v>1976</v>
      </c>
      <c r="E57" s="33" t="s">
        <v>1977</v>
      </c>
      <c r="F57" s="33">
        <v>4058000</v>
      </c>
      <c r="G57" s="33">
        <v>2654000</v>
      </c>
      <c r="H57" s="33">
        <v>1335000</v>
      </c>
      <c r="I57" s="33">
        <v>3311000</v>
      </c>
      <c r="J57" s="33">
        <v>4011000</v>
      </c>
      <c r="K57" s="33">
        <v>3895000</v>
      </c>
      <c r="L57" s="33">
        <v>4578000</v>
      </c>
      <c r="M57" s="33">
        <v>5440000</v>
      </c>
      <c r="N57" s="33">
        <v>5172000</v>
      </c>
      <c r="O57" s="33">
        <v>4892000</v>
      </c>
      <c r="P57">
        <v>7140000</v>
      </c>
    </row>
    <row r="58" spans="1:16" x14ac:dyDescent="0.35">
      <c r="A58" s="40">
        <v>894371</v>
      </c>
      <c r="B58" s="40" t="s">
        <v>386</v>
      </c>
      <c r="C58" s="40">
        <v>894371</v>
      </c>
      <c r="D58" s="38" t="s">
        <v>1978</v>
      </c>
      <c r="E58" s="33" t="s">
        <v>1979</v>
      </c>
      <c r="F58" s="33">
        <v>1098134</v>
      </c>
      <c r="G58" s="33">
        <v>125232</v>
      </c>
      <c r="H58" s="33">
        <v>231014</v>
      </c>
      <c r="I58" s="33">
        <v>159072</v>
      </c>
      <c r="J58" s="33">
        <v>272679</v>
      </c>
      <c r="K58" s="33">
        <v>252773</v>
      </c>
      <c r="L58" s="33">
        <v>628925</v>
      </c>
      <c r="M58" s="33">
        <v>433111</v>
      </c>
      <c r="N58" s="33">
        <v>572606</v>
      </c>
      <c r="O58" s="33">
        <v>502285</v>
      </c>
      <c r="P58">
        <v>451939</v>
      </c>
    </row>
    <row r="59" spans="1:16" x14ac:dyDescent="0.35">
      <c r="A59" s="40">
        <v>325824</v>
      </c>
      <c r="B59" s="40" t="s">
        <v>387</v>
      </c>
      <c r="C59" s="40">
        <v>325824</v>
      </c>
      <c r="D59" s="38" t="s">
        <v>1980</v>
      </c>
      <c r="E59" s="33" t="s">
        <v>1981</v>
      </c>
      <c r="F59" s="33">
        <v>-495000</v>
      </c>
      <c r="G59" s="33">
        <v>-2036000</v>
      </c>
      <c r="H59" s="33">
        <v>-1025000</v>
      </c>
      <c r="I59" s="33">
        <v>-1065000</v>
      </c>
      <c r="J59" s="33">
        <v>441000</v>
      </c>
      <c r="K59" s="33">
        <v>-4068000</v>
      </c>
      <c r="L59" s="33">
        <v>-121000</v>
      </c>
      <c r="M59" s="33">
        <v>-119000</v>
      </c>
      <c r="N59" s="33">
        <v>-239000</v>
      </c>
      <c r="O59" s="33">
        <v>347000</v>
      </c>
      <c r="P59">
        <v>965000</v>
      </c>
    </row>
    <row r="60" spans="1:16" x14ac:dyDescent="0.35">
      <c r="A60" s="40">
        <v>905080</v>
      </c>
      <c r="B60" s="40" t="s">
        <v>1982</v>
      </c>
      <c r="C60" s="40">
        <v>905080</v>
      </c>
      <c r="D60" s="38" t="s">
        <v>1983</v>
      </c>
      <c r="E60" s="33" t="s">
        <v>1984</v>
      </c>
      <c r="F60" s="33">
        <v>2165000</v>
      </c>
      <c r="G60" s="33">
        <v>3268000</v>
      </c>
      <c r="H60" s="33">
        <v>3455000</v>
      </c>
      <c r="I60" s="33">
        <v>3090000</v>
      </c>
      <c r="J60" s="33">
        <v>3701000</v>
      </c>
      <c r="K60" s="33">
        <v>1959000</v>
      </c>
      <c r="L60" s="33">
        <v>2563000</v>
      </c>
      <c r="M60" s="33">
        <v>2004000</v>
      </c>
      <c r="N60" s="33">
        <v>1565000</v>
      </c>
      <c r="O60" s="33">
        <v>4457000</v>
      </c>
      <c r="P60">
        <v>3903000</v>
      </c>
    </row>
    <row r="61" spans="1:16" x14ac:dyDescent="0.35">
      <c r="A61" s="40">
        <v>912216</v>
      </c>
      <c r="B61" s="40" t="s">
        <v>1985</v>
      </c>
      <c r="C61" s="40">
        <v>912216</v>
      </c>
      <c r="D61" s="38" t="s">
        <v>1986</v>
      </c>
      <c r="E61" s="33" t="s">
        <v>1987</v>
      </c>
      <c r="F61" s="33">
        <v>400000</v>
      </c>
      <c r="G61" s="33">
        <v>440000</v>
      </c>
      <c r="H61" s="33">
        <v>435000</v>
      </c>
      <c r="I61" s="33">
        <v>449000</v>
      </c>
      <c r="J61" s="33">
        <v>571000</v>
      </c>
      <c r="K61" s="33">
        <v>513000</v>
      </c>
      <c r="L61" s="33">
        <v>591000</v>
      </c>
      <c r="M61" s="33">
        <v>659000</v>
      </c>
      <c r="N61" s="33">
        <v>684000</v>
      </c>
      <c r="O61" s="33">
        <v>1067000</v>
      </c>
      <c r="P61">
        <v>669000</v>
      </c>
    </row>
    <row r="62" spans="1:16" x14ac:dyDescent="0.35">
      <c r="A62" s="40">
        <v>879628</v>
      </c>
      <c r="B62" s="40" t="s">
        <v>1988</v>
      </c>
      <c r="C62" s="40">
        <v>879628</v>
      </c>
      <c r="D62" s="38" t="s">
        <v>1989</v>
      </c>
      <c r="E62" s="33" t="s">
        <v>1990</v>
      </c>
      <c r="F62" s="33">
        <v>324261</v>
      </c>
      <c r="G62" s="33">
        <v>359177</v>
      </c>
      <c r="H62" s="33">
        <v>360830</v>
      </c>
      <c r="I62" s="33">
        <v>387026</v>
      </c>
      <c r="J62" s="33">
        <v>431612</v>
      </c>
      <c r="K62" s="33">
        <v>593804</v>
      </c>
      <c r="L62" s="33">
        <v>415904</v>
      </c>
      <c r="M62" s="33">
        <v>449711</v>
      </c>
      <c r="N62" s="33">
        <v>509699</v>
      </c>
      <c r="O62" s="33">
        <v>513384</v>
      </c>
      <c r="P62">
        <v>492793</v>
      </c>
    </row>
    <row r="63" spans="1:16" x14ac:dyDescent="0.35">
      <c r="A63" s="40">
        <v>755148</v>
      </c>
      <c r="B63" s="40" t="s">
        <v>1991</v>
      </c>
      <c r="C63" s="40">
        <v>755148</v>
      </c>
      <c r="D63" s="38" t="s">
        <v>1992</v>
      </c>
      <c r="E63" s="33" t="s">
        <v>1993</v>
      </c>
      <c r="F63" s="33">
        <v>296252</v>
      </c>
      <c r="G63" s="33">
        <v>-1854038</v>
      </c>
      <c r="H63" s="33">
        <v>-149871</v>
      </c>
      <c r="I63" s="33">
        <v>126538</v>
      </c>
      <c r="J63" s="33">
        <v>72229</v>
      </c>
      <c r="K63" s="33">
        <v>183648</v>
      </c>
      <c r="L63" s="33">
        <v>164243</v>
      </c>
      <c r="M63" s="33">
        <v>158898</v>
      </c>
      <c r="N63" s="33">
        <v>252417</v>
      </c>
      <c r="O63" s="33">
        <v>203086</v>
      </c>
      <c r="P63">
        <v>107401</v>
      </c>
    </row>
    <row r="64" spans="1:16" x14ac:dyDescent="0.35">
      <c r="A64" s="40">
        <v>905075</v>
      </c>
      <c r="B64" s="40" t="s">
        <v>1994</v>
      </c>
      <c r="C64" s="40">
        <v>905075</v>
      </c>
      <c r="D64" s="38" t="s">
        <v>1995</v>
      </c>
      <c r="E64" s="33" t="s">
        <v>1996</v>
      </c>
      <c r="F64" s="33">
        <v>830000</v>
      </c>
      <c r="G64" s="33">
        <v>703000</v>
      </c>
      <c r="H64" s="33">
        <v>732000</v>
      </c>
      <c r="I64" s="33">
        <v>830000</v>
      </c>
      <c r="J64" s="33">
        <v>796000</v>
      </c>
      <c r="K64" s="33">
        <v>769000</v>
      </c>
      <c r="L64" s="33">
        <v>458000</v>
      </c>
      <c r="M64" s="33">
        <v>818000</v>
      </c>
      <c r="N64" s="33">
        <v>691000</v>
      </c>
      <c r="O64" s="33">
        <v>563000</v>
      </c>
      <c r="P64">
        <v>887000</v>
      </c>
    </row>
    <row r="65" spans="1:16" x14ac:dyDescent="0.35">
      <c r="A65" s="40">
        <v>134843</v>
      </c>
      <c r="B65" s="40" t="s">
        <v>1997</v>
      </c>
      <c r="C65" s="40">
        <v>134843</v>
      </c>
      <c r="D65" s="38" t="s">
        <v>1998</v>
      </c>
      <c r="E65" s="33" t="s">
        <v>1999</v>
      </c>
      <c r="F65" s="33">
        <v>1570332</v>
      </c>
      <c r="G65" s="33">
        <v>-78721</v>
      </c>
      <c r="H65" s="33">
        <v>319873</v>
      </c>
      <c r="I65" s="33">
        <v>2743000</v>
      </c>
      <c r="J65" s="33">
        <v>3121000</v>
      </c>
      <c r="K65" s="33">
        <v>3487000</v>
      </c>
      <c r="L65" s="33">
        <v>4089000</v>
      </c>
      <c r="M65" s="33">
        <v>4343000</v>
      </c>
      <c r="N65" s="33">
        <v>3872000</v>
      </c>
      <c r="O65" s="33">
        <v>3513000</v>
      </c>
      <c r="P65">
        <v>3505000</v>
      </c>
    </row>
    <row r="66" spans="1:16" x14ac:dyDescent="0.35">
      <c r="A66" s="40">
        <v>944704</v>
      </c>
      <c r="B66" s="40" t="s">
        <v>2000</v>
      </c>
      <c r="C66" s="40">
        <v>944704</v>
      </c>
      <c r="D66" s="38" t="s">
        <v>2001</v>
      </c>
      <c r="E66" s="33" t="s">
        <v>2002</v>
      </c>
      <c r="F66" s="33">
        <v>839700</v>
      </c>
      <c r="G66" s="33">
        <v>1308200</v>
      </c>
      <c r="H66" s="33">
        <v>1151600</v>
      </c>
      <c r="I66" s="33">
        <v>642200</v>
      </c>
      <c r="J66" s="33">
        <v>959000</v>
      </c>
      <c r="K66" s="33">
        <v>1069000</v>
      </c>
      <c r="L66" s="33">
        <v>334000</v>
      </c>
      <c r="M66" s="33">
        <v>1166000</v>
      </c>
      <c r="N66" s="33">
        <v>1215000</v>
      </c>
      <c r="O66" s="33">
        <v>1427000</v>
      </c>
      <c r="P66">
        <v>1288000</v>
      </c>
    </row>
    <row r="67" spans="1:16" x14ac:dyDescent="0.35">
      <c r="A67" s="40">
        <v>877723</v>
      </c>
      <c r="B67" s="40" t="s">
        <v>2003</v>
      </c>
      <c r="C67" s="40">
        <v>877723</v>
      </c>
      <c r="D67" s="38" t="s">
        <v>2004</v>
      </c>
      <c r="E67" s="33" t="s">
        <v>2005</v>
      </c>
      <c r="F67" s="33">
        <v>198597</v>
      </c>
      <c r="G67" s="33">
        <v>182025</v>
      </c>
      <c r="H67" s="33">
        <v>59213</v>
      </c>
      <c r="I67" s="33">
        <v>279291</v>
      </c>
      <c r="J67" s="33">
        <v>379240</v>
      </c>
      <c r="K67" s="33">
        <v>413629</v>
      </c>
      <c r="L67" s="33">
        <v>434284</v>
      </c>
      <c r="M67" s="33">
        <v>492586</v>
      </c>
      <c r="N67" s="33">
        <v>597358</v>
      </c>
      <c r="O67" s="33">
        <v>623428</v>
      </c>
      <c r="P67">
        <v>626970</v>
      </c>
    </row>
    <row r="68" spans="1:16" x14ac:dyDescent="0.35">
      <c r="A68" s="40">
        <v>755695</v>
      </c>
      <c r="B68" s="40" t="s">
        <v>2006</v>
      </c>
      <c r="C68" s="40">
        <v>755695</v>
      </c>
      <c r="D68" s="38" t="s">
        <v>2007</v>
      </c>
      <c r="E68" s="33" t="s">
        <v>2008</v>
      </c>
      <c r="F68" s="33">
        <v>2408000</v>
      </c>
      <c r="G68" s="33">
        <v>2330000</v>
      </c>
      <c r="H68" s="33">
        <v>1790000</v>
      </c>
      <c r="I68" s="33">
        <v>1978000</v>
      </c>
      <c r="J68" s="33">
        <v>1912000</v>
      </c>
      <c r="K68" s="33">
        <v>1298000</v>
      </c>
      <c r="L68" s="33">
        <v>1078000</v>
      </c>
      <c r="M68" s="33">
        <v>1236000</v>
      </c>
      <c r="N68" s="33">
        <v>1757000</v>
      </c>
      <c r="O68" s="33">
        <v>2779000</v>
      </c>
      <c r="P68">
        <v>2606000</v>
      </c>
    </row>
    <row r="69" spans="1:16" x14ac:dyDescent="0.35">
      <c r="A69" s="40">
        <v>902224</v>
      </c>
      <c r="B69" s="40" t="s">
        <v>2009</v>
      </c>
      <c r="C69" s="40">
        <v>902224</v>
      </c>
      <c r="D69" s="38" t="s">
        <v>2010</v>
      </c>
      <c r="E69" s="33" t="s">
        <v>2011</v>
      </c>
      <c r="F69" s="33">
        <v>3541000</v>
      </c>
      <c r="G69" s="33">
        <v>3557000</v>
      </c>
      <c r="H69" s="33">
        <v>895000</v>
      </c>
      <c r="I69" s="33">
        <v>2700000</v>
      </c>
      <c r="J69" s="33">
        <v>4928000</v>
      </c>
      <c r="K69" s="33">
        <v>5681000</v>
      </c>
      <c r="L69" s="33">
        <v>3789000</v>
      </c>
      <c r="M69" s="33">
        <v>3695000</v>
      </c>
      <c r="N69" s="33">
        <v>2102000</v>
      </c>
      <c r="O69" s="33">
        <v>-67000</v>
      </c>
      <c r="P69">
        <v>3125000</v>
      </c>
    </row>
    <row r="70" spans="1:16" x14ac:dyDescent="0.35">
      <c r="A70" s="40" t="s">
        <v>356</v>
      </c>
      <c r="B70" s="40" t="s">
        <v>2012</v>
      </c>
      <c r="C70" s="40" t="s">
        <v>356</v>
      </c>
      <c r="D70" s="38" t="s">
        <v>2013</v>
      </c>
      <c r="E70" s="33" t="s">
        <v>2014</v>
      </c>
      <c r="F70" s="33">
        <v>390505</v>
      </c>
      <c r="G70" s="33">
        <v>-1012066</v>
      </c>
      <c r="H70" s="33">
        <v>33341</v>
      </c>
      <c r="I70" s="33">
        <v>200345</v>
      </c>
      <c r="J70" s="33">
        <v>239162</v>
      </c>
      <c r="K70" s="33">
        <v>315555</v>
      </c>
      <c r="L70" s="33">
        <v>316538</v>
      </c>
      <c r="M70" s="33">
        <v>484503</v>
      </c>
      <c r="N70" s="33">
        <v>547132</v>
      </c>
      <c r="O70" s="33">
        <v>571973</v>
      </c>
      <c r="P70">
        <v>834879</v>
      </c>
    </row>
    <row r="71" spans="1:16" x14ac:dyDescent="0.35">
      <c r="A71" s="40" t="s">
        <v>357</v>
      </c>
      <c r="B71" s="40" t="s">
        <v>2015</v>
      </c>
      <c r="C71" s="40" t="s">
        <v>357</v>
      </c>
      <c r="D71" s="38" t="s">
        <v>2016</v>
      </c>
      <c r="E71" s="33" t="s">
        <v>2017</v>
      </c>
      <c r="F71" s="33">
        <v>1230800</v>
      </c>
      <c r="G71" s="33">
        <v>-11673400</v>
      </c>
      <c r="H71" s="33">
        <v>226500</v>
      </c>
      <c r="I71" s="33">
        <v>724200</v>
      </c>
      <c r="J71" s="33">
        <v>1305000</v>
      </c>
      <c r="K71" s="33">
        <v>1574000</v>
      </c>
      <c r="L71" s="33">
        <v>1879000</v>
      </c>
      <c r="M71" s="33">
        <v>2959000</v>
      </c>
      <c r="N71" s="33">
        <v>1413000</v>
      </c>
      <c r="O71" s="33">
        <v>1261000</v>
      </c>
      <c r="P71">
        <v>486000</v>
      </c>
    </row>
    <row r="72" spans="1:16" x14ac:dyDescent="0.35">
      <c r="A72" s="40" t="s">
        <v>358</v>
      </c>
      <c r="B72" s="40" t="s">
        <v>2018</v>
      </c>
      <c r="C72" s="40" t="s">
        <v>358</v>
      </c>
      <c r="D72" s="38" t="s">
        <v>2019</v>
      </c>
      <c r="E72" s="33" t="s">
        <v>2020</v>
      </c>
      <c r="F72" s="33">
        <v>326000</v>
      </c>
      <c r="G72" s="33">
        <v>362000</v>
      </c>
      <c r="H72" s="33">
        <v>478000</v>
      </c>
      <c r="I72" s="33">
        <v>374000</v>
      </c>
      <c r="J72" s="33">
        <v>607000</v>
      </c>
      <c r="K72" s="33">
        <v>605000</v>
      </c>
      <c r="L72" s="33">
        <v>1101000</v>
      </c>
      <c r="M72" s="33">
        <v>624000</v>
      </c>
      <c r="N72" s="33">
        <v>304000</v>
      </c>
      <c r="O72" s="33">
        <v>900000</v>
      </c>
      <c r="P72">
        <v>933000</v>
      </c>
    </row>
    <row r="73" spans="1:16" x14ac:dyDescent="0.35">
      <c r="A73" s="40">
        <v>755790</v>
      </c>
      <c r="B73" s="40" t="s">
        <v>2021</v>
      </c>
      <c r="C73" s="40">
        <v>755790</v>
      </c>
      <c r="D73" s="38" t="s">
        <v>2022</v>
      </c>
      <c r="E73" s="33" t="s">
        <v>2023</v>
      </c>
      <c r="F73" s="33">
        <v>226433</v>
      </c>
      <c r="G73" s="33">
        <v>-1533653</v>
      </c>
      <c r="H73" s="33">
        <v>776747</v>
      </c>
      <c r="I73" s="33">
        <v>880512</v>
      </c>
      <c r="J73" s="33">
        <v>1318150</v>
      </c>
      <c r="K73" s="33">
        <v>1456180</v>
      </c>
      <c r="L73" s="33">
        <v>1449900</v>
      </c>
      <c r="M73" s="33">
        <v>1999900</v>
      </c>
      <c r="N73" s="33">
        <v>1602000</v>
      </c>
      <c r="O73" s="33">
        <v>1999200</v>
      </c>
      <c r="P73">
        <v>4209000</v>
      </c>
    </row>
    <row r="74" spans="1:16" x14ac:dyDescent="0.35">
      <c r="A74" s="40">
        <v>904842</v>
      </c>
      <c r="B74" s="40" t="s">
        <v>2024</v>
      </c>
      <c r="C74" s="40">
        <v>904842</v>
      </c>
      <c r="D74" s="38" t="s">
        <v>2025</v>
      </c>
      <c r="E74" s="33" t="s">
        <v>2026</v>
      </c>
      <c r="F74" s="33">
        <v>399000</v>
      </c>
      <c r="G74" s="33">
        <v>447000</v>
      </c>
      <c r="H74" s="33">
        <v>372000</v>
      </c>
      <c r="I74" s="33">
        <v>442000</v>
      </c>
      <c r="J74" s="33">
        <v>770000</v>
      </c>
      <c r="K74" s="33">
        <v>417000</v>
      </c>
      <c r="L74" s="33">
        <v>311000</v>
      </c>
      <c r="M74" s="33">
        <v>611000</v>
      </c>
      <c r="N74" s="33">
        <v>-692000</v>
      </c>
      <c r="O74" s="33">
        <v>432000</v>
      </c>
      <c r="P74">
        <v>679000</v>
      </c>
    </row>
    <row r="75" spans="1:16" x14ac:dyDescent="0.35">
      <c r="A75" s="40">
        <v>755741</v>
      </c>
      <c r="B75" s="40" t="s">
        <v>2027</v>
      </c>
      <c r="C75" s="40">
        <v>755741</v>
      </c>
      <c r="D75" s="38" t="s">
        <v>2028</v>
      </c>
      <c r="E75" s="33" t="s">
        <v>2029</v>
      </c>
      <c r="F75" s="33">
        <v>1120000</v>
      </c>
      <c r="G75" s="33">
        <v>1212000</v>
      </c>
      <c r="H75" s="33">
        <v>787000</v>
      </c>
      <c r="I75" s="33">
        <v>454000</v>
      </c>
      <c r="J75" s="33">
        <v>864000</v>
      </c>
      <c r="K75" s="33">
        <v>883000</v>
      </c>
      <c r="L75" s="33">
        <v>1010000</v>
      </c>
      <c r="M75" s="33">
        <v>1261000</v>
      </c>
      <c r="N75" s="33">
        <v>1364000</v>
      </c>
      <c r="O75" s="33">
        <v>1746000</v>
      </c>
      <c r="P75">
        <v>2226000</v>
      </c>
    </row>
    <row r="76" spans="1:16" x14ac:dyDescent="0.35">
      <c r="A76" s="40">
        <v>905024</v>
      </c>
      <c r="B76" s="40" t="s">
        <v>2030</v>
      </c>
      <c r="C76" s="40">
        <v>905024</v>
      </c>
      <c r="D76" s="38" t="s">
        <v>2031</v>
      </c>
      <c r="E76" s="33" t="s">
        <v>2032</v>
      </c>
      <c r="F76" s="33">
        <v>18688000</v>
      </c>
      <c r="G76" s="33">
        <v>23931000</v>
      </c>
      <c r="H76" s="33">
        <v>10483000</v>
      </c>
      <c r="I76" s="33">
        <v>19024000</v>
      </c>
      <c r="J76" s="33">
        <v>26895000</v>
      </c>
      <c r="K76" s="33">
        <v>26179000</v>
      </c>
      <c r="L76" s="33">
        <v>21423000</v>
      </c>
      <c r="M76" s="33">
        <v>19241000</v>
      </c>
      <c r="N76" s="33">
        <v>4587000</v>
      </c>
      <c r="O76" s="33">
        <v>-497000</v>
      </c>
      <c r="P76">
        <v>7175000</v>
      </c>
    </row>
    <row r="77" spans="1:16" x14ac:dyDescent="0.35">
      <c r="A77" s="40">
        <v>328314</v>
      </c>
      <c r="B77" s="40" t="s">
        <v>426</v>
      </c>
      <c r="C77" s="40">
        <v>328314</v>
      </c>
      <c r="D77" s="38" t="s">
        <v>2033</v>
      </c>
      <c r="E77" s="33" t="s">
        <v>2034</v>
      </c>
      <c r="F77" s="33">
        <v>2533000</v>
      </c>
      <c r="G77" s="33">
        <v>1173000</v>
      </c>
      <c r="H77" s="33">
        <v>2549000</v>
      </c>
      <c r="I77" s="33">
        <v>3108000</v>
      </c>
      <c r="J77" s="33">
        <v>1585000</v>
      </c>
      <c r="K77" s="33">
        <v>2706000</v>
      </c>
      <c r="L77" s="33">
        <v>3758000</v>
      </c>
      <c r="M77" s="33">
        <v>2853000</v>
      </c>
      <c r="N77" s="33">
        <v>2834000</v>
      </c>
      <c r="O77" s="33">
        <v>4135000</v>
      </c>
      <c r="P77">
        <v>3411000</v>
      </c>
    </row>
    <row r="78" spans="1:16" x14ac:dyDescent="0.35">
      <c r="A78" s="40">
        <v>912278</v>
      </c>
      <c r="B78" s="40" t="s">
        <v>2035</v>
      </c>
      <c r="C78" s="40">
        <v>912278</v>
      </c>
      <c r="D78" s="38" t="s">
        <v>2036</v>
      </c>
      <c r="E78" s="33" t="s">
        <v>2037</v>
      </c>
      <c r="F78" s="33">
        <v>1115000</v>
      </c>
      <c r="G78" s="33">
        <v>292000</v>
      </c>
      <c r="H78" s="33">
        <v>1302000</v>
      </c>
      <c r="I78" s="33">
        <v>1345000</v>
      </c>
      <c r="J78" s="33">
        <v>1327000</v>
      </c>
      <c r="K78" s="33">
        <v>1623000</v>
      </c>
      <c r="L78" s="33">
        <v>1476000</v>
      </c>
      <c r="M78" s="33">
        <v>2102000</v>
      </c>
      <c r="N78" s="33">
        <v>2094000</v>
      </c>
      <c r="O78" s="33">
        <v>1867000</v>
      </c>
      <c r="P78">
        <v>2469000</v>
      </c>
    </row>
    <row r="79" spans="1:16" x14ac:dyDescent="0.35">
      <c r="A79" s="40" t="s">
        <v>359</v>
      </c>
      <c r="B79" s="40" t="s">
        <v>2038</v>
      </c>
      <c r="C79" s="40" t="s">
        <v>359</v>
      </c>
      <c r="D79" s="38" t="s">
        <v>2039</v>
      </c>
      <c r="E79" s="33" t="s">
        <v>2040</v>
      </c>
      <c r="F79" s="33">
        <v>346469</v>
      </c>
      <c r="G79" s="33">
        <v>-901685</v>
      </c>
      <c r="H79" s="33">
        <v>-311943</v>
      </c>
      <c r="I79" s="33">
        <v>574782</v>
      </c>
      <c r="J79" s="33">
        <v>529932</v>
      </c>
      <c r="K79" s="33">
        <v>347070</v>
      </c>
      <c r="L79" s="33">
        <v>553598</v>
      </c>
      <c r="M79" s="33">
        <v>497298</v>
      </c>
      <c r="N79" s="33">
        <v>-2408948</v>
      </c>
      <c r="O79" s="33">
        <v>-431049</v>
      </c>
      <c r="P79">
        <v>424632</v>
      </c>
    </row>
    <row r="80" spans="1:16" x14ac:dyDescent="0.35">
      <c r="A80" s="40">
        <v>944777</v>
      </c>
      <c r="B80" s="40" t="s">
        <v>2041</v>
      </c>
      <c r="C80" s="40">
        <v>944777</v>
      </c>
      <c r="D80" s="38" t="s">
        <v>2042</v>
      </c>
      <c r="E80" s="33" t="s">
        <v>2043</v>
      </c>
      <c r="F80" s="33">
        <v>334538</v>
      </c>
      <c r="G80" s="33">
        <v>335405</v>
      </c>
      <c r="H80" s="33">
        <v>226357</v>
      </c>
      <c r="I80" s="33">
        <v>214959</v>
      </c>
      <c r="J80" s="33">
        <v>245892</v>
      </c>
      <c r="K80" s="33">
        <v>295757</v>
      </c>
      <c r="L80" s="33">
        <v>313546</v>
      </c>
      <c r="M80" s="33">
        <v>370990</v>
      </c>
      <c r="N80" s="33">
        <v>426741</v>
      </c>
      <c r="O80" s="33">
        <v>686115</v>
      </c>
      <c r="P80">
        <v>459740</v>
      </c>
    </row>
    <row r="81" spans="1:16" x14ac:dyDescent="0.35">
      <c r="A81" s="40">
        <v>542868</v>
      </c>
      <c r="B81" s="40" t="s">
        <v>2044</v>
      </c>
      <c r="C81" s="40">
        <v>542868</v>
      </c>
      <c r="D81" s="38" t="s">
        <v>2045</v>
      </c>
      <c r="E81" s="33" t="s">
        <v>2046</v>
      </c>
      <c r="F81" s="33">
        <v>7333000</v>
      </c>
      <c r="G81" s="33">
        <v>8052000</v>
      </c>
      <c r="H81" s="33">
        <v>6134000</v>
      </c>
      <c r="I81" s="33">
        <v>7767000</v>
      </c>
      <c r="J81" s="33">
        <v>6490000</v>
      </c>
      <c r="K81" s="33">
        <v>8041000</v>
      </c>
      <c r="L81" s="33">
        <v>9983000</v>
      </c>
      <c r="M81" s="33">
        <v>7853000</v>
      </c>
      <c r="N81" s="33">
        <v>8981000</v>
      </c>
      <c r="O81" s="33">
        <v>10739000</v>
      </c>
      <c r="P81">
        <v>9609000</v>
      </c>
    </row>
    <row r="82" spans="1:16" x14ac:dyDescent="0.35">
      <c r="A82" s="40">
        <v>741344</v>
      </c>
      <c r="B82" s="40" t="s">
        <v>2047</v>
      </c>
      <c r="C82" s="40">
        <v>741344</v>
      </c>
      <c r="D82" s="38" t="s">
        <v>2048</v>
      </c>
      <c r="E82" s="33" t="s">
        <v>2049</v>
      </c>
      <c r="F82" s="33">
        <v>3581000</v>
      </c>
      <c r="G82" s="33">
        <v>-29416000</v>
      </c>
      <c r="H82" s="33">
        <v>-9246000</v>
      </c>
      <c r="I82" s="33">
        <v>10503000</v>
      </c>
      <c r="J82" s="33">
        <v>10760000</v>
      </c>
      <c r="K82" s="33">
        <v>7350000</v>
      </c>
      <c r="L82" s="33">
        <v>13216000</v>
      </c>
      <c r="M82" s="33">
        <v>6691000</v>
      </c>
      <c r="N82" s="33">
        <v>16249000</v>
      </c>
      <c r="O82" s="33">
        <v>13640000</v>
      </c>
      <c r="P82">
        <v>14552000</v>
      </c>
    </row>
    <row r="83" spans="1:16" x14ac:dyDescent="0.35">
      <c r="A83" s="40">
        <v>867705</v>
      </c>
      <c r="B83" s="40" t="s">
        <v>2050</v>
      </c>
      <c r="C83" s="40">
        <v>867705</v>
      </c>
      <c r="D83" s="38" t="s">
        <v>2051</v>
      </c>
      <c r="E83" s="33" t="s">
        <v>2052</v>
      </c>
      <c r="F83" s="33">
        <v>214483</v>
      </c>
      <c r="G83" s="33">
        <v>178276</v>
      </c>
      <c r="H83" s="33">
        <v>191017</v>
      </c>
      <c r="I83" s="33">
        <v>277065</v>
      </c>
      <c r="J83" s="33">
        <v>356322</v>
      </c>
      <c r="K83" s="33">
        <v>352547</v>
      </c>
      <c r="L83" s="33">
        <v>339523</v>
      </c>
      <c r="M83" s="33">
        <v>251723</v>
      </c>
      <c r="N83" s="33">
        <v>319361</v>
      </c>
      <c r="O83" s="33">
        <v>536112</v>
      </c>
      <c r="P83">
        <v>408681</v>
      </c>
    </row>
    <row r="84" spans="1:16" x14ac:dyDescent="0.35">
      <c r="A84" s="40">
        <v>916125</v>
      </c>
      <c r="B84" s="40" t="s">
        <v>2053</v>
      </c>
      <c r="C84" s="40">
        <v>916125</v>
      </c>
      <c r="D84" s="38" t="s">
        <v>2054</v>
      </c>
      <c r="E84" s="33" t="s">
        <v>2055</v>
      </c>
      <c r="F84" s="33">
        <v>496000</v>
      </c>
      <c r="G84" s="33">
        <v>461000</v>
      </c>
      <c r="H84" s="33">
        <v>537000</v>
      </c>
      <c r="I84" s="33">
        <v>600000</v>
      </c>
      <c r="J84" s="33">
        <v>308000</v>
      </c>
      <c r="K84" s="33">
        <v>543000</v>
      </c>
      <c r="L84" s="33">
        <v>572000</v>
      </c>
      <c r="M84" s="33">
        <v>558000</v>
      </c>
      <c r="N84" s="33">
        <v>580000</v>
      </c>
      <c r="O84" s="33">
        <v>648000</v>
      </c>
      <c r="P84">
        <v>701000</v>
      </c>
    </row>
    <row r="85" spans="1:16" x14ac:dyDescent="0.35">
      <c r="A85" s="40" t="s">
        <v>360</v>
      </c>
      <c r="B85" s="40" t="s">
        <v>2056</v>
      </c>
      <c r="C85" s="40" t="s">
        <v>360</v>
      </c>
      <c r="D85" s="38" t="s">
        <v>2057</v>
      </c>
      <c r="E85" s="33" t="s">
        <v>2058</v>
      </c>
      <c r="F85" s="33">
        <v>658533</v>
      </c>
      <c r="G85" s="33">
        <v>715486</v>
      </c>
      <c r="H85" s="33">
        <v>825800</v>
      </c>
      <c r="I85" s="33">
        <v>951400</v>
      </c>
      <c r="J85" s="33">
        <v>1812300</v>
      </c>
      <c r="K85" s="33">
        <v>896300</v>
      </c>
      <c r="L85" s="33">
        <v>976800</v>
      </c>
      <c r="M85" s="33">
        <v>1127100</v>
      </c>
      <c r="N85" s="33">
        <v>1247000</v>
      </c>
      <c r="O85" s="33">
        <v>1534100</v>
      </c>
      <c r="P85">
        <v>1463400</v>
      </c>
    </row>
    <row r="86" spans="1:16" x14ac:dyDescent="0.35">
      <c r="A86" s="40">
        <v>901686</v>
      </c>
      <c r="B86" s="40" t="s">
        <v>2059</v>
      </c>
      <c r="C86" s="40">
        <v>901686</v>
      </c>
      <c r="D86" s="38" t="s">
        <v>2060</v>
      </c>
      <c r="E86" s="33" t="s">
        <v>2061</v>
      </c>
      <c r="F86" s="33">
        <v>-227000</v>
      </c>
      <c r="G86" s="33">
        <v>289000</v>
      </c>
      <c r="H86" s="33">
        <v>218000</v>
      </c>
      <c r="I86" s="33">
        <v>324000</v>
      </c>
      <c r="J86" s="33">
        <v>415000</v>
      </c>
      <c r="K86" s="33">
        <v>382000</v>
      </c>
      <c r="L86" s="33">
        <v>452000</v>
      </c>
      <c r="M86" s="33">
        <v>477000</v>
      </c>
      <c r="N86" s="33">
        <v>523000</v>
      </c>
      <c r="O86" s="33">
        <v>551000</v>
      </c>
      <c r="P86">
        <v>608000</v>
      </c>
    </row>
    <row r="87" spans="1:16" x14ac:dyDescent="0.35">
      <c r="A87" s="40">
        <v>904282</v>
      </c>
      <c r="B87" s="40" t="s">
        <v>2062</v>
      </c>
      <c r="C87" s="40">
        <v>904282</v>
      </c>
      <c r="D87" s="38" t="s">
        <v>2063</v>
      </c>
      <c r="E87" s="33" t="s">
        <v>2064</v>
      </c>
      <c r="F87" s="33">
        <v>5981000</v>
      </c>
      <c r="G87" s="33">
        <v>5807000</v>
      </c>
      <c r="H87" s="33">
        <v>6824000</v>
      </c>
      <c r="I87" s="33">
        <v>11809000</v>
      </c>
      <c r="J87" s="33">
        <v>8572000</v>
      </c>
      <c r="K87" s="33">
        <v>9019000</v>
      </c>
      <c r="L87" s="33">
        <v>8584000</v>
      </c>
      <c r="M87" s="33">
        <v>7098000</v>
      </c>
      <c r="N87" s="33">
        <v>7351000</v>
      </c>
      <c r="O87" s="33">
        <v>6527000</v>
      </c>
      <c r="P87">
        <v>4858000</v>
      </c>
    </row>
    <row r="88" spans="1:16" x14ac:dyDescent="0.35">
      <c r="A88" s="40">
        <v>906148</v>
      </c>
      <c r="B88" s="40" t="s">
        <v>2065</v>
      </c>
      <c r="C88" s="40">
        <v>906148</v>
      </c>
      <c r="D88" s="38" t="s">
        <v>2066</v>
      </c>
      <c r="E88" s="33" t="s">
        <v>2067</v>
      </c>
      <c r="F88" s="33">
        <v>1709400</v>
      </c>
      <c r="G88" s="33">
        <v>1928700</v>
      </c>
      <c r="H88" s="33">
        <v>2261000</v>
      </c>
      <c r="I88" s="33">
        <v>2169000</v>
      </c>
      <c r="J88" s="33">
        <v>2431000</v>
      </c>
      <c r="K88" s="33">
        <v>2472000</v>
      </c>
      <c r="L88" s="33">
        <v>2241000</v>
      </c>
      <c r="M88" s="33">
        <v>2180000</v>
      </c>
      <c r="N88" s="33">
        <v>1384000</v>
      </c>
      <c r="O88" s="33">
        <v>2441000</v>
      </c>
      <c r="P88">
        <v>2299000</v>
      </c>
    </row>
    <row r="89" spans="1:16" x14ac:dyDescent="0.35">
      <c r="A89" s="40">
        <v>981550</v>
      </c>
      <c r="B89" s="40" t="s">
        <v>2068</v>
      </c>
      <c r="C89" s="40">
        <v>981550</v>
      </c>
      <c r="D89" s="38" t="s">
        <v>2069</v>
      </c>
      <c r="E89" s="33" t="s">
        <v>2070</v>
      </c>
      <c r="F89" s="33">
        <v>2587000</v>
      </c>
      <c r="G89" s="33">
        <v>2547000</v>
      </c>
      <c r="H89" s="33">
        <v>3638000</v>
      </c>
      <c r="I89" s="33">
        <v>3635000</v>
      </c>
      <c r="J89" s="33">
        <v>4160000</v>
      </c>
      <c r="K89" s="33">
        <v>6203000</v>
      </c>
      <c r="L89" s="33">
        <v>6816000</v>
      </c>
      <c r="M89" s="33">
        <v>8380000</v>
      </c>
      <c r="N89" s="33">
        <v>8163000</v>
      </c>
      <c r="O89" s="33">
        <v>8695000</v>
      </c>
      <c r="P89">
        <v>10035000</v>
      </c>
    </row>
    <row r="90" spans="1:16" x14ac:dyDescent="0.35">
      <c r="A90" s="40">
        <v>922964</v>
      </c>
      <c r="B90" s="40" t="s">
        <v>2071</v>
      </c>
      <c r="C90" s="40">
        <v>922964</v>
      </c>
      <c r="D90" s="38" t="s">
        <v>2072</v>
      </c>
      <c r="E90" s="33" t="s">
        <v>2073</v>
      </c>
      <c r="F90" s="33">
        <v>682000</v>
      </c>
      <c r="G90" s="33">
        <v>196000</v>
      </c>
      <c r="H90" s="33">
        <v>-118000</v>
      </c>
      <c r="I90" s="33">
        <v>136000</v>
      </c>
      <c r="J90" s="33">
        <v>389000</v>
      </c>
      <c r="K90" s="33">
        <v>515000</v>
      </c>
      <c r="L90" s="33">
        <v>533000</v>
      </c>
      <c r="M90" s="33">
        <v>586000</v>
      </c>
      <c r="N90" s="33">
        <v>515000</v>
      </c>
      <c r="O90" s="33">
        <v>473000</v>
      </c>
      <c r="P90">
        <v>845000</v>
      </c>
    </row>
    <row r="91" spans="1:16" x14ac:dyDescent="0.35">
      <c r="A91" s="40">
        <v>929814</v>
      </c>
      <c r="B91" s="40" t="s">
        <v>2074</v>
      </c>
      <c r="C91" s="40">
        <v>929814</v>
      </c>
      <c r="D91" s="38" t="s">
        <v>2075</v>
      </c>
      <c r="E91" s="33" t="s">
        <v>2076</v>
      </c>
      <c r="F91" s="33">
        <v>683800</v>
      </c>
      <c r="G91" s="33">
        <v>518700</v>
      </c>
      <c r="H91" s="33">
        <v>978400</v>
      </c>
      <c r="I91" s="33">
        <v>724300</v>
      </c>
      <c r="J91" s="33">
        <v>815100</v>
      </c>
      <c r="K91" s="33">
        <v>466400</v>
      </c>
      <c r="L91" s="33">
        <v>772300</v>
      </c>
      <c r="M91" s="33">
        <v>301400</v>
      </c>
      <c r="N91" s="33">
        <v>-254300</v>
      </c>
      <c r="O91" s="33">
        <v>-681800</v>
      </c>
      <c r="P91">
        <v>638500</v>
      </c>
    </row>
    <row r="92" spans="1:16" x14ac:dyDescent="0.35">
      <c r="A92" s="40">
        <v>901666</v>
      </c>
      <c r="B92" s="40" t="s">
        <v>410</v>
      </c>
      <c r="C92" s="40">
        <v>901666</v>
      </c>
      <c r="D92" s="38" t="s">
        <v>2077</v>
      </c>
      <c r="E92" s="33" t="s">
        <v>2078</v>
      </c>
      <c r="F92" s="33">
        <v>11891000</v>
      </c>
      <c r="G92" s="33">
        <v>-16998000</v>
      </c>
      <c r="H92" s="33">
        <v>4858000</v>
      </c>
      <c r="I92" s="33">
        <v>11358000</v>
      </c>
      <c r="J92" s="33">
        <v>12436000</v>
      </c>
      <c r="K92" s="33">
        <v>8428000</v>
      </c>
      <c r="L92" s="33">
        <v>9156000</v>
      </c>
      <c r="M92" s="33">
        <v>6869000</v>
      </c>
      <c r="N92" s="33">
        <v>-4428000</v>
      </c>
      <c r="O92" s="33">
        <v>-3615000</v>
      </c>
      <c r="P92">
        <v>-1707000</v>
      </c>
    </row>
    <row r="93" spans="1:16" x14ac:dyDescent="0.35">
      <c r="A93" s="40">
        <v>902288</v>
      </c>
      <c r="B93" s="40" t="s">
        <v>388</v>
      </c>
      <c r="C93" s="40">
        <v>902288</v>
      </c>
      <c r="D93" s="38" t="s">
        <v>2079</v>
      </c>
      <c r="E93" s="33" t="s">
        <v>2080</v>
      </c>
      <c r="F93" s="33">
        <v>929000</v>
      </c>
      <c r="G93" s="33">
        <v>1196000</v>
      </c>
      <c r="H93" s="33">
        <v>868000</v>
      </c>
      <c r="I93" s="33">
        <v>992000</v>
      </c>
      <c r="J93" s="33">
        <v>1051000</v>
      </c>
      <c r="K93" s="33">
        <v>1138000</v>
      </c>
      <c r="L93" s="33">
        <v>1062000</v>
      </c>
      <c r="M93" s="33">
        <v>1092000</v>
      </c>
      <c r="N93" s="33">
        <v>1193000</v>
      </c>
      <c r="O93" s="33">
        <v>1245000</v>
      </c>
      <c r="P93">
        <v>6837000</v>
      </c>
    </row>
    <row r="94" spans="1:16" x14ac:dyDescent="0.35">
      <c r="A94" s="40">
        <v>937083</v>
      </c>
      <c r="B94" s="40" t="s">
        <v>2081</v>
      </c>
      <c r="C94" s="40">
        <v>937083</v>
      </c>
      <c r="D94" s="38" t="s">
        <v>2082</v>
      </c>
      <c r="E94" s="33" t="s">
        <v>2083</v>
      </c>
      <c r="F94" s="33">
        <v>327000</v>
      </c>
      <c r="G94" s="33">
        <v>-613300</v>
      </c>
      <c r="H94" s="33">
        <v>-301400</v>
      </c>
      <c r="I94" s="33">
        <v>99300</v>
      </c>
      <c r="J94" s="33">
        <v>559500</v>
      </c>
      <c r="K94" s="33">
        <v>445000</v>
      </c>
      <c r="L94" s="33">
        <v>387800</v>
      </c>
      <c r="M94" s="33">
        <v>1943100</v>
      </c>
      <c r="N94" s="33">
        <v>839300</v>
      </c>
      <c r="O94" s="33">
        <v>1054900</v>
      </c>
      <c r="P94">
        <v>1535100</v>
      </c>
    </row>
    <row r="95" spans="1:16" x14ac:dyDescent="0.35">
      <c r="A95" s="40">
        <v>938928</v>
      </c>
      <c r="B95" s="40" t="s">
        <v>2084</v>
      </c>
      <c r="C95" s="40">
        <v>938928</v>
      </c>
      <c r="D95" s="38" t="s">
        <v>2085</v>
      </c>
      <c r="E95" s="33" t="s">
        <v>2086</v>
      </c>
      <c r="F95" s="33">
        <v>-11192</v>
      </c>
      <c r="G95" s="33">
        <v>65476</v>
      </c>
      <c r="H95" s="33">
        <v>100548</v>
      </c>
      <c r="I95" s="33">
        <v>112803</v>
      </c>
      <c r="J95" s="33">
        <v>175430</v>
      </c>
      <c r="K95" s="33">
        <v>248339</v>
      </c>
      <c r="L95" s="33">
        <v>296151</v>
      </c>
      <c r="M95" s="33">
        <v>269856</v>
      </c>
      <c r="N95" s="33">
        <v>203523</v>
      </c>
      <c r="O95" s="33">
        <v>273917</v>
      </c>
      <c r="P95">
        <v>372900</v>
      </c>
    </row>
    <row r="96" spans="1:16" x14ac:dyDescent="0.35">
      <c r="A96" s="40">
        <v>912273</v>
      </c>
      <c r="B96" s="40" t="s">
        <v>2087</v>
      </c>
      <c r="C96" s="40">
        <v>912273</v>
      </c>
      <c r="D96" s="38" t="s">
        <v>2088</v>
      </c>
      <c r="E96" s="33" t="s">
        <v>2089</v>
      </c>
      <c r="F96" s="33">
        <v>2150000</v>
      </c>
      <c r="G96" s="33">
        <v>5257000</v>
      </c>
      <c r="H96" s="33">
        <v>2008000</v>
      </c>
      <c r="I96" s="33">
        <v>3558000</v>
      </c>
      <c r="J96" s="33">
        <v>2805000</v>
      </c>
      <c r="K96" s="33">
        <v>1728000</v>
      </c>
      <c r="L96" s="33">
        <v>1961000</v>
      </c>
      <c r="M96" s="33">
        <v>2378000</v>
      </c>
      <c r="N96" s="33">
        <v>1241000</v>
      </c>
      <c r="O96" s="33">
        <v>3597000</v>
      </c>
      <c r="P96">
        <v>-506600</v>
      </c>
    </row>
    <row r="97" spans="1:16" x14ac:dyDescent="0.35">
      <c r="A97" s="40">
        <v>312385</v>
      </c>
      <c r="B97" s="40" t="s">
        <v>411</v>
      </c>
      <c r="C97" s="40">
        <v>312385</v>
      </c>
      <c r="D97" s="38" t="s">
        <v>2090</v>
      </c>
      <c r="E97" s="33" t="s">
        <v>2091</v>
      </c>
      <c r="F97" s="33">
        <v>1082772</v>
      </c>
      <c r="G97" s="33">
        <v>1282725</v>
      </c>
      <c r="H97" s="33">
        <v>1086000</v>
      </c>
      <c r="I97" s="33">
        <v>1304000</v>
      </c>
      <c r="J97" s="33">
        <v>1463000</v>
      </c>
      <c r="K97" s="33">
        <v>1710000</v>
      </c>
      <c r="L97" s="33">
        <v>2039000</v>
      </c>
      <c r="M97" s="33">
        <v>2058000</v>
      </c>
      <c r="N97" s="33">
        <v>2377000</v>
      </c>
      <c r="O97" s="33">
        <v>2350000</v>
      </c>
      <c r="P97">
        <v>2679000</v>
      </c>
    </row>
    <row r="98" spans="1:16" x14ac:dyDescent="0.35">
      <c r="A98" s="40">
        <v>687197</v>
      </c>
      <c r="B98" s="40" t="s">
        <v>2092</v>
      </c>
      <c r="C98" s="40">
        <v>687197</v>
      </c>
      <c r="D98" s="38" t="s">
        <v>2093</v>
      </c>
      <c r="E98" s="33" t="s">
        <v>2094</v>
      </c>
      <c r="F98" s="33">
        <v>-243618</v>
      </c>
      <c r="G98" s="33">
        <v>-69664</v>
      </c>
      <c r="H98" s="33">
        <v>-135138</v>
      </c>
      <c r="I98" s="33">
        <v>-331746</v>
      </c>
      <c r="J98" s="33">
        <v>148137</v>
      </c>
      <c r="K98" s="33">
        <v>185955</v>
      </c>
      <c r="L98" s="33">
        <v>78748</v>
      </c>
      <c r="M98" s="33">
        <v>346525</v>
      </c>
      <c r="N98" s="33">
        <v>1477004</v>
      </c>
      <c r="O98" s="33">
        <v>323982</v>
      </c>
      <c r="P98">
        <v>403056</v>
      </c>
    </row>
    <row r="99" spans="1:16" x14ac:dyDescent="0.35">
      <c r="A99" s="40">
        <v>993189</v>
      </c>
      <c r="B99" s="40" t="s">
        <v>2095</v>
      </c>
      <c r="C99" s="40">
        <v>993189</v>
      </c>
      <c r="D99" s="38" t="s">
        <v>2096</v>
      </c>
      <c r="E99" s="33" t="s">
        <v>2097</v>
      </c>
      <c r="F99" s="33">
        <v>1336000</v>
      </c>
      <c r="G99" s="33">
        <v>1365000</v>
      </c>
      <c r="H99" s="33">
        <v>1127000</v>
      </c>
      <c r="I99" s="33">
        <v>1563000</v>
      </c>
      <c r="J99" s="33">
        <v>1823000</v>
      </c>
      <c r="K99" s="33">
        <v>1859000</v>
      </c>
      <c r="L99" s="33">
        <v>1864000</v>
      </c>
      <c r="M99" s="33">
        <v>1926000</v>
      </c>
      <c r="N99" s="33">
        <v>1967000</v>
      </c>
      <c r="O99" s="33">
        <v>1713000</v>
      </c>
      <c r="P99">
        <v>1964000</v>
      </c>
    </row>
    <row r="100" spans="1:16" x14ac:dyDescent="0.35">
      <c r="A100" s="40">
        <v>905966</v>
      </c>
      <c r="B100" s="40" t="s">
        <v>2098</v>
      </c>
      <c r="C100" s="40">
        <v>905966</v>
      </c>
      <c r="D100" s="38" t="s">
        <v>2099</v>
      </c>
      <c r="E100" s="33" t="s">
        <v>2100</v>
      </c>
      <c r="F100" s="33">
        <v>739000</v>
      </c>
      <c r="G100" s="33">
        <v>755000</v>
      </c>
      <c r="H100" s="33">
        <v>428000</v>
      </c>
      <c r="I100" s="33">
        <v>1040000</v>
      </c>
      <c r="J100" s="33">
        <v>1848000</v>
      </c>
      <c r="K100" s="33">
        <v>1645000</v>
      </c>
      <c r="L100" s="33">
        <v>1483000</v>
      </c>
      <c r="M100" s="33">
        <v>1651000</v>
      </c>
      <c r="N100" s="33">
        <v>1399000</v>
      </c>
      <c r="O100" s="33">
        <v>1394000</v>
      </c>
      <c r="P100">
        <v>1780000</v>
      </c>
    </row>
    <row r="101" spans="1:16" x14ac:dyDescent="0.35">
      <c r="A101" s="40">
        <v>912635</v>
      </c>
      <c r="B101" s="40" t="s">
        <v>2101</v>
      </c>
      <c r="C101" s="40">
        <v>912635</v>
      </c>
      <c r="D101" s="38" t="s">
        <v>2102</v>
      </c>
      <c r="E101" s="33" t="s">
        <v>2103</v>
      </c>
      <c r="F101" s="33">
        <v>2622800</v>
      </c>
      <c r="G101" s="33">
        <v>3198000</v>
      </c>
      <c r="H101" s="33">
        <v>3696000</v>
      </c>
      <c r="I101" s="33">
        <v>3427000</v>
      </c>
      <c r="J101" s="33">
        <v>3461000</v>
      </c>
      <c r="K101" s="33">
        <v>3877000</v>
      </c>
      <c r="L101" s="33">
        <v>4592000</v>
      </c>
      <c r="M101" s="33">
        <v>4644000</v>
      </c>
      <c r="N101" s="33">
        <v>5237000</v>
      </c>
      <c r="O101" s="33">
        <v>5291000</v>
      </c>
      <c r="P101">
        <v>5106000</v>
      </c>
    </row>
    <row r="102" spans="1:16" x14ac:dyDescent="0.35">
      <c r="A102" s="40">
        <v>325922</v>
      </c>
      <c r="B102" s="40" t="s">
        <v>2104</v>
      </c>
      <c r="C102" s="40">
        <v>325922</v>
      </c>
      <c r="D102" s="38" t="s">
        <v>2105</v>
      </c>
      <c r="E102" s="33" t="s">
        <v>2106</v>
      </c>
      <c r="F102" s="33">
        <v>-712500</v>
      </c>
      <c r="G102" s="33">
        <v>-2633600</v>
      </c>
      <c r="H102" s="33">
        <v>-545300</v>
      </c>
      <c r="I102" s="33">
        <v>245100</v>
      </c>
      <c r="J102" s="33">
        <v>71800</v>
      </c>
      <c r="K102" s="33">
        <v>956300</v>
      </c>
      <c r="L102" s="33">
        <v>462700</v>
      </c>
      <c r="M102" s="33">
        <v>533500</v>
      </c>
      <c r="N102" s="33">
        <v>750700</v>
      </c>
      <c r="O102" s="33">
        <v>886300</v>
      </c>
      <c r="P102">
        <v>1038400</v>
      </c>
    </row>
    <row r="103" spans="1:16" x14ac:dyDescent="0.35">
      <c r="A103" s="40">
        <v>912941</v>
      </c>
      <c r="B103" s="40" t="s">
        <v>2107</v>
      </c>
      <c r="C103" s="40">
        <v>912941</v>
      </c>
      <c r="D103" s="38" t="s">
        <v>2108</v>
      </c>
      <c r="E103" s="33" t="s">
        <v>2109</v>
      </c>
      <c r="F103" s="33">
        <v>1213998</v>
      </c>
      <c r="G103" s="33">
        <v>1317631</v>
      </c>
      <c r="H103" s="33">
        <v>1151704</v>
      </c>
      <c r="I103" s="33">
        <v>1793000</v>
      </c>
      <c r="J103" s="33">
        <v>1970587</v>
      </c>
      <c r="K103" s="33">
        <v>2392200</v>
      </c>
      <c r="L103" s="33">
        <v>2695000</v>
      </c>
      <c r="M103" s="33">
        <v>2598400</v>
      </c>
      <c r="N103" s="33">
        <v>3357400</v>
      </c>
      <c r="O103" s="33">
        <v>2553700</v>
      </c>
      <c r="P103">
        <v>2492100</v>
      </c>
    </row>
    <row r="104" spans="1:16" x14ac:dyDescent="0.35">
      <c r="A104" s="40">
        <v>152719</v>
      </c>
      <c r="B104" s="40" t="s">
        <v>391</v>
      </c>
      <c r="C104" s="40">
        <v>152719</v>
      </c>
      <c r="D104" s="38" t="s">
        <v>2110</v>
      </c>
      <c r="E104" s="33" t="s">
        <v>2111</v>
      </c>
      <c r="F104" s="33">
        <v>201400</v>
      </c>
      <c r="G104" s="33">
        <v>377200</v>
      </c>
      <c r="H104" s="33">
        <v>372200</v>
      </c>
      <c r="I104" s="33">
        <v>404500</v>
      </c>
      <c r="J104" s="33">
        <v>476300</v>
      </c>
      <c r="K104" s="33">
        <v>475500</v>
      </c>
      <c r="L104" s="33">
        <v>411900</v>
      </c>
      <c r="M104" s="33">
        <v>284800</v>
      </c>
      <c r="N104" s="33">
        <v>709500</v>
      </c>
      <c r="O104" s="33">
        <v>375000</v>
      </c>
      <c r="P104">
        <v>479100</v>
      </c>
    </row>
    <row r="105" spans="1:16" x14ac:dyDescent="0.35">
      <c r="A105" s="40">
        <v>867138</v>
      </c>
      <c r="B105" s="40" t="s">
        <v>2112</v>
      </c>
      <c r="C105" s="40">
        <v>867138</v>
      </c>
      <c r="D105" s="38" t="s">
        <v>2113</v>
      </c>
      <c r="E105" s="33" t="s">
        <v>2114</v>
      </c>
      <c r="F105" s="33">
        <v>381778</v>
      </c>
      <c r="G105" s="33">
        <v>374160</v>
      </c>
      <c r="H105" s="33">
        <v>422684</v>
      </c>
      <c r="I105" s="33">
        <v>405615</v>
      </c>
      <c r="J105" s="33">
        <v>478336</v>
      </c>
      <c r="K105" s="33">
        <v>536017</v>
      </c>
      <c r="L105" s="33">
        <v>620071</v>
      </c>
      <c r="M105" s="33">
        <v>723114</v>
      </c>
      <c r="N105" s="33">
        <v>269732</v>
      </c>
      <c r="O105" s="33">
        <v>879874</v>
      </c>
      <c r="P105">
        <v>411618</v>
      </c>
    </row>
    <row r="106" spans="1:16" x14ac:dyDescent="0.35">
      <c r="A106" s="40">
        <v>906189</v>
      </c>
      <c r="B106" s="40" t="s">
        <v>2115</v>
      </c>
      <c r="C106" s="40">
        <v>906189</v>
      </c>
      <c r="D106" s="38" t="s">
        <v>2116</v>
      </c>
      <c r="E106" s="33" t="s">
        <v>2117</v>
      </c>
      <c r="F106" s="33">
        <v>1821700</v>
      </c>
      <c r="G106" s="33">
        <v>2052800</v>
      </c>
      <c r="H106" s="33">
        <v>873500</v>
      </c>
      <c r="I106" s="33">
        <v>1865000</v>
      </c>
      <c r="J106" s="33">
        <v>2799900</v>
      </c>
      <c r="K106" s="33">
        <v>3063900</v>
      </c>
      <c r="L106" s="33">
        <v>3536400</v>
      </c>
      <c r="M106" s="33">
        <v>3160700</v>
      </c>
      <c r="N106" s="33">
        <v>1939200</v>
      </c>
      <c r="O106" s="33">
        <v>1523200</v>
      </c>
      <c r="P106">
        <v>2158500</v>
      </c>
    </row>
    <row r="107" spans="1:16" x14ac:dyDescent="0.35">
      <c r="A107" s="40">
        <v>510209</v>
      </c>
      <c r="B107" s="40" t="s">
        <v>431</v>
      </c>
      <c r="C107" s="40">
        <v>510209</v>
      </c>
      <c r="D107" s="38" t="s">
        <v>2118</v>
      </c>
      <c r="E107" s="33" t="s">
        <v>2119</v>
      </c>
      <c r="F107" s="33">
        <v>259654</v>
      </c>
      <c r="G107" s="33">
        <v>283869</v>
      </c>
      <c r="H107" s="33">
        <v>274258</v>
      </c>
      <c r="I107" s="33">
        <v>265708</v>
      </c>
      <c r="J107" s="33">
        <v>244520</v>
      </c>
      <c r="K107" s="33">
        <v>314213</v>
      </c>
      <c r="L107" s="33">
        <v>313192</v>
      </c>
      <c r="M107" s="33">
        <v>322854</v>
      </c>
      <c r="N107" s="33">
        <v>251200</v>
      </c>
      <c r="O107" s="33">
        <v>429900</v>
      </c>
      <c r="P107">
        <v>-1529900</v>
      </c>
    </row>
    <row r="108" spans="1:16" x14ac:dyDescent="0.35">
      <c r="A108" s="40">
        <v>271980</v>
      </c>
      <c r="B108" s="40" t="s">
        <v>2120</v>
      </c>
      <c r="C108" s="40">
        <v>271980</v>
      </c>
      <c r="D108" s="38" t="s">
        <v>2121</v>
      </c>
      <c r="E108" s="33" t="s">
        <v>2122</v>
      </c>
      <c r="F108" s="33">
        <v>3596000</v>
      </c>
      <c r="G108" s="33">
        <v>-2922000</v>
      </c>
      <c r="H108" s="33">
        <v>-2479000</v>
      </c>
      <c r="I108" s="33">
        <v>4550000</v>
      </c>
      <c r="J108" s="33">
        <v>4681000</v>
      </c>
      <c r="K108" s="33">
        <v>-209000</v>
      </c>
      <c r="L108" s="33">
        <v>-22000</v>
      </c>
      <c r="M108" s="33">
        <v>1590000</v>
      </c>
      <c r="N108" s="33">
        <v>-14459000</v>
      </c>
      <c r="O108" s="33">
        <v>-3304000</v>
      </c>
      <c r="P108">
        <v>952000</v>
      </c>
    </row>
    <row r="109" spans="1:16" x14ac:dyDescent="0.35">
      <c r="A109" s="40" t="s">
        <v>361</v>
      </c>
      <c r="B109" s="40" t="s">
        <v>2123</v>
      </c>
      <c r="C109" s="40" t="s">
        <v>361</v>
      </c>
      <c r="D109" s="38" t="s">
        <v>2124</v>
      </c>
      <c r="E109" s="33" t="s">
        <v>2125</v>
      </c>
      <c r="F109" s="33">
        <v>108338</v>
      </c>
      <c r="G109" s="33">
        <v>317000</v>
      </c>
      <c r="H109" s="33">
        <v>552000</v>
      </c>
      <c r="I109" s="33">
        <v>652000</v>
      </c>
      <c r="J109" s="33">
        <v>1132000</v>
      </c>
      <c r="K109" s="33">
        <v>943000</v>
      </c>
      <c r="L109" s="33">
        <v>1075000</v>
      </c>
      <c r="M109" s="33">
        <v>758000</v>
      </c>
      <c r="N109" s="33">
        <v>686000</v>
      </c>
      <c r="O109" s="33">
        <v>789000</v>
      </c>
      <c r="P109">
        <v>-269000</v>
      </c>
    </row>
    <row r="110" spans="1:16" x14ac:dyDescent="0.35">
      <c r="A110" s="40">
        <v>135448</v>
      </c>
      <c r="B110" s="40" t="s">
        <v>2126</v>
      </c>
      <c r="C110" s="40">
        <v>135448</v>
      </c>
      <c r="D110" s="38" t="s">
        <v>2127</v>
      </c>
      <c r="E110" s="33" t="s">
        <v>2128</v>
      </c>
      <c r="F110" s="33">
        <v>756054</v>
      </c>
      <c r="G110" s="33">
        <v>902947</v>
      </c>
      <c r="H110" s="33">
        <v>635545</v>
      </c>
      <c r="I110" s="33">
        <v>984729</v>
      </c>
      <c r="J110" s="33">
        <v>1515907</v>
      </c>
      <c r="K110" s="33">
        <v>636687</v>
      </c>
      <c r="L110" s="33">
        <v>807492</v>
      </c>
      <c r="M110" s="33">
        <v>944693</v>
      </c>
      <c r="N110" s="33">
        <v>747092</v>
      </c>
      <c r="O110" s="33">
        <v>1449853</v>
      </c>
      <c r="P110">
        <v>898689</v>
      </c>
    </row>
    <row r="111" spans="1:16" x14ac:dyDescent="0.35">
      <c r="A111" s="40">
        <v>154259</v>
      </c>
      <c r="B111" s="40" t="s">
        <v>2129</v>
      </c>
      <c r="C111" s="40">
        <v>154259</v>
      </c>
      <c r="D111" s="38" t="s">
        <v>2130</v>
      </c>
      <c r="E111" s="33" t="s">
        <v>2131</v>
      </c>
      <c r="F111" s="33">
        <v>201300</v>
      </c>
      <c r="G111" s="33">
        <v>229500</v>
      </c>
      <c r="H111" s="33">
        <v>320500</v>
      </c>
      <c r="I111" s="33">
        <v>397300</v>
      </c>
      <c r="J111" s="33">
        <v>488300</v>
      </c>
      <c r="K111" s="33">
        <v>619300</v>
      </c>
      <c r="L111" s="33">
        <v>596700</v>
      </c>
      <c r="M111" s="33">
        <v>599200</v>
      </c>
      <c r="N111" s="33">
        <v>282400</v>
      </c>
      <c r="O111" s="33">
        <v>896200</v>
      </c>
      <c r="P111">
        <v>1152300</v>
      </c>
    </row>
    <row r="112" spans="1:16" x14ac:dyDescent="0.35">
      <c r="A112" s="40">
        <v>944314</v>
      </c>
      <c r="B112" s="40" t="s">
        <v>2132</v>
      </c>
      <c r="C112" s="40">
        <v>944314</v>
      </c>
      <c r="D112" s="38" t="s">
        <v>2133</v>
      </c>
      <c r="E112" s="33" t="s">
        <v>2134</v>
      </c>
      <c r="F112" s="33">
        <v>2705000</v>
      </c>
      <c r="G112" s="33">
        <v>1834000</v>
      </c>
      <c r="H112" s="33">
        <v>1287000</v>
      </c>
      <c r="I112" s="33">
        <v>2808000</v>
      </c>
      <c r="J112" s="33">
        <v>1408000</v>
      </c>
      <c r="K112" s="33">
        <v>318000</v>
      </c>
      <c r="L112" s="33">
        <v>1697000</v>
      </c>
      <c r="M112" s="33">
        <v>1310000</v>
      </c>
      <c r="N112" s="33">
        <v>1899000</v>
      </c>
      <c r="O112" s="33">
        <v>2123000</v>
      </c>
      <c r="P112">
        <v>2148000</v>
      </c>
    </row>
    <row r="113" spans="1:16" x14ac:dyDescent="0.35">
      <c r="A113" s="40">
        <v>904830</v>
      </c>
      <c r="B113" s="40" t="s">
        <v>2135</v>
      </c>
      <c r="C113" s="40">
        <v>904830</v>
      </c>
      <c r="D113" s="38" t="s">
        <v>2136</v>
      </c>
      <c r="E113" s="33" t="s">
        <v>2137</v>
      </c>
      <c r="F113" s="33">
        <v>661080</v>
      </c>
      <c r="G113" s="33">
        <v>590831</v>
      </c>
      <c r="H113" s="33">
        <v>367608</v>
      </c>
      <c r="I113" s="33">
        <v>714307</v>
      </c>
      <c r="J113" s="33">
        <v>899986</v>
      </c>
      <c r="K113" s="33">
        <v>861888</v>
      </c>
      <c r="L113" s="33">
        <v>1003129</v>
      </c>
      <c r="M113" s="33">
        <v>775235</v>
      </c>
      <c r="N113" s="33">
        <v>604279</v>
      </c>
      <c r="O113" s="33">
        <v>508892</v>
      </c>
      <c r="P113">
        <v>760765</v>
      </c>
    </row>
    <row r="114" spans="1:16" x14ac:dyDescent="0.35">
      <c r="A114" s="40">
        <v>905214</v>
      </c>
      <c r="B114" s="40" t="s">
        <v>2138</v>
      </c>
      <c r="C114" s="40">
        <v>905214</v>
      </c>
      <c r="D114" s="38" t="s">
        <v>2139</v>
      </c>
      <c r="E114" s="33" t="s">
        <v>2140</v>
      </c>
      <c r="F114" s="33">
        <v>787000</v>
      </c>
      <c r="G114" s="33">
        <v>546000</v>
      </c>
      <c r="H114" s="33">
        <v>532000</v>
      </c>
      <c r="I114" s="33">
        <v>630000</v>
      </c>
      <c r="J114" s="33">
        <v>711000</v>
      </c>
      <c r="K114" s="33">
        <v>610000</v>
      </c>
      <c r="L114" s="33">
        <v>661000</v>
      </c>
      <c r="M114" s="33">
        <v>905000</v>
      </c>
      <c r="N114" s="33">
        <v>727000</v>
      </c>
      <c r="O114" s="33">
        <v>868000</v>
      </c>
      <c r="P114">
        <v>1027000</v>
      </c>
    </row>
    <row r="115" spans="1:16" x14ac:dyDescent="0.35">
      <c r="A115" s="40">
        <v>904383</v>
      </c>
      <c r="B115" s="40" t="s">
        <v>2141</v>
      </c>
      <c r="C115" s="40">
        <v>904383</v>
      </c>
      <c r="D115" s="38" t="s">
        <v>2142</v>
      </c>
      <c r="E115" s="33" t="s">
        <v>2143</v>
      </c>
      <c r="F115" s="33">
        <v>1522000</v>
      </c>
      <c r="G115" s="33">
        <v>1295000</v>
      </c>
      <c r="H115" s="33">
        <v>1075000</v>
      </c>
      <c r="I115" s="33">
        <v>1320000</v>
      </c>
      <c r="J115" s="33">
        <v>1706000</v>
      </c>
      <c r="K115" s="33">
        <v>1768000</v>
      </c>
      <c r="L115" s="33">
        <v>2665000</v>
      </c>
      <c r="M115" s="33">
        <v>1883000</v>
      </c>
      <c r="N115" s="33">
        <v>2816000</v>
      </c>
      <c r="O115" s="33">
        <v>2152000</v>
      </c>
      <c r="P115">
        <v>2947000</v>
      </c>
    </row>
    <row r="116" spans="1:16" x14ac:dyDescent="0.35">
      <c r="A116" s="40">
        <v>513260</v>
      </c>
      <c r="B116" s="40" t="s">
        <v>2144</v>
      </c>
      <c r="C116" s="40">
        <v>513260</v>
      </c>
      <c r="D116" s="38" t="s">
        <v>2145</v>
      </c>
      <c r="E116" s="33" t="s">
        <v>2146</v>
      </c>
      <c r="F116" s="33">
        <v>97421</v>
      </c>
      <c r="G116" s="33">
        <v>40491</v>
      </c>
      <c r="H116" s="33">
        <v>-340387</v>
      </c>
      <c r="I116" s="33">
        <v>-47162</v>
      </c>
      <c r="J116" s="33">
        <v>-72709</v>
      </c>
      <c r="K116" s="33">
        <v>-142687</v>
      </c>
      <c r="L116" s="33">
        <v>17124</v>
      </c>
      <c r="M116" s="33">
        <v>182511</v>
      </c>
      <c r="N116" s="33">
        <v>190512</v>
      </c>
      <c r="O116" s="33">
        <v>308771</v>
      </c>
      <c r="P116">
        <v>272672</v>
      </c>
    </row>
    <row r="117" spans="1:16" x14ac:dyDescent="0.35">
      <c r="A117" s="40">
        <v>916091</v>
      </c>
      <c r="B117" s="40" t="s">
        <v>2147</v>
      </c>
      <c r="C117" s="40">
        <v>916091</v>
      </c>
      <c r="D117" s="38" t="s">
        <v>2148</v>
      </c>
      <c r="E117" s="33" t="s">
        <v>2149</v>
      </c>
      <c r="F117" s="33">
        <v>388800</v>
      </c>
      <c r="G117" s="33">
        <v>544600</v>
      </c>
      <c r="H117" s="33">
        <v>1115200</v>
      </c>
      <c r="I117" s="33">
        <v>817000</v>
      </c>
      <c r="J117" s="33">
        <v>740000</v>
      </c>
      <c r="K117" s="33">
        <v>-4243000</v>
      </c>
      <c r="L117" s="33">
        <v>544000</v>
      </c>
      <c r="M117" s="33">
        <v>947000</v>
      </c>
      <c r="N117" s="33">
        <v>-8000</v>
      </c>
      <c r="O117" s="33">
        <v>251000</v>
      </c>
      <c r="P117">
        <v>-123000</v>
      </c>
    </row>
    <row r="118" spans="1:16" x14ac:dyDescent="0.35">
      <c r="A118" s="40">
        <v>883488</v>
      </c>
      <c r="B118" s="40" t="s">
        <v>2150</v>
      </c>
      <c r="C118" s="40">
        <v>883488</v>
      </c>
      <c r="D118" s="38" t="s">
        <v>2151</v>
      </c>
      <c r="E118" s="33" t="s">
        <v>2152</v>
      </c>
      <c r="F118" s="33">
        <v>-1441754</v>
      </c>
      <c r="G118" s="33">
        <v>-780588</v>
      </c>
      <c r="H118" s="33">
        <v>-1297762</v>
      </c>
      <c r="I118" s="33">
        <v>-28472</v>
      </c>
      <c r="J118" s="33">
        <v>156701</v>
      </c>
      <c r="K118" s="33">
        <v>-112583</v>
      </c>
      <c r="L118" s="33">
        <v>86012</v>
      </c>
      <c r="M118" s="33">
        <v>293000</v>
      </c>
      <c r="N118" s="33">
        <v>268000</v>
      </c>
      <c r="O118" s="33">
        <v>552000</v>
      </c>
      <c r="P118">
        <v>647000</v>
      </c>
    </row>
    <row r="119" spans="1:16" x14ac:dyDescent="0.35">
      <c r="A119" s="40">
        <v>357922</v>
      </c>
      <c r="B119" s="40" t="s">
        <v>2153</v>
      </c>
      <c r="C119" s="40">
        <v>357922</v>
      </c>
      <c r="D119" s="38" t="s">
        <v>2154</v>
      </c>
      <c r="E119" s="33" t="s">
        <v>2155</v>
      </c>
      <c r="F119" s="33">
        <v>311000</v>
      </c>
      <c r="G119" s="33">
        <v>328000</v>
      </c>
      <c r="H119" s="33">
        <v>136000</v>
      </c>
      <c r="I119" s="33">
        <v>438000</v>
      </c>
      <c r="J119" s="33">
        <v>665000</v>
      </c>
      <c r="K119" s="33">
        <v>436000</v>
      </c>
      <c r="L119" s="33">
        <v>1165000</v>
      </c>
      <c r="M119" s="33">
        <v>751000</v>
      </c>
      <c r="N119" s="33">
        <v>848000</v>
      </c>
      <c r="O119" s="33">
        <v>854000</v>
      </c>
      <c r="P119">
        <v>1045000</v>
      </c>
    </row>
    <row r="120" spans="1:16" x14ac:dyDescent="0.35">
      <c r="A120" s="40">
        <v>903749</v>
      </c>
      <c r="B120" s="40" t="s">
        <v>2156</v>
      </c>
      <c r="C120" s="40">
        <v>903749</v>
      </c>
      <c r="D120" s="38" t="s">
        <v>2157</v>
      </c>
      <c r="E120" s="33" t="s">
        <v>2158</v>
      </c>
      <c r="F120" s="33">
        <v>959000</v>
      </c>
      <c r="G120" s="33">
        <v>1058000</v>
      </c>
      <c r="H120" s="33">
        <v>383000</v>
      </c>
      <c r="I120" s="33">
        <v>929000</v>
      </c>
      <c r="J120" s="33">
        <v>1350000</v>
      </c>
      <c r="K120" s="33">
        <v>1217000</v>
      </c>
      <c r="L120" s="33">
        <v>1861000</v>
      </c>
      <c r="M120" s="33">
        <v>1793000</v>
      </c>
      <c r="N120" s="33">
        <v>1979000</v>
      </c>
      <c r="O120" s="33">
        <v>1922000</v>
      </c>
      <c r="P120">
        <v>2923000</v>
      </c>
    </row>
    <row r="121" spans="1:16" x14ac:dyDescent="0.35">
      <c r="A121" s="40">
        <v>687609</v>
      </c>
      <c r="B121" s="40" t="s">
        <v>2159</v>
      </c>
      <c r="C121" s="40">
        <v>687609</v>
      </c>
      <c r="D121" s="38" t="s">
        <v>2160</v>
      </c>
      <c r="E121" s="33" t="s">
        <v>2161</v>
      </c>
      <c r="F121" s="33">
        <v>348251</v>
      </c>
      <c r="G121" s="33">
        <v>1779474</v>
      </c>
      <c r="H121" s="33">
        <v>2389097</v>
      </c>
      <c r="I121" s="33">
        <v>1800961</v>
      </c>
      <c r="J121" s="33">
        <v>3229387</v>
      </c>
      <c r="K121" s="33">
        <v>2609000</v>
      </c>
      <c r="L121" s="33">
        <v>2856000</v>
      </c>
      <c r="M121" s="33">
        <v>46000</v>
      </c>
      <c r="N121" s="33">
        <v>1725000</v>
      </c>
      <c r="O121" s="33">
        <v>7266000</v>
      </c>
      <c r="P121">
        <v>2084000</v>
      </c>
    </row>
    <row r="122" spans="1:16" x14ac:dyDescent="0.35">
      <c r="A122" s="40">
        <v>921268</v>
      </c>
      <c r="B122" s="40" t="s">
        <v>2162</v>
      </c>
      <c r="C122" s="40">
        <v>921268</v>
      </c>
      <c r="D122" s="38" t="s">
        <v>2163</v>
      </c>
      <c r="E122" s="33" t="s">
        <v>2164</v>
      </c>
      <c r="F122" s="33">
        <v>427200</v>
      </c>
      <c r="G122" s="33">
        <v>448100</v>
      </c>
      <c r="H122" s="33">
        <v>417300</v>
      </c>
      <c r="I122" s="33">
        <v>530300</v>
      </c>
      <c r="J122" s="33">
        <v>462500</v>
      </c>
      <c r="K122" s="33">
        <v>703600</v>
      </c>
      <c r="L122" s="33">
        <v>967800</v>
      </c>
      <c r="M122" s="33">
        <v>1202800</v>
      </c>
      <c r="N122" s="33">
        <v>1002100</v>
      </c>
      <c r="O122" s="33">
        <v>1229600</v>
      </c>
      <c r="P122">
        <v>1347500</v>
      </c>
    </row>
    <row r="123" spans="1:16" x14ac:dyDescent="0.35">
      <c r="A123" s="40">
        <v>902324</v>
      </c>
      <c r="B123" s="40" t="s">
        <v>2165</v>
      </c>
      <c r="C123" s="40">
        <v>902324</v>
      </c>
      <c r="D123" s="38" t="s">
        <v>2166</v>
      </c>
      <c r="E123" s="33" t="s">
        <v>2167</v>
      </c>
      <c r="F123" s="33">
        <v>1100000</v>
      </c>
      <c r="G123" s="33">
        <v>1215000</v>
      </c>
      <c r="H123" s="33">
        <v>798000</v>
      </c>
      <c r="I123" s="33">
        <v>1251000</v>
      </c>
      <c r="J123" s="33">
        <v>-37000</v>
      </c>
      <c r="K123" s="33">
        <v>-183000</v>
      </c>
      <c r="L123" s="33">
        <v>915000</v>
      </c>
      <c r="M123" s="33">
        <v>1612000</v>
      </c>
      <c r="N123" s="33">
        <v>1020000</v>
      </c>
      <c r="O123" s="33">
        <v>1311000</v>
      </c>
      <c r="P123">
        <v>1031000</v>
      </c>
    </row>
    <row r="124" spans="1:16" x14ac:dyDescent="0.35">
      <c r="A124" s="40">
        <v>500320</v>
      </c>
      <c r="B124" s="40" t="s">
        <v>2168</v>
      </c>
      <c r="C124" s="40">
        <v>500320</v>
      </c>
      <c r="D124" s="38" t="s">
        <v>2169</v>
      </c>
      <c r="E124" s="33" t="s">
        <v>2170</v>
      </c>
      <c r="F124" s="33">
        <v>76000</v>
      </c>
      <c r="G124" s="33">
        <v>-454000</v>
      </c>
      <c r="H124" s="33">
        <v>-1088000</v>
      </c>
      <c r="I124" s="33">
        <v>-677000</v>
      </c>
      <c r="J124" s="33">
        <v>-276000</v>
      </c>
      <c r="K124" s="33">
        <v>76000</v>
      </c>
      <c r="L124" s="33">
        <v>98000</v>
      </c>
      <c r="M124" s="33">
        <v>8000</v>
      </c>
      <c r="N124" s="33">
        <v>875000</v>
      </c>
      <c r="O124" s="33">
        <v>1156000</v>
      </c>
      <c r="P124">
        <v>967000</v>
      </c>
    </row>
    <row r="125" spans="1:16" x14ac:dyDescent="0.35">
      <c r="A125" s="40">
        <v>905115</v>
      </c>
      <c r="B125" s="40" t="s">
        <v>2171</v>
      </c>
      <c r="C125" s="40">
        <v>905115</v>
      </c>
      <c r="D125" s="38" t="s">
        <v>2172</v>
      </c>
      <c r="E125" s="33" t="s">
        <v>2173</v>
      </c>
      <c r="F125" s="33">
        <v>2136000</v>
      </c>
      <c r="G125" s="33">
        <v>2462000</v>
      </c>
      <c r="H125" s="33">
        <v>1724000</v>
      </c>
      <c r="I125" s="33">
        <v>2164000</v>
      </c>
      <c r="J125" s="33">
        <v>2480000</v>
      </c>
      <c r="K125" s="33">
        <v>1968000</v>
      </c>
      <c r="L125" s="33">
        <v>2004000</v>
      </c>
      <c r="M125" s="33">
        <v>2147000</v>
      </c>
      <c r="N125" s="33">
        <v>2710000</v>
      </c>
      <c r="O125" s="33">
        <v>1635000</v>
      </c>
      <c r="P125">
        <v>1518000</v>
      </c>
    </row>
    <row r="126" spans="1:16" x14ac:dyDescent="0.35">
      <c r="A126" s="40">
        <v>902306</v>
      </c>
      <c r="B126" s="40" t="s">
        <v>2174</v>
      </c>
      <c r="C126" s="40">
        <v>902306</v>
      </c>
      <c r="D126" s="38" t="s">
        <v>2175</v>
      </c>
      <c r="E126" s="33" t="s">
        <v>2176</v>
      </c>
      <c r="F126" s="33">
        <v>1109744</v>
      </c>
      <c r="G126" s="33">
        <v>1200597</v>
      </c>
      <c r="H126" s="33">
        <v>1231092</v>
      </c>
      <c r="I126" s="33">
        <v>1250242</v>
      </c>
      <c r="J126" s="33">
        <v>1346439</v>
      </c>
      <c r="K126" s="33">
        <v>846673</v>
      </c>
      <c r="L126" s="33">
        <v>711902</v>
      </c>
      <c r="M126" s="33">
        <v>940721</v>
      </c>
      <c r="N126" s="33">
        <v>-176562</v>
      </c>
      <c r="O126" s="33">
        <v>-583618</v>
      </c>
      <c r="P126">
        <v>972022</v>
      </c>
    </row>
    <row r="127" spans="1:16" x14ac:dyDescent="0.35">
      <c r="A127" s="40">
        <v>500373</v>
      </c>
      <c r="B127" s="40" t="s">
        <v>2177</v>
      </c>
      <c r="C127" s="40">
        <v>500373</v>
      </c>
      <c r="D127" s="38" t="s">
        <v>2178</v>
      </c>
      <c r="E127" s="33" t="s">
        <v>2179</v>
      </c>
      <c r="F127" s="33">
        <v>1083255</v>
      </c>
      <c r="G127" s="33">
        <v>2436476</v>
      </c>
      <c r="H127" s="33">
        <v>546627</v>
      </c>
      <c r="I127" s="33">
        <v>160654</v>
      </c>
      <c r="J127" s="33">
        <v>1091123</v>
      </c>
      <c r="K127" s="33">
        <v>570279</v>
      </c>
      <c r="L127" s="33">
        <v>2197109</v>
      </c>
      <c r="M127" s="33">
        <v>2915487</v>
      </c>
      <c r="N127" s="33">
        <v>-4524515</v>
      </c>
      <c r="O127" s="33">
        <v>-1096686</v>
      </c>
      <c r="P127">
        <v>382579</v>
      </c>
    </row>
    <row r="128" spans="1:16" x14ac:dyDescent="0.35">
      <c r="A128" s="40">
        <v>906194</v>
      </c>
      <c r="B128" s="40" t="s">
        <v>2180</v>
      </c>
      <c r="C128" s="40">
        <v>906194</v>
      </c>
      <c r="D128" s="38" t="s">
        <v>2181</v>
      </c>
      <c r="E128" s="33" t="s">
        <v>2182</v>
      </c>
      <c r="F128" s="33">
        <v>272700</v>
      </c>
      <c r="G128" s="33">
        <v>272800</v>
      </c>
      <c r="H128" s="33">
        <v>233900</v>
      </c>
      <c r="I128" s="33">
        <v>266700</v>
      </c>
      <c r="J128" s="33">
        <v>231400</v>
      </c>
      <c r="K128" s="33">
        <v>272100</v>
      </c>
      <c r="L128" s="33">
        <v>351800</v>
      </c>
      <c r="M128" s="33">
        <v>367400</v>
      </c>
      <c r="N128" s="33">
        <v>429100</v>
      </c>
      <c r="O128" s="33">
        <v>488800</v>
      </c>
      <c r="P128">
        <v>539000</v>
      </c>
    </row>
    <row r="129" spans="1:16" x14ac:dyDescent="0.35">
      <c r="A129" s="40">
        <v>329534</v>
      </c>
      <c r="B129" s="40" t="s">
        <v>2183</v>
      </c>
      <c r="C129" s="40">
        <v>329534</v>
      </c>
      <c r="D129" s="38" t="s">
        <v>2184</v>
      </c>
      <c r="E129" s="33" t="s">
        <v>2185</v>
      </c>
      <c r="F129" s="33">
        <v>64060</v>
      </c>
      <c r="G129" s="33">
        <v>37203</v>
      </c>
      <c r="H129" s="33">
        <v>12495</v>
      </c>
      <c r="I129" s="33">
        <v>-28714</v>
      </c>
      <c r="J129" s="33">
        <v>53231</v>
      </c>
      <c r="K129" s="33">
        <v>277934</v>
      </c>
      <c r="L129" s="33">
        <v>1826468</v>
      </c>
      <c r="M129" s="33">
        <v>626984</v>
      </c>
      <c r="N129" s="33">
        <v>863277</v>
      </c>
      <c r="O129" s="33">
        <v>4289072</v>
      </c>
      <c r="P129">
        <v>600363</v>
      </c>
    </row>
    <row r="130" spans="1:16" x14ac:dyDescent="0.35">
      <c r="A130" s="40">
        <v>867375</v>
      </c>
      <c r="B130" s="40" t="s">
        <v>2186</v>
      </c>
      <c r="C130" s="40">
        <v>867375</v>
      </c>
      <c r="D130" s="38" t="s">
        <v>2187</v>
      </c>
      <c r="E130" s="33" t="s">
        <v>2188</v>
      </c>
      <c r="F130" s="33">
        <v>449200</v>
      </c>
      <c r="G130" s="33">
        <v>473800</v>
      </c>
      <c r="H130" s="33">
        <v>218400</v>
      </c>
      <c r="I130" s="33">
        <v>478300</v>
      </c>
      <c r="J130" s="33">
        <v>700800</v>
      </c>
      <c r="K130" s="33">
        <v>856900</v>
      </c>
      <c r="L130" s="33">
        <v>1019800</v>
      </c>
      <c r="M130" s="33">
        <v>1204100</v>
      </c>
      <c r="N130" s="33">
        <v>1088900</v>
      </c>
      <c r="O130" s="33">
        <v>1114600</v>
      </c>
      <c r="P130">
        <v>1249000</v>
      </c>
    </row>
    <row r="131" spans="1:16" x14ac:dyDescent="0.35">
      <c r="A131" s="40">
        <v>311759</v>
      </c>
      <c r="B131" s="40" t="s">
        <v>2189</v>
      </c>
      <c r="C131" s="40">
        <v>311759</v>
      </c>
      <c r="D131" s="38" t="s">
        <v>2190</v>
      </c>
      <c r="E131" s="33" t="s">
        <v>2191</v>
      </c>
      <c r="F131" s="33">
        <v>839275</v>
      </c>
      <c r="G131" s="33">
        <v>-18758</v>
      </c>
      <c r="H131" s="33">
        <v>806989</v>
      </c>
      <c r="I131" s="33">
        <v>607808</v>
      </c>
      <c r="J131" s="33">
        <v>-79984</v>
      </c>
      <c r="K131" s="33">
        <v>822293</v>
      </c>
      <c r="L131" s="33">
        <v>1152701</v>
      </c>
      <c r="M131" s="33">
        <v>1186870</v>
      </c>
      <c r="N131" s="33">
        <v>967676</v>
      </c>
      <c r="O131" s="33">
        <v>985829</v>
      </c>
      <c r="P131">
        <v>472380</v>
      </c>
    </row>
    <row r="132" spans="1:16" x14ac:dyDescent="0.35">
      <c r="A132" s="40">
        <v>902317</v>
      </c>
      <c r="B132" s="40" t="s">
        <v>2192</v>
      </c>
      <c r="C132" s="40">
        <v>902317</v>
      </c>
      <c r="D132" s="38" t="s">
        <v>2193</v>
      </c>
      <c r="E132" s="33" t="s">
        <v>2194</v>
      </c>
      <c r="F132" s="33">
        <v>2726000</v>
      </c>
      <c r="G132" s="33">
        <v>2716000</v>
      </c>
      <c r="H132" s="33">
        <v>2707000</v>
      </c>
      <c r="I132" s="33">
        <v>2563000</v>
      </c>
      <c r="J132" s="33">
        <v>2495000</v>
      </c>
      <c r="K132" s="33">
        <v>1160000</v>
      </c>
      <c r="L132" s="33">
        <v>1719000</v>
      </c>
      <c r="M132" s="33">
        <v>1623000</v>
      </c>
      <c r="N132" s="33">
        <v>2269000</v>
      </c>
      <c r="O132" s="33">
        <v>1134000</v>
      </c>
      <c r="P132">
        <v>3770000</v>
      </c>
    </row>
    <row r="133" spans="1:16" x14ac:dyDescent="0.35">
      <c r="A133" s="40" t="s">
        <v>362</v>
      </c>
      <c r="B133" s="40" t="s">
        <v>2195</v>
      </c>
      <c r="C133" s="40" t="s">
        <v>362</v>
      </c>
      <c r="D133" s="38" t="s">
        <v>2196</v>
      </c>
      <c r="E133" s="33" t="s">
        <v>2197</v>
      </c>
      <c r="F133" s="33">
        <v>295864</v>
      </c>
      <c r="G133" s="33">
        <v>-2517763</v>
      </c>
      <c r="H133" s="33">
        <v>299526</v>
      </c>
      <c r="I133" s="33">
        <v>421500</v>
      </c>
      <c r="J133" s="33">
        <v>472294</v>
      </c>
      <c r="K133" s="33">
        <v>280171</v>
      </c>
      <c r="L133" s="33">
        <v>232850</v>
      </c>
      <c r="M133" s="33">
        <v>398097</v>
      </c>
      <c r="N133" s="33">
        <v>764465</v>
      </c>
      <c r="O133" s="33">
        <v>281848</v>
      </c>
      <c r="P133">
        <v>363845</v>
      </c>
    </row>
    <row r="134" spans="1:16" x14ac:dyDescent="0.35">
      <c r="A134" s="40">
        <v>910722</v>
      </c>
      <c r="B134" s="40" t="s">
        <v>2198</v>
      </c>
      <c r="C134" s="40">
        <v>910722</v>
      </c>
      <c r="D134" s="38" t="s">
        <v>2199</v>
      </c>
      <c r="E134" s="33" t="s">
        <v>2200</v>
      </c>
      <c r="F134" s="33">
        <v>269154</v>
      </c>
      <c r="G134" s="33">
        <v>301014</v>
      </c>
      <c r="H134" s="33">
        <v>240217</v>
      </c>
      <c r="I134" s="33">
        <v>344172</v>
      </c>
      <c r="J134" s="33">
        <v>385679</v>
      </c>
      <c r="K134" s="33">
        <v>333360</v>
      </c>
      <c r="L134" s="33">
        <v>348526</v>
      </c>
      <c r="M134" s="33">
        <v>376888</v>
      </c>
      <c r="N134" s="33">
        <v>457223</v>
      </c>
      <c r="O134" s="33">
        <v>430807</v>
      </c>
      <c r="P134">
        <v>450077</v>
      </c>
    </row>
    <row r="135" spans="1:16" x14ac:dyDescent="0.35">
      <c r="A135" s="40">
        <v>905039</v>
      </c>
      <c r="B135" s="40" t="s">
        <v>2201</v>
      </c>
      <c r="C135" s="40">
        <v>905039</v>
      </c>
      <c r="D135" s="38" t="s">
        <v>2202</v>
      </c>
      <c r="E135" s="33" t="s">
        <v>2203</v>
      </c>
      <c r="F135" s="33">
        <v>40610000</v>
      </c>
      <c r="G135" s="33">
        <v>45220000</v>
      </c>
      <c r="H135" s="33">
        <v>19280000</v>
      </c>
      <c r="I135" s="33">
        <v>30460000</v>
      </c>
      <c r="J135" s="33">
        <v>41060000</v>
      </c>
      <c r="K135" s="33">
        <v>44880000</v>
      </c>
      <c r="L135" s="33">
        <v>32580000</v>
      </c>
      <c r="M135" s="33">
        <v>32520000</v>
      </c>
      <c r="N135" s="33">
        <v>16150000</v>
      </c>
      <c r="O135" s="33">
        <v>7840000</v>
      </c>
      <c r="P135">
        <v>13768000</v>
      </c>
    </row>
    <row r="136" spans="1:16" x14ac:dyDescent="0.35">
      <c r="A136" s="40">
        <v>755980</v>
      </c>
      <c r="B136" s="40" t="s">
        <v>2204</v>
      </c>
      <c r="C136" s="40">
        <v>755980</v>
      </c>
      <c r="D136" s="38" t="s">
        <v>2205</v>
      </c>
      <c r="E136" s="33" t="s">
        <v>2206</v>
      </c>
      <c r="F136" s="33">
        <v>232622</v>
      </c>
      <c r="G136" s="33">
        <v>279705</v>
      </c>
      <c r="H136" s="33">
        <v>184357</v>
      </c>
      <c r="I136" s="33">
        <v>265356</v>
      </c>
      <c r="J136" s="33">
        <v>357929</v>
      </c>
      <c r="K136" s="33">
        <v>420536</v>
      </c>
      <c r="L136" s="33">
        <v>448636</v>
      </c>
      <c r="M136" s="33">
        <v>494150</v>
      </c>
      <c r="N136" s="33">
        <v>516361</v>
      </c>
      <c r="O136" s="33">
        <v>499478</v>
      </c>
      <c r="P136">
        <v>554300</v>
      </c>
    </row>
    <row r="137" spans="1:16" x14ac:dyDescent="0.35">
      <c r="A137" s="40">
        <v>905994</v>
      </c>
      <c r="B137" s="40" t="s">
        <v>2207</v>
      </c>
      <c r="C137" s="40">
        <v>905994</v>
      </c>
      <c r="D137" s="38" t="s">
        <v>2208</v>
      </c>
      <c r="E137" s="33" t="s">
        <v>2209</v>
      </c>
      <c r="F137" s="33">
        <v>95938</v>
      </c>
      <c r="G137" s="33">
        <v>116674</v>
      </c>
      <c r="H137" s="33">
        <v>96465</v>
      </c>
      <c r="I137" s="33">
        <v>120839</v>
      </c>
      <c r="J137" s="33">
        <v>127596</v>
      </c>
      <c r="K137" s="33">
        <v>138679</v>
      </c>
      <c r="L137" s="33">
        <v>156257</v>
      </c>
      <c r="M137" s="33">
        <v>158590</v>
      </c>
      <c r="N137" s="33">
        <v>180551</v>
      </c>
      <c r="O137" s="33">
        <v>216209</v>
      </c>
      <c r="P137">
        <v>208592</v>
      </c>
    </row>
    <row r="138" spans="1:16" x14ac:dyDescent="0.35">
      <c r="A138" s="40">
        <v>951849</v>
      </c>
      <c r="B138" s="40" t="s">
        <v>2210</v>
      </c>
      <c r="C138" s="40">
        <v>951849</v>
      </c>
      <c r="D138" s="38" t="s">
        <v>2211</v>
      </c>
      <c r="E138" s="33" t="s">
        <v>2212</v>
      </c>
      <c r="F138" s="33">
        <v>2016000</v>
      </c>
      <c r="G138" s="33">
        <v>1125000</v>
      </c>
      <c r="H138" s="33">
        <v>98000</v>
      </c>
      <c r="I138" s="33">
        <v>1184000</v>
      </c>
      <c r="J138" s="33">
        <v>1452000</v>
      </c>
      <c r="K138" s="33">
        <v>2029000</v>
      </c>
      <c r="L138" s="33">
        <v>1558000</v>
      </c>
      <c r="M138" s="33">
        <v>2093000</v>
      </c>
      <c r="N138" s="33">
        <v>1048000</v>
      </c>
      <c r="O138" s="33">
        <v>1818000</v>
      </c>
      <c r="P138">
        <v>2993000</v>
      </c>
    </row>
    <row r="139" spans="1:16" x14ac:dyDescent="0.35">
      <c r="A139" s="40" t="s">
        <v>363</v>
      </c>
      <c r="B139" s="40" t="s">
        <v>2213</v>
      </c>
      <c r="C139" s="40" t="s">
        <v>363</v>
      </c>
      <c r="D139" s="38" t="s">
        <v>2214</v>
      </c>
      <c r="E139" s="33" t="s">
        <v>2215</v>
      </c>
      <c r="F139" s="33">
        <v>510459</v>
      </c>
      <c r="G139" s="33">
        <v>214800</v>
      </c>
      <c r="H139" s="33">
        <v>105900</v>
      </c>
      <c r="I139" s="33">
        <v>404500</v>
      </c>
      <c r="J139" s="33">
        <v>469600</v>
      </c>
      <c r="K139" s="33">
        <v>461200</v>
      </c>
      <c r="L139" s="33">
        <v>493100</v>
      </c>
      <c r="M139" s="33">
        <v>679100</v>
      </c>
      <c r="N139" s="33">
        <v>631500</v>
      </c>
      <c r="O139" s="33">
        <v>568000</v>
      </c>
      <c r="P139">
        <v>537000</v>
      </c>
    </row>
    <row r="140" spans="1:16" x14ac:dyDescent="0.35">
      <c r="A140" s="40">
        <v>997198</v>
      </c>
      <c r="B140" s="40" t="s">
        <v>393</v>
      </c>
      <c r="C140" s="40">
        <v>997198</v>
      </c>
      <c r="D140" s="38" t="s">
        <v>2216</v>
      </c>
      <c r="E140" s="33" t="s">
        <v>2217</v>
      </c>
      <c r="F140" s="33">
        <v>1075000</v>
      </c>
      <c r="G140" s="33">
        <v>-2180000</v>
      </c>
      <c r="H140" s="33">
        <v>507000</v>
      </c>
      <c r="I140" s="33">
        <v>500000</v>
      </c>
      <c r="J140" s="33">
        <v>1088000</v>
      </c>
      <c r="K140" s="33">
        <v>1531000</v>
      </c>
      <c r="L140" s="33">
        <v>1785000</v>
      </c>
      <c r="M140" s="33">
        <v>1402000</v>
      </c>
      <c r="N140" s="33">
        <v>1622000</v>
      </c>
      <c r="O140" s="33">
        <v>1474000</v>
      </c>
      <c r="P140">
        <v>1876000</v>
      </c>
    </row>
    <row r="141" spans="1:16" x14ac:dyDescent="0.35">
      <c r="A141" s="40">
        <v>905159</v>
      </c>
      <c r="B141" s="40" t="s">
        <v>2218</v>
      </c>
      <c r="C141" s="40">
        <v>905159</v>
      </c>
      <c r="D141" s="38" t="s">
        <v>2219</v>
      </c>
      <c r="E141" s="33" t="s">
        <v>2220</v>
      </c>
      <c r="F141" s="33">
        <v>1309000</v>
      </c>
      <c r="G141" s="33">
        <v>1342000</v>
      </c>
      <c r="H141" s="33">
        <v>1006000</v>
      </c>
      <c r="I141" s="33">
        <v>784000</v>
      </c>
      <c r="J141" s="33">
        <v>885000</v>
      </c>
      <c r="K141" s="33">
        <v>770000</v>
      </c>
      <c r="L141" s="33">
        <v>392000</v>
      </c>
      <c r="M141" s="33">
        <v>299000</v>
      </c>
      <c r="N141" s="33">
        <v>578000</v>
      </c>
      <c r="O141" s="33">
        <v>-6177000</v>
      </c>
      <c r="P141">
        <v>-531000</v>
      </c>
    </row>
    <row r="142" spans="1:16" x14ac:dyDescent="0.35">
      <c r="A142" s="40">
        <v>741123</v>
      </c>
      <c r="B142" s="40" t="s">
        <v>2221</v>
      </c>
      <c r="C142" s="40">
        <v>741123</v>
      </c>
      <c r="D142" s="38" t="s">
        <v>2222</v>
      </c>
      <c r="E142" s="33" t="s">
        <v>2223</v>
      </c>
      <c r="F142" s="33">
        <v>439000</v>
      </c>
      <c r="G142" s="33">
        <v>569000</v>
      </c>
      <c r="H142" s="33">
        <v>451000</v>
      </c>
      <c r="I142" s="33">
        <v>493000</v>
      </c>
      <c r="J142" s="33">
        <v>472000</v>
      </c>
      <c r="K142" s="33">
        <v>611000</v>
      </c>
      <c r="L142" s="33">
        <v>648000</v>
      </c>
      <c r="M142" s="33">
        <v>754000</v>
      </c>
      <c r="N142" s="33">
        <v>712000</v>
      </c>
      <c r="O142" s="33">
        <v>930000</v>
      </c>
      <c r="P142">
        <v>971000</v>
      </c>
    </row>
    <row r="143" spans="1:16" x14ac:dyDescent="0.35">
      <c r="A143" s="40">
        <v>905082</v>
      </c>
      <c r="B143" s="40" t="s">
        <v>2224</v>
      </c>
      <c r="C143" s="40">
        <v>905082</v>
      </c>
      <c r="D143" s="38" t="s">
        <v>2225</v>
      </c>
      <c r="E143" s="33" t="s">
        <v>2226</v>
      </c>
      <c r="F143" s="33">
        <v>132400</v>
      </c>
      <c r="G143" s="33">
        <v>304600</v>
      </c>
      <c r="H143" s="33">
        <v>228500</v>
      </c>
      <c r="I143" s="33">
        <v>171500</v>
      </c>
      <c r="J143" s="33">
        <v>364200</v>
      </c>
      <c r="K143" s="33">
        <v>414200</v>
      </c>
      <c r="L143" s="33">
        <v>292300</v>
      </c>
      <c r="M143" s="33">
        <v>306600</v>
      </c>
      <c r="N143" s="33">
        <v>489000</v>
      </c>
      <c r="O143" s="33">
        <v>208400</v>
      </c>
      <c r="P143">
        <v>851700</v>
      </c>
    </row>
    <row r="144" spans="1:16" x14ac:dyDescent="0.35">
      <c r="A144" s="40">
        <v>902230</v>
      </c>
      <c r="B144" s="40" t="s">
        <v>2227</v>
      </c>
      <c r="C144" s="40">
        <v>902230</v>
      </c>
      <c r="D144" s="38" t="s">
        <v>2228</v>
      </c>
      <c r="E144" s="33" t="s">
        <v>2229</v>
      </c>
      <c r="F144" s="33">
        <v>-2764000</v>
      </c>
      <c r="G144" s="33">
        <v>-14672000</v>
      </c>
      <c r="H144" s="33">
        <v>2712000</v>
      </c>
      <c r="I144" s="33">
        <v>6561000</v>
      </c>
      <c r="J144" s="33">
        <v>20213000</v>
      </c>
      <c r="K144" s="33">
        <v>5665000</v>
      </c>
      <c r="L144" s="33">
        <v>7155000</v>
      </c>
      <c r="M144" s="33">
        <v>3187000</v>
      </c>
      <c r="N144" s="33">
        <v>7373000</v>
      </c>
      <c r="O144" s="33">
        <v>4596000</v>
      </c>
      <c r="P144">
        <v>7204000</v>
      </c>
    </row>
    <row r="145" spans="1:16" x14ac:dyDescent="0.35">
      <c r="A145" s="40">
        <v>938076</v>
      </c>
      <c r="B145" s="40" t="s">
        <v>394</v>
      </c>
      <c r="C145" s="40">
        <v>938076</v>
      </c>
      <c r="D145" s="38" t="s">
        <v>2230</v>
      </c>
      <c r="E145" s="33" t="s">
        <v>2231</v>
      </c>
      <c r="F145" s="33">
        <v>1772938</v>
      </c>
      <c r="G145" s="33">
        <v>1588213</v>
      </c>
      <c r="H145" s="33">
        <v>896778</v>
      </c>
      <c r="I145" s="33">
        <v>1438099</v>
      </c>
      <c r="J145" s="33">
        <v>1915038</v>
      </c>
      <c r="K145" s="33">
        <v>1919700</v>
      </c>
      <c r="L145" s="33">
        <v>2136300</v>
      </c>
      <c r="M145" s="33">
        <v>2370000</v>
      </c>
      <c r="N145" s="33">
        <v>2023300</v>
      </c>
      <c r="O145" s="33">
        <v>1715800</v>
      </c>
      <c r="P145">
        <v>1684300</v>
      </c>
    </row>
    <row r="146" spans="1:16" x14ac:dyDescent="0.35">
      <c r="A146" s="40">
        <v>152594</v>
      </c>
      <c r="B146" s="40" t="s">
        <v>2232</v>
      </c>
      <c r="C146" s="40">
        <v>152594</v>
      </c>
      <c r="D146" s="38" t="s">
        <v>2233</v>
      </c>
      <c r="E146" s="33" t="s">
        <v>2234</v>
      </c>
      <c r="F146" s="33">
        <v>2734000</v>
      </c>
      <c r="G146" s="33">
        <v>-11341000</v>
      </c>
      <c r="H146" s="33">
        <v>2527000</v>
      </c>
      <c r="I146" s="33">
        <v>4273000</v>
      </c>
      <c r="J146" s="33">
        <v>4560000</v>
      </c>
      <c r="K146" s="33">
        <v>3041000</v>
      </c>
      <c r="L146" s="33">
        <v>2658000</v>
      </c>
      <c r="M146" s="33">
        <v>-1308000</v>
      </c>
      <c r="N146" s="33">
        <v>-12236000</v>
      </c>
      <c r="O146" s="33">
        <v>-3961000</v>
      </c>
      <c r="P146">
        <v>1354000</v>
      </c>
    </row>
    <row r="147" spans="1:16" x14ac:dyDescent="0.35">
      <c r="A147" s="40">
        <v>951018</v>
      </c>
      <c r="B147" s="40" t="s">
        <v>2235</v>
      </c>
      <c r="C147" s="40">
        <v>951018</v>
      </c>
      <c r="D147" s="38" t="s">
        <v>2236</v>
      </c>
      <c r="E147" s="33" t="s">
        <v>2237</v>
      </c>
      <c r="F147" s="33">
        <v>833000</v>
      </c>
      <c r="G147" s="33">
        <v>967000</v>
      </c>
      <c r="H147" s="33">
        <v>1102000</v>
      </c>
      <c r="I147" s="33">
        <v>1204000</v>
      </c>
      <c r="J147" s="33">
        <v>833000</v>
      </c>
      <c r="K147" s="33">
        <v>1135000</v>
      </c>
      <c r="L147" s="33">
        <v>1280000</v>
      </c>
      <c r="M147" s="33">
        <v>1262000</v>
      </c>
      <c r="N147" s="33">
        <v>920000</v>
      </c>
      <c r="O147" s="33">
        <v>676000</v>
      </c>
      <c r="P147">
        <v>882000</v>
      </c>
    </row>
    <row r="148" spans="1:16" x14ac:dyDescent="0.35">
      <c r="A148" s="40">
        <v>255781</v>
      </c>
      <c r="B148" s="40" t="s">
        <v>2238</v>
      </c>
      <c r="C148" s="40">
        <v>255781</v>
      </c>
      <c r="D148" s="38" t="s">
        <v>2239</v>
      </c>
      <c r="E148" s="33" t="s">
        <v>2240</v>
      </c>
      <c r="F148" s="33">
        <v>855011</v>
      </c>
      <c r="G148" s="33">
        <v>732848</v>
      </c>
      <c r="H148" s="33">
        <v>703950</v>
      </c>
      <c r="I148" s="33">
        <v>584603</v>
      </c>
      <c r="J148" s="33">
        <v>520896</v>
      </c>
      <c r="K148" s="33">
        <v>542403</v>
      </c>
      <c r="L148" s="33">
        <v>612412</v>
      </c>
      <c r="M148" s="33">
        <v>364211</v>
      </c>
      <c r="N148" s="33">
        <v>456227</v>
      </c>
      <c r="O148" s="33">
        <v>510814</v>
      </c>
      <c r="P148">
        <v>694955</v>
      </c>
    </row>
    <row r="149" spans="1:16" x14ac:dyDescent="0.35">
      <c r="A149" s="40">
        <v>907652</v>
      </c>
      <c r="B149" s="40" t="s">
        <v>395</v>
      </c>
      <c r="C149" s="40">
        <v>907652</v>
      </c>
      <c r="D149" s="38" t="s">
        <v>2241</v>
      </c>
      <c r="E149" s="33" t="s">
        <v>2242</v>
      </c>
      <c r="F149" s="33">
        <v>2080000</v>
      </c>
      <c r="G149" s="33">
        <v>2478000</v>
      </c>
      <c r="H149" s="33">
        <v>2394000</v>
      </c>
      <c r="I149" s="33">
        <v>2624000</v>
      </c>
      <c r="J149" s="33">
        <v>2526000</v>
      </c>
      <c r="K149" s="33">
        <v>-332000</v>
      </c>
      <c r="L149" s="33">
        <v>2357000</v>
      </c>
      <c r="M149" s="33">
        <v>2533000</v>
      </c>
      <c r="N149" s="33">
        <v>2965000</v>
      </c>
      <c r="O149" s="33">
        <v>2955000</v>
      </c>
      <c r="P149">
        <v>3031000</v>
      </c>
    </row>
    <row r="150" spans="1:16" x14ac:dyDescent="0.35">
      <c r="A150" s="40">
        <v>906150</v>
      </c>
      <c r="B150" s="40" t="s">
        <v>2243</v>
      </c>
      <c r="C150" s="40">
        <v>906150</v>
      </c>
      <c r="D150" s="38" t="s">
        <v>2244</v>
      </c>
      <c r="E150" s="33" t="s">
        <v>2245</v>
      </c>
      <c r="F150" s="33">
        <v>22468000</v>
      </c>
      <c r="G150" s="33">
        <v>18089000</v>
      </c>
      <c r="H150" s="33">
        <v>10725000</v>
      </c>
      <c r="I150" s="33">
        <v>12504000</v>
      </c>
      <c r="J150" s="33">
        <v>13077000</v>
      </c>
      <c r="K150" s="33">
        <v>14217000</v>
      </c>
      <c r="L150" s="33">
        <v>14821000</v>
      </c>
      <c r="M150" s="33">
        <v>15197000</v>
      </c>
      <c r="N150" s="33">
        <v>1456000</v>
      </c>
      <c r="O150" s="33">
        <v>9415000</v>
      </c>
      <c r="P150">
        <v>-3049000</v>
      </c>
    </row>
    <row r="151" spans="1:16" x14ac:dyDescent="0.35">
      <c r="A151" s="40">
        <v>905801</v>
      </c>
      <c r="B151" s="40" t="s">
        <v>2246</v>
      </c>
      <c r="C151" s="40">
        <v>905801</v>
      </c>
      <c r="D151" s="38" t="s">
        <v>2247</v>
      </c>
      <c r="E151" s="33" t="s">
        <v>2248</v>
      </c>
      <c r="F151" s="33">
        <v>1144000</v>
      </c>
      <c r="G151" s="33">
        <v>1294700</v>
      </c>
      <c r="H151" s="33">
        <v>1304400</v>
      </c>
      <c r="I151" s="33">
        <v>1530500</v>
      </c>
      <c r="J151" s="33">
        <v>1798300</v>
      </c>
      <c r="K151" s="33">
        <v>1567300</v>
      </c>
      <c r="L151" s="33">
        <v>1855200</v>
      </c>
      <c r="M151" s="33">
        <v>1824400</v>
      </c>
      <c r="N151" s="33">
        <v>1221300</v>
      </c>
      <c r="O151" s="33">
        <v>1697400</v>
      </c>
      <c r="P151">
        <v>1657500</v>
      </c>
    </row>
    <row r="152" spans="1:16" x14ac:dyDescent="0.35">
      <c r="A152" s="40">
        <v>906511</v>
      </c>
      <c r="B152" s="40" t="s">
        <v>2249</v>
      </c>
      <c r="C152" s="40">
        <v>906511</v>
      </c>
      <c r="D152" s="38" t="s">
        <v>2250</v>
      </c>
      <c r="E152" s="33" t="s">
        <v>2251</v>
      </c>
      <c r="F152" s="33">
        <v>506339</v>
      </c>
      <c r="G152" s="33">
        <v>475417</v>
      </c>
      <c r="H152" s="33">
        <v>399575</v>
      </c>
      <c r="I152" s="33">
        <v>475511</v>
      </c>
      <c r="J152" s="33">
        <v>565116</v>
      </c>
      <c r="K152" s="33">
        <v>648041</v>
      </c>
      <c r="L152" s="33">
        <v>684959</v>
      </c>
      <c r="M152" s="33">
        <v>711286</v>
      </c>
      <c r="N152" s="33">
        <v>705672</v>
      </c>
      <c r="O152" s="33">
        <v>687240</v>
      </c>
      <c r="P152">
        <v>667743</v>
      </c>
    </row>
    <row r="153" spans="1:16" x14ac:dyDescent="0.35">
      <c r="A153" s="40">
        <v>546697</v>
      </c>
      <c r="B153" s="40" t="s">
        <v>2252</v>
      </c>
      <c r="C153" s="40">
        <v>546697</v>
      </c>
      <c r="D153" s="38" t="s">
        <v>2253</v>
      </c>
      <c r="E153" s="33" t="s">
        <v>2254</v>
      </c>
      <c r="F153" s="33">
        <v>1615298</v>
      </c>
      <c r="G153" s="33">
        <v>2011154</v>
      </c>
      <c r="H153" s="33">
        <v>2635755</v>
      </c>
      <c r="I153" s="33">
        <v>2901257</v>
      </c>
      <c r="J153" s="33">
        <v>2803637</v>
      </c>
      <c r="K153" s="33">
        <v>2591566</v>
      </c>
      <c r="L153" s="33">
        <v>3074808</v>
      </c>
      <c r="M153" s="33">
        <v>12101000</v>
      </c>
      <c r="N153" s="33">
        <v>18108000</v>
      </c>
      <c r="O153" s="33">
        <v>13501000</v>
      </c>
      <c r="P153">
        <v>10120000</v>
      </c>
    </row>
    <row r="154" spans="1:16" x14ac:dyDescent="0.35">
      <c r="A154" s="40">
        <v>993394</v>
      </c>
      <c r="B154" s="40" t="s">
        <v>2255</v>
      </c>
      <c r="C154" s="40">
        <v>993394</v>
      </c>
      <c r="D154" s="38" t="s">
        <v>2256</v>
      </c>
      <c r="E154" s="33" t="s">
        <v>2257</v>
      </c>
      <c r="F154" s="33">
        <v>527535</v>
      </c>
      <c r="G154" s="33">
        <v>452259</v>
      </c>
      <c r="H154" s="33">
        <v>404953</v>
      </c>
      <c r="I154" s="33">
        <v>552077</v>
      </c>
      <c r="J154" s="33">
        <v>518340</v>
      </c>
      <c r="K154" s="33">
        <v>529324</v>
      </c>
      <c r="L154" s="33">
        <v>528472</v>
      </c>
      <c r="M154" s="33">
        <v>542939</v>
      </c>
      <c r="N154" s="33">
        <v>527100</v>
      </c>
      <c r="O154" s="33">
        <v>549779</v>
      </c>
      <c r="P154">
        <v>577494</v>
      </c>
    </row>
    <row r="155" spans="1:16" x14ac:dyDescent="0.35">
      <c r="A155" s="40">
        <v>696738</v>
      </c>
      <c r="B155" s="40" t="s">
        <v>2258</v>
      </c>
      <c r="C155" s="40">
        <v>696738</v>
      </c>
      <c r="D155" s="38" t="s">
        <v>2259</v>
      </c>
      <c r="E155" s="33" t="s">
        <v>2260</v>
      </c>
      <c r="F155" s="33">
        <v>11407000</v>
      </c>
      <c r="G155" s="33">
        <v>2041000</v>
      </c>
      <c r="H155" s="33">
        <v>12192000</v>
      </c>
      <c r="I155" s="33">
        <v>7713000</v>
      </c>
      <c r="J155" s="33">
        <v>2510000</v>
      </c>
      <c r="K155" s="33">
        <v>7292000</v>
      </c>
      <c r="L155" s="33">
        <v>7726000</v>
      </c>
      <c r="M155" s="33">
        <v>8077000</v>
      </c>
      <c r="N155" s="33">
        <v>5568000</v>
      </c>
      <c r="O155" s="33">
        <v>7087000</v>
      </c>
      <c r="P155">
        <v>8085000</v>
      </c>
    </row>
    <row r="156" spans="1:16" x14ac:dyDescent="0.35">
      <c r="A156" s="40">
        <v>905898</v>
      </c>
      <c r="B156" s="40" t="s">
        <v>2261</v>
      </c>
      <c r="C156" s="40">
        <v>905898</v>
      </c>
      <c r="D156" s="38" t="s">
        <v>2262</v>
      </c>
      <c r="E156" s="33" t="s">
        <v>2263</v>
      </c>
      <c r="F156" s="33">
        <v>420120</v>
      </c>
      <c r="G156" s="33">
        <v>475355</v>
      </c>
      <c r="H156" s="33">
        <v>420417</v>
      </c>
      <c r="I156" s="33">
        <v>499424</v>
      </c>
      <c r="J156" s="33">
        <v>645572</v>
      </c>
      <c r="K156" s="33">
        <v>677536</v>
      </c>
      <c r="L156" s="33">
        <v>785384</v>
      </c>
      <c r="M156" s="33">
        <v>792205</v>
      </c>
      <c r="N156" s="33">
        <v>761438</v>
      </c>
      <c r="O156" s="33">
        <v>600501</v>
      </c>
      <c r="P156">
        <v>577847</v>
      </c>
    </row>
    <row r="157" spans="1:16" x14ac:dyDescent="0.35">
      <c r="A157" s="40">
        <v>905596</v>
      </c>
      <c r="B157" s="40" t="s">
        <v>2264</v>
      </c>
      <c r="C157" s="40">
        <v>905596</v>
      </c>
      <c r="D157" s="38" t="s">
        <v>2265</v>
      </c>
      <c r="E157" s="33" t="s">
        <v>2266</v>
      </c>
      <c r="F157" s="33">
        <v>-433653</v>
      </c>
      <c r="G157" s="33">
        <v>454476</v>
      </c>
      <c r="H157" s="33">
        <v>485673</v>
      </c>
      <c r="I157" s="33">
        <v>479242</v>
      </c>
      <c r="J157" s="33">
        <v>405025</v>
      </c>
      <c r="K157" s="33">
        <v>265477</v>
      </c>
      <c r="L157" s="33">
        <v>433406</v>
      </c>
      <c r="M157" s="33">
        <v>474465</v>
      </c>
      <c r="N157" s="33">
        <v>472889</v>
      </c>
      <c r="O157" s="33">
        <v>373549</v>
      </c>
      <c r="P157">
        <v>407940</v>
      </c>
    </row>
    <row r="158" spans="1:16" x14ac:dyDescent="0.35">
      <c r="A158" s="40">
        <v>904678</v>
      </c>
      <c r="B158" s="40" t="s">
        <v>2267</v>
      </c>
      <c r="C158" s="40">
        <v>904678</v>
      </c>
      <c r="D158" s="38" t="s">
        <v>2268</v>
      </c>
      <c r="E158" s="33" t="s">
        <v>2269</v>
      </c>
      <c r="F158" s="33">
        <v>3499000</v>
      </c>
      <c r="G158" s="33">
        <v>1538000</v>
      </c>
      <c r="H158" s="33">
        <v>1145000</v>
      </c>
      <c r="I158" s="33">
        <v>1835000</v>
      </c>
      <c r="J158" s="33">
        <v>2839000</v>
      </c>
      <c r="K158" s="33">
        <v>2635000</v>
      </c>
      <c r="L158" s="33">
        <v>2125000</v>
      </c>
      <c r="M158" s="33">
        <v>3500000</v>
      </c>
      <c r="N158" s="33">
        <v>-671000</v>
      </c>
      <c r="O158" s="33">
        <v>-5763000</v>
      </c>
      <c r="P158">
        <v>307000</v>
      </c>
    </row>
    <row r="159" spans="1:16" x14ac:dyDescent="0.35">
      <c r="A159" s="40" t="s">
        <v>364</v>
      </c>
      <c r="B159" s="40" t="s">
        <v>2270</v>
      </c>
      <c r="C159" s="40" t="s">
        <v>364</v>
      </c>
      <c r="D159" s="38" t="s">
        <v>2271</v>
      </c>
      <c r="E159" s="33" t="s">
        <v>2272</v>
      </c>
      <c r="F159" s="33">
        <v>126127</v>
      </c>
      <c r="G159" s="33">
        <v>127169</v>
      </c>
      <c r="H159" s="33">
        <v>51283</v>
      </c>
      <c r="I159" s="33">
        <v>211293</v>
      </c>
      <c r="J159" s="33">
        <v>266688</v>
      </c>
      <c r="K159" s="33">
        <v>164681</v>
      </c>
      <c r="L159" s="33">
        <v>330494</v>
      </c>
      <c r="M159" s="33">
        <v>404519</v>
      </c>
      <c r="N159" s="33">
        <v>428855</v>
      </c>
      <c r="O159" s="33">
        <v>539382</v>
      </c>
      <c r="P159">
        <v>518894</v>
      </c>
    </row>
    <row r="160" spans="1:16" x14ac:dyDescent="0.35">
      <c r="A160" s="40">
        <v>729665</v>
      </c>
      <c r="B160" s="40" t="s">
        <v>2273</v>
      </c>
      <c r="C160" s="40">
        <v>729665</v>
      </c>
      <c r="D160" s="38" t="s">
        <v>2274</v>
      </c>
      <c r="E160" s="33" t="s">
        <v>2275</v>
      </c>
      <c r="F160" s="33">
        <v>933843</v>
      </c>
      <c r="G160" s="33">
        <v>654718</v>
      </c>
      <c r="H160" s="33">
        <v>-55116</v>
      </c>
      <c r="I160" s="33">
        <v>146545</v>
      </c>
      <c r="J160" s="33">
        <v>599114</v>
      </c>
      <c r="K160" s="33">
        <v>623925</v>
      </c>
      <c r="L160" s="33">
        <v>733993</v>
      </c>
      <c r="M160" s="33">
        <v>844611</v>
      </c>
      <c r="N160" s="33">
        <v>752207</v>
      </c>
      <c r="O160" s="33">
        <v>692164</v>
      </c>
      <c r="P160">
        <v>574859</v>
      </c>
    </row>
    <row r="161" spans="1:16" x14ac:dyDescent="0.35">
      <c r="A161" s="40">
        <v>867871</v>
      </c>
      <c r="B161" s="40" t="s">
        <v>2276</v>
      </c>
      <c r="C161" s="40">
        <v>867871</v>
      </c>
      <c r="D161" s="38" t="s">
        <v>2277</v>
      </c>
      <c r="E161" s="33" t="s">
        <v>2278</v>
      </c>
      <c r="F161" s="33">
        <v>2949000</v>
      </c>
      <c r="G161" s="33">
        <v>-2757000</v>
      </c>
      <c r="H161" s="33">
        <v>-1014000</v>
      </c>
      <c r="I161" s="33">
        <v>1165000</v>
      </c>
      <c r="J161" s="33">
        <v>538000</v>
      </c>
      <c r="K161" s="33">
        <v>-79000</v>
      </c>
      <c r="L161" s="33">
        <v>166000</v>
      </c>
      <c r="M161" s="33">
        <v>798000</v>
      </c>
      <c r="N161" s="33">
        <v>1682000</v>
      </c>
      <c r="O161" s="33">
        <v>896000</v>
      </c>
      <c r="P161">
        <v>1003000</v>
      </c>
    </row>
    <row r="162" spans="1:16" x14ac:dyDescent="0.35">
      <c r="A162" s="40">
        <v>912030</v>
      </c>
      <c r="B162" s="40" t="s">
        <v>2279</v>
      </c>
      <c r="C162" s="40">
        <v>912030</v>
      </c>
      <c r="D162" s="38" t="s">
        <v>2280</v>
      </c>
      <c r="E162" s="33" t="s">
        <v>2281</v>
      </c>
      <c r="F162" s="33">
        <v>333003</v>
      </c>
      <c r="G162" s="33">
        <v>306766</v>
      </c>
      <c r="H162" s="33">
        <v>374930</v>
      </c>
      <c r="I162" s="33">
        <v>397752</v>
      </c>
      <c r="J162" s="33">
        <v>385367</v>
      </c>
      <c r="K162" s="33">
        <v>335999</v>
      </c>
      <c r="L162" s="33">
        <v>286198</v>
      </c>
      <c r="M162" s="33">
        <v>415930</v>
      </c>
      <c r="N162" s="33">
        <v>451838</v>
      </c>
      <c r="O162" s="33">
        <v>551380</v>
      </c>
      <c r="P162">
        <v>713030</v>
      </c>
    </row>
    <row r="163" spans="1:16" x14ac:dyDescent="0.35">
      <c r="A163" s="40">
        <v>749688</v>
      </c>
      <c r="B163" s="40" t="s">
        <v>428</v>
      </c>
      <c r="C163" s="40">
        <v>749688</v>
      </c>
      <c r="D163" s="38" t="s">
        <v>2282</v>
      </c>
      <c r="E163" s="33" t="s">
        <v>2283</v>
      </c>
      <c r="F163" s="33">
        <v>874000</v>
      </c>
      <c r="G163" s="33">
        <v>673000</v>
      </c>
      <c r="H163" s="33">
        <v>1054000</v>
      </c>
      <c r="I163" s="33">
        <v>1207000</v>
      </c>
      <c r="J163" s="33">
        <v>2465000</v>
      </c>
      <c r="K163" s="33">
        <v>1605000</v>
      </c>
      <c r="L163" s="33">
        <v>1556000</v>
      </c>
      <c r="M163" s="33">
        <v>1875000</v>
      </c>
      <c r="N163" s="33">
        <v>2129000</v>
      </c>
      <c r="O163" s="33">
        <v>2890000</v>
      </c>
      <c r="P163">
        <v>2517000</v>
      </c>
    </row>
    <row r="164" spans="1:16" x14ac:dyDescent="0.35">
      <c r="A164" s="40">
        <v>945589</v>
      </c>
      <c r="B164" s="40" t="s">
        <v>2284</v>
      </c>
      <c r="C164" s="40">
        <v>945589</v>
      </c>
      <c r="D164" s="38" t="s">
        <v>2285</v>
      </c>
      <c r="E164" s="33" t="s">
        <v>2286</v>
      </c>
      <c r="F164" s="33">
        <v>139633</v>
      </c>
      <c r="G164" s="33">
        <v>198761</v>
      </c>
      <c r="H164" s="33">
        <v>71748</v>
      </c>
      <c r="I164" s="33">
        <v>287573</v>
      </c>
      <c r="J164" s="33">
        <v>512195</v>
      </c>
      <c r="K164" s="33">
        <v>812289</v>
      </c>
      <c r="L164" s="33">
        <v>969103</v>
      </c>
      <c r="M164" s="33">
        <v>919796</v>
      </c>
      <c r="N164" s="33">
        <v>-560552</v>
      </c>
      <c r="O164" s="33">
        <v>626549</v>
      </c>
      <c r="P164">
        <v>430041</v>
      </c>
    </row>
    <row r="165" spans="1:16" x14ac:dyDescent="0.35">
      <c r="A165" s="40">
        <v>905077</v>
      </c>
      <c r="B165" s="40" t="s">
        <v>2287</v>
      </c>
      <c r="C165" s="40">
        <v>905077</v>
      </c>
      <c r="D165" s="38" t="s">
        <v>2288</v>
      </c>
      <c r="E165" s="33" t="s">
        <v>2289</v>
      </c>
      <c r="F165" s="33">
        <v>214154</v>
      </c>
      <c r="G165" s="33">
        <v>311405</v>
      </c>
      <c r="H165" s="33">
        <v>435994</v>
      </c>
      <c r="I165" s="33">
        <v>509799</v>
      </c>
      <c r="J165" s="33">
        <v>628962</v>
      </c>
      <c r="K165" s="33">
        <v>660931</v>
      </c>
      <c r="L165" s="33">
        <v>820470</v>
      </c>
      <c r="M165" s="33">
        <v>846912</v>
      </c>
      <c r="N165" s="33">
        <v>512951</v>
      </c>
      <c r="O165" s="33">
        <v>720044</v>
      </c>
      <c r="P165">
        <v>750481</v>
      </c>
    </row>
    <row r="166" spans="1:16" x14ac:dyDescent="0.35">
      <c r="A166" s="40">
        <v>905802</v>
      </c>
      <c r="B166" s="40" t="s">
        <v>2290</v>
      </c>
      <c r="C166" s="40">
        <v>905802</v>
      </c>
      <c r="D166" s="38" t="s">
        <v>2291</v>
      </c>
      <c r="E166" s="33" t="s">
        <v>2292</v>
      </c>
      <c r="F166" s="33">
        <v>1832000</v>
      </c>
      <c r="G166" s="33">
        <v>2360000</v>
      </c>
      <c r="H166" s="33">
        <v>740000</v>
      </c>
      <c r="I166" s="33">
        <v>2125000</v>
      </c>
      <c r="J166" s="33">
        <v>1703000</v>
      </c>
      <c r="K166" s="33">
        <v>2025000</v>
      </c>
      <c r="L166" s="33">
        <v>5052000</v>
      </c>
      <c r="M166" s="33">
        <v>2317000</v>
      </c>
      <c r="N166" s="33">
        <v>-3056000</v>
      </c>
      <c r="O166" s="33">
        <v>-6173000</v>
      </c>
      <c r="P166">
        <v>-4120000</v>
      </c>
    </row>
    <row r="167" spans="1:16" x14ac:dyDescent="0.35">
      <c r="A167" s="40">
        <v>542983</v>
      </c>
      <c r="B167" s="40" t="s">
        <v>2293</v>
      </c>
      <c r="C167" s="40">
        <v>542983</v>
      </c>
      <c r="D167" s="38" t="s">
        <v>2294</v>
      </c>
      <c r="E167" s="33" t="s">
        <v>2295</v>
      </c>
      <c r="F167" s="33">
        <v>94578</v>
      </c>
      <c r="G167" s="33">
        <v>-385617</v>
      </c>
      <c r="H167" s="33">
        <v>-2176237</v>
      </c>
      <c r="I167" s="33">
        <v>-62813</v>
      </c>
      <c r="J167" s="33">
        <v>157150</v>
      </c>
      <c r="K167" s="33">
        <v>-73634</v>
      </c>
      <c r="L167" s="33">
        <v>-1172838</v>
      </c>
      <c r="M167" s="33">
        <v>17300</v>
      </c>
      <c r="N167" s="33">
        <v>131600</v>
      </c>
      <c r="O167" s="33">
        <v>330800</v>
      </c>
      <c r="P167">
        <v>755500</v>
      </c>
    </row>
    <row r="168" spans="1:16" x14ac:dyDescent="0.35">
      <c r="A168" s="40">
        <v>998171</v>
      </c>
      <c r="B168" s="40" t="s">
        <v>2296</v>
      </c>
      <c r="C168" s="40">
        <v>998171</v>
      </c>
      <c r="D168" s="38" t="s">
        <v>2297</v>
      </c>
      <c r="E168" s="33" t="s">
        <v>2298</v>
      </c>
      <c r="F168" s="33">
        <v>4395000</v>
      </c>
      <c r="G168" s="33">
        <v>2260000</v>
      </c>
      <c r="H168" s="33">
        <v>2661000</v>
      </c>
      <c r="I168" s="33">
        <v>3338000</v>
      </c>
      <c r="J168" s="33">
        <v>3883000</v>
      </c>
      <c r="K168" s="33">
        <v>4535000</v>
      </c>
      <c r="L168" s="33">
        <v>5385000</v>
      </c>
      <c r="M168" s="33">
        <v>6345000</v>
      </c>
      <c r="N168" s="33">
        <v>7009000</v>
      </c>
      <c r="O168" s="33">
        <v>7957000</v>
      </c>
      <c r="P168">
        <v>8757000</v>
      </c>
    </row>
    <row r="169" spans="1:16" x14ac:dyDescent="0.35">
      <c r="A169" s="40">
        <v>906191</v>
      </c>
      <c r="B169" s="40" t="s">
        <v>2299</v>
      </c>
      <c r="C169" s="40">
        <v>906191</v>
      </c>
      <c r="D169" s="38" t="s">
        <v>2300</v>
      </c>
      <c r="E169" s="33" t="s">
        <v>2301</v>
      </c>
      <c r="F169" s="33">
        <v>2444000</v>
      </c>
      <c r="G169" s="33">
        <v>2792000</v>
      </c>
      <c r="H169" s="33">
        <v>2153000</v>
      </c>
      <c r="I169" s="33">
        <v>2022000</v>
      </c>
      <c r="J169" s="33">
        <v>1889000</v>
      </c>
      <c r="K169" s="33">
        <v>2926000</v>
      </c>
      <c r="L169" s="33">
        <v>3924000</v>
      </c>
      <c r="M169" s="33">
        <v>4239000</v>
      </c>
      <c r="N169" s="33">
        <v>4768000</v>
      </c>
      <c r="O169" s="33">
        <v>4809000</v>
      </c>
      <c r="P169">
        <v>5420000</v>
      </c>
    </row>
    <row r="170" spans="1:16" x14ac:dyDescent="0.35">
      <c r="A170" s="40">
        <v>912588</v>
      </c>
      <c r="B170" s="40" t="s">
        <v>2302</v>
      </c>
      <c r="C170" s="40">
        <v>912588</v>
      </c>
      <c r="D170" s="38" t="s">
        <v>2303</v>
      </c>
      <c r="E170" s="33" t="s">
        <v>2304</v>
      </c>
      <c r="F170" s="33">
        <v>541000</v>
      </c>
      <c r="G170" s="33">
        <v>418000</v>
      </c>
      <c r="H170" s="33">
        <v>-287000</v>
      </c>
      <c r="I170" s="33">
        <v>-136000</v>
      </c>
      <c r="J170" s="33">
        <v>-15000</v>
      </c>
      <c r="K170" s="33">
        <v>13000</v>
      </c>
      <c r="L170" s="33">
        <v>317000</v>
      </c>
      <c r="M170" s="33">
        <v>732000</v>
      </c>
      <c r="N170" s="33">
        <v>558000</v>
      </c>
      <c r="O170" s="33">
        <v>762000</v>
      </c>
      <c r="P170">
        <v>570000</v>
      </c>
    </row>
    <row r="171" spans="1:16" x14ac:dyDescent="0.35">
      <c r="A171" s="40">
        <v>905277</v>
      </c>
      <c r="B171" s="40" t="s">
        <v>2305</v>
      </c>
      <c r="C171" s="40">
        <v>905277</v>
      </c>
      <c r="D171" s="38" t="s">
        <v>2306</v>
      </c>
      <c r="E171" s="33" t="s">
        <v>2307</v>
      </c>
      <c r="F171" s="33">
        <v>7264000</v>
      </c>
      <c r="G171" s="33">
        <v>8329000</v>
      </c>
      <c r="H171" s="33">
        <v>7660000</v>
      </c>
      <c r="I171" s="33">
        <v>8761000</v>
      </c>
      <c r="J171" s="33">
        <v>7074000</v>
      </c>
      <c r="K171" s="33">
        <v>-12650000</v>
      </c>
      <c r="L171" s="33">
        <v>5113000</v>
      </c>
      <c r="M171" s="33">
        <v>5013000</v>
      </c>
      <c r="N171" s="33">
        <v>4554000</v>
      </c>
      <c r="O171" s="33">
        <v>2496000</v>
      </c>
      <c r="P171">
        <v>2526000</v>
      </c>
    </row>
    <row r="172" spans="1:16" x14ac:dyDescent="0.35">
      <c r="A172" s="40">
        <v>916860</v>
      </c>
      <c r="B172" s="40" t="s">
        <v>2308</v>
      </c>
      <c r="C172" s="40">
        <v>916860</v>
      </c>
      <c r="D172" s="38" t="s">
        <v>2309</v>
      </c>
      <c r="E172" s="33" t="s">
        <v>2310</v>
      </c>
      <c r="F172" s="33">
        <v>833684</v>
      </c>
      <c r="G172" s="33">
        <v>647154</v>
      </c>
      <c r="H172" s="33">
        <v>1039675</v>
      </c>
      <c r="I172" s="33">
        <v>1099390</v>
      </c>
      <c r="J172" s="33">
        <v>1419000</v>
      </c>
      <c r="K172" s="33">
        <v>1222000</v>
      </c>
      <c r="L172" s="33">
        <v>1231000</v>
      </c>
      <c r="M172" s="33">
        <v>1147000</v>
      </c>
      <c r="N172" s="33">
        <v>1276000</v>
      </c>
      <c r="O172" s="33">
        <v>614000</v>
      </c>
      <c r="P172">
        <v>2581000</v>
      </c>
    </row>
    <row r="173" spans="1:16" x14ac:dyDescent="0.35">
      <c r="A173" s="40">
        <v>951068</v>
      </c>
      <c r="B173" s="40" t="s">
        <v>2311</v>
      </c>
      <c r="C173" s="40">
        <v>951068</v>
      </c>
      <c r="D173" s="38" t="s">
        <v>2312</v>
      </c>
      <c r="E173" s="33" t="s">
        <v>2313</v>
      </c>
      <c r="F173" s="33">
        <v>75169</v>
      </c>
      <c r="G173" s="33">
        <v>-160206</v>
      </c>
      <c r="H173" s="33">
        <v>-3268935</v>
      </c>
      <c r="I173" s="33">
        <v>140315</v>
      </c>
      <c r="J173" s="33">
        <v>511800</v>
      </c>
      <c r="K173" s="33">
        <v>609033</v>
      </c>
      <c r="L173" s="33">
        <v>606872</v>
      </c>
      <c r="M173" s="33">
        <v>600538</v>
      </c>
      <c r="N173" s="33">
        <v>661084</v>
      </c>
      <c r="O173" s="33">
        <v>646547</v>
      </c>
      <c r="P173">
        <v>987000</v>
      </c>
    </row>
    <row r="174" spans="1:16" x14ac:dyDescent="0.35">
      <c r="A174" s="40">
        <v>905052</v>
      </c>
      <c r="B174" s="40" t="s">
        <v>397</v>
      </c>
      <c r="C174" s="40">
        <v>905052</v>
      </c>
      <c r="D174" s="38" t="s">
        <v>2314</v>
      </c>
      <c r="E174" s="33" t="s">
        <v>2315</v>
      </c>
      <c r="F174" s="33">
        <v>1826079</v>
      </c>
      <c r="G174" s="33">
        <v>1583266</v>
      </c>
      <c r="H174" s="33">
        <v>947009</v>
      </c>
      <c r="I174" s="33">
        <v>1527193</v>
      </c>
      <c r="J174" s="33">
        <v>2071384</v>
      </c>
      <c r="K174" s="33">
        <v>2870000</v>
      </c>
      <c r="L174" s="33">
        <v>1679000</v>
      </c>
      <c r="M174" s="33">
        <v>2946000</v>
      </c>
      <c r="N174" s="33">
        <v>1899000</v>
      </c>
      <c r="O174" s="33">
        <v>2035000</v>
      </c>
      <c r="P174">
        <v>2345000</v>
      </c>
    </row>
    <row r="175" spans="1:16" x14ac:dyDescent="0.35">
      <c r="A175" s="40">
        <v>905446</v>
      </c>
      <c r="B175" s="40" t="s">
        <v>430</v>
      </c>
      <c r="C175" s="40">
        <v>905446</v>
      </c>
      <c r="D175" s="38" t="s">
        <v>2316</v>
      </c>
      <c r="E175" s="33" t="s">
        <v>2317</v>
      </c>
      <c r="F175" s="33">
        <v>511085</v>
      </c>
      <c r="G175" s="33">
        <v>-1759161</v>
      </c>
      <c r="H175" s="33">
        <v>340757</v>
      </c>
      <c r="I175" s="33">
        <v>489687</v>
      </c>
      <c r="J175" s="33">
        <v>259862</v>
      </c>
      <c r="K175" s="33">
        <v>779574</v>
      </c>
      <c r="L175" s="33">
        <v>465276</v>
      </c>
      <c r="M175" s="33">
        <v>705614</v>
      </c>
      <c r="N175" s="33">
        <v>602566</v>
      </c>
      <c r="O175" s="33">
        <v>1337467</v>
      </c>
      <c r="P175">
        <v>1125065</v>
      </c>
    </row>
    <row r="176" spans="1:16" x14ac:dyDescent="0.35">
      <c r="A176" s="40">
        <v>922726</v>
      </c>
      <c r="B176" s="40" t="s">
        <v>2318</v>
      </c>
      <c r="C176" s="40">
        <v>922726</v>
      </c>
      <c r="D176" s="38" t="s">
        <v>2319</v>
      </c>
      <c r="E176" s="33" t="s">
        <v>2320</v>
      </c>
      <c r="F176" s="33">
        <v>6976000</v>
      </c>
      <c r="G176" s="33">
        <v>5292000</v>
      </c>
      <c r="H176" s="33">
        <v>4369000</v>
      </c>
      <c r="I176" s="33">
        <v>11464000</v>
      </c>
      <c r="J176" s="33">
        <v>12942000</v>
      </c>
      <c r="K176" s="33">
        <v>11005000</v>
      </c>
      <c r="L176" s="33">
        <v>9620000</v>
      </c>
      <c r="M176" s="33">
        <v>11704000</v>
      </c>
      <c r="N176" s="33">
        <v>11420000</v>
      </c>
      <c r="O176" s="33">
        <v>10316000</v>
      </c>
      <c r="P176">
        <v>15001000</v>
      </c>
    </row>
    <row r="177" spans="1:16" x14ac:dyDescent="0.35">
      <c r="A177" s="40" t="s">
        <v>365</v>
      </c>
      <c r="B177" s="40" t="s">
        <v>2321</v>
      </c>
      <c r="C177" s="40" t="s">
        <v>365</v>
      </c>
      <c r="D177" s="38" t="s">
        <v>2322</v>
      </c>
      <c r="E177" s="33" t="s">
        <v>2323</v>
      </c>
      <c r="F177" s="33">
        <v>240612</v>
      </c>
      <c r="G177" s="33">
        <v>300972</v>
      </c>
      <c r="H177" s="33">
        <v>315988</v>
      </c>
      <c r="I177" s="33">
        <v>398298</v>
      </c>
      <c r="J177" s="33">
        <v>509673</v>
      </c>
      <c r="K177" s="33">
        <v>551576</v>
      </c>
      <c r="L177" s="33">
        <v>254000</v>
      </c>
      <c r="M177" s="33">
        <v>981000</v>
      </c>
      <c r="N177" s="33">
        <v>1274000</v>
      </c>
      <c r="O177" s="33">
        <v>1422000</v>
      </c>
      <c r="P177">
        <v>1750000</v>
      </c>
    </row>
    <row r="178" spans="1:16" x14ac:dyDescent="0.35">
      <c r="A178" s="40">
        <v>904069</v>
      </c>
      <c r="B178" s="40" t="s">
        <v>398</v>
      </c>
      <c r="C178" s="40">
        <v>904069</v>
      </c>
      <c r="D178" s="38" t="s">
        <v>2324</v>
      </c>
      <c r="E178" s="33" t="s">
        <v>2325</v>
      </c>
      <c r="F178" s="33">
        <v>1204000</v>
      </c>
      <c r="G178" s="33">
        <v>-1282000</v>
      </c>
      <c r="H178" s="33">
        <v>663000</v>
      </c>
      <c r="I178" s="33">
        <v>644000</v>
      </c>
      <c r="J178" s="33">
        <v>1341000</v>
      </c>
      <c r="K178" s="33">
        <v>803000</v>
      </c>
      <c r="L178" s="33">
        <v>1395000</v>
      </c>
      <c r="M178" s="33">
        <v>555000</v>
      </c>
      <c r="N178" s="33">
        <v>938000</v>
      </c>
      <c r="O178" s="33">
        <v>904000</v>
      </c>
      <c r="P178">
        <v>921000</v>
      </c>
    </row>
    <row r="179" spans="1:16" x14ac:dyDescent="0.35">
      <c r="A179" s="40">
        <v>923465</v>
      </c>
      <c r="B179" s="40" t="s">
        <v>399</v>
      </c>
      <c r="C179" s="40">
        <v>923465</v>
      </c>
      <c r="D179" s="38" t="s">
        <v>2326</v>
      </c>
      <c r="E179" s="33" t="s">
        <v>2327</v>
      </c>
      <c r="F179" s="33">
        <v>131300</v>
      </c>
      <c r="G179" s="33">
        <v>265200</v>
      </c>
      <c r="H179" s="33">
        <v>93600</v>
      </c>
      <c r="I179" s="33">
        <v>271200</v>
      </c>
      <c r="J179" s="33">
        <v>520700</v>
      </c>
      <c r="K179" s="33">
        <v>435100</v>
      </c>
      <c r="L179" s="33">
        <v>259200</v>
      </c>
      <c r="M179" s="33">
        <v>477100</v>
      </c>
      <c r="N179" s="33">
        <v>454600</v>
      </c>
      <c r="O179" s="33">
        <v>608500</v>
      </c>
      <c r="P179">
        <v>543000</v>
      </c>
    </row>
    <row r="180" spans="1:16" x14ac:dyDescent="0.35">
      <c r="A180" s="40">
        <v>906187</v>
      </c>
      <c r="B180" s="40" t="s">
        <v>2328</v>
      </c>
      <c r="C180" s="40">
        <v>906187</v>
      </c>
      <c r="D180" s="38" t="s">
        <v>2329</v>
      </c>
      <c r="E180" s="33" t="s">
        <v>2330</v>
      </c>
      <c r="F180" s="33">
        <v>10418000</v>
      </c>
      <c r="G180" s="33">
        <v>12334000</v>
      </c>
      <c r="H180" s="33">
        <v>13425000</v>
      </c>
      <c r="I180" s="33">
        <v>14833000</v>
      </c>
      <c r="J180" s="33">
        <v>15855000</v>
      </c>
      <c r="K180" s="33">
        <v>16604000</v>
      </c>
      <c r="L180" s="33">
        <v>16483000</v>
      </c>
      <c r="M180" s="33">
        <v>12022000</v>
      </c>
      <c r="N180" s="33">
        <v>13190000</v>
      </c>
      <c r="O180" s="33">
        <v>11872000</v>
      </c>
      <c r="P180">
        <v>11228000</v>
      </c>
    </row>
    <row r="181" spans="1:16" x14ac:dyDescent="0.35">
      <c r="A181" s="40">
        <v>905050</v>
      </c>
      <c r="B181" s="40" t="s">
        <v>2331</v>
      </c>
      <c r="C181" s="40">
        <v>905050</v>
      </c>
      <c r="D181" s="38" t="s">
        <v>2332</v>
      </c>
      <c r="E181" s="33" t="s">
        <v>2333</v>
      </c>
      <c r="F181" s="33">
        <v>247128</v>
      </c>
      <c r="G181" s="33">
        <v>229628</v>
      </c>
      <c r="H181" s="33">
        <v>195526</v>
      </c>
      <c r="I181" s="33">
        <v>261857</v>
      </c>
      <c r="J181" s="33">
        <v>266866</v>
      </c>
      <c r="K181" s="33">
        <v>252246</v>
      </c>
      <c r="L181" s="33">
        <v>351244</v>
      </c>
      <c r="M181" s="33">
        <v>412143</v>
      </c>
      <c r="N181" s="33">
        <v>417247</v>
      </c>
      <c r="O181" s="33">
        <v>404031</v>
      </c>
      <c r="P181">
        <v>433865</v>
      </c>
    </row>
    <row r="182" spans="1:16" x14ac:dyDescent="0.35">
      <c r="A182" s="40">
        <v>328184</v>
      </c>
      <c r="B182" s="40" t="s">
        <v>2334</v>
      </c>
      <c r="C182" s="40">
        <v>328184</v>
      </c>
      <c r="D182" s="38" t="s">
        <v>2335</v>
      </c>
      <c r="E182" s="33" t="s">
        <v>2336</v>
      </c>
      <c r="F182" s="33">
        <v>443468</v>
      </c>
      <c r="G182" s="33">
        <v>450750</v>
      </c>
      <c r="H182" s="33">
        <v>447041</v>
      </c>
      <c r="I182" s="33">
        <v>539000</v>
      </c>
      <c r="J182" s="33">
        <v>634000</v>
      </c>
      <c r="K182" s="33">
        <v>792000</v>
      </c>
      <c r="L182" s="33">
        <v>858000</v>
      </c>
      <c r="M182" s="33">
        <v>907000</v>
      </c>
      <c r="N182" s="33">
        <v>365000</v>
      </c>
      <c r="O182" s="33">
        <v>979000</v>
      </c>
      <c r="P182">
        <v>971000</v>
      </c>
    </row>
    <row r="183" spans="1:16" x14ac:dyDescent="0.35">
      <c r="A183" s="40" t="s">
        <v>366</v>
      </c>
      <c r="B183" s="40" t="s">
        <v>2337</v>
      </c>
      <c r="C183" s="40" t="s">
        <v>366</v>
      </c>
      <c r="D183" s="38" t="s">
        <v>2338</v>
      </c>
      <c r="E183" s="33" t="s">
        <v>2339</v>
      </c>
      <c r="F183" s="33">
        <v>673600</v>
      </c>
      <c r="G183" s="33">
        <v>481700</v>
      </c>
      <c r="H183" s="33">
        <v>322500</v>
      </c>
      <c r="I183" s="33">
        <v>465700</v>
      </c>
      <c r="J183" s="33">
        <v>729700</v>
      </c>
      <c r="K183" s="33">
        <v>677100</v>
      </c>
      <c r="L183" s="33">
        <v>940300</v>
      </c>
      <c r="M183" s="33">
        <v>988100</v>
      </c>
      <c r="N183" s="33">
        <v>968100</v>
      </c>
      <c r="O183" s="33">
        <v>854200</v>
      </c>
      <c r="P183">
        <v>962900</v>
      </c>
    </row>
    <row r="184" spans="1:16" x14ac:dyDescent="0.35">
      <c r="A184" s="40">
        <v>894720</v>
      </c>
      <c r="B184" s="40" t="s">
        <v>2340</v>
      </c>
      <c r="C184" s="40">
        <v>894720</v>
      </c>
      <c r="D184" s="38" t="s">
        <v>2341</v>
      </c>
      <c r="E184" s="33" t="s">
        <v>2342</v>
      </c>
      <c r="F184" s="33">
        <v>153094</v>
      </c>
      <c r="G184" s="33">
        <v>82037</v>
      </c>
      <c r="H184" s="33">
        <v>220877</v>
      </c>
      <c r="I184" s="33">
        <v>-53900</v>
      </c>
      <c r="J184" s="33">
        <v>194919</v>
      </c>
      <c r="K184" s="33">
        <v>173593</v>
      </c>
      <c r="L184" s="33">
        <v>97262</v>
      </c>
      <c r="M184" s="33">
        <v>326119</v>
      </c>
      <c r="N184" s="33">
        <v>123241</v>
      </c>
      <c r="O184" s="33">
        <v>104824</v>
      </c>
      <c r="P184">
        <v>185427</v>
      </c>
    </row>
    <row r="185" spans="1:16" x14ac:dyDescent="0.35">
      <c r="A185" s="40">
        <v>912142</v>
      </c>
      <c r="B185" s="40" t="s">
        <v>2343</v>
      </c>
      <c r="C185" s="40">
        <v>912142</v>
      </c>
      <c r="D185" s="38" t="s">
        <v>2344</v>
      </c>
      <c r="E185" s="33" t="s">
        <v>2345</v>
      </c>
      <c r="F185" s="33">
        <v>287130</v>
      </c>
      <c r="G185" s="33">
        <v>420742</v>
      </c>
      <c r="H185" s="33">
        <v>399854</v>
      </c>
      <c r="I185" s="33">
        <v>245974</v>
      </c>
      <c r="J185" s="33">
        <v>331029</v>
      </c>
      <c r="K185" s="33">
        <v>378954</v>
      </c>
      <c r="L185" s="33">
        <v>423093</v>
      </c>
      <c r="M185" s="33">
        <v>328108</v>
      </c>
      <c r="N185" s="33">
        <v>302971</v>
      </c>
      <c r="O185" s="33">
        <v>210463</v>
      </c>
      <c r="P185">
        <v>293727</v>
      </c>
    </row>
    <row r="186" spans="1:16" x14ac:dyDescent="0.35">
      <c r="A186" s="40">
        <v>921925</v>
      </c>
      <c r="B186" s="40" t="s">
        <v>2346</v>
      </c>
      <c r="C186" s="40">
        <v>921925</v>
      </c>
      <c r="D186" s="38" t="s">
        <v>2347</v>
      </c>
      <c r="E186" s="33" t="s">
        <v>2348</v>
      </c>
      <c r="F186" s="33">
        <v>480808</v>
      </c>
      <c r="G186" s="33">
        <v>-2534407</v>
      </c>
      <c r="H186" s="33">
        <v>550280</v>
      </c>
      <c r="I186" s="33">
        <v>1878315</v>
      </c>
      <c r="J186" s="33">
        <v>18946</v>
      </c>
      <c r="K186" s="33">
        <v>858593</v>
      </c>
      <c r="L186" s="33">
        <v>351206</v>
      </c>
      <c r="M186" s="33">
        <v>197803</v>
      </c>
      <c r="N186" s="33">
        <v>269783</v>
      </c>
      <c r="O186" s="33">
        <v>125364</v>
      </c>
      <c r="P186">
        <v>617241</v>
      </c>
    </row>
    <row r="187" spans="1:16" x14ac:dyDescent="0.35">
      <c r="A187" s="40">
        <v>912212</v>
      </c>
      <c r="B187" s="40" t="s">
        <v>400</v>
      </c>
      <c r="C187" s="40">
        <v>912212</v>
      </c>
      <c r="D187" s="38" t="s">
        <v>2349</v>
      </c>
      <c r="E187" s="33" t="s">
        <v>2350</v>
      </c>
      <c r="F187" s="33">
        <v>10576000</v>
      </c>
      <c r="G187" s="33">
        <v>12949000</v>
      </c>
      <c r="H187" s="33">
        <v>12266000</v>
      </c>
      <c r="I187" s="33">
        <v>13334000</v>
      </c>
      <c r="J187" s="33">
        <v>9672000</v>
      </c>
      <c r="K187" s="33">
        <v>10853000</v>
      </c>
      <c r="L187" s="33">
        <v>13831000</v>
      </c>
      <c r="M187" s="33">
        <v>16323000</v>
      </c>
      <c r="N187" s="33">
        <v>15409000</v>
      </c>
      <c r="O187" s="33">
        <v>16540000</v>
      </c>
      <c r="P187">
        <v>14300000</v>
      </c>
    </row>
    <row r="188" spans="1:16" x14ac:dyDescent="0.35">
      <c r="A188" s="40">
        <v>545615</v>
      </c>
      <c r="B188" s="40" t="s">
        <v>2351</v>
      </c>
      <c r="C188" s="40">
        <v>545615</v>
      </c>
      <c r="D188" s="38" t="s">
        <v>2352</v>
      </c>
      <c r="E188" s="33" t="s">
        <v>2353</v>
      </c>
      <c r="F188" s="33">
        <v>-2519000</v>
      </c>
      <c r="G188" s="33">
        <v>1095000</v>
      </c>
      <c r="H188" s="33">
        <v>-1798000</v>
      </c>
      <c r="I188" s="33">
        <v>1132000</v>
      </c>
      <c r="J188" s="33">
        <v>1733000</v>
      </c>
      <c r="K188" s="33">
        <v>472000</v>
      </c>
      <c r="L188" s="33">
        <v>536000</v>
      </c>
      <c r="M188" s="33">
        <v>1838000</v>
      </c>
      <c r="N188" s="33">
        <v>551000</v>
      </c>
      <c r="O188" s="33">
        <v>-868000</v>
      </c>
      <c r="P188">
        <v>1611000</v>
      </c>
    </row>
    <row r="189" spans="1:16" x14ac:dyDescent="0.35">
      <c r="A189" s="40">
        <v>902242</v>
      </c>
      <c r="B189" s="40" t="s">
        <v>2354</v>
      </c>
      <c r="C189" s="40">
        <v>902242</v>
      </c>
      <c r="D189" s="38" t="s">
        <v>2355</v>
      </c>
      <c r="E189" s="33" t="s">
        <v>2356</v>
      </c>
      <c r="F189" s="33">
        <v>15365000</v>
      </c>
      <c r="G189" s="33">
        <v>3025000</v>
      </c>
      <c r="H189" s="33">
        <v>8698000</v>
      </c>
      <c r="I189" s="33">
        <v>15764000</v>
      </c>
      <c r="J189" s="33">
        <v>17568000</v>
      </c>
      <c r="K189" s="33">
        <v>19877000</v>
      </c>
      <c r="L189" s="33">
        <v>16593000</v>
      </c>
      <c r="M189" s="33">
        <v>20093000</v>
      </c>
      <c r="N189" s="33">
        <v>22406000</v>
      </c>
      <c r="O189" s="33">
        <v>22583000</v>
      </c>
      <c r="P189">
        <v>24467000</v>
      </c>
    </row>
    <row r="190" spans="1:16" x14ac:dyDescent="0.35">
      <c r="A190" s="40">
        <v>699943</v>
      </c>
      <c r="B190" s="40" t="s">
        <v>2357</v>
      </c>
      <c r="C190" s="40">
        <v>699943</v>
      </c>
      <c r="D190" s="38" t="s">
        <v>2358</v>
      </c>
      <c r="E190" s="33" t="s">
        <v>2359</v>
      </c>
      <c r="F190" s="33">
        <v>360830</v>
      </c>
      <c r="G190" s="33">
        <v>511749</v>
      </c>
      <c r="H190" s="33">
        <v>116999</v>
      </c>
      <c r="I190" s="33">
        <v>618402</v>
      </c>
      <c r="J190" s="33">
        <v>425136</v>
      </c>
      <c r="K190" s="33">
        <v>186500</v>
      </c>
      <c r="L190" s="33">
        <v>439800</v>
      </c>
      <c r="M190" s="33">
        <v>-334300</v>
      </c>
      <c r="N190" s="33">
        <v>633700</v>
      </c>
      <c r="O190" s="33">
        <v>592700</v>
      </c>
      <c r="P190">
        <v>595700</v>
      </c>
    </row>
    <row r="191" spans="1:16" x14ac:dyDescent="0.35">
      <c r="A191" s="40">
        <v>905922</v>
      </c>
      <c r="B191" s="40" t="s">
        <v>2360</v>
      </c>
      <c r="C191" s="40">
        <v>905922</v>
      </c>
      <c r="D191" s="38" t="s">
        <v>2361</v>
      </c>
      <c r="E191" s="33" t="s">
        <v>2362</v>
      </c>
      <c r="F191" s="33">
        <v>1103000</v>
      </c>
      <c r="G191" s="33">
        <v>1148000</v>
      </c>
      <c r="H191" s="33">
        <v>1212000</v>
      </c>
      <c r="I191" s="33">
        <v>1247000</v>
      </c>
      <c r="J191" s="33">
        <v>1231000</v>
      </c>
      <c r="K191" s="33">
        <v>961000</v>
      </c>
      <c r="L191" s="33">
        <v>1807000</v>
      </c>
      <c r="M191" s="33">
        <v>632000</v>
      </c>
      <c r="N191" s="33">
        <v>614000</v>
      </c>
      <c r="O191" s="33">
        <v>694000</v>
      </c>
      <c r="P191">
        <v>1273000</v>
      </c>
    </row>
    <row r="192" spans="1:16" x14ac:dyDescent="0.35">
      <c r="A192" s="40">
        <v>916130</v>
      </c>
      <c r="B192" s="40" t="s">
        <v>402</v>
      </c>
      <c r="C192" s="40">
        <v>916130</v>
      </c>
      <c r="D192" s="38" t="s">
        <v>2363</v>
      </c>
      <c r="E192" s="33" t="s">
        <v>2364</v>
      </c>
      <c r="F192" s="33">
        <v>941000</v>
      </c>
      <c r="G192" s="33">
        <v>-1508000</v>
      </c>
      <c r="H192" s="33">
        <v>-1629000</v>
      </c>
      <c r="I192" s="33">
        <v>390000</v>
      </c>
      <c r="J192" s="33">
        <v>813000</v>
      </c>
      <c r="K192" s="33">
        <v>836000</v>
      </c>
      <c r="L192" s="33">
        <v>887000</v>
      </c>
      <c r="M192" s="33">
        <v>878000</v>
      </c>
      <c r="N192" s="33">
        <v>893000</v>
      </c>
      <c r="O192" s="33">
        <v>754000</v>
      </c>
      <c r="P192">
        <v>1373000</v>
      </c>
    </row>
    <row r="193" spans="1:16" x14ac:dyDescent="0.35">
      <c r="A193" s="40">
        <v>902354</v>
      </c>
      <c r="B193" s="40" t="s">
        <v>2365</v>
      </c>
      <c r="C193" s="40">
        <v>902354</v>
      </c>
      <c r="D193" s="38" t="s">
        <v>2366</v>
      </c>
      <c r="E193" s="33" t="s">
        <v>2367</v>
      </c>
      <c r="F193" s="33">
        <v>1822900</v>
      </c>
      <c r="G193" s="33">
        <v>1698000</v>
      </c>
      <c r="H193" s="33">
        <v>1884000</v>
      </c>
      <c r="I193" s="33">
        <v>1843000</v>
      </c>
      <c r="J193" s="33">
        <v>1591000</v>
      </c>
      <c r="K193" s="33">
        <v>1750000</v>
      </c>
      <c r="L193" s="33">
        <v>2142000</v>
      </c>
      <c r="M193" s="33">
        <v>1526000</v>
      </c>
      <c r="N193" s="33">
        <v>1013000</v>
      </c>
      <c r="O193" s="33">
        <v>2166000</v>
      </c>
      <c r="P193">
        <v>2202000</v>
      </c>
    </row>
    <row r="194" spans="1:16" x14ac:dyDescent="0.35">
      <c r="A194" s="40">
        <v>546169</v>
      </c>
      <c r="B194" s="40" t="s">
        <v>2368</v>
      </c>
      <c r="C194" s="40">
        <v>546169</v>
      </c>
      <c r="D194" s="38" t="s">
        <v>2369</v>
      </c>
      <c r="E194" s="33" t="s">
        <v>2370</v>
      </c>
      <c r="F194" s="33">
        <v>342275</v>
      </c>
      <c r="G194" s="33">
        <v>182596</v>
      </c>
      <c r="H194" s="33">
        <v>-51651</v>
      </c>
      <c r="I194" s="33">
        <v>89590</v>
      </c>
      <c r="J194" s="33">
        <v>109080</v>
      </c>
      <c r="K194" s="33">
        <v>167153</v>
      </c>
      <c r="L194" s="33">
        <v>176627</v>
      </c>
      <c r="M194" s="33">
        <v>363958</v>
      </c>
      <c r="N194" s="33">
        <v>827081</v>
      </c>
      <c r="O194" s="33">
        <v>330612</v>
      </c>
      <c r="P194">
        <v>371429</v>
      </c>
    </row>
    <row r="195" spans="1:16" x14ac:dyDescent="0.35">
      <c r="A195" s="40">
        <v>993062</v>
      </c>
      <c r="B195" s="40" t="s">
        <v>401</v>
      </c>
      <c r="C195" s="40">
        <v>993062</v>
      </c>
      <c r="D195" s="38" t="s">
        <v>2371</v>
      </c>
      <c r="E195" s="33" t="s">
        <v>2372</v>
      </c>
      <c r="F195" s="33">
        <v>528098</v>
      </c>
      <c r="G195" s="33">
        <v>359083</v>
      </c>
      <c r="H195" s="33">
        <v>-523368</v>
      </c>
      <c r="I195" s="33">
        <v>212300</v>
      </c>
      <c r="J195" s="33">
        <v>794488</v>
      </c>
      <c r="K195" s="33">
        <v>756015</v>
      </c>
      <c r="L195" s="33">
        <v>543149</v>
      </c>
      <c r="M195" s="33">
        <v>582755</v>
      </c>
      <c r="N195" s="33">
        <v>366158</v>
      </c>
      <c r="O195" s="33">
        <v>704422</v>
      </c>
      <c r="P195">
        <v>926076</v>
      </c>
    </row>
    <row r="196" spans="1:16" x14ac:dyDescent="0.35">
      <c r="A196" s="40">
        <v>325849</v>
      </c>
      <c r="B196" s="40" t="s">
        <v>2373</v>
      </c>
      <c r="C196" s="40">
        <v>325849</v>
      </c>
      <c r="D196" s="38" t="s">
        <v>2374</v>
      </c>
      <c r="E196" s="33" t="s">
        <v>2375</v>
      </c>
      <c r="F196" s="33">
        <v>1083851</v>
      </c>
      <c r="G196" s="33">
        <v>885000</v>
      </c>
      <c r="H196" s="33">
        <v>991000</v>
      </c>
      <c r="I196" s="33">
        <v>1120000</v>
      </c>
      <c r="J196" s="33">
        <v>1167000</v>
      </c>
      <c r="K196" s="33">
        <v>986000</v>
      </c>
      <c r="L196" s="33">
        <v>889000</v>
      </c>
      <c r="M196" s="33">
        <v>867000</v>
      </c>
      <c r="N196" s="33">
        <v>673000</v>
      </c>
      <c r="O196" s="33">
        <v>556000</v>
      </c>
      <c r="P196">
        <v>723000</v>
      </c>
    </row>
    <row r="197" spans="1:16" x14ac:dyDescent="0.35">
      <c r="A197" s="40">
        <v>912134</v>
      </c>
      <c r="B197" s="40" t="s">
        <v>2376</v>
      </c>
      <c r="C197" s="40">
        <v>912134</v>
      </c>
      <c r="D197" s="38" t="s">
        <v>2377</v>
      </c>
      <c r="E197" s="33" t="s">
        <v>2378</v>
      </c>
      <c r="F197" s="33">
        <v>1181000</v>
      </c>
      <c r="G197" s="33">
        <v>1249000</v>
      </c>
      <c r="H197" s="33">
        <v>70000</v>
      </c>
      <c r="I197" s="33">
        <v>1109000</v>
      </c>
      <c r="J197" s="33">
        <v>598000</v>
      </c>
      <c r="K197" s="33">
        <v>1485000</v>
      </c>
      <c r="L197" s="33">
        <v>1507000</v>
      </c>
      <c r="M197" s="33">
        <v>1711000</v>
      </c>
      <c r="N197" s="33">
        <v>2021000</v>
      </c>
      <c r="O197" s="33">
        <v>1959000</v>
      </c>
      <c r="P197">
        <v>968000</v>
      </c>
    </row>
    <row r="198" spans="1:16" x14ac:dyDescent="0.35">
      <c r="A198" s="40">
        <v>937343</v>
      </c>
      <c r="B198" s="40" t="s">
        <v>2379</v>
      </c>
      <c r="C198" s="40">
        <v>937343</v>
      </c>
      <c r="D198" s="38" t="s">
        <v>2380</v>
      </c>
      <c r="E198" s="33" t="s">
        <v>2381</v>
      </c>
      <c r="F198" s="33">
        <v>718000</v>
      </c>
      <c r="G198" s="33">
        <v>220000</v>
      </c>
      <c r="H198" s="33">
        <v>448000</v>
      </c>
      <c r="I198" s="33">
        <v>805000</v>
      </c>
      <c r="J198" s="33">
        <v>850000</v>
      </c>
      <c r="K198" s="33">
        <v>753000</v>
      </c>
      <c r="L198" s="33">
        <v>903000</v>
      </c>
      <c r="M198" s="33">
        <v>1042000</v>
      </c>
      <c r="N198" s="33">
        <v>1253000</v>
      </c>
      <c r="O198" s="33">
        <v>1158000</v>
      </c>
      <c r="P198">
        <v>892000</v>
      </c>
    </row>
    <row r="199" spans="1:16" x14ac:dyDescent="0.35">
      <c r="A199" s="40">
        <v>905409</v>
      </c>
      <c r="B199" s="40" t="s">
        <v>2382</v>
      </c>
      <c r="C199" s="40">
        <v>905409</v>
      </c>
      <c r="D199" s="38" t="s">
        <v>2383</v>
      </c>
      <c r="E199" s="33" t="s">
        <v>2384</v>
      </c>
      <c r="F199" s="33">
        <v>480400</v>
      </c>
      <c r="G199" s="33">
        <v>444200</v>
      </c>
      <c r="H199" s="33">
        <v>100500</v>
      </c>
      <c r="I199" s="33">
        <v>555700</v>
      </c>
      <c r="J199" s="33">
        <v>580800</v>
      </c>
      <c r="K199" s="33">
        <v>23300</v>
      </c>
      <c r="L199" s="33">
        <v>109500</v>
      </c>
      <c r="M199" s="33">
        <v>531000</v>
      </c>
      <c r="N199" s="33">
        <v>333000</v>
      </c>
      <c r="O199" s="33">
        <v>323000</v>
      </c>
      <c r="P199">
        <v>551000</v>
      </c>
    </row>
    <row r="200" spans="1:16" x14ac:dyDescent="0.35">
      <c r="A200" s="40">
        <v>152533</v>
      </c>
      <c r="B200" s="40" t="s">
        <v>2385</v>
      </c>
      <c r="C200" s="40">
        <v>152533</v>
      </c>
      <c r="D200" s="38" t="s">
        <v>2386</v>
      </c>
      <c r="E200" s="33" t="s">
        <v>2387</v>
      </c>
      <c r="F200" s="33">
        <v>476800</v>
      </c>
      <c r="G200" s="33">
        <v>464500</v>
      </c>
      <c r="H200" s="33">
        <v>543300</v>
      </c>
      <c r="I200" s="33">
        <v>558200</v>
      </c>
      <c r="J200" s="33">
        <v>519700</v>
      </c>
      <c r="K200" s="33">
        <v>583100</v>
      </c>
      <c r="L200" s="33">
        <v>573800</v>
      </c>
      <c r="M200" s="33">
        <v>511200</v>
      </c>
      <c r="N200" s="33">
        <v>436900</v>
      </c>
      <c r="O200" s="33">
        <v>732100</v>
      </c>
      <c r="P200">
        <v>749200</v>
      </c>
    </row>
    <row r="201" spans="1:16" x14ac:dyDescent="0.35">
      <c r="A201" s="40">
        <v>906487</v>
      </c>
      <c r="B201" s="40" t="s">
        <v>2388</v>
      </c>
      <c r="C201" s="40">
        <v>906487</v>
      </c>
      <c r="D201" s="38" t="s">
        <v>2389</v>
      </c>
      <c r="E201" s="33" t="s">
        <v>2390</v>
      </c>
      <c r="F201" s="33">
        <v>51000</v>
      </c>
      <c r="G201" s="33">
        <v>122900</v>
      </c>
      <c r="H201" s="33">
        <v>111800</v>
      </c>
      <c r="I201" s="33">
        <v>176600</v>
      </c>
      <c r="J201" s="33">
        <v>153300</v>
      </c>
      <c r="K201" s="33">
        <v>248200</v>
      </c>
      <c r="L201" s="33">
        <v>197300</v>
      </c>
      <c r="M201" s="33">
        <v>98000</v>
      </c>
      <c r="N201" s="33">
        <v>325100</v>
      </c>
      <c r="O201" s="33">
        <v>385800</v>
      </c>
      <c r="P201">
        <v>343000</v>
      </c>
    </row>
    <row r="202" spans="1:16" x14ac:dyDescent="0.35">
      <c r="A202" s="40">
        <v>912219</v>
      </c>
      <c r="B202" s="40" t="s">
        <v>2391</v>
      </c>
      <c r="C202" s="40">
        <v>912219</v>
      </c>
      <c r="D202" s="38" t="s">
        <v>2392</v>
      </c>
      <c r="E202" s="33" t="s">
        <v>2393</v>
      </c>
      <c r="F202" s="33">
        <v>-1941081</v>
      </c>
      <c r="G202" s="33">
        <v>-1109085</v>
      </c>
      <c r="H202" s="33">
        <v>-417147</v>
      </c>
      <c r="I202" s="33">
        <v>94216</v>
      </c>
      <c r="J202" s="33">
        <v>91003</v>
      </c>
      <c r="K202" s="33">
        <v>668196</v>
      </c>
      <c r="L202" s="33">
        <v>472860</v>
      </c>
      <c r="M202" s="33">
        <v>631123</v>
      </c>
      <c r="N202" s="33">
        <v>794162</v>
      </c>
      <c r="O202" s="33">
        <v>902655</v>
      </c>
      <c r="P202">
        <v>802656</v>
      </c>
    </row>
    <row r="203" spans="1:16" x14ac:dyDescent="0.35">
      <c r="A203" s="40">
        <v>921290</v>
      </c>
      <c r="B203" s="40" t="s">
        <v>2394</v>
      </c>
      <c r="C203" s="40">
        <v>921290</v>
      </c>
      <c r="D203" s="38" t="s">
        <v>2395</v>
      </c>
      <c r="E203" s="33" t="s">
        <v>2396</v>
      </c>
      <c r="F203" s="33">
        <v>2953000</v>
      </c>
      <c r="G203" s="33">
        <v>-2071900</v>
      </c>
      <c r="H203" s="33">
        <v>4328800</v>
      </c>
      <c r="I203" s="33">
        <v>5069500</v>
      </c>
      <c r="J203" s="33">
        <v>4347700</v>
      </c>
      <c r="K203" s="33">
        <v>4088600</v>
      </c>
      <c r="L203" s="33">
        <v>4684800</v>
      </c>
      <c r="M203" s="33">
        <v>2390500</v>
      </c>
      <c r="N203" s="33">
        <v>2408400</v>
      </c>
      <c r="O203" s="33">
        <v>2737600</v>
      </c>
      <c r="P203">
        <v>1709900</v>
      </c>
    </row>
    <row r="204" spans="1:16" x14ac:dyDescent="0.35">
      <c r="A204" s="40">
        <v>912402</v>
      </c>
      <c r="B204" s="40" t="s">
        <v>2397</v>
      </c>
      <c r="C204" s="40">
        <v>912402</v>
      </c>
      <c r="D204" s="38" t="s">
        <v>2398</v>
      </c>
      <c r="E204" s="33" t="s">
        <v>2399</v>
      </c>
      <c r="F204" s="33">
        <v>1321000</v>
      </c>
      <c r="G204" s="33">
        <v>67000</v>
      </c>
      <c r="H204" s="33">
        <v>-406000</v>
      </c>
      <c r="I204" s="33">
        <v>773000</v>
      </c>
      <c r="J204" s="33">
        <v>302000</v>
      </c>
      <c r="K204" s="33">
        <v>1286000</v>
      </c>
      <c r="L204" s="33">
        <v>1244000</v>
      </c>
      <c r="M204" s="33">
        <v>1515000</v>
      </c>
      <c r="N204" s="33">
        <v>1154000</v>
      </c>
      <c r="O204" s="33">
        <v>1192000</v>
      </c>
      <c r="P204">
        <v>779000</v>
      </c>
    </row>
    <row r="205" spans="1:16" x14ac:dyDescent="0.35">
      <c r="A205" s="40" t="s">
        <v>367</v>
      </c>
      <c r="B205" s="40" t="s">
        <v>2400</v>
      </c>
      <c r="C205" s="40" t="s">
        <v>367</v>
      </c>
      <c r="D205" s="38" t="s">
        <v>2401</v>
      </c>
      <c r="E205" s="33" t="s">
        <v>2402</v>
      </c>
      <c r="F205" s="33">
        <v>1177000</v>
      </c>
      <c r="G205" s="33">
        <v>1211000</v>
      </c>
      <c r="H205" s="33">
        <v>1254000</v>
      </c>
      <c r="I205" s="33">
        <v>1195000</v>
      </c>
      <c r="J205" s="33">
        <v>1672000</v>
      </c>
      <c r="K205" s="33">
        <v>1692000</v>
      </c>
      <c r="L205" s="33">
        <v>1755000</v>
      </c>
      <c r="M205" s="33">
        <v>1694000</v>
      </c>
      <c r="N205" s="33">
        <v>1547000</v>
      </c>
      <c r="O205" s="33">
        <v>1500000</v>
      </c>
      <c r="P205">
        <v>1641000</v>
      </c>
    </row>
    <row r="206" spans="1:16" x14ac:dyDescent="0.35">
      <c r="A206" s="40">
        <v>154423</v>
      </c>
      <c r="B206" s="40" t="s">
        <v>2403</v>
      </c>
      <c r="C206" s="40">
        <v>154423</v>
      </c>
      <c r="D206" s="38" t="s">
        <v>2404</v>
      </c>
      <c r="E206" s="33" t="s">
        <v>2405</v>
      </c>
      <c r="F206" s="33">
        <v>3033000</v>
      </c>
      <c r="G206" s="33">
        <v>3217000</v>
      </c>
      <c r="H206" s="33">
        <v>3024000</v>
      </c>
      <c r="I206" s="33">
        <v>2926000</v>
      </c>
      <c r="J206" s="33">
        <v>2655000</v>
      </c>
      <c r="K206" s="33">
        <v>2745000</v>
      </c>
      <c r="L206" s="33">
        <v>2981000</v>
      </c>
      <c r="M206" s="33">
        <v>3614000</v>
      </c>
      <c r="N206" s="33">
        <v>3605000</v>
      </c>
      <c r="O206" s="33">
        <v>5302000</v>
      </c>
      <c r="P206">
        <v>3864000</v>
      </c>
    </row>
    <row r="207" spans="1:16" x14ac:dyDescent="0.35">
      <c r="A207" s="40">
        <v>922418</v>
      </c>
      <c r="B207" s="40" t="s">
        <v>2406</v>
      </c>
      <c r="C207" s="40">
        <v>922418</v>
      </c>
      <c r="D207" s="38" t="s">
        <v>2407</v>
      </c>
      <c r="E207" s="33" t="s">
        <v>2408</v>
      </c>
      <c r="F207" s="33">
        <v>1956000</v>
      </c>
      <c r="G207" s="33">
        <v>-43000</v>
      </c>
      <c r="H207" s="33">
        <v>564000</v>
      </c>
      <c r="I207" s="33">
        <v>1288000</v>
      </c>
      <c r="J207" s="33">
        <v>1064000</v>
      </c>
      <c r="K207" s="33">
        <v>568000</v>
      </c>
      <c r="L207" s="33">
        <v>595000</v>
      </c>
      <c r="M207" s="33">
        <v>591000</v>
      </c>
      <c r="N207" s="33">
        <v>260000</v>
      </c>
      <c r="O207" s="33">
        <v>654000</v>
      </c>
      <c r="P207">
        <v>974000</v>
      </c>
    </row>
    <row r="208" spans="1:16" x14ac:dyDescent="0.35">
      <c r="A208" s="40">
        <v>905620</v>
      </c>
      <c r="B208" s="40" t="s">
        <v>2409</v>
      </c>
      <c r="C208" s="40">
        <v>905620</v>
      </c>
      <c r="D208" s="38" t="s">
        <v>2410</v>
      </c>
      <c r="E208" s="33" t="s">
        <v>2411</v>
      </c>
      <c r="F208" s="33">
        <v>2809000</v>
      </c>
      <c r="G208" s="33">
        <v>2195000</v>
      </c>
      <c r="H208" s="33">
        <v>1783000</v>
      </c>
      <c r="I208" s="33">
        <v>1993000</v>
      </c>
      <c r="J208" s="33">
        <v>1824000</v>
      </c>
      <c r="K208" s="33">
        <v>1945000</v>
      </c>
      <c r="L208" s="33">
        <v>2270000</v>
      </c>
      <c r="M208" s="33">
        <v>2682000</v>
      </c>
      <c r="N208" s="33">
        <v>2534000</v>
      </c>
      <c r="O208" s="33">
        <v>3062000</v>
      </c>
      <c r="P208">
        <v>3456000</v>
      </c>
    </row>
    <row r="209" spans="1:16" x14ac:dyDescent="0.35">
      <c r="A209" s="40">
        <v>951503</v>
      </c>
      <c r="B209" s="40" t="s">
        <v>2412</v>
      </c>
      <c r="C209" s="40">
        <v>951503</v>
      </c>
      <c r="D209" s="38" t="s">
        <v>2413</v>
      </c>
      <c r="E209" s="33" t="s">
        <v>2414</v>
      </c>
      <c r="F209" s="33">
        <v>654259</v>
      </c>
      <c r="G209" s="33">
        <v>555096</v>
      </c>
      <c r="H209" s="33">
        <v>332006</v>
      </c>
      <c r="I209" s="33">
        <v>675826</v>
      </c>
      <c r="J209" s="33">
        <v>781743</v>
      </c>
      <c r="K209" s="33">
        <v>953390</v>
      </c>
      <c r="L209" s="33">
        <v>1062429</v>
      </c>
      <c r="M209" s="33">
        <v>978531</v>
      </c>
      <c r="N209" s="33">
        <v>987689</v>
      </c>
      <c r="O209" s="33">
        <v>1223459</v>
      </c>
      <c r="P209">
        <v>1412934</v>
      </c>
    </row>
    <row r="210" spans="1:16" x14ac:dyDescent="0.35">
      <c r="A210" s="40">
        <v>357366</v>
      </c>
      <c r="B210" s="40" t="s">
        <v>2415</v>
      </c>
      <c r="C210" s="40">
        <v>357366</v>
      </c>
      <c r="D210" s="38" t="s">
        <v>2416</v>
      </c>
      <c r="E210" s="33" t="s">
        <v>2417</v>
      </c>
      <c r="F210" s="33">
        <v>73266</v>
      </c>
      <c r="G210" s="33">
        <v>82783</v>
      </c>
      <c r="H210" s="33">
        <v>160913</v>
      </c>
      <c r="I210" s="33">
        <v>22598</v>
      </c>
      <c r="J210" s="33">
        <v>193418</v>
      </c>
      <c r="K210" s="33">
        <v>262016</v>
      </c>
      <c r="L210" s="33">
        <v>133279</v>
      </c>
      <c r="M210" s="33">
        <v>1497466</v>
      </c>
      <c r="N210" s="33">
        <v>486069</v>
      </c>
      <c r="O210" s="33">
        <v>516216</v>
      </c>
      <c r="P210">
        <v>159562</v>
      </c>
    </row>
    <row r="211" spans="1:16" x14ac:dyDescent="0.35">
      <c r="A211" s="40">
        <v>546814</v>
      </c>
      <c r="B211" s="40" t="s">
        <v>2418</v>
      </c>
      <c r="C211" s="40">
        <v>546814</v>
      </c>
      <c r="D211" s="38" t="s">
        <v>2419</v>
      </c>
      <c r="E211" s="33" t="s">
        <v>2420</v>
      </c>
      <c r="F211" s="33">
        <v>909000</v>
      </c>
      <c r="G211" s="33">
        <v>-4803000</v>
      </c>
      <c r="H211" s="33">
        <v>350000</v>
      </c>
      <c r="I211" s="33">
        <v>847000</v>
      </c>
      <c r="J211" s="33">
        <v>1256000</v>
      </c>
      <c r="K211" s="33">
        <v>1335000</v>
      </c>
      <c r="L211" s="33">
        <v>1486000</v>
      </c>
      <c r="M211" s="33">
        <v>1526000</v>
      </c>
      <c r="N211" s="33">
        <v>1072000</v>
      </c>
      <c r="O211" s="33">
        <v>619000</v>
      </c>
      <c r="P211">
        <v>976000</v>
      </c>
    </row>
    <row r="212" spans="1:16" x14ac:dyDescent="0.35">
      <c r="A212" s="40">
        <v>544682</v>
      </c>
      <c r="B212" s="40" t="s">
        <v>2421</v>
      </c>
      <c r="C212" s="40">
        <v>544682</v>
      </c>
      <c r="D212" s="38" t="s">
        <v>2422</v>
      </c>
      <c r="E212" s="33" t="s">
        <v>2423</v>
      </c>
      <c r="F212" s="33">
        <v>3948000</v>
      </c>
      <c r="G212" s="33">
        <v>3528000</v>
      </c>
      <c r="H212" s="33">
        <v>1463000</v>
      </c>
      <c r="I212" s="33">
        <v>2568000</v>
      </c>
      <c r="J212" s="33">
        <v>2946000</v>
      </c>
      <c r="K212" s="33">
        <v>1582000</v>
      </c>
      <c r="L212" s="33">
        <v>1753000</v>
      </c>
      <c r="M212" s="33">
        <v>3046000</v>
      </c>
      <c r="N212" s="33">
        <v>-2204000</v>
      </c>
      <c r="O212" s="33">
        <v>-2140000</v>
      </c>
      <c r="P212">
        <v>-5758000</v>
      </c>
    </row>
    <row r="213" spans="1:16" x14ac:dyDescent="0.35">
      <c r="A213" s="40">
        <v>904780</v>
      </c>
      <c r="B213" s="40" t="s">
        <v>2424</v>
      </c>
      <c r="C213" s="40">
        <v>904780</v>
      </c>
      <c r="D213" s="38" t="s">
        <v>2425</v>
      </c>
      <c r="E213" s="33" t="s">
        <v>2426</v>
      </c>
      <c r="F213" s="33">
        <v>538000</v>
      </c>
      <c r="G213" s="33">
        <v>-69000</v>
      </c>
      <c r="H213" s="33">
        <v>223000</v>
      </c>
      <c r="I213" s="33">
        <v>551000</v>
      </c>
      <c r="J213" s="33">
        <v>937000</v>
      </c>
      <c r="K213" s="33">
        <v>1174000</v>
      </c>
      <c r="L213" s="33">
        <v>1357000</v>
      </c>
      <c r="M213" s="33">
        <v>1465000</v>
      </c>
      <c r="N213" s="33">
        <v>1599000</v>
      </c>
      <c r="O213" s="33">
        <v>1768000</v>
      </c>
      <c r="P213">
        <v>1952000</v>
      </c>
    </row>
    <row r="214" spans="1:16" x14ac:dyDescent="0.35">
      <c r="A214" s="40">
        <v>130062</v>
      </c>
      <c r="B214" s="40" t="s">
        <v>2427</v>
      </c>
      <c r="C214" s="40">
        <v>130062</v>
      </c>
      <c r="D214" s="38" t="s">
        <v>2428</v>
      </c>
      <c r="E214" s="33" t="s">
        <v>2429</v>
      </c>
      <c r="F214" s="33">
        <v>262507</v>
      </c>
      <c r="G214" s="33">
        <v>165660</v>
      </c>
      <c r="H214" s="33">
        <v>84411</v>
      </c>
      <c r="I214" s="33">
        <v>96019</v>
      </c>
      <c r="J214" s="33">
        <v>81722</v>
      </c>
      <c r="K214" s="33">
        <v>83974</v>
      </c>
      <c r="L214" s="33">
        <v>120824</v>
      </c>
      <c r="M214" s="33">
        <v>154954</v>
      </c>
      <c r="N214" s="33">
        <v>287540</v>
      </c>
      <c r="O214" s="33">
        <v>423611</v>
      </c>
      <c r="P214">
        <v>453213</v>
      </c>
    </row>
    <row r="215" spans="1:16" x14ac:dyDescent="0.35">
      <c r="A215" s="40">
        <v>905624</v>
      </c>
      <c r="B215" s="40" t="s">
        <v>2430</v>
      </c>
      <c r="C215" s="40">
        <v>905624</v>
      </c>
      <c r="D215" s="38" t="s">
        <v>2431</v>
      </c>
      <c r="E215" s="33" t="s">
        <v>2432</v>
      </c>
      <c r="F215" s="33">
        <v>397000</v>
      </c>
      <c r="G215" s="33">
        <v>-382000</v>
      </c>
      <c r="H215" s="33">
        <v>-152000</v>
      </c>
      <c r="I215" s="33">
        <v>-1046000</v>
      </c>
      <c r="J215" s="33">
        <v>-578000</v>
      </c>
      <c r="K215" s="33">
        <v>-116000</v>
      </c>
      <c r="L215" s="33">
        <v>266000</v>
      </c>
      <c r="M215" s="33">
        <v>839000</v>
      </c>
      <c r="N215" s="33">
        <v>350000</v>
      </c>
      <c r="O215" s="33">
        <v>485000</v>
      </c>
      <c r="P215">
        <v>511000</v>
      </c>
    </row>
    <row r="216" spans="1:16" x14ac:dyDescent="0.35">
      <c r="A216" s="40">
        <v>771830</v>
      </c>
      <c r="B216" s="40" t="s">
        <v>2433</v>
      </c>
      <c r="C216" s="40">
        <v>771830</v>
      </c>
      <c r="D216" s="38" t="s">
        <v>2434</v>
      </c>
      <c r="E216" s="33" t="s">
        <v>2435</v>
      </c>
      <c r="F216" s="33">
        <v>286227</v>
      </c>
      <c r="G216" s="33">
        <v>317725</v>
      </c>
      <c r="H216" s="33">
        <v>10455</v>
      </c>
      <c r="I216" s="33">
        <v>125139</v>
      </c>
      <c r="J216" s="33">
        <v>489009</v>
      </c>
      <c r="K216" s="33">
        <v>354918</v>
      </c>
      <c r="L216" s="33">
        <v>454912</v>
      </c>
      <c r="M216" s="33">
        <v>354810</v>
      </c>
      <c r="N216" s="33">
        <v>206038</v>
      </c>
      <c r="O216" s="33">
        <v>227475</v>
      </c>
      <c r="P216">
        <v>571613</v>
      </c>
    </row>
    <row r="217" spans="1:16" x14ac:dyDescent="0.35">
      <c r="A217" s="40">
        <v>510493</v>
      </c>
      <c r="B217" s="40" t="s">
        <v>2436</v>
      </c>
      <c r="C217" s="40">
        <v>510493</v>
      </c>
      <c r="D217" s="38" t="s">
        <v>2437</v>
      </c>
      <c r="E217" s="33" t="s">
        <v>2438</v>
      </c>
      <c r="F217" s="33">
        <v>230100</v>
      </c>
      <c r="G217" s="33">
        <v>255800</v>
      </c>
      <c r="H217" s="33">
        <v>299800</v>
      </c>
      <c r="I217" s="33">
        <v>370200</v>
      </c>
      <c r="J217" s="33">
        <v>374200</v>
      </c>
      <c r="K217" s="33">
        <v>407800</v>
      </c>
      <c r="L217" s="33">
        <v>389000</v>
      </c>
      <c r="M217" s="33">
        <v>437900</v>
      </c>
      <c r="N217" s="33">
        <v>401600</v>
      </c>
      <c r="O217" s="33">
        <v>472300</v>
      </c>
      <c r="P217">
        <v>477400</v>
      </c>
    </row>
    <row r="218" spans="1:16" x14ac:dyDescent="0.35">
      <c r="A218" s="40">
        <v>921910</v>
      </c>
      <c r="B218" s="40" t="s">
        <v>2439</v>
      </c>
      <c r="C218" s="40">
        <v>921910</v>
      </c>
      <c r="D218" s="38" t="s">
        <v>2440</v>
      </c>
      <c r="E218" s="33" t="s">
        <v>2441</v>
      </c>
      <c r="F218" s="33">
        <v>2335000</v>
      </c>
      <c r="G218" s="33">
        <v>4313200</v>
      </c>
      <c r="H218" s="33">
        <v>4551000</v>
      </c>
      <c r="I218" s="33">
        <v>4946300</v>
      </c>
      <c r="J218" s="33">
        <v>5503100</v>
      </c>
      <c r="K218" s="33">
        <v>5464800</v>
      </c>
      <c r="L218" s="33">
        <v>5585900</v>
      </c>
      <c r="M218" s="33">
        <v>4757800</v>
      </c>
      <c r="N218" s="33">
        <v>4529300</v>
      </c>
      <c r="O218" s="33">
        <v>4686500</v>
      </c>
      <c r="P218">
        <v>5892300</v>
      </c>
    </row>
    <row r="219" spans="1:16" x14ac:dyDescent="0.35">
      <c r="A219" s="40">
        <v>134784</v>
      </c>
      <c r="B219" s="40" t="s">
        <v>2442</v>
      </c>
      <c r="C219" s="40">
        <v>134784</v>
      </c>
      <c r="D219" s="38" t="s">
        <v>2443</v>
      </c>
      <c r="E219" s="33" t="s">
        <v>2444</v>
      </c>
      <c r="F219" s="33">
        <v>963000</v>
      </c>
      <c r="G219" s="33">
        <v>990000</v>
      </c>
      <c r="H219" s="33">
        <v>823000</v>
      </c>
      <c r="I219" s="33">
        <v>1263000</v>
      </c>
      <c r="J219" s="33">
        <v>1130000</v>
      </c>
      <c r="K219" s="33">
        <v>1403000</v>
      </c>
      <c r="L219" s="33">
        <v>1338000</v>
      </c>
      <c r="M219" s="33">
        <v>1359000</v>
      </c>
      <c r="N219" s="33">
        <v>1775000</v>
      </c>
      <c r="O219" s="33">
        <v>2290000</v>
      </c>
      <c r="P219">
        <v>5194000</v>
      </c>
    </row>
    <row r="220" spans="1:16" x14ac:dyDescent="0.35">
      <c r="A220" s="40">
        <v>906496</v>
      </c>
      <c r="B220" s="40" t="s">
        <v>2445</v>
      </c>
      <c r="C220" s="40">
        <v>906496</v>
      </c>
      <c r="D220" s="38" t="s">
        <v>2446</v>
      </c>
      <c r="E220" s="33" t="s">
        <v>2447</v>
      </c>
      <c r="F220" s="33">
        <v>2802000</v>
      </c>
      <c r="G220" s="33">
        <v>2231000</v>
      </c>
      <c r="H220" s="33">
        <v>2169000</v>
      </c>
      <c r="I220" s="33">
        <v>3099000</v>
      </c>
      <c r="J220" s="33">
        <v>3096000</v>
      </c>
      <c r="K220" s="33">
        <v>3413000</v>
      </c>
      <c r="L220" s="33">
        <v>3467000</v>
      </c>
      <c r="M220" s="33">
        <v>3065000</v>
      </c>
      <c r="N220" s="33">
        <v>2675000</v>
      </c>
      <c r="O220" s="33">
        <v>3538000</v>
      </c>
      <c r="P220">
        <v>4028000</v>
      </c>
    </row>
    <row r="221" spans="1:16" x14ac:dyDescent="0.35">
      <c r="A221" s="40">
        <v>905019</v>
      </c>
      <c r="B221" s="40" t="s">
        <v>2448</v>
      </c>
      <c r="C221" s="40">
        <v>905019</v>
      </c>
      <c r="D221" s="38" t="s">
        <v>2449</v>
      </c>
      <c r="E221" s="33" t="s">
        <v>2450</v>
      </c>
      <c r="F221" s="33">
        <v>3275400</v>
      </c>
      <c r="G221" s="33">
        <v>7808400</v>
      </c>
      <c r="H221" s="33">
        <v>12852900</v>
      </c>
      <c r="I221" s="33">
        <v>859000</v>
      </c>
      <c r="J221" s="33">
        <v>6257000</v>
      </c>
      <c r="K221" s="33">
        <v>6165000</v>
      </c>
      <c r="L221" s="33">
        <v>4404000</v>
      </c>
      <c r="M221" s="33">
        <v>11920000</v>
      </c>
      <c r="N221" s="33">
        <v>4442000</v>
      </c>
      <c r="O221" s="33">
        <v>3920000</v>
      </c>
      <c r="P221">
        <v>5019000</v>
      </c>
    </row>
    <row r="222" spans="1:16" x14ac:dyDescent="0.35">
      <c r="A222" s="40">
        <v>286738</v>
      </c>
      <c r="B222" s="40" t="s">
        <v>2451</v>
      </c>
      <c r="C222" s="40">
        <v>286738</v>
      </c>
      <c r="D222" s="38" t="s">
        <v>2452</v>
      </c>
      <c r="E222" s="33" t="s">
        <v>2453</v>
      </c>
      <c r="F222" s="33">
        <v>4180000</v>
      </c>
      <c r="G222" s="33">
        <v>3084000</v>
      </c>
      <c r="H222" s="33">
        <v>-2396000</v>
      </c>
      <c r="I222" s="33">
        <v>2668000</v>
      </c>
      <c r="J222" s="33">
        <v>6777000</v>
      </c>
      <c r="K222" s="33">
        <v>1202000</v>
      </c>
      <c r="L222" s="33">
        <v>3246000</v>
      </c>
      <c r="M222" s="33">
        <v>6187000</v>
      </c>
      <c r="N222" s="33">
        <v>5152000</v>
      </c>
      <c r="O222" s="33">
        <v>697000</v>
      </c>
      <c r="P222">
        <v>3609000</v>
      </c>
    </row>
    <row r="223" spans="1:16" x14ac:dyDescent="0.35">
      <c r="A223" s="40">
        <v>516007</v>
      </c>
      <c r="B223" s="40" t="s">
        <v>2454</v>
      </c>
      <c r="C223" s="40">
        <v>516007</v>
      </c>
      <c r="D223" s="38" t="s">
        <v>2455</v>
      </c>
      <c r="E223" s="33" t="s">
        <v>2456</v>
      </c>
      <c r="F223" s="33">
        <v>1400545</v>
      </c>
      <c r="G223" s="33">
        <v>-855286</v>
      </c>
      <c r="H223" s="33">
        <v>-1291682</v>
      </c>
      <c r="I223" s="33">
        <v>-1437397</v>
      </c>
      <c r="J223" s="33">
        <v>3114637</v>
      </c>
      <c r="K223" s="33">
        <v>-1767691</v>
      </c>
      <c r="L223" s="33">
        <v>-156606</v>
      </c>
      <c r="M223" s="33">
        <v>-149873</v>
      </c>
      <c r="N223" s="33">
        <v>-447720</v>
      </c>
      <c r="O223" s="33">
        <v>1101440</v>
      </c>
      <c r="P223">
        <v>541923</v>
      </c>
    </row>
    <row r="224" spans="1:16" x14ac:dyDescent="0.35">
      <c r="A224" s="40">
        <v>328228</v>
      </c>
      <c r="B224" s="40" t="s">
        <v>2457</v>
      </c>
      <c r="C224" s="40">
        <v>328228</v>
      </c>
      <c r="D224" s="38" t="s">
        <v>2458</v>
      </c>
      <c r="E224" s="33" t="s">
        <v>2459</v>
      </c>
      <c r="F224" s="33">
        <v>357029</v>
      </c>
      <c r="G224" s="33">
        <v>297748</v>
      </c>
      <c r="H224" s="33">
        <v>248820</v>
      </c>
      <c r="I224" s="33">
        <v>217005</v>
      </c>
      <c r="J224" s="33">
        <v>418950</v>
      </c>
      <c r="K224" s="33">
        <v>336705</v>
      </c>
      <c r="L224" s="33">
        <v>127389</v>
      </c>
      <c r="M224" s="33">
        <v>395281</v>
      </c>
      <c r="N224" s="33">
        <v>369009</v>
      </c>
      <c r="O224" s="33">
        <v>324132</v>
      </c>
      <c r="P224">
        <v>164639</v>
      </c>
    </row>
    <row r="225" spans="1:16" x14ac:dyDescent="0.35">
      <c r="A225" s="40">
        <v>999506</v>
      </c>
      <c r="B225" s="40" t="s">
        <v>404</v>
      </c>
      <c r="C225" s="40">
        <v>999506</v>
      </c>
      <c r="D225" s="38" t="s">
        <v>2460</v>
      </c>
      <c r="E225" s="33" t="s">
        <v>2461</v>
      </c>
      <c r="F225" s="33">
        <v>-320000</v>
      </c>
      <c r="G225" s="33">
        <v>-1619000</v>
      </c>
      <c r="H225" s="33">
        <v>-1835000</v>
      </c>
      <c r="I225" s="33">
        <v>1850000</v>
      </c>
      <c r="J225" s="33">
        <v>167000</v>
      </c>
      <c r="K225" s="33">
        <v>-1032000</v>
      </c>
      <c r="L225" s="33">
        <v>1190000</v>
      </c>
      <c r="M225" s="33">
        <v>3045000</v>
      </c>
      <c r="N225" s="33">
        <v>2899000</v>
      </c>
      <c r="O225" s="33">
        <v>-276000</v>
      </c>
      <c r="P225">
        <v>5089000</v>
      </c>
    </row>
    <row r="226" spans="1:16" x14ac:dyDescent="0.35">
      <c r="A226" s="40">
        <v>719643</v>
      </c>
      <c r="B226" s="40" t="s">
        <v>2462</v>
      </c>
      <c r="C226" s="40">
        <v>719643</v>
      </c>
      <c r="D226" s="38" t="s">
        <v>2463</v>
      </c>
      <c r="E226" s="33" t="s">
        <v>2464</v>
      </c>
      <c r="F226" s="33">
        <v>14065000</v>
      </c>
      <c r="G226" s="33">
        <v>17681000</v>
      </c>
      <c r="H226" s="33">
        <v>14569000</v>
      </c>
      <c r="I226" s="33">
        <v>18760000</v>
      </c>
      <c r="J226" s="33">
        <v>23150000</v>
      </c>
      <c r="K226" s="33">
        <v>16978000</v>
      </c>
      <c r="L226" s="33">
        <v>21863000</v>
      </c>
      <c r="M226" s="33">
        <v>22074000</v>
      </c>
      <c r="N226" s="33">
        <v>12193000</v>
      </c>
      <c r="O226" s="33">
        <v>16798000</v>
      </c>
      <c r="P226">
        <v>21204000</v>
      </c>
    </row>
    <row r="227" spans="1:16" x14ac:dyDescent="0.35">
      <c r="A227" s="40">
        <v>325475</v>
      </c>
      <c r="B227" s="40" t="s">
        <v>405</v>
      </c>
      <c r="C227" s="40">
        <v>325475</v>
      </c>
      <c r="D227" s="38" t="s">
        <v>2465</v>
      </c>
      <c r="E227" s="33" t="s">
        <v>2466</v>
      </c>
      <c r="F227" s="33">
        <v>706814</v>
      </c>
      <c r="G227" s="33">
        <v>-1458228</v>
      </c>
      <c r="H227" s="33">
        <v>-5499</v>
      </c>
      <c r="I227" s="33">
        <v>182227</v>
      </c>
      <c r="J227" s="33">
        <v>173922</v>
      </c>
      <c r="K227" s="33">
        <v>250258</v>
      </c>
      <c r="L227" s="33">
        <v>348786</v>
      </c>
      <c r="M227" s="33">
        <v>531965</v>
      </c>
      <c r="N227" s="33">
        <v>615302</v>
      </c>
      <c r="O227" s="33">
        <v>930239</v>
      </c>
      <c r="P227">
        <v>1016841</v>
      </c>
    </row>
    <row r="228" spans="1:16" x14ac:dyDescent="0.35">
      <c r="A228" s="40">
        <v>905997</v>
      </c>
      <c r="B228" s="40" t="s">
        <v>2467</v>
      </c>
      <c r="C228" s="40">
        <v>905997</v>
      </c>
      <c r="D228" s="38" t="s">
        <v>2468</v>
      </c>
      <c r="E228" s="33" t="s">
        <v>2469</v>
      </c>
      <c r="F228" s="33">
        <v>497192</v>
      </c>
      <c r="G228" s="33">
        <v>388000</v>
      </c>
      <c r="H228" s="33">
        <v>720400</v>
      </c>
      <c r="I228" s="33">
        <v>707700</v>
      </c>
      <c r="J228" s="33">
        <v>676300</v>
      </c>
      <c r="K228" s="33">
        <v>443000</v>
      </c>
      <c r="L228" s="33">
        <v>567300</v>
      </c>
      <c r="M228" s="33">
        <v>514000</v>
      </c>
      <c r="N228" s="33">
        <v>359500</v>
      </c>
      <c r="O228" s="33">
        <v>1975900</v>
      </c>
      <c r="P228">
        <v>980200</v>
      </c>
    </row>
    <row r="229" spans="1:16" x14ac:dyDescent="0.35">
      <c r="A229" s="40" t="s">
        <v>368</v>
      </c>
      <c r="B229" s="40" t="s">
        <v>2470</v>
      </c>
      <c r="C229" s="40" t="s">
        <v>368</v>
      </c>
      <c r="D229" s="38" t="s">
        <v>2471</v>
      </c>
      <c r="E229" s="33" t="s">
        <v>2472</v>
      </c>
      <c r="F229" s="33">
        <v>2590000</v>
      </c>
      <c r="G229" s="33">
        <v>1849000</v>
      </c>
      <c r="H229" s="33">
        <v>3021000</v>
      </c>
      <c r="I229" s="33">
        <v>2518000</v>
      </c>
      <c r="J229" s="33">
        <v>3527000</v>
      </c>
      <c r="K229" s="33">
        <v>3028000</v>
      </c>
      <c r="L229" s="33">
        <v>3915000</v>
      </c>
      <c r="M229" s="33">
        <v>2184000</v>
      </c>
      <c r="N229" s="33">
        <v>7267000</v>
      </c>
      <c r="O229" s="33">
        <v>1659000</v>
      </c>
      <c r="P229">
        <v>2863000</v>
      </c>
    </row>
    <row r="230" spans="1:16" x14ac:dyDescent="0.35">
      <c r="A230" s="40">
        <v>683118</v>
      </c>
      <c r="B230" s="40" t="s">
        <v>2473</v>
      </c>
      <c r="C230" s="40">
        <v>683118</v>
      </c>
      <c r="D230" s="38" t="s">
        <v>2474</v>
      </c>
      <c r="E230" s="33" t="s">
        <v>2475</v>
      </c>
      <c r="F230" s="33">
        <v>701500</v>
      </c>
      <c r="G230" s="33">
        <v>457600</v>
      </c>
      <c r="H230" s="33">
        <v>402000</v>
      </c>
      <c r="I230" s="33">
        <v>507800</v>
      </c>
      <c r="J230" s="33">
        <v>571400</v>
      </c>
      <c r="K230" s="33">
        <v>690000</v>
      </c>
      <c r="L230" s="33">
        <v>804500</v>
      </c>
      <c r="M230" s="33">
        <v>988700</v>
      </c>
      <c r="N230" s="33">
        <v>941300</v>
      </c>
      <c r="O230" s="33">
        <v>266600</v>
      </c>
      <c r="P230">
        <v>1246200</v>
      </c>
    </row>
    <row r="231" spans="1:16" x14ac:dyDescent="0.35">
      <c r="A231" s="40">
        <v>327998</v>
      </c>
      <c r="B231" s="40" t="s">
        <v>389</v>
      </c>
      <c r="C231" s="40">
        <v>327998</v>
      </c>
      <c r="D231" s="38" t="s">
        <v>2476</v>
      </c>
      <c r="E231" s="33" t="s">
        <v>2477</v>
      </c>
      <c r="F231" s="33">
        <v>2495000</v>
      </c>
      <c r="G231" s="33">
        <v>1588000</v>
      </c>
      <c r="H231" s="33">
        <v>-907000</v>
      </c>
      <c r="I231" s="33">
        <v>3594000</v>
      </c>
      <c r="J231" s="33">
        <v>3793000</v>
      </c>
      <c r="K231" s="33">
        <v>-30000</v>
      </c>
      <c r="L231" s="33">
        <v>2655000</v>
      </c>
      <c r="M231" s="33">
        <v>3152000</v>
      </c>
      <c r="N231" s="33">
        <v>5671000</v>
      </c>
      <c r="O231" s="33">
        <v>5508000</v>
      </c>
      <c r="P231">
        <v>6788000</v>
      </c>
    </row>
    <row r="232" spans="1:16" x14ac:dyDescent="0.35">
      <c r="A232" s="40">
        <v>771767</v>
      </c>
      <c r="B232" s="40" t="s">
        <v>2478</v>
      </c>
      <c r="C232" s="40">
        <v>771767</v>
      </c>
      <c r="D232" s="38" t="s">
        <v>2479</v>
      </c>
      <c r="E232" s="33" t="s">
        <v>2480</v>
      </c>
      <c r="F232" s="33">
        <v>419700</v>
      </c>
      <c r="G232" s="33">
        <v>2082800</v>
      </c>
      <c r="H232" s="33">
        <v>2350200</v>
      </c>
      <c r="I232" s="33">
        <v>827100</v>
      </c>
      <c r="J232" s="33">
        <v>2514600</v>
      </c>
      <c r="K232" s="33">
        <v>1930200</v>
      </c>
      <c r="L232" s="33">
        <v>611430</v>
      </c>
      <c r="M232" s="33">
        <v>1006300</v>
      </c>
      <c r="N232" s="33">
        <v>1000400</v>
      </c>
      <c r="O232" s="33">
        <v>297800</v>
      </c>
      <c r="P232">
        <v>350300</v>
      </c>
    </row>
    <row r="233" spans="1:16" x14ac:dyDescent="0.35">
      <c r="A233" s="40">
        <v>904878</v>
      </c>
      <c r="B233" s="40" t="s">
        <v>429</v>
      </c>
      <c r="C233" s="40">
        <v>904878</v>
      </c>
      <c r="D233" s="38" t="s">
        <v>2481</v>
      </c>
      <c r="E233" s="33" t="s">
        <v>2482</v>
      </c>
      <c r="F233" s="33">
        <v>-49000</v>
      </c>
      <c r="G233" s="33">
        <v>-4244000</v>
      </c>
      <c r="H233" s="33">
        <v>-51000</v>
      </c>
      <c r="I233" s="33">
        <v>633000</v>
      </c>
      <c r="J233" s="33">
        <v>1158000</v>
      </c>
      <c r="K233" s="33">
        <v>881000</v>
      </c>
      <c r="L233" s="33">
        <v>1099000</v>
      </c>
      <c r="M233" s="33">
        <v>1299000</v>
      </c>
      <c r="N233" s="33">
        <v>610000</v>
      </c>
      <c r="O233" s="33">
        <v>560000</v>
      </c>
      <c r="P233">
        <v>719000</v>
      </c>
    </row>
    <row r="234" spans="1:16" x14ac:dyDescent="0.35">
      <c r="A234" s="40">
        <v>906931</v>
      </c>
      <c r="B234" s="40" t="s">
        <v>2483</v>
      </c>
      <c r="C234" s="40">
        <v>906931</v>
      </c>
      <c r="D234" s="38" t="s">
        <v>2484</v>
      </c>
      <c r="E234" s="33" t="s">
        <v>2485</v>
      </c>
      <c r="F234" s="33">
        <v>-1538695</v>
      </c>
      <c r="G234" s="33">
        <v>-320250</v>
      </c>
      <c r="H234" s="33">
        <v>93536</v>
      </c>
      <c r="I234" s="33">
        <v>223580</v>
      </c>
      <c r="J234" s="33">
        <v>536810</v>
      </c>
      <c r="K234" s="33">
        <v>640850</v>
      </c>
      <c r="L234" s="33">
        <v>623711</v>
      </c>
      <c r="M234" s="33">
        <v>929400</v>
      </c>
      <c r="N234" s="33">
        <v>847600</v>
      </c>
      <c r="O234" s="33">
        <v>480000</v>
      </c>
      <c r="P234">
        <v>824600</v>
      </c>
    </row>
    <row r="235" spans="1:16" x14ac:dyDescent="0.35">
      <c r="A235" s="40">
        <v>884383</v>
      </c>
      <c r="B235" s="40" t="s">
        <v>2486</v>
      </c>
      <c r="C235" s="40">
        <v>884383</v>
      </c>
      <c r="D235" s="38" t="s">
        <v>2487</v>
      </c>
      <c r="E235" s="33" t="s">
        <v>2488</v>
      </c>
      <c r="F235" s="33">
        <v>1337100</v>
      </c>
      <c r="G235" s="33">
        <v>1952000</v>
      </c>
      <c r="H235" s="33">
        <v>1469000</v>
      </c>
      <c r="I235" s="33">
        <v>1667000</v>
      </c>
      <c r="J235" s="33">
        <v>1994000</v>
      </c>
      <c r="K235" s="33">
        <v>2491000</v>
      </c>
      <c r="L235" s="33">
        <v>2327000</v>
      </c>
      <c r="M235" s="33">
        <v>2502000</v>
      </c>
      <c r="N235" s="33">
        <v>-769000</v>
      </c>
      <c r="O235" s="33">
        <v>-2412000</v>
      </c>
      <c r="P235">
        <v>-479000</v>
      </c>
    </row>
    <row r="236" spans="1:16" x14ac:dyDescent="0.35">
      <c r="A236" s="40">
        <v>867422</v>
      </c>
      <c r="B236" s="40" t="s">
        <v>2489</v>
      </c>
      <c r="C236" s="40">
        <v>867422</v>
      </c>
      <c r="D236" s="38" t="s">
        <v>2490</v>
      </c>
      <c r="E236" s="33" t="s">
        <v>2491</v>
      </c>
      <c r="F236" s="33">
        <v>297735</v>
      </c>
      <c r="G236" s="33">
        <v>309738</v>
      </c>
      <c r="H236" s="33">
        <v>86545</v>
      </c>
      <c r="I236" s="33">
        <v>400400</v>
      </c>
      <c r="J236" s="33">
        <v>673100</v>
      </c>
      <c r="K236" s="33">
        <v>605400</v>
      </c>
      <c r="L236" s="33">
        <v>505300</v>
      </c>
      <c r="M236" s="33">
        <v>637500</v>
      </c>
      <c r="N236" s="33">
        <v>559900</v>
      </c>
      <c r="O236" s="33">
        <v>229000</v>
      </c>
      <c r="P236">
        <v>509000</v>
      </c>
    </row>
    <row r="237" spans="1:16" x14ac:dyDescent="0.35">
      <c r="A237" s="40">
        <v>906933</v>
      </c>
      <c r="B237" s="40" t="s">
        <v>2492</v>
      </c>
      <c r="C237" s="40">
        <v>906933</v>
      </c>
      <c r="D237" s="38" t="s">
        <v>2493</v>
      </c>
      <c r="E237" s="33" t="s">
        <v>2494</v>
      </c>
      <c r="F237" s="33">
        <v>479200</v>
      </c>
      <c r="G237" s="33">
        <v>-51800</v>
      </c>
      <c r="H237" s="33">
        <v>285700</v>
      </c>
      <c r="I237" s="33">
        <v>292900</v>
      </c>
      <c r="J237" s="33">
        <v>125200</v>
      </c>
      <c r="K237" s="33">
        <v>401400</v>
      </c>
      <c r="L237" s="33">
        <v>415800</v>
      </c>
      <c r="M237" s="33">
        <v>374500</v>
      </c>
      <c r="N237" s="33">
        <v>254500</v>
      </c>
      <c r="O237" s="33">
        <v>527200</v>
      </c>
      <c r="P237">
        <v>1356600</v>
      </c>
    </row>
    <row r="238" spans="1:16" x14ac:dyDescent="0.35">
      <c r="A238" s="40">
        <v>912160</v>
      </c>
      <c r="B238" s="40" t="s">
        <v>406</v>
      </c>
      <c r="C238" s="40">
        <v>912160</v>
      </c>
      <c r="D238" s="38" t="s">
        <v>2495</v>
      </c>
      <c r="E238" s="33" t="s">
        <v>2496</v>
      </c>
      <c r="F238" s="33">
        <v>-963000</v>
      </c>
      <c r="G238" s="33">
        <v>853000</v>
      </c>
      <c r="H238" s="33">
        <v>1302000</v>
      </c>
      <c r="I238" s="33">
        <v>2277000</v>
      </c>
      <c r="J238" s="33">
        <v>366000</v>
      </c>
      <c r="K238" s="33">
        <v>1809000</v>
      </c>
      <c r="L238" s="33">
        <v>-2462000</v>
      </c>
      <c r="M238" s="33">
        <v>508000</v>
      </c>
      <c r="N238" s="33">
        <v>220000</v>
      </c>
      <c r="O238" s="33">
        <v>-627000</v>
      </c>
      <c r="P238">
        <v>603000</v>
      </c>
    </row>
    <row r="239" spans="1:16" x14ac:dyDescent="0.35">
      <c r="A239" s="40">
        <v>905016</v>
      </c>
      <c r="B239" s="40" t="s">
        <v>392</v>
      </c>
      <c r="C239" s="40">
        <v>905016</v>
      </c>
      <c r="D239" s="38" t="s">
        <v>2497</v>
      </c>
      <c r="E239" s="33" t="s">
        <v>2498</v>
      </c>
      <c r="F239" s="33">
        <v>1312000</v>
      </c>
      <c r="G239" s="33">
        <v>1639000</v>
      </c>
      <c r="H239" s="33">
        <v>1615000</v>
      </c>
      <c r="I239" s="33">
        <v>1957000</v>
      </c>
      <c r="J239" s="33">
        <v>1923000</v>
      </c>
      <c r="K239" s="33">
        <v>1911000</v>
      </c>
      <c r="L239" s="33">
        <v>1908000</v>
      </c>
      <c r="M239" s="33">
        <v>2465000</v>
      </c>
      <c r="N239" s="33">
        <v>2752000</v>
      </c>
      <c r="O239" s="33">
        <v>2912000</v>
      </c>
      <c r="P239">
        <v>3501000</v>
      </c>
    </row>
    <row r="240" spans="1:16" x14ac:dyDescent="0.35">
      <c r="A240" s="40">
        <v>993249</v>
      </c>
      <c r="B240" s="40" t="s">
        <v>2499</v>
      </c>
      <c r="C240" s="40">
        <v>993249</v>
      </c>
      <c r="D240" s="38" t="s">
        <v>2500</v>
      </c>
      <c r="E240" s="33" t="s">
        <v>2501</v>
      </c>
      <c r="F240" s="33">
        <v>1491500</v>
      </c>
      <c r="G240" s="33">
        <v>1883400</v>
      </c>
      <c r="H240" s="33">
        <v>1486700</v>
      </c>
      <c r="I240" s="33">
        <v>1906700</v>
      </c>
      <c r="J240" s="33">
        <v>2133000</v>
      </c>
      <c r="K240" s="33">
        <v>2223000</v>
      </c>
      <c r="L240" s="33">
        <v>2485000</v>
      </c>
      <c r="M240" s="33">
        <v>2693000</v>
      </c>
      <c r="N240" s="33">
        <v>3273000</v>
      </c>
      <c r="O240" s="33">
        <v>3760000</v>
      </c>
      <c r="P240">
        <v>4240000</v>
      </c>
    </row>
    <row r="241" spans="1:16" x14ac:dyDescent="0.35">
      <c r="A241" s="40">
        <v>906176</v>
      </c>
      <c r="B241" s="40" t="s">
        <v>2502</v>
      </c>
      <c r="C241" s="40">
        <v>906176</v>
      </c>
      <c r="D241" s="38" t="s">
        <v>2503</v>
      </c>
      <c r="E241" s="33" t="s">
        <v>2504</v>
      </c>
      <c r="F241" s="33">
        <v>312000</v>
      </c>
      <c r="G241" s="33">
        <v>187200</v>
      </c>
      <c r="H241" s="33">
        <v>220500</v>
      </c>
      <c r="I241" s="33">
        <v>291900</v>
      </c>
      <c r="J241" s="33">
        <v>299100</v>
      </c>
      <c r="K241" s="33">
        <v>416100</v>
      </c>
      <c r="L241" s="33">
        <v>532100</v>
      </c>
      <c r="M241" s="33">
        <v>530000</v>
      </c>
      <c r="N241" s="33">
        <v>286500</v>
      </c>
      <c r="O241" s="33">
        <v>331500</v>
      </c>
      <c r="P241">
        <v>289600</v>
      </c>
    </row>
    <row r="242" spans="1:16" x14ac:dyDescent="0.35">
      <c r="A242" s="40">
        <v>906557</v>
      </c>
      <c r="B242" s="40" t="s">
        <v>2505</v>
      </c>
      <c r="C242" s="40">
        <v>906557</v>
      </c>
      <c r="D242" s="38" t="s">
        <v>2506</v>
      </c>
      <c r="E242" s="33" t="s">
        <v>2507</v>
      </c>
      <c r="F242" s="33">
        <v>943870</v>
      </c>
      <c r="G242" s="33">
        <v>1350000</v>
      </c>
      <c r="H242" s="33">
        <v>-131000</v>
      </c>
      <c r="I242" s="33">
        <v>725000</v>
      </c>
      <c r="J242" s="33">
        <v>453000</v>
      </c>
      <c r="K242" s="33">
        <v>1011000</v>
      </c>
      <c r="L242" s="33">
        <v>913000</v>
      </c>
      <c r="M242" s="33">
        <v>1214000</v>
      </c>
      <c r="N242" s="33">
        <v>-2441000</v>
      </c>
      <c r="O242" s="33">
        <v>-998000</v>
      </c>
      <c r="P242">
        <v>-1782000</v>
      </c>
    </row>
    <row r="243" spans="1:16" x14ac:dyDescent="0.35">
      <c r="A243" s="40">
        <v>906560</v>
      </c>
      <c r="B243" s="40" t="s">
        <v>2508</v>
      </c>
      <c r="C243" s="40">
        <v>906560</v>
      </c>
      <c r="D243" s="38" t="s">
        <v>2509</v>
      </c>
      <c r="E243" s="33" t="s">
        <v>2510</v>
      </c>
      <c r="F243" s="33">
        <v>715000</v>
      </c>
      <c r="G243" s="33">
        <v>401000</v>
      </c>
      <c r="H243" s="33">
        <v>441000</v>
      </c>
      <c r="I243" s="33">
        <v>613000</v>
      </c>
      <c r="J243" s="33">
        <v>683000</v>
      </c>
      <c r="K243" s="33">
        <v>735000</v>
      </c>
      <c r="L243" s="33">
        <v>734000</v>
      </c>
      <c r="M243" s="33">
        <v>720000</v>
      </c>
      <c r="N243" s="33">
        <v>600000</v>
      </c>
      <c r="O243" s="33">
        <v>354000</v>
      </c>
      <c r="P243">
        <v>479000</v>
      </c>
    </row>
    <row r="244" spans="1:16" x14ac:dyDescent="0.35">
      <c r="A244" s="40">
        <v>901899</v>
      </c>
      <c r="B244" s="40" t="s">
        <v>407</v>
      </c>
      <c r="C244" s="40">
        <v>901899</v>
      </c>
      <c r="D244" s="38" t="s">
        <v>2511</v>
      </c>
      <c r="E244" s="33" t="s">
        <v>2512</v>
      </c>
      <c r="F244" s="33">
        <v>1459000</v>
      </c>
      <c r="G244" s="33">
        <v>1711000</v>
      </c>
      <c r="H244" s="33">
        <v>1026000</v>
      </c>
      <c r="I244" s="33">
        <v>1488000</v>
      </c>
      <c r="J244" s="33">
        <v>1907000</v>
      </c>
      <c r="K244" s="33">
        <v>1740000</v>
      </c>
      <c r="L244" s="33">
        <v>1903000</v>
      </c>
      <c r="M244" s="33">
        <v>1994000</v>
      </c>
      <c r="N244" s="33">
        <v>1550000</v>
      </c>
      <c r="O244" s="33">
        <v>1663000</v>
      </c>
      <c r="P244">
        <v>2069000</v>
      </c>
    </row>
    <row r="245" spans="1:16" x14ac:dyDescent="0.35">
      <c r="A245" s="40">
        <v>905861</v>
      </c>
      <c r="B245" s="40" t="s">
        <v>2513</v>
      </c>
      <c r="C245" s="40">
        <v>905861</v>
      </c>
      <c r="D245" s="38" t="s">
        <v>2514</v>
      </c>
      <c r="E245" s="33" t="s">
        <v>2515</v>
      </c>
      <c r="F245" s="33">
        <v>726900</v>
      </c>
      <c r="G245" s="33">
        <v>782800</v>
      </c>
      <c r="H245" s="33">
        <v>747800</v>
      </c>
      <c r="I245" s="33">
        <v>663900</v>
      </c>
      <c r="J245" s="33">
        <v>596500</v>
      </c>
      <c r="K245" s="33">
        <v>677300</v>
      </c>
      <c r="L245" s="33">
        <v>719400</v>
      </c>
      <c r="M245" s="33">
        <v>789000</v>
      </c>
      <c r="N245" s="33">
        <v>935000</v>
      </c>
      <c r="O245" s="33">
        <v>990400</v>
      </c>
      <c r="P245">
        <v>1077300</v>
      </c>
    </row>
    <row r="246" spans="1:16" x14ac:dyDescent="0.35">
      <c r="A246" s="40">
        <v>905809</v>
      </c>
      <c r="B246" s="40" t="s">
        <v>408</v>
      </c>
      <c r="C246" s="40">
        <v>905809</v>
      </c>
      <c r="D246" s="38" t="s">
        <v>2516</v>
      </c>
      <c r="E246" s="33" t="s">
        <v>2517</v>
      </c>
      <c r="F246" s="33">
        <v>1766000</v>
      </c>
      <c r="G246" s="33">
        <v>-1262000</v>
      </c>
      <c r="H246" s="33">
        <v>1240000</v>
      </c>
      <c r="I246" s="33">
        <v>2038000</v>
      </c>
      <c r="J246" s="33">
        <v>2117000</v>
      </c>
      <c r="K246" s="33">
        <v>1978000</v>
      </c>
      <c r="L246" s="33">
        <v>1952000</v>
      </c>
      <c r="M246" s="33">
        <v>2069000</v>
      </c>
      <c r="N246" s="33">
        <v>1990000</v>
      </c>
      <c r="O246" s="33">
        <v>2200000</v>
      </c>
      <c r="P246">
        <v>2315000</v>
      </c>
    </row>
    <row r="247" spans="1:16" x14ac:dyDescent="0.35">
      <c r="A247" s="40">
        <v>921482</v>
      </c>
      <c r="B247" s="40" t="s">
        <v>2518</v>
      </c>
      <c r="C247" s="40">
        <v>921482</v>
      </c>
      <c r="D247" s="38" t="s">
        <v>2519</v>
      </c>
      <c r="E247" s="33" t="s">
        <v>2520</v>
      </c>
      <c r="F247" s="33">
        <v>1471947</v>
      </c>
      <c r="G247" s="33">
        <v>1830990</v>
      </c>
      <c r="H247" s="33">
        <v>-293613</v>
      </c>
      <c r="I247" s="33">
        <v>132269</v>
      </c>
      <c r="J247" s="33">
        <v>775535</v>
      </c>
      <c r="K247" s="33">
        <v>502906</v>
      </c>
      <c r="L247" s="33">
        <v>486106</v>
      </c>
      <c r="M247" s="33">
        <v>711625</v>
      </c>
      <c r="N247" s="33">
        <v>356145</v>
      </c>
      <c r="O247" s="33">
        <v>793639</v>
      </c>
      <c r="P247">
        <v>1138939</v>
      </c>
    </row>
    <row r="248" spans="1:16" x14ac:dyDescent="0.35">
      <c r="A248" s="40">
        <v>694405</v>
      </c>
      <c r="B248" s="40" t="s">
        <v>2521</v>
      </c>
      <c r="C248" s="40">
        <v>694405</v>
      </c>
      <c r="D248" s="38" t="s">
        <v>2522</v>
      </c>
      <c r="E248" s="33" t="s">
        <v>2523</v>
      </c>
      <c r="F248" s="33">
        <v>797645</v>
      </c>
      <c r="G248" s="33">
        <v>-30041</v>
      </c>
      <c r="H248" s="33">
        <v>-67987</v>
      </c>
      <c r="I248" s="33">
        <v>253146</v>
      </c>
      <c r="J248" s="33">
        <v>581090</v>
      </c>
      <c r="K248" s="33">
        <v>562536</v>
      </c>
      <c r="L248" s="33">
        <v>439990</v>
      </c>
      <c r="M248" s="33">
        <v>630587</v>
      </c>
      <c r="N248" s="33">
        <v>614000</v>
      </c>
      <c r="O248" s="33">
        <v>1666000</v>
      </c>
      <c r="P248">
        <v>2914000</v>
      </c>
    </row>
    <row r="249" spans="1:16" x14ac:dyDescent="0.35">
      <c r="A249" s="40">
        <v>905102</v>
      </c>
      <c r="B249" s="40" t="s">
        <v>2524</v>
      </c>
      <c r="C249" s="40">
        <v>905102</v>
      </c>
      <c r="D249" s="38" t="s">
        <v>2525</v>
      </c>
      <c r="E249" s="33" t="s">
        <v>2526</v>
      </c>
      <c r="F249" s="33">
        <v>5078000</v>
      </c>
      <c r="G249" s="33">
        <v>6857000</v>
      </c>
      <c r="H249" s="33">
        <v>2911000</v>
      </c>
      <c r="I249" s="33">
        <v>4524000</v>
      </c>
      <c r="J249" s="33">
        <v>6616000</v>
      </c>
      <c r="K249" s="33">
        <v>4590000</v>
      </c>
      <c r="L249" s="33">
        <v>5724000</v>
      </c>
      <c r="M249" s="33">
        <v>1543000</v>
      </c>
      <c r="N249" s="33">
        <v>-7829000</v>
      </c>
      <c r="O249" s="33">
        <v>-574000</v>
      </c>
      <c r="P249">
        <v>1295000</v>
      </c>
    </row>
    <row r="250" spans="1:16" x14ac:dyDescent="0.35">
      <c r="A250" s="40">
        <v>932913</v>
      </c>
      <c r="B250" s="40" t="s">
        <v>2527</v>
      </c>
      <c r="C250" s="40">
        <v>932913</v>
      </c>
      <c r="D250" s="38" t="s">
        <v>2528</v>
      </c>
      <c r="E250" s="33" t="s">
        <v>2529</v>
      </c>
      <c r="F250" s="33">
        <v>975700</v>
      </c>
      <c r="G250" s="33">
        <v>1000300</v>
      </c>
      <c r="H250" s="33">
        <v>783900</v>
      </c>
      <c r="I250" s="33">
        <v>819700</v>
      </c>
      <c r="J250" s="33">
        <v>941900</v>
      </c>
      <c r="K250" s="33">
        <v>975800</v>
      </c>
      <c r="L250" s="33">
        <v>966000</v>
      </c>
      <c r="M250" s="33">
        <v>1104000</v>
      </c>
      <c r="N250" s="33">
        <v>1093900</v>
      </c>
      <c r="O250" s="33">
        <v>1142100</v>
      </c>
      <c r="P250">
        <v>1193100</v>
      </c>
    </row>
    <row r="251" spans="1:16" x14ac:dyDescent="0.35">
      <c r="A251" s="40">
        <v>719618</v>
      </c>
      <c r="B251" s="40" t="s">
        <v>2530</v>
      </c>
      <c r="C251" s="40">
        <v>719618</v>
      </c>
      <c r="D251" s="38" t="s">
        <v>2531</v>
      </c>
      <c r="E251" s="33" t="s">
        <v>2532</v>
      </c>
      <c r="F251" s="33">
        <v>4274000</v>
      </c>
      <c r="G251" s="33">
        <v>5521000</v>
      </c>
      <c r="H251" s="33">
        <v>5593000</v>
      </c>
      <c r="I251" s="33">
        <v>6135000</v>
      </c>
      <c r="J251" s="33">
        <v>8547000</v>
      </c>
      <c r="K251" s="33">
        <v>9981000</v>
      </c>
      <c r="L251" s="33">
        <v>11037000</v>
      </c>
      <c r="M251" s="33">
        <v>11053000</v>
      </c>
      <c r="N251" s="33">
        <v>10051000</v>
      </c>
      <c r="O251" s="33">
        <v>9017000</v>
      </c>
      <c r="P251">
        <v>9453000</v>
      </c>
    </row>
    <row r="252" spans="1:16" x14ac:dyDescent="0.35">
      <c r="A252" s="40">
        <v>921757</v>
      </c>
      <c r="B252" s="40" t="s">
        <v>2533</v>
      </c>
      <c r="C252" s="40">
        <v>921757</v>
      </c>
      <c r="D252" s="38" t="s">
        <v>2534</v>
      </c>
      <c r="E252" s="33" t="s">
        <v>2535</v>
      </c>
      <c r="F252" s="33">
        <v>1227300</v>
      </c>
      <c r="G252" s="33">
        <v>1017900</v>
      </c>
      <c r="H252" s="33">
        <v>111900</v>
      </c>
      <c r="I252" s="33">
        <v>457600</v>
      </c>
      <c r="J252" s="33">
        <v>1042300</v>
      </c>
      <c r="K252" s="33">
        <v>1111600</v>
      </c>
      <c r="L252" s="33">
        <v>1171300</v>
      </c>
      <c r="M252" s="33">
        <v>1358800</v>
      </c>
      <c r="N252" s="33">
        <v>1604000</v>
      </c>
      <c r="O252" s="33">
        <v>521700</v>
      </c>
      <c r="P252">
        <v>1501800</v>
      </c>
    </row>
    <row r="253" spans="1:16" x14ac:dyDescent="0.35">
      <c r="A253" s="40">
        <v>905150</v>
      </c>
      <c r="B253" s="40" t="s">
        <v>2536</v>
      </c>
      <c r="C253" s="40">
        <v>905150</v>
      </c>
      <c r="D253" s="38" t="s">
        <v>2537</v>
      </c>
      <c r="E253" s="33" t="s">
        <v>2538</v>
      </c>
      <c r="F253" s="33">
        <v>830046</v>
      </c>
      <c r="G253" s="33">
        <v>949466</v>
      </c>
      <c r="H253" s="33">
        <v>508515</v>
      </c>
      <c r="I253" s="33">
        <v>554065</v>
      </c>
      <c r="J253" s="33">
        <v>1049130</v>
      </c>
      <c r="K253" s="33">
        <v>1151823</v>
      </c>
      <c r="L253" s="33">
        <v>948427</v>
      </c>
      <c r="M253" s="33">
        <v>1041048</v>
      </c>
      <c r="N253" s="33">
        <v>1012140</v>
      </c>
      <c r="O253" s="33">
        <v>806840</v>
      </c>
      <c r="P253">
        <v>983412</v>
      </c>
    </row>
    <row r="254" spans="1:16" x14ac:dyDescent="0.35">
      <c r="A254" s="40">
        <v>945297</v>
      </c>
      <c r="B254" s="40" t="s">
        <v>2539</v>
      </c>
      <c r="C254" s="40">
        <v>945297</v>
      </c>
      <c r="D254" s="38" t="s">
        <v>2540</v>
      </c>
      <c r="E254" s="33" t="s">
        <v>2541</v>
      </c>
      <c r="F254" s="33">
        <v>515447</v>
      </c>
      <c r="G254" s="33">
        <v>576145</v>
      </c>
      <c r="H254" s="33">
        <v>533545</v>
      </c>
      <c r="I254" s="33">
        <v>476999</v>
      </c>
      <c r="J254" s="33">
        <v>515300</v>
      </c>
      <c r="K254" s="33">
        <v>548000</v>
      </c>
      <c r="L254" s="33">
        <v>569000</v>
      </c>
      <c r="M254" s="33">
        <v>627500</v>
      </c>
      <c r="N254" s="33">
        <v>674900</v>
      </c>
      <c r="O254" s="33">
        <v>756800</v>
      </c>
      <c r="P254">
        <v>817300</v>
      </c>
    </row>
    <row r="255" spans="1:16" x14ac:dyDescent="0.35">
      <c r="A255" s="40">
        <v>906585</v>
      </c>
      <c r="B255" s="40" t="s">
        <v>2542</v>
      </c>
      <c r="C255" s="40">
        <v>906585</v>
      </c>
      <c r="D255" s="38" t="s">
        <v>2543</v>
      </c>
      <c r="E255" s="33" t="s">
        <v>2544</v>
      </c>
      <c r="F255" s="33">
        <v>210489</v>
      </c>
      <c r="G255" s="33">
        <v>250580</v>
      </c>
      <c r="H255" s="33">
        <v>115512</v>
      </c>
      <c r="I255" s="33">
        <v>198454</v>
      </c>
      <c r="J255" s="33">
        <v>34222</v>
      </c>
      <c r="K255" s="33">
        <v>-107186</v>
      </c>
      <c r="L255" s="33">
        <v>536800</v>
      </c>
      <c r="M255" s="33">
        <v>600600</v>
      </c>
      <c r="N255" s="33">
        <v>-69700</v>
      </c>
      <c r="O255" s="33">
        <v>521600</v>
      </c>
      <c r="P255">
        <v>548300</v>
      </c>
    </row>
    <row r="256" spans="1:16" x14ac:dyDescent="0.35">
      <c r="A256" s="40">
        <v>517465</v>
      </c>
      <c r="B256" s="40" t="s">
        <v>2545</v>
      </c>
      <c r="C256" s="40">
        <v>517465</v>
      </c>
      <c r="D256" s="38" t="s">
        <v>2546</v>
      </c>
      <c r="E256" s="33" t="s">
        <v>2547</v>
      </c>
      <c r="F256" s="33">
        <v>150700</v>
      </c>
      <c r="G256" s="33">
        <v>139500</v>
      </c>
      <c r="H256" s="33">
        <v>101200</v>
      </c>
      <c r="I256" s="33">
        <v>83900</v>
      </c>
      <c r="J256" s="33">
        <v>197500</v>
      </c>
      <c r="K256" s="33">
        <v>244100</v>
      </c>
      <c r="L256" s="33">
        <v>231200</v>
      </c>
      <c r="M256" s="33">
        <v>250500</v>
      </c>
      <c r="N256" s="33">
        <v>259000</v>
      </c>
      <c r="O256" s="33">
        <v>279200</v>
      </c>
      <c r="P256">
        <v>316100</v>
      </c>
    </row>
    <row r="257" spans="1:16" x14ac:dyDescent="0.35">
      <c r="A257" s="40">
        <v>905677</v>
      </c>
      <c r="B257" s="40" t="s">
        <v>2548</v>
      </c>
      <c r="C257" s="40">
        <v>905677</v>
      </c>
      <c r="D257" s="38" t="s">
        <v>2549</v>
      </c>
      <c r="E257" s="33" t="s">
        <v>2550</v>
      </c>
      <c r="F257" s="33">
        <v>5646000</v>
      </c>
      <c r="G257" s="33">
        <v>5132000</v>
      </c>
      <c r="H257" s="33">
        <v>5935000</v>
      </c>
      <c r="I257" s="33">
        <v>6314000</v>
      </c>
      <c r="J257" s="33">
        <v>6436000</v>
      </c>
      <c r="K257" s="33">
        <v>6171000</v>
      </c>
      <c r="L257" s="33">
        <v>6732000</v>
      </c>
      <c r="M257" s="33">
        <v>6503000</v>
      </c>
      <c r="N257" s="33">
        <v>5446000</v>
      </c>
      <c r="O257" s="33">
        <v>6323000</v>
      </c>
      <c r="P257">
        <v>7304000</v>
      </c>
    </row>
    <row r="258" spans="1:16" x14ac:dyDescent="0.35">
      <c r="A258" s="40">
        <v>912157</v>
      </c>
      <c r="B258" s="40" t="s">
        <v>2551</v>
      </c>
      <c r="C258" s="40">
        <v>912157</v>
      </c>
      <c r="D258" s="38" t="s">
        <v>2552</v>
      </c>
      <c r="E258" s="33" t="s">
        <v>2553</v>
      </c>
      <c r="F258" s="33">
        <v>133834</v>
      </c>
      <c r="G258" s="33">
        <v>128406</v>
      </c>
      <c r="H258" s="33">
        <v>87695</v>
      </c>
      <c r="I258" s="33">
        <v>383919</v>
      </c>
      <c r="J258" s="33">
        <v>1172</v>
      </c>
      <c r="K258" s="33">
        <v>68441</v>
      </c>
      <c r="L258" s="33">
        <v>167212</v>
      </c>
      <c r="M258" s="33">
        <v>157778</v>
      </c>
      <c r="N258" s="33">
        <v>212425</v>
      </c>
      <c r="O258" s="33">
        <v>234299</v>
      </c>
      <c r="P258">
        <v>399171</v>
      </c>
    </row>
    <row r="259" spans="1:16" x14ac:dyDescent="0.35">
      <c r="A259" s="40">
        <v>904030</v>
      </c>
      <c r="B259" s="40" t="s">
        <v>2554</v>
      </c>
      <c r="C259" s="40">
        <v>904030</v>
      </c>
      <c r="D259" s="38" t="s">
        <v>2555</v>
      </c>
      <c r="E259" s="33" t="s">
        <v>2556</v>
      </c>
      <c r="F259" s="33">
        <v>8205000</v>
      </c>
      <c r="G259" s="33">
        <v>8019000</v>
      </c>
      <c r="H259" s="33">
        <v>8630000</v>
      </c>
      <c r="I259" s="33">
        <v>8254000</v>
      </c>
      <c r="J259" s="33">
        <v>8702000</v>
      </c>
      <c r="K259" s="33">
        <v>9785000</v>
      </c>
      <c r="L259" s="33">
        <v>11647000</v>
      </c>
      <c r="M259" s="33">
        <v>9079000</v>
      </c>
      <c r="N259" s="33">
        <v>6965000</v>
      </c>
      <c r="O259" s="33">
        <v>7214000</v>
      </c>
      <c r="P259">
        <v>11904000</v>
      </c>
    </row>
    <row r="260" spans="1:16" x14ac:dyDescent="0.35">
      <c r="A260" s="40">
        <v>902607</v>
      </c>
      <c r="B260" s="40" t="s">
        <v>2557</v>
      </c>
      <c r="C260" s="40">
        <v>902607</v>
      </c>
      <c r="D260" s="38" t="s">
        <v>2558</v>
      </c>
      <c r="E260" s="33" t="s">
        <v>2559</v>
      </c>
      <c r="F260" s="33">
        <v>298780</v>
      </c>
      <c r="G260" s="33">
        <v>242125</v>
      </c>
      <c r="H260" s="33">
        <v>68330</v>
      </c>
      <c r="I260" s="33">
        <v>325053</v>
      </c>
      <c r="J260" s="33">
        <v>339473</v>
      </c>
      <c r="K260" s="33">
        <v>381542</v>
      </c>
      <c r="L260" s="33">
        <v>406074</v>
      </c>
      <c r="M260" s="33">
        <v>397595</v>
      </c>
      <c r="N260" s="33">
        <v>437257</v>
      </c>
      <c r="O260" s="33">
        <v>442034</v>
      </c>
      <c r="P260">
        <v>497804</v>
      </c>
    </row>
    <row r="261" spans="1:16" x14ac:dyDescent="0.35">
      <c r="A261" s="40">
        <v>895705</v>
      </c>
      <c r="B261" s="40" t="s">
        <v>2560</v>
      </c>
      <c r="C261" s="40">
        <v>895705</v>
      </c>
      <c r="D261" s="38" t="s">
        <v>2561</v>
      </c>
      <c r="E261" s="33" t="s">
        <v>2562</v>
      </c>
      <c r="F261" s="33">
        <v>241979</v>
      </c>
      <c r="G261" s="33">
        <v>220063</v>
      </c>
      <c r="H261" s="33">
        <v>-52106</v>
      </c>
      <c r="I261" s="33">
        <v>591312</v>
      </c>
      <c r="J261" s="33">
        <v>819311</v>
      </c>
      <c r="K261" s="33">
        <v>189256</v>
      </c>
      <c r="L261" s="33">
        <v>-838544</v>
      </c>
      <c r="M261" s="33">
        <v>920000</v>
      </c>
      <c r="N261" s="33">
        <v>-273000</v>
      </c>
      <c r="O261" s="33">
        <v>-556000</v>
      </c>
      <c r="P261">
        <v>202000</v>
      </c>
    </row>
    <row r="262" spans="1:16" x14ac:dyDescent="0.35">
      <c r="A262" s="40">
        <v>944175</v>
      </c>
      <c r="B262" s="40" t="s">
        <v>2563</v>
      </c>
      <c r="C262" s="40">
        <v>944175</v>
      </c>
      <c r="D262" s="38" t="s">
        <v>2564</v>
      </c>
      <c r="E262" s="33" t="s">
        <v>2565</v>
      </c>
      <c r="F262" s="33">
        <v>1467000</v>
      </c>
      <c r="G262" s="33">
        <v>861000</v>
      </c>
      <c r="H262" s="33">
        <v>1997000</v>
      </c>
      <c r="I262" s="33">
        <v>3000000</v>
      </c>
      <c r="J262" s="33">
        <v>2986000</v>
      </c>
      <c r="K262" s="33">
        <v>2818000</v>
      </c>
      <c r="L262" s="33">
        <v>3953000</v>
      </c>
      <c r="M262" s="33">
        <v>3936000</v>
      </c>
      <c r="N262" s="33">
        <v>3881000</v>
      </c>
      <c r="O262" s="33">
        <v>3662000</v>
      </c>
      <c r="P262">
        <v>3853000</v>
      </c>
    </row>
    <row r="263" spans="1:16" x14ac:dyDescent="0.35">
      <c r="A263" s="40">
        <v>901897</v>
      </c>
      <c r="B263" s="40" t="s">
        <v>2566</v>
      </c>
      <c r="C263" s="40">
        <v>901897</v>
      </c>
      <c r="D263" s="38" t="s">
        <v>2567</v>
      </c>
      <c r="E263" s="33" t="s">
        <v>2568</v>
      </c>
      <c r="F263" s="33">
        <v>815000</v>
      </c>
      <c r="G263" s="33">
        <v>538000</v>
      </c>
      <c r="H263" s="33">
        <v>336000</v>
      </c>
      <c r="I263" s="33">
        <v>769000</v>
      </c>
      <c r="J263" s="33">
        <v>1095000</v>
      </c>
      <c r="K263" s="33">
        <v>941000</v>
      </c>
      <c r="L263" s="33">
        <v>3231000</v>
      </c>
      <c r="M263" s="33">
        <v>2102000</v>
      </c>
      <c r="N263" s="33">
        <v>1406000</v>
      </c>
      <c r="O263" s="33">
        <v>877000</v>
      </c>
      <c r="P263">
        <v>1725000</v>
      </c>
    </row>
    <row r="264" spans="1:16" x14ac:dyDescent="0.35">
      <c r="A264" s="40">
        <v>902107</v>
      </c>
      <c r="B264" s="40" t="s">
        <v>2569</v>
      </c>
      <c r="C264" s="40">
        <v>902107</v>
      </c>
      <c r="D264" s="38" t="s">
        <v>2570</v>
      </c>
      <c r="E264" s="33" t="s">
        <v>2571</v>
      </c>
      <c r="F264" s="33">
        <v>1013000</v>
      </c>
      <c r="G264" s="33">
        <v>930000</v>
      </c>
      <c r="H264" s="33">
        <v>407000</v>
      </c>
      <c r="I264" s="33">
        <v>938000</v>
      </c>
      <c r="J264" s="33">
        <v>1495000</v>
      </c>
      <c r="K264" s="33">
        <v>1512000</v>
      </c>
      <c r="L264" s="33">
        <v>1124000</v>
      </c>
      <c r="M264" s="33">
        <v>1728000</v>
      </c>
      <c r="N264" s="33">
        <v>682000</v>
      </c>
      <c r="O264" s="33">
        <v>1896000</v>
      </c>
      <c r="P264">
        <v>1447000</v>
      </c>
    </row>
    <row r="265" spans="1:16" x14ac:dyDescent="0.35">
      <c r="A265" s="40" t="s">
        <v>369</v>
      </c>
      <c r="B265" s="40" t="s">
        <v>2572</v>
      </c>
      <c r="C265" s="40" t="s">
        <v>369</v>
      </c>
      <c r="D265" s="38" t="s">
        <v>2573</v>
      </c>
      <c r="E265" s="33" t="s">
        <v>2574</v>
      </c>
      <c r="F265" s="33">
        <v>807100</v>
      </c>
      <c r="G265" s="33">
        <v>425100</v>
      </c>
      <c r="H265" s="33">
        <v>589700</v>
      </c>
      <c r="I265" s="33">
        <v>666300</v>
      </c>
      <c r="J265" s="33">
        <v>682000</v>
      </c>
      <c r="K265" s="33">
        <v>772900</v>
      </c>
      <c r="L265" s="33">
        <v>879700</v>
      </c>
      <c r="M265" s="33">
        <v>1111100</v>
      </c>
      <c r="N265" s="33">
        <v>1209300</v>
      </c>
      <c r="O265" s="33">
        <v>1316500</v>
      </c>
      <c r="P265">
        <v>1713700</v>
      </c>
    </row>
    <row r="266" spans="1:16" x14ac:dyDescent="0.35">
      <c r="A266" s="40">
        <v>912228</v>
      </c>
      <c r="B266" s="40" t="s">
        <v>413</v>
      </c>
      <c r="C266" s="40">
        <v>912228</v>
      </c>
      <c r="D266" s="38" t="s">
        <v>2575</v>
      </c>
      <c r="E266" s="33" t="s">
        <v>2576</v>
      </c>
      <c r="F266" s="33">
        <v>10179000</v>
      </c>
      <c r="G266" s="33">
        <v>11899000</v>
      </c>
      <c r="H266" s="33">
        <v>11233000</v>
      </c>
      <c r="I266" s="33">
        <v>10932000</v>
      </c>
      <c r="J266" s="33">
        <v>11564000</v>
      </c>
      <c r="K266" s="33">
        <v>9083000</v>
      </c>
      <c r="L266" s="33">
        <v>11068000</v>
      </c>
      <c r="M266" s="33">
        <v>11390000</v>
      </c>
      <c r="N266" s="33">
        <v>6777000</v>
      </c>
      <c r="O266" s="33">
        <v>10253000</v>
      </c>
      <c r="P266">
        <v>15079000</v>
      </c>
    </row>
    <row r="267" spans="1:16" x14ac:dyDescent="0.35">
      <c r="A267" s="40">
        <v>936324</v>
      </c>
      <c r="B267" s="40" t="s">
        <v>2577</v>
      </c>
      <c r="C267" s="40">
        <v>936324</v>
      </c>
      <c r="D267" s="38" t="s">
        <v>2578</v>
      </c>
      <c r="E267" s="33" t="s">
        <v>2579</v>
      </c>
      <c r="F267" s="33">
        <v>1182500</v>
      </c>
      <c r="G267" s="33">
        <v>-70000</v>
      </c>
      <c r="H267" s="33">
        <v>1057500</v>
      </c>
      <c r="I267" s="33">
        <v>1068300</v>
      </c>
      <c r="J267" s="33">
        <v>1015500</v>
      </c>
      <c r="K267" s="33">
        <v>902300</v>
      </c>
      <c r="L267" s="33">
        <v>1165400</v>
      </c>
      <c r="M267" s="33">
        <v>1281000</v>
      </c>
      <c r="N267" s="33">
        <v>1267600</v>
      </c>
      <c r="O267" s="33">
        <v>1031000</v>
      </c>
      <c r="P267">
        <v>1492700</v>
      </c>
    </row>
    <row r="268" spans="1:16" x14ac:dyDescent="0.35">
      <c r="A268" s="40">
        <v>670129</v>
      </c>
      <c r="B268" s="40" t="s">
        <v>427</v>
      </c>
      <c r="C268" s="40">
        <v>670129</v>
      </c>
      <c r="D268" s="38" t="s">
        <v>2580</v>
      </c>
      <c r="E268" s="33" t="s">
        <v>2581</v>
      </c>
      <c r="F268" s="33">
        <v>223822</v>
      </c>
      <c r="G268" s="33">
        <v>-67003</v>
      </c>
      <c r="H268" s="33">
        <v>-88795</v>
      </c>
      <c r="I268" s="33">
        <v>-10281</v>
      </c>
      <c r="J268" s="33">
        <v>-246724</v>
      </c>
      <c r="K268" s="33">
        <v>-116044</v>
      </c>
      <c r="L268" s="33">
        <v>193207</v>
      </c>
      <c r="M268" s="33">
        <v>622235</v>
      </c>
      <c r="N268" s="33">
        <v>874294</v>
      </c>
      <c r="O268" s="33">
        <v>1240297</v>
      </c>
      <c r="P268">
        <v>1641931</v>
      </c>
    </row>
    <row r="269" spans="1:16" x14ac:dyDescent="0.35">
      <c r="A269" s="40" t="s">
        <v>370</v>
      </c>
      <c r="B269" s="40" t="s">
        <v>2582</v>
      </c>
      <c r="C269" s="40" t="s">
        <v>370</v>
      </c>
      <c r="D269" s="38" t="s">
        <v>2583</v>
      </c>
      <c r="E269" s="33" t="s">
        <v>2584</v>
      </c>
      <c r="F269" s="33">
        <v>3704000</v>
      </c>
      <c r="G269" s="33">
        <v>-1073000</v>
      </c>
      <c r="H269" s="33">
        <v>3415000</v>
      </c>
      <c r="I269" s="33">
        <v>2716000</v>
      </c>
      <c r="J269" s="33">
        <v>3508000</v>
      </c>
      <c r="K269" s="33">
        <v>439000</v>
      </c>
      <c r="L269" s="33">
        <v>-675000</v>
      </c>
      <c r="M269" s="33">
        <v>1367000</v>
      </c>
      <c r="N269" s="33">
        <v>5587000</v>
      </c>
      <c r="O269" s="33">
        <v>4318000</v>
      </c>
      <c r="P269">
        <v>4888000</v>
      </c>
    </row>
    <row r="270" spans="1:16" x14ac:dyDescent="0.35">
      <c r="A270" s="40">
        <v>905792</v>
      </c>
      <c r="B270" s="40" t="s">
        <v>2585</v>
      </c>
      <c r="C270" s="40">
        <v>905792</v>
      </c>
      <c r="D270" s="38" t="s">
        <v>2586</v>
      </c>
      <c r="E270" s="33" t="s">
        <v>2587</v>
      </c>
      <c r="F270" s="33">
        <v>199346</v>
      </c>
      <c r="G270" s="33">
        <v>674256</v>
      </c>
      <c r="H270" s="33">
        <v>581666</v>
      </c>
      <c r="I270" s="33">
        <v>431499</v>
      </c>
      <c r="J270" s="33">
        <v>596265</v>
      </c>
      <c r="K270" s="33">
        <v>657594</v>
      </c>
      <c r="L270" s="33">
        <v>844731</v>
      </c>
      <c r="M270" s="33">
        <v>908176</v>
      </c>
      <c r="N270" s="33">
        <v>1053050</v>
      </c>
      <c r="O270" s="33">
        <v>1183879</v>
      </c>
      <c r="P270">
        <v>1171609</v>
      </c>
    </row>
    <row r="271" spans="1:16" x14ac:dyDescent="0.35">
      <c r="A271" s="40">
        <v>902321</v>
      </c>
      <c r="B271" s="40" t="s">
        <v>2588</v>
      </c>
      <c r="C271" s="40">
        <v>902321</v>
      </c>
      <c r="D271" s="38" t="s">
        <v>2589</v>
      </c>
      <c r="E271" s="33" t="s">
        <v>2590</v>
      </c>
      <c r="F271" s="33">
        <v>1319000</v>
      </c>
      <c r="G271" s="33">
        <v>983000</v>
      </c>
      <c r="H271" s="33">
        <v>1592000</v>
      </c>
      <c r="I271" s="33">
        <v>1564000</v>
      </c>
      <c r="J271" s="33">
        <v>1503000</v>
      </c>
      <c r="K271" s="33">
        <v>1275000</v>
      </c>
      <c r="L271" s="33">
        <v>1243000</v>
      </c>
      <c r="M271" s="33">
        <v>1518000</v>
      </c>
      <c r="N271" s="33">
        <v>1679000</v>
      </c>
      <c r="O271" s="33">
        <v>887000</v>
      </c>
      <c r="P271">
        <v>829000</v>
      </c>
    </row>
    <row r="272" spans="1:16" x14ac:dyDescent="0.35">
      <c r="A272" s="40">
        <v>912518</v>
      </c>
      <c r="B272" s="40" t="s">
        <v>414</v>
      </c>
      <c r="C272" s="40">
        <v>912518</v>
      </c>
      <c r="D272" s="38" t="s">
        <v>2591</v>
      </c>
      <c r="E272" s="33" t="s">
        <v>2592</v>
      </c>
      <c r="F272" s="33">
        <v>-2274417</v>
      </c>
      <c r="G272" s="33">
        <v>-1473113</v>
      </c>
      <c r="H272" s="33">
        <v>-1182567</v>
      </c>
      <c r="I272" s="33">
        <v>-1096729</v>
      </c>
      <c r="J272" s="33">
        <v>-210388</v>
      </c>
      <c r="K272" s="33">
        <v>206145</v>
      </c>
      <c r="L272" s="33">
        <v>2600508</v>
      </c>
      <c r="M272" s="33">
        <v>471087</v>
      </c>
      <c r="N272" s="33">
        <v>490887</v>
      </c>
      <c r="O272" s="33">
        <v>597981</v>
      </c>
      <c r="P272">
        <v>614749</v>
      </c>
    </row>
    <row r="273" spans="1:16" x14ac:dyDescent="0.35">
      <c r="A273" s="40">
        <v>546370</v>
      </c>
      <c r="B273" s="40" t="s">
        <v>2593</v>
      </c>
      <c r="C273" s="40">
        <v>546370</v>
      </c>
      <c r="D273" s="38" t="s">
        <v>2594</v>
      </c>
      <c r="E273" s="33" t="s">
        <v>2595</v>
      </c>
      <c r="F273" s="33">
        <v>3303000</v>
      </c>
      <c r="G273" s="33">
        <v>3160000</v>
      </c>
      <c r="H273" s="33">
        <v>1592000</v>
      </c>
      <c r="I273" s="33">
        <v>3247000</v>
      </c>
      <c r="J273" s="33">
        <v>4260000</v>
      </c>
      <c r="K273" s="33">
        <v>4909000</v>
      </c>
      <c r="L273" s="33">
        <v>6853000</v>
      </c>
      <c r="M273" s="33">
        <v>7967000</v>
      </c>
      <c r="N273" s="33">
        <v>5271000</v>
      </c>
      <c r="O273" s="33">
        <v>5705000</v>
      </c>
      <c r="P273">
        <v>2466000</v>
      </c>
    </row>
    <row r="274" spans="1:16" x14ac:dyDescent="0.35">
      <c r="A274" s="40">
        <v>877181</v>
      </c>
      <c r="B274" s="40" t="s">
        <v>412</v>
      </c>
      <c r="C274" s="40">
        <v>877181</v>
      </c>
      <c r="D274" s="38" t="s">
        <v>2596</v>
      </c>
      <c r="E274" s="33" t="s">
        <v>2597</v>
      </c>
      <c r="F274" s="33">
        <v>339939</v>
      </c>
      <c r="G274" s="33">
        <v>581490</v>
      </c>
      <c r="H274" s="33">
        <v>729111</v>
      </c>
      <c r="I274" s="33">
        <v>717539</v>
      </c>
      <c r="J274" s="33">
        <v>467606</v>
      </c>
      <c r="K274" s="33">
        <v>553215</v>
      </c>
      <c r="L274" s="33">
        <v>846000</v>
      </c>
      <c r="M274" s="33">
        <v>554000</v>
      </c>
      <c r="N274" s="33">
        <v>706000</v>
      </c>
      <c r="O274" s="33">
        <v>642000</v>
      </c>
      <c r="P274">
        <v>663000</v>
      </c>
    </row>
    <row r="275" spans="1:16" x14ac:dyDescent="0.35">
      <c r="A275" s="40">
        <v>894145</v>
      </c>
      <c r="B275" s="40" t="s">
        <v>2598</v>
      </c>
      <c r="C275" s="40">
        <v>894145</v>
      </c>
      <c r="D275" s="38" t="s">
        <v>2599</v>
      </c>
      <c r="E275" s="33" t="s">
        <v>2600</v>
      </c>
      <c r="F275" s="33">
        <v>400900</v>
      </c>
      <c r="G275" s="33">
        <v>419800</v>
      </c>
      <c r="H275" s="33">
        <v>406000</v>
      </c>
      <c r="I275" s="33">
        <v>479500</v>
      </c>
      <c r="J275" s="33">
        <v>567600</v>
      </c>
      <c r="K275" s="33">
        <v>681000</v>
      </c>
      <c r="L275" s="33">
        <v>750000</v>
      </c>
      <c r="M275" s="33">
        <v>776000</v>
      </c>
      <c r="N275" s="33">
        <v>702000</v>
      </c>
      <c r="O275" s="33">
        <v>396000</v>
      </c>
      <c r="P275">
        <v>-99300</v>
      </c>
    </row>
    <row r="276" spans="1:16" x14ac:dyDescent="0.35">
      <c r="A276" s="40">
        <v>912633</v>
      </c>
      <c r="B276" s="40" t="s">
        <v>2601</v>
      </c>
      <c r="C276" s="40">
        <v>912633</v>
      </c>
      <c r="D276" s="38" t="s">
        <v>2602</v>
      </c>
      <c r="E276" s="33" t="s">
        <v>2603</v>
      </c>
      <c r="F276" s="33">
        <v>1693000</v>
      </c>
      <c r="G276" s="33">
        <v>1672000</v>
      </c>
      <c r="H276" s="33">
        <v>1935000</v>
      </c>
      <c r="I276" s="33">
        <v>1840000</v>
      </c>
      <c r="J276" s="33">
        <v>1866000</v>
      </c>
      <c r="K276" s="33">
        <v>1888000</v>
      </c>
      <c r="L276" s="33">
        <v>1996000</v>
      </c>
      <c r="M276" s="33">
        <v>2244000</v>
      </c>
      <c r="N276" s="33">
        <v>2074000</v>
      </c>
      <c r="O276" s="33">
        <v>2211000</v>
      </c>
      <c r="P276">
        <v>2195000</v>
      </c>
    </row>
    <row r="277" spans="1:16" x14ac:dyDescent="0.35">
      <c r="A277" s="40">
        <v>312451</v>
      </c>
      <c r="B277" s="40" t="s">
        <v>2604</v>
      </c>
      <c r="C277" s="40">
        <v>312451</v>
      </c>
      <c r="D277" s="38" t="s">
        <v>2605</v>
      </c>
      <c r="E277" s="33" t="s">
        <v>2606</v>
      </c>
      <c r="F277" s="33">
        <v>156744</v>
      </c>
      <c r="G277" s="33">
        <v>99132</v>
      </c>
      <c r="H277" s="33">
        <v>-65939</v>
      </c>
      <c r="I277" s="33">
        <v>-15780</v>
      </c>
      <c r="J277" s="33">
        <v>25138</v>
      </c>
      <c r="K277" s="33">
        <v>-29091</v>
      </c>
      <c r="L277" s="33">
        <v>70341</v>
      </c>
      <c r="M277" s="33">
        <v>165875</v>
      </c>
      <c r="N277" s="33">
        <v>128994</v>
      </c>
      <c r="O277" s="33">
        <v>143860</v>
      </c>
      <c r="P277">
        <v>159949</v>
      </c>
    </row>
    <row r="278" spans="1:16" x14ac:dyDescent="0.35">
      <c r="A278" s="40">
        <v>951051</v>
      </c>
      <c r="B278" s="40" t="s">
        <v>2607</v>
      </c>
      <c r="C278" s="40">
        <v>951051</v>
      </c>
      <c r="D278" s="38" t="s">
        <v>2608</v>
      </c>
      <c r="E278" s="33" t="s">
        <v>2609</v>
      </c>
      <c r="F278" s="33">
        <v>1393163</v>
      </c>
      <c r="G278" s="33">
        <v>-5622010</v>
      </c>
      <c r="H278" s="33">
        <v>-1261000</v>
      </c>
      <c r="I278" s="33">
        <v>-763000</v>
      </c>
      <c r="J278" s="33">
        <v>-429000</v>
      </c>
      <c r="K278" s="33">
        <v>991000</v>
      </c>
      <c r="L278" s="33">
        <v>1090000</v>
      </c>
      <c r="M278" s="33">
        <v>1103000</v>
      </c>
      <c r="N278" s="33">
        <v>998000</v>
      </c>
      <c r="O278" s="33">
        <v>1099000</v>
      </c>
      <c r="P278">
        <v>1243000</v>
      </c>
    </row>
    <row r="279" spans="1:16" x14ac:dyDescent="0.35">
      <c r="A279" s="40">
        <v>683432</v>
      </c>
      <c r="B279" s="40" t="s">
        <v>2610</v>
      </c>
      <c r="C279" s="40">
        <v>683432</v>
      </c>
      <c r="D279" s="38" t="s">
        <v>2611</v>
      </c>
      <c r="E279" s="33" t="s">
        <v>2612</v>
      </c>
      <c r="F279" s="33">
        <v>290200</v>
      </c>
      <c r="G279" s="33">
        <v>73800</v>
      </c>
      <c r="H279" s="33">
        <v>495000</v>
      </c>
      <c r="I279" s="33">
        <v>506500</v>
      </c>
      <c r="J279" s="33">
        <v>589200</v>
      </c>
      <c r="K279" s="33">
        <v>571800</v>
      </c>
      <c r="L279" s="33">
        <v>588900</v>
      </c>
      <c r="M279" s="33">
        <v>547600</v>
      </c>
      <c r="N279" s="33">
        <v>749900</v>
      </c>
      <c r="O279" s="33">
        <v>612600</v>
      </c>
      <c r="P279">
        <v>814500</v>
      </c>
    </row>
    <row r="280" spans="1:16" x14ac:dyDescent="0.35">
      <c r="A280" s="40">
        <v>923649</v>
      </c>
      <c r="B280" s="40" t="s">
        <v>2613</v>
      </c>
      <c r="C280" s="40">
        <v>923649</v>
      </c>
      <c r="D280" s="38" t="s">
        <v>2614</v>
      </c>
      <c r="E280" s="33" t="s">
        <v>2615</v>
      </c>
      <c r="F280" s="33">
        <v>296212</v>
      </c>
      <c r="G280" s="33">
        <v>250181</v>
      </c>
      <c r="H280" s="33">
        <v>35067</v>
      </c>
      <c r="I280" s="33">
        <v>63729</v>
      </c>
      <c r="J280" s="33">
        <v>147763</v>
      </c>
      <c r="K280" s="33">
        <v>208861</v>
      </c>
      <c r="L280" s="33">
        <v>252192</v>
      </c>
      <c r="M280" s="33">
        <v>305928</v>
      </c>
      <c r="N280" s="33">
        <v>357796</v>
      </c>
      <c r="O280" s="33">
        <v>343389</v>
      </c>
      <c r="P280">
        <v>332917</v>
      </c>
    </row>
    <row r="281" spans="1:16" x14ac:dyDescent="0.35">
      <c r="A281" s="40">
        <v>902233</v>
      </c>
      <c r="B281" s="40" t="s">
        <v>416</v>
      </c>
      <c r="C281" s="40">
        <v>902233</v>
      </c>
      <c r="D281" s="38" t="s">
        <v>2616</v>
      </c>
      <c r="E281" s="33" t="s">
        <v>2617</v>
      </c>
      <c r="F281" s="33">
        <v>569300</v>
      </c>
      <c r="G281" s="33">
        <v>577600</v>
      </c>
      <c r="H281" s="33">
        <v>220700</v>
      </c>
      <c r="I281" s="33">
        <v>464300</v>
      </c>
      <c r="J281" s="33">
        <v>696400</v>
      </c>
      <c r="K281" s="33">
        <v>735600</v>
      </c>
      <c r="L281" s="33">
        <v>755200</v>
      </c>
      <c r="M281" s="33">
        <v>825700</v>
      </c>
      <c r="N281" s="33">
        <v>826900</v>
      </c>
      <c r="O281" s="33">
        <v>729000</v>
      </c>
      <c r="P281">
        <v>824800</v>
      </c>
    </row>
    <row r="282" spans="1:16" x14ac:dyDescent="0.35">
      <c r="A282" s="40">
        <v>546965</v>
      </c>
      <c r="B282" s="40" t="s">
        <v>415</v>
      </c>
      <c r="C282" s="40">
        <v>546965</v>
      </c>
      <c r="D282" s="38" t="s">
        <v>2618</v>
      </c>
      <c r="E282" s="33" t="s">
        <v>2619</v>
      </c>
      <c r="F282" s="33">
        <v>250033</v>
      </c>
      <c r="G282" s="33">
        <v>286515</v>
      </c>
      <c r="H282" s="33">
        <v>239481</v>
      </c>
      <c r="I282" s="33">
        <v>322580</v>
      </c>
      <c r="J282" s="33">
        <v>427247</v>
      </c>
      <c r="K282" s="33">
        <v>483360</v>
      </c>
      <c r="L282" s="33">
        <v>538293</v>
      </c>
      <c r="M282" s="33">
        <v>646033</v>
      </c>
      <c r="N282" s="33">
        <v>696067</v>
      </c>
      <c r="O282" s="33">
        <v>658645</v>
      </c>
      <c r="P282">
        <v>756372</v>
      </c>
    </row>
    <row r="283" spans="1:16" x14ac:dyDescent="0.35">
      <c r="A283" s="40">
        <v>702365</v>
      </c>
      <c r="B283" s="40" t="s">
        <v>2620</v>
      </c>
      <c r="C283" s="40">
        <v>702365</v>
      </c>
      <c r="D283" s="38" t="s">
        <v>2621</v>
      </c>
      <c r="E283" s="33" t="s">
        <v>2622</v>
      </c>
      <c r="F283" s="33">
        <v>261051</v>
      </c>
      <c r="G283" s="33">
        <v>305441</v>
      </c>
      <c r="H283" s="33">
        <v>442757</v>
      </c>
      <c r="I283" s="33">
        <v>554797</v>
      </c>
      <c r="J283" s="33">
        <v>657170</v>
      </c>
      <c r="K283" s="33">
        <v>786763</v>
      </c>
      <c r="L283" s="33">
        <v>837304</v>
      </c>
      <c r="M283" s="33">
        <v>924724</v>
      </c>
      <c r="N283" s="33">
        <v>1020661</v>
      </c>
      <c r="O283" s="33">
        <v>1117654</v>
      </c>
      <c r="P283">
        <v>1282653</v>
      </c>
    </row>
    <row r="284" spans="1:16" x14ac:dyDescent="0.35">
      <c r="A284" s="40">
        <v>322549</v>
      </c>
      <c r="B284" s="40" t="s">
        <v>2623</v>
      </c>
      <c r="C284" s="40">
        <v>322549</v>
      </c>
      <c r="D284" s="38" t="s">
        <v>2624</v>
      </c>
      <c r="E284" s="33" t="s">
        <v>2625</v>
      </c>
      <c r="F284" s="33">
        <v>603405</v>
      </c>
      <c r="G284" s="33">
        <v>573722</v>
      </c>
      <c r="H284" s="33">
        <v>162421</v>
      </c>
      <c r="I284" s="33">
        <v>547467</v>
      </c>
      <c r="J284" s="33">
        <v>607421</v>
      </c>
      <c r="K284" s="33">
        <v>18287</v>
      </c>
      <c r="L284" s="33">
        <v>473692</v>
      </c>
      <c r="M284" s="33">
        <v>764146</v>
      </c>
      <c r="N284" s="33">
        <v>665783</v>
      </c>
      <c r="O284" s="33">
        <v>1283388</v>
      </c>
      <c r="P284">
        <v>1625133</v>
      </c>
    </row>
    <row r="285" spans="1:16" x14ac:dyDescent="0.35">
      <c r="A285" s="40">
        <v>905414</v>
      </c>
      <c r="B285" s="40" t="s">
        <v>2626</v>
      </c>
      <c r="C285" s="40">
        <v>905414</v>
      </c>
      <c r="D285" s="38" t="s">
        <v>2627</v>
      </c>
      <c r="E285" s="33" t="s">
        <v>2628</v>
      </c>
      <c r="F285" s="33">
        <v>1013559</v>
      </c>
      <c r="G285" s="33">
        <v>799491</v>
      </c>
      <c r="H285" s="33">
        <v>730502</v>
      </c>
      <c r="I285" s="33">
        <v>828063</v>
      </c>
      <c r="J285" s="33">
        <v>837000</v>
      </c>
      <c r="K285" s="33">
        <v>437000</v>
      </c>
      <c r="L285" s="33">
        <v>1376000</v>
      </c>
      <c r="M285" s="33">
        <v>-115000</v>
      </c>
      <c r="N285" s="33">
        <v>1156000</v>
      </c>
      <c r="O285" s="33">
        <v>2106000</v>
      </c>
      <c r="P285">
        <v>1645000</v>
      </c>
    </row>
    <row r="286" spans="1:16" x14ac:dyDescent="0.35">
      <c r="A286" s="40">
        <v>912090</v>
      </c>
      <c r="B286" s="40" t="s">
        <v>2629</v>
      </c>
      <c r="C286" s="40">
        <v>912090</v>
      </c>
      <c r="D286" s="38" t="s">
        <v>2630</v>
      </c>
      <c r="E286" s="33" t="s">
        <v>2631</v>
      </c>
      <c r="F286" s="33">
        <v>5177000</v>
      </c>
      <c r="G286" s="33">
        <v>5397000</v>
      </c>
      <c r="H286" s="33">
        <v>3156000</v>
      </c>
      <c r="I286" s="33">
        <v>4267000</v>
      </c>
      <c r="J286" s="33">
        <v>4777000</v>
      </c>
      <c r="K286" s="33">
        <v>5462000</v>
      </c>
      <c r="L286" s="33">
        <v>6732000</v>
      </c>
      <c r="M286" s="33">
        <v>5438000</v>
      </c>
      <c r="N286" s="33">
        <v>2072000</v>
      </c>
      <c r="O286" s="33">
        <v>-1687000</v>
      </c>
      <c r="P286">
        <v>-1429000</v>
      </c>
    </row>
    <row r="287" spans="1:16" x14ac:dyDescent="0.35">
      <c r="A287" s="40" t="s">
        <v>371</v>
      </c>
      <c r="B287" s="40" t="s">
        <v>2632</v>
      </c>
      <c r="C287" s="40" t="s">
        <v>371</v>
      </c>
      <c r="D287" s="38" t="s">
        <v>2633</v>
      </c>
      <c r="E287" s="33" t="s">
        <v>2634</v>
      </c>
      <c r="F287" s="33">
        <v>913000</v>
      </c>
      <c r="G287" s="33">
        <v>1262000</v>
      </c>
      <c r="H287" s="33">
        <v>-3086000</v>
      </c>
      <c r="I287" s="33">
        <v>1614000</v>
      </c>
      <c r="J287" s="33">
        <v>511000</v>
      </c>
      <c r="K287" s="33">
        <v>2862000</v>
      </c>
      <c r="L287" s="33">
        <v>1838000</v>
      </c>
      <c r="M287" s="33">
        <v>1570000</v>
      </c>
      <c r="N287" s="33">
        <v>1742000</v>
      </c>
      <c r="O287" s="33">
        <v>248000</v>
      </c>
      <c r="P287">
        <v>772000</v>
      </c>
    </row>
    <row r="288" spans="1:16" x14ac:dyDescent="0.35">
      <c r="A288" s="40">
        <v>923036</v>
      </c>
      <c r="B288" s="40" t="s">
        <v>2635</v>
      </c>
      <c r="C288" s="40">
        <v>923036</v>
      </c>
      <c r="D288" s="38" t="s">
        <v>2636</v>
      </c>
      <c r="E288" s="33" t="s">
        <v>2637</v>
      </c>
      <c r="F288" s="33">
        <v>353000</v>
      </c>
      <c r="G288" s="33">
        <v>179900</v>
      </c>
      <c r="H288" s="33">
        <v>242400</v>
      </c>
      <c r="I288" s="33">
        <v>254300</v>
      </c>
      <c r="J288" s="33">
        <v>148200</v>
      </c>
      <c r="K288" s="33">
        <v>-1589700</v>
      </c>
      <c r="L288" s="33">
        <v>100700</v>
      </c>
      <c r="M288" s="33">
        <v>256500</v>
      </c>
      <c r="N288" s="33">
        <v>333200</v>
      </c>
      <c r="O288" s="33">
        <v>483000</v>
      </c>
      <c r="P288">
        <v>210400</v>
      </c>
    </row>
    <row r="289" spans="1:16" x14ac:dyDescent="0.35">
      <c r="A289" s="40">
        <v>902103</v>
      </c>
      <c r="B289" s="40" t="s">
        <v>2638</v>
      </c>
      <c r="C289" s="40">
        <v>902103</v>
      </c>
      <c r="D289" s="38" t="s">
        <v>2639</v>
      </c>
      <c r="E289" s="33" t="s">
        <v>2640</v>
      </c>
      <c r="F289" s="33">
        <v>1125000</v>
      </c>
      <c r="G289" s="33">
        <v>1113000</v>
      </c>
      <c r="H289" s="33">
        <v>1119000</v>
      </c>
      <c r="I289" s="33">
        <v>739000</v>
      </c>
      <c r="J289" s="33">
        <v>1357000</v>
      </c>
      <c r="K289" s="33">
        <v>859000</v>
      </c>
      <c r="L289" s="33">
        <v>1001000</v>
      </c>
      <c r="M289" s="33">
        <v>1161000</v>
      </c>
      <c r="N289" s="33">
        <v>1349000</v>
      </c>
      <c r="O289" s="33">
        <v>1370000</v>
      </c>
      <c r="P289">
        <v>1126000</v>
      </c>
    </row>
    <row r="290" spans="1:16" x14ac:dyDescent="0.35">
      <c r="A290" s="40">
        <v>905361</v>
      </c>
      <c r="B290" s="40" t="s">
        <v>2641</v>
      </c>
      <c r="C290" s="40">
        <v>905361</v>
      </c>
      <c r="D290" s="38" t="s">
        <v>2642</v>
      </c>
      <c r="E290" s="33" t="s">
        <v>2643</v>
      </c>
      <c r="F290" s="33">
        <v>615578</v>
      </c>
      <c r="G290" s="33">
        <v>476876</v>
      </c>
      <c r="H290" s="33">
        <v>435848</v>
      </c>
      <c r="I290" s="33">
        <v>457668</v>
      </c>
      <c r="J290" s="33">
        <v>437035</v>
      </c>
      <c r="K290" s="33">
        <v>625920</v>
      </c>
      <c r="L290" s="33">
        <v>747965</v>
      </c>
      <c r="M290" s="33">
        <v>860995</v>
      </c>
      <c r="N290" s="33">
        <v>1049387</v>
      </c>
      <c r="O290" s="33">
        <v>1132703</v>
      </c>
      <c r="P290">
        <v>1164343</v>
      </c>
    </row>
    <row r="291" spans="1:16" x14ac:dyDescent="0.35">
      <c r="A291" s="40">
        <v>357834</v>
      </c>
      <c r="B291" s="40" t="s">
        <v>418</v>
      </c>
      <c r="C291" s="40">
        <v>357834</v>
      </c>
      <c r="D291" s="38" t="s">
        <v>2644</v>
      </c>
      <c r="E291" s="33" t="s">
        <v>2645</v>
      </c>
      <c r="F291" s="33">
        <v>464229</v>
      </c>
      <c r="G291" s="33">
        <v>422517</v>
      </c>
      <c r="H291" s="33">
        <v>283098</v>
      </c>
      <c r="I291" s="33">
        <v>610424</v>
      </c>
      <c r="J291" s="33">
        <v>1021462</v>
      </c>
      <c r="K291" s="33">
        <v>1431159</v>
      </c>
      <c r="L291" s="33">
        <v>1316304</v>
      </c>
      <c r="M291" s="33">
        <v>1405251</v>
      </c>
      <c r="N291" s="33">
        <v>1824383</v>
      </c>
      <c r="O291" s="33">
        <v>1835559</v>
      </c>
      <c r="P291">
        <v>1944625</v>
      </c>
    </row>
    <row r="292" spans="1:16" x14ac:dyDescent="0.35">
      <c r="A292" s="40">
        <v>895784</v>
      </c>
      <c r="B292" s="40" t="s">
        <v>2646</v>
      </c>
      <c r="C292" s="40">
        <v>895784</v>
      </c>
      <c r="D292" s="38" t="s">
        <v>2647</v>
      </c>
      <c r="E292" s="33" t="s">
        <v>2648</v>
      </c>
      <c r="F292" s="33">
        <v>127276</v>
      </c>
      <c r="G292" s="33">
        <v>54787</v>
      </c>
      <c r="H292" s="33">
        <v>44510</v>
      </c>
      <c r="I292" s="33">
        <v>235341</v>
      </c>
      <c r="J292" s="33">
        <v>572214</v>
      </c>
      <c r="K292" s="33">
        <v>149357</v>
      </c>
      <c r="L292" s="33">
        <v>86430</v>
      </c>
      <c r="M292" s="33">
        <v>340045</v>
      </c>
      <c r="N292" s="33">
        <v>255010</v>
      </c>
      <c r="O292" s="33">
        <v>234946</v>
      </c>
      <c r="P292">
        <v>86424</v>
      </c>
    </row>
    <row r="293" spans="1:16" x14ac:dyDescent="0.35">
      <c r="A293" s="40">
        <v>906400</v>
      </c>
      <c r="B293" s="40" t="s">
        <v>2649</v>
      </c>
      <c r="C293" s="40">
        <v>906400</v>
      </c>
      <c r="D293" s="38" t="s">
        <v>2650</v>
      </c>
      <c r="E293" s="33" t="s">
        <v>2651</v>
      </c>
      <c r="F293" s="33">
        <v>189200</v>
      </c>
      <c r="G293" s="33">
        <v>236700</v>
      </c>
      <c r="H293" s="33">
        <v>134200</v>
      </c>
      <c r="I293" s="33">
        <v>186500</v>
      </c>
      <c r="J293" s="33">
        <v>276300</v>
      </c>
      <c r="K293" s="33">
        <v>306100</v>
      </c>
      <c r="L293" s="33">
        <v>350300</v>
      </c>
      <c r="M293" s="33">
        <v>421900</v>
      </c>
      <c r="N293" s="33">
        <v>478700</v>
      </c>
      <c r="O293" s="33">
        <v>546400</v>
      </c>
      <c r="P293">
        <v>564700</v>
      </c>
    </row>
    <row r="294" spans="1:16" x14ac:dyDescent="0.35">
      <c r="A294" s="40">
        <v>902325</v>
      </c>
      <c r="B294" s="40" t="s">
        <v>2652</v>
      </c>
      <c r="C294" s="40">
        <v>902325</v>
      </c>
      <c r="D294" s="38" t="s">
        <v>2653</v>
      </c>
      <c r="E294" s="33" t="s">
        <v>2654</v>
      </c>
      <c r="F294" s="33">
        <v>1734000</v>
      </c>
      <c r="G294" s="33">
        <v>1742000</v>
      </c>
      <c r="H294" s="33">
        <v>1643000</v>
      </c>
      <c r="I294" s="33">
        <v>1975000</v>
      </c>
      <c r="J294" s="33">
        <v>2203000</v>
      </c>
      <c r="K294" s="33">
        <v>2350000</v>
      </c>
      <c r="L294" s="33">
        <v>1644000</v>
      </c>
      <c r="M294" s="33">
        <v>1963000</v>
      </c>
      <c r="N294" s="33">
        <v>2367000</v>
      </c>
      <c r="O294" s="33">
        <v>2448000</v>
      </c>
      <c r="P294">
        <v>578000</v>
      </c>
    </row>
    <row r="295" spans="1:16" x14ac:dyDescent="0.35">
      <c r="A295" s="40">
        <v>905647</v>
      </c>
      <c r="B295" s="40" t="s">
        <v>419</v>
      </c>
      <c r="C295" s="40">
        <v>905647</v>
      </c>
      <c r="D295" s="38" t="s">
        <v>2655</v>
      </c>
      <c r="E295" s="33" t="s">
        <v>2656</v>
      </c>
      <c r="F295" s="33">
        <v>645000</v>
      </c>
      <c r="G295" s="33">
        <v>178000</v>
      </c>
      <c r="H295" s="33">
        <v>99000</v>
      </c>
      <c r="I295" s="33">
        <v>459000</v>
      </c>
      <c r="J295" s="33">
        <v>178000</v>
      </c>
      <c r="K295" s="33">
        <v>421000</v>
      </c>
      <c r="L295" s="33">
        <v>757000</v>
      </c>
      <c r="M295" s="33">
        <v>1140000</v>
      </c>
      <c r="N295" s="33">
        <v>2185000</v>
      </c>
      <c r="O295" s="33">
        <v>2246000</v>
      </c>
      <c r="P295">
        <v>2078000</v>
      </c>
    </row>
    <row r="296" spans="1:16" x14ac:dyDescent="0.35">
      <c r="A296" s="40">
        <v>921503</v>
      </c>
      <c r="B296" s="40" t="s">
        <v>2657</v>
      </c>
      <c r="C296" s="40">
        <v>921503</v>
      </c>
      <c r="D296" s="38" t="s">
        <v>2658</v>
      </c>
      <c r="E296" s="33" t="s">
        <v>2659</v>
      </c>
      <c r="F296" s="33">
        <v>336600</v>
      </c>
      <c r="G296" s="33">
        <v>229400</v>
      </c>
      <c r="H296" s="33">
        <v>224300</v>
      </c>
      <c r="I296" s="33">
        <v>197700</v>
      </c>
      <c r="J296" s="33">
        <v>674600</v>
      </c>
      <c r="K296" s="33">
        <v>523700</v>
      </c>
      <c r="L296" s="33">
        <v>490100</v>
      </c>
      <c r="M296" s="33">
        <v>760900</v>
      </c>
      <c r="N296" s="33">
        <v>883700</v>
      </c>
      <c r="O296" s="33">
        <v>965300</v>
      </c>
      <c r="P296">
        <v>1249600</v>
      </c>
    </row>
    <row r="297" spans="1:16" x14ac:dyDescent="0.35">
      <c r="A297" s="40">
        <v>326143</v>
      </c>
      <c r="B297" s="40" t="s">
        <v>2660</v>
      </c>
      <c r="C297" s="40">
        <v>326143</v>
      </c>
      <c r="D297" s="38" t="s">
        <v>2661</v>
      </c>
      <c r="E297" s="33" t="s">
        <v>2662</v>
      </c>
      <c r="F297" s="33">
        <v>672638</v>
      </c>
      <c r="G297" s="33">
        <v>315500</v>
      </c>
      <c r="H297" s="33">
        <v>390800</v>
      </c>
      <c r="I297" s="33">
        <v>945600</v>
      </c>
      <c r="J297" s="33">
        <v>1245700</v>
      </c>
      <c r="K297" s="33">
        <v>1383800</v>
      </c>
      <c r="L297" s="33">
        <v>8300</v>
      </c>
      <c r="M297" s="33">
        <v>2068100</v>
      </c>
      <c r="N297" s="33">
        <v>2757400</v>
      </c>
      <c r="O297" s="33">
        <v>2817700</v>
      </c>
      <c r="P297">
        <v>2884700</v>
      </c>
    </row>
    <row r="298" spans="1:16" x14ac:dyDescent="0.35">
      <c r="A298" s="40">
        <v>951052</v>
      </c>
      <c r="B298" s="40" t="s">
        <v>2663</v>
      </c>
      <c r="C298" s="40">
        <v>951052</v>
      </c>
      <c r="D298" s="38" t="s">
        <v>2664</v>
      </c>
      <c r="E298" s="33" t="s">
        <v>2665</v>
      </c>
      <c r="F298" s="33">
        <v>1261000</v>
      </c>
      <c r="G298" s="33">
        <v>1789000</v>
      </c>
      <c r="H298" s="33">
        <v>1757000</v>
      </c>
      <c r="I298" s="33">
        <v>1540000</v>
      </c>
      <c r="J298" s="33">
        <v>1882000</v>
      </c>
      <c r="K298" s="33">
        <v>2019000</v>
      </c>
      <c r="L298" s="33">
        <v>2102000</v>
      </c>
      <c r="M298" s="33">
        <v>1973000</v>
      </c>
      <c r="N298" s="33">
        <v>1848000</v>
      </c>
      <c r="O298" s="33">
        <v>1968000</v>
      </c>
      <c r="P298">
        <v>2250000</v>
      </c>
    </row>
    <row r="299" spans="1:16" x14ac:dyDescent="0.35">
      <c r="A299" s="40">
        <v>981722</v>
      </c>
      <c r="B299" s="40" t="s">
        <v>2666</v>
      </c>
      <c r="C299" s="40">
        <v>981722</v>
      </c>
      <c r="D299" s="38" t="s">
        <v>2667</v>
      </c>
      <c r="E299" s="33" t="s">
        <v>2668</v>
      </c>
      <c r="F299" s="33">
        <v>991700</v>
      </c>
      <c r="G299" s="33">
        <v>1147800</v>
      </c>
      <c r="H299" s="33">
        <v>1107400</v>
      </c>
      <c r="I299" s="33">
        <v>1273400</v>
      </c>
      <c r="J299" s="33">
        <v>1345000</v>
      </c>
      <c r="K299" s="33">
        <v>1298000</v>
      </c>
      <c r="L299" s="33">
        <v>1006000</v>
      </c>
      <c r="M299" s="33">
        <v>515000</v>
      </c>
      <c r="N299" s="33">
        <v>1439000</v>
      </c>
      <c r="O299" s="33">
        <v>1647000</v>
      </c>
      <c r="P299">
        <v>1853000</v>
      </c>
    </row>
    <row r="300" spans="1:16" x14ac:dyDescent="0.35">
      <c r="A300" s="40">
        <v>922725</v>
      </c>
      <c r="B300" s="40" t="s">
        <v>2669</v>
      </c>
      <c r="C300" s="40">
        <v>922725</v>
      </c>
      <c r="D300" s="38" t="s">
        <v>2670</v>
      </c>
      <c r="E300" s="33" t="s">
        <v>2671</v>
      </c>
      <c r="F300" s="33">
        <v>1603740</v>
      </c>
      <c r="G300" s="33">
        <v>746940</v>
      </c>
      <c r="H300" s="33">
        <v>-1827695</v>
      </c>
      <c r="I300" s="33">
        <v>-87000</v>
      </c>
      <c r="J300" s="33">
        <v>495000</v>
      </c>
      <c r="K300" s="33">
        <v>1931000</v>
      </c>
      <c r="L300" s="33">
        <v>1297000</v>
      </c>
      <c r="M300" s="33">
        <v>1722000</v>
      </c>
      <c r="N300" s="33">
        <v>1863000</v>
      </c>
      <c r="O300" s="33">
        <v>1811000</v>
      </c>
      <c r="P300">
        <v>1876000</v>
      </c>
    </row>
    <row r="301" spans="1:16" x14ac:dyDescent="0.35">
      <c r="A301" s="40">
        <v>541900</v>
      </c>
      <c r="B301" s="40" t="s">
        <v>2672</v>
      </c>
      <c r="C301" s="40">
        <v>541900</v>
      </c>
      <c r="D301" s="38" t="s">
        <v>2673</v>
      </c>
      <c r="E301" s="33" t="s">
        <v>2674</v>
      </c>
      <c r="F301" s="33">
        <v>404380</v>
      </c>
      <c r="G301" s="33">
        <v>463850</v>
      </c>
      <c r="H301" s="33">
        <v>-6728870</v>
      </c>
      <c r="I301" s="33">
        <v>714000</v>
      </c>
      <c r="J301" s="33">
        <v>597000</v>
      </c>
      <c r="K301" s="33">
        <v>1172000</v>
      </c>
      <c r="L301" s="33">
        <v>765000</v>
      </c>
      <c r="M301" s="33">
        <v>898000</v>
      </c>
      <c r="N301" s="33">
        <v>878000</v>
      </c>
      <c r="O301" s="33">
        <v>2488000</v>
      </c>
      <c r="P301">
        <v>-106000</v>
      </c>
    </row>
    <row r="302" spans="1:16" x14ac:dyDescent="0.35">
      <c r="A302" s="40">
        <v>325059</v>
      </c>
      <c r="B302" s="40" t="s">
        <v>2675</v>
      </c>
      <c r="C302" s="40">
        <v>325059</v>
      </c>
      <c r="D302" s="38" t="s">
        <v>2676</v>
      </c>
      <c r="E302" s="33" t="s">
        <v>2677</v>
      </c>
      <c r="F302" s="33">
        <v>130491</v>
      </c>
      <c r="G302" s="33">
        <v>189978</v>
      </c>
      <c r="H302" s="33">
        <v>167681</v>
      </c>
      <c r="I302" s="33">
        <v>237063</v>
      </c>
      <c r="J302" s="33">
        <v>221364</v>
      </c>
      <c r="K302" s="33">
        <v>182402</v>
      </c>
      <c r="L302" s="33">
        <v>247800</v>
      </c>
      <c r="M302" s="33">
        <v>259124</v>
      </c>
      <c r="N302" s="33">
        <v>225934</v>
      </c>
      <c r="O302" s="33">
        <v>266826</v>
      </c>
      <c r="P302">
        <v>136563</v>
      </c>
    </row>
    <row r="303" spans="1:16" x14ac:dyDescent="0.35">
      <c r="A303" s="40">
        <v>916079</v>
      </c>
      <c r="B303" s="40" t="s">
        <v>2678</v>
      </c>
      <c r="C303" s="40">
        <v>916079</v>
      </c>
      <c r="D303" s="38" t="s">
        <v>2679</v>
      </c>
      <c r="E303" s="33" t="s">
        <v>2680</v>
      </c>
      <c r="F303" s="33">
        <v>1001076</v>
      </c>
      <c r="G303" s="33">
        <v>1106151</v>
      </c>
      <c r="H303" s="33">
        <v>1055948</v>
      </c>
      <c r="I303" s="33">
        <v>1179983</v>
      </c>
      <c r="J303" s="33">
        <v>1152030</v>
      </c>
      <c r="K303" s="33">
        <v>1121585</v>
      </c>
      <c r="L303" s="33">
        <v>992427</v>
      </c>
      <c r="M303" s="33">
        <v>931533</v>
      </c>
      <c r="N303" s="33">
        <v>686773</v>
      </c>
      <c r="O303" s="33">
        <v>949622</v>
      </c>
      <c r="P303">
        <v>1142503</v>
      </c>
    </row>
    <row r="304" spans="1:16" x14ac:dyDescent="0.35">
      <c r="A304" s="40">
        <v>729104</v>
      </c>
      <c r="B304" s="40" t="s">
        <v>2681</v>
      </c>
      <c r="C304" s="40">
        <v>729104</v>
      </c>
      <c r="D304" s="38" t="s">
        <v>2682</v>
      </c>
      <c r="E304" s="33" t="s">
        <v>2683</v>
      </c>
      <c r="F304" s="33">
        <v>670600</v>
      </c>
      <c r="G304" s="33">
        <v>490800</v>
      </c>
      <c r="H304" s="33">
        <v>433600</v>
      </c>
      <c r="I304" s="33">
        <v>669400</v>
      </c>
      <c r="J304" s="33">
        <v>769700</v>
      </c>
      <c r="K304" s="33">
        <v>878100</v>
      </c>
      <c r="L304" s="33">
        <v>1038400</v>
      </c>
      <c r="M304" s="33">
        <v>1215400</v>
      </c>
      <c r="N304" s="33">
        <v>1206900</v>
      </c>
      <c r="O304" s="33">
        <v>1189500</v>
      </c>
      <c r="P304">
        <v>1535000</v>
      </c>
    </row>
    <row r="305" spans="1:16" x14ac:dyDescent="0.35">
      <c r="A305" s="40">
        <v>266220</v>
      </c>
      <c r="B305" s="40" t="s">
        <v>2684</v>
      </c>
      <c r="C305" s="40">
        <v>266220</v>
      </c>
      <c r="D305" s="38" t="s">
        <v>2685</v>
      </c>
      <c r="E305" s="33" t="s">
        <v>2686</v>
      </c>
      <c r="F305" s="33">
        <v>636529</v>
      </c>
      <c r="G305" s="33">
        <v>783055</v>
      </c>
      <c r="H305" s="33">
        <v>623369</v>
      </c>
      <c r="I305" s="33">
        <v>734940</v>
      </c>
      <c r="J305" s="33">
        <v>880800</v>
      </c>
      <c r="K305" s="33">
        <v>1038910</v>
      </c>
      <c r="L305" s="33">
        <v>1034420</v>
      </c>
      <c r="M305" s="33">
        <v>781336</v>
      </c>
      <c r="N305" s="33">
        <v>402400</v>
      </c>
      <c r="O305" s="33">
        <v>460500</v>
      </c>
      <c r="P305">
        <v>591000</v>
      </c>
    </row>
    <row r="306" spans="1:16" x14ac:dyDescent="0.35">
      <c r="A306" s="40">
        <v>923425</v>
      </c>
      <c r="B306" s="40" t="s">
        <v>2687</v>
      </c>
      <c r="C306" s="40">
        <v>923425</v>
      </c>
      <c r="D306" s="38" t="s">
        <v>2688</v>
      </c>
      <c r="E306" s="33" t="s">
        <v>2689</v>
      </c>
      <c r="F306" s="33">
        <v>2849000</v>
      </c>
      <c r="G306" s="33">
        <v>2214000</v>
      </c>
      <c r="H306" s="33">
        <v>2488000</v>
      </c>
      <c r="I306" s="33">
        <v>2920000</v>
      </c>
      <c r="J306" s="33">
        <v>2929000</v>
      </c>
      <c r="K306" s="33">
        <v>2999000</v>
      </c>
      <c r="L306" s="33">
        <v>1971000</v>
      </c>
      <c r="M306" s="33">
        <v>-1636000</v>
      </c>
      <c r="N306" s="33">
        <v>3363000</v>
      </c>
      <c r="O306" s="33">
        <v>2737000</v>
      </c>
      <c r="P306">
        <v>2546000</v>
      </c>
    </row>
    <row r="307" spans="1:16" x14ac:dyDescent="0.35">
      <c r="A307" s="40">
        <v>905061</v>
      </c>
      <c r="B307" s="40" t="s">
        <v>420</v>
      </c>
      <c r="C307" s="40">
        <v>905061</v>
      </c>
      <c r="D307" s="38" t="s">
        <v>2690</v>
      </c>
      <c r="E307" s="33" t="s">
        <v>2691</v>
      </c>
      <c r="F307" s="33">
        <v>2657000</v>
      </c>
      <c r="G307" s="33">
        <v>1920000</v>
      </c>
      <c r="H307" s="33">
        <v>1470000</v>
      </c>
      <c r="I307" s="33">
        <v>3184000</v>
      </c>
      <c r="J307" s="33">
        <v>2201000</v>
      </c>
      <c r="K307" s="33">
        <v>1728000</v>
      </c>
      <c r="L307" s="33">
        <v>2125000</v>
      </c>
      <c r="M307" s="33">
        <v>2777000</v>
      </c>
      <c r="N307" s="33">
        <v>2943000</v>
      </c>
      <c r="O307" s="33">
        <v>3551000</v>
      </c>
      <c r="P307">
        <v>3708000</v>
      </c>
    </row>
    <row r="308" spans="1:16" x14ac:dyDescent="0.35">
      <c r="A308" s="40">
        <v>906394</v>
      </c>
      <c r="B308" s="40" t="s">
        <v>2692</v>
      </c>
      <c r="C308" s="40">
        <v>906394</v>
      </c>
      <c r="D308" s="38" t="s">
        <v>2693</v>
      </c>
      <c r="E308" s="33" t="s">
        <v>2694</v>
      </c>
      <c r="F308" s="33">
        <v>779600</v>
      </c>
      <c r="G308" s="33">
        <v>988700</v>
      </c>
      <c r="H308" s="33">
        <v>851300</v>
      </c>
      <c r="I308" s="33">
        <v>1033100</v>
      </c>
      <c r="J308" s="33">
        <v>1025100</v>
      </c>
      <c r="K308" s="33">
        <v>1239200</v>
      </c>
      <c r="L308" s="33">
        <v>1278400</v>
      </c>
      <c r="M308" s="33">
        <v>1894400</v>
      </c>
      <c r="N308" s="33">
        <v>1975400</v>
      </c>
      <c r="O308" s="33">
        <v>2021800</v>
      </c>
      <c r="P308">
        <v>2429000</v>
      </c>
    </row>
    <row r="309" spans="1:16" x14ac:dyDescent="0.35">
      <c r="A309" s="40">
        <v>745110</v>
      </c>
      <c r="B309" s="40" t="s">
        <v>2695</v>
      </c>
      <c r="C309" s="40">
        <v>745110</v>
      </c>
      <c r="D309" s="38" t="s">
        <v>2696</v>
      </c>
      <c r="E309" s="33" t="s">
        <v>2697</v>
      </c>
      <c r="F309" s="33">
        <v>331319</v>
      </c>
      <c r="G309" s="33">
        <v>220022</v>
      </c>
      <c r="H309" s="33">
        <v>264823</v>
      </c>
      <c r="I309" s="33">
        <v>368403</v>
      </c>
      <c r="J309" s="33">
        <v>439190</v>
      </c>
      <c r="K309" s="33">
        <v>416157</v>
      </c>
      <c r="L309" s="33">
        <v>181369</v>
      </c>
      <c r="M309" s="33">
        <v>484179</v>
      </c>
      <c r="N309" s="33">
        <v>463900</v>
      </c>
      <c r="O309" s="33">
        <v>446100</v>
      </c>
      <c r="P309">
        <v>516300</v>
      </c>
    </row>
    <row r="310" spans="1:16" x14ac:dyDescent="0.35">
      <c r="A310" s="40">
        <v>921855</v>
      </c>
      <c r="B310" s="40" t="s">
        <v>2698</v>
      </c>
      <c r="C310" s="40">
        <v>921855</v>
      </c>
      <c r="D310" s="38" t="s">
        <v>2699</v>
      </c>
      <c r="E310" s="33" t="s">
        <v>2700</v>
      </c>
      <c r="F310" s="33">
        <v>771750</v>
      </c>
      <c r="G310" s="33">
        <v>880617</v>
      </c>
      <c r="H310" s="33">
        <v>1213572</v>
      </c>
      <c r="I310" s="33">
        <v>1343141</v>
      </c>
      <c r="J310" s="33">
        <v>1496090</v>
      </c>
      <c r="K310" s="33">
        <v>1906687</v>
      </c>
      <c r="L310" s="33">
        <v>2137396</v>
      </c>
      <c r="M310" s="33">
        <v>2215128</v>
      </c>
      <c r="N310" s="33">
        <v>2277658</v>
      </c>
      <c r="O310" s="33">
        <v>2298234</v>
      </c>
      <c r="P310">
        <v>2519948</v>
      </c>
    </row>
    <row r="311" spans="1:16" x14ac:dyDescent="0.35">
      <c r="A311" s="40">
        <v>944738</v>
      </c>
      <c r="B311" s="40" t="s">
        <v>2701</v>
      </c>
      <c r="C311" s="40">
        <v>944738</v>
      </c>
      <c r="D311" s="38" t="s">
        <v>2702</v>
      </c>
      <c r="E311" s="33" t="s">
        <v>2703</v>
      </c>
      <c r="F311" s="33">
        <v>237443</v>
      </c>
      <c r="G311" s="33">
        <v>250100</v>
      </c>
      <c r="H311" s="33">
        <v>218613</v>
      </c>
      <c r="I311" s="33">
        <v>194990</v>
      </c>
      <c r="J311" s="33">
        <v>219754</v>
      </c>
      <c r="K311" s="33">
        <v>243480</v>
      </c>
      <c r="L311" s="33">
        <v>243155</v>
      </c>
      <c r="M311" s="33">
        <v>319564</v>
      </c>
      <c r="N311" s="33">
        <v>360880</v>
      </c>
      <c r="O311" s="33">
        <v>318081</v>
      </c>
      <c r="P311">
        <v>448941</v>
      </c>
    </row>
    <row r="312" spans="1:16" x14ac:dyDescent="0.35">
      <c r="A312" s="40">
        <v>933974</v>
      </c>
      <c r="B312" s="40" t="s">
        <v>2704</v>
      </c>
      <c r="C312" s="40">
        <v>933974</v>
      </c>
      <c r="D312" s="38" t="s">
        <v>2705</v>
      </c>
      <c r="E312" s="33" t="s">
        <v>2706</v>
      </c>
      <c r="F312" s="33">
        <v>4597000</v>
      </c>
      <c r="G312" s="33">
        <v>2920000</v>
      </c>
      <c r="H312" s="33">
        <v>3593000</v>
      </c>
      <c r="I312" s="33">
        <v>3188000</v>
      </c>
      <c r="J312" s="33">
        <v>1414000</v>
      </c>
      <c r="K312" s="33">
        <v>2454000</v>
      </c>
      <c r="L312" s="33">
        <v>3646000</v>
      </c>
      <c r="M312" s="33">
        <v>3665000</v>
      </c>
      <c r="N312" s="33">
        <v>3414000</v>
      </c>
      <c r="O312" s="33">
        <v>2992000</v>
      </c>
      <c r="P312">
        <v>2170000</v>
      </c>
    </row>
    <row r="313" spans="1:16" x14ac:dyDescent="0.35">
      <c r="A313" s="40">
        <v>906643</v>
      </c>
      <c r="B313" s="40" t="s">
        <v>2707</v>
      </c>
      <c r="C313" s="40">
        <v>906643</v>
      </c>
      <c r="D313" s="38" t="s">
        <v>2708</v>
      </c>
      <c r="E313" s="33" t="s">
        <v>2709</v>
      </c>
      <c r="F313" s="33">
        <v>268000</v>
      </c>
      <c r="G313" s="33">
        <v>86000</v>
      </c>
      <c r="H313" s="33">
        <v>-537000</v>
      </c>
      <c r="I313" s="33">
        <v>780000</v>
      </c>
      <c r="J313" s="33">
        <v>750000</v>
      </c>
      <c r="K313" s="33">
        <v>583000</v>
      </c>
      <c r="L313" s="33">
        <v>778000</v>
      </c>
      <c r="M313" s="33">
        <v>864000</v>
      </c>
      <c r="N313" s="33">
        <v>1220000</v>
      </c>
      <c r="O313" s="33">
        <v>1768000</v>
      </c>
      <c r="P313">
        <v>1774000</v>
      </c>
    </row>
    <row r="314" spans="1:16" x14ac:dyDescent="0.35">
      <c r="A314" s="40">
        <v>951046</v>
      </c>
      <c r="B314" s="40" t="s">
        <v>2710</v>
      </c>
      <c r="C314" s="40">
        <v>951046</v>
      </c>
      <c r="D314" s="38" t="s">
        <v>2711</v>
      </c>
      <c r="E314" s="33" t="s">
        <v>2712</v>
      </c>
      <c r="F314" s="33">
        <v>4264000</v>
      </c>
      <c r="G314" s="33">
        <v>2823000</v>
      </c>
      <c r="H314" s="33">
        <v>1803000</v>
      </c>
      <c r="I314" s="33">
        <v>3214000</v>
      </c>
      <c r="J314" s="33">
        <v>4721000</v>
      </c>
      <c r="K314" s="33">
        <v>5383000</v>
      </c>
      <c r="L314" s="33">
        <v>5552000</v>
      </c>
      <c r="M314" s="33">
        <v>5583000</v>
      </c>
      <c r="N314" s="33">
        <v>5608000</v>
      </c>
      <c r="O314" s="33">
        <v>5589000</v>
      </c>
      <c r="P314">
        <v>5003000</v>
      </c>
    </row>
    <row r="315" spans="1:16" x14ac:dyDescent="0.35">
      <c r="A315" s="40">
        <v>992656</v>
      </c>
      <c r="B315" s="40" t="s">
        <v>2713</v>
      </c>
      <c r="C315" s="40">
        <v>992656</v>
      </c>
      <c r="D315" s="38" t="s">
        <v>2714</v>
      </c>
      <c r="E315" s="33" t="s">
        <v>2715</v>
      </c>
      <c r="F315" s="33">
        <v>-2953</v>
      </c>
      <c r="G315" s="33">
        <v>697847</v>
      </c>
      <c r="H315" s="33">
        <v>-98282</v>
      </c>
      <c r="I315" s="33">
        <v>-116375</v>
      </c>
      <c r="J315" s="33">
        <v>10537</v>
      </c>
      <c r="K315" s="33">
        <v>203376</v>
      </c>
      <c r="L315" s="33">
        <v>41088</v>
      </c>
      <c r="M315" s="33">
        <v>7038</v>
      </c>
      <c r="N315" s="33">
        <v>84984</v>
      </c>
      <c r="O315" s="33">
        <v>78150</v>
      </c>
      <c r="P315">
        <v>73317</v>
      </c>
    </row>
    <row r="316" spans="1:16" x14ac:dyDescent="0.35">
      <c r="A316" s="40">
        <v>905105</v>
      </c>
      <c r="B316" s="40" t="s">
        <v>2716</v>
      </c>
      <c r="C316" s="40">
        <v>905105</v>
      </c>
      <c r="D316" s="38" t="s">
        <v>2717</v>
      </c>
      <c r="E316" s="33" t="s">
        <v>2718</v>
      </c>
      <c r="F316" s="33">
        <v>1855000</v>
      </c>
      <c r="G316" s="33">
        <v>2338000</v>
      </c>
      <c r="H316" s="33">
        <v>1898000</v>
      </c>
      <c r="I316" s="33">
        <v>2780000</v>
      </c>
      <c r="J316" s="33">
        <v>3292000</v>
      </c>
      <c r="K316" s="33">
        <v>3943000</v>
      </c>
      <c r="L316" s="33">
        <v>4388000</v>
      </c>
      <c r="M316" s="33">
        <v>5180000</v>
      </c>
      <c r="N316" s="33">
        <v>4772000</v>
      </c>
      <c r="O316" s="33">
        <v>4233000</v>
      </c>
      <c r="P316">
        <v>4850000</v>
      </c>
    </row>
    <row r="317" spans="1:16" x14ac:dyDescent="0.35">
      <c r="A317" s="40">
        <v>277487</v>
      </c>
      <c r="B317" s="40" t="s">
        <v>2719</v>
      </c>
      <c r="C317" s="40">
        <v>277487</v>
      </c>
      <c r="D317" s="38" t="s">
        <v>2720</v>
      </c>
      <c r="E317" s="33" t="s">
        <v>2721</v>
      </c>
      <c r="F317" s="33">
        <v>382000</v>
      </c>
      <c r="G317" s="33">
        <v>3003000</v>
      </c>
      <c r="H317" s="33">
        <v>2152000</v>
      </c>
      <c r="I317" s="33">
        <v>3488000</v>
      </c>
      <c r="J317" s="33">
        <v>3804000</v>
      </c>
      <c r="K317" s="33">
        <v>807000</v>
      </c>
      <c r="L317" s="33">
        <v>4372000</v>
      </c>
      <c r="M317" s="33">
        <v>3032000</v>
      </c>
      <c r="N317" s="33">
        <v>4844000</v>
      </c>
      <c r="O317" s="33">
        <v>3431000</v>
      </c>
      <c r="P317">
        <v>4652000</v>
      </c>
    </row>
    <row r="318" spans="1:16" x14ac:dyDescent="0.35">
      <c r="A318" s="40">
        <v>905122</v>
      </c>
      <c r="B318" s="40" t="s">
        <v>421</v>
      </c>
      <c r="C318" s="40">
        <v>905122</v>
      </c>
      <c r="D318" s="38" t="s">
        <v>2722</v>
      </c>
      <c r="E318" s="33" t="s">
        <v>2723</v>
      </c>
      <c r="F318" s="33">
        <v>4224000</v>
      </c>
      <c r="G318" s="33">
        <v>4689000</v>
      </c>
      <c r="H318" s="33">
        <v>3829000</v>
      </c>
      <c r="I318" s="33">
        <v>4373000</v>
      </c>
      <c r="J318" s="33">
        <v>4979000</v>
      </c>
      <c r="K318" s="33">
        <v>5130000</v>
      </c>
      <c r="L318" s="33">
        <v>5716000</v>
      </c>
      <c r="M318" s="33">
        <v>6220000</v>
      </c>
      <c r="N318" s="33">
        <v>7608000</v>
      </c>
      <c r="O318" s="33">
        <v>5055000</v>
      </c>
      <c r="P318">
        <v>5242000</v>
      </c>
    </row>
    <row r="319" spans="1:16" x14ac:dyDescent="0.35">
      <c r="A319" s="40">
        <v>702635</v>
      </c>
      <c r="B319" s="40" t="s">
        <v>422</v>
      </c>
      <c r="C319" s="40">
        <v>702635</v>
      </c>
      <c r="D319" s="38" t="s">
        <v>2724</v>
      </c>
      <c r="E319" s="33" t="s">
        <v>2725</v>
      </c>
      <c r="F319" s="33">
        <v>4654000</v>
      </c>
      <c r="G319" s="33">
        <v>2977000</v>
      </c>
      <c r="H319" s="33">
        <v>3822000</v>
      </c>
      <c r="I319" s="33">
        <v>4634000</v>
      </c>
      <c r="J319" s="33">
        <v>5142000</v>
      </c>
      <c r="K319" s="33">
        <v>5526000</v>
      </c>
      <c r="L319" s="33">
        <v>5625000</v>
      </c>
      <c r="M319" s="33">
        <v>5619000</v>
      </c>
      <c r="N319" s="33">
        <v>5813000</v>
      </c>
      <c r="O319" s="33">
        <v>7017000</v>
      </c>
      <c r="P319">
        <v>9358000</v>
      </c>
    </row>
    <row r="320" spans="1:16" x14ac:dyDescent="0.35">
      <c r="A320" s="40">
        <v>741410</v>
      </c>
      <c r="B320" s="40" t="s">
        <v>396</v>
      </c>
      <c r="C320" s="40">
        <v>741410</v>
      </c>
      <c r="D320" s="38" t="s">
        <v>2726</v>
      </c>
      <c r="E320" s="33" t="s">
        <v>2727</v>
      </c>
      <c r="F320" s="33">
        <v>672400</v>
      </c>
      <c r="G320" s="33">
        <v>553200</v>
      </c>
      <c r="H320" s="33">
        <v>852600</v>
      </c>
      <c r="I320" s="33">
        <v>886100</v>
      </c>
      <c r="J320" s="33">
        <v>235400</v>
      </c>
      <c r="K320" s="33">
        <v>894400</v>
      </c>
      <c r="L320" s="33">
        <v>858100</v>
      </c>
      <c r="M320" s="33">
        <v>413400</v>
      </c>
      <c r="N320" s="33">
        <v>867100</v>
      </c>
      <c r="O320" s="33">
        <v>931400</v>
      </c>
      <c r="P320">
        <v>962700</v>
      </c>
    </row>
    <row r="321" spans="1:16" x14ac:dyDescent="0.35">
      <c r="A321" s="40">
        <v>982852</v>
      </c>
      <c r="B321" s="40" t="s">
        <v>2728</v>
      </c>
      <c r="C321" s="40">
        <v>982852</v>
      </c>
      <c r="D321" s="38" t="s">
        <v>2729</v>
      </c>
      <c r="E321" s="33" t="s">
        <v>2730</v>
      </c>
      <c r="F321" s="33">
        <v>4565000</v>
      </c>
      <c r="G321" s="33">
        <v>-1131000</v>
      </c>
      <c r="H321" s="33">
        <v>-1982000</v>
      </c>
      <c r="I321" s="33">
        <v>324000</v>
      </c>
      <c r="J321" s="33">
        <v>2090000</v>
      </c>
      <c r="K321" s="33">
        <v>2081000</v>
      </c>
      <c r="L321" s="33">
        <v>2718000</v>
      </c>
      <c r="M321" s="33">
        <v>3628000</v>
      </c>
      <c r="N321" s="33">
        <v>3987000</v>
      </c>
      <c r="O321" s="33">
        <v>2286000</v>
      </c>
      <c r="P321">
        <v>2199000</v>
      </c>
    </row>
    <row r="322" spans="1:16" x14ac:dyDescent="0.35">
      <c r="A322" s="40">
        <v>906220</v>
      </c>
      <c r="B322" s="40" t="s">
        <v>2731</v>
      </c>
      <c r="C322" s="40">
        <v>906220</v>
      </c>
      <c r="D322" s="38" t="s">
        <v>2732</v>
      </c>
      <c r="E322" s="33" t="s">
        <v>2733</v>
      </c>
      <c r="F322" s="33">
        <v>239456</v>
      </c>
      <c r="G322" s="33">
        <v>279484</v>
      </c>
      <c r="H322" s="33">
        <v>327122</v>
      </c>
      <c r="I322" s="33">
        <v>360422</v>
      </c>
      <c r="J322" s="33">
        <v>398933</v>
      </c>
      <c r="K322" s="33">
        <v>427049</v>
      </c>
      <c r="L322" s="33">
        <v>438248</v>
      </c>
      <c r="M322" s="33">
        <v>403703</v>
      </c>
      <c r="N322" s="33">
        <v>411485</v>
      </c>
      <c r="O322" s="33">
        <v>402300</v>
      </c>
      <c r="P322">
        <v>249600</v>
      </c>
    </row>
    <row r="323" spans="1:16" x14ac:dyDescent="0.35">
      <c r="A323" s="40">
        <v>674693</v>
      </c>
      <c r="B323" s="40" t="s">
        <v>2734</v>
      </c>
      <c r="C323" s="40">
        <v>674693</v>
      </c>
      <c r="D323" s="38" t="s">
        <v>2735</v>
      </c>
      <c r="E323" s="33" t="s">
        <v>2736</v>
      </c>
      <c r="F323" s="33">
        <v>-140859</v>
      </c>
      <c r="G323" s="33">
        <v>46936</v>
      </c>
      <c r="H323" s="33">
        <v>210324</v>
      </c>
      <c r="I323" s="33">
        <v>830967</v>
      </c>
      <c r="J323" s="33">
        <v>142891</v>
      </c>
      <c r="K323" s="33">
        <v>320032</v>
      </c>
      <c r="L323" s="33">
        <v>544450</v>
      </c>
      <c r="M323" s="33">
        <v>355260</v>
      </c>
      <c r="N323" s="33">
        <v>375236</v>
      </c>
      <c r="O323" s="33">
        <v>440645</v>
      </c>
      <c r="P323">
        <v>466420</v>
      </c>
    </row>
    <row r="324" spans="1:16" x14ac:dyDescent="0.35">
      <c r="A324" s="40">
        <v>945384</v>
      </c>
      <c r="B324" s="40" t="s">
        <v>2737</v>
      </c>
      <c r="C324" s="40">
        <v>945384</v>
      </c>
      <c r="D324" s="38" t="s">
        <v>2738</v>
      </c>
      <c r="E324" s="33" t="s">
        <v>2739</v>
      </c>
      <c r="F324" s="33">
        <v>5510000</v>
      </c>
      <c r="G324" s="33">
        <v>6428000</v>
      </c>
      <c r="H324" s="33">
        <v>3651000</v>
      </c>
      <c r="I324" s="33">
        <v>2549000</v>
      </c>
      <c r="J324" s="33">
        <v>2404000</v>
      </c>
      <c r="K324" s="33">
        <v>875000</v>
      </c>
      <c r="L324" s="33">
        <v>11497000</v>
      </c>
      <c r="M324" s="33">
        <v>9625000</v>
      </c>
      <c r="N324" s="33">
        <v>17879000</v>
      </c>
      <c r="O324" s="33">
        <v>13127000</v>
      </c>
      <c r="P324">
        <v>13301000</v>
      </c>
    </row>
    <row r="325" spans="1:16" x14ac:dyDescent="0.35">
      <c r="A325" s="40">
        <v>545310</v>
      </c>
      <c r="B325" s="40" t="s">
        <v>2740</v>
      </c>
      <c r="C325" s="40">
        <v>545310</v>
      </c>
      <c r="D325" s="38" t="s">
        <v>2741</v>
      </c>
      <c r="E325" s="33" t="s">
        <v>2742</v>
      </c>
      <c r="F325" s="33">
        <v>-391279</v>
      </c>
      <c r="G325" s="33">
        <v>-459851</v>
      </c>
      <c r="H325" s="33">
        <v>-642178</v>
      </c>
      <c r="I325" s="33">
        <v>-754626</v>
      </c>
      <c r="J325" s="33">
        <v>29574</v>
      </c>
      <c r="K325" s="33">
        <v>-107032</v>
      </c>
      <c r="L325" s="33">
        <v>-445028</v>
      </c>
      <c r="M325" s="33">
        <v>-737643</v>
      </c>
      <c r="N325" s="33">
        <v>-556334</v>
      </c>
      <c r="O325" s="33">
        <v>-112052</v>
      </c>
      <c r="P325">
        <v>263191</v>
      </c>
    </row>
    <row r="326" spans="1:16" x14ac:dyDescent="0.35">
      <c r="A326" s="40">
        <v>901892</v>
      </c>
      <c r="B326" s="40" t="s">
        <v>2743</v>
      </c>
      <c r="C326" s="40">
        <v>901892</v>
      </c>
      <c r="D326" s="38" t="s">
        <v>2744</v>
      </c>
      <c r="E326" s="33" t="s">
        <v>2745</v>
      </c>
      <c r="F326" s="33">
        <v>613246</v>
      </c>
      <c r="G326" s="33">
        <v>602748</v>
      </c>
      <c r="H326" s="33">
        <v>461271</v>
      </c>
      <c r="I326" s="33">
        <v>571362</v>
      </c>
      <c r="J326" s="33">
        <v>888089</v>
      </c>
      <c r="K326" s="33">
        <v>1085999</v>
      </c>
      <c r="L326" s="33">
        <v>1210119</v>
      </c>
      <c r="M326" s="33">
        <v>1047505</v>
      </c>
      <c r="N326" s="33">
        <v>1231593</v>
      </c>
      <c r="O326" s="33">
        <v>1074106</v>
      </c>
      <c r="P326">
        <v>1080423</v>
      </c>
    </row>
    <row r="327" spans="1:16" x14ac:dyDescent="0.35">
      <c r="A327" s="40">
        <v>543487</v>
      </c>
      <c r="B327" s="40" t="s">
        <v>2746</v>
      </c>
      <c r="C327" s="40">
        <v>543487</v>
      </c>
      <c r="D327" s="38" t="s">
        <v>2747</v>
      </c>
      <c r="E327" s="33" t="s">
        <v>2748</v>
      </c>
      <c r="F327" s="33">
        <v>1630200</v>
      </c>
      <c r="G327" s="33">
        <v>1233000</v>
      </c>
      <c r="H327" s="33">
        <v>1591000</v>
      </c>
      <c r="I327" s="33">
        <v>1138330</v>
      </c>
      <c r="J327" s="33">
        <v>2136000</v>
      </c>
      <c r="K327" s="33">
        <v>1981000</v>
      </c>
      <c r="L327" s="33">
        <v>2395000</v>
      </c>
      <c r="M327" s="33">
        <v>2391000</v>
      </c>
      <c r="N327" s="33">
        <v>1922000</v>
      </c>
      <c r="O327" s="33">
        <v>1438000</v>
      </c>
      <c r="P327">
        <v>1874000</v>
      </c>
    </row>
    <row r="328" spans="1:16" x14ac:dyDescent="0.35">
      <c r="A328" s="40">
        <v>912146</v>
      </c>
      <c r="B328" s="40" t="s">
        <v>423</v>
      </c>
      <c r="C328" s="40">
        <v>912146</v>
      </c>
      <c r="D328" s="38" t="s">
        <v>2749</v>
      </c>
      <c r="E328" s="33" t="s">
        <v>2750</v>
      </c>
      <c r="F328" s="33">
        <v>453013</v>
      </c>
      <c r="G328" s="33">
        <v>167739</v>
      </c>
      <c r="H328" s="33">
        <v>3993</v>
      </c>
      <c r="I328" s="33">
        <v>594105</v>
      </c>
      <c r="J328" s="33">
        <v>601550</v>
      </c>
      <c r="K328" s="33">
        <v>529412</v>
      </c>
      <c r="L328" s="33">
        <v>391924</v>
      </c>
      <c r="M328" s="33">
        <v>783263</v>
      </c>
      <c r="N328" s="33">
        <v>679775</v>
      </c>
      <c r="O328" s="33">
        <v>823510</v>
      </c>
      <c r="P328">
        <v>196771</v>
      </c>
    </row>
    <row r="329" spans="1:16" x14ac:dyDescent="0.35">
      <c r="A329" s="40">
        <v>905816</v>
      </c>
      <c r="B329" s="40" t="s">
        <v>2751</v>
      </c>
      <c r="C329" s="40">
        <v>905816</v>
      </c>
      <c r="D329" s="38" t="s">
        <v>2752</v>
      </c>
      <c r="E329" s="33" t="s">
        <v>2753</v>
      </c>
      <c r="F329" s="33">
        <v>450910</v>
      </c>
      <c r="G329" s="33">
        <v>-4115</v>
      </c>
      <c r="H329" s="33">
        <v>30314</v>
      </c>
      <c r="I329" s="33">
        <v>-96490</v>
      </c>
      <c r="J329" s="33">
        <v>-70778</v>
      </c>
      <c r="K329" s="33">
        <v>-52593</v>
      </c>
      <c r="L329" s="33">
        <v>24382</v>
      </c>
      <c r="M329" s="33">
        <v>204923</v>
      </c>
      <c r="N329" s="33">
        <v>221177</v>
      </c>
      <c r="O329" s="33">
        <v>419491</v>
      </c>
      <c r="P329">
        <v>311919</v>
      </c>
    </row>
    <row r="330" spans="1:16" x14ac:dyDescent="0.35">
      <c r="A330" s="40">
        <v>904866</v>
      </c>
      <c r="B330" s="40" t="s">
        <v>2754</v>
      </c>
      <c r="C330" s="40">
        <v>904866</v>
      </c>
      <c r="D330" s="38" t="s">
        <v>2755</v>
      </c>
      <c r="E330" s="33" t="s">
        <v>2756</v>
      </c>
      <c r="F330" s="33">
        <v>2041300</v>
      </c>
      <c r="G330" s="33">
        <v>2157000</v>
      </c>
      <c r="H330" s="33">
        <v>2006000</v>
      </c>
      <c r="I330" s="33">
        <v>2091000</v>
      </c>
      <c r="J330" s="33">
        <v>2714000</v>
      </c>
      <c r="K330" s="33">
        <v>2127000</v>
      </c>
      <c r="L330" s="33">
        <v>2450000</v>
      </c>
      <c r="M330" s="33">
        <v>1932000</v>
      </c>
      <c r="N330" s="33">
        <v>4220000</v>
      </c>
      <c r="O330" s="33">
        <v>4173000</v>
      </c>
      <c r="P330">
        <v>4078000</v>
      </c>
    </row>
    <row r="331" spans="1:16" x14ac:dyDescent="0.35">
      <c r="A331" s="40">
        <v>916548</v>
      </c>
      <c r="B331" s="40" t="s">
        <v>2757</v>
      </c>
      <c r="C331" s="40">
        <v>916548</v>
      </c>
      <c r="D331" s="38" t="s">
        <v>2758</v>
      </c>
      <c r="E331" s="33" t="s">
        <v>2759</v>
      </c>
      <c r="F331" s="33">
        <v>12884000</v>
      </c>
      <c r="G331" s="33">
        <v>13188000</v>
      </c>
      <c r="H331" s="33">
        <v>14335000</v>
      </c>
      <c r="I331" s="33">
        <v>16389000</v>
      </c>
      <c r="J331" s="33">
        <v>15699000</v>
      </c>
      <c r="K331" s="33">
        <v>16999000</v>
      </c>
      <c r="L331" s="33">
        <v>16022000</v>
      </c>
      <c r="M331" s="33">
        <v>16363000</v>
      </c>
      <c r="N331" s="33">
        <v>14694000</v>
      </c>
      <c r="O331" s="33">
        <v>13643000</v>
      </c>
      <c r="P331">
        <v>9662000</v>
      </c>
    </row>
    <row r="332" spans="1:16" x14ac:dyDescent="0.35">
      <c r="A332" s="40">
        <v>921964</v>
      </c>
      <c r="B332" s="40" t="s">
        <v>390</v>
      </c>
      <c r="C332" s="40">
        <v>921964</v>
      </c>
      <c r="D332" s="38" t="s">
        <v>2760</v>
      </c>
      <c r="E332" s="33" t="s">
        <v>2761</v>
      </c>
      <c r="F332" s="33">
        <v>4687000</v>
      </c>
      <c r="G332" s="33">
        <v>4427000</v>
      </c>
      <c r="H332" s="33">
        <v>3307000</v>
      </c>
      <c r="I332" s="33">
        <v>3963000</v>
      </c>
      <c r="J332" s="33">
        <v>4807000</v>
      </c>
      <c r="K332" s="33">
        <v>5682000</v>
      </c>
      <c r="L332" s="33">
        <v>6136000</v>
      </c>
      <c r="M332" s="33">
        <v>7501000</v>
      </c>
      <c r="N332" s="33">
        <v>8382000</v>
      </c>
      <c r="O332" s="33">
        <v>9391000</v>
      </c>
      <c r="P332">
        <v>8980000</v>
      </c>
    </row>
    <row r="333" spans="1:16" x14ac:dyDescent="0.35">
      <c r="A333" s="40">
        <v>519514</v>
      </c>
      <c r="B333" s="40" t="s">
        <v>424</v>
      </c>
      <c r="C333" s="40">
        <v>519514</v>
      </c>
      <c r="D333" s="38" t="s">
        <v>2762</v>
      </c>
      <c r="E333" s="33" t="s">
        <v>2763</v>
      </c>
      <c r="F333" s="33">
        <v>1163000</v>
      </c>
      <c r="G333" s="33">
        <v>1087000</v>
      </c>
      <c r="H333" s="33">
        <v>994000</v>
      </c>
      <c r="I333" s="33">
        <v>953000</v>
      </c>
      <c r="J333" s="33">
        <v>961000</v>
      </c>
      <c r="K333" s="33">
        <v>817000</v>
      </c>
      <c r="L333" s="33">
        <v>98000</v>
      </c>
      <c r="M333" s="33">
        <v>1298000</v>
      </c>
      <c r="N333" s="33">
        <v>753000</v>
      </c>
      <c r="O333" s="33">
        <v>1182000</v>
      </c>
      <c r="P333">
        <v>2544000</v>
      </c>
    </row>
    <row r="334" spans="1:16" x14ac:dyDescent="0.35">
      <c r="A334" s="40">
        <v>867390</v>
      </c>
      <c r="B334" s="40" t="s">
        <v>2764</v>
      </c>
      <c r="C334" s="40">
        <v>867390</v>
      </c>
      <c r="D334" s="38" t="s">
        <v>2765</v>
      </c>
      <c r="E334" s="33" t="s">
        <v>2766</v>
      </c>
      <c r="F334" s="33">
        <v>268072</v>
      </c>
      <c r="G334" s="33">
        <v>322479</v>
      </c>
      <c r="H334" s="33">
        <v>323313</v>
      </c>
      <c r="I334" s="33">
        <v>381763</v>
      </c>
      <c r="J334" s="33">
        <v>432968</v>
      </c>
      <c r="K334" s="33">
        <v>461443</v>
      </c>
      <c r="L334" s="33">
        <v>450003</v>
      </c>
      <c r="M334" s="33">
        <v>431620</v>
      </c>
      <c r="N334" s="33">
        <v>469053</v>
      </c>
      <c r="O334" s="33">
        <v>521503</v>
      </c>
      <c r="P334">
        <v>570311</v>
      </c>
    </row>
    <row r="335" spans="1:16" x14ac:dyDescent="0.35">
      <c r="A335" s="40">
        <v>902335</v>
      </c>
      <c r="B335" s="40" t="s">
        <v>2767</v>
      </c>
      <c r="C335" s="40">
        <v>902335</v>
      </c>
      <c r="D335" s="38" t="s">
        <v>2768</v>
      </c>
      <c r="E335" s="33" t="s">
        <v>2769</v>
      </c>
      <c r="F335" s="33">
        <v>336500</v>
      </c>
      <c r="G335" s="33">
        <v>359100</v>
      </c>
      <c r="H335" s="33">
        <v>382400</v>
      </c>
      <c r="I335" s="33">
        <v>456500</v>
      </c>
      <c r="J335" s="33">
        <v>526200</v>
      </c>
      <c r="K335" s="33">
        <v>546300</v>
      </c>
      <c r="L335" s="33">
        <v>577400</v>
      </c>
      <c r="M335" s="33">
        <v>588300</v>
      </c>
      <c r="N335" s="33">
        <v>638500</v>
      </c>
      <c r="O335" s="33">
        <v>939000</v>
      </c>
      <c r="P335">
        <v>997000</v>
      </c>
    </row>
    <row r="336" spans="1:16" x14ac:dyDescent="0.35">
      <c r="A336" s="40">
        <v>906195</v>
      </c>
      <c r="B336" s="40" t="s">
        <v>409</v>
      </c>
      <c r="C336" s="40">
        <v>906195</v>
      </c>
      <c r="D336" s="38" t="s">
        <v>2770</v>
      </c>
      <c r="E336" s="33" t="s">
        <v>2771</v>
      </c>
      <c r="F336" s="33">
        <v>8057000</v>
      </c>
      <c r="G336" s="33">
        <v>2369000</v>
      </c>
      <c r="H336" s="33">
        <v>7990000</v>
      </c>
      <c r="I336" s="33">
        <v>11632000</v>
      </c>
      <c r="J336" s="33">
        <v>15025000</v>
      </c>
      <c r="K336" s="33">
        <v>17999000</v>
      </c>
      <c r="L336" s="33">
        <v>20889000</v>
      </c>
      <c r="M336" s="33">
        <v>21821000</v>
      </c>
      <c r="N336" s="33">
        <v>21470000</v>
      </c>
      <c r="O336" s="33">
        <v>20373000</v>
      </c>
      <c r="P336">
        <v>18137000</v>
      </c>
    </row>
    <row r="337" spans="1:16" x14ac:dyDescent="0.35">
      <c r="A337" s="40">
        <v>906785</v>
      </c>
      <c r="B337" s="40" t="s">
        <v>2772</v>
      </c>
      <c r="C337" s="40">
        <v>906785</v>
      </c>
      <c r="D337" s="38" t="s">
        <v>2773</v>
      </c>
      <c r="E337" s="33" t="s">
        <v>2774</v>
      </c>
      <c r="F337" s="33">
        <v>564000</v>
      </c>
      <c r="G337" s="33">
        <v>867000</v>
      </c>
      <c r="H337" s="33">
        <v>470000</v>
      </c>
      <c r="I337" s="33">
        <v>1382000</v>
      </c>
      <c r="J337" s="33">
        <v>726000</v>
      </c>
      <c r="K337" s="33">
        <v>1612000</v>
      </c>
      <c r="L337" s="33">
        <v>980000</v>
      </c>
      <c r="M337" s="33">
        <v>1617000</v>
      </c>
      <c r="N337" s="33">
        <v>1465000</v>
      </c>
      <c r="O337" s="33">
        <v>242000</v>
      </c>
      <c r="P337">
        <v>397000</v>
      </c>
    </row>
    <row r="338" spans="1:16" x14ac:dyDescent="0.35">
      <c r="A338" s="40" t="s">
        <v>372</v>
      </c>
      <c r="B338" s="40" t="s">
        <v>2775</v>
      </c>
      <c r="C338" s="40" t="s">
        <v>372</v>
      </c>
      <c r="D338" s="38" t="s">
        <v>2776</v>
      </c>
      <c r="E338" s="33" t="s">
        <v>2777</v>
      </c>
      <c r="F338" s="33">
        <v>857300</v>
      </c>
      <c r="G338" s="33">
        <v>919000</v>
      </c>
      <c r="H338" s="33">
        <v>848800</v>
      </c>
      <c r="I338" s="33">
        <v>909900</v>
      </c>
      <c r="J338" s="33">
        <v>1165400</v>
      </c>
      <c r="K338" s="33">
        <v>1025900</v>
      </c>
      <c r="L338" s="33">
        <v>798400</v>
      </c>
      <c r="M338" s="33">
        <v>852400</v>
      </c>
      <c r="N338" s="33">
        <v>837800</v>
      </c>
      <c r="O338" s="33">
        <v>253200</v>
      </c>
      <c r="P338">
        <v>271200</v>
      </c>
    </row>
    <row r="339" spans="1:16" x14ac:dyDescent="0.35">
      <c r="A339" s="40">
        <v>905818</v>
      </c>
      <c r="B339" s="40" t="s">
        <v>2778</v>
      </c>
      <c r="C339" s="40">
        <v>905818</v>
      </c>
      <c r="D339" s="38" t="s">
        <v>2779</v>
      </c>
      <c r="E339" s="33" t="s">
        <v>2780</v>
      </c>
      <c r="F339" s="33">
        <v>51000</v>
      </c>
      <c r="G339" s="33">
        <v>-1819000</v>
      </c>
      <c r="H339" s="33">
        <v>-545000</v>
      </c>
      <c r="I339" s="33">
        <v>1281000</v>
      </c>
      <c r="J339" s="33">
        <v>331000</v>
      </c>
      <c r="K339" s="33">
        <v>385000</v>
      </c>
      <c r="L339" s="33">
        <v>540000</v>
      </c>
      <c r="M339" s="33">
        <v>1782000</v>
      </c>
      <c r="N339" s="33">
        <v>462000</v>
      </c>
      <c r="O339" s="33">
        <v>459000</v>
      </c>
      <c r="P339">
        <v>634000</v>
      </c>
    </row>
    <row r="340" spans="1:16" x14ac:dyDescent="0.35">
      <c r="A340" s="40">
        <v>904869</v>
      </c>
      <c r="B340" s="40" t="s">
        <v>2781</v>
      </c>
      <c r="C340" s="40">
        <v>904869</v>
      </c>
      <c r="D340" s="38" t="s">
        <v>2782</v>
      </c>
      <c r="E340" s="33" t="s">
        <v>2783</v>
      </c>
      <c r="F340" s="33">
        <v>647000</v>
      </c>
      <c r="G340" s="33">
        <v>418000</v>
      </c>
      <c r="H340" s="33">
        <v>328000</v>
      </c>
      <c r="I340" s="33">
        <v>619000</v>
      </c>
      <c r="J340" s="33">
        <v>390000</v>
      </c>
      <c r="K340" s="33">
        <v>401000</v>
      </c>
      <c r="L340" s="33">
        <v>827000</v>
      </c>
      <c r="M340" s="33">
        <v>650000</v>
      </c>
      <c r="N340" s="33">
        <v>783000</v>
      </c>
      <c r="O340" s="33">
        <v>888000</v>
      </c>
      <c r="P340">
        <v>770000</v>
      </c>
    </row>
    <row r="341" spans="1:16" x14ac:dyDescent="0.35">
      <c r="A341" s="40">
        <v>922407</v>
      </c>
      <c r="B341" s="40" t="s">
        <v>2784</v>
      </c>
      <c r="C341" s="40">
        <v>922407</v>
      </c>
      <c r="D341" s="38" t="s">
        <v>2785</v>
      </c>
      <c r="E341" s="33" t="s">
        <v>2786</v>
      </c>
      <c r="F341" s="33">
        <v>990000</v>
      </c>
      <c r="G341" s="33">
        <v>1418000</v>
      </c>
      <c r="H341" s="33">
        <v>285000</v>
      </c>
      <c r="I341" s="33">
        <v>-1097000</v>
      </c>
      <c r="J341" s="33">
        <v>376000</v>
      </c>
      <c r="K341" s="33">
        <v>859000</v>
      </c>
      <c r="L341" s="33">
        <v>430000</v>
      </c>
      <c r="M341" s="33">
        <v>2114000</v>
      </c>
      <c r="N341" s="33">
        <v>-571000</v>
      </c>
      <c r="O341" s="33">
        <v>-424000</v>
      </c>
      <c r="P341">
        <v>242000</v>
      </c>
    </row>
    <row r="342" spans="1:16" x14ac:dyDescent="0.35">
      <c r="A342" s="40" t="s">
        <v>373</v>
      </c>
      <c r="B342" s="40" t="s">
        <v>2787</v>
      </c>
      <c r="C342" s="40" t="s">
        <v>373</v>
      </c>
      <c r="D342" s="38" t="s">
        <v>2788</v>
      </c>
      <c r="E342" s="33" t="s">
        <v>2789</v>
      </c>
      <c r="F342" s="33">
        <v>409000</v>
      </c>
      <c r="G342" s="33">
        <v>303000</v>
      </c>
      <c r="H342" s="33">
        <v>438000</v>
      </c>
      <c r="I342" s="33">
        <v>455000</v>
      </c>
      <c r="J342" s="33">
        <v>202000</v>
      </c>
      <c r="K342" s="33">
        <v>-446000</v>
      </c>
      <c r="L342" s="33">
        <v>365000</v>
      </c>
      <c r="M342" s="33">
        <v>362000</v>
      </c>
      <c r="N342" s="33">
        <v>373000</v>
      </c>
      <c r="O342" s="33">
        <v>420000</v>
      </c>
      <c r="P342">
        <v>638000</v>
      </c>
    </row>
    <row r="343" spans="1:16" x14ac:dyDescent="0.35">
      <c r="A343" s="40" t="s">
        <v>374</v>
      </c>
      <c r="B343" s="40" t="s">
        <v>2790</v>
      </c>
      <c r="C343" s="40" t="s">
        <v>374</v>
      </c>
      <c r="D343" s="38" t="s">
        <v>2791</v>
      </c>
      <c r="E343" s="33" t="s">
        <v>2792</v>
      </c>
      <c r="F343" s="33">
        <v>258148</v>
      </c>
      <c r="G343" s="33">
        <v>210206</v>
      </c>
      <c r="H343" s="33">
        <v>20654</v>
      </c>
      <c r="I343" s="33">
        <v>160127</v>
      </c>
      <c r="J343" s="33">
        <v>613371</v>
      </c>
      <c r="K343" s="33">
        <v>502036</v>
      </c>
      <c r="L343" s="33">
        <v>728652</v>
      </c>
      <c r="M343" s="33">
        <v>731554</v>
      </c>
      <c r="N343" s="33">
        <v>195290</v>
      </c>
      <c r="O343" s="33">
        <v>241975</v>
      </c>
      <c r="P343">
        <v>407281</v>
      </c>
    </row>
    <row r="344" spans="1:16" x14ac:dyDescent="0.35">
      <c r="A344" s="40">
        <v>905010</v>
      </c>
      <c r="B344" s="40" t="s">
        <v>2793</v>
      </c>
      <c r="C344" s="40">
        <v>905010</v>
      </c>
      <c r="D344" s="38" t="s">
        <v>2794</v>
      </c>
      <c r="E344" s="33" t="s">
        <v>2795</v>
      </c>
      <c r="F344" s="33">
        <v>573107</v>
      </c>
      <c r="G344" s="33">
        <v>641313</v>
      </c>
      <c r="H344" s="33">
        <v>676646</v>
      </c>
      <c r="I344" s="33">
        <v>751593</v>
      </c>
      <c r="J344" s="33">
        <v>834378</v>
      </c>
      <c r="K344" s="33">
        <v>905229</v>
      </c>
      <c r="L344" s="33">
        <v>948234</v>
      </c>
      <c r="M344" s="33">
        <v>1021306</v>
      </c>
      <c r="N344" s="33">
        <v>984485</v>
      </c>
      <c r="O344" s="33">
        <v>1123379</v>
      </c>
      <c r="P344">
        <v>1171000</v>
      </c>
    </row>
    <row r="345" spans="1:16" x14ac:dyDescent="0.35">
      <c r="A345" s="40">
        <v>905284</v>
      </c>
      <c r="B345" s="40" t="s">
        <v>2796</v>
      </c>
      <c r="C345" s="40">
        <v>905284</v>
      </c>
      <c r="D345" s="38" t="s">
        <v>2797</v>
      </c>
      <c r="E345" s="33" t="s">
        <v>2798</v>
      </c>
      <c r="F345" s="33">
        <v>1135000</v>
      </c>
      <c r="G345" s="33">
        <v>230000</v>
      </c>
      <c r="H345" s="33">
        <v>485000</v>
      </c>
      <c r="I345" s="33">
        <v>585000</v>
      </c>
      <c r="J345" s="33">
        <v>1271000</v>
      </c>
      <c r="K345" s="33">
        <v>1171000</v>
      </c>
      <c r="L345" s="33">
        <v>1135000</v>
      </c>
      <c r="M345" s="33">
        <v>945000</v>
      </c>
      <c r="N345" s="33">
        <v>450000</v>
      </c>
      <c r="O345" s="33">
        <v>-501000</v>
      </c>
      <c r="P345">
        <v>581000</v>
      </c>
    </row>
    <row r="346" spans="1:16" x14ac:dyDescent="0.35">
      <c r="A346" s="40">
        <v>543542</v>
      </c>
      <c r="B346" s="40" t="s">
        <v>2799</v>
      </c>
      <c r="C346" s="40">
        <v>543542</v>
      </c>
      <c r="D346" s="38" t="s">
        <v>2800</v>
      </c>
      <c r="E346" s="33" t="s">
        <v>2801</v>
      </c>
      <c r="F346" s="33">
        <v>350672</v>
      </c>
      <c r="G346" s="33">
        <v>374047</v>
      </c>
      <c r="H346" s="33">
        <v>375640</v>
      </c>
      <c r="I346" s="33">
        <v>357484</v>
      </c>
      <c r="J346" s="33">
        <v>641875</v>
      </c>
      <c r="K346" s="33">
        <v>530079</v>
      </c>
      <c r="L346" s="33">
        <v>487536</v>
      </c>
      <c r="M346" s="33">
        <v>630388</v>
      </c>
      <c r="N346" s="33">
        <v>648216</v>
      </c>
      <c r="O346" s="33">
        <v>550867</v>
      </c>
      <c r="P346">
        <v>622512</v>
      </c>
    </row>
    <row r="347" spans="1:16" x14ac:dyDescent="0.35">
      <c r="A347" s="40">
        <v>878574</v>
      </c>
      <c r="B347" s="40" t="s">
        <v>2802</v>
      </c>
      <c r="C347" s="40">
        <v>878574</v>
      </c>
      <c r="D347" s="38" t="s">
        <v>2803</v>
      </c>
      <c r="E347" s="33" t="s">
        <v>2804</v>
      </c>
      <c r="F347" s="33">
        <v>909000</v>
      </c>
      <c r="G347" s="33">
        <v>964000</v>
      </c>
      <c r="H347" s="33">
        <v>1071000</v>
      </c>
      <c r="I347" s="33">
        <v>1158000</v>
      </c>
      <c r="J347" s="33">
        <v>1319000</v>
      </c>
      <c r="K347" s="33">
        <v>1597000</v>
      </c>
      <c r="L347" s="33">
        <v>1091000</v>
      </c>
      <c r="M347" s="33">
        <v>1051000</v>
      </c>
      <c r="N347" s="33">
        <v>1293000</v>
      </c>
      <c r="O347" s="33">
        <v>1619000</v>
      </c>
      <c r="P347">
        <v>1774000</v>
      </c>
    </row>
    <row r="348" spans="1:16" x14ac:dyDescent="0.35">
      <c r="A348" t="s">
        <v>375</v>
      </c>
      <c r="B348" t="s">
        <v>2805</v>
      </c>
      <c r="C348" s="1" t="s">
        <v>375</v>
      </c>
      <c r="D348" t="s">
        <v>2806</v>
      </c>
      <c r="E348" t="s">
        <v>2807</v>
      </c>
      <c r="F348">
        <v>773200</v>
      </c>
      <c r="G348">
        <v>848600</v>
      </c>
      <c r="H348">
        <v>717400</v>
      </c>
      <c r="I348">
        <v>596900</v>
      </c>
      <c r="J348">
        <v>760800</v>
      </c>
      <c r="K348">
        <v>755000</v>
      </c>
      <c r="L348">
        <v>761000</v>
      </c>
      <c r="M348">
        <v>720100</v>
      </c>
      <c r="N348">
        <v>147000</v>
      </c>
      <c r="O348">
        <v>305900</v>
      </c>
      <c r="P348">
        <v>541400</v>
      </c>
    </row>
    <row r="349" spans="1:16" x14ac:dyDescent="0.35">
      <c r="A349">
        <v>951584</v>
      </c>
      <c r="B349" t="s">
        <v>2808</v>
      </c>
      <c r="C349" s="1">
        <v>951584</v>
      </c>
      <c r="D349" t="s">
        <v>2809</v>
      </c>
      <c r="E349" t="s">
        <v>2810</v>
      </c>
      <c r="F349">
        <v>479422</v>
      </c>
      <c r="G349">
        <v>-290693</v>
      </c>
      <c r="H349">
        <v>-1234447</v>
      </c>
      <c r="I349">
        <v>-412505</v>
      </c>
      <c r="J349">
        <v>152021</v>
      </c>
      <c r="K349">
        <v>176960</v>
      </c>
      <c r="L349">
        <v>290969</v>
      </c>
      <c r="M349">
        <v>323401</v>
      </c>
      <c r="N349">
        <v>244461</v>
      </c>
      <c r="O349">
        <v>407010</v>
      </c>
      <c r="P349">
        <v>592000</v>
      </c>
    </row>
  </sheetData>
  <autoFilter ref="A2:P349" xr:uid="{05B9AC8B-26BC-4FB9-B6A5-BDF33DC8631C}"/>
  <mergeCells count="1">
    <mergeCell ref="A1:O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CB0F-9AE1-4676-9DD1-37D26EB72190}">
  <sheetPr>
    <tabColor rgb="FF92D050"/>
  </sheetPr>
  <dimension ref="A1:P350"/>
  <sheetViews>
    <sheetView zoomScale="56" workbookViewId="0">
      <selection activeCell="E14" sqref="E14"/>
    </sheetView>
  </sheetViews>
  <sheetFormatPr baseColWidth="10" defaultRowHeight="14" x14ac:dyDescent="0.3"/>
  <cols>
    <col min="1" max="16384" width="10.90625" style="10"/>
  </cols>
  <sheetData>
    <row r="1" spans="1:16" ht="23" thickBot="1" x14ac:dyDescent="0.5">
      <c r="A1" s="70" t="s">
        <v>7706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3"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</row>
    <row r="3" spans="1:16" ht="14.5" thickBot="1" x14ac:dyDescent="0.35">
      <c r="A3" s="46"/>
      <c r="B3" s="17" t="s">
        <v>349</v>
      </c>
      <c r="C3" s="47" t="s">
        <v>384</v>
      </c>
      <c r="D3" s="47" t="s">
        <v>349</v>
      </c>
      <c r="E3" s="47">
        <v>2007</v>
      </c>
      <c r="F3" s="47">
        <v>2008</v>
      </c>
      <c r="G3" s="47">
        <v>2009</v>
      </c>
      <c r="H3" s="47">
        <v>2010</v>
      </c>
      <c r="I3" s="47">
        <v>2011</v>
      </c>
      <c r="J3" s="47">
        <v>2012</v>
      </c>
      <c r="K3" s="47">
        <v>2013</v>
      </c>
      <c r="L3" s="47">
        <v>2014</v>
      </c>
      <c r="M3" s="47">
        <v>2015</v>
      </c>
      <c r="N3" s="47">
        <v>2016</v>
      </c>
      <c r="O3" s="47">
        <v>2017</v>
      </c>
      <c r="P3" s="47"/>
    </row>
    <row r="4" spans="1:16" x14ac:dyDescent="0.3">
      <c r="A4" s="41">
        <f>VLOOKUP(B4,'[1]PORTFOLIO RAW'!B:B,1,FALSE)</f>
        <v>891399</v>
      </c>
      <c r="B4" s="19">
        <v>891399</v>
      </c>
      <c r="C4" s="44" t="s">
        <v>2811</v>
      </c>
      <c r="D4" s="44" t="s">
        <v>2812</v>
      </c>
      <c r="E4" s="45">
        <v>1008000</v>
      </c>
      <c r="F4" s="45">
        <v>1312000</v>
      </c>
      <c r="G4" s="45">
        <v>1627000</v>
      </c>
      <c r="H4" s="45">
        <v>2193000</v>
      </c>
      <c r="I4" s="45">
        <v>2148000</v>
      </c>
      <c r="J4" s="45">
        <v>2795000</v>
      </c>
      <c r="K4" s="45">
        <v>3900000</v>
      </c>
      <c r="L4" s="45">
        <v>4845000</v>
      </c>
      <c r="M4" s="45">
        <v>8308000</v>
      </c>
      <c r="N4" s="45">
        <v>12492000</v>
      </c>
      <c r="O4" s="45">
        <v>16132000</v>
      </c>
      <c r="P4" s="45"/>
    </row>
    <row r="5" spans="1:16" x14ac:dyDescent="0.3">
      <c r="A5" s="41">
        <f>VLOOKUP(B5,'[1]PORTFOLIO RAW'!B:B,1,FALSE)</f>
        <v>916328</v>
      </c>
      <c r="B5" s="21">
        <v>916328</v>
      </c>
      <c r="C5" s="42" t="s">
        <v>2813</v>
      </c>
      <c r="D5" s="42" t="s">
        <v>2814</v>
      </c>
      <c r="E5" s="43">
        <v>6419660</v>
      </c>
      <c r="F5" s="43">
        <v>8104592</v>
      </c>
      <c r="G5" s="43">
        <v>9493940</v>
      </c>
      <c r="H5" s="43">
        <v>9138274</v>
      </c>
      <c r="I5" s="43">
        <v>9260677</v>
      </c>
      <c r="J5" s="43">
        <v>9638224</v>
      </c>
      <c r="K5" s="43">
        <v>4299000</v>
      </c>
      <c r="L5" s="43">
        <v>4216000</v>
      </c>
      <c r="M5" s="43">
        <v>4818000</v>
      </c>
      <c r="N5" s="43">
        <v>3197000</v>
      </c>
      <c r="O5" s="43">
        <v>6156000</v>
      </c>
      <c r="P5" s="43"/>
    </row>
    <row r="6" spans="1:16" x14ac:dyDescent="0.3">
      <c r="A6" s="41">
        <f>VLOOKUP(B6,'[1]PORTFOLIO RAW'!B:B,1,FALSE)</f>
        <v>545101</v>
      </c>
      <c r="B6" s="21">
        <v>545101</v>
      </c>
      <c r="C6" s="42" t="s">
        <v>2815</v>
      </c>
      <c r="D6" s="42" t="s">
        <v>2816</v>
      </c>
      <c r="E6" s="43">
        <v>4268000</v>
      </c>
      <c r="F6" s="43">
        <v>5596000</v>
      </c>
      <c r="G6" s="43">
        <v>4790000</v>
      </c>
      <c r="H6" s="43">
        <v>3622000</v>
      </c>
      <c r="I6" s="43">
        <v>5044000</v>
      </c>
      <c r="J6" s="43">
        <v>3280000</v>
      </c>
      <c r="K6" s="43">
        <v>3783000</v>
      </c>
      <c r="L6" s="43">
        <v>4294000</v>
      </c>
      <c r="M6" s="43">
        <v>3705000</v>
      </c>
      <c r="N6" s="43">
        <v>2744000</v>
      </c>
      <c r="O6" s="43">
        <v>3110000</v>
      </c>
      <c r="P6" s="43"/>
    </row>
    <row r="7" spans="1:16" x14ac:dyDescent="0.3">
      <c r="A7" s="41">
        <f>VLOOKUP(B7,'[1]PORTFOLIO RAW'!B:B,1,FALSE)</f>
        <v>906187</v>
      </c>
      <c r="B7" s="21">
        <v>906187</v>
      </c>
      <c r="C7" s="42" t="s">
        <v>2817</v>
      </c>
      <c r="D7" s="42" t="s">
        <v>2818</v>
      </c>
      <c r="E7" s="43">
        <v>20301000</v>
      </c>
      <c r="F7" s="43">
        <v>22838000</v>
      </c>
      <c r="G7" s="43">
        <v>23630000</v>
      </c>
      <c r="H7" s="43">
        <v>25025000</v>
      </c>
      <c r="I7" s="43">
        <v>26328000</v>
      </c>
      <c r="J7" s="43">
        <v>27048000</v>
      </c>
      <c r="K7" s="43">
        <v>24533000</v>
      </c>
      <c r="L7" s="43">
        <v>25168000</v>
      </c>
      <c r="M7" s="43">
        <v>20375000</v>
      </c>
      <c r="N7" s="43">
        <v>17449000</v>
      </c>
      <c r="O7" s="43">
        <v>16590000</v>
      </c>
      <c r="P7" s="43"/>
    </row>
    <row r="8" spans="1:16" x14ac:dyDescent="0.3">
      <c r="A8" s="41">
        <f>VLOOKUP(B8,'[1]PORTFOLIO RAW'!B:B,1,FALSE)</f>
        <v>936365</v>
      </c>
      <c r="B8" s="21">
        <v>936365</v>
      </c>
      <c r="C8" s="42" t="s">
        <v>2819</v>
      </c>
      <c r="D8" s="42" t="s">
        <v>2820</v>
      </c>
      <c r="E8" s="43">
        <v>-1494000</v>
      </c>
      <c r="F8" s="43">
        <v>-671000</v>
      </c>
      <c r="G8" s="43">
        <v>1974000</v>
      </c>
      <c r="H8" s="43">
        <v>1553000</v>
      </c>
      <c r="I8" s="43">
        <v>496000</v>
      </c>
      <c r="J8" s="43">
        <v>-782000</v>
      </c>
      <c r="K8" s="43">
        <v>339000</v>
      </c>
      <c r="L8" s="43">
        <v>-18000</v>
      </c>
      <c r="M8" s="43">
        <v>-319000</v>
      </c>
      <c r="N8" s="43">
        <v>-159000</v>
      </c>
      <c r="O8" s="43">
        <v>339000</v>
      </c>
      <c r="P8" s="43"/>
    </row>
    <row r="9" spans="1:16" x14ac:dyDescent="0.3">
      <c r="A9" s="41">
        <f>VLOOKUP(B9,'[1]PORTFOLIO RAW'!B:B,1,FALSE)</f>
        <v>749382</v>
      </c>
      <c r="B9" s="21">
        <v>749382</v>
      </c>
      <c r="C9" s="42" t="s">
        <v>2821</v>
      </c>
      <c r="D9" s="42" t="s">
        <v>2822</v>
      </c>
      <c r="E9" s="43">
        <v>1262907</v>
      </c>
      <c r="F9" s="43">
        <v>1358796</v>
      </c>
      <c r="G9" s="43">
        <v>987350</v>
      </c>
      <c r="H9" s="43">
        <v>1264303</v>
      </c>
      <c r="I9" s="43">
        <v>1372387</v>
      </c>
      <c r="J9" s="43">
        <v>1486047</v>
      </c>
      <c r="K9" s="43">
        <v>744876</v>
      </c>
      <c r="L9" s="43">
        <v>734698</v>
      </c>
      <c r="M9" s="43">
        <v>1277438</v>
      </c>
      <c r="N9" s="43">
        <v>1837115</v>
      </c>
      <c r="O9" s="43">
        <v>2538040</v>
      </c>
      <c r="P9" s="43"/>
    </row>
    <row r="10" spans="1:16" x14ac:dyDescent="0.3">
      <c r="A10" s="41">
        <f>VLOOKUP(B10,'[1]PORTFOLIO RAW'!B:B,1,FALSE)</f>
        <v>905271</v>
      </c>
      <c r="B10" s="21">
        <v>905271</v>
      </c>
      <c r="C10" s="42" t="s">
        <v>2823</v>
      </c>
      <c r="D10" s="42" t="s">
        <v>2824</v>
      </c>
      <c r="E10" s="43">
        <v>2247700</v>
      </c>
      <c r="F10" s="43">
        <v>2364800</v>
      </c>
      <c r="G10" s="43">
        <v>1686600</v>
      </c>
      <c r="H10" s="43">
        <v>2252400</v>
      </c>
      <c r="I10" s="43">
        <v>2504300</v>
      </c>
      <c r="J10" s="43">
        <v>2129000</v>
      </c>
      <c r="K10" s="43">
        <v>2231400</v>
      </c>
      <c r="L10" s="43">
        <v>2280100</v>
      </c>
      <c r="M10" s="43">
        <v>2610900</v>
      </c>
      <c r="N10" s="43">
        <v>3016200</v>
      </c>
      <c r="O10" s="43">
        <v>2307700</v>
      </c>
      <c r="P10" s="43"/>
    </row>
    <row r="11" spans="1:16" x14ac:dyDescent="0.3">
      <c r="A11" s="41">
        <f>VLOOKUP(B11,'[1]PORTFOLIO RAW'!B:B,1,FALSE)</f>
        <v>894371</v>
      </c>
      <c r="B11" s="21">
        <v>894371</v>
      </c>
      <c r="C11" s="42" t="s">
        <v>2825</v>
      </c>
      <c r="D11" s="42" t="s">
        <v>2826</v>
      </c>
      <c r="E11" s="43">
        <v>1717571</v>
      </c>
      <c r="F11" s="43">
        <v>907372</v>
      </c>
      <c r="G11" s="43">
        <v>906955</v>
      </c>
      <c r="H11" s="43">
        <v>870003</v>
      </c>
      <c r="I11" s="43">
        <v>1061245</v>
      </c>
      <c r="J11" s="43">
        <v>1111776</v>
      </c>
      <c r="K11" s="43">
        <v>1640851</v>
      </c>
      <c r="L11" s="43">
        <v>1597604</v>
      </c>
      <c r="M11" s="43">
        <v>1848886</v>
      </c>
      <c r="N11" s="43">
        <v>1669155</v>
      </c>
      <c r="O11" s="43">
        <v>1543277</v>
      </c>
      <c r="P11" s="43"/>
    </row>
    <row r="12" spans="1:16" x14ac:dyDescent="0.3">
      <c r="A12" s="41">
        <f>VLOOKUP(B12,'[1]PORTFOLIO RAW'!B:B,1,FALSE)</f>
        <v>322677</v>
      </c>
      <c r="B12" s="21">
        <v>322677</v>
      </c>
      <c r="C12" s="42" t="s">
        <v>2827</v>
      </c>
      <c r="D12" s="42" t="s">
        <v>2828</v>
      </c>
      <c r="E12" s="43">
        <v>6917000</v>
      </c>
      <c r="F12" s="43">
        <v>-2496000</v>
      </c>
      <c r="G12" s="43">
        <v>1879000</v>
      </c>
      <c r="H12" s="43">
        <v>1692000</v>
      </c>
      <c r="I12" s="43">
        <v>1491000</v>
      </c>
      <c r="J12" s="43">
        <v>3719000</v>
      </c>
      <c r="K12" s="43">
        <v>4131000</v>
      </c>
      <c r="L12" s="43">
        <v>4924000</v>
      </c>
      <c r="M12" s="43">
        <v>3945000</v>
      </c>
      <c r="N12" s="43">
        <v>3431000</v>
      </c>
      <c r="O12" s="43">
        <v>4809000</v>
      </c>
      <c r="P12" s="43"/>
    </row>
    <row r="13" spans="1:16" x14ac:dyDescent="0.3">
      <c r="A13" s="41">
        <f>VLOOKUP(B13,'[1]PORTFOLIO RAW'!B:B,1,FALSE)</f>
        <v>906191</v>
      </c>
      <c r="B13" s="21">
        <v>906191</v>
      </c>
      <c r="C13" s="42" t="s">
        <v>2829</v>
      </c>
      <c r="D13" s="42" t="s">
        <v>2830</v>
      </c>
      <c r="E13" s="43">
        <v>4604000</v>
      </c>
      <c r="F13" s="43">
        <v>5097000</v>
      </c>
      <c r="G13" s="43">
        <v>4368000</v>
      </c>
      <c r="H13" s="43">
        <v>4211000</v>
      </c>
      <c r="I13" s="43">
        <v>3676000</v>
      </c>
      <c r="J13" s="43">
        <v>5119000</v>
      </c>
      <c r="K13" s="43">
        <v>6711000</v>
      </c>
      <c r="L13" s="43">
        <v>7045000</v>
      </c>
      <c r="M13" s="43">
        <v>7779000</v>
      </c>
      <c r="N13" s="43">
        <v>7806000</v>
      </c>
      <c r="O13" s="43">
        <v>8294000</v>
      </c>
      <c r="P13" s="43"/>
    </row>
    <row r="14" spans="1:16" x14ac:dyDescent="0.3">
      <c r="A14" s="41">
        <f>VLOOKUP(B14,'[1]PORTFOLIO RAW'!B:B,1,FALSE)</f>
        <v>938692</v>
      </c>
      <c r="B14" s="21">
        <v>938692</v>
      </c>
      <c r="C14" s="42" t="s">
        <v>2831</v>
      </c>
      <c r="D14" s="42" t="s">
        <v>2832</v>
      </c>
      <c r="E14" s="43">
        <v>5437000</v>
      </c>
      <c r="F14" s="43">
        <v>6567000</v>
      </c>
      <c r="G14" s="43">
        <v>6830000</v>
      </c>
      <c r="H14" s="43">
        <v>6937000</v>
      </c>
      <c r="I14" s="43">
        <v>5819000</v>
      </c>
      <c r="J14" s="43">
        <v>7150000</v>
      </c>
      <c r="K14" s="43">
        <v>8595000</v>
      </c>
      <c r="L14" s="43">
        <v>9809000</v>
      </c>
      <c r="M14" s="43">
        <v>11184000</v>
      </c>
      <c r="N14" s="43">
        <v>12542000</v>
      </c>
      <c r="O14" s="43">
        <v>12856000</v>
      </c>
      <c r="P14" s="43"/>
    </row>
    <row r="15" spans="1:16" x14ac:dyDescent="0.3">
      <c r="A15" s="41">
        <f>VLOOKUP(B15,'[1]PORTFOLIO RAW'!B:B,1,FALSE)</f>
        <v>905802</v>
      </c>
      <c r="B15" s="21">
        <v>905802</v>
      </c>
      <c r="C15" s="42" t="s">
        <v>2833</v>
      </c>
      <c r="D15" s="42" t="s">
        <v>2834</v>
      </c>
      <c r="E15" s="43">
        <v>5360000</v>
      </c>
      <c r="F15" s="43">
        <v>6952000</v>
      </c>
      <c r="G15" s="43">
        <v>4313000</v>
      </c>
      <c r="H15" s="43">
        <v>6511000</v>
      </c>
      <c r="I15" s="43">
        <v>6323000</v>
      </c>
      <c r="J15" s="43">
        <v>7106000</v>
      </c>
      <c r="K15" s="43">
        <v>7669000</v>
      </c>
      <c r="L15" s="43">
        <v>5983000</v>
      </c>
      <c r="M15" s="43">
        <v>38000</v>
      </c>
      <c r="N15" s="43">
        <v>-272000</v>
      </c>
      <c r="O15" s="43">
        <v>-2570000</v>
      </c>
      <c r="P15" s="43"/>
    </row>
    <row r="16" spans="1:16" x14ac:dyDescent="0.3">
      <c r="A16" s="41">
        <f>VLOOKUP(B16,'[1]PORTFOLIO RAW'!B:B,1,FALSE)</f>
        <v>906156</v>
      </c>
      <c r="B16" s="21">
        <v>906156</v>
      </c>
      <c r="C16" s="42" t="s">
        <v>2835</v>
      </c>
      <c r="D16" s="42" t="s">
        <v>2836</v>
      </c>
      <c r="E16" s="43">
        <v>10040000</v>
      </c>
      <c r="F16" s="43">
        <v>7848000</v>
      </c>
      <c r="G16" s="43">
        <v>6118000</v>
      </c>
      <c r="H16" s="43">
        <v>9304000</v>
      </c>
      <c r="I16" s="43">
        <v>10194000</v>
      </c>
      <c r="J16" s="43">
        <v>9668000</v>
      </c>
      <c r="K16" s="43">
        <v>11059000</v>
      </c>
      <c r="L16" s="43">
        <v>11884000</v>
      </c>
      <c r="M16" s="43">
        <v>10787000</v>
      </c>
      <c r="N16" s="43">
        <v>11089000</v>
      </c>
      <c r="O16" s="43">
        <v>11054000</v>
      </c>
      <c r="P16" s="43"/>
    </row>
    <row r="17" spans="1:16" x14ac:dyDescent="0.3">
      <c r="A17" s="41">
        <f>VLOOKUP(B17,'[1]PORTFOLIO RAW'!B:B,1,FALSE)</f>
        <v>905425</v>
      </c>
      <c r="B17" s="21">
        <v>905425</v>
      </c>
      <c r="C17" s="42" t="s">
        <v>2837</v>
      </c>
      <c r="D17" s="42" t="s">
        <v>2838</v>
      </c>
      <c r="E17" s="43">
        <v>3981000</v>
      </c>
      <c r="F17" s="43">
        <v>4410000</v>
      </c>
      <c r="G17" s="43">
        <v>4426000</v>
      </c>
      <c r="H17" s="43">
        <v>4412000</v>
      </c>
      <c r="I17" s="43">
        <v>4857000</v>
      </c>
      <c r="J17" s="43">
        <v>4592000</v>
      </c>
      <c r="K17" s="43">
        <v>4686000</v>
      </c>
      <c r="L17" s="43">
        <v>5201000</v>
      </c>
      <c r="M17" s="43">
        <v>5519600</v>
      </c>
      <c r="N17" s="43">
        <v>3330500</v>
      </c>
      <c r="O17" s="43">
        <v>5743800</v>
      </c>
      <c r="P17" s="43"/>
    </row>
    <row r="18" spans="1:16" x14ac:dyDescent="0.3">
      <c r="A18" s="41">
        <f>VLOOKUP(B18,'[1]PORTFOLIO RAW'!B:B,1,FALSE)</f>
        <v>933185</v>
      </c>
      <c r="B18" s="21">
        <v>933185</v>
      </c>
      <c r="C18" s="42" t="s">
        <v>2839</v>
      </c>
      <c r="D18" s="42" t="s">
        <v>2840</v>
      </c>
      <c r="E18" s="43">
        <v>2577000</v>
      </c>
      <c r="F18" s="43">
        <v>2017000</v>
      </c>
      <c r="G18" s="43">
        <v>2388000</v>
      </c>
      <c r="H18" s="43">
        <v>3816000</v>
      </c>
      <c r="I18" s="43">
        <v>3252000</v>
      </c>
      <c r="J18" s="43">
        <v>4630000</v>
      </c>
      <c r="K18" s="43">
        <v>5178000</v>
      </c>
      <c r="L18" s="43">
        <v>4863000</v>
      </c>
      <c r="M18" s="43">
        <v>4201000</v>
      </c>
      <c r="N18" s="43">
        <v>4389000</v>
      </c>
      <c r="O18" s="43">
        <v>4311000</v>
      </c>
      <c r="P18" s="43"/>
    </row>
    <row r="19" spans="1:16" x14ac:dyDescent="0.3">
      <c r="A19" s="41">
        <f>VLOOKUP(B19,'[1]PORTFOLIO RAW'!B:B,1,FALSE)</f>
        <v>916305</v>
      </c>
      <c r="B19" s="21">
        <v>916305</v>
      </c>
      <c r="C19" s="42" t="s">
        <v>2841</v>
      </c>
      <c r="D19" s="42" t="s">
        <v>2842</v>
      </c>
      <c r="E19" s="43">
        <v>21460000</v>
      </c>
      <c r="F19" s="43">
        <v>-88231000</v>
      </c>
      <c r="G19" s="43">
        <v>16352000</v>
      </c>
      <c r="H19" s="43">
        <v>37115000</v>
      </c>
      <c r="I19" s="43">
        <v>12689000</v>
      </c>
      <c r="J19" s="43">
        <v>16948000</v>
      </c>
      <c r="K19" s="43">
        <v>16223000</v>
      </c>
      <c r="L19" s="43">
        <v>16667000</v>
      </c>
      <c r="M19" s="43">
        <v>9191000</v>
      </c>
      <c r="N19" s="43">
        <v>5276000</v>
      </c>
      <c r="O19" s="43">
        <v>6508000</v>
      </c>
      <c r="P19" s="43"/>
    </row>
    <row r="20" spans="1:16" x14ac:dyDescent="0.3">
      <c r="A20" s="41">
        <f>VLOOKUP(B20,'[1]PORTFOLIO RAW'!B:B,1,FALSE)</f>
        <v>905276</v>
      </c>
      <c r="B20" s="21">
        <v>905276</v>
      </c>
      <c r="C20" s="42" t="s">
        <v>2843</v>
      </c>
      <c r="D20" s="42" t="s">
        <v>2844</v>
      </c>
      <c r="E20" s="43">
        <v>813703</v>
      </c>
      <c r="F20" s="43">
        <v>819574</v>
      </c>
      <c r="G20" s="43">
        <v>441408</v>
      </c>
      <c r="H20" s="43">
        <v>1033005</v>
      </c>
      <c r="I20" s="43">
        <v>1198812</v>
      </c>
      <c r="J20" s="43">
        <v>949788</v>
      </c>
      <c r="K20" s="43">
        <v>952841</v>
      </c>
      <c r="L20" s="43">
        <v>906099</v>
      </c>
      <c r="M20" s="43">
        <v>1059384</v>
      </c>
      <c r="N20" s="43">
        <v>1255468</v>
      </c>
      <c r="O20" s="43">
        <v>1663384</v>
      </c>
      <c r="P20" s="43"/>
    </row>
    <row r="21" spans="1:16" x14ac:dyDescent="0.3">
      <c r="A21" s="41">
        <f>VLOOKUP(B21,'[1]PORTFOLIO RAW'!B:B,1,FALSE)</f>
        <v>982852</v>
      </c>
      <c r="B21" s="21">
        <v>982852</v>
      </c>
      <c r="C21" s="42" t="s">
        <v>2845</v>
      </c>
      <c r="D21" s="42" t="s">
        <v>2846</v>
      </c>
      <c r="E21" s="43">
        <v>8445000</v>
      </c>
      <c r="F21" s="43">
        <v>2152000</v>
      </c>
      <c r="G21" s="43">
        <v>1486000</v>
      </c>
      <c r="H21" s="43">
        <v>3455000</v>
      </c>
      <c r="I21" s="43">
        <v>5257000</v>
      </c>
      <c r="J21" s="43">
        <v>5615000</v>
      </c>
      <c r="K21" s="43">
        <v>6067000</v>
      </c>
      <c r="L21" s="43">
        <v>7639000</v>
      </c>
      <c r="M21" s="43">
        <v>8246000</v>
      </c>
      <c r="N21" s="43">
        <v>5522000</v>
      </c>
      <c r="O21" s="43">
        <v>5661000</v>
      </c>
      <c r="P21" s="43"/>
    </row>
    <row r="22" spans="1:16" x14ac:dyDescent="0.3">
      <c r="A22" s="41">
        <f>VLOOKUP(B22,'[1]PORTFOLIO RAW'!B:B,1,FALSE)</f>
        <v>921983</v>
      </c>
      <c r="B22" s="21">
        <v>921983</v>
      </c>
      <c r="C22" s="42" t="s">
        <v>2847</v>
      </c>
      <c r="D22" s="42" t="s">
        <v>2848</v>
      </c>
      <c r="E22" s="43">
        <v>7352638</v>
      </c>
      <c r="F22" s="43">
        <v>8972632</v>
      </c>
      <c r="G22" s="43">
        <v>5899049</v>
      </c>
      <c r="H22" s="43">
        <v>8642000</v>
      </c>
      <c r="I22" s="43">
        <v>12626000</v>
      </c>
      <c r="J22" s="43">
        <v>12168000</v>
      </c>
      <c r="K22" s="43">
        <v>11121000</v>
      </c>
      <c r="L22" s="43">
        <v>7394000</v>
      </c>
      <c r="M22" s="43">
        <v>1416000</v>
      </c>
      <c r="N22" s="43">
        <v>1360000</v>
      </c>
      <c r="O22" s="43">
        <v>3613000</v>
      </c>
      <c r="P22" s="43"/>
    </row>
    <row r="23" spans="1:16" x14ac:dyDescent="0.3">
      <c r="A23" s="41">
        <f>VLOOKUP(B23,'[1]PORTFOLIO RAW'!B:B,1,FALSE)</f>
        <v>981550</v>
      </c>
      <c r="B23" s="21">
        <v>981550</v>
      </c>
      <c r="C23" s="42" t="s">
        <v>2849</v>
      </c>
      <c r="D23" s="42" t="s">
        <v>2850</v>
      </c>
      <c r="E23" s="43">
        <v>12909000</v>
      </c>
      <c r="F23" s="43">
        <v>12936000</v>
      </c>
      <c r="G23" s="43">
        <v>13843000</v>
      </c>
      <c r="H23" s="43">
        <v>15017000</v>
      </c>
      <c r="I23" s="43">
        <v>18383000</v>
      </c>
      <c r="J23" s="43">
        <v>20969000</v>
      </c>
      <c r="K23" s="43">
        <v>21646000</v>
      </c>
      <c r="L23" s="43">
        <v>23004000</v>
      </c>
      <c r="M23" s="43">
        <v>25079000</v>
      </c>
      <c r="N23" s="43">
        <v>26957000</v>
      </c>
      <c r="O23" s="43">
        <v>28568000</v>
      </c>
      <c r="P23" s="43"/>
    </row>
    <row r="24" spans="1:16" x14ac:dyDescent="0.3">
      <c r="A24" s="41">
        <f>VLOOKUP(B24,'[1]PORTFOLIO RAW'!B:B,1,FALSE)</f>
        <v>992816</v>
      </c>
      <c r="B24" s="21">
        <v>992816</v>
      </c>
      <c r="C24" s="42" t="s">
        <v>2851</v>
      </c>
      <c r="D24" s="42" t="s">
        <v>2852</v>
      </c>
      <c r="E24" s="43">
        <v>5325000</v>
      </c>
      <c r="F24" s="43">
        <v>7368000</v>
      </c>
      <c r="G24" s="43">
        <v>12800000</v>
      </c>
      <c r="H24" s="43">
        <v>19567000</v>
      </c>
      <c r="I24" s="43">
        <v>36019000</v>
      </c>
      <c r="J24" s="43">
        <v>59040000</v>
      </c>
      <c r="K24" s="43">
        <v>57051000</v>
      </c>
      <c r="L24" s="43">
        <v>61867000</v>
      </c>
      <c r="M24" s="43">
        <v>84505000</v>
      </c>
      <c r="N24" s="43">
        <v>73333000</v>
      </c>
      <c r="O24" s="43">
        <v>76569000</v>
      </c>
      <c r="P24" s="43"/>
    </row>
    <row r="25" spans="1:16" x14ac:dyDescent="0.3">
      <c r="A25" s="41">
        <f>VLOOKUP(B25,'[1]PORTFOLIO RAW'!B:B,1,FALSE)</f>
        <v>905296</v>
      </c>
      <c r="B25" s="21">
        <v>905296</v>
      </c>
      <c r="C25" s="42" t="s">
        <v>2853</v>
      </c>
      <c r="D25" s="42" t="s">
        <v>2854</v>
      </c>
      <c r="E25" s="43">
        <v>2775989</v>
      </c>
      <c r="F25" s="43">
        <v>1784802</v>
      </c>
      <c r="G25" s="43">
        <v>-138313</v>
      </c>
      <c r="H25" s="43">
        <v>1712988</v>
      </c>
      <c r="I25" s="43">
        <v>2683000</v>
      </c>
      <c r="J25" s="43">
        <v>833000</v>
      </c>
      <c r="K25" s="43">
        <v>855000</v>
      </c>
      <c r="L25" s="43">
        <v>1918000</v>
      </c>
      <c r="M25" s="43">
        <v>2072000</v>
      </c>
      <c r="N25" s="43">
        <v>2557000</v>
      </c>
      <c r="O25" s="43">
        <v>4336000</v>
      </c>
      <c r="P25" s="43"/>
    </row>
    <row r="26" spans="1:16" x14ac:dyDescent="0.3">
      <c r="A26" s="41">
        <f>VLOOKUP(B26,'[1]PORTFOLIO RAW'!B:B,1,FALSE)</f>
        <v>130298</v>
      </c>
      <c r="B26" s="21">
        <v>130298</v>
      </c>
      <c r="C26" s="42" t="s">
        <v>2855</v>
      </c>
      <c r="D26" s="42" t="s">
        <v>2856</v>
      </c>
      <c r="E26" s="43">
        <v>423006</v>
      </c>
      <c r="F26" s="43">
        <v>333203</v>
      </c>
      <c r="G26" s="43">
        <v>285370</v>
      </c>
      <c r="H26" s="43">
        <v>513214</v>
      </c>
      <c r="I26" s="43">
        <v>684950</v>
      </c>
      <c r="J26" s="43">
        <v>506413</v>
      </c>
      <c r="K26" s="43">
        <v>683386</v>
      </c>
      <c r="L26" s="43">
        <v>358137</v>
      </c>
      <c r="M26" s="43">
        <v>748909</v>
      </c>
      <c r="N26" s="43">
        <v>813445</v>
      </c>
      <c r="O26" s="43">
        <v>784548</v>
      </c>
      <c r="P26" s="43"/>
    </row>
    <row r="27" spans="1:16" x14ac:dyDescent="0.3">
      <c r="A27" s="41">
        <f>VLOOKUP(B27,'[1]PORTFOLIO RAW'!B:B,1,FALSE)</f>
        <v>921093</v>
      </c>
      <c r="B27" s="21">
        <v>921093</v>
      </c>
      <c r="C27" s="42" t="s">
        <v>2857</v>
      </c>
      <c r="D27" s="42" t="s">
        <v>2858</v>
      </c>
      <c r="E27" s="43">
        <v>3995000</v>
      </c>
      <c r="F27" s="43">
        <v>3407000</v>
      </c>
      <c r="G27" s="43">
        <v>3549000</v>
      </c>
      <c r="H27" s="43">
        <v>3358000</v>
      </c>
      <c r="I27" s="43">
        <v>3833000</v>
      </c>
      <c r="J27" s="43">
        <v>2542000</v>
      </c>
      <c r="K27" s="43">
        <v>2935000</v>
      </c>
      <c r="L27" s="43">
        <v>3989000</v>
      </c>
      <c r="M27" s="43">
        <v>3084000</v>
      </c>
      <c r="N27" s="43">
        <v>2723000</v>
      </c>
      <c r="O27" s="43">
        <v>2407000</v>
      </c>
      <c r="P27" s="43"/>
    </row>
    <row r="28" spans="1:16" x14ac:dyDescent="0.3">
      <c r="A28" s="41">
        <f>VLOOKUP(B28,'[1]PORTFOLIO RAW'!B:B,1,FALSE)</f>
        <v>902607</v>
      </c>
      <c r="B28" s="21">
        <v>902607</v>
      </c>
      <c r="C28" s="42" t="s">
        <v>2859</v>
      </c>
      <c r="D28" s="42" t="s">
        <v>2860</v>
      </c>
      <c r="E28" s="43">
        <v>1021958</v>
      </c>
      <c r="F28" s="43">
        <v>900403</v>
      </c>
      <c r="G28" s="43">
        <v>771332</v>
      </c>
      <c r="H28" s="43">
        <v>1215361</v>
      </c>
      <c r="I28" s="43">
        <v>1256659</v>
      </c>
      <c r="J28" s="43">
        <v>1337217</v>
      </c>
      <c r="K28" s="43">
        <v>1324325</v>
      </c>
      <c r="L28" s="43">
        <v>1295591</v>
      </c>
      <c r="M28" s="43">
        <v>1409064</v>
      </c>
      <c r="N28" s="43">
        <v>1406559</v>
      </c>
      <c r="O28" s="43">
        <v>1527523</v>
      </c>
      <c r="P28" s="43"/>
    </row>
    <row r="29" spans="1:16" x14ac:dyDescent="0.3">
      <c r="A29" s="41">
        <f>VLOOKUP(B29,'[1]PORTFOLIO RAW'!B:B,1,FALSE)</f>
        <v>670942</v>
      </c>
      <c r="B29" s="21">
        <v>670942</v>
      </c>
      <c r="C29" s="42" t="s">
        <v>2861</v>
      </c>
      <c r="D29" s="42" t="s">
        <v>2862</v>
      </c>
      <c r="E29" s="43">
        <v>2176000</v>
      </c>
      <c r="F29" s="43">
        <v>2125000</v>
      </c>
      <c r="G29" s="43">
        <v>2229000</v>
      </c>
      <c r="H29" s="43">
        <v>1758000</v>
      </c>
      <c r="I29" s="43">
        <v>2061000</v>
      </c>
      <c r="J29" s="43">
        <v>-424000</v>
      </c>
      <c r="K29" s="43">
        <v>1933000</v>
      </c>
      <c r="L29" s="43">
        <v>2056000</v>
      </c>
      <c r="M29" s="43">
        <v>2099000</v>
      </c>
      <c r="N29" s="43">
        <v>2268000</v>
      </c>
      <c r="O29" s="43">
        <v>2392000</v>
      </c>
      <c r="P29" s="43"/>
    </row>
    <row r="30" spans="1:16" x14ac:dyDescent="0.3">
      <c r="A30" s="41">
        <f>VLOOKUP(B30,'[1]PORTFOLIO RAW'!B:B,1,FALSE)</f>
        <v>702259</v>
      </c>
      <c r="B30" s="21">
        <v>702259</v>
      </c>
      <c r="C30" s="42" t="s">
        <v>2863</v>
      </c>
      <c r="D30" s="42" t="s">
        <v>2864</v>
      </c>
      <c r="E30" s="43">
        <v>534700</v>
      </c>
      <c r="F30" s="43">
        <v>344300</v>
      </c>
      <c r="G30" s="43">
        <v>196200</v>
      </c>
      <c r="H30" s="43">
        <v>377400</v>
      </c>
      <c r="I30" s="43">
        <v>478400</v>
      </c>
      <c r="J30" s="43" t="s">
        <v>425</v>
      </c>
      <c r="K30" s="43">
        <v>418600</v>
      </c>
      <c r="L30" s="43">
        <v>242100</v>
      </c>
      <c r="M30" s="43">
        <v>159400</v>
      </c>
      <c r="N30" s="43">
        <v>-337400</v>
      </c>
      <c r="O30" s="43">
        <v>-395100</v>
      </c>
      <c r="P30" s="43"/>
    </row>
    <row r="31" spans="1:16" x14ac:dyDescent="0.3">
      <c r="A31" s="41">
        <f>VLOOKUP(B31,'[1]PORTFOLIO RAW'!B:B,1,FALSE)</f>
        <v>912669</v>
      </c>
      <c r="B31" s="21">
        <v>912669</v>
      </c>
      <c r="C31" s="42" t="s">
        <v>2865</v>
      </c>
      <c r="D31" s="42" t="s">
        <v>2866</v>
      </c>
      <c r="E31" s="43">
        <v>2007200</v>
      </c>
      <c r="F31" s="43">
        <v>2211600</v>
      </c>
      <c r="G31" s="43">
        <v>2246100</v>
      </c>
      <c r="H31" s="43">
        <v>2181000</v>
      </c>
      <c r="I31" s="43">
        <v>2259500</v>
      </c>
      <c r="J31" s="43">
        <v>2453100</v>
      </c>
      <c r="K31" s="43">
        <v>2410400</v>
      </c>
      <c r="L31" s="43">
        <v>2616900</v>
      </c>
      <c r="M31" s="43">
        <v>2355100</v>
      </c>
      <c r="N31" s="43">
        <v>2579500</v>
      </c>
      <c r="O31" s="43">
        <v>2927200</v>
      </c>
      <c r="P31" s="43"/>
    </row>
    <row r="32" spans="1:16" x14ac:dyDescent="0.3">
      <c r="A32" s="41">
        <f>VLOOKUP(B32,'[1]PORTFOLIO RAW'!B:B,1,FALSE)</f>
        <v>544616</v>
      </c>
      <c r="B32" s="21">
        <v>544616</v>
      </c>
      <c r="C32" s="42" t="s">
        <v>2867</v>
      </c>
      <c r="D32" s="42" t="s">
        <v>2868</v>
      </c>
      <c r="E32" s="43">
        <v>1217496</v>
      </c>
      <c r="F32" s="43">
        <v>1297428</v>
      </c>
      <c r="G32" s="43">
        <v>1360382</v>
      </c>
      <c r="H32" s="43">
        <v>1514124</v>
      </c>
      <c r="I32" s="43">
        <v>1693070</v>
      </c>
      <c r="J32" s="43">
        <v>1842119</v>
      </c>
      <c r="K32" s="43">
        <v>2001955</v>
      </c>
      <c r="L32" s="43">
        <v>2083340</v>
      </c>
      <c r="M32" s="43">
        <v>2224575</v>
      </c>
      <c r="N32" s="43">
        <v>2360163</v>
      </c>
      <c r="O32" s="43">
        <v>2406622</v>
      </c>
      <c r="P32" s="43"/>
    </row>
    <row r="33" spans="1:16" x14ac:dyDescent="0.3">
      <c r="A33" s="41">
        <f>VLOOKUP(B33,'[1]PORTFOLIO RAW'!B:B,1,FALSE)</f>
        <v>921161</v>
      </c>
      <c r="B33" s="21">
        <v>921161</v>
      </c>
      <c r="C33" s="42" t="s">
        <v>2869</v>
      </c>
      <c r="D33" s="42" t="s">
        <v>2870</v>
      </c>
      <c r="E33" s="43">
        <v>715100</v>
      </c>
      <c r="F33" s="43">
        <v>664900</v>
      </c>
      <c r="G33" s="43">
        <v>-445200</v>
      </c>
      <c r="H33" s="43">
        <v>670700</v>
      </c>
      <c r="I33" s="43">
        <v>546200</v>
      </c>
      <c r="J33" s="43">
        <v>548900</v>
      </c>
      <c r="K33" s="43">
        <v>626800</v>
      </c>
      <c r="L33" s="43">
        <v>629400</v>
      </c>
      <c r="M33" s="43">
        <v>657800</v>
      </c>
      <c r="N33" s="43">
        <v>713500</v>
      </c>
      <c r="O33" s="43">
        <v>826300</v>
      </c>
      <c r="P33" s="43"/>
    </row>
    <row r="34" spans="1:16" x14ac:dyDescent="0.3">
      <c r="A34" s="41">
        <f>VLOOKUP(B34,'[1]PORTFOLIO RAW'!B:B,1,FALSE)</f>
        <v>932060</v>
      </c>
      <c r="B34" s="21">
        <v>932060</v>
      </c>
      <c r="C34" s="42" t="s">
        <v>2871</v>
      </c>
      <c r="D34" s="42" t="s">
        <v>2872</v>
      </c>
      <c r="E34" s="43">
        <v>794900</v>
      </c>
      <c r="F34" s="43">
        <v>887900</v>
      </c>
      <c r="G34" s="43">
        <v>931700</v>
      </c>
      <c r="H34" s="43">
        <v>1016400</v>
      </c>
      <c r="I34" s="43">
        <v>1138000</v>
      </c>
      <c r="J34" s="43">
        <v>1073400</v>
      </c>
      <c r="K34" s="43">
        <v>1067300</v>
      </c>
      <c r="L34" s="43">
        <v>1086400</v>
      </c>
      <c r="M34" s="43">
        <v>774200</v>
      </c>
      <c r="N34" s="43">
        <v>807000</v>
      </c>
      <c r="O34" s="43">
        <v>1528000</v>
      </c>
      <c r="P34" s="43"/>
    </row>
    <row r="35" spans="1:16" x14ac:dyDescent="0.3">
      <c r="A35" s="41">
        <f>VLOOKUP(B35,'[1]PORTFOLIO RAW'!B:B,1,FALSE)</f>
        <v>874227</v>
      </c>
      <c r="B35" s="21">
        <v>874227</v>
      </c>
      <c r="C35" s="42" t="s">
        <v>2873</v>
      </c>
      <c r="D35" s="42" t="s">
        <v>2874</v>
      </c>
      <c r="E35" s="43">
        <v>24478000</v>
      </c>
      <c r="F35" s="43">
        <v>12347000</v>
      </c>
      <c r="G35" s="43">
        <v>16671000</v>
      </c>
      <c r="H35" s="43">
        <v>25888000</v>
      </c>
      <c r="I35" s="43">
        <v>22661000</v>
      </c>
      <c r="J35" s="43">
        <v>30126000</v>
      </c>
      <c r="K35" s="43">
        <v>38105000</v>
      </c>
      <c r="L35" s="43">
        <v>38728000</v>
      </c>
      <c r="M35" s="43">
        <v>46240000</v>
      </c>
      <c r="N35" s="43">
        <v>45142000</v>
      </c>
      <c r="O35" s="43">
        <v>35482000</v>
      </c>
      <c r="P35" s="43"/>
    </row>
    <row r="36" spans="1:16" x14ac:dyDescent="0.3">
      <c r="A36" s="41">
        <f>VLOOKUP(B36,'[1]PORTFOLIO RAW'!B:B,1,FALSE)</f>
        <v>916365</v>
      </c>
      <c r="B36" s="21">
        <v>916365</v>
      </c>
      <c r="C36" s="42" t="s">
        <v>2875</v>
      </c>
      <c r="D36" s="42" t="s">
        <v>2876</v>
      </c>
      <c r="E36" s="43">
        <v>2846000</v>
      </c>
      <c r="F36" s="43">
        <v>3255000</v>
      </c>
      <c r="G36" s="43">
        <v>3418000</v>
      </c>
      <c r="H36" s="43">
        <v>2779000</v>
      </c>
      <c r="I36" s="43">
        <v>3637000</v>
      </c>
      <c r="J36" s="43">
        <v>3698000</v>
      </c>
      <c r="K36" s="43">
        <v>3503000</v>
      </c>
      <c r="L36" s="43">
        <v>3611000</v>
      </c>
      <c r="M36" s="43">
        <v>1333000</v>
      </c>
      <c r="N36" s="43">
        <v>5843000</v>
      </c>
      <c r="O36" s="43">
        <v>2063000</v>
      </c>
      <c r="P36" s="43"/>
    </row>
    <row r="37" spans="1:16" x14ac:dyDescent="0.3">
      <c r="A37" s="41">
        <f>VLOOKUP(B37,'[1]PORTFOLIO RAW'!B:B,1,FALSE)</f>
        <v>905876</v>
      </c>
      <c r="B37" s="21">
        <v>905876</v>
      </c>
      <c r="C37" s="42" t="s">
        <v>2877</v>
      </c>
      <c r="D37" s="42" t="s">
        <v>2878</v>
      </c>
      <c r="E37" s="43">
        <v>1691706</v>
      </c>
      <c r="F37" s="43">
        <v>2067372</v>
      </c>
      <c r="G37" s="43">
        <v>2143456</v>
      </c>
      <c r="H37" s="43">
        <v>2207692</v>
      </c>
      <c r="I37" s="43">
        <v>2299698</v>
      </c>
      <c r="J37" s="43">
        <v>2105920</v>
      </c>
      <c r="K37" s="43">
        <v>1850000</v>
      </c>
      <c r="L37" s="43">
        <v>2219000</v>
      </c>
      <c r="M37" s="43">
        <v>2001000</v>
      </c>
      <c r="N37" s="43">
        <v>2576000</v>
      </c>
      <c r="O37" s="43">
        <v>2588000</v>
      </c>
      <c r="P37" s="43"/>
    </row>
    <row r="38" spans="1:16" x14ac:dyDescent="0.3">
      <c r="A38" s="41">
        <f>VLOOKUP(B38,'[1]PORTFOLIO RAW'!B:B,1,FALSE)</f>
        <v>945384</v>
      </c>
      <c r="B38" s="21">
        <v>945384</v>
      </c>
      <c r="C38" s="42" t="s">
        <v>2879</v>
      </c>
      <c r="D38" s="42" t="s">
        <v>2880</v>
      </c>
      <c r="E38" s="43">
        <v>30166000</v>
      </c>
      <c r="F38" s="43">
        <v>31731000</v>
      </c>
      <c r="G38" s="43">
        <v>30649000</v>
      </c>
      <c r="H38" s="43">
        <v>31002000</v>
      </c>
      <c r="I38" s="43">
        <v>29362000</v>
      </c>
      <c r="J38" s="43">
        <v>28604000</v>
      </c>
      <c r="K38" s="43">
        <v>48408000</v>
      </c>
      <c r="L38" s="43">
        <v>34938000</v>
      </c>
      <c r="M38" s="43">
        <v>49263000</v>
      </c>
      <c r="N38" s="43">
        <v>41388000</v>
      </c>
      <c r="O38" s="43">
        <v>42134000</v>
      </c>
      <c r="P38" s="43"/>
    </row>
    <row r="39" spans="1:16" x14ac:dyDescent="0.3">
      <c r="A39" s="41">
        <f>VLOOKUP(B39,'[1]PORTFOLIO RAW'!B:B,1,FALSE)</f>
        <v>929302</v>
      </c>
      <c r="B39" s="21">
        <v>929302</v>
      </c>
      <c r="C39" s="42" t="s">
        <v>2881</v>
      </c>
      <c r="D39" s="42" t="s">
        <v>2882</v>
      </c>
      <c r="E39" s="43">
        <v>2670000</v>
      </c>
      <c r="F39" s="43">
        <v>2870000</v>
      </c>
      <c r="G39" s="43">
        <v>2587000</v>
      </c>
      <c r="H39" s="43">
        <v>3215000</v>
      </c>
      <c r="I39" s="43">
        <v>3143000</v>
      </c>
      <c r="J39" s="43">
        <v>940820</v>
      </c>
      <c r="K39" s="43">
        <v>1903000</v>
      </c>
      <c r="L39" s="43">
        <v>2133000</v>
      </c>
      <c r="M39" s="43">
        <v>2047000</v>
      </c>
      <c r="N39" s="43">
        <v>2542000</v>
      </c>
      <c r="O39" s="43">
        <v>2575000</v>
      </c>
      <c r="P39" s="43"/>
    </row>
    <row r="40" spans="1:16" x14ac:dyDescent="0.3">
      <c r="A40" s="41">
        <f>VLOOKUP(B40,'[1]PORTFOLIO RAW'!B:B,1,FALSE)</f>
        <v>895784</v>
      </c>
      <c r="B40" s="21">
        <v>895784</v>
      </c>
      <c r="C40" s="42" t="s">
        <v>2883</v>
      </c>
      <c r="D40" s="42" t="s">
        <v>2884</v>
      </c>
      <c r="E40" s="43">
        <v>598725</v>
      </c>
      <c r="F40" s="43">
        <v>547709</v>
      </c>
      <c r="G40" s="43">
        <v>500310</v>
      </c>
      <c r="H40" s="43">
        <v>724810</v>
      </c>
      <c r="I40" s="43">
        <v>1218024</v>
      </c>
      <c r="J40" s="43">
        <v>783663</v>
      </c>
      <c r="K40" s="43">
        <v>816231</v>
      </c>
      <c r="L40" s="43">
        <v>933469</v>
      </c>
      <c r="M40" s="43">
        <v>1216001</v>
      </c>
      <c r="N40" s="43">
        <v>1417949</v>
      </c>
      <c r="O40" s="43">
        <v>758011</v>
      </c>
      <c r="P40" s="43"/>
    </row>
    <row r="41" spans="1:16" x14ac:dyDescent="0.3">
      <c r="A41" s="41">
        <f>VLOOKUP(B41,'[1]PORTFOLIO RAW'!B:B,1,FALSE)</f>
        <v>878574</v>
      </c>
      <c r="B41" s="21">
        <v>878574</v>
      </c>
      <c r="C41" s="42" t="s">
        <v>2885</v>
      </c>
      <c r="D41" s="42" t="s">
        <v>2886</v>
      </c>
      <c r="E41" s="43">
        <v>1881000</v>
      </c>
      <c r="F41" s="43">
        <v>2119000</v>
      </c>
      <c r="G41" s="43">
        <v>2084000</v>
      </c>
      <c r="H41" s="43">
        <v>2369000</v>
      </c>
      <c r="I41" s="43">
        <v>2448000</v>
      </c>
      <c r="J41" s="43">
        <v>2932000</v>
      </c>
      <c r="K41" s="43">
        <v>2516000</v>
      </c>
      <c r="L41" s="43">
        <v>2288000</v>
      </c>
      <c r="M41" s="43">
        <v>2648000</v>
      </c>
      <c r="N41" s="43">
        <v>1960000</v>
      </c>
      <c r="O41" s="43">
        <v>3000000</v>
      </c>
      <c r="P41" s="43"/>
    </row>
    <row r="42" spans="1:16" x14ac:dyDescent="0.3">
      <c r="A42" s="41">
        <f>VLOOKUP(B42,'[1]PORTFOLIO RAW'!B:B,1,FALSE)</f>
        <v>905159</v>
      </c>
      <c r="B42" s="21">
        <v>905159</v>
      </c>
      <c r="C42" s="42" t="s">
        <v>2887</v>
      </c>
      <c r="D42" s="42" t="s">
        <v>2888</v>
      </c>
      <c r="E42" s="43">
        <v>3573000</v>
      </c>
      <c r="F42" s="43">
        <v>3498000</v>
      </c>
      <c r="G42" s="43">
        <v>2819000</v>
      </c>
      <c r="H42" s="43">
        <v>2657000</v>
      </c>
      <c r="I42" s="43">
        <v>3502000</v>
      </c>
      <c r="J42" s="43">
        <v>3377000</v>
      </c>
      <c r="K42" s="43">
        <v>2813000</v>
      </c>
      <c r="L42" s="43">
        <v>2426000</v>
      </c>
      <c r="M42" s="43">
        <v>3884000</v>
      </c>
      <c r="N42" s="43">
        <v>-6751000</v>
      </c>
      <c r="O42" s="43">
        <v>1423000</v>
      </c>
      <c r="P42" s="43"/>
    </row>
    <row r="43" spans="1:16" x14ac:dyDescent="0.3">
      <c r="A43" s="41">
        <f>VLOOKUP(B43,'[1]PORTFOLIO RAW'!B:B,1,FALSE)</f>
        <v>905596</v>
      </c>
      <c r="B43" s="21">
        <v>905596</v>
      </c>
      <c r="C43" s="42" t="s">
        <v>2889</v>
      </c>
      <c r="D43" s="42" t="s">
        <v>2890</v>
      </c>
      <c r="E43" s="43">
        <v>832933</v>
      </c>
      <c r="F43" s="43">
        <v>893251</v>
      </c>
      <c r="G43" s="43">
        <v>1067029</v>
      </c>
      <c r="H43" s="43">
        <v>1001605</v>
      </c>
      <c r="I43" s="43">
        <v>894093</v>
      </c>
      <c r="J43" s="43">
        <v>771735</v>
      </c>
      <c r="K43" s="43">
        <v>850160</v>
      </c>
      <c r="L43" s="43">
        <v>940381</v>
      </c>
      <c r="M43" s="43">
        <v>947855</v>
      </c>
      <c r="N43" s="43">
        <v>812041</v>
      </c>
      <c r="O43" s="43">
        <v>904406</v>
      </c>
      <c r="P43" s="43"/>
    </row>
    <row r="44" spans="1:16" x14ac:dyDescent="0.3">
      <c r="A44" s="41">
        <f>VLOOKUP(B44,'[1]PORTFOLIO RAW'!B:B,1,FALSE)</f>
        <v>904818</v>
      </c>
      <c r="B44" s="21">
        <v>904818</v>
      </c>
      <c r="C44" s="42" t="s">
        <v>2891</v>
      </c>
      <c r="D44" s="42" t="s">
        <v>2892</v>
      </c>
      <c r="E44" s="43">
        <v>7908000</v>
      </c>
      <c r="F44" s="43">
        <v>5670000</v>
      </c>
      <c r="G44" s="43">
        <v>3662000</v>
      </c>
      <c r="H44" s="43">
        <v>6643000</v>
      </c>
      <c r="I44" s="43">
        <v>7401000</v>
      </c>
      <c r="J44" s="43">
        <v>8004000</v>
      </c>
      <c r="K44" s="43">
        <v>8462000</v>
      </c>
      <c r="L44" s="43">
        <v>9376000</v>
      </c>
      <c r="M44" s="43">
        <v>9263000</v>
      </c>
      <c r="N44" s="43">
        <v>7784000</v>
      </c>
      <c r="O44" s="43">
        <v>12476000</v>
      </c>
      <c r="P44" s="43"/>
    </row>
    <row r="45" spans="1:16" x14ac:dyDescent="0.3">
      <c r="A45" s="41">
        <f>VLOOKUP(B45,'[1]PORTFOLIO RAW'!B:B,1,FALSE)</f>
        <v>923649</v>
      </c>
      <c r="B45" s="21">
        <v>923649</v>
      </c>
      <c r="C45" s="42" t="s">
        <v>2893</v>
      </c>
      <c r="D45" s="42" t="s">
        <v>2894</v>
      </c>
      <c r="E45" s="43">
        <v>565945</v>
      </c>
      <c r="F45" s="43">
        <v>497786</v>
      </c>
      <c r="G45" s="43">
        <v>132529</v>
      </c>
      <c r="H45" s="43">
        <v>171726</v>
      </c>
      <c r="I45" s="43">
        <v>301631</v>
      </c>
      <c r="J45" s="43">
        <v>392969</v>
      </c>
      <c r="K45" s="43" t="s">
        <v>425</v>
      </c>
      <c r="L45" s="43" t="s">
        <v>425</v>
      </c>
      <c r="M45" s="43" t="s">
        <v>425</v>
      </c>
      <c r="N45" s="43" t="s">
        <v>425</v>
      </c>
      <c r="O45" s="43" t="s">
        <v>425</v>
      </c>
      <c r="P45" s="43"/>
    </row>
    <row r="46" spans="1:16" x14ac:dyDescent="0.3">
      <c r="A46" s="41">
        <f>VLOOKUP(B46,'[1]PORTFOLIO RAW'!B:B,1,FALSE)</f>
        <v>325824</v>
      </c>
      <c r="B46" s="21">
        <v>325824</v>
      </c>
      <c r="C46" s="42" t="s">
        <v>2895</v>
      </c>
      <c r="D46" s="42" t="s">
        <v>2896</v>
      </c>
      <c r="E46" s="43">
        <v>940000</v>
      </c>
      <c r="F46" s="43">
        <v>-699000</v>
      </c>
      <c r="G46" s="43">
        <v>-61000</v>
      </c>
      <c r="H46" s="43">
        <v>146000</v>
      </c>
      <c r="I46" s="43">
        <v>1641000</v>
      </c>
      <c r="J46" s="43">
        <v>-3161000</v>
      </c>
      <c r="K46" s="43">
        <v>790000</v>
      </c>
      <c r="L46" s="43">
        <v>432000</v>
      </c>
      <c r="M46" s="43">
        <v>403000</v>
      </c>
      <c r="N46" s="43">
        <v>1225000</v>
      </c>
      <c r="O46" s="43">
        <v>2006000</v>
      </c>
      <c r="P46" s="43"/>
    </row>
    <row r="47" spans="1:16" x14ac:dyDescent="0.3">
      <c r="A47" s="41">
        <f>VLOOKUP(B47,'[1]PORTFOLIO RAW'!B:B,1,FALSE)</f>
        <v>879628</v>
      </c>
      <c r="B47" s="21">
        <v>879628</v>
      </c>
      <c r="C47" s="42" t="s">
        <v>2897</v>
      </c>
      <c r="D47" s="42" t="s">
        <v>2898</v>
      </c>
      <c r="E47" s="43">
        <v>550880</v>
      </c>
      <c r="F47" s="43">
        <v>609551</v>
      </c>
      <c r="G47" s="43">
        <v>617575</v>
      </c>
      <c r="H47" s="43">
        <v>653471</v>
      </c>
      <c r="I47" s="43">
        <v>727202</v>
      </c>
      <c r="J47" s="43" t="s">
        <v>425</v>
      </c>
      <c r="K47" s="43">
        <v>741343</v>
      </c>
      <c r="L47" s="43">
        <v>805427</v>
      </c>
      <c r="M47" s="43">
        <v>931919</v>
      </c>
      <c r="N47" s="43">
        <v>912200</v>
      </c>
      <c r="O47" s="43">
        <v>868096</v>
      </c>
      <c r="P47" s="43"/>
    </row>
    <row r="48" spans="1:16" x14ac:dyDescent="0.3">
      <c r="A48" s="41">
        <f>VLOOKUP(B48,'[1]PORTFOLIO RAW'!B:B,1,FALSE)</f>
        <v>905080</v>
      </c>
      <c r="B48" s="21">
        <v>905080</v>
      </c>
      <c r="C48" s="42" t="s">
        <v>2899</v>
      </c>
      <c r="D48" s="42" t="s">
        <v>2900</v>
      </c>
      <c r="E48" s="43">
        <v>4324000</v>
      </c>
      <c r="F48" s="43">
        <v>5980000</v>
      </c>
      <c r="G48" s="43">
        <v>6086000</v>
      </c>
      <c r="H48" s="43">
        <v>6808000</v>
      </c>
      <c r="I48" s="43">
        <v>7646000</v>
      </c>
      <c r="J48" s="43">
        <v>3328000</v>
      </c>
      <c r="K48" s="43">
        <v>4235000</v>
      </c>
      <c r="L48" s="43">
        <v>3306000</v>
      </c>
      <c r="M48" s="43">
        <v>2861000</v>
      </c>
      <c r="N48" s="43">
        <v>6675000</v>
      </c>
      <c r="O48" s="43">
        <v>6109000</v>
      </c>
      <c r="P48" s="43"/>
    </row>
    <row r="49" spans="1:16" x14ac:dyDescent="0.3">
      <c r="A49" s="41">
        <f>VLOOKUP(B49,'[1]PORTFOLIO RAW'!B:B,1,FALSE)</f>
        <v>130502</v>
      </c>
      <c r="B49" s="21">
        <v>130502</v>
      </c>
      <c r="C49" s="42" t="s">
        <v>2901</v>
      </c>
      <c r="D49" s="42" t="s">
        <v>2902</v>
      </c>
      <c r="E49" s="43">
        <v>467178</v>
      </c>
      <c r="F49" s="43">
        <v>418099</v>
      </c>
      <c r="G49" s="43">
        <v>435041</v>
      </c>
      <c r="H49" s="43">
        <v>505086</v>
      </c>
      <c r="I49" s="43">
        <v>575663</v>
      </c>
      <c r="J49" s="43">
        <v>636788</v>
      </c>
      <c r="K49" s="43">
        <v>801598</v>
      </c>
      <c r="L49" s="43">
        <v>1143050</v>
      </c>
      <c r="M49" s="43">
        <v>1327114</v>
      </c>
      <c r="N49" s="43">
        <v>1687995</v>
      </c>
      <c r="O49" s="43">
        <v>1589868</v>
      </c>
      <c r="P49" s="43"/>
    </row>
    <row r="50" spans="1:16" x14ac:dyDescent="0.3">
      <c r="A50" s="41">
        <f>VLOOKUP(B50,'[1]PORTFOLIO RAW'!B:B,1,FALSE)</f>
        <v>902103</v>
      </c>
      <c r="B50" s="21">
        <v>902103</v>
      </c>
      <c r="C50" s="42" t="s">
        <v>2903</v>
      </c>
      <c r="D50" s="42" t="s">
        <v>2904</v>
      </c>
      <c r="E50" s="43">
        <v>2517000</v>
      </c>
      <c r="F50" s="43">
        <v>2018000</v>
      </c>
      <c r="G50" s="43">
        <v>2618000</v>
      </c>
      <c r="H50" s="43">
        <v>2381000</v>
      </c>
      <c r="I50" s="43">
        <v>3155000</v>
      </c>
      <c r="J50" s="43">
        <v>2845000</v>
      </c>
      <c r="K50" s="43">
        <v>3063000</v>
      </c>
      <c r="L50" s="43">
        <v>3161000</v>
      </c>
      <c r="M50" s="43">
        <v>3421000</v>
      </c>
      <c r="N50" s="43">
        <v>3072000</v>
      </c>
      <c r="O50" s="43">
        <v>3699000</v>
      </c>
      <c r="P50" s="43"/>
    </row>
    <row r="51" spans="1:16" x14ac:dyDescent="0.3">
      <c r="A51" s="41">
        <f>VLOOKUP(B51,'[1]PORTFOLIO RAW'!B:B,1,FALSE)</f>
        <v>951849</v>
      </c>
      <c r="B51" s="21">
        <v>951849</v>
      </c>
      <c r="C51" s="42" t="s">
        <v>2905</v>
      </c>
      <c r="D51" s="42" t="s">
        <v>2906</v>
      </c>
      <c r="E51" s="43">
        <v>5093000</v>
      </c>
      <c r="F51" s="43">
        <v>4060000</v>
      </c>
      <c r="G51" s="43">
        <v>2737000</v>
      </c>
      <c r="H51" s="43">
        <v>3931000</v>
      </c>
      <c r="I51" s="43">
        <v>4324000</v>
      </c>
      <c r="J51" s="43">
        <v>5306000</v>
      </c>
      <c r="K51" s="43">
        <v>4923000</v>
      </c>
      <c r="L51" s="43">
        <v>6072000</v>
      </c>
      <c r="M51" s="43">
        <v>4473000</v>
      </c>
      <c r="N51" s="43">
        <v>5707000</v>
      </c>
      <c r="O51" s="43">
        <v>8086000</v>
      </c>
      <c r="P51" s="43"/>
    </row>
    <row r="52" spans="1:16" x14ac:dyDescent="0.3">
      <c r="A52" s="41">
        <f>VLOOKUP(B52,'[1]PORTFOLIO RAW'!B:B,1,FALSE)</f>
        <v>674693</v>
      </c>
      <c r="B52" s="21">
        <v>674693</v>
      </c>
      <c r="C52" s="42" t="s">
        <v>2907</v>
      </c>
      <c r="D52" s="42" t="s">
        <v>2908</v>
      </c>
      <c r="E52" s="43">
        <v>121127</v>
      </c>
      <c r="F52" s="43">
        <v>292344</v>
      </c>
      <c r="G52" s="43">
        <v>414907</v>
      </c>
      <c r="H52" s="43">
        <v>320676</v>
      </c>
      <c r="I52" s="43">
        <v>396625</v>
      </c>
      <c r="J52" s="43">
        <v>517710</v>
      </c>
      <c r="K52" s="43">
        <v>609988</v>
      </c>
      <c r="L52" s="43">
        <v>632995</v>
      </c>
      <c r="M52" s="43">
        <v>670902</v>
      </c>
      <c r="N52" s="43">
        <v>754904</v>
      </c>
      <c r="O52" s="43">
        <v>786119</v>
      </c>
      <c r="P52" s="43"/>
    </row>
    <row r="53" spans="1:16" x14ac:dyDescent="0.3">
      <c r="A53" s="41">
        <f>VLOOKUP(B53,'[1]PORTFOLIO RAW'!B:B,1,FALSE)</f>
        <v>546075</v>
      </c>
      <c r="B53" s="21">
        <v>546075</v>
      </c>
      <c r="C53" s="42" t="s">
        <v>2909</v>
      </c>
      <c r="D53" s="42" t="s">
        <v>2910</v>
      </c>
      <c r="E53" s="43">
        <v>630726</v>
      </c>
      <c r="F53" s="43">
        <v>723509</v>
      </c>
      <c r="G53" s="43">
        <v>581637</v>
      </c>
      <c r="H53" s="43">
        <v>807275</v>
      </c>
      <c r="I53" s="43">
        <v>879220</v>
      </c>
      <c r="J53" s="43">
        <v>960233</v>
      </c>
      <c r="K53" s="43">
        <v>1046680</v>
      </c>
      <c r="L53" s="43">
        <v>1221000</v>
      </c>
      <c r="M53" s="43">
        <v>1292700</v>
      </c>
      <c r="N53" s="43">
        <v>1430700</v>
      </c>
      <c r="O53" s="43">
        <v>1671500</v>
      </c>
      <c r="P53" s="43"/>
    </row>
    <row r="54" spans="1:16" x14ac:dyDescent="0.3">
      <c r="A54" s="41">
        <f>VLOOKUP(B54,'[1]PORTFOLIO RAW'!B:B,1,FALSE)</f>
        <v>912216</v>
      </c>
      <c r="B54" s="21">
        <v>912216</v>
      </c>
      <c r="C54" s="42" t="s">
        <v>2911</v>
      </c>
      <c r="D54" s="42" t="s">
        <v>2912</v>
      </c>
      <c r="E54" s="43">
        <v>664000</v>
      </c>
      <c r="F54" s="43">
        <v>745000</v>
      </c>
      <c r="G54" s="43">
        <v>722000</v>
      </c>
      <c r="H54" s="43">
        <v>772000</v>
      </c>
      <c r="I54" s="43">
        <v>917000</v>
      </c>
      <c r="J54" s="43">
        <v>843000</v>
      </c>
      <c r="K54" s="43">
        <v>952000</v>
      </c>
      <c r="L54" s="43">
        <v>1023000</v>
      </c>
      <c r="M54" s="43">
        <v>1080000</v>
      </c>
      <c r="N54" s="43">
        <v>1591000</v>
      </c>
      <c r="O54" s="43">
        <v>1050000</v>
      </c>
      <c r="P54" s="43"/>
    </row>
    <row r="55" spans="1:16" x14ac:dyDescent="0.3">
      <c r="A55" s="41">
        <f>VLOOKUP(B55,'[1]PORTFOLIO RAW'!B:B,1,FALSE)</f>
        <v>993189</v>
      </c>
      <c r="B55" s="21">
        <v>993189</v>
      </c>
      <c r="C55" s="42" t="s">
        <v>2913</v>
      </c>
      <c r="D55" s="42" t="s">
        <v>2914</v>
      </c>
      <c r="E55" s="43">
        <v>3239000</v>
      </c>
      <c r="F55" s="43">
        <v>3583000</v>
      </c>
      <c r="G55" s="43">
        <v>3226000</v>
      </c>
      <c r="H55" s="43">
        <v>4050000</v>
      </c>
      <c r="I55" s="43">
        <v>4416000</v>
      </c>
      <c r="J55" s="43">
        <v>4589000</v>
      </c>
      <c r="K55" s="43">
        <v>4588000</v>
      </c>
      <c r="L55" s="43">
        <v>4740000</v>
      </c>
      <c r="M55" s="43">
        <v>4890000</v>
      </c>
      <c r="N55" s="43">
        <v>4621000</v>
      </c>
      <c r="O55" s="43">
        <v>4784000</v>
      </c>
      <c r="P55" s="43"/>
    </row>
    <row r="56" spans="1:16" x14ac:dyDescent="0.3">
      <c r="A56" s="41">
        <f>VLOOKUP(B56,'[1]PORTFOLIO RAW'!B:B,1,FALSE)</f>
        <v>905075</v>
      </c>
      <c r="B56" s="21">
        <v>905075</v>
      </c>
      <c r="C56" s="42" t="s">
        <v>2915</v>
      </c>
      <c r="D56" s="42" t="s">
        <v>2916</v>
      </c>
      <c r="E56" s="43">
        <v>1595000</v>
      </c>
      <c r="F56" s="43">
        <v>1379000</v>
      </c>
      <c r="G56" s="43">
        <v>1452000</v>
      </c>
      <c r="H56" s="43">
        <v>1604000</v>
      </c>
      <c r="I56" s="43">
        <v>1542000</v>
      </c>
      <c r="J56" s="43">
        <v>1459000</v>
      </c>
      <c r="K56" s="43">
        <v>1485000</v>
      </c>
      <c r="L56" s="43">
        <v>1500000</v>
      </c>
      <c r="M56" s="43">
        <v>1397000</v>
      </c>
      <c r="N56" s="43">
        <v>1275000</v>
      </c>
      <c r="O56" s="43">
        <v>1723000</v>
      </c>
      <c r="P56" s="43"/>
    </row>
    <row r="57" spans="1:16" x14ac:dyDescent="0.3">
      <c r="A57" s="41">
        <f>VLOOKUP(B57,'[1]PORTFOLIO RAW'!B:B,1,FALSE)</f>
        <v>937083</v>
      </c>
      <c r="B57" s="21">
        <v>937083</v>
      </c>
      <c r="C57" s="42" t="s">
        <v>2917</v>
      </c>
      <c r="D57" s="42" t="s">
        <v>2918</v>
      </c>
      <c r="E57" s="43">
        <v>898800</v>
      </c>
      <c r="F57" s="43">
        <v>-185100</v>
      </c>
      <c r="G57" s="43">
        <v>183800</v>
      </c>
      <c r="H57" s="43">
        <v>449000</v>
      </c>
      <c r="I57" s="43">
        <v>639800</v>
      </c>
      <c r="J57" s="43">
        <v>603400</v>
      </c>
      <c r="K57" s="43">
        <v>632600</v>
      </c>
      <c r="L57" s="43">
        <v>2593200</v>
      </c>
      <c r="M57" s="43">
        <v>1697900</v>
      </c>
      <c r="N57" s="43">
        <v>1985100</v>
      </c>
      <c r="O57" s="43">
        <v>2693300</v>
      </c>
      <c r="P57" s="43"/>
    </row>
    <row r="58" spans="1:16" x14ac:dyDescent="0.3">
      <c r="A58" s="41">
        <f>VLOOKUP(B58,'[1]PORTFOLIO RAW'!B:B,1,FALSE)</f>
        <v>944704</v>
      </c>
      <c r="B58" s="21">
        <v>944704</v>
      </c>
      <c r="C58" s="42" t="s">
        <v>2919</v>
      </c>
      <c r="D58" s="42" t="s">
        <v>2920</v>
      </c>
      <c r="E58" s="43">
        <v>1695800</v>
      </c>
      <c r="F58" s="43">
        <v>2502500</v>
      </c>
      <c r="G58" s="43">
        <v>2277500</v>
      </c>
      <c r="H58" s="43">
        <v>1577400</v>
      </c>
      <c r="I58" s="43">
        <v>1924400</v>
      </c>
      <c r="J58" s="43">
        <v>2118000</v>
      </c>
      <c r="K58" s="43">
        <v>1408000</v>
      </c>
      <c r="L58" s="43">
        <v>2390000</v>
      </c>
      <c r="M58" s="43">
        <v>2559000</v>
      </c>
      <c r="N58" s="43">
        <v>3095000</v>
      </c>
      <c r="O58" s="43">
        <v>2842000</v>
      </c>
      <c r="P58" s="43"/>
    </row>
    <row r="59" spans="1:16" x14ac:dyDescent="0.3">
      <c r="A59" s="41">
        <f>VLOOKUP(B59,'[1]PORTFOLIO RAW'!B:B,1,FALSE)</f>
        <v>902224</v>
      </c>
      <c r="B59" s="21">
        <v>902224</v>
      </c>
      <c r="C59" s="42" t="s">
        <v>2921</v>
      </c>
      <c r="D59" s="42" t="s">
        <v>2922</v>
      </c>
      <c r="E59" s="43">
        <v>8170000</v>
      </c>
      <c r="F59" s="43">
        <v>7880000</v>
      </c>
      <c r="G59" s="43">
        <v>4339000</v>
      </c>
      <c r="H59" s="43">
        <v>7245000</v>
      </c>
      <c r="I59" s="43">
        <v>10474000</v>
      </c>
      <c r="J59" s="43">
        <v>12312000</v>
      </c>
      <c r="K59" s="43">
        <v>9408000</v>
      </c>
      <c r="L59" s="43">
        <v>9354000</v>
      </c>
      <c r="M59" s="43">
        <v>6995000</v>
      </c>
      <c r="N59" s="43">
        <v>4274000</v>
      </c>
      <c r="O59" s="43">
        <v>8136000</v>
      </c>
      <c r="P59" s="43"/>
    </row>
    <row r="60" spans="1:16" x14ac:dyDescent="0.3">
      <c r="A60" s="41">
        <f>VLOOKUP(B60,'[1]PORTFOLIO RAW'!B:B,1,FALSE)</f>
        <v>755790</v>
      </c>
      <c r="B60" s="21">
        <v>755790</v>
      </c>
      <c r="C60" s="42" t="s">
        <v>2923</v>
      </c>
      <c r="D60" s="42" t="s">
        <v>2924</v>
      </c>
      <c r="E60" s="43">
        <v>564119</v>
      </c>
      <c r="F60" s="43">
        <v>-1205760</v>
      </c>
      <c r="G60" s="43">
        <v>1104840</v>
      </c>
      <c r="H60" s="43">
        <v>1286261</v>
      </c>
      <c r="I60" s="43">
        <v>1833374</v>
      </c>
      <c r="J60" s="43">
        <v>2035962</v>
      </c>
      <c r="K60" s="43">
        <v>2162500</v>
      </c>
      <c r="L60" s="43">
        <v>2920100</v>
      </c>
      <c r="M60" s="43">
        <v>2803300</v>
      </c>
      <c r="N60" s="43">
        <v>3510400</v>
      </c>
      <c r="O60" s="43">
        <v>5342000</v>
      </c>
      <c r="P60" s="43"/>
    </row>
    <row r="61" spans="1:16" x14ac:dyDescent="0.3">
      <c r="A61" s="41">
        <f>VLOOKUP(B61,'[1]PORTFOLIO RAW'!B:B,1,FALSE)</f>
        <v>867705</v>
      </c>
      <c r="B61" s="21">
        <v>867705</v>
      </c>
      <c r="C61" s="42" t="s">
        <v>2925</v>
      </c>
      <c r="D61" s="42" t="s">
        <v>2926</v>
      </c>
      <c r="E61" s="43">
        <v>336842</v>
      </c>
      <c r="F61" s="43">
        <v>321073</v>
      </c>
      <c r="G61" s="43">
        <v>332895</v>
      </c>
      <c r="H61" s="43">
        <v>472436</v>
      </c>
      <c r="I61" s="43">
        <v>589752</v>
      </c>
      <c r="J61" s="43">
        <v>619902</v>
      </c>
      <c r="K61" s="43">
        <v>655390</v>
      </c>
      <c r="L61" s="43">
        <v>634308</v>
      </c>
      <c r="M61" s="43">
        <v>748909</v>
      </c>
      <c r="N61" s="43">
        <v>910751</v>
      </c>
      <c r="O61" s="43">
        <v>771970</v>
      </c>
      <c r="P61" s="43"/>
    </row>
    <row r="62" spans="1:16" x14ac:dyDescent="0.3">
      <c r="A62" s="41">
        <f>VLOOKUP(B62,'[1]PORTFOLIO RAW'!B:B,1,FALSE)</f>
        <v>902242</v>
      </c>
      <c r="B62" s="21">
        <v>902242</v>
      </c>
      <c r="C62" s="42" t="s">
        <v>2927</v>
      </c>
      <c r="D62" s="42" t="s">
        <v>2928</v>
      </c>
      <c r="E62" s="43">
        <v>31838000</v>
      </c>
      <c r="F62" s="43">
        <v>14271000</v>
      </c>
      <c r="G62" s="43">
        <v>25159000</v>
      </c>
      <c r="H62" s="43">
        <v>34392000</v>
      </c>
      <c r="I62" s="43">
        <v>37115000</v>
      </c>
      <c r="J62" s="43">
        <v>39169000</v>
      </c>
      <c r="K62" s="43">
        <v>34953000</v>
      </c>
      <c r="L62" s="43">
        <v>38580000</v>
      </c>
      <c r="M62" s="43">
        <v>40187000</v>
      </c>
      <c r="N62" s="43">
        <v>45713000</v>
      </c>
      <c r="O62" s="43">
        <v>49313000</v>
      </c>
      <c r="P62" s="43"/>
    </row>
    <row r="63" spans="1:16" x14ac:dyDescent="0.3">
      <c r="A63" s="41">
        <f>VLOOKUP(B63,'[1]PORTFOLIO RAW'!B:B,1,FALSE)</f>
        <v>951545</v>
      </c>
      <c r="B63" s="21">
        <v>951545</v>
      </c>
      <c r="C63" s="42" t="s">
        <v>2929</v>
      </c>
      <c r="D63" s="42" t="s">
        <v>2930</v>
      </c>
      <c r="E63" s="43">
        <v>1280000</v>
      </c>
      <c r="F63" s="43">
        <v>625000</v>
      </c>
      <c r="G63" s="43">
        <v>675000</v>
      </c>
      <c r="H63" s="43">
        <v>596000</v>
      </c>
      <c r="I63" s="43">
        <v>272000</v>
      </c>
      <c r="J63" s="43">
        <v>664000</v>
      </c>
      <c r="K63" s="43">
        <v>818000</v>
      </c>
      <c r="L63" s="43">
        <v>825000</v>
      </c>
      <c r="M63" s="43">
        <v>986000</v>
      </c>
      <c r="N63" s="43">
        <v>913000</v>
      </c>
      <c r="O63" s="43">
        <v>838000</v>
      </c>
      <c r="P63" s="43"/>
    </row>
    <row r="64" spans="1:16" x14ac:dyDescent="0.3">
      <c r="A64" s="41">
        <f>VLOOKUP(B64,'[1]PORTFOLIO RAW'!B:B,1,FALSE)</f>
        <v>944777</v>
      </c>
      <c r="B64" s="21">
        <v>944777</v>
      </c>
      <c r="C64" s="42" t="s">
        <v>2931</v>
      </c>
      <c r="D64" s="42" t="s">
        <v>2932</v>
      </c>
      <c r="E64" s="43">
        <v>759803</v>
      </c>
      <c r="F64" s="43">
        <v>775430</v>
      </c>
      <c r="G64" s="43">
        <v>611935</v>
      </c>
      <c r="H64" s="43">
        <v>585645</v>
      </c>
      <c r="I64" s="43">
        <v>635840</v>
      </c>
      <c r="J64" s="43">
        <v>735734</v>
      </c>
      <c r="K64" s="43">
        <v>754997</v>
      </c>
      <c r="L64" s="43">
        <v>864542</v>
      </c>
      <c r="M64" s="43">
        <v>872980</v>
      </c>
      <c r="N64" s="43">
        <v>947923</v>
      </c>
      <c r="O64" s="43">
        <v>970523</v>
      </c>
      <c r="P64" s="43"/>
    </row>
    <row r="65" spans="1:16" x14ac:dyDescent="0.3">
      <c r="A65" s="41">
        <f>VLOOKUP(B65,'[1]PORTFOLIO RAW'!B:B,1,FALSE)</f>
        <v>542868</v>
      </c>
      <c r="B65" s="21">
        <v>542868</v>
      </c>
      <c r="C65" s="42" t="s">
        <v>2933</v>
      </c>
      <c r="D65" s="42" t="s">
        <v>2934</v>
      </c>
      <c r="E65" s="43">
        <v>11251000</v>
      </c>
      <c r="F65" s="43">
        <v>12318000</v>
      </c>
      <c r="G65" s="43">
        <v>9807000</v>
      </c>
      <c r="H65" s="43">
        <v>12140000</v>
      </c>
      <c r="I65" s="43">
        <v>10938000</v>
      </c>
      <c r="J65" s="43">
        <v>13355000</v>
      </c>
      <c r="K65" s="43">
        <v>14161000</v>
      </c>
      <c r="L65" s="43">
        <v>12709000</v>
      </c>
      <c r="M65" s="43">
        <v>14206000</v>
      </c>
      <c r="N65" s="43">
        <v>15752000</v>
      </c>
      <c r="O65" s="43">
        <v>15430000</v>
      </c>
      <c r="P65" s="43"/>
    </row>
    <row r="66" spans="1:16" x14ac:dyDescent="0.3">
      <c r="A66" s="41">
        <f>VLOOKUP(B66,'[1]PORTFOLIO RAW'!B:B,1,FALSE)</f>
        <v>916125</v>
      </c>
      <c r="B66" s="21">
        <v>916125</v>
      </c>
      <c r="C66" s="42" t="s">
        <v>2935</v>
      </c>
      <c r="D66" s="42" t="s">
        <v>2936</v>
      </c>
      <c r="E66" s="43">
        <v>1040000</v>
      </c>
      <c r="F66" s="43">
        <v>1058000</v>
      </c>
      <c r="G66" s="43">
        <v>1154000</v>
      </c>
      <c r="H66" s="43">
        <v>1240000</v>
      </c>
      <c r="I66" s="43">
        <v>851000</v>
      </c>
      <c r="J66" s="43">
        <v>1083000</v>
      </c>
      <c r="K66" s="43">
        <v>1146000</v>
      </c>
      <c r="L66" s="43">
        <v>1135000</v>
      </c>
      <c r="M66" s="43">
        <v>1181000</v>
      </c>
      <c r="N66" s="43">
        <v>1221000</v>
      </c>
      <c r="O66" s="43">
        <v>1265000</v>
      </c>
      <c r="P66" s="43"/>
    </row>
    <row r="67" spans="1:16" x14ac:dyDescent="0.3">
      <c r="A67" s="41">
        <f>VLOOKUP(B67,'[1]PORTFOLIO RAW'!B:B,1,FALSE)</f>
        <v>904282</v>
      </c>
      <c r="B67" s="21">
        <v>904282</v>
      </c>
      <c r="C67" s="42" t="s">
        <v>2937</v>
      </c>
      <c r="D67" s="42" t="s">
        <v>2938</v>
      </c>
      <c r="E67" s="43">
        <v>8824000</v>
      </c>
      <c r="F67" s="43">
        <v>8379000</v>
      </c>
      <c r="G67" s="43">
        <v>9742000</v>
      </c>
      <c r="H67" s="43">
        <v>15269000</v>
      </c>
      <c r="I67" s="43">
        <v>13117000</v>
      </c>
      <c r="J67" s="43">
        <v>13404000</v>
      </c>
      <c r="K67" s="43">
        <v>13356000</v>
      </c>
      <c r="L67" s="43">
        <v>11043000</v>
      </c>
      <c r="M67" s="43">
        <v>11940000</v>
      </c>
      <c r="N67" s="43">
        <v>9798000</v>
      </c>
      <c r="O67" s="43">
        <v>7768000</v>
      </c>
      <c r="P67" s="43"/>
    </row>
    <row r="68" spans="1:16" x14ac:dyDescent="0.3">
      <c r="A68" s="41">
        <f>VLOOKUP(B68,'[1]PORTFOLIO RAW'!B:B,1,FALSE)</f>
        <v>906148</v>
      </c>
      <c r="B68" s="21">
        <v>906148</v>
      </c>
      <c r="C68" s="42" t="s">
        <v>2939</v>
      </c>
      <c r="D68" s="42" t="s">
        <v>2940</v>
      </c>
      <c r="E68" s="43">
        <v>3060400</v>
      </c>
      <c r="F68" s="43">
        <v>3454800</v>
      </c>
      <c r="G68" s="43">
        <v>3972000</v>
      </c>
      <c r="H68" s="43">
        <v>3866000</v>
      </c>
      <c r="I68" s="43">
        <v>4262000</v>
      </c>
      <c r="J68" s="43">
        <v>4372000</v>
      </c>
      <c r="K68" s="43">
        <v>4115000</v>
      </c>
      <c r="L68" s="43">
        <v>4098000</v>
      </c>
      <c r="M68" s="43">
        <v>3337000</v>
      </c>
      <c r="N68" s="43">
        <v>4320000</v>
      </c>
      <c r="O68" s="43">
        <v>4104000</v>
      </c>
      <c r="P68" s="43"/>
    </row>
    <row r="69" spans="1:16" x14ac:dyDescent="0.3">
      <c r="A69" s="41">
        <f>VLOOKUP(B69,'[1]PORTFOLIO RAW'!B:B,1,FALSE)</f>
        <v>922964</v>
      </c>
      <c r="B69" s="21">
        <v>922964</v>
      </c>
      <c r="C69" s="42" t="s">
        <v>2941</v>
      </c>
      <c r="D69" s="42" t="s">
        <v>2942</v>
      </c>
      <c r="E69" s="43">
        <v>1539000</v>
      </c>
      <c r="F69" s="43">
        <v>800000</v>
      </c>
      <c r="G69" s="43">
        <v>171000</v>
      </c>
      <c r="H69" s="43">
        <v>530000</v>
      </c>
      <c r="I69" s="43">
        <v>718000</v>
      </c>
      <c r="J69" s="43">
        <v>899000</v>
      </c>
      <c r="K69" s="43">
        <v>905000</v>
      </c>
      <c r="L69" s="43">
        <v>1043000</v>
      </c>
      <c r="M69" s="43">
        <v>920000</v>
      </c>
      <c r="N69" s="43">
        <v>863000</v>
      </c>
      <c r="O69" s="43">
        <v>1431000</v>
      </c>
      <c r="P69" s="43"/>
    </row>
    <row r="70" spans="1:16" x14ac:dyDescent="0.3">
      <c r="A70" s="41">
        <f>VLOOKUP(B70,'[1]PORTFOLIO RAW'!B:B,1,FALSE)</f>
        <v>929814</v>
      </c>
      <c r="B70" s="21">
        <v>929814</v>
      </c>
      <c r="C70" s="42" t="s">
        <v>2943</v>
      </c>
      <c r="D70" s="42" t="s">
        <v>2944</v>
      </c>
      <c r="E70" s="43">
        <v>1618100</v>
      </c>
      <c r="F70" s="43">
        <v>1255300</v>
      </c>
      <c r="G70" s="43">
        <v>1542900</v>
      </c>
      <c r="H70" s="43">
        <v>1657200</v>
      </c>
      <c r="I70" s="43">
        <v>1805500</v>
      </c>
      <c r="J70" s="43">
        <v>1205000</v>
      </c>
      <c r="K70" s="43">
        <v>1872600</v>
      </c>
      <c r="L70" s="43">
        <v>1560800</v>
      </c>
      <c r="M70" s="43">
        <v>429900</v>
      </c>
      <c r="N70" s="43">
        <v>1256600</v>
      </c>
      <c r="O70" s="43">
        <v>1196700</v>
      </c>
      <c r="P70" s="43"/>
    </row>
    <row r="71" spans="1:16" x14ac:dyDescent="0.3">
      <c r="A71" s="41">
        <f>VLOOKUP(B71,'[1]PORTFOLIO RAW'!B:B,1,FALSE)</f>
        <v>902288</v>
      </c>
      <c r="B71" s="21">
        <v>902288</v>
      </c>
      <c r="C71" s="42" t="s">
        <v>2945</v>
      </c>
      <c r="D71" s="42" t="s">
        <v>2946</v>
      </c>
      <c r="E71" s="43">
        <v>2549000</v>
      </c>
      <c r="F71" s="43">
        <v>2718000</v>
      </c>
      <c r="G71" s="43">
        <v>2707000</v>
      </c>
      <c r="H71" s="43">
        <v>2985000</v>
      </c>
      <c r="I71" s="43">
        <v>3129000</v>
      </c>
      <c r="J71" s="43">
        <v>3296000</v>
      </c>
      <c r="K71" s="43">
        <v>3138000</v>
      </c>
      <c r="L71" s="43">
        <v>3317000</v>
      </c>
      <c r="M71" s="43">
        <v>3557000</v>
      </c>
      <c r="N71" s="43">
        <v>3831000</v>
      </c>
      <c r="O71" s="43">
        <v>4056000</v>
      </c>
      <c r="P71" s="43"/>
    </row>
    <row r="72" spans="1:16" x14ac:dyDescent="0.3">
      <c r="A72" s="41">
        <f>VLOOKUP(B72,'[1]PORTFOLIO RAW'!B:B,1,FALSE)</f>
        <v>901686</v>
      </c>
      <c r="B72" s="21">
        <v>901686</v>
      </c>
      <c r="C72" s="42" t="s">
        <v>2947</v>
      </c>
      <c r="D72" s="42" t="s">
        <v>2948</v>
      </c>
      <c r="E72" s="43">
        <v>630000</v>
      </c>
      <c r="F72" s="43">
        <v>1425000</v>
      </c>
      <c r="G72" s="43">
        <v>1342000</v>
      </c>
      <c r="H72" s="43">
        <v>1589000</v>
      </c>
      <c r="I72" s="43">
        <v>1562000</v>
      </c>
      <c r="J72" s="43">
        <v>1596000</v>
      </c>
      <c r="K72" s="43">
        <v>1769000</v>
      </c>
      <c r="L72" s="43">
        <v>1806000</v>
      </c>
      <c r="M72" s="43">
        <v>1928000</v>
      </c>
      <c r="N72" s="43">
        <v>2059000</v>
      </c>
      <c r="O72" s="43">
        <v>2190000</v>
      </c>
      <c r="P72" s="43"/>
    </row>
    <row r="73" spans="1:16" x14ac:dyDescent="0.3">
      <c r="A73" s="41">
        <f>VLOOKUP(B73,'[1]PORTFOLIO RAW'!B:B,1,FALSE)</f>
        <v>938928</v>
      </c>
      <c r="B73" s="21">
        <v>938928</v>
      </c>
      <c r="C73" s="42" t="s">
        <v>2949</v>
      </c>
      <c r="D73" s="42" t="s">
        <v>2950</v>
      </c>
      <c r="E73" s="43">
        <v>126966</v>
      </c>
      <c r="F73" s="43">
        <v>206276</v>
      </c>
      <c r="G73" s="43">
        <v>238573</v>
      </c>
      <c r="H73" s="43">
        <v>244895</v>
      </c>
      <c r="I73" s="43">
        <v>305355</v>
      </c>
      <c r="J73" s="43">
        <v>398423</v>
      </c>
      <c r="K73" s="43">
        <v>446788</v>
      </c>
      <c r="L73" s="43">
        <v>442700</v>
      </c>
      <c r="M73" s="43">
        <v>424991</v>
      </c>
      <c r="N73" s="43">
        <v>520113</v>
      </c>
      <c r="O73" s="43">
        <v>615800</v>
      </c>
      <c r="P73" s="43"/>
    </row>
    <row r="74" spans="1:16" x14ac:dyDescent="0.3">
      <c r="A74" s="41">
        <f>VLOOKUP(B74,'[1]PORTFOLIO RAW'!B:B,1,FALSE)</f>
        <v>912273</v>
      </c>
      <c r="B74" s="21">
        <v>912273</v>
      </c>
      <c r="C74" s="42" t="s">
        <v>2951</v>
      </c>
      <c r="D74" s="42" t="s">
        <v>2952</v>
      </c>
      <c r="E74" s="43">
        <v>1980000</v>
      </c>
      <c r="F74" s="43">
        <v>2277000</v>
      </c>
      <c r="G74" s="43">
        <v>1379000</v>
      </c>
      <c r="H74" s="43">
        <v>2848000</v>
      </c>
      <c r="I74" s="43">
        <v>2785000</v>
      </c>
      <c r="J74" s="43">
        <v>2410000</v>
      </c>
      <c r="K74" s="43">
        <v>3048000</v>
      </c>
      <c r="L74" s="43">
        <v>4625000</v>
      </c>
      <c r="M74" s="43">
        <v>2511000</v>
      </c>
      <c r="N74" s="43">
        <v>4762000</v>
      </c>
      <c r="O74" s="43">
        <v>2609000</v>
      </c>
      <c r="P74" s="43"/>
    </row>
    <row r="75" spans="1:16" x14ac:dyDescent="0.3">
      <c r="A75" s="41">
        <f>VLOOKUP(B75,'[1]PORTFOLIO RAW'!B:B,1,FALSE)</f>
        <v>923036</v>
      </c>
      <c r="B75" s="21">
        <v>923036</v>
      </c>
      <c r="C75" s="42" t="s">
        <v>2953</v>
      </c>
      <c r="D75" s="42" t="s">
        <v>2954</v>
      </c>
      <c r="E75" s="43">
        <v>727600</v>
      </c>
      <c r="F75" s="43">
        <v>521900</v>
      </c>
      <c r="G75" s="43">
        <v>639000</v>
      </c>
      <c r="H75" s="43">
        <v>661900</v>
      </c>
      <c r="I75" s="43">
        <v>623600</v>
      </c>
      <c r="J75" s="43">
        <v>-1183300</v>
      </c>
      <c r="K75" s="43">
        <v>822100</v>
      </c>
      <c r="L75" s="43">
        <v>821600</v>
      </c>
      <c r="M75" s="43">
        <v>866900</v>
      </c>
      <c r="N75" s="43">
        <v>994400</v>
      </c>
      <c r="O75" s="43">
        <v>715200</v>
      </c>
      <c r="P75" s="43"/>
    </row>
    <row r="76" spans="1:16" x14ac:dyDescent="0.3">
      <c r="A76" s="41">
        <f>VLOOKUP(B76,'[1]PORTFOLIO RAW'!B:B,1,FALSE)</f>
        <v>905966</v>
      </c>
      <c r="B76" s="21">
        <v>905966</v>
      </c>
      <c r="C76" s="42" t="s">
        <v>2955</v>
      </c>
      <c r="D76" s="42" t="s">
        <v>2956</v>
      </c>
      <c r="E76" s="43">
        <v>1325000</v>
      </c>
      <c r="F76" s="43">
        <v>1293000</v>
      </c>
      <c r="G76" s="43">
        <v>801000</v>
      </c>
      <c r="H76" s="43">
        <v>1626000</v>
      </c>
      <c r="I76" s="43">
        <v>2624000</v>
      </c>
      <c r="J76" s="43">
        <v>2280000</v>
      </c>
      <c r="K76" s="43">
        <v>2182000</v>
      </c>
      <c r="L76" s="43">
        <v>2587000</v>
      </c>
      <c r="M76" s="43">
        <v>2290000</v>
      </c>
      <c r="N76" s="43">
        <v>2212000</v>
      </c>
      <c r="O76" s="43">
        <v>2670000</v>
      </c>
      <c r="P76" s="43"/>
    </row>
    <row r="77" spans="1:16" x14ac:dyDescent="0.3">
      <c r="A77" s="41">
        <f>VLOOKUP(B77,'[1]PORTFOLIO RAW'!B:B,1,FALSE)</f>
        <v>325922</v>
      </c>
      <c r="B77" s="21">
        <v>325922</v>
      </c>
      <c r="C77" s="42" t="s">
        <v>2957</v>
      </c>
      <c r="D77" s="42" t="s">
        <v>2958</v>
      </c>
      <c r="E77" s="43">
        <v>-863200</v>
      </c>
      <c r="F77" s="43">
        <v>-2535900</v>
      </c>
      <c r="G77" s="43">
        <v>-429400</v>
      </c>
      <c r="H77" s="43">
        <v>204900</v>
      </c>
      <c r="I77" s="43">
        <v>83900</v>
      </c>
      <c r="J77" s="43">
        <v>288600</v>
      </c>
      <c r="K77" s="43">
        <v>690200</v>
      </c>
      <c r="L77" s="43">
        <v>857100</v>
      </c>
      <c r="M77" s="43">
        <v>1194700</v>
      </c>
      <c r="N77" s="43">
        <v>1422900</v>
      </c>
      <c r="O77" s="43">
        <v>1665300</v>
      </c>
      <c r="P77" s="43"/>
    </row>
    <row r="78" spans="1:16" x14ac:dyDescent="0.3">
      <c r="A78" s="41">
        <f>VLOOKUP(B78,'[1]PORTFOLIO RAW'!B:B,1,FALSE)</f>
        <v>912941</v>
      </c>
      <c r="B78" s="21">
        <v>912941</v>
      </c>
      <c r="C78" s="42" t="s">
        <v>2959</v>
      </c>
      <c r="D78" s="42" t="s">
        <v>2960</v>
      </c>
      <c r="E78" s="43">
        <v>2015293</v>
      </c>
      <c r="F78" s="43">
        <v>2218768</v>
      </c>
      <c r="G78" s="43">
        <v>1889097</v>
      </c>
      <c r="H78" s="43">
        <v>2837794</v>
      </c>
      <c r="I78" s="43">
        <v>3157640</v>
      </c>
      <c r="J78" s="43">
        <v>3938200</v>
      </c>
      <c r="K78" s="43">
        <v>4606900</v>
      </c>
      <c r="L78" s="43">
        <v>4543000</v>
      </c>
      <c r="M78" s="43">
        <v>4538100</v>
      </c>
      <c r="N78" s="43">
        <v>3923800</v>
      </c>
      <c r="O78" s="43">
        <v>4339800</v>
      </c>
      <c r="P78" s="43"/>
    </row>
    <row r="79" spans="1:16" x14ac:dyDescent="0.3">
      <c r="A79" s="41">
        <f>VLOOKUP(B79,'[1]PORTFOLIO RAW'!B:B,1,FALSE)</f>
        <v>683118</v>
      </c>
      <c r="B79" s="21">
        <v>683118</v>
      </c>
      <c r="C79" s="42" t="s">
        <v>2961</v>
      </c>
      <c r="D79" s="42" t="s">
        <v>2962</v>
      </c>
      <c r="E79" s="43">
        <v>1200300</v>
      </c>
      <c r="F79" s="43">
        <v>871300</v>
      </c>
      <c r="G79" s="43">
        <v>746000</v>
      </c>
      <c r="H79" s="43">
        <v>830700</v>
      </c>
      <c r="I79" s="43">
        <v>976600</v>
      </c>
      <c r="J79" s="43">
        <v>1186500</v>
      </c>
      <c r="K79" s="43">
        <v>1346200</v>
      </c>
      <c r="L79" s="43">
        <v>1677100</v>
      </c>
      <c r="M79" s="43">
        <v>1616700</v>
      </c>
      <c r="N79" s="43">
        <v>825600</v>
      </c>
      <c r="O79" s="43">
        <v>2127600</v>
      </c>
      <c r="P79" s="43"/>
    </row>
    <row r="80" spans="1:16" x14ac:dyDescent="0.3">
      <c r="A80" s="41">
        <f>VLOOKUP(B80,'[1]PORTFOLIO RAW'!B:B,1,FALSE)</f>
        <v>906189</v>
      </c>
      <c r="B80" s="21">
        <v>906189</v>
      </c>
      <c r="C80" s="42" t="s">
        <v>2963</v>
      </c>
      <c r="D80" s="42" t="s">
        <v>2964</v>
      </c>
      <c r="E80" s="43">
        <v>4597100</v>
      </c>
      <c r="F80" s="43">
        <v>5091800</v>
      </c>
      <c r="G80" s="43">
        <v>3619500</v>
      </c>
      <c r="H80" s="43">
        <v>4751400</v>
      </c>
      <c r="I80" s="43">
        <v>6084100</v>
      </c>
      <c r="J80" s="43">
        <v>6843400</v>
      </c>
      <c r="K80" s="43">
        <v>7365000</v>
      </c>
      <c r="L80" s="43">
        <v>6762900</v>
      </c>
      <c r="M80" s="43">
        <v>5104500</v>
      </c>
      <c r="N80" s="43">
        <v>4697500</v>
      </c>
      <c r="O80" s="43">
        <v>5577800</v>
      </c>
      <c r="P80" s="43"/>
    </row>
    <row r="81" spans="1:16" x14ac:dyDescent="0.3">
      <c r="A81" s="41">
        <f>VLOOKUP(B81,'[1]PORTFOLIO RAW'!B:B,1,FALSE)</f>
        <v>327998</v>
      </c>
      <c r="B81" s="21">
        <v>327998</v>
      </c>
      <c r="C81" s="42" t="s">
        <v>2965</v>
      </c>
      <c r="D81" s="42" t="s">
        <v>2966</v>
      </c>
      <c r="E81" s="43">
        <v>61218000</v>
      </c>
      <c r="F81" s="43">
        <v>40604000</v>
      </c>
      <c r="G81" s="43">
        <v>8793000</v>
      </c>
      <c r="H81" s="43">
        <v>14072000</v>
      </c>
      <c r="I81" s="43">
        <v>16203000</v>
      </c>
      <c r="J81" s="43">
        <v>7891000</v>
      </c>
      <c r="K81" s="43">
        <v>10424000</v>
      </c>
      <c r="L81" s="43">
        <v>8430000</v>
      </c>
      <c r="M81" s="43">
        <v>12670000</v>
      </c>
      <c r="N81" s="43">
        <v>13902000</v>
      </c>
      <c r="O81" s="43">
        <v>17853000</v>
      </c>
      <c r="P81" s="43"/>
    </row>
    <row r="82" spans="1:16" x14ac:dyDescent="0.3">
      <c r="A82" s="41">
        <f>VLOOKUP(B82,'[1]PORTFOLIO RAW'!B:B,1,FALSE)</f>
        <v>683432</v>
      </c>
      <c r="B82" s="21">
        <v>683432</v>
      </c>
      <c r="C82" s="42" t="s">
        <v>2967</v>
      </c>
      <c r="D82" s="42" t="s">
        <v>2968</v>
      </c>
      <c r="E82" s="43">
        <v>885500</v>
      </c>
      <c r="F82" s="43">
        <v>669200</v>
      </c>
      <c r="G82" s="43">
        <v>2419400</v>
      </c>
      <c r="H82" s="43">
        <v>2290100</v>
      </c>
      <c r="I82" s="43">
        <v>2186000</v>
      </c>
      <c r="J82" s="43">
        <v>2139300</v>
      </c>
      <c r="K82" s="43">
        <v>2117700</v>
      </c>
      <c r="L82" s="43">
        <v>2174100</v>
      </c>
      <c r="M82" s="43">
        <v>2563700</v>
      </c>
      <c r="N82" s="43">
        <v>2360100</v>
      </c>
      <c r="O82" s="43">
        <v>2743900</v>
      </c>
      <c r="P82" s="43"/>
    </row>
    <row r="83" spans="1:16" x14ac:dyDescent="0.3">
      <c r="A83" s="41">
        <f>VLOOKUP(B83,'[1]PORTFOLIO RAW'!B:B,1,FALSE)</f>
        <v>921964</v>
      </c>
      <c r="B83" s="21">
        <v>921964</v>
      </c>
      <c r="C83" s="42" t="s">
        <v>2969</v>
      </c>
      <c r="D83" s="42" t="s">
        <v>2970</v>
      </c>
      <c r="E83" s="43">
        <v>9477000</v>
      </c>
      <c r="F83" s="43">
        <v>9115000</v>
      </c>
      <c r="G83" s="43">
        <v>7300000</v>
      </c>
      <c r="H83" s="43">
        <v>8356000</v>
      </c>
      <c r="I83" s="43">
        <v>9734000</v>
      </c>
      <c r="J83" s="43">
        <v>11092000</v>
      </c>
      <c r="K83" s="43">
        <v>11473000</v>
      </c>
      <c r="L83" s="43">
        <v>13974000</v>
      </c>
      <c r="M83" s="43">
        <v>15673000</v>
      </c>
      <c r="N83" s="43">
        <v>16823000</v>
      </c>
      <c r="O83" s="43">
        <v>16757000</v>
      </c>
      <c r="P83" s="43"/>
    </row>
    <row r="84" spans="1:16" x14ac:dyDescent="0.3">
      <c r="A84" s="41">
        <f>VLOOKUP(B84,'[1]PORTFOLIO RAW'!B:B,1,FALSE)</f>
        <v>154259</v>
      </c>
      <c r="B84" s="21">
        <v>154259</v>
      </c>
      <c r="C84" s="42" t="s">
        <v>2971</v>
      </c>
      <c r="D84" s="42" t="s">
        <v>2972</v>
      </c>
      <c r="E84" s="43">
        <v>496300</v>
      </c>
      <c r="F84" s="43">
        <v>530100</v>
      </c>
      <c r="G84" s="43">
        <v>672500</v>
      </c>
      <c r="H84" s="43">
        <v>795200</v>
      </c>
      <c r="I84" s="43">
        <v>946600</v>
      </c>
      <c r="J84" s="43">
        <v>1157100</v>
      </c>
      <c r="K84" s="43">
        <v>1160200</v>
      </c>
      <c r="L84" s="43">
        <v>1240300</v>
      </c>
      <c r="M84" s="43">
        <v>1535200</v>
      </c>
      <c r="N84" s="43">
        <v>2342400</v>
      </c>
      <c r="O84" s="43">
        <v>2617000</v>
      </c>
      <c r="P84" s="43"/>
    </row>
    <row r="85" spans="1:16" x14ac:dyDescent="0.3">
      <c r="A85" s="41">
        <f>VLOOKUP(B85,'[1]PORTFOLIO RAW'!B:B,1,FALSE)</f>
        <v>904830</v>
      </c>
      <c r="B85" s="21">
        <v>904830</v>
      </c>
      <c r="C85" s="42" t="s">
        <v>2973</v>
      </c>
      <c r="D85" s="42" t="s">
        <v>2974</v>
      </c>
      <c r="E85" s="43">
        <v>1221640</v>
      </c>
      <c r="F85" s="43">
        <v>1303210</v>
      </c>
      <c r="G85" s="43">
        <v>866041</v>
      </c>
      <c r="H85" s="43">
        <v>1308980</v>
      </c>
      <c r="I85" s="43">
        <v>1523185</v>
      </c>
      <c r="J85" s="43">
        <v>1621151</v>
      </c>
      <c r="K85" s="43">
        <v>1783675</v>
      </c>
      <c r="L85" s="43">
        <v>1533084</v>
      </c>
      <c r="M85" s="43">
        <v>1259375</v>
      </c>
      <c r="N85" s="43">
        <v>1186472</v>
      </c>
      <c r="O85" s="43">
        <v>1513291</v>
      </c>
      <c r="P85" s="43"/>
    </row>
    <row r="86" spans="1:16" x14ac:dyDescent="0.3">
      <c r="A86" s="41">
        <f>VLOOKUP(B86,'[1]PORTFOLIO RAW'!B:B,1,FALSE)</f>
        <v>932913</v>
      </c>
      <c r="B86" s="21">
        <v>932913</v>
      </c>
      <c r="C86" s="42" t="s">
        <v>2975</v>
      </c>
      <c r="D86" s="42" t="s">
        <v>2976</v>
      </c>
      <c r="E86" s="43">
        <v>1900600</v>
      </c>
      <c r="F86" s="43">
        <v>1975600</v>
      </c>
      <c r="G86" s="43">
        <v>1639200</v>
      </c>
      <c r="H86" s="43">
        <v>1738100</v>
      </c>
      <c r="I86" s="43">
        <v>1980800</v>
      </c>
      <c r="J86" s="43">
        <v>2122000</v>
      </c>
      <c r="K86" s="43">
        <v>2142900</v>
      </c>
      <c r="L86" s="43">
        <v>2281600</v>
      </c>
      <c r="M86" s="43">
        <v>2250800</v>
      </c>
      <c r="N86" s="43">
        <v>2344400</v>
      </c>
      <c r="O86" s="43">
        <v>2391500</v>
      </c>
      <c r="P86" s="43"/>
    </row>
    <row r="87" spans="1:16" x14ac:dyDescent="0.3">
      <c r="A87" s="41">
        <f>VLOOKUP(B87,'[1]PORTFOLIO RAW'!B:B,1,FALSE)</f>
        <v>905214</v>
      </c>
      <c r="B87" s="21">
        <v>905214</v>
      </c>
      <c r="C87" s="42" t="s">
        <v>2977</v>
      </c>
      <c r="D87" s="42" t="s">
        <v>2978</v>
      </c>
      <c r="E87" s="43">
        <v>2620000</v>
      </c>
      <c r="F87" s="43">
        <v>2223000</v>
      </c>
      <c r="G87" s="43">
        <v>2347000</v>
      </c>
      <c r="H87" s="43">
        <v>2526000</v>
      </c>
      <c r="I87" s="43">
        <v>2476000</v>
      </c>
      <c r="J87" s="43">
        <v>2418000</v>
      </c>
      <c r="K87" s="43">
        <v>2452000</v>
      </c>
      <c r="L87" s="43">
        <v>2849000</v>
      </c>
      <c r="M87" s="43">
        <v>2252000</v>
      </c>
      <c r="N87" s="43">
        <v>2553000</v>
      </c>
      <c r="O87" s="43">
        <v>2853000</v>
      </c>
      <c r="P87" s="43"/>
    </row>
    <row r="88" spans="1:16" x14ac:dyDescent="0.3">
      <c r="A88" s="41">
        <f>VLOOKUP(B88,'[1]PORTFOLIO RAW'!B:B,1,FALSE)</f>
        <v>513260</v>
      </c>
      <c r="B88" s="21">
        <v>513260</v>
      </c>
      <c r="C88" s="42" t="s">
        <v>2979</v>
      </c>
      <c r="D88" s="42" t="s">
        <v>2980</v>
      </c>
      <c r="E88" s="43">
        <v>579590</v>
      </c>
      <c r="F88" s="43">
        <v>581575</v>
      </c>
      <c r="G88" s="43">
        <v>266183</v>
      </c>
      <c r="H88" s="43">
        <v>608817</v>
      </c>
      <c r="I88" s="43">
        <v>544707</v>
      </c>
      <c r="J88" s="43">
        <v>528572</v>
      </c>
      <c r="K88" s="43">
        <v>745162</v>
      </c>
      <c r="L88" s="43">
        <v>829171</v>
      </c>
      <c r="M88" s="43">
        <v>679484</v>
      </c>
      <c r="N88" s="43">
        <v>724673</v>
      </c>
      <c r="O88" s="43">
        <v>587489</v>
      </c>
      <c r="P88" s="43"/>
    </row>
    <row r="89" spans="1:16" x14ac:dyDescent="0.3">
      <c r="A89" s="41">
        <f>VLOOKUP(B89,'[1]PORTFOLIO RAW'!B:B,1,FALSE)</f>
        <v>152719</v>
      </c>
      <c r="B89" s="21">
        <v>152719</v>
      </c>
      <c r="C89" s="42" t="s">
        <v>2981</v>
      </c>
      <c r="D89" s="42" t="s">
        <v>2982</v>
      </c>
      <c r="E89" s="43">
        <v>771900</v>
      </c>
      <c r="F89" s="43">
        <v>847300</v>
      </c>
      <c r="G89" s="43">
        <v>903900</v>
      </c>
      <c r="H89" s="43">
        <v>940200</v>
      </c>
      <c r="I89" s="43">
        <v>1059100</v>
      </c>
      <c r="J89" s="43">
        <v>1086000</v>
      </c>
      <c r="K89" s="43">
        <v>1044000</v>
      </c>
      <c r="L89" s="43">
        <v>615700</v>
      </c>
      <c r="M89" s="43">
        <v>691300</v>
      </c>
      <c r="N89" s="43">
        <v>915300</v>
      </c>
      <c r="O89" s="43">
        <v>953500</v>
      </c>
      <c r="P89" s="43"/>
    </row>
    <row r="90" spans="1:16" x14ac:dyDescent="0.3">
      <c r="A90" s="41">
        <f>VLOOKUP(B90,'[1]PORTFOLIO RAW'!B:B,1,FALSE)</f>
        <v>687609</v>
      </c>
      <c r="B90" s="21">
        <v>687609</v>
      </c>
      <c r="C90" s="42" t="s">
        <v>2983</v>
      </c>
      <c r="D90" s="42" t="s">
        <v>2984</v>
      </c>
      <c r="E90" s="43">
        <v>1369158</v>
      </c>
      <c r="F90" s="43">
        <v>2911415</v>
      </c>
      <c r="G90" s="43">
        <v>3690097</v>
      </c>
      <c r="H90" s="43">
        <v>2864508</v>
      </c>
      <c r="I90" s="43">
        <v>4875029</v>
      </c>
      <c r="J90" s="43">
        <v>4347000</v>
      </c>
      <c r="K90" s="43">
        <v>4971000</v>
      </c>
      <c r="L90" s="43">
        <v>5172000</v>
      </c>
      <c r="M90" s="43">
        <v>3271000</v>
      </c>
      <c r="N90" s="43">
        <v>4587000</v>
      </c>
      <c r="O90" s="43">
        <v>3259000</v>
      </c>
      <c r="P90" s="43"/>
    </row>
    <row r="91" spans="1:16" x14ac:dyDescent="0.3">
      <c r="A91" s="41">
        <f>VLOOKUP(B91,'[1]PORTFOLIO RAW'!B:B,1,FALSE)</f>
        <v>923937</v>
      </c>
      <c r="B91" s="21">
        <v>923937</v>
      </c>
      <c r="C91" s="42" t="s">
        <v>2985</v>
      </c>
      <c r="D91" s="42" t="s">
        <v>2986</v>
      </c>
      <c r="E91" s="43">
        <v>31451000</v>
      </c>
      <c r="F91" s="43">
        <v>15312000</v>
      </c>
      <c r="G91" s="43">
        <v>20045000</v>
      </c>
      <c r="H91" s="43">
        <v>9305000</v>
      </c>
      <c r="I91" s="43">
        <v>6193000</v>
      </c>
      <c r="J91" s="43">
        <v>12195000</v>
      </c>
      <c r="K91" s="43">
        <v>24589000</v>
      </c>
      <c r="L91" s="43">
        <v>15589000</v>
      </c>
      <c r="M91" s="43">
        <v>31793000</v>
      </c>
      <c r="N91" s="43">
        <v>34592000</v>
      </c>
      <c r="O91" s="43">
        <v>40472000</v>
      </c>
      <c r="P91" s="43"/>
    </row>
    <row r="92" spans="1:16" x14ac:dyDescent="0.3">
      <c r="A92" s="41">
        <f>VLOOKUP(B92,'[1]PORTFOLIO RAW'!B:B,1,FALSE)</f>
        <v>741344</v>
      </c>
      <c r="B92" s="21">
        <v>741344</v>
      </c>
      <c r="C92" s="42" t="s">
        <v>2987</v>
      </c>
      <c r="D92" s="42" t="s">
        <v>2988</v>
      </c>
      <c r="E92" s="43">
        <v>19813000</v>
      </c>
      <c r="F92" s="43">
        <v>-35970000</v>
      </c>
      <c r="G92" s="43">
        <v>6303000</v>
      </c>
      <c r="H92" s="43">
        <v>27261000</v>
      </c>
      <c r="I92" s="43">
        <v>28021000</v>
      </c>
      <c r="J92" s="43">
        <v>18775000</v>
      </c>
      <c r="K92" s="43">
        <v>29425000</v>
      </c>
      <c r="L92" s="43">
        <v>23132000</v>
      </c>
      <c r="M92" s="43">
        <v>32746000</v>
      </c>
      <c r="N92" s="43">
        <v>29491000</v>
      </c>
      <c r="O92" s="43">
        <v>32449000</v>
      </c>
      <c r="P92" s="43"/>
    </row>
    <row r="93" spans="1:16" x14ac:dyDescent="0.3">
      <c r="A93" s="41">
        <f>VLOOKUP(B93,'[1]PORTFOLIO RAW'!B:B,1,FALSE)</f>
        <v>357922</v>
      </c>
      <c r="B93" s="21">
        <v>357922</v>
      </c>
      <c r="C93" s="42" t="s">
        <v>2989</v>
      </c>
      <c r="D93" s="42" t="s">
        <v>2990</v>
      </c>
      <c r="E93" s="43">
        <v>889000</v>
      </c>
      <c r="F93" s="43">
        <v>790000</v>
      </c>
      <c r="G93" s="43">
        <v>585000</v>
      </c>
      <c r="H93" s="43">
        <v>1022000</v>
      </c>
      <c r="I93" s="43">
        <v>1321000</v>
      </c>
      <c r="J93" s="43">
        <v>1148000</v>
      </c>
      <c r="K93" s="43">
        <v>2293000</v>
      </c>
      <c r="L93" s="43">
        <v>1630000</v>
      </c>
      <c r="M93" s="43">
        <v>2240000</v>
      </c>
      <c r="N93" s="43">
        <v>1906000</v>
      </c>
      <c r="O93" s="43">
        <v>2106000</v>
      </c>
      <c r="P93" s="43"/>
    </row>
    <row r="94" spans="1:16" x14ac:dyDescent="0.3">
      <c r="A94" s="41">
        <f>VLOOKUP(B94,'[1]PORTFOLIO RAW'!B:B,1,FALSE)</f>
        <v>883488</v>
      </c>
      <c r="B94" s="21">
        <v>883488</v>
      </c>
      <c r="C94" s="42" t="s">
        <v>2991</v>
      </c>
      <c r="D94" s="42" t="s">
        <v>2992</v>
      </c>
      <c r="E94" s="43">
        <v>-1887044</v>
      </c>
      <c r="F94" s="43">
        <v>-816992</v>
      </c>
      <c r="G94" s="43">
        <v>-1431053</v>
      </c>
      <c r="H94" s="43">
        <v>281135</v>
      </c>
      <c r="I94" s="43">
        <v>705609</v>
      </c>
      <c r="J94" s="43">
        <v>457182</v>
      </c>
      <c r="K94" s="43">
        <v>937977</v>
      </c>
      <c r="L94" s="43">
        <v>1098000</v>
      </c>
      <c r="M94" s="43">
        <v>610000</v>
      </c>
      <c r="N94" s="43">
        <v>1162000</v>
      </c>
      <c r="O94" s="43">
        <v>1412000</v>
      </c>
      <c r="P94" s="43"/>
    </row>
    <row r="95" spans="1:16" x14ac:dyDescent="0.3">
      <c r="A95" s="41">
        <f>VLOOKUP(B95,'[1]PORTFOLIO RAW'!B:B,1,FALSE)</f>
        <v>755148</v>
      </c>
      <c r="B95" s="21">
        <v>755148</v>
      </c>
      <c r="C95" s="42" t="s">
        <v>2993</v>
      </c>
      <c r="D95" s="42" t="s">
        <v>2994</v>
      </c>
      <c r="E95" s="43">
        <v>510121</v>
      </c>
      <c r="F95" s="43">
        <v>-1460446</v>
      </c>
      <c r="G95" s="43">
        <v>-31013</v>
      </c>
      <c r="H95" s="43">
        <v>62043</v>
      </c>
      <c r="I95" s="43">
        <v>230235</v>
      </c>
      <c r="J95" s="43">
        <v>312230</v>
      </c>
      <c r="K95" s="43">
        <v>294885</v>
      </c>
      <c r="L95" s="43">
        <v>330757</v>
      </c>
      <c r="M95" s="43">
        <v>414072</v>
      </c>
      <c r="N95" s="43">
        <v>380411</v>
      </c>
      <c r="O95" s="43">
        <v>456234</v>
      </c>
      <c r="P95" s="43"/>
    </row>
    <row r="96" spans="1:16" x14ac:dyDescent="0.3">
      <c r="A96" s="41">
        <f>VLOOKUP(B96,'[1]PORTFOLIO RAW'!B:B,1,FALSE)</f>
        <v>135448</v>
      </c>
      <c r="B96" s="21">
        <v>135448</v>
      </c>
      <c r="C96" s="42" t="s">
        <v>2995</v>
      </c>
      <c r="D96" s="42" t="s">
        <v>2996</v>
      </c>
      <c r="E96" s="43">
        <v>2984882</v>
      </c>
      <c r="F96" s="43">
        <v>2938914</v>
      </c>
      <c r="G96" s="43">
        <v>2341290</v>
      </c>
      <c r="H96" s="43">
        <v>2980947</v>
      </c>
      <c r="I96" s="43">
        <v>3890567</v>
      </c>
      <c r="J96" s="43">
        <v>2452697</v>
      </c>
      <c r="K96" s="43">
        <v>2946926</v>
      </c>
      <c r="L96" s="43">
        <v>2900887</v>
      </c>
      <c r="M96" s="43">
        <v>2639010</v>
      </c>
      <c r="N96" s="43">
        <v>3318601</v>
      </c>
      <c r="O96" s="43">
        <v>2536660</v>
      </c>
      <c r="P96" s="43"/>
    </row>
    <row r="97" spans="1:16" x14ac:dyDescent="0.3">
      <c r="A97" s="41">
        <f>VLOOKUP(B97,'[1]PORTFOLIO RAW'!B:B,1,FALSE)</f>
        <v>921268</v>
      </c>
      <c r="B97" s="21">
        <v>921268</v>
      </c>
      <c r="C97" s="42" t="s">
        <v>2997</v>
      </c>
      <c r="D97" s="42" t="s">
        <v>2998</v>
      </c>
      <c r="E97" s="43">
        <v>967100</v>
      </c>
      <c r="F97" s="43">
        <v>1056400</v>
      </c>
      <c r="G97" s="43">
        <v>1021900</v>
      </c>
      <c r="H97" s="43">
        <v>1155300</v>
      </c>
      <c r="I97" s="43">
        <v>1147900</v>
      </c>
      <c r="J97" s="43">
        <v>2012700</v>
      </c>
      <c r="K97" s="43">
        <v>2387300</v>
      </c>
      <c r="L97" s="43">
        <v>2838400</v>
      </c>
      <c r="M97" s="43">
        <v>2431400</v>
      </c>
      <c r="N97" s="43">
        <v>2778100</v>
      </c>
      <c r="O97" s="43">
        <v>2933000</v>
      </c>
      <c r="P97" s="43"/>
    </row>
    <row r="98" spans="1:16" x14ac:dyDescent="0.3">
      <c r="A98" s="41">
        <f>VLOOKUP(B98,'[1]PORTFOLIO RAW'!B:B,1,FALSE)</f>
        <v>912157</v>
      </c>
      <c r="B98" s="21">
        <v>912157</v>
      </c>
      <c r="C98" s="42" t="s">
        <v>2999</v>
      </c>
      <c r="D98" s="42" t="s">
        <v>3000</v>
      </c>
      <c r="E98" s="43">
        <v>244611</v>
      </c>
      <c r="F98" s="43">
        <v>260890</v>
      </c>
      <c r="G98" s="43">
        <v>239676</v>
      </c>
      <c r="H98" s="43">
        <v>267038</v>
      </c>
      <c r="I98" s="43">
        <v>200058</v>
      </c>
      <c r="J98" s="43">
        <v>223239</v>
      </c>
      <c r="K98" s="43">
        <v>336448</v>
      </c>
      <c r="L98" s="43">
        <v>324007</v>
      </c>
      <c r="M98" s="43">
        <v>394019</v>
      </c>
      <c r="N98" s="43">
        <v>385596</v>
      </c>
      <c r="O98" s="43">
        <v>445658</v>
      </c>
      <c r="P98" s="43"/>
    </row>
    <row r="99" spans="1:16" x14ac:dyDescent="0.3">
      <c r="A99" s="41">
        <f>VLOOKUP(B99,'[1]PORTFOLIO RAW'!B:B,1,FALSE)</f>
        <v>500320</v>
      </c>
      <c r="B99" s="21">
        <v>500320</v>
      </c>
      <c r="C99" s="42" t="s">
        <v>3001</v>
      </c>
      <c r="D99" s="42" t="s">
        <v>3002</v>
      </c>
      <c r="E99" s="43">
        <v>285000</v>
      </c>
      <c r="F99" s="43">
        <v>-343000</v>
      </c>
      <c r="G99" s="43">
        <v>-666000</v>
      </c>
      <c r="H99" s="43">
        <v>-514000</v>
      </c>
      <c r="I99" s="43">
        <v>-99000</v>
      </c>
      <c r="J99" s="43">
        <v>254000</v>
      </c>
      <c r="K99" s="43">
        <v>432000</v>
      </c>
      <c r="L99" s="43">
        <v>239000</v>
      </c>
      <c r="M99" s="43">
        <v>1176000</v>
      </c>
      <c r="N99" s="43">
        <v>1102000</v>
      </c>
      <c r="O99" s="43">
        <v>1429000</v>
      </c>
      <c r="P99" s="43"/>
    </row>
    <row r="100" spans="1:16" x14ac:dyDescent="0.3">
      <c r="A100" s="41">
        <f>VLOOKUP(B100,'[1]PORTFOLIO RAW'!B:B,1,FALSE)</f>
        <v>905115</v>
      </c>
      <c r="B100" s="21">
        <v>905115</v>
      </c>
      <c r="C100" s="42" t="s">
        <v>3003</v>
      </c>
      <c r="D100" s="42" t="s">
        <v>3004</v>
      </c>
      <c r="E100" s="43">
        <v>4024000</v>
      </c>
      <c r="F100" s="43">
        <v>4542000</v>
      </c>
      <c r="G100" s="43">
        <v>3388000</v>
      </c>
      <c r="H100" s="43">
        <v>3975000</v>
      </c>
      <c r="I100" s="43">
        <v>4744000</v>
      </c>
      <c r="J100" s="43">
        <v>4181000</v>
      </c>
      <c r="K100" s="43">
        <v>4233000</v>
      </c>
      <c r="L100" s="43">
        <v>4373000</v>
      </c>
      <c r="M100" s="43">
        <v>5176000</v>
      </c>
      <c r="N100" s="43">
        <v>3099000</v>
      </c>
      <c r="O100" s="43">
        <v>3172000</v>
      </c>
      <c r="P100" s="43"/>
    </row>
    <row r="101" spans="1:16" x14ac:dyDescent="0.3">
      <c r="A101" s="41">
        <f>VLOOKUP(B101,'[1]PORTFOLIO RAW'!B:B,1,FALSE)</f>
        <v>902306</v>
      </c>
      <c r="B101" s="21">
        <v>902306</v>
      </c>
      <c r="C101" s="42" t="s">
        <v>3005</v>
      </c>
      <c r="D101" s="42" t="s">
        <v>3006</v>
      </c>
      <c r="E101" s="43">
        <v>3397115</v>
      </c>
      <c r="F101" s="43">
        <v>3639884</v>
      </c>
      <c r="G101" s="43">
        <v>3684320</v>
      </c>
      <c r="H101" s="43">
        <v>4108661</v>
      </c>
      <c r="I101" s="43">
        <v>3828412</v>
      </c>
      <c r="J101" s="43">
        <v>3240151</v>
      </c>
      <c r="K101" s="43">
        <v>3572666</v>
      </c>
      <c r="L101" s="43">
        <v>4305253</v>
      </c>
      <c r="M101" s="43">
        <v>1961044</v>
      </c>
      <c r="N101" s="43">
        <v>1407899</v>
      </c>
      <c r="O101" s="43">
        <v>3708844</v>
      </c>
      <c r="P101" s="43"/>
    </row>
    <row r="102" spans="1:16" x14ac:dyDescent="0.3">
      <c r="A102" s="41">
        <f>VLOOKUP(B102,'[1]PORTFOLIO RAW'!B:B,1,FALSE)</f>
        <v>500373</v>
      </c>
      <c r="B102" s="21">
        <v>500373</v>
      </c>
      <c r="C102" s="42" t="s">
        <v>3007</v>
      </c>
      <c r="D102" s="42" t="s">
        <v>3008</v>
      </c>
      <c r="E102" s="43">
        <v>2727191</v>
      </c>
      <c r="F102" s="43">
        <v>5106072</v>
      </c>
      <c r="G102" s="43">
        <v>2518100</v>
      </c>
      <c r="H102" s="43">
        <v>2466488</v>
      </c>
      <c r="I102" s="43">
        <v>4619543</v>
      </c>
      <c r="J102" s="43">
        <v>4643995</v>
      </c>
      <c r="K102" s="43">
        <v>7273322</v>
      </c>
      <c r="L102" s="43">
        <v>9193814</v>
      </c>
      <c r="M102" s="43">
        <v>-3370519</v>
      </c>
      <c r="N102" s="43">
        <v>2277593</v>
      </c>
      <c r="O102" s="43">
        <v>4344941</v>
      </c>
      <c r="P102" s="43"/>
    </row>
    <row r="103" spans="1:16" x14ac:dyDescent="0.3">
      <c r="A103" s="41">
        <f>VLOOKUP(B103,'[1]PORTFOLIO RAW'!B:B,1,FALSE)</f>
        <v>906194</v>
      </c>
      <c r="B103" s="21">
        <v>906194</v>
      </c>
      <c r="C103" s="42" t="s">
        <v>3009</v>
      </c>
      <c r="D103" s="42" t="s">
        <v>3010</v>
      </c>
      <c r="E103" s="43">
        <v>616900</v>
      </c>
      <c r="F103" s="43">
        <v>636400</v>
      </c>
      <c r="G103" s="43">
        <v>572400</v>
      </c>
      <c r="H103" s="43">
        <v>599100</v>
      </c>
      <c r="I103" s="43">
        <v>628800</v>
      </c>
      <c r="J103" s="43">
        <v>659300</v>
      </c>
      <c r="K103" s="43">
        <v>790900</v>
      </c>
      <c r="L103" s="43">
        <v>847000</v>
      </c>
      <c r="M103" s="43">
        <v>900400</v>
      </c>
      <c r="N103" s="43">
        <v>1089000</v>
      </c>
      <c r="O103" s="43">
        <v>1130300</v>
      </c>
      <c r="P103" s="43"/>
    </row>
    <row r="104" spans="1:16" x14ac:dyDescent="0.3">
      <c r="A104" s="41">
        <f>VLOOKUP(B104,'[1]PORTFOLIO RAW'!B:B,1,FALSE)</f>
        <v>329534</v>
      </c>
      <c r="B104" s="21">
        <v>329534</v>
      </c>
      <c r="C104" s="42" t="s">
        <v>3011</v>
      </c>
      <c r="D104" s="42" t="s">
        <v>3012</v>
      </c>
      <c r="E104" s="43">
        <v>1182629</v>
      </c>
      <c r="F104" s="43">
        <v>1130666</v>
      </c>
      <c r="G104" s="43">
        <v>1121867</v>
      </c>
      <c r="H104" s="43">
        <v>1090780</v>
      </c>
      <c r="I104" s="43">
        <v>1234585</v>
      </c>
      <c r="J104" s="43">
        <v>1476136</v>
      </c>
      <c r="K104" s="43">
        <v>2438531</v>
      </c>
      <c r="L104" s="43">
        <v>2652448</v>
      </c>
      <c r="M104" s="43">
        <v>2880173</v>
      </c>
      <c r="N104" s="43">
        <v>6382618</v>
      </c>
      <c r="O104" s="43">
        <v>1742104</v>
      </c>
      <c r="P104" s="43"/>
    </row>
    <row r="105" spans="1:16" x14ac:dyDescent="0.3">
      <c r="A105" s="41">
        <f>VLOOKUP(B105,'[1]PORTFOLIO RAW'!B:B,1,FALSE)</f>
        <v>867375</v>
      </c>
      <c r="B105" s="21">
        <v>867375</v>
      </c>
      <c r="C105" s="42" t="s">
        <v>3013</v>
      </c>
      <c r="D105" s="42" t="s">
        <v>3014</v>
      </c>
      <c r="E105" s="43">
        <v>957100</v>
      </c>
      <c r="F105" s="43">
        <v>1061400</v>
      </c>
      <c r="G105" s="43">
        <v>686000</v>
      </c>
      <c r="H105" s="43">
        <v>1040500</v>
      </c>
      <c r="I105" s="43">
        <v>1392500</v>
      </c>
      <c r="J105" s="43">
        <v>1618000</v>
      </c>
      <c r="K105" s="43">
        <v>1872300</v>
      </c>
      <c r="L105" s="43">
        <v>2218100</v>
      </c>
      <c r="M105" s="43">
        <v>2034300</v>
      </c>
      <c r="N105" s="43">
        <v>2042900</v>
      </c>
      <c r="O105" s="43">
        <v>2184000</v>
      </c>
      <c r="P105" s="43"/>
    </row>
    <row r="106" spans="1:16" x14ac:dyDescent="0.3">
      <c r="A106" s="41">
        <f>VLOOKUP(B106,'[1]PORTFOLIO RAW'!B:B,1,FALSE)</f>
        <v>910722</v>
      </c>
      <c r="B106" s="21">
        <v>910722</v>
      </c>
      <c r="C106" s="42" t="s">
        <v>3015</v>
      </c>
      <c r="D106" s="42" t="s">
        <v>3016</v>
      </c>
      <c r="E106" s="43">
        <v>490459</v>
      </c>
      <c r="F106" s="43">
        <v>541376</v>
      </c>
      <c r="G106" s="43">
        <v>444926</v>
      </c>
      <c r="H106" s="43">
        <v>602957</v>
      </c>
      <c r="I106" s="43">
        <v>676930</v>
      </c>
      <c r="J106" s="43">
        <v>591584</v>
      </c>
      <c r="K106" s="43">
        <v>620667</v>
      </c>
      <c r="L106" s="43">
        <v>660181</v>
      </c>
      <c r="M106" s="43">
        <v>782701</v>
      </c>
      <c r="N106" s="43">
        <v>733652</v>
      </c>
      <c r="O106" s="43">
        <v>767905</v>
      </c>
      <c r="P106" s="43"/>
    </row>
    <row r="107" spans="1:16" x14ac:dyDescent="0.3">
      <c r="A107" s="41">
        <f>VLOOKUP(B107,'[1]PORTFOLIO RAW'!B:B,1,FALSE)</f>
        <v>905039</v>
      </c>
      <c r="B107" s="21">
        <v>905039</v>
      </c>
      <c r="C107" s="42" t="s">
        <v>3017</v>
      </c>
      <c r="D107" s="42" t="s">
        <v>3018</v>
      </c>
      <c r="E107" s="43">
        <v>75228000</v>
      </c>
      <c r="F107" s="43">
        <v>85368000</v>
      </c>
      <c r="G107" s="43">
        <v>40099000</v>
      </c>
      <c r="H107" s="43">
        <v>57301000</v>
      </c>
      <c r="I107" s="43">
        <v>73798000</v>
      </c>
      <c r="J107" s="43">
        <v>79931000</v>
      </c>
      <c r="K107" s="43">
        <v>60975000</v>
      </c>
      <c r="L107" s="43">
        <v>55890000</v>
      </c>
      <c r="M107" s="43">
        <v>32681000</v>
      </c>
      <c r="N107" s="43">
        <v>25924000</v>
      </c>
      <c r="O107" s="43">
        <v>33788000</v>
      </c>
      <c r="P107" s="43"/>
    </row>
    <row r="108" spans="1:16" x14ac:dyDescent="0.3">
      <c r="A108" s="41">
        <f>VLOOKUP(B108,'[1]PORTFOLIO RAW'!B:B,1,FALSE)</f>
        <v>905082</v>
      </c>
      <c r="B108" s="21">
        <v>905082</v>
      </c>
      <c r="C108" s="42" t="s">
        <v>3019</v>
      </c>
      <c r="D108" s="42" t="s">
        <v>3020</v>
      </c>
      <c r="E108" s="43">
        <v>363700</v>
      </c>
      <c r="F108" s="43">
        <v>625900</v>
      </c>
      <c r="G108" s="43">
        <v>462100</v>
      </c>
      <c r="H108" s="43">
        <v>520900</v>
      </c>
      <c r="I108" s="43">
        <v>714000</v>
      </c>
      <c r="J108" s="43">
        <v>788300</v>
      </c>
      <c r="K108" s="43">
        <v>780700</v>
      </c>
      <c r="L108" s="43">
        <v>666600</v>
      </c>
      <c r="M108" s="43">
        <v>59000</v>
      </c>
      <c r="N108" s="43">
        <v>553300</v>
      </c>
      <c r="O108" s="43">
        <v>370600</v>
      </c>
      <c r="P108" s="43"/>
    </row>
    <row r="109" spans="1:16" x14ac:dyDescent="0.3">
      <c r="A109" s="41">
        <f>VLOOKUP(B109,'[1]PORTFOLIO RAW'!B:B,1,FALSE)</f>
        <v>905016</v>
      </c>
      <c r="B109" s="21">
        <v>905016</v>
      </c>
      <c r="C109" s="42" t="s">
        <v>3021</v>
      </c>
      <c r="D109" s="42" t="s">
        <v>3022</v>
      </c>
      <c r="E109" s="43">
        <v>3779000</v>
      </c>
      <c r="F109" s="43">
        <v>4388000</v>
      </c>
      <c r="G109" s="43">
        <v>4466000</v>
      </c>
      <c r="H109" s="43">
        <v>5433000</v>
      </c>
      <c r="I109" s="43">
        <v>5157000</v>
      </c>
      <c r="J109" s="43">
        <v>5333000</v>
      </c>
      <c r="K109" s="43">
        <v>6151000</v>
      </c>
      <c r="L109" s="43">
        <v>7660000</v>
      </c>
      <c r="M109" s="43">
        <v>8305000</v>
      </c>
      <c r="N109" s="43">
        <v>8905000</v>
      </c>
      <c r="O109" s="43">
        <v>8456000</v>
      </c>
      <c r="P109" s="43"/>
    </row>
    <row r="110" spans="1:16" x14ac:dyDescent="0.3">
      <c r="A110" s="41" t="str">
        <f>VLOOKUP(B110,'[1]PORTFOLIO RAW'!B:B,1,FALSE)</f>
        <v>28341F</v>
      </c>
      <c r="B110" s="21" t="s">
        <v>355</v>
      </c>
      <c r="C110" s="42" t="s">
        <v>3023</v>
      </c>
      <c r="D110" s="42" t="s">
        <v>3024</v>
      </c>
      <c r="E110" s="43">
        <v>1106527</v>
      </c>
      <c r="F110" s="43">
        <v>688445</v>
      </c>
      <c r="G110" s="43">
        <v>866621</v>
      </c>
      <c r="H110" s="43">
        <v>774673</v>
      </c>
      <c r="I110" s="43">
        <v>883380</v>
      </c>
      <c r="J110" s="43">
        <v>887863</v>
      </c>
      <c r="K110" s="43">
        <v>992285</v>
      </c>
      <c r="L110" s="43">
        <v>934749</v>
      </c>
      <c r="M110" s="43">
        <v>393402</v>
      </c>
      <c r="N110" s="43">
        <v>1031350</v>
      </c>
      <c r="O110" s="43">
        <v>609700</v>
      </c>
      <c r="P110" s="43"/>
    </row>
    <row r="111" spans="1:16" x14ac:dyDescent="0.3">
      <c r="A111" s="41">
        <f>VLOOKUP(B111,'[1]PORTFOLIO RAW'!B:B,1,FALSE)</f>
        <v>755980</v>
      </c>
      <c r="B111" s="21">
        <v>755980</v>
      </c>
      <c r="C111" s="42" t="s">
        <v>3025</v>
      </c>
      <c r="D111" s="42" t="s">
        <v>3026</v>
      </c>
      <c r="E111" s="43">
        <v>415231</v>
      </c>
      <c r="F111" s="43">
        <v>490435</v>
      </c>
      <c r="G111" s="43">
        <v>337577</v>
      </c>
      <c r="H111" s="43">
        <v>471395</v>
      </c>
      <c r="I111" s="43">
        <v>619787</v>
      </c>
      <c r="J111" s="43">
        <v>728207</v>
      </c>
      <c r="K111" s="43">
        <v>777772</v>
      </c>
      <c r="L111" s="43">
        <v>861021</v>
      </c>
      <c r="M111" s="43">
        <v>915726</v>
      </c>
      <c r="N111" s="43">
        <v>900285</v>
      </c>
      <c r="O111" s="43">
        <v>1009600</v>
      </c>
      <c r="P111" s="43"/>
    </row>
    <row r="112" spans="1:16" x14ac:dyDescent="0.3">
      <c r="A112" s="41">
        <f>VLOOKUP(B112,'[1]PORTFOLIO RAW'!B:B,1,FALSE)</f>
        <v>905994</v>
      </c>
      <c r="B112" s="21">
        <v>905994</v>
      </c>
      <c r="C112" s="42" t="s">
        <v>3027</v>
      </c>
      <c r="D112" s="42" t="s">
        <v>3028</v>
      </c>
      <c r="E112" s="43">
        <v>313615</v>
      </c>
      <c r="F112" s="43">
        <v>329277</v>
      </c>
      <c r="G112" s="43">
        <v>324908</v>
      </c>
      <c r="H112" s="43">
        <v>347746</v>
      </c>
      <c r="I112" s="43">
        <v>354419</v>
      </c>
      <c r="J112" s="43">
        <v>397990</v>
      </c>
      <c r="K112" s="43">
        <v>402389</v>
      </c>
      <c r="L112" s="43">
        <v>431400</v>
      </c>
      <c r="M112" s="43">
        <v>456027</v>
      </c>
      <c r="N112" s="43">
        <v>514954</v>
      </c>
      <c r="O112" s="43">
        <v>536540</v>
      </c>
      <c r="P112" s="43"/>
    </row>
    <row r="113" spans="1:16" x14ac:dyDescent="0.3">
      <c r="A113" s="41">
        <f>VLOOKUP(B113,'[1]PORTFOLIO RAW'!B:B,1,FALSE)</f>
        <v>997198</v>
      </c>
      <c r="B113" s="21">
        <v>997198</v>
      </c>
      <c r="C113" s="42" t="s">
        <v>3029</v>
      </c>
      <c r="D113" s="42" t="s">
        <v>3030</v>
      </c>
      <c r="E113" s="43">
        <v>2429000</v>
      </c>
      <c r="F113" s="43">
        <v>-1889000</v>
      </c>
      <c r="G113" s="43">
        <v>1312000</v>
      </c>
      <c r="H113" s="43">
        <v>1455000</v>
      </c>
      <c r="I113" s="43">
        <v>2360000</v>
      </c>
      <c r="J113" s="43">
        <v>2670000</v>
      </c>
      <c r="K113" s="43">
        <v>3230000</v>
      </c>
      <c r="L113" s="43">
        <v>2639000</v>
      </c>
      <c r="M113" s="43">
        <v>3034000</v>
      </c>
      <c r="N113" s="43">
        <v>2823000</v>
      </c>
      <c r="O113" s="43">
        <v>3473000</v>
      </c>
      <c r="P113" s="43"/>
    </row>
    <row r="114" spans="1:16" x14ac:dyDescent="0.3">
      <c r="A114" s="41">
        <f>VLOOKUP(B114,'[1]PORTFOLIO RAW'!B:B,1,FALSE)</f>
        <v>951503</v>
      </c>
      <c r="B114" s="21">
        <v>951503</v>
      </c>
      <c r="C114" s="42" t="s">
        <v>3031</v>
      </c>
      <c r="D114" s="42" t="s">
        <v>3032</v>
      </c>
      <c r="E114" s="43">
        <v>1464522</v>
      </c>
      <c r="F114" s="43">
        <v>1359973</v>
      </c>
      <c r="G114" s="43">
        <v>949624</v>
      </c>
      <c r="H114" s="43">
        <v>1457812</v>
      </c>
      <c r="I114" s="43">
        <v>1573001</v>
      </c>
      <c r="J114" s="43">
        <v>1883709</v>
      </c>
      <c r="K114" s="43">
        <v>2025557</v>
      </c>
      <c r="L114" s="43">
        <v>1972761</v>
      </c>
      <c r="M114" s="43">
        <v>2042421</v>
      </c>
      <c r="N114" s="43">
        <v>2400036</v>
      </c>
      <c r="O114" s="43">
        <v>2624332</v>
      </c>
      <c r="P114" s="43"/>
    </row>
    <row r="115" spans="1:16" x14ac:dyDescent="0.3">
      <c r="A115" s="41">
        <f>VLOOKUP(B115,'[1]PORTFOLIO RAW'!B:B,1,FALSE)</f>
        <v>741123</v>
      </c>
      <c r="B115" s="21">
        <v>741123</v>
      </c>
      <c r="C115" s="42" t="s">
        <v>3033</v>
      </c>
      <c r="D115" s="42" t="s">
        <v>3034</v>
      </c>
      <c r="E115" s="43">
        <v>930000</v>
      </c>
      <c r="F115" s="43">
        <v>1241000</v>
      </c>
      <c r="G115" s="43">
        <v>1287000</v>
      </c>
      <c r="H115" s="43">
        <v>1330000</v>
      </c>
      <c r="I115" s="43">
        <v>1266000</v>
      </c>
      <c r="J115" s="43">
        <v>1417000</v>
      </c>
      <c r="K115" s="43">
        <v>1465000</v>
      </c>
      <c r="L115" s="43">
        <v>1615000</v>
      </c>
      <c r="M115" s="43">
        <v>1643000</v>
      </c>
      <c r="N115" s="43">
        <v>1866000</v>
      </c>
      <c r="O115" s="43">
        <v>1978000</v>
      </c>
      <c r="P115" s="43"/>
    </row>
    <row r="116" spans="1:16" x14ac:dyDescent="0.3">
      <c r="A116" s="41">
        <f>VLOOKUP(B116,'[1]PORTFOLIO RAW'!B:B,1,FALSE)</f>
        <v>546814</v>
      </c>
      <c r="B116" s="21">
        <v>546814</v>
      </c>
      <c r="C116" s="42" t="s">
        <v>3035</v>
      </c>
      <c r="D116" s="42" t="s">
        <v>3036</v>
      </c>
      <c r="E116" s="43">
        <v>3203000</v>
      </c>
      <c r="F116" s="43">
        <v>-3072000</v>
      </c>
      <c r="G116" s="43">
        <v>2279000</v>
      </c>
      <c r="H116" s="43">
        <v>2983000</v>
      </c>
      <c r="I116" s="43">
        <v>3500000</v>
      </c>
      <c r="J116" s="43">
        <v>3576000</v>
      </c>
      <c r="K116" s="43">
        <v>3700000</v>
      </c>
      <c r="L116" s="43">
        <v>3821000</v>
      </c>
      <c r="M116" s="43">
        <v>3102000</v>
      </c>
      <c r="N116" s="43">
        <v>2377000</v>
      </c>
      <c r="O116" s="43">
        <v>2819000</v>
      </c>
      <c r="P116" s="43"/>
    </row>
    <row r="117" spans="1:16" x14ac:dyDescent="0.3">
      <c r="A117" s="41">
        <f>VLOOKUP(B117,'[1]PORTFOLIO RAW'!B:B,1,FALSE)</f>
        <v>938076</v>
      </c>
      <c r="B117" s="21">
        <v>938076</v>
      </c>
      <c r="C117" s="42" t="s">
        <v>3037</v>
      </c>
      <c r="D117" s="42" t="s">
        <v>3038</v>
      </c>
      <c r="E117" s="43">
        <v>2623574</v>
      </c>
      <c r="F117" s="43">
        <v>2439216</v>
      </c>
      <c r="G117" s="43">
        <v>1455487</v>
      </c>
      <c r="H117" s="43">
        <v>2522542</v>
      </c>
      <c r="I117" s="43">
        <v>2906287</v>
      </c>
      <c r="J117" s="43">
        <v>2858300</v>
      </c>
      <c r="K117" s="43">
        <v>3096400</v>
      </c>
      <c r="L117" s="43">
        <v>3492300</v>
      </c>
      <c r="M117" s="43">
        <v>3232900</v>
      </c>
      <c r="N117" s="43">
        <v>2584400</v>
      </c>
      <c r="O117" s="43">
        <v>2578100</v>
      </c>
      <c r="P117" s="43"/>
    </row>
    <row r="118" spans="1:16" x14ac:dyDescent="0.3">
      <c r="A118" s="41">
        <f>VLOOKUP(B118,'[1]PORTFOLIO RAW'!B:B,1,FALSE)</f>
        <v>152594</v>
      </c>
      <c r="B118" s="21">
        <v>152594</v>
      </c>
      <c r="C118" s="42" t="s">
        <v>3039</v>
      </c>
      <c r="D118" s="42" t="s">
        <v>3040</v>
      </c>
      <c r="E118" s="43">
        <v>7870000</v>
      </c>
      <c r="F118" s="43">
        <v>-10826000</v>
      </c>
      <c r="G118" s="43">
        <v>7539000</v>
      </c>
      <c r="H118" s="43">
        <v>10102000</v>
      </c>
      <c r="I118" s="43">
        <v>10152000</v>
      </c>
      <c r="J118" s="43">
        <v>6852000</v>
      </c>
      <c r="K118" s="43">
        <v>8100000</v>
      </c>
      <c r="L118" s="43">
        <v>4069000</v>
      </c>
      <c r="M118" s="43">
        <v>-9879000</v>
      </c>
      <c r="N118" s="43">
        <v>-107000</v>
      </c>
      <c r="O118" s="43">
        <v>5417000</v>
      </c>
      <c r="P118" s="43"/>
    </row>
    <row r="119" spans="1:16" x14ac:dyDescent="0.3">
      <c r="A119" s="41">
        <f>VLOOKUP(B119,'[1]PORTFOLIO RAW'!B:B,1,FALSE)</f>
        <v>951018</v>
      </c>
      <c r="B119" s="21">
        <v>951018</v>
      </c>
      <c r="C119" s="42" t="s">
        <v>3041</v>
      </c>
      <c r="D119" s="42" t="s">
        <v>3042</v>
      </c>
      <c r="E119" s="43">
        <v>1979000</v>
      </c>
      <c r="F119" s="43">
        <v>2153000</v>
      </c>
      <c r="G119" s="43">
        <v>2471000</v>
      </c>
      <c r="H119" s="43">
        <v>2637000</v>
      </c>
      <c r="I119" s="43">
        <v>2035000</v>
      </c>
      <c r="J119" s="43">
        <v>2507000</v>
      </c>
      <c r="K119" s="43">
        <v>2690000</v>
      </c>
      <c r="L119" s="43">
        <v>2652000</v>
      </c>
      <c r="M119" s="43">
        <v>2122000</v>
      </c>
      <c r="N119" s="43">
        <v>1792000</v>
      </c>
      <c r="O119" s="43">
        <v>2057000</v>
      </c>
      <c r="P119" s="43"/>
    </row>
    <row r="120" spans="1:16" x14ac:dyDescent="0.3">
      <c r="A120" s="41">
        <f>VLOOKUP(B120,'[1]PORTFOLIO RAW'!B:B,1,FALSE)</f>
        <v>907652</v>
      </c>
      <c r="B120" s="21">
        <v>907652</v>
      </c>
      <c r="C120" s="42" t="s">
        <v>3043</v>
      </c>
      <c r="D120" s="42" t="s">
        <v>3044</v>
      </c>
      <c r="E120" s="43">
        <v>3601000</v>
      </c>
      <c r="F120" s="43">
        <v>4184000</v>
      </c>
      <c r="G120" s="43">
        <v>4246000</v>
      </c>
      <c r="H120" s="43">
        <v>4526000</v>
      </c>
      <c r="I120" s="43">
        <v>4465000</v>
      </c>
      <c r="J120" s="43">
        <v>1329000</v>
      </c>
      <c r="K120" s="43">
        <v>4266000</v>
      </c>
      <c r="L120" s="43">
        <v>4401000</v>
      </c>
      <c r="M120" s="43">
        <v>4682000</v>
      </c>
      <c r="N120" s="43">
        <v>4784000</v>
      </c>
      <c r="O120" s="43">
        <v>4635000</v>
      </c>
      <c r="P120" s="43"/>
    </row>
    <row r="121" spans="1:16" x14ac:dyDescent="0.3">
      <c r="A121" s="41">
        <f>VLOOKUP(B121,'[1]PORTFOLIO RAW'!B:B,1,FALSE)</f>
        <v>905801</v>
      </c>
      <c r="B121" s="21">
        <v>905801</v>
      </c>
      <c r="C121" s="42" t="s">
        <v>3045</v>
      </c>
      <c r="D121" s="42" t="s">
        <v>3046</v>
      </c>
      <c r="E121" s="43">
        <v>2507000</v>
      </c>
      <c r="F121" s="43">
        <v>2714300</v>
      </c>
      <c r="G121" s="43">
        <v>2798100</v>
      </c>
      <c r="H121" s="43">
        <v>3012100</v>
      </c>
      <c r="I121" s="43">
        <v>3242700</v>
      </c>
      <c r="J121" s="43">
        <v>3104800</v>
      </c>
      <c r="K121" s="43">
        <v>3452400</v>
      </c>
      <c r="L121" s="43">
        <v>3558900</v>
      </c>
      <c r="M121" s="43">
        <v>2678800</v>
      </c>
      <c r="N121" s="43">
        <v>3323600</v>
      </c>
      <c r="O121" s="43">
        <v>3177000</v>
      </c>
      <c r="P121" s="43"/>
    </row>
    <row r="122" spans="1:16" x14ac:dyDescent="0.3">
      <c r="A122" s="41">
        <f>VLOOKUP(B122,'[1]PORTFOLIO RAW'!B:B,1,FALSE)</f>
        <v>906511</v>
      </c>
      <c r="B122" s="21">
        <v>906511</v>
      </c>
      <c r="C122" s="42" t="s">
        <v>3047</v>
      </c>
      <c r="D122" s="42" t="s">
        <v>3048</v>
      </c>
      <c r="E122" s="43">
        <v>940713</v>
      </c>
      <c r="F122" s="43">
        <v>888887</v>
      </c>
      <c r="G122" s="43">
        <v>762461</v>
      </c>
      <c r="H122" s="43">
        <v>879176</v>
      </c>
      <c r="I122" s="43">
        <v>1006778</v>
      </c>
      <c r="J122" s="43">
        <v>1137797</v>
      </c>
      <c r="K122" s="43">
        <v>1205232</v>
      </c>
      <c r="L122" s="43">
        <v>1291140</v>
      </c>
      <c r="M122" s="43">
        <v>1287018</v>
      </c>
      <c r="N122" s="43">
        <v>1242911</v>
      </c>
      <c r="O122" s="43">
        <v>1218445</v>
      </c>
      <c r="P122" s="43"/>
    </row>
    <row r="123" spans="1:16" x14ac:dyDescent="0.3">
      <c r="A123" s="41">
        <f>VLOOKUP(B123,'[1]PORTFOLIO RAW'!B:B,1,FALSE)</f>
        <v>546697</v>
      </c>
      <c r="B123" s="21">
        <v>546697</v>
      </c>
      <c r="C123" s="42" t="s">
        <v>3049</v>
      </c>
      <c r="D123" s="42" t="s">
        <v>3050</v>
      </c>
      <c r="E123" s="43">
        <v>2325609</v>
      </c>
      <c r="F123" s="43">
        <v>2840409</v>
      </c>
      <c r="G123" s="43">
        <v>3784562</v>
      </c>
      <c r="H123" s="43">
        <v>4287986</v>
      </c>
      <c r="I123" s="43">
        <v>4158654</v>
      </c>
      <c r="J123" s="43">
        <v>4251102</v>
      </c>
      <c r="K123" s="43">
        <v>4618882</v>
      </c>
      <c r="L123" s="43">
        <v>16318000</v>
      </c>
      <c r="M123" s="43">
        <v>23445000</v>
      </c>
      <c r="N123" s="43">
        <v>19219000</v>
      </c>
      <c r="O123" s="43">
        <v>15933000</v>
      </c>
      <c r="P123" s="43"/>
    </row>
    <row r="124" spans="1:16" x14ac:dyDescent="0.3">
      <c r="A124" s="41">
        <f>VLOOKUP(B124,'[1]PORTFOLIO RAW'!B:B,1,FALSE)</f>
        <v>134784</v>
      </c>
      <c r="B124" s="21">
        <v>134784</v>
      </c>
      <c r="C124" s="42" t="s">
        <v>3051</v>
      </c>
      <c r="D124" s="42" t="s">
        <v>3052</v>
      </c>
      <c r="E124" s="43">
        <v>1668000</v>
      </c>
      <c r="F124" s="43">
        <v>1949000</v>
      </c>
      <c r="G124" s="43">
        <v>1623000</v>
      </c>
      <c r="H124" s="43">
        <v>2519000</v>
      </c>
      <c r="I124" s="43">
        <v>2334000</v>
      </c>
      <c r="J124" s="43">
        <v>2712000</v>
      </c>
      <c r="K124" s="43">
        <v>2747000</v>
      </c>
      <c r="L124" s="43">
        <v>3106000</v>
      </c>
      <c r="M124" s="43">
        <v>4253000</v>
      </c>
      <c r="N124" s="43">
        <v>4315000</v>
      </c>
      <c r="O124" s="43">
        <v>7967000</v>
      </c>
      <c r="P124" s="43"/>
    </row>
    <row r="125" spans="1:16" x14ac:dyDescent="0.3">
      <c r="A125" s="41">
        <f>VLOOKUP(B125,'[1]PORTFOLIO RAW'!B:B,1,FALSE)</f>
        <v>694405</v>
      </c>
      <c r="B125" s="21">
        <v>694405</v>
      </c>
      <c r="C125" s="42" t="s">
        <v>3053</v>
      </c>
      <c r="D125" s="42" t="s">
        <v>3054</v>
      </c>
      <c r="E125" s="43">
        <v>1034587</v>
      </c>
      <c r="F125" s="43">
        <v>142475</v>
      </c>
      <c r="G125" s="43">
        <v>117690</v>
      </c>
      <c r="H125" s="43">
        <v>461285</v>
      </c>
      <c r="I125" s="43">
        <v>870690</v>
      </c>
      <c r="J125" s="43">
        <v>891568</v>
      </c>
      <c r="K125" s="43">
        <v>759845</v>
      </c>
      <c r="L125" s="43">
        <v>1021094</v>
      </c>
      <c r="M125" s="43">
        <v>987000</v>
      </c>
      <c r="N125" s="43">
        <v>2175000</v>
      </c>
      <c r="O125" s="43">
        <v>3456000</v>
      </c>
      <c r="P125" s="43"/>
    </row>
    <row r="126" spans="1:16" x14ac:dyDescent="0.3">
      <c r="A126" s="41">
        <f>VLOOKUP(B126,'[1]PORTFOLIO RAW'!B:B,1,FALSE)</f>
        <v>906150</v>
      </c>
      <c r="B126" s="21">
        <v>906150</v>
      </c>
      <c r="C126" s="42" t="s">
        <v>3055</v>
      </c>
      <c r="D126" s="42" t="s">
        <v>3056</v>
      </c>
      <c r="E126" s="43">
        <v>62949000</v>
      </c>
      <c r="F126" s="43">
        <v>34111000</v>
      </c>
      <c r="G126" s="43">
        <v>23212000</v>
      </c>
      <c r="H126" s="43">
        <v>26584000</v>
      </c>
      <c r="I126" s="43">
        <v>30783000</v>
      </c>
      <c r="J126" s="43">
        <v>27633000</v>
      </c>
      <c r="K126" s="43">
        <v>37671000</v>
      </c>
      <c r="L126" s="43">
        <v>37582000</v>
      </c>
      <c r="M126" s="43">
        <v>17930000</v>
      </c>
      <c r="N126" s="43">
        <v>20645000</v>
      </c>
      <c r="O126" s="43">
        <v>3127000</v>
      </c>
      <c r="P126" s="43"/>
    </row>
    <row r="127" spans="1:16" x14ac:dyDescent="0.3">
      <c r="A127" s="41">
        <f>VLOOKUP(B127,'[1]PORTFOLIO RAW'!B:B,1,FALSE)</f>
        <v>905898</v>
      </c>
      <c r="B127" s="21">
        <v>905898</v>
      </c>
      <c r="C127" s="42" t="s">
        <v>3057</v>
      </c>
      <c r="D127" s="42" t="s">
        <v>3058</v>
      </c>
      <c r="E127" s="43">
        <v>814818</v>
      </c>
      <c r="F127" s="43">
        <v>923631</v>
      </c>
      <c r="G127" s="43">
        <v>862137</v>
      </c>
      <c r="H127" s="43">
        <v>1011825</v>
      </c>
      <c r="I127" s="43">
        <v>1209504</v>
      </c>
      <c r="J127" s="43">
        <v>1292916</v>
      </c>
      <c r="K127" s="43">
        <v>1481437</v>
      </c>
      <c r="L127" s="43">
        <v>1552805</v>
      </c>
      <c r="M127" s="43">
        <v>1523983</v>
      </c>
      <c r="N127" s="43">
        <v>1365440</v>
      </c>
      <c r="O127" s="43">
        <v>1315617</v>
      </c>
      <c r="P127" s="43"/>
    </row>
    <row r="128" spans="1:16" x14ac:dyDescent="0.3">
      <c r="A128" s="41">
        <f>VLOOKUP(B128,'[1]PORTFOLIO RAW'!B:B,1,FALSE)</f>
        <v>904678</v>
      </c>
      <c r="B128" s="21">
        <v>904678</v>
      </c>
      <c r="C128" s="42" t="s">
        <v>3059</v>
      </c>
      <c r="D128" s="42" t="s">
        <v>3060</v>
      </c>
      <c r="E128" s="43">
        <v>4197000</v>
      </c>
      <c r="F128" s="43">
        <v>4061000</v>
      </c>
      <c r="G128" s="43">
        <v>2910000</v>
      </c>
      <c r="H128" s="43">
        <v>4082000</v>
      </c>
      <c r="I128" s="43">
        <v>6076000</v>
      </c>
      <c r="J128" s="43">
        <v>5755000</v>
      </c>
      <c r="K128" s="43">
        <v>5003000</v>
      </c>
      <c r="L128" s="43">
        <v>7234000</v>
      </c>
      <c r="M128" s="43">
        <v>1362000</v>
      </c>
      <c r="N128" s="43">
        <v>-5424000</v>
      </c>
      <c r="O128" s="43">
        <v>2943000</v>
      </c>
      <c r="P128" s="43"/>
    </row>
    <row r="129" spans="1:16" x14ac:dyDescent="0.3">
      <c r="A129" s="41">
        <f>VLOOKUP(B129,'[1]PORTFOLIO RAW'!B:B,1,FALSE)</f>
        <v>696738</v>
      </c>
      <c r="B129" s="21">
        <v>696738</v>
      </c>
      <c r="C129" s="42" t="s">
        <v>3061</v>
      </c>
      <c r="D129" s="42" t="s">
        <v>3062</v>
      </c>
      <c r="E129" s="43">
        <v>60752000</v>
      </c>
      <c r="F129" s="43">
        <v>35318000</v>
      </c>
      <c r="G129" s="43">
        <v>27672000</v>
      </c>
      <c r="H129" s="43">
        <v>19762000</v>
      </c>
      <c r="I129" s="43">
        <v>14400000</v>
      </c>
      <c r="J129" s="43">
        <v>18728000</v>
      </c>
      <c r="K129" s="43">
        <v>19720000</v>
      </c>
      <c r="L129" s="43">
        <v>18889000</v>
      </c>
      <c r="M129" s="43">
        <v>15076000</v>
      </c>
      <c r="N129" s="43">
        <v>18406000</v>
      </c>
      <c r="O129" s="43">
        <v>22465000</v>
      </c>
      <c r="P129" s="43"/>
    </row>
    <row r="130" spans="1:16" x14ac:dyDescent="0.3">
      <c r="A130" s="41">
        <f>VLOOKUP(B130,'[1]PORTFOLIO RAW'!B:B,1,FALSE)</f>
        <v>729665</v>
      </c>
      <c r="B130" s="21">
        <v>729665</v>
      </c>
      <c r="C130" s="42" t="s">
        <v>3063</v>
      </c>
      <c r="D130" s="42" t="s">
        <v>3064</v>
      </c>
      <c r="E130" s="43">
        <v>1733466</v>
      </c>
      <c r="F130" s="43">
        <v>1417600</v>
      </c>
      <c r="G130" s="43">
        <v>446684</v>
      </c>
      <c r="H130" s="43">
        <v>735997</v>
      </c>
      <c r="I130" s="43">
        <v>1018338</v>
      </c>
      <c r="J130" s="43">
        <v>1176523</v>
      </c>
      <c r="K130" s="43">
        <v>1326633</v>
      </c>
      <c r="L130" s="43">
        <v>1466782</v>
      </c>
      <c r="M130" s="43">
        <v>1360354</v>
      </c>
      <c r="N130" s="43">
        <v>1263136</v>
      </c>
      <c r="O130" s="43">
        <v>1117031</v>
      </c>
      <c r="P130" s="43"/>
    </row>
    <row r="131" spans="1:16" x14ac:dyDescent="0.3">
      <c r="A131" s="41">
        <f>VLOOKUP(B131,'[1]PORTFOLIO RAW'!B:B,1,FALSE)</f>
        <v>912030</v>
      </c>
      <c r="B131" s="21">
        <v>912030</v>
      </c>
      <c r="C131" s="42" t="s">
        <v>3065</v>
      </c>
      <c r="D131" s="42" t="s">
        <v>3066</v>
      </c>
      <c r="E131" s="43">
        <v>653520</v>
      </c>
      <c r="F131" s="43">
        <v>654336</v>
      </c>
      <c r="G131" s="43">
        <v>768407</v>
      </c>
      <c r="H131" s="43">
        <v>745485</v>
      </c>
      <c r="I131" s="43">
        <v>778971</v>
      </c>
      <c r="J131" s="43">
        <v>742645</v>
      </c>
      <c r="K131" s="43">
        <v>688468</v>
      </c>
      <c r="L131" s="43">
        <v>830298</v>
      </c>
      <c r="M131" s="43">
        <v>879813</v>
      </c>
      <c r="N131" s="43">
        <v>956495</v>
      </c>
      <c r="O131" s="43">
        <v>1068752</v>
      </c>
      <c r="P131" s="43"/>
    </row>
    <row r="132" spans="1:16" x14ac:dyDescent="0.3">
      <c r="A132" s="41">
        <f>VLOOKUP(B132,'[1]PORTFOLIO RAW'!B:B,1,FALSE)</f>
        <v>945589</v>
      </c>
      <c r="B132" s="21">
        <v>945589</v>
      </c>
      <c r="C132" s="42" t="s">
        <v>3067</v>
      </c>
      <c r="D132" s="42" t="s">
        <v>3068</v>
      </c>
      <c r="E132" s="43">
        <v>810846</v>
      </c>
      <c r="F132" s="43">
        <v>889592</v>
      </c>
      <c r="G132" s="43">
        <v>723234</v>
      </c>
      <c r="H132" s="43">
        <v>989529</v>
      </c>
      <c r="I132" s="43">
        <v>1281002</v>
      </c>
      <c r="J132" s="43">
        <v>1532168</v>
      </c>
      <c r="K132" s="43">
        <v>1786324</v>
      </c>
      <c r="L132" s="43">
        <v>1822921</v>
      </c>
      <c r="M132" s="43">
        <v>423534</v>
      </c>
      <c r="N132" s="43">
        <v>1399795</v>
      </c>
      <c r="O132" s="43">
        <v>1252842</v>
      </c>
      <c r="P132" s="43"/>
    </row>
    <row r="133" spans="1:16" x14ac:dyDescent="0.3">
      <c r="A133" s="41">
        <f>VLOOKUP(B133,'[1]PORTFOLIO RAW'!B:B,1,FALSE)</f>
        <v>905077</v>
      </c>
      <c r="B133" s="21">
        <v>905077</v>
      </c>
      <c r="C133" s="42" t="s">
        <v>3069</v>
      </c>
      <c r="D133" s="42" t="s">
        <v>3070</v>
      </c>
      <c r="E133" s="43">
        <v>772233</v>
      </c>
      <c r="F133" s="43">
        <v>841191</v>
      </c>
      <c r="G133" s="43">
        <v>944878</v>
      </c>
      <c r="H133" s="43">
        <v>1103684</v>
      </c>
      <c r="I133" s="43">
        <v>1272392</v>
      </c>
      <c r="J133" s="43">
        <v>1324125</v>
      </c>
      <c r="K133" s="43">
        <v>1543866</v>
      </c>
      <c r="L133" s="43">
        <v>1605173</v>
      </c>
      <c r="M133" s="43">
        <v>1227758</v>
      </c>
      <c r="N133" s="43">
        <v>1493266</v>
      </c>
      <c r="O133" s="43">
        <v>1472587</v>
      </c>
      <c r="P133" s="43"/>
    </row>
    <row r="134" spans="1:16" x14ac:dyDescent="0.3">
      <c r="A134" s="41">
        <f>VLOOKUP(B134,'[1]PORTFOLIO RAW'!B:B,1,FALSE)</f>
        <v>699943</v>
      </c>
      <c r="B134" s="21">
        <v>699943</v>
      </c>
      <c r="C134" s="42" t="s">
        <v>3071</v>
      </c>
      <c r="D134" s="42" t="s">
        <v>3072</v>
      </c>
      <c r="E134" s="43" t="s">
        <v>425</v>
      </c>
      <c r="F134" s="43">
        <v>896365</v>
      </c>
      <c r="G134" s="43">
        <v>460434</v>
      </c>
      <c r="H134" s="43">
        <v>924789</v>
      </c>
      <c r="I134" s="43">
        <v>791254</v>
      </c>
      <c r="J134" s="43">
        <v>531400</v>
      </c>
      <c r="K134" s="43">
        <v>773800</v>
      </c>
      <c r="L134" s="43">
        <v>166700</v>
      </c>
      <c r="M134" s="43">
        <v>1112000</v>
      </c>
      <c r="N134" s="43">
        <v>1131800</v>
      </c>
      <c r="O134" s="43">
        <v>1138600</v>
      </c>
      <c r="P134" s="43"/>
    </row>
    <row r="135" spans="1:16" x14ac:dyDescent="0.3">
      <c r="A135" s="41">
        <f>VLOOKUP(B135,'[1]PORTFOLIO RAW'!B:B,1,FALSE)</f>
        <v>542983</v>
      </c>
      <c r="B135" s="21">
        <v>542983</v>
      </c>
      <c r="C135" s="42" t="s">
        <v>3073</v>
      </c>
      <c r="D135" s="42" t="s">
        <v>3074</v>
      </c>
      <c r="E135" s="43">
        <v>181729</v>
      </c>
      <c r="F135" s="43">
        <v>-21279</v>
      </c>
      <c r="G135" s="43">
        <v>-1745249</v>
      </c>
      <c r="H135" s="43">
        <v>366884</v>
      </c>
      <c r="I135" s="43">
        <v>646968</v>
      </c>
      <c r="J135" s="43">
        <v>424377</v>
      </c>
      <c r="K135" s="43">
        <v>-395876</v>
      </c>
      <c r="L135" s="43">
        <v>791900</v>
      </c>
      <c r="M135" s="43">
        <v>874100</v>
      </c>
      <c r="N135" s="43">
        <v>1036000</v>
      </c>
      <c r="O135" s="43">
        <v>1832900</v>
      </c>
      <c r="P135" s="43"/>
    </row>
    <row r="136" spans="1:16" x14ac:dyDescent="0.3">
      <c r="A136" s="41">
        <f>VLOOKUP(B136,'[1]PORTFOLIO RAW'!B:B,1,FALSE)</f>
        <v>741410</v>
      </c>
      <c r="B136" s="21">
        <v>741410</v>
      </c>
      <c r="C136" s="42" t="s">
        <v>3075</v>
      </c>
      <c r="D136" s="42" t="s">
        <v>3076</v>
      </c>
      <c r="E136" s="43">
        <v>1246500</v>
      </c>
      <c r="F136" s="43">
        <v>1049500</v>
      </c>
      <c r="G136" s="43">
        <v>1492200</v>
      </c>
      <c r="H136" s="43">
        <v>1548500</v>
      </c>
      <c r="I136" s="43">
        <v>481600</v>
      </c>
      <c r="J136" s="43">
        <v>1479200</v>
      </c>
      <c r="K136" s="43">
        <v>1439400</v>
      </c>
      <c r="L136" s="43">
        <v>782600</v>
      </c>
      <c r="M136" s="43">
        <v>1490600</v>
      </c>
      <c r="N136" s="43">
        <v>1615400</v>
      </c>
      <c r="O136" s="43">
        <v>1667300</v>
      </c>
      <c r="P136" s="43"/>
    </row>
    <row r="137" spans="1:16" x14ac:dyDescent="0.3">
      <c r="A137" s="41">
        <f>VLOOKUP(B137,'[1]PORTFOLIO RAW'!B:B,1,FALSE)</f>
        <v>998171</v>
      </c>
      <c r="B137" s="21">
        <v>998171</v>
      </c>
      <c r="C137" s="42" t="s">
        <v>3077</v>
      </c>
      <c r="D137" s="42" t="s">
        <v>3078</v>
      </c>
      <c r="E137" s="43">
        <v>9018000</v>
      </c>
      <c r="F137" s="43">
        <v>6116000</v>
      </c>
      <c r="G137" s="43">
        <v>6464000</v>
      </c>
      <c r="H137" s="43">
        <v>7521000</v>
      </c>
      <c r="I137" s="43">
        <v>8356000</v>
      </c>
      <c r="J137" s="43">
        <v>9537000</v>
      </c>
      <c r="K137" s="43">
        <v>10935000</v>
      </c>
      <c r="L137" s="43">
        <v>12592000</v>
      </c>
      <c r="M137" s="43">
        <v>13803000</v>
      </c>
      <c r="N137" s="43">
        <v>15436000</v>
      </c>
      <c r="O137" s="43">
        <v>16817000</v>
      </c>
      <c r="P137" s="43"/>
    </row>
    <row r="138" spans="1:16" x14ac:dyDescent="0.3">
      <c r="A138" s="41">
        <f>VLOOKUP(B138,'[1]PORTFOLIO RAW'!B:B,1,FALSE)</f>
        <v>904842</v>
      </c>
      <c r="B138" s="21">
        <v>904842</v>
      </c>
      <c r="C138" s="42" t="s">
        <v>3079</v>
      </c>
      <c r="D138" s="42" t="s">
        <v>3080</v>
      </c>
      <c r="E138" s="43">
        <v>1851000</v>
      </c>
      <c r="F138" s="43">
        <v>1984000</v>
      </c>
      <c r="G138" s="43">
        <v>1920000</v>
      </c>
      <c r="H138" s="43">
        <v>2161000</v>
      </c>
      <c r="I138" s="43">
        <v>2613000</v>
      </c>
      <c r="J138" s="43">
        <v>2345000</v>
      </c>
      <c r="K138" s="43">
        <v>2031000</v>
      </c>
      <c r="L138" s="43">
        <v>2061000</v>
      </c>
      <c r="M138" s="43">
        <v>1930000</v>
      </c>
      <c r="N138" s="43">
        <v>2033000</v>
      </c>
      <c r="O138" s="43">
        <v>2215000</v>
      </c>
      <c r="P138" s="43"/>
    </row>
    <row r="139" spans="1:16" x14ac:dyDescent="0.3">
      <c r="A139" s="41">
        <f>VLOOKUP(B139,'[1]PORTFOLIO RAW'!B:B,1,FALSE)</f>
        <v>916860</v>
      </c>
      <c r="B139" s="21">
        <v>916860</v>
      </c>
      <c r="C139" s="42" t="s">
        <v>3081</v>
      </c>
      <c r="D139" s="42" t="s">
        <v>3082</v>
      </c>
      <c r="E139" s="43">
        <v>1520578</v>
      </c>
      <c r="F139" s="43">
        <v>1256437</v>
      </c>
      <c r="G139" s="43">
        <v>1957877</v>
      </c>
      <c r="H139" s="43">
        <v>2079722</v>
      </c>
      <c r="I139" s="43">
        <v>2614000</v>
      </c>
      <c r="J139" s="43">
        <v>2311000</v>
      </c>
      <c r="K139" s="43">
        <v>2394000</v>
      </c>
      <c r="L139" s="43">
        <v>2811000</v>
      </c>
      <c r="M139" s="43">
        <v>3064000</v>
      </c>
      <c r="N139" s="43">
        <v>2206000</v>
      </c>
      <c r="O139" s="43">
        <v>4747000</v>
      </c>
      <c r="P139" s="43"/>
    </row>
    <row r="140" spans="1:16" x14ac:dyDescent="0.3">
      <c r="A140" s="41">
        <f>VLOOKUP(B140,'[1]PORTFOLIO RAW'!B:B,1,FALSE)</f>
        <v>951068</v>
      </c>
      <c r="B140" s="21">
        <v>951068</v>
      </c>
      <c r="C140" s="42" t="s">
        <v>3083</v>
      </c>
      <c r="D140" s="42" t="s">
        <v>3084</v>
      </c>
      <c r="E140" s="43">
        <v>427006</v>
      </c>
      <c r="F140" s="43">
        <v>164649</v>
      </c>
      <c r="G140" s="43">
        <v>-3474706</v>
      </c>
      <c r="H140" s="43">
        <v>501775</v>
      </c>
      <c r="I140" s="43">
        <v>855151</v>
      </c>
      <c r="J140" s="43">
        <v>956811</v>
      </c>
      <c r="K140" s="43">
        <v>972944</v>
      </c>
      <c r="L140" s="43">
        <v>988149</v>
      </c>
      <c r="M140" s="43">
        <v>1081019</v>
      </c>
      <c r="N140" s="43">
        <v>1206408</v>
      </c>
      <c r="O140" s="43">
        <v>1768000</v>
      </c>
      <c r="P140" s="43"/>
    </row>
    <row r="141" spans="1:16" x14ac:dyDescent="0.3">
      <c r="A141" s="41">
        <f>VLOOKUP(B141,'[1]PORTFOLIO RAW'!B:B,1,FALSE)</f>
        <v>545725</v>
      </c>
      <c r="B141" s="21">
        <v>545725</v>
      </c>
      <c r="C141" s="42" t="s">
        <v>3085</v>
      </c>
      <c r="D141" s="42" t="s">
        <v>3086</v>
      </c>
      <c r="E141" s="43">
        <v>1273000</v>
      </c>
      <c r="F141" s="43">
        <v>1669900</v>
      </c>
      <c r="G141" s="43">
        <v>1787900</v>
      </c>
      <c r="H141" s="43">
        <v>1620100</v>
      </c>
      <c r="I141" s="43">
        <v>2103100</v>
      </c>
      <c r="J141" s="43">
        <v>2257200</v>
      </c>
      <c r="K141" s="43">
        <v>3129576</v>
      </c>
      <c r="L141" s="43">
        <v>4664294</v>
      </c>
      <c r="M141" s="43">
        <v>5463300</v>
      </c>
      <c r="N141" s="43">
        <v>5885900</v>
      </c>
      <c r="O141" s="43">
        <v>6662200</v>
      </c>
      <c r="P141" s="43"/>
    </row>
    <row r="142" spans="1:16" x14ac:dyDescent="0.3">
      <c r="A142" s="41">
        <f>VLOOKUP(B142,'[1]PORTFOLIO RAW'!B:B,1,FALSE)</f>
        <v>905052</v>
      </c>
      <c r="B142" s="21">
        <v>905052</v>
      </c>
      <c r="C142" s="42" t="s">
        <v>3087</v>
      </c>
      <c r="D142" s="42" t="s">
        <v>3088</v>
      </c>
      <c r="E142" s="43">
        <v>3205660</v>
      </c>
      <c r="F142" s="43">
        <v>2895326</v>
      </c>
      <c r="G142" s="43">
        <v>1947986</v>
      </c>
      <c r="H142" s="43">
        <v>2934721</v>
      </c>
      <c r="I142" s="43">
        <v>3378856</v>
      </c>
      <c r="J142" s="43">
        <v>4460000</v>
      </c>
      <c r="K142" s="43">
        <v>3213000</v>
      </c>
      <c r="L142" s="43">
        <v>3465000</v>
      </c>
      <c r="M142" s="43">
        <v>3426000</v>
      </c>
      <c r="N142" s="43">
        <v>3554000</v>
      </c>
      <c r="O142" s="43">
        <v>3992000</v>
      </c>
      <c r="P142" s="43"/>
    </row>
    <row r="143" spans="1:16" x14ac:dyDescent="0.3">
      <c r="A143" s="41">
        <f>VLOOKUP(B143,'[1]PORTFOLIO RAW'!B:B,1,FALSE)</f>
        <v>328184</v>
      </c>
      <c r="B143" s="21">
        <v>328184</v>
      </c>
      <c r="C143" s="42" t="s">
        <v>3089</v>
      </c>
      <c r="D143" s="42" t="s">
        <v>3090</v>
      </c>
      <c r="E143" s="43">
        <v>858208</v>
      </c>
      <c r="F143" s="43">
        <v>966738</v>
      </c>
      <c r="G143" s="43">
        <v>979288</v>
      </c>
      <c r="H143" s="43">
        <v>1132000</v>
      </c>
      <c r="I143" s="43">
        <v>1267000</v>
      </c>
      <c r="J143" s="43">
        <v>1443000</v>
      </c>
      <c r="K143" s="43">
        <v>1472000</v>
      </c>
      <c r="L143" s="43">
        <v>1542000</v>
      </c>
      <c r="M143" s="43">
        <v>970000</v>
      </c>
      <c r="N143" s="43">
        <v>1476000</v>
      </c>
      <c r="O143" s="43">
        <v>1634000</v>
      </c>
      <c r="P143" s="43"/>
    </row>
    <row r="144" spans="1:16" x14ac:dyDescent="0.3">
      <c r="A144" s="41">
        <f>VLOOKUP(B144,'[1]PORTFOLIO RAW'!B:B,1,FALSE)</f>
        <v>922726</v>
      </c>
      <c r="B144" s="21">
        <v>922726</v>
      </c>
      <c r="C144" s="42" t="s">
        <v>3091</v>
      </c>
      <c r="D144" s="42" t="s">
        <v>3092</v>
      </c>
      <c r="E144" s="43">
        <v>13979000</v>
      </c>
      <c r="F144" s="43">
        <v>14066000</v>
      </c>
      <c r="G144" s="43">
        <v>10927000</v>
      </c>
      <c r="H144" s="43">
        <v>20335000</v>
      </c>
      <c r="I144" s="43">
        <v>23774000</v>
      </c>
      <c r="J144" s="43">
        <v>22566000</v>
      </c>
      <c r="K144" s="43">
        <v>20564000</v>
      </c>
      <c r="L144" s="43">
        <v>24335000</v>
      </c>
      <c r="M144" s="43">
        <v>23395000</v>
      </c>
      <c r="N144" s="43">
        <v>21122000</v>
      </c>
      <c r="O144" s="43">
        <v>26709000</v>
      </c>
      <c r="P144" s="43"/>
    </row>
    <row r="145" spans="1:16" x14ac:dyDescent="0.3">
      <c r="A145" s="41">
        <f>VLOOKUP(B145,'[1]PORTFOLIO RAW'!B:B,1,FALSE)</f>
        <v>905050</v>
      </c>
      <c r="B145" s="21">
        <v>905050</v>
      </c>
      <c r="C145" s="42" t="s">
        <v>3093</v>
      </c>
      <c r="D145" s="42" t="s">
        <v>3094</v>
      </c>
      <c r="E145" s="43">
        <v>453007</v>
      </c>
      <c r="F145" s="43">
        <v>430516</v>
      </c>
      <c r="G145" s="43">
        <v>412892</v>
      </c>
      <c r="H145" s="43">
        <v>487544</v>
      </c>
      <c r="I145" s="43">
        <v>493512</v>
      </c>
      <c r="J145" s="43">
        <v>561835</v>
      </c>
      <c r="K145" s="43">
        <v>615204</v>
      </c>
      <c r="L145" s="43">
        <v>684482</v>
      </c>
      <c r="M145" s="43">
        <v>674760</v>
      </c>
      <c r="N145" s="43">
        <v>679175</v>
      </c>
      <c r="O145" s="43">
        <v>720375</v>
      </c>
      <c r="P145" s="43"/>
    </row>
    <row r="146" spans="1:16" x14ac:dyDescent="0.3">
      <c r="A146" s="41">
        <f>VLOOKUP(B146,'[1]PORTFOLIO RAW'!B:B,1,FALSE)</f>
        <v>904069</v>
      </c>
      <c r="B146" s="21">
        <v>904069</v>
      </c>
      <c r="C146" s="42" t="s">
        <v>3095</v>
      </c>
      <c r="D146" s="42" t="s">
        <v>3096</v>
      </c>
      <c r="E146" s="43">
        <v>3191000</v>
      </c>
      <c r="F146" s="43">
        <v>766000</v>
      </c>
      <c r="G146" s="43">
        <v>3325000</v>
      </c>
      <c r="H146" s="43">
        <v>2921000</v>
      </c>
      <c r="I146" s="43">
        <v>3386000</v>
      </c>
      <c r="J146" s="43">
        <v>3271000</v>
      </c>
      <c r="K146" s="43">
        <v>3065000</v>
      </c>
      <c r="L146" s="43">
        <v>2955000</v>
      </c>
      <c r="M146" s="43">
        <v>3204000</v>
      </c>
      <c r="N146" s="43">
        <v>2905000</v>
      </c>
      <c r="O146" s="43">
        <v>2949000</v>
      </c>
      <c r="P146" s="43"/>
    </row>
    <row r="147" spans="1:16" x14ac:dyDescent="0.3">
      <c r="A147" s="41">
        <f>VLOOKUP(B147,'[1]PORTFOLIO RAW'!B:B,1,FALSE)</f>
        <v>923465</v>
      </c>
      <c r="B147" s="21">
        <v>923465</v>
      </c>
      <c r="C147" s="42" t="s">
        <v>3097</v>
      </c>
      <c r="D147" s="42" t="s">
        <v>3098</v>
      </c>
      <c r="E147" s="43">
        <v>649600</v>
      </c>
      <c r="F147" s="43">
        <v>856700</v>
      </c>
      <c r="G147" s="43">
        <v>557900</v>
      </c>
      <c r="H147" s="43">
        <v>738700</v>
      </c>
      <c r="I147" s="43">
        <v>1026100</v>
      </c>
      <c r="J147" s="43">
        <v>956000</v>
      </c>
      <c r="K147" s="43">
        <v>748100</v>
      </c>
      <c r="L147" s="43">
        <v>968600</v>
      </c>
      <c r="M147" s="43">
        <v>1005000</v>
      </c>
      <c r="N147" s="43">
        <v>1081000</v>
      </c>
      <c r="O147" s="43">
        <v>1123900</v>
      </c>
      <c r="P147" s="43"/>
    </row>
    <row r="148" spans="1:16" x14ac:dyDescent="0.3">
      <c r="A148" s="41">
        <f>VLOOKUP(B148,'[1]PORTFOLIO RAW'!B:B,1,FALSE)</f>
        <v>912142</v>
      </c>
      <c r="B148" s="21">
        <v>912142</v>
      </c>
      <c r="C148" s="42" t="s">
        <v>3099</v>
      </c>
      <c r="D148" s="42" t="s">
        <v>3100</v>
      </c>
      <c r="E148" s="43">
        <v>512331</v>
      </c>
      <c r="F148" s="43">
        <v>734951</v>
      </c>
      <c r="G148" s="43">
        <v>714031</v>
      </c>
      <c r="H148" s="43">
        <v>490303</v>
      </c>
      <c r="I148" s="43">
        <v>620830</v>
      </c>
      <c r="J148" s="43">
        <v>705846</v>
      </c>
      <c r="K148" s="43">
        <v>773328</v>
      </c>
      <c r="L148" s="43">
        <v>699015</v>
      </c>
      <c r="M148" s="43">
        <v>598932</v>
      </c>
      <c r="N148" s="43">
        <v>431954</v>
      </c>
      <c r="O148" s="43">
        <v>527765</v>
      </c>
      <c r="P148" s="43"/>
    </row>
    <row r="149" spans="1:16" x14ac:dyDescent="0.3">
      <c r="A149" s="41">
        <f>VLOOKUP(B149,'[1]PORTFOLIO RAW'!B:B,1,FALSE)</f>
        <v>912212</v>
      </c>
      <c r="B149" s="21">
        <v>912212</v>
      </c>
      <c r="C149" s="42" t="s">
        <v>3101</v>
      </c>
      <c r="D149" s="42" t="s">
        <v>3102</v>
      </c>
      <c r="E149" s="43">
        <v>16356000</v>
      </c>
      <c r="F149" s="43">
        <v>20196000</v>
      </c>
      <c r="G149" s="43">
        <v>18964000</v>
      </c>
      <c r="H149" s="43">
        <v>20347000</v>
      </c>
      <c r="I149" s="43">
        <v>16045000</v>
      </c>
      <c r="J149" s="43">
        <v>17928000</v>
      </c>
      <c r="K149" s="43">
        <v>20057000</v>
      </c>
      <c r="L149" s="43">
        <v>24991000</v>
      </c>
      <c r="M149" s="43">
        <v>23494000</v>
      </c>
      <c r="N149" s="43">
        <v>24283000</v>
      </c>
      <c r="O149" s="43">
        <v>24249000</v>
      </c>
      <c r="P149" s="43"/>
    </row>
    <row r="150" spans="1:16" x14ac:dyDescent="0.3">
      <c r="A150" s="41">
        <f>VLOOKUP(B150,'[1]PORTFOLIO RAW'!B:B,1,FALSE)</f>
        <v>867871</v>
      </c>
      <c r="B150" s="21">
        <v>867871</v>
      </c>
      <c r="C150" s="42" t="s">
        <v>3103</v>
      </c>
      <c r="D150" s="42" t="s">
        <v>3104</v>
      </c>
      <c r="E150" s="43">
        <v>5062000</v>
      </c>
      <c r="F150" s="43">
        <v>-3887000</v>
      </c>
      <c r="G150" s="43">
        <v>-782000</v>
      </c>
      <c r="H150" s="43">
        <v>3368000</v>
      </c>
      <c r="I150" s="43">
        <v>1406000</v>
      </c>
      <c r="J150" s="43">
        <v>397000</v>
      </c>
      <c r="K150" s="43">
        <v>649000</v>
      </c>
      <c r="L150" s="43">
        <v>2351000</v>
      </c>
      <c r="M150" s="43">
        <v>2708000</v>
      </c>
      <c r="N150" s="43">
        <v>1541000</v>
      </c>
      <c r="O150" s="43">
        <v>1438000</v>
      </c>
      <c r="P150" s="43"/>
    </row>
    <row r="151" spans="1:16" x14ac:dyDescent="0.3">
      <c r="A151" s="41">
        <f>VLOOKUP(B151,'[1]PORTFOLIO RAW'!B:B,1,FALSE)</f>
        <v>993062</v>
      </c>
      <c r="B151" s="21">
        <v>993062</v>
      </c>
      <c r="C151" s="42" t="s">
        <v>3105</v>
      </c>
      <c r="D151" s="42" t="s">
        <v>3106</v>
      </c>
      <c r="E151" s="43">
        <v>789306</v>
      </c>
      <c r="F151" s="43">
        <v>697377</v>
      </c>
      <c r="G151" s="43">
        <v>-411344</v>
      </c>
      <c r="H151" s="43">
        <v>433046</v>
      </c>
      <c r="I151" s="43">
        <v>1250438</v>
      </c>
      <c r="J151" s="43">
        <v>1120424</v>
      </c>
      <c r="K151" s="43">
        <v>832331</v>
      </c>
      <c r="L151" s="43">
        <v>871345</v>
      </c>
      <c r="M151" s="43">
        <v>620676</v>
      </c>
      <c r="N151" s="43">
        <v>1048011</v>
      </c>
      <c r="O151" s="43">
        <v>1353558</v>
      </c>
      <c r="P151" s="43"/>
    </row>
    <row r="152" spans="1:16" x14ac:dyDescent="0.3">
      <c r="A152" s="41">
        <f>VLOOKUP(B152,'[1]PORTFOLIO RAW'!B:B,1,FALSE)</f>
        <v>271980</v>
      </c>
      <c r="B152" s="21">
        <v>271980</v>
      </c>
      <c r="C152" s="42" t="s">
        <v>3107</v>
      </c>
      <c r="D152" s="42" t="s">
        <v>3108</v>
      </c>
      <c r="E152" s="43">
        <v>7586000</v>
      </c>
      <c r="F152" s="43">
        <v>-109000</v>
      </c>
      <c r="G152" s="43">
        <v>-2069000</v>
      </c>
      <c r="H152" s="43">
        <v>5842000</v>
      </c>
      <c r="I152" s="43">
        <v>6890000</v>
      </c>
      <c r="J152" s="43">
        <v>2900000</v>
      </c>
      <c r="K152" s="43">
        <v>3339000</v>
      </c>
      <c r="L152" s="43">
        <v>7854000</v>
      </c>
      <c r="M152" s="43">
        <v>-17636000</v>
      </c>
      <c r="N152" s="43">
        <v>-1517000</v>
      </c>
      <c r="O152" s="43">
        <v>3458000</v>
      </c>
      <c r="P152" s="43"/>
    </row>
    <row r="153" spans="1:16" x14ac:dyDescent="0.3">
      <c r="A153" s="41">
        <f>VLOOKUP(B153,'[1]PORTFOLIO RAW'!B:B,1,FALSE)</f>
        <v>905922</v>
      </c>
      <c r="B153" s="21">
        <v>905922</v>
      </c>
      <c r="C153" s="42" t="s">
        <v>3109</v>
      </c>
      <c r="D153" s="42" t="s">
        <v>3110</v>
      </c>
      <c r="E153" s="43">
        <v>2238000</v>
      </c>
      <c r="F153" s="43">
        <v>2316000</v>
      </c>
      <c r="G153" s="43">
        <v>2348000</v>
      </c>
      <c r="H153" s="43">
        <v>2423000</v>
      </c>
      <c r="I153" s="43">
        <v>2347000</v>
      </c>
      <c r="J153" s="43">
        <v>2038000</v>
      </c>
      <c r="K153" s="43">
        <v>3375000</v>
      </c>
      <c r="L153" s="43">
        <v>1753000</v>
      </c>
      <c r="M153" s="43">
        <v>1761000</v>
      </c>
      <c r="N153" s="43">
        <v>1868000</v>
      </c>
      <c r="O153" s="43">
        <v>2429000</v>
      </c>
      <c r="P153" s="43"/>
    </row>
    <row r="154" spans="1:16" x14ac:dyDescent="0.3">
      <c r="A154" s="41">
        <f>VLOOKUP(B154,'[1]PORTFOLIO RAW'!B:B,1,FALSE)</f>
        <v>916130</v>
      </c>
      <c r="B154" s="21">
        <v>916130</v>
      </c>
      <c r="C154" s="42" t="s">
        <v>3111</v>
      </c>
      <c r="D154" s="42" t="s">
        <v>3112</v>
      </c>
      <c r="E154" s="43">
        <v>2341000</v>
      </c>
      <c r="F154" s="43">
        <v>-170000</v>
      </c>
      <c r="G154" s="43">
        <v>-1717000</v>
      </c>
      <c r="H154" s="43">
        <v>1316000</v>
      </c>
      <c r="I154" s="43">
        <v>1827000</v>
      </c>
      <c r="J154" s="43">
        <v>1474000</v>
      </c>
      <c r="K154" s="43">
        <v>1425000</v>
      </c>
      <c r="L154" s="43">
        <v>1621000</v>
      </c>
      <c r="M154" s="43">
        <v>1602000</v>
      </c>
      <c r="N154" s="43">
        <v>1455000</v>
      </c>
      <c r="O154" s="43">
        <v>2574000</v>
      </c>
      <c r="P154" s="43"/>
    </row>
    <row r="155" spans="1:16" x14ac:dyDescent="0.3">
      <c r="A155" s="41">
        <f>VLOOKUP(B155,'[1]PORTFOLIO RAW'!B:B,1,FALSE)</f>
        <v>546169</v>
      </c>
      <c r="B155" s="21">
        <v>546169</v>
      </c>
      <c r="C155" s="42" t="s">
        <v>3113</v>
      </c>
      <c r="D155" s="42" t="s">
        <v>3114</v>
      </c>
      <c r="E155" s="43">
        <v>482978</v>
      </c>
      <c r="F155" s="43">
        <v>546873</v>
      </c>
      <c r="G155" s="43">
        <v>396810</v>
      </c>
      <c r="H155" s="43">
        <v>563623</v>
      </c>
      <c r="I155" s="43">
        <v>556615</v>
      </c>
      <c r="J155" s="43">
        <v>524406</v>
      </c>
      <c r="K155" s="43">
        <v>506433</v>
      </c>
      <c r="L155" s="43">
        <v>578959</v>
      </c>
      <c r="M155" s="43">
        <v>732334</v>
      </c>
      <c r="N155" s="43">
        <v>615894</v>
      </c>
      <c r="O155" s="43">
        <v>699096</v>
      </c>
      <c r="P155" s="43"/>
    </row>
    <row r="156" spans="1:16" x14ac:dyDescent="0.3">
      <c r="A156" s="41">
        <f>VLOOKUP(B156,'[1]PORTFOLIO RAW'!B:B,1,FALSE)</f>
        <v>902354</v>
      </c>
      <c r="B156" s="21">
        <v>902354</v>
      </c>
      <c r="C156" s="42" t="s">
        <v>3115</v>
      </c>
      <c r="D156" s="42" t="s">
        <v>3116</v>
      </c>
      <c r="E156" s="43">
        <v>3388800</v>
      </c>
      <c r="F156" s="43">
        <v>3368000</v>
      </c>
      <c r="G156" s="43">
        <v>3637000</v>
      </c>
      <c r="H156" s="43">
        <v>3609000</v>
      </c>
      <c r="I156" s="43">
        <v>3554000</v>
      </c>
      <c r="J156" s="43">
        <v>3561000</v>
      </c>
      <c r="K156" s="43">
        <v>4091000</v>
      </c>
      <c r="L156" s="43">
        <v>3401000</v>
      </c>
      <c r="M156" s="43">
        <v>2376000</v>
      </c>
      <c r="N156" s="43">
        <v>4033000</v>
      </c>
      <c r="O156" s="43">
        <v>4033000</v>
      </c>
      <c r="P156" s="43"/>
    </row>
    <row r="157" spans="1:16" x14ac:dyDescent="0.3">
      <c r="A157" s="41">
        <f>VLOOKUP(B157,'[1]PORTFOLIO RAW'!B:B,1,FALSE)</f>
        <v>325849</v>
      </c>
      <c r="B157" s="21">
        <v>325849</v>
      </c>
      <c r="C157" s="42" t="s">
        <v>3117</v>
      </c>
      <c r="D157" s="42" t="s">
        <v>3118</v>
      </c>
      <c r="E157" s="43">
        <v>2277644</v>
      </c>
      <c r="F157" s="43">
        <v>2100000</v>
      </c>
      <c r="G157" s="43">
        <v>2313000</v>
      </c>
      <c r="H157" s="43">
        <v>2851000</v>
      </c>
      <c r="I157" s="43">
        <v>2940000</v>
      </c>
      <c r="J157" s="43">
        <v>3056000</v>
      </c>
      <c r="K157" s="43">
        <v>2631000</v>
      </c>
      <c r="L157" s="43">
        <v>2575000</v>
      </c>
      <c r="M157" s="43">
        <v>2320000</v>
      </c>
      <c r="N157" s="43">
        <v>2121000</v>
      </c>
      <c r="O157" s="43">
        <v>2413000</v>
      </c>
      <c r="P157" s="43"/>
    </row>
    <row r="158" spans="1:16" x14ac:dyDescent="0.3">
      <c r="A158" s="41">
        <f>VLOOKUP(B158,'[1]PORTFOLIO RAW'!B:B,1,FALSE)</f>
        <v>912134</v>
      </c>
      <c r="B158" s="21">
        <v>912134</v>
      </c>
      <c r="C158" s="42" t="s">
        <v>3119</v>
      </c>
      <c r="D158" s="42" t="s">
        <v>3120</v>
      </c>
      <c r="E158" s="43">
        <v>3657000</v>
      </c>
      <c r="F158" s="43">
        <v>3893000</v>
      </c>
      <c r="G158" s="43">
        <v>2612000</v>
      </c>
      <c r="H158" s="43">
        <v>3784000</v>
      </c>
      <c r="I158" s="43">
        <v>2916000</v>
      </c>
      <c r="J158" s="43">
        <v>4392000</v>
      </c>
      <c r="K158" s="43">
        <v>4425000</v>
      </c>
      <c r="L158" s="43">
        <v>5087000</v>
      </c>
      <c r="M158" s="43">
        <v>5666000</v>
      </c>
      <c r="N158" s="43">
        <v>5774000</v>
      </c>
      <c r="O158" s="43">
        <v>4521000</v>
      </c>
      <c r="P158" s="43"/>
    </row>
    <row r="159" spans="1:16" x14ac:dyDescent="0.3">
      <c r="A159" s="41">
        <f>VLOOKUP(B159,'[1]PORTFOLIO RAW'!B:B,1,FALSE)</f>
        <v>277355</v>
      </c>
      <c r="B159" s="21">
        <v>277355</v>
      </c>
      <c r="C159" s="42" t="s">
        <v>3121</v>
      </c>
      <c r="D159" s="42" t="s">
        <v>3122</v>
      </c>
      <c r="E159" s="43">
        <v>243186</v>
      </c>
      <c r="F159" s="43">
        <v>335440</v>
      </c>
      <c r="G159" s="43">
        <v>362565</v>
      </c>
      <c r="H159" s="43">
        <v>407311</v>
      </c>
      <c r="I159" s="43">
        <v>475073</v>
      </c>
      <c r="J159" s="43">
        <v>525754</v>
      </c>
      <c r="K159" s="43">
        <v>604001</v>
      </c>
      <c r="L159" s="43">
        <v>741114</v>
      </c>
      <c r="M159" s="43">
        <v>772872</v>
      </c>
      <c r="N159" s="43">
        <v>812426</v>
      </c>
      <c r="O159" s="43">
        <v>707274</v>
      </c>
      <c r="P159" s="43"/>
    </row>
    <row r="160" spans="1:16" x14ac:dyDescent="0.3">
      <c r="A160" s="41">
        <f>VLOOKUP(B160,'[1]PORTFOLIO RAW'!B:B,1,FALSE)</f>
        <v>906487</v>
      </c>
      <c r="B160" s="21">
        <v>906487</v>
      </c>
      <c r="C160" s="42" t="s">
        <v>3123</v>
      </c>
      <c r="D160" s="42" t="s">
        <v>3124</v>
      </c>
      <c r="E160" s="43">
        <v>370400</v>
      </c>
      <c r="F160" s="43">
        <v>376800</v>
      </c>
      <c r="G160" s="43">
        <v>367300</v>
      </c>
      <c r="H160" s="43">
        <v>415900</v>
      </c>
      <c r="I160" s="43">
        <v>361100</v>
      </c>
      <c r="J160" s="43">
        <v>463900</v>
      </c>
      <c r="K160" s="43">
        <v>415100</v>
      </c>
      <c r="L160" s="43">
        <v>455200</v>
      </c>
      <c r="M160" s="43">
        <v>604100</v>
      </c>
      <c r="N160" s="43">
        <v>641300</v>
      </c>
      <c r="O160" s="43">
        <v>591500</v>
      </c>
      <c r="P160" s="43"/>
    </row>
    <row r="161" spans="1:16" x14ac:dyDescent="0.3">
      <c r="A161" s="41">
        <f>VLOOKUP(B161,'[1]PORTFOLIO RAW'!B:B,1,FALSE)</f>
        <v>912219</v>
      </c>
      <c r="B161" s="21">
        <v>912219</v>
      </c>
      <c r="C161" s="42" t="s">
        <v>3125</v>
      </c>
      <c r="D161" s="42" t="s">
        <v>3126</v>
      </c>
      <c r="E161" s="43">
        <v>-2439945</v>
      </c>
      <c r="F161" s="43">
        <v>-358521</v>
      </c>
      <c r="G161" s="43">
        <v>-543925</v>
      </c>
      <c r="H161" s="43">
        <v>259423</v>
      </c>
      <c r="I161" s="43">
        <v>363870</v>
      </c>
      <c r="J161" s="43">
        <v>433940</v>
      </c>
      <c r="K161" s="43">
        <v>880661</v>
      </c>
      <c r="L161" s="43">
        <v>1136489</v>
      </c>
      <c r="M161" s="43">
        <v>1368245</v>
      </c>
      <c r="N161" s="43">
        <v>1570544</v>
      </c>
      <c r="O161" s="43">
        <v>1484266</v>
      </c>
      <c r="P161" s="43"/>
    </row>
    <row r="162" spans="1:16" x14ac:dyDescent="0.3">
      <c r="A162" s="41">
        <f>VLOOKUP(B162,'[1]PORTFOLIO RAW'!B:B,1,FALSE)</f>
        <v>921290</v>
      </c>
      <c r="B162" s="21">
        <v>921290</v>
      </c>
      <c r="C162" s="42" t="s">
        <v>3127</v>
      </c>
      <c r="D162" s="42" t="s">
        <v>3128</v>
      </c>
      <c r="E162" s="43">
        <v>5142000</v>
      </c>
      <c r="F162" s="43">
        <v>43300</v>
      </c>
      <c r="G162" s="43">
        <v>6916900</v>
      </c>
      <c r="H162" s="43">
        <v>8038900</v>
      </c>
      <c r="I162" s="43">
        <v>6909100</v>
      </c>
      <c r="J162" s="43">
        <v>7048200</v>
      </c>
      <c r="K162" s="43">
        <v>7379200</v>
      </c>
      <c r="L162" s="43">
        <v>4528100</v>
      </c>
      <c r="M162" s="43">
        <v>4378900</v>
      </c>
      <c r="N162" s="43">
        <v>5055800</v>
      </c>
      <c r="O162" s="43">
        <v>3989700</v>
      </c>
      <c r="P162" s="43"/>
    </row>
    <row r="163" spans="1:16" x14ac:dyDescent="0.3">
      <c r="A163" s="41">
        <f>VLOOKUP(B163,'[1]PORTFOLIO RAW'!B:B,1,FALSE)</f>
        <v>912402</v>
      </c>
      <c r="B163" s="21">
        <v>912402</v>
      </c>
      <c r="C163" s="42" t="s">
        <v>3129</v>
      </c>
      <c r="D163" s="42" t="s">
        <v>3130</v>
      </c>
      <c r="E163" s="43">
        <v>2168000</v>
      </c>
      <c r="F163" s="43">
        <v>262000</v>
      </c>
      <c r="G163" s="43">
        <v>-256000</v>
      </c>
      <c r="H163" s="43">
        <v>1524000</v>
      </c>
      <c r="I163" s="43">
        <v>889000</v>
      </c>
      <c r="J163" s="43">
        <v>1845000</v>
      </c>
      <c r="K163" s="43">
        <v>1900000</v>
      </c>
      <c r="L163" s="43">
        <v>2268000</v>
      </c>
      <c r="M163" s="43">
        <v>1737000</v>
      </c>
      <c r="N163" s="43">
        <v>1835000</v>
      </c>
      <c r="O163" s="43">
        <v>1432000</v>
      </c>
      <c r="P163" s="43"/>
    </row>
    <row r="164" spans="1:16" x14ac:dyDescent="0.3">
      <c r="A164" s="41">
        <f>VLOOKUP(B164,'[1]PORTFOLIO RAW'!B:B,1,FALSE)</f>
        <v>277487</v>
      </c>
      <c r="B164" s="21">
        <v>277487</v>
      </c>
      <c r="C164" s="42" t="s">
        <v>3131</v>
      </c>
      <c r="D164" s="42" t="s">
        <v>3132</v>
      </c>
      <c r="E164" s="43">
        <v>2422000</v>
      </c>
      <c r="F164" s="43">
        <v>7271000</v>
      </c>
      <c r="G164" s="43">
        <v>5471000</v>
      </c>
      <c r="H164" s="43">
        <v>7624000</v>
      </c>
      <c r="I164" s="43">
        <v>7892000</v>
      </c>
      <c r="J164" s="43">
        <v>3213000</v>
      </c>
      <c r="K164" s="43">
        <v>8917000</v>
      </c>
      <c r="L164" s="43">
        <v>6908000</v>
      </c>
      <c r="M164" s="43">
        <v>9746000</v>
      </c>
      <c r="N164" s="43">
        <v>7733000</v>
      </c>
      <c r="O164" s="43">
        <v>9874000</v>
      </c>
      <c r="P164" s="43"/>
    </row>
    <row r="165" spans="1:16" x14ac:dyDescent="0.3">
      <c r="A165" s="41">
        <f>VLOOKUP(B165,'[1]PORTFOLIO RAW'!B:B,1,FALSE)</f>
        <v>277642</v>
      </c>
      <c r="B165" s="21">
        <v>277642</v>
      </c>
      <c r="C165" s="42" t="s">
        <v>3133</v>
      </c>
      <c r="D165" s="42" t="s">
        <v>3134</v>
      </c>
      <c r="E165" s="43">
        <v>952000</v>
      </c>
      <c r="F165" s="43">
        <v>1139000</v>
      </c>
      <c r="G165" s="43">
        <v>257000</v>
      </c>
      <c r="H165" s="43">
        <v>1011000</v>
      </c>
      <c r="I165" s="43">
        <v>1408000</v>
      </c>
      <c r="J165" s="43">
        <v>1448000</v>
      </c>
      <c r="K165" s="43">
        <v>1348000</v>
      </c>
      <c r="L165" s="43">
        <v>1157000</v>
      </c>
      <c r="M165" s="43">
        <v>809000</v>
      </c>
      <c r="N165" s="43">
        <v>873000</v>
      </c>
      <c r="O165" s="43">
        <v>1096000</v>
      </c>
      <c r="P165" s="43"/>
    </row>
    <row r="166" spans="1:16" x14ac:dyDescent="0.3">
      <c r="A166" s="41">
        <f>VLOOKUP(B166,'[1]PORTFOLIO RAW'!B:B,1,FALSE)</f>
        <v>154423</v>
      </c>
      <c r="B166" s="21">
        <v>154423</v>
      </c>
      <c r="C166" s="42" t="s">
        <v>3135</v>
      </c>
      <c r="D166" s="42" t="s">
        <v>3136</v>
      </c>
      <c r="E166" s="43">
        <v>5336000</v>
      </c>
      <c r="F166" s="43">
        <v>5687000</v>
      </c>
      <c r="G166" s="43">
        <v>5038000</v>
      </c>
      <c r="H166" s="43">
        <v>4700000</v>
      </c>
      <c r="I166" s="43">
        <v>4661000</v>
      </c>
      <c r="J166" s="43">
        <v>5166000</v>
      </c>
      <c r="K166" s="43">
        <v>5174000</v>
      </c>
      <c r="L166" s="43">
        <v>6250000</v>
      </c>
      <c r="M166" s="43">
        <v>6149000</v>
      </c>
      <c r="N166" s="43">
        <v>6273000</v>
      </c>
      <c r="O166" s="43">
        <v>6908000</v>
      </c>
      <c r="P166" s="43"/>
    </row>
    <row r="167" spans="1:16" x14ac:dyDescent="0.3">
      <c r="A167" s="41">
        <f>VLOOKUP(B167,'[1]PORTFOLIO RAW'!B:B,1,FALSE)</f>
        <v>922418</v>
      </c>
      <c r="B167" s="21">
        <v>922418</v>
      </c>
      <c r="C167" s="42" t="s">
        <v>3137</v>
      </c>
      <c r="D167" s="42" t="s">
        <v>3138</v>
      </c>
      <c r="E167" s="43" t="s">
        <v>425</v>
      </c>
      <c r="F167" s="43">
        <v>1624000</v>
      </c>
      <c r="G167" s="43">
        <v>2962000</v>
      </c>
      <c r="H167" s="43">
        <v>4235000</v>
      </c>
      <c r="I167" s="43">
        <v>3587000</v>
      </c>
      <c r="J167" s="43">
        <v>2744000</v>
      </c>
      <c r="K167" s="43">
        <v>2742000</v>
      </c>
      <c r="L167" s="43">
        <v>3207000</v>
      </c>
      <c r="M167" s="43">
        <v>1719000</v>
      </c>
      <c r="N167" s="43">
        <v>2313000</v>
      </c>
      <c r="O167" s="43">
        <v>3065000</v>
      </c>
      <c r="P167" s="43"/>
    </row>
    <row r="168" spans="1:16" x14ac:dyDescent="0.3">
      <c r="A168" s="41">
        <f>VLOOKUP(B168,'[1]PORTFOLIO RAW'!B:B,1,FALSE)</f>
        <v>755695</v>
      </c>
      <c r="B168" s="21">
        <v>755695</v>
      </c>
      <c r="C168" s="42" t="s">
        <v>3139</v>
      </c>
      <c r="D168" s="42" t="s">
        <v>3140</v>
      </c>
      <c r="E168" s="43">
        <v>3892000</v>
      </c>
      <c r="F168" s="43">
        <v>4040000</v>
      </c>
      <c r="G168" s="43">
        <v>3495000</v>
      </c>
      <c r="H168" s="43">
        <v>3773000</v>
      </c>
      <c r="I168" s="43">
        <v>3799000</v>
      </c>
      <c r="J168" s="43">
        <v>3165000</v>
      </c>
      <c r="K168" s="43">
        <v>2979000</v>
      </c>
      <c r="L168" s="43">
        <v>3168000</v>
      </c>
      <c r="M168" s="43">
        <v>3642000</v>
      </c>
      <c r="N168" s="43">
        <v>4789000</v>
      </c>
      <c r="O168" s="43">
        <v>4710000</v>
      </c>
      <c r="P168" s="43"/>
    </row>
    <row r="169" spans="1:16" x14ac:dyDescent="0.3">
      <c r="A169" s="41">
        <f>VLOOKUP(B169,'[1]PORTFOLIO RAW'!B:B,1,FALSE)</f>
        <v>905620</v>
      </c>
      <c r="B169" s="21">
        <v>905620</v>
      </c>
      <c r="C169" s="42" t="s">
        <v>3141</v>
      </c>
      <c r="D169" s="42" t="s">
        <v>3142</v>
      </c>
      <c r="E169" s="43">
        <v>6214000</v>
      </c>
      <c r="F169" s="43">
        <v>5493000</v>
      </c>
      <c r="G169" s="43">
        <v>4871000</v>
      </c>
      <c r="H169" s="43">
        <v>5249000</v>
      </c>
      <c r="I169" s="43">
        <v>4860000</v>
      </c>
      <c r="J169" s="43">
        <v>5192000</v>
      </c>
      <c r="K169" s="43">
        <v>5709000</v>
      </c>
      <c r="L169" s="43">
        <v>6384000</v>
      </c>
      <c r="M169" s="43">
        <v>6550000</v>
      </c>
      <c r="N169" s="43">
        <v>7423000</v>
      </c>
      <c r="O169" s="43">
        <v>7662000</v>
      </c>
      <c r="P169" s="43"/>
    </row>
    <row r="170" spans="1:16" x14ac:dyDescent="0.3">
      <c r="A170" s="41">
        <f>VLOOKUP(B170,'[1]PORTFOLIO RAW'!B:B,1,FALSE)</f>
        <v>944314</v>
      </c>
      <c r="B170" s="21">
        <v>944314</v>
      </c>
      <c r="C170" s="42" t="s">
        <v>3143</v>
      </c>
      <c r="D170" s="42" t="s">
        <v>3144</v>
      </c>
      <c r="E170" s="43">
        <v>7167000</v>
      </c>
      <c r="F170" s="43">
        <v>4707000</v>
      </c>
      <c r="G170" s="43">
        <v>4129000</v>
      </c>
      <c r="H170" s="43">
        <v>7199000</v>
      </c>
      <c r="I170" s="43">
        <v>4315000</v>
      </c>
      <c r="J170" s="43">
        <v>2839000</v>
      </c>
      <c r="K170" s="43">
        <v>4971000</v>
      </c>
      <c r="L170" s="43">
        <v>4531000</v>
      </c>
      <c r="M170" s="43">
        <v>5401000</v>
      </c>
      <c r="N170" s="43">
        <v>5726000</v>
      </c>
      <c r="O170" s="43">
        <v>6247000</v>
      </c>
      <c r="P170" s="43"/>
    </row>
    <row r="171" spans="1:16" x14ac:dyDescent="0.3">
      <c r="A171" s="41">
        <f>VLOOKUP(B171,'[1]PORTFOLIO RAW'!B:B,1,FALSE)</f>
        <v>357366</v>
      </c>
      <c r="B171" s="21">
        <v>357366</v>
      </c>
      <c r="C171" s="42" t="s">
        <v>3145</v>
      </c>
      <c r="D171" s="42" t="s">
        <v>3146</v>
      </c>
      <c r="E171" s="43">
        <v>539443</v>
      </c>
      <c r="F171" s="43">
        <v>594357</v>
      </c>
      <c r="G171" s="43">
        <v>646487</v>
      </c>
      <c r="H171" s="43">
        <v>412969</v>
      </c>
      <c r="I171" s="43">
        <v>386372</v>
      </c>
      <c r="J171" s="43">
        <v>713082</v>
      </c>
      <c r="K171" s="43">
        <v>570001</v>
      </c>
      <c r="L171" s="43">
        <v>2120510</v>
      </c>
      <c r="M171" s="43">
        <v>1157788</v>
      </c>
      <c r="N171" s="43">
        <v>1017653</v>
      </c>
      <c r="O171" s="43">
        <v>604772</v>
      </c>
      <c r="P171" s="43"/>
    </row>
    <row r="172" spans="1:16" x14ac:dyDescent="0.3">
      <c r="A172" s="41">
        <f>VLOOKUP(B172,'[1]PORTFOLIO RAW'!B:B,1,FALSE)</f>
        <v>516007</v>
      </c>
      <c r="B172" s="21">
        <v>516007</v>
      </c>
      <c r="C172" s="42" t="s">
        <v>3147</v>
      </c>
      <c r="D172" s="42" t="s">
        <v>3148</v>
      </c>
      <c r="E172" s="43">
        <v>3404888</v>
      </c>
      <c r="F172" s="43">
        <v>677782</v>
      </c>
      <c r="G172" s="43">
        <v>-359711</v>
      </c>
      <c r="H172" s="43">
        <v>-278363</v>
      </c>
      <c r="I172" s="43">
        <v>4763528</v>
      </c>
      <c r="J172" s="43">
        <v>446244</v>
      </c>
      <c r="K172" s="43">
        <v>1908615</v>
      </c>
      <c r="L172" s="43">
        <v>2067670</v>
      </c>
      <c r="M172" s="43">
        <v>389798</v>
      </c>
      <c r="N172" s="43">
        <v>2329000</v>
      </c>
      <c r="O172" s="43">
        <v>2514742</v>
      </c>
      <c r="P172" s="43"/>
    </row>
    <row r="173" spans="1:16" x14ac:dyDescent="0.3">
      <c r="A173" s="41">
        <f>VLOOKUP(B173,'[1]PORTFOLIO RAW'!B:B,1,FALSE)</f>
        <v>510493</v>
      </c>
      <c r="B173" s="21">
        <v>510493</v>
      </c>
      <c r="C173" s="42" t="s">
        <v>3149</v>
      </c>
      <c r="D173" s="42" t="s">
        <v>3150</v>
      </c>
      <c r="E173" s="43">
        <v>445600</v>
      </c>
      <c r="F173" s="43">
        <v>480100</v>
      </c>
      <c r="G173" s="43">
        <v>566300</v>
      </c>
      <c r="H173" s="43">
        <v>610600</v>
      </c>
      <c r="I173" s="43">
        <v>644400</v>
      </c>
      <c r="J173" s="43">
        <v>688200</v>
      </c>
      <c r="K173" s="43">
        <v>658700</v>
      </c>
      <c r="L173" s="43">
        <v>711800</v>
      </c>
      <c r="M173" s="43">
        <v>660500</v>
      </c>
      <c r="N173" s="43">
        <v>755500</v>
      </c>
      <c r="O173" s="43">
        <v>816600</v>
      </c>
      <c r="P173" s="43"/>
    </row>
    <row r="174" spans="1:16" x14ac:dyDescent="0.3">
      <c r="A174" s="41">
        <f>VLOOKUP(B174,'[1]PORTFOLIO RAW'!B:B,1,FALSE)</f>
        <v>921910</v>
      </c>
      <c r="B174" s="21">
        <v>921910</v>
      </c>
      <c r="C174" s="42" t="s">
        <v>3151</v>
      </c>
      <c r="D174" s="42" t="s">
        <v>3152</v>
      </c>
      <c r="E174" s="43">
        <v>5080700</v>
      </c>
      <c r="F174" s="43">
        <v>7777700</v>
      </c>
      <c r="G174" s="43">
        <v>8010700</v>
      </c>
      <c r="H174" s="43">
        <v>8564600</v>
      </c>
      <c r="I174" s="43">
        <v>9739800</v>
      </c>
      <c r="J174" s="43">
        <v>9940600</v>
      </c>
      <c r="K174" s="43">
        <v>10233300</v>
      </c>
      <c r="L174" s="43">
        <v>9595900</v>
      </c>
      <c r="M174" s="43">
        <v>8896500</v>
      </c>
      <c r="N174" s="43">
        <v>9212500</v>
      </c>
      <c r="O174" s="43">
        <v>10674500</v>
      </c>
      <c r="P174" s="43"/>
    </row>
    <row r="175" spans="1:16" x14ac:dyDescent="0.3">
      <c r="A175" s="41">
        <f>VLOOKUP(B175,'[1]PORTFOLIO RAW'!B:B,1,FALSE)</f>
        <v>311759</v>
      </c>
      <c r="B175" s="21">
        <v>311759</v>
      </c>
      <c r="C175" s="42" t="s">
        <v>3153</v>
      </c>
      <c r="D175" s="42" t="s">
        <v>3154</v>
      </c>
      <c r="E175" s="43" t="s">
        <v>425</v>
      </c>
      <c r="F175" s="43" t="s">
        <v>425</v>
      </c>
      <c r="G175" s="43" t="s">
        <v>425</v>
      </c>
      <c r="H175" s="43" t="s">
        <v>425</v>
      </c>
      <c r="I175" s="43" t="s">
        <v>425</v>
      </c>
      <c r="J175" s="43" t="s">
        <v>425</v>
      </c>
      <c r="K175" s="43">
        <v>1601084</v>
      </c>
      <c r="L175" s="43">
        <v>1484648</v>
      </c>
      <c r="M175" s="43">
        <v>1244700</v>
      </c>
      <c r="N175" s="43">
        <v>1136072</v>
      </c>
      <c r="O175" s="43">
        <v>436787</v>
      </c>
      <c r="P175" s="43"/>
    </row>
    <row r="176" spans="1:16" x14ac:dyDescent="0.3">
      <c r="A176" s="41">
        <f>VLOOKUP(B176,'[1]PORTFOLIO RAW'!B:B,1,FALSE)</f>
        <v>912588</v>
      </c>
      <c r="B176" s="21">
        <v>912588</v>
      </c>
      <c r="C176" s="42" t="s">
        <v>3155</v>
      </c>
      <c r="D176" s="42" t="s">
        <v>3156</v>
      </c>
      <c r="E176" s="43">
        <v>1468000</v>
      </c>
      <c r="F176" s="43">
        <v>1371000</v>
      </c>
      <c r="G176" s="43">
        <v>786000</v>
      </c>
      <c r="H176" s="43">
        <v>818000</v>
      </c>
      <c r="I176" s="43">
        <v>1002000</v>
      </c>
      <c r="J176" s="43">
        <v>1076000</v>
      </c>
      <c r="K176" s="43">
        <v>1249000</v>
      </c>
      <c r="L176" s="43">
        <v>1650000</v>
      </c>
      <c r="M176" s="43">
        <v>1460000</v>
      </c>
      <c r="N176" s="43">
        <v>1668000</v>
      </c>
      <c r="O176" s="43">
        <v>1538000</v>
      </c>
      <c r="P176" s="43"/>
    </row>
    <row r="177" spans="1:16" x14ac:dyDescent="0.3">
      <c r="A177" s="41">
        <f>VLOOKUP(B177,'[1]PORTFOLIO RAW'!B:B,1,FALSE)</f>
        <v>904780</v>
      </c>
      <c r="B177" s="21">
        <v>904780</v>
      </c>
      <c r="C177" s="42" t="s">
        <v>3157</v>
      </c>
      <c r="D177" s="42" t="s">
        <v>3158</v>
      </c>
      <c r="E177" s="43">
        <v>1556000</v>
      </c>
      <c r="F177" s="43">
        <v>703000</v>
      </c>
      <c r="G177" s="43">
        <v>891000</v>
      </c>
      <c r="H177" s="43">
        <v>1316000</v>
      </c>
      <c r="I177" s="43">
        <v>1926000</v>
      </c>
      <c r="J177" s="43">
        <v>2226000</v>
      </c>
      <c r="K177" s="43">
        <v>2498000</v>
      </c>
      <c r="L177" s="43">
        <v>2610000</v>
      </c>
      <c r="M177" s="43">
        <v>2893000</v>
      </c>
      <c r="N177" s="43">
        <v>3107000</v>
      </c>
      <c r="O177" s="43">
        <v>3361000</v>
      </c>
      <c r="P177" s="43"/>
    </row>
    <row r="178" spans="1:16" x14ac:dyDescent="0.3">
      <c r="A178" s="41">
        <f>VLOOKUP(B178,'[1]PORTFOLIO RAW'!B:B,1,FALSE)</f>
        <v>905624</v>
      </c>
      <c r="B178" s="21">
        <v>905624</v>
      </c>
      <c r="C178" s="42" t="s">
        <v>3159</v>
      </c>
      <c r="D178" s="42" t="s">
        <v>3160</v>
      </c>
      <c r="E178" s="43">
        <v>1276000</v>
      </c>
      <c r="F178" s="43">
        <v>255000</v>
      </c>
      <c r="G178" s="43">
        <v>338000</v>
      </c>
      <c r="H178" s="43">
        <v>-247000</v>
      </c>
      <c r="I178" s="43">
        <v>45000</v>
      </c>
      <c r="J178" s="43">
        <v>510000</v>
      </c>
      <c r="K178" s="43">
        <v>855000</v>
      </c>
      <c r="L178" s="43">
        <v>967000</v>
      </c>
      <c r="M178" s="43">
        <v>1061000</v>
      </c>
      <c r="N178" s="43">
        <v>1218000</v>
      </c>
      <c r="O178" s="43">
        <v>1314000</v>
      </c>
      <c r="P178" s="43"/>
    </row>
    <row r="179" spans="1:16" x14ac:dyDescent="0.3">
      <c r="A179" s="41">
        <f>VLOOKUP(B179,'[1]PORTFOLIO RAW'!B:B,1,FALSE)</f>
        <v>130062</v>
      </c>
      <c r="B179" s="21">
        <v>130062</v>
      </c>
      <c r="C179" s="42" t="s">
        <v>3161</v>
      </c>
      <c r="D179" s="42" t="s">
        <v>3162</v>
      </c>
      <c r="E179" s="43">
        <v>591853</v>
      </c>
      <c r="F179" s="43">
        <v>488727</v>
      </c>
      <c r="G179" s="43">
        <v>368113</v>
      </c>
      <c r="H179" s="43">
        <v>377700</v>
      </c>
      <c r="I179" s="43">
        <v>332600</v>
      </c>
      <c r="J179" s="43">
        <v>333463</v>
      </c>
      <c r="K179" s="43">
        <v>391454</v>
      </c>
      <c r="L179" s="43">
        <v>538000</v>
      </c>
      <c r="M179" s="43">
        <v>753700</v>
      </c>
      <c r="N179" s="43">
        <v>974000</v>
      </c>
      <c r="O179" s="43">
        <v>1007600</v>
      </c>
      <c r="P179" s="43"/>
    </row>
    <row r="180" spans="1:16" x14ac:dyDescent="0.3">
      <c r="A180" s="41">
        <f>VLOOKUP(B180,'[1]PORTFOLIO RAW'!B:B,1,FALSE)</f>
        <v>286738</v>
      </c>
      <c r="B180" s="21">
        <v>286738</v>
      </c>
      <c r="C180" s="42" t="s">
        <v>3163</v>
      </c>
      <c r="D180" s="42" t="s">
        <v>3164</v>
      </c>
      <c r="E180" s="43">
        <v>6543000</v>
      </c>
      <c r="F180" s="43">
        <v>6655000</v>
      </c>
      <c r="G180" s="43">
        <v>-2789000</v>
      </c>
      <c r="H180" s="43">
        <v>5144000</v>
      </c>
      <c r="I180" s="43">
        <v>11650000</v>
      </c>
      <c r="J180" s="43">
        <v>2530000</v>
      </c>
      <c r="K180" s="43">
        <v>6048000</v>
      </c>
      <c r="L180" s="43">
        <v>10733000</v>
      </c>
      <c r="M180" s="43">
        <v>9371000</v>
      </c>
      <c r="N180" s="43">
        <v>1658000</v>
      </c>
      <c r="O180" s="43">
        <v>5460000</v>
      </c>
      <c r="P180" s="43"/>
    </row>
    <row r="181" spans="1:16" x14ac:dyDescent="0.3">
      <c r="A181" s="41">
        <f>VLOOKUP(B181,'[1]PORTFOLIO RAW'!B:B,1,FALSE)</f>
        <v>771830</v>
      </c>
      <c r="B181" s="21">
        <v>771830</v>
      </c>
      <c r="C181" s="42" t="s">
        <v>3165</v>
      </c>
      <c r="D181" s="42" t="s">
        <v>3166</v>
      </c>
      <c r="E181" s="43">
        <v>518323</v>
      </c>
      <c r="F181" s="43">
        <v>644687</v>
      </c>
      <c r="G181" s="43">
        <v>240042</v>
      </c>
      <c r="H181" s="43" t="s">
        <v>425</v>
      </c>
      <c r="I181" s="43">
        <v>876208</v>
      </c>
      <c r="J181" s="43">
        <v>747546</v>
      </c>
      <c r="K181" s="43">
        <v>792515</v>
      </c>
      <c r="L181" s="43">
        <v>678519</v>
      </c>
      <c r="M181" s="43">
        <v>578113</v>
      </c>
      <c r="N181" s="43">
        <v>562391</v>
      </c>
      <c r="O181" s="43">
        <v>878181</v>
      </c>
      <c r="P181" s="43"/>
    </row>
    <row r="182" spans="1:16" x14ac:dyDescent="0.3">
      <c r="A182" s="41">
        <f>VLOOKUP(B182,'[1]PORTFOLIO RAW'!B:B,1,FALSE)</f>
        <v>312367</v>
      </c>
      <c r="B182" s="21">
        <v>312367</v>
      </c>
      <c r="C182" s="42" t="s">
        <v>3167</v>
      </c>
      <c r="D182" s="42" t="s">
        <v>3168</v>
      </c>
      <c r="E182" s="43">
        <v>241000</v>
      </c>
      <c r="F182" s="43">
        <v>201000</v>
      </c>
      <c r="G182" s="43">
        <v>343000</v>
      </c>
      <c r="H182" s="43">
        <v>695000</v>
      </c>
      <c r="I182" s="43">
        <v>1483000</v>
      </c>
      <c r="J182" s="43">
        <v>1579000</v>
      </c>
      <c r="K182" s="43">
        <v>1675000</v>
      </c>
      <c r="L182" s="43">
        <v>1342000</v>
      </c>
      <c r="M182" s="43">
        <v>1825000</v>
      </c>
      <c r="N182" s="43">
        <v>2487000</v>
      </c>
      <c r="O182" s="43">
        <v>2516000</v>
      </c>
      <c r="P182" s="43"/>
    </row>
    <row r="183" spans="1:16" x14ac:dyDescent="0.3">
      <c r="A183" s="41">
        <f>VLOOKUP(B183,'[1]PORTFOLIO RAW'!B:B,1,FALSE)</f>
        <v>912635</v>
      </c>
      <c r="B183" s="21">
        <v>912635</v>
      </c>
      <c r="C183" s="42" t="s">
        <v>3169</v>
      </c>
      <c r="D183" s="42" t="s">
        <v>3170</v>
      </c>
      <c r="E183" s="43">
        <v>5921600</v>
      </c>
      <c r="F183" s="43">
        <v>7340700</v>
      </c>
      <c r="G183" s="43">
        <v>7832000</v>
      </c>
      <c r="H183" s="43">
        <v>7637000</v>
      </c>
      <c r="I183" s="43">
        <v>7902000</v>
      </c>
      <c r="J183" s="43">
        <v>9156000</v>
      </c>
      <c r="K183" s="43">
        <v>9939000</v>
      </c>
      <c r="L183" s="43">
        <v>10224000</v>
      </c>
      <c r="M183" s="43">
        <v>11586000</v>
      </c>
      <c r="N183" s="43">
        <v>12210000</v>
      </c>
      <c r="O183" s="43">
        <v>11847000</v>
      </c>
      <c r="P183" s="43"/>
    </row>
    <row r="184" spans="1:16" x14ac:dyDescent="0.3">
      <c r="A184" s="41">
        <f>VLOOKUP(B184,'[1]PORTFOLIO RAW'!B:B,1,FALSE)</f>
        <v>152533</v>
      </c>
      <c r="B184" s="21">
        <v>152533</v>
      </c>
      <c r="C184" s="42" t="s">
        <v>3171</v>
      </c>
      <c r="D184" s="42" t="s">
        <v>3172</v>
      </c>
      <c r="E184" s="43">
        <v>943800</v>
      </c>
      <c r="F184" s="43">
        <v>1023000</v>
      </c>
      <c r="G184" s="43">
        <v>1128800</v>
      </c>
      <c r="H184" s="43">
        <v>1178600</v>
      </c>
      <c r="I184" s="43">
        <v>1175500</v>
      </c>
      <c r="J184" s="43">
        <v>1247100</v>
      </c>
      <c r="K184" s="43">
        <v>1225300</v>
      </c>
      <c r="L184" s="43">
        <v>1167400</v>
      </c>
      <c r="M184" s="43">
        <v>1454800</v>
      </c>
      <c r="N184" s="43">
        <v>1815900</v>
      </c>
      <c r="O184" s="43">
        <v>1891900</v>
      </c>
      <c r="P184" s="43"/>
    </row>
    <row r="185" spans="1:16" x14ac:dyDescent="0.3">
      <c r="A185" s="41">
        <f>VLOOKUP(B185,'[1]PORTFOLIO RAW'!B:B,1,FALSE)</f>
        <v>719643</v>
      </c>
      <c r="B185" s="21">
        <v>719643</v>
      </c>
      <c r="C185" s="42" t="s">
        <v>3173</v>
      </c>
      <c r="D185" s="42" t="s">
        <v>3174</v>
      </c>
      <c r="E185" s="43">
        <v>21575000</v>
      </c>
      <c r="F185" s="43">
        <v>25870000</v>
      </c>
      <c r="G185" s="43">
        <v>22421000</v>
      </c>
      <c r="H185" s="43">
        <v>27671000</v>
      </c>
      <c r="I185" s="43">
        <v>30903000</v>
      </c>
      <c r="J185" s="43">
        <v>25405000</v>
      </c>
      <c r="K185" s="43">
        <v>31236000</v>
      </c>
      <c r="L185" s="43">
        <v>33629000</v>
      </c>
      <c r="M185" s="43">
        <v>25245000</v>
      </c>
      <c r="N185" s="43">
        <v>27616000</v>
      </c>
      <c r="O185" s="43">
        <v>34149000</v>
      </c>
      <c r="P185" s="43"/>
    </row>
    <row r="186" spans="1:16" x14ac:dyDescent="0.3">
      <c r="A186" s="41">
        <f>VLOOKUP(B186,'[1]PORTFOLIO RAW'!B:B,1,FALSE)</f>
        <v>999506</v>
      </c>
      <c r="B186" s="21">
        <v>999506</v>
      </c>
      <c r="C186" s="42" t="s">
        <v>3175</v>
      </c>
      <c r="D186" s="42" t="s">
        <v>3176</v>
      </c>
      <c r="E186" s="43">
        <v>1590000</v>
      </c>
      <c r="F186" s="43">
        <v>531000</v>
      </c>
      <c r="G186" s="43">
        <v>470000</v>
      </c>
      <c r="H186" s="43">
        <v>4103000</v>
      </c>
      <c r="I186" s="43">
        <v>2780000</v>
      </c>
      <c r="J186" s="43">
        <v>1531000</v>
      </c>
      <c r="K186" s="43">
        <v>3320000</v>
      </c>
      <c r="L186" s="43">
        <v>5188000</v>
      </c>
      <c r="M186" s="43">
        <v>5647000</v>
      </c>
      <c r="N186" s="43">
        <v>3136000</v>
      </c>
      <c r="O186" s="43">
        <v>9663000</v>
      </c>
      <c r="P186" s="43"/>
    </row>
    <row r="187" spans="1:16" x14ac:dyDescent="0.3">
      <c r="A187" s="41">
        <f>VLOOKUP(B187,'[1]PORTFOLIO RAW'!B:B,1,FALSE)</f>
        <v>328228</v>
      </c>
      <c r="B187" s="21">
        <v>328228</v>
      </c>
      <c r="C187" s="42" t="s">
        <v>3177</v>
      </c>
      <c r="D187" s="42" t="s">
        <v>3178</v>
      </c>
      <c r="E187" s="43">
        <v>522677</v>
      </c>
      <c r="F187" s="43">
        <v>459027</v>
      </c>
      <c r="G187" s="43">
        <v>357565</v>
      </c>
      <c r="H187" s="43">
        <v>359020</v>
      </c>
      <c r="I187" s="43">
        <v>598674</v>
      </c>
      <c r="J187" s="43">
        <v>513580</v>
      </c>
      <c r="K187" s="43">
        <v>397809</v>
      </c>
      <c r="L187" s="43">
        <v>670386</v>
      </c>
      <c r="M187" s="43">
        <v>686558</v>
      </c>
      <c r="N187" s="43">
        <v>668856</v>
      </c>
      <c r="O187" s="43">
        <v>705563</v>
      </c>
      <c r="P187" s="43"/>
    </row>
    <row r="188" spans="1:16" x14ac:dyDescent="0.3">
      <c r="A188" s="41">
        <f>VLOOKUP(B188,'[1]PORTFOLIO RAW'!B:B,1,FALSE)</f>
        <v>902172</v>
      </c>
      <c r="B188" s="21">
        <v>902172</v>
      </c>
      <c r="C188" s="42" t="s">
        <v>3179</v>
      </c>
      <c r="D188" s="42" t="s">
        <v>3180</v>
      </c>
      <c r="E188" s="43">
        <v>7397000</v>
      </c>
      <c r="F188" s="43">
        <v>6476000</v>
      </c>
      <c r="G188" s="43">
        <v>5946000</v>
      </c>
      <c r="H188" s="43">
        <v>7057000</v>
      </c>
      <c r="I188" s="43">
        <v>7452000</v>
      </c>
      <c r="J188" s="43">
        <v>7832000</v>
      </c>
      <c r="K188" s="43">
        <v>8035000</v>
      </c>
      <c r="L188" s="43">
        <v>8536000</v>
      </c>
      <c r="M188" s="43">
        <v>8377000</v>
      </c>
      <c r="N188" s="43">
        <v>8726000</v>
      </c>
      <c r="O188" s="43">
        <v>9510000</v>
      </c>
      <c r="P188" s="43"/>
    </row>
    <row r="189" spans="1:16" x14ac:dyDescent="0.3">
      <c r="A189" s="41">
        <f>VLOOKUP(B189,'[1]PORTFOLIO RAW'!B:B,1,FALSE)</f>
        <v>325475</v>
      </c>
      <c r="B189" s="21">
        <v>325475</v>
      </c>
      <c r="C189" s="42" t="s">
        <v>3181</v>
      </c>
      <c r="D189" s="42" t="s">
        <v>3182</v>
      </c>
      <c r="E189" s="43">
        <v>1065023</v>
      </c>
      <c r="F189" s="43">
        <v>-856062</v>
      </c>
      <c r="G189" s="43">
        <v>352322</v>
      </c>
      <c r="H189" s="43">
        <v>615072</v>
      </c>
      <c r="I189" s="43">
        <v>599225</v>
      </c>
      <c r="J189" s="43">
        <v>711524</v>
      </c>
      <c r="K189" s="43">
        <v>846688</v>
      </c>
      <c r="L189" s="43">
        <v>1107668</v>
      </c>
      <c r="M189" s="43">
        <v>1182594</v>
      </c>
      <c r="N189" s="43">
        <v>1691139</v>
      </c>
      <c r="O189" s="43">
        <v>1795640</v>
      </c>
      <c r="P189" s="43"/>
    </row>
    <row r="190" spans="1:16" x14ac:dyDescent="0.3">
      <c r="A190" s="41">
        <f>VLOOKUP(B190,'[1]PORTFOLIO RAW'!B:B,1,FALSE)</f>
        <v>905010</v>
      </c>
      <c r="B190" s="21">
        <v>905010</v>
      </c>
      <c r="C190" s="42" t="s">
        <v>3183</v>
      </c>
      <c r="D190" s="42" t="s">
        <v>3184</v>
      </c>
      <c r="E190" s="43">
        <v>2245460</v>
      </c>
      <c r="F190" s="43">
        <v>2378197</v>
      </c>
      <c r="G190" s="43">
        <v>2394044</v>
      </c>
      <c r="H190" s="43">
        <v>2544998</v>
      </c>
      <c r="I190" s="43">
        <v>2778017</v>
      </c>
      <c r="J190" s="43">
        <v>2851124</v>
      </c>
      <c r="K190" s="43">
        <v>3047186</v>
      </c>
      <c r="L190" s="43">
        <v>3209649</v>
      </c>
      <c r="M190" s="43">
        <v>3308796</v>
      </c>
      <c r="N190" s="43">
        <v>3719944</v>
      </c>
      <c r="O190" s="43">
        <v>3873000</v>
      </c>
      <c r="P190" s="43"/>
    </row>
    <row r="191" spans="1:16" x14ac:dyDescent="0.3">
      <c r="A191" s="41">
        <f>VLOOKUP(B191,'[1]PORTFOLIO RAW'!B:B,1,FALSE)</f>
        <v>902230</v>
      </c>
      <c r="B191" s="21">
        <v>902230</v>
      </c>
      <c r="C191" s="42" t="s">
        <v>3185</v>
      </c>
      <c r="D191" s="42" t="s">
        <v>3186</v>
      </c>
      <c r="E191" s="43">
        <v>19950000</v>
      </c>
      <c r="F191" s="43">
        <v>8040000</v>
      </c>
      <c r="G191" s="43">
        <v>17862000</v>
      </c>
      <c r="H191" s="43">
        <v>18920000</v>
      </c>
      <c r="I191" s="43">
        <v>18205000</v>
      </c>
      <c r="J191" s="43">
        <v>17332000</v>
      </c>
      <c r="K191" s="43">
        <v>16107000</v>
      </c>
      <c r="L191" s="43">
        <v>13986000</v>
      </c>
      <c r="M191" s="43">
        <v>19654000</v>
      </c>
      <c r="N191" s="43">
        <v>17741000</v>
      </c>
      <c r="O191" s="43">
        <v>20398000</v>
      </c>
      <c r="P191" s="43"/>
    </row>
    <row r="192" spans="1:16" x14ac:dyDescent="0.3">
      <c r="A192" s="41">
        <f>VLOOKUP(B192,'[1]PORTFOLIO RAW'!B:B,1,FALSE)</f>
        <v>884383</v>
      </c>
      <c r="B192" s="21">
        <v>884383</v>
      </c>
      <c r="C192" s="42" t="s">
        <v>3187</v>
      </c>
      <c r="D192" s="42" t="s">
        <v>3188</v>
      </c>
      <c r="E192" s="43">
        <v>2293300</v>
      </c>
      <c r="F192" s="43">
        <v>3387800</v>
      </c>
      <c r="G192" s="43">
        <v>2704000</v>
      </c>
      <c r="H192" s="43">
        <v>2918000</v>
      </c>
      <c r="I192" s="43">
        <v>3471000</v>
      </c>
      <c r="J192" s="43">
        <v>4124000</v>
      </c>
      <c r="K192" s="43">
        <v>4149000</v>
      </c>
      <c r="L192" s="43">
        <v>4320000</v>
      </c>
      <c r="M192" s="43">
        <v>248000</v>
      </c>
      <c r="N192" s="43">
        <v>-1794000</v>
      </c>
      <c r="O192" s="43">
        <v>413000</v>
      </c>
      <c r="P192" s="43"/>
    </row>
    <row r="193" spans="1:16" x14ac:dyDescent="0.3">
      <c r="A193" s="41">
        <f>VLOOKUP(B193,'[1]PORTFOLIO RAW'!B:B,1,FALSE)</f>
        <v>867422</v>
      </c>
      <c r="B193" s="21">
        <v>867422</v>
      </c>
      <c r="C193" s="42" t="s">
        <v>3189</v>
      </c>
      <c r="D193" s="42" t="s">
        <v>3190</v>
      </c>
      <c r="E193" s="43">
        <v>482203</v>
      </c>
      <c r="F193" s="43">
        <v>534873</v>
      </c>
      <c r="G193" s="43">
        <v>242232</v>
      </c>
      <c r="H193" s="43">
        <v>687100</v>
      </c>
      <c r="I193" s="43">
        <v>1035600</v>
      </c>
      <c r="J193" s="43">
        <v>1080200</v>
      </c>
      <c r="K193" s="43">
        <v>1002900</v>
      </c>
      <c r="L193" s="43">
        <v>1110900</v>
      </c>
      <c r="M193" s="43">
        <v>1062000</v>
      </c>
      <c r="N193" s="43">
        <v>673000</v>
      </c>
      <c r="O193" s="43">
        <v>943000</v>
      </c>
      <c r="P193" s="43"/>
    </row>
    <row r="194" spans="1:16" x14ac:dyDescent="0.3">
      <c r="A194" s="41">
        <f>VLOOKUP(B194,'[1]PORTFOLIO RAW'!B:B,1,FALSE)</f>
        <v>906933</v>
      </c>
      <c r="B194" s="21">
        <v>906933</v>
      </c>
      <c r="C194" s="42" t="s">
        <v>3191</v>
      </c>
      <c r="D194" s="42" t="s">
        <v>3192</v>
      </c>
      <c r="E194" s="43">
        <v>940600</v>
      </c>
      <c r="F194" s="43">
        <v>332600</v>
      </c>
      <c r="G194" s="43">
        <v>707600</v>
      </c>
      <c r="H194" s="43">
        <v>594600</v>
      </c>
      <c r="I194" s="43">
        <v>403300</v>
      </c>
      <c r="J194" s="43">
        <v>865600</v>
      </c>
      <c r="K194" s="43">
        <v>760700</v>
      </c>
      <c r="L194" s="43">
        <v>695900</v>
      </c>
      <c r="M194" s="43">
        <v>599300</v>
      </c>
      <c r="N194" s="43">
        <v>1650000</v>
      </c>
      <c r="O194" s="43">
        <v>2533900</v>
      </c>
      <c r="P194" s="43"/>
    </row>
    <row r="195" spans="1:16" x14ac:dyDescent="0.3">
      <c r="A195" s="41">
        <f>VLOOKUP(B195,'[1]PORTFOLIO RAW'!B:B,1,FALSE)</f>
        <v>912160</v>
      </c>
      <c r="B195" s="21">
        <v>912160</v>
      </c>
      <c r="C195" s="42" t="s">
        <v>3193</v>
      </c>
      <c r="D195" s="42" t="s">
        <v>3194</v>
      </c>
      <c r="E195" s="43">
        <v>448000</v>
      </c>
      <c r="F195" s="43">
        <v>2125000</v>
      </c>
      <c r="G195" s="43">
        <v>3839000</v>
      </c>
      <c r="H195" s="43">
        <v>5227000</v>
      </c>
      <c r="I195" s="43">
        <v>3093000</v>
      </c>
      <c r="J195" s="43">
        <v>4395000</v>
      </c>
      <c r="K195" s="43">
        <v>-1920000</v>
      </c>
      <c r="L195" s="43">
        <v>2096000</v>
      </c>
      <c r="M195" s="43">
        <v>2530000</v>
      </c>
      <c r="N195" s="43">
        <v>1279000</v>
      </c>
      <c r="O195" s="43">
        <v>2582000</v>
      </c>
      <c r="P195" s="43"/>
    </row>
    <row r="196" spans="1:16" x14ac:dyDescent="0.3">
      <c r="A196" s="41">
        <f>VLOOKUP(B196,'[1]PORTFOLIO RAW'!B:B,1,FALSE)</f>
        <v>993249</v>
      </c>
      <c r="B196" s="21">
        <v>993249</v>
      </c>
      <c r="C196" s="42" t="s">
        <v>3195</v>
      </c>
      <c r="D196" s="42" t="s">
        <v>3196</v>
      </c>
      <c r="E196" s="43">
        <v>2529200</v>
      </c>
      <c r="F196" s="43">
        <v>2854400</v>
      </c>
      <c r="G196" s="43">
        <v>2343600</v>
      </c>
      <c r="H196" s="43">
        <v>2897900</v>
      </c>
      <c r="I196" s="43">
        <v>3235000</v>
      </c>
      <c r="J196" s="43">
        <v>3417000</v>
      </c>
      <c r="K196" s="43">
        <v>3787000</v>
      </c>
      <c r="L196" s="43">
        <v>4214000</v>
      </c>
      <c r="M196" s="43">
        <v>4888000</v>
      </c>
      <c r="N196" s="43">
        <v>5318000</v>
      </c>
      <c r="O196" s="43">
        <v>5684000</v>
      </c>
      <c r="P196" s="43"/>
    </row>
    <row r="197" spans="1:16" x14ac:dyDescent="0.3">
      <c r="A197" s="41">
        <f>VLOOKUP(B197,'[1]PORTFOLIO RAW'!B:B,1,FALSE)</f>
        <v>906557</v>
      </c>
      <c r="B197" s="21">
        <v>906557</v>
      </c>
      <c r="C197" s="42" t="s">
        <v>3197</v>
      </c>
      <c r="D197" s="42" t="s">
        <v>3198</v>
      </c>
      <c r="E197" s="43">
        <v>2011854</v>
      </c>
      <c r="F197" s="43">
        <v>2747000</v>
      </c>
      <c r="G197" s="43">
        <v>552000</v>
      </c>
      <c r="H197" s="43">
        <v>1868000</v>
      </c>
      <c r="I197" s="43">
        <v>1550000</v>
      </c>
      <c r="J197" s="43">
        <v>2698000</v>
      </c>
      <c r="K197" s="43">
        <v>2866000</v>
      </c>
      <c r="L197" s="43">
        <v>3509000</v>
      </c>
      <c r="M197" s="43">
        <v>85000</v>
      </c>
      <c r="N197" s="43">
        <v>908000</v>
      </c>
      <c r="O197" s="43">
        <v>20000</v>
      </c>
      <c r="P197" s="43"/>
    </row>
    <row r="198" spans="1:16" x14ac:dyDescent="0.3">
      <c r="A198" s="41">
        <f>VLOOKUP(B198,'[1]PORTFOLIO RAW'!B:B,1,FALSE)</f>
        <v>906560</v>
      </c>
      <c r="B198" s="21">
        <v>906560</v>
      </c>
      <c r="C198" s="42" t="s">
        <v>3199</v>
      </c>
      <c r="D198" s="42" t="s">
        <v>3200</v>
      </c>
      <c r="E198" s="43">
        <v>1532000</v>
      </c>
      <c r="F198" s="43">
        <v>1084000</v>
      </c>
      <c r="G198" s="43">
        <v>1150000</v>
      </c>
      <c r="H198" s="43">
        <v>1446000</v>
      </c>
      <c r="I198" s="43">
        <v>1622000</v>
      </c>
      <c r="J198" s="43">
        <v>1776000</v>
      </c>
      <c r="K198" s="43">
        <v>1805000</v>
      </c>
      <c r="L198" s="43">
        <v>1832000</v>
      </c>
      <c r="M198" s="43">
        <v>1677000</v>
      </c>
      <c r="N198" s="43">
        <v>1451000</v>
      </c>
      <c r="O198" s="43">
        <v>1597000</v>
      </c>
      <c r="P198" s="43"/>
    </row>
    <row r="199" spans="1:16" x14ac:dyDescent="0.3">
      <c r="A199" s="41">
        <f>VLOOKUP(B199,'[1]PORTFOLIO RAW'!B:B,1,FALSE)</f>
        <v>901899</v>
      </c>
      <c r="B199" s="21">
        <v>901899</v>
      </c>
      <c r="C199" s="42" t="s">
        <v>3201</v>
      </c>
      <c r="D199" s="42" t="s">
        <v>3202</v>
      </c>
      <c r="E199" s="43">
        <v>3446000</v>
      </c>
      <c r="F199" s="43">
        <v>3980000</v>
      </c>
      <c r="G199" s="43">
        <v>2902000</v>
      </c>
      <c r="H199" s="43">
        <v>3645000</v>
      </c>
      <c r="I199" s="43">
        <v>4214000</v>
      </c>
      <c r="J199" s="43">
        <v>4150000</v>
      </c>
      <c r="K199" s="43">
        <v>4382000</v>
      </c>
      <c r="L199" s="43">
        <v>4647000</v>
      </c>
      <c r="M199" s="43">
        <v>4050000</v>
      </c>
      <c r="N199" s="43">
        <v>4181000</v>
      </c>
      <c r="O199" s="43">
        <v>4754000</v>
      </c>
      <c r="P199" s="43"/>
    </row>
    <row r="200" spans="1:16" x14ac:dyDescent="0.3">
      <c r="A200" s="41">
        <f>VLOOKUP(B200,'[1]PORTFOLIO RAW'!B:B,1,FALSE)</f>
        <v>906176</v>
      </c>
      <c r="B200" s="21">
        <v>906176</v>
      </c>
      <c r="C200" s="42" t="s">
        <v>3203</v>
      </c>
      <c r="D200" s="42" t="s">
        <v>3204</v>
      </c>
      <c r="E200" s="43">
        <v>1434600</v>
      </c>
      <c r="F200" s="43">
        <v>1490200</v>
      </c>
      <c r="G200" s="43">
        <v>1369000</v>
      </c>
      <c r="H200" s="43">
        <v>1407100</v>
      </c>
      <c r="I200" s="43">
        <v>1364900</v>
      </c>
      <c r="J200" s="43">
        <v>1574100</v>
      </c>
      <c r="K200" s="43">
        <v>1692600</v>
      </c>
      <c r="L200" s="43">
        <v>1830200</v>
      </c>
      <c r="M200" s="43">
        <v>1238600</v>
      </c>
      <c r="N200" s="43">
        <v>1413200</v>
      </c>
      <c r="O200" s="43">
        <v>1376900</v>
      </c>
      <c r="P200" s="43"/>
    </row>
    <row r="201" spans="1:16" x14ac:dyDescent="0.3">
      <c r="A201" s="41">
        <f>VLOOKUP(B201,'[1]PORTFOLIO RAW'!B:B,1,FALSE)</f>
        <v>905861</v>
      </c>
      <c r="B201" s="21">
        <v>905861</v>
      </c>
      <c r="C201" s="42" t="s">
        <v>3205</v>
      </c>
      <c r="D201" s="42" t="s">
        <v>3206</v>
      </c>
      <c r="E201" s="43">
        <v>1351800</v>
      </c>
      <c r="F201" s="43">
        <v>1591800</v>
      </c>
      <c r="G201" s="43">
        <v>1543300</v>
      </c>
      <c r="H201" s="43">
        <v>1254500</v>
      </c>
      <c r="I201" s="43">
        <v>1139800</v>
      </c>
      <c r="J201" s="43">
        <v>1219700</v>
      </c>
      <c r="K201" s="43">
        <v>1616400</v>
      </c>
      <c r="L201" s="43">
        <v>1707300</v>
      </c>
      <c r="M201" s="43">
        <v>1970500</v>
      </c>
      <c r="N201" s="43">
        <v>2072400</v>
      </c>
      <c r="O201" s="43">
        <v>2395800</v>
      </c>
      <c r="P201" s="43"/>
    </row>
    <row r="202" spans="1:16" x14ac:dyDescent="0.3">
      <c r="A202" s="41">
        <f>VLOOKUP(B202,'[1]PORTFOLIO RAW'!B:B,1,FALSE)</f>
        <v>905809</v>
      </c>
      <c r="B202" s="21">
        <v>905809</v>
      </c>
      <c r="C202" s="42" t="s">
        <v>3207</v>
      </c>
      <c r="D202" s="42" t="s">
        <v>3208</v>
      </c>
      <c r="E202" s="43">
        <v>3752000</v>
      </c>
      <c r="F202" s="43">
        <v>688000</v>
      </c>
      <c r="G202" s="43">
        <v>3283000</v>
      </c>
      <c r="H202" s="43">
        <v>3614000</v>
      </c>
      <c r="I202" s="43">
        <v>3848000</v>
      </c>
      <c r="J202" s="43">
        <v>3687000</v>
      </c>
      <c r="K202" s="43">
        <v>3615000</v>
      </c>
      <c r="L202" s="43">
        <v>3681000</v>
      </c>
      <c r="M202" s="43">
        <v>3558000</v>
      </c>
      <c r="N202" s="43">
        <v>3680000</v>
      </c>
      <c r="O202" s="43">
        <v>3884000</v>
      </c>
      <c r="P202" s="43"/>
    </row>
    <row r="203" spans="1:16" x14ac:dyDescent="0.3">
      <c r="A203" s="41">
        <f>VLOOKUP(B203,'[1]PORTFOLIO RAW'!B:B,1,FALSE)</f>
        <v>906195</v>
      </c>
      <c r="B203" s="21">
        <v>906195</v>
      </c>
      <c r="C203" s="42" t="s">
        <v>3209</v>
      </c>
      <c r="D203" s="42" t="s">
        <v>3210</v>
      </c>
      <c r="E203" s="43">
        <v>17261000</v>
      </c>
      <c r="F203" s="43">
        <v>7874000</v>
      </c>
      <c r="G203" s="43">
        <v>25252000</v>
      </c>
      <c r="H203" s="43">
        <v>25616000</v>
      </c>
      <c r="I203" s="43">
        <v>28278000</v>
      </c>
      <c r="J203" s="43">
        <v>32959000</v>
      </c>
      <c r="K203" s="43">
        <v>38567000</v>
      </c>
      <c r="L203" s="43">
        <v>38977000</v>
      </c>
      <c r="M203" s="43">
        <v>39585000</v>
      </c>
      <c r="N203" s="43">
        <v>41250000</v>
      </c>
      <c r="O203" s="43">
        <v>38698000</v>
      </c>
      <c r="P203" s="43"/>
    </row>
    <row r="204" spans="1:16" x14ac:dyDescent="0.3">
      <c r="A204" s="41">
        <f>VLOOKUP(B204,'[1]PORTFOLIO RAW'!B:B,1,FALSE)</f>
        <v>921482</v>
      </c>
      <c r="B204" s="21">
        <v>921482</v>
      </c>
      <c r="C204" s="42" t="s">
        <v>3211</v>
      </c>
      <c r="D204" s="42" t="s">
        <v>3212</v>
      </c>
      <c r="E204" s="43">
        <v>3025478</v>
      </c>
      <c r="F204" s="43">
        <v>3787852</v>
      </c>
      <c r="G204" s="43">
        <v>384708</v>
      </c>
      <c r="H204" s="43">
        <v>1042939</v>
      </c>
      <c r="I204" s="43">
        <v>2031067</v>
      </c>
      <c r="J204" s="43">
        <v>1646787</v>
      </c>
      <c r="K204" s="43">
        <v>1544020</v>
      </c>
      <c r="L204" s="43">
        <v>2089637</v>
      </c>
      <c r="M204" s="43">
        <v>1581469</v>
      </c>
      <c r="N204" s="43">
        <v>2128135</v>
      </c>
      <c r="O204" s="43">
        <v>2621049</v>
      </c>
      <c r="P204" s="43"/>
    </row>
    <row r="205" spans="1:16" x14ac:dyDescent="0.3">
      <c r="A205" s="41">
        <f>VLOOKUP(B205,'[1]PORTFOLIO RAW'!B:B,1,FALSE)</f>
        <v>134843</v>
      </c>
      <c r="B205" s="21">
        <v>134843</v>
      </c>
      <c r="C205" s="42" t="s">
        <v>3213</v>
      </c>
      <c r="D205" s="42" t="s">
        <v>3214</v>
      </c>
      <c r="E205" s="43">
        <v>5820316</v>
      </c>
      <c r="F205" s="43">
        <v>2364063</v>
      </c>
      <c r="G205" s="43">
        <v>2537653</v>
      </c>
      <c r="H205" s="43">
        <v>6088000</v>
      </c>
      <c r="I205" s="43">
        <v>6024000</v>
      </c>
      <c r="J205" s="43">
        <v>7260000</v>
      </c>
      <c r="K205" s="43">
        <v>7539000</v>
      </c>
      <c r="L205" s="43">
        <v>7716000</v>
      </c>
      <c r="M205" s="43">
        <v>7053000</v>
      </c>
      <c r="N205" s="43">
        <v>6999000</v>
      </c>
      <c r="O205" s="43">
        <v>7314000</v>
      </c>
      <c r="P205" s="43"/>
    </row>
    <row r="206" spans="1:16" x14ac:dyDescent="0.3">
      <c r="A206" s="41">
        <f>VLOOKUP(B206,'[1]PORTFOLIO RAW'!B:B,1,FALSE)</f>
        <v>905102</v>
      </c>
      <c r="B206" s="21">
        <v>905102</v>
      </c>
      <c r="C206" s="42" t="s">
        <v>3215</v>
      </c>
      <c r="D206" s="42" t="s">
        <v>3216</v>
      </c>
      <c r="E206" s="43">
        <v>11296000</v>
      </c>
      <c r="F206" s="43">
        <v>14210000</v>
      </c>
      <c r="G206" s="43">
        <v>7926000</v>
      </c>
      <c r="H206" s="43">
        <v>10628000</v>
      </c>
      <c r="I206" s="43">
        <v>14185000</v>
      </c>
      <c r="J206" s="43">
        <v>12031000</v>
      </c>
      <c r="K206" s="43">
        <v>14857000</v>
      </c>
      <c r="L206" s="43">
        <v>5562000</v>
      </c>
      <c r="M206" s="43">
        <v>-4993000</v>
      </c>
      <c r="N206" s="43">
        <v>2715000</v>
      </c>
      <c r="O206" s="43">
        <v>5318000</v>
      </c>
      <c r="P206" s="43"/>
    </row>
    <row r="207" spans="1:16" x14ac:dyDescent="0.3">
      <c r="A207" s="41">
        <f>VLOOKUP(B207,'[1]PORTFOLIO RAW'!B:B,1,FALSE)</f>
        <v>719618</v>
      </c>
      <c r="B207" s="21">
        <v>719618</v>
      </c>
      <c r="C207" s="42" t="s">
        <v>3217</v>
      </c>
      <c r="D207" s="42" t="s">
        <v>3218</v>
      </c>
      <c r="E207" s="43">
        <v>7527000</v>
      </c>
      <c r="F207" s="43">
        <v>9768000</v>
      </c>
      <c r="G207" s="43">
        <v>10524000</v>
      </c>
      <c r="H207" s="43">
        <v>11322000</v>
      </c>
      <c r="I207" s="43">
        <v>15112000</v>
      </c>
      <c r="J207" s="43">
        <v>16763000</v>
      </c>
      <c r="K207" s="43">
        <v>17626000</v>
      </c>
      <c r="L207" s="43">
        <v>17526000</v>
      </c>
      <c r="M207" s="43">
        <v>16838000</v>
      </c>
      <c r="N207" s="43">
        <v>15418000</v>
      </c>
      <c r="O207" s="43">
        <v>15766000</v>
      </c>
      <c r="P207" s="43"/>
    </row>
    <row r="208" spans="1:16" x14ac:dyDescent="0.3">
      <c r="A208" s="41">
        <f>VLOOKUP(B208,'[1]PORTFOLIO RAW'!B:B,1,FALSE)</f>
        <v>921757</v>
      </c>
      <c r="B208" s="21">
        <v>921757</v>
      </c>
      <c r="C208" s="42" t="s">
        <v>3219</v>
      </c>
      <c r="D208" s="42" t="s">
        <v>3220</v>
      </c>
      <c r="E208" s="43">
        <v>3046000</v>
      </c>
      <c r="F208" s="43">
        <v>2945300</v>
      </c>
      <c r="G208" s="43">
        <v>986200</v>
      </c>
      <c r="H208" s="43">
        <v>1376200</v>
      </c>
      <c r="I208" s="43">
        <v>2329000</v>
      </c>
      <c r="J208" s="43">
        <v>2467300</v>
      </c>
      <c r="K208" s="43">
        <v>2672700</v>
      </c>
      <c r="L208" s="43">
        <v>3064800</v>
      </c>
      <c r="M208" s="43">
        <v>3369800</v>
      </c>
      <c r="N208" s="43">
        <v>2279000</v>
      </c>
      <c r="O208" s="43">
        <v>3384900</v>
      </c>
      <c r="P208" s="43"/>
    </row>
    <row r="209" spans="1:16" x14ac:dyDescent="0.3">
      <c r="A209" s="41">
        <f>VLOOKUP(B209,'[1]PORTFOLIO RAW'!B:B,1,FALSE)</f>
        <v>902317</v>
      </c>
      <c r="B209" s="21">
        <v>902317</v>
      </c>
      <c r="C209" s="42" t="s">
        <v>3221</v>
      </c>
      <c r="D209" s="42" t="s">
        <v>3222</v>
      </c>
      <c r="E209" s="43">
        <v>7313000</v>
      </c>
      <c r="F209" s="43">
        <v>7207000</v>
      </c>
      <c r="G209" s="43">
        <v>7784000</v>
      </c>
      <c r="H209" s="43">
        <v>7989000</v>
      </c>
      <c r="I209" s="43">
        <v>7002000</v>
      </c>
      <c r="J209" s="43">
        <v>6896000</v>
      </c>
      <c r="K209" s="43">
        <v>6272000</v>
      </c>
      <c r="L209" s="43">
        <v>7439000</v>
      </c>
      <c r="M209" s="43">
        <v>8350000</v>
      </c>
      <c r="N209" s="43">
        <v>9101000</v>
      </c>
      <c r="O209" s="43">
        <v>10743000</v>
      </c>
      <c r="P209" s="43"/>
    </row>
    <row r="210" spans="1:16" x14ac:dyDescent="0.3">
      <c r="A210" s="41">
        <f>VLOOKUP(B210,'[1]PORTFOLIO RAW'!B:B,1,FALSE)</f>
        <v>905150</v>
      </c>
      <c r="B210" s="21">
        <v>905150</v>
      </c>
      <c r="C210" s="42" t="s">
        <v>3223</v>
      </c>
      <c r="D210" s="42" t="s">
        <v>3224</v>
      </c>
      <c r="E210" s="43">
        <v>1537262</v>
      </c>
      <c r="F210" s="43">
        <v>1752244</v>
      </c>
      <c r="G210" s="43">
        <v>1151262</v>
      </c>
      <c r="H210" s="43">
        <v>1220925</v>
      </c>
      <c r="I210" s="43">
        <v>1853225</v>
      </c>
      <c r="J210" s="43">
        <v>1991417</v>
      </c>
      <c r="K210" s="43">
        <v>1738177</v>
      </c>
      <c r="L210" s="43">
        <v>1975988</v>
      </c>
      <c r="M210" s="43">
        <v>1868137</v>
      </c>
      <c r="N210" s="43">
        <v>1558088</v>
      </c>
      <c r="O210" s="43">
        <v>1846306</v>
      </c>
      <c r="P210" s="43"/>
    </row>
    <row r="211" spans="1:16" x14ac:dyDescent="0.3">
      <c r="A211" s="41">
        <f>VLOOKUP(B211,'[1]PORTFOLIO RAW'!B:B,1,FALSE)</f>
        <v>945297</v>
      </c>
      <c r="B211" s="21">
        <v>945297</v>
      </c>
      <c r="C211" s="42" t="s">
        <v>3225</v>
      </c>
      <c r="D211" s="42" t="s">
        <v>3226</v>
      </c>
      <c r="E211" s="43">
        <v>816687</v>
      </c>
      <c r="F211" s="43">
        <v>935429</v>
      </c>
      <c r="G211" s="43">
        <v>957519</v>
      </c>
      <c r="H211" s="43">
        <v>815753</v>
      </c>
      <c r="I211" s="43">
        <v>880900</v>
      </c>
      <c r="J211" s="43">
        <v>958100</v>
      </c>
      <c r="K211" s="43">
        <v>1009600</v>
      </c>
      <c r="L211" s="43">
        <v>1094600</v>
      </c>
      <c r="M211" s="43">
        <v>1168000</v>
      </c>
      <c r="N211" s="43">
        <v>1270100</v>
      </c>
      <c r="O211" s="43">
        <v>1376400</v>
      </c>
      <c r="P211" s="43"/>
    </row>
    <row r="212" spans="1:16" x14ac:dyDescent="0.3">
      <c r="A212" s="41">
        <f>VLOOKUP(B212,'[1]PORTFOLIO RAW'!B:B,1,FALSE)</f>
        <v>902107</v>
      </c>
      <c r="B212" s="21">
        <v>902107</v>
      </c>
      <c r="C212" s="42" t="s">
        <v>3227</v>
      </c>
      <c r="D212" s="42" t="s">
        <v>3228</v>
      </c>
      <c r="E212" s="43">
        <v>2657000</v>
      </c>
      <c r="F212" s="43">
        <v>2685000</v>
      </c>
      <c r="G212" s="43">
        <v>1852000</v>
      </c>
      <c r="H212" s="43">
        <v>2593000</v>
      </c>
      <c r="I212" s="43">
        <v>4307000</v>
      </c>
      <c r="J212" s="43">
        <v>4337000</v>
      </c>
      <c r="K212" s="43">
        <v>3698000</v>
      </c>
      <c r="L212" s="43">
        <v>4853000</v>
      </c>
      <c r="M212" s="43">
        <v>3881000</v>
      </c>
      <c r="N212" s="43">
        <v>4444000</v>
      </c>
      <c r="O212" s="43">
        <v>3912000</v>
      </c>
      <c r="P212" s="43"/>
    </row>
    <row r="213" spans="1:16" x14ac:dyDescent="0.3">
      <c r="A213" s="41">
        <f>VLOOKUP(B213,'[1]PORTFOLIO RAW'!B:B,1,FALSE)</f>
        <v>905677</v>
      </c>
      <c r="B213" s="21">
        <v>905677</v>
      </c>
      <c r="C213" s="42" t="s">
        <v>3229</v>
      </c>
      <c r="D213" s="42" t="s">
        <v>3230</v>
      </c>
      <c r="E213" s="43">
        <v>8721000</v>
      </c>
      <c r="F213" s="43">
        <v>8519000</v>
      </c>
      <c r="G213" s="43">
        <v>9540000</v>
      </c>
      <c r="H213" s="43">
        <v>10801000</v>
      </c>
      <c r="I213" s="43">
        <v>12509000</v>
      </c>
      <c r="J213" s="43">
        <v>11851000</v>
      </c>
      <c r="K213" s="43">
        <v>12567000</v>
      </c>
      <c r="L213" s="43">
        <v>12270000</v>
      </c>
      <c r="M213" s="43">
        <v>10811000</v>
      </c>
      <c r="N213" s="43">
        <v>11971000</v>
      </c>
      <c r="O213" s="43">
        <v>13205000</v>
      </c>
      <c r="P213" s="43"/>
    </row>
    <row r="214" spans="1:16" x14ac:dyDescent="0.3">
      <c r="A214" s="41">
        <f>VLOOKUP(B214,'[1]PORTFOLIO RAW'!B:B,1,FALSE)</f>
        <v>904030</v>
      </c>
      <c r="B214" s="21">
        <v>904030</v>
      </c>
      <c r="C214" s="42" t="s">
        <v>3231</v>
      </c>
      <c r="D214" s="42" t="s">
        <v>3232</v>
      </c>
      <c r="E214" s="43">
        <v>14875000</v>
      </c>
      <c r="F214" s="43">
        <v>15300000</v>
      </c>
      <c r="G214" s="43">
        <v>16817000</v>
      </c>
      <c r="H214" s="43">
        <v>19708000</v>
      </c>
      <c r="I214" s="43">
        <v>23469000</v>
      </c>
      <c r="J214" s="43">
        <v>21215000</v>
      </c>
      <c r="K214" s="43">
        <v>23540000</v>
      </c>
      <c r="L214" s="43">
        <v>19135000</v>
      </c>
      <c r="M214" s="43">
        <v>15320000</v>
      </c>
      <c r="N214" s="43">
        <v>15294000</v>
      </c>
      <c r="O214" s="43">
        <v>19844000</v>
      </c>
      <c r="P214" s="43"/>
    </row>
    <row r="215" spans="1:16" x14ac:dyDescent="0.3">
      <c r="A215" s="41">
        <f>VLOOKUP(B215,'[1]PORTFOLIO RAW'!B:B,1,FALSE)</f>
        <v>901666</v>
      </c>
      <c r="B215" s="21">
        <v>901666</v>
      </c>
      <c r="C215" s="42" t="s">
        <v>3233</v>
      </c>
      <c r="D215" s="42" t="s">
        <v>3234</v>
      </c>
      <c r="E215" s="43">
        <v>27823000</v>
      </c>
      <c r="F215" s="43">
        <v>2174000</v>
      </c>
      <c r="G215" s="43">
        <v>17635000</v>
      </c>
      <c r="H215" s="43">
        <v>26857000</v>
      </c>
      <c r="I215" s="43">
        <v>27830000</v>
      </c>
      <c r="J215" s="43">
        <v>20801000</v>
      </c>
      <c r="K215" s="43">
        <v>20273000</v>
      </c>
      <c r="L215" s="43">
        <v>15838000</v>
      </c>
      <c r="M215" s="43">
        <v>2139000</v>
      </c>
      <c r="N215" s="43">
        <v>4725000</v>
      </c>
      <c r="O215" s="43">
        <v>4556000</v>
      </c>
      <c r="P215" s="43"/>
    </row>
    <row r="216" spans="1:16" x14ac:dyDescent="0.3">
      <c r="A216" s="41">
        <f>VLOOKUP(B216,'[1]PORTFOLIO RAW'!B:B,1,FALSE)</f>
        <v>895705</v>
      </c>
      <c r="B216" s="21">
        <v>895705</v>
      </c>
      <c r="C216" s="42" t="s">
        <v>3235</v>
      </c>
      <c r="D216" s="42" t="s">
        <v>3236</v>
      </c>
      <c r="E216" s="43">
        <v>877291</v>
      </c>
      <c r="F216" s="43">
        <v>1113511</v>
      </c>
      <c r="G216" s="43">
        <v>637631</v>
      </c>
      <c r="H216" s="43">
        <v>1554472</v>
      </c>
      <c r="I216" s="43">
        <v>1445577</v>
      </c>
      <c r="J216" s="43">
        <v>1292287</v>
      </c>
      <c r="K216" s="43">
        <v>529108</v>
      </c>
      <c r="L216" s="43">
        <v>2819000</v>
      </c>
      <c r="M216" s="43">
        <v>1146000</v>
      </c>
      <c r="N216" s="43">
        <v>728000</v>
      </c>
      <c r="O216" s="43">
        <v>1862000</v>
      </c>
      <c r="P216" s="43"/>
    </row>
    <row r="217" spans="1:16" x14ac:dyDescent="0.3">
      <c r="A217" s="41">
        <f>VLOOKUP(B217,'[1]PORTFOLIO RAW'!B:B,1,FALSE)</f>
        <v>904853</v>
      </c>
      <c r="B217" s="21">
        <v>904853</v>
      </c>
      <c r="C217" s="42" t="s">
        <v>3237</v>
      </c>
      <c r="D217" s="42" t="s">
        <v>3238</v>
      </c>
      <c r="E217" s="43">
        <v>14653000</v>
      </c>
      <c r="F217" s="43">
        <v>4774000</v>
      </c>
      <c r="G217" s="43">
        <v>5757000</v>
      </c>
      <c r="H217" s="43">
        <v>6507000</v>
      </c>
      <c r="I217" s="43">
        <v>6261000</v>
      </c>
      <c r="J217" s="43">
        <v>6606000</v>
      </c>
      <c r="K217" s="43">
        <v>7216000</v>
      </c>
      <c r="L217" s="43">
        <v>7833000</v>
      </c>
      <c r="M217" s="43">
        <v>8372000</v>
      </c>
      <c r="N217" s="43">
        <v>21998000</v>
      </c>
      <c r="O217" s="43">
        <v>10224000</v>
      </c>
      <c r="P217" s="43"/>
    </row>
    <row r="218" spans="1:16" x14ac:dyDescent="0.3">
      <c r="A218" s="41">
        <f>VLOOKUP(B218,'[1]PORTFOLIO RAW'!B:B,1,FALSE)</f>
        <v>944175</v>
      </c>
      <c r="B218" s="21">
        <v>944175</v>
      </c>
      <c r="C218" s="42" t="s">
        <v>3239</v>
      </c>
      <c r="D218" s="42" t="s">
        <v>3240</v>
      </c>
      <c r="E218" s="43">
        <v>3230000</v>
      </c>
      <c r="F218" s="43">
        <v>2317000</v>
      </c>
      <c r="G218" s="43">
        <v>4937000</v>
      </c>
      <c r="H218" s="43">
        <v>5460000</v>
      </c>
      <c r="I218" s="43">
        <v>5362000</v>
      </c>
      <c r="J218" s="43">
        <v>5162000</v>
      </c>
      <c r="K218" s="43">
        <v>6630000</v>
      </c>
      <c r="L218" s="43">
        <v>6813000</v>
      </c>
      <c r="M218" s="43">
        <v>6792000</v>
      </c>
      <c r="N218" s="43">
        <v>6800000</v>
      </c>
      <c r="O218" s="43">
        <v>7300000</v>
      </c>
      <c r="P218" s="43"/>
    </row>
    <row r="219" spans="1:16" x14ac:dyDescent="0.3">
      <c r="A219" s="41">
        <f>VLOOKUP(B219,'[1]PORTFOLIO RAW'!B:B,1,FALSE)</f>
        <v>901897</v>
      </c>
      <c r="B219" s="21">
        <v>901897</v>
      </c>
      <c r="C219" s="42" t="s">
        <v>3241</v>
      </c>
      <c r="D219" s="42" t="s">
        <v>3242</v>
      </c>
      <c r="E219" s="43">
        <v>1686000</v>
      </c>
      <c r="F219" s="43">
        <v>1722000</v>
      </c>
      <c r="G219" s="43">
        <v>1295000</v>
      </c>
      <c r="H219" s="43">
        <v>1921000</v>
      </c>
      <c r="I219" s="43">
        <v>2253000</v>
      </c>
      <c r="J219" s="43">
        <v>2062000</v>
      </c>
      <c r="K219" s="43">
        <v>2160000</v>
      </c>
      <c r="L219" s="43">
        <v>2079000</v>
      </c>
      <c r="M219" s="43">
        <v>2503000</v>
      </c>
      <c r="N219" s="43">
        <v>1414000</v>
      </c>
      <c r="O219" s="43">
        <v>2573000</v>
      </c>
      <c r="P219" s="43"/>
    </row>
    <row r="220" spans="1:16" x14ac:dyDescent="0.3">
      <c r="A220" s="41">
        <f>VLOOKUP(B220,'[1]PORTFOLIO RAW'!B:B,1,FALSE)</f>
        <v>312385</v>
      </c>
      <c r="B220" s="21">
        <v>312385</v>
      </c>
      <c r="C220" s="42" t="s">
        <v>3243</v>
      </c>
      <c r="D220" s="42" t="s">
        <v>3244</v>
      </c>
      <c r="E220" s="43">
        <v>2303334</v>
      </c>
      <c r="F220" s="43">
        <v>2722134</v>
      </c>
      <c r="G220" s="43">
        <v>2517000</v>
      </c>
      <c r="H220" s="43">
        <v>2905000</v>
      </c>
      <c r="I220" s="43">
        <v>3354000</v>
      </c>
      <c r="J220" s="43">
        <v>3756000</v>
      </c>
      <c r="K220" s="43">
        <v>4096000</v>
      </c>
      <c r="L220" s="43">
        <v>4339000</v>
      </c>
      <c r="M220" s="43">
        <v>4855000</v>
      </c>
      <c r="N220" s="43">
        <v>5007000</v>
      </c>
      <c r="O220" s="43">
        <v>5543000</v>
      </c>
      <c r="P220" s="43"/>
    </row>
    <row r="221" spans="1:16" x14ac:dyDescent="0.3">
      <c r="A221" s="41">
        <f>VLOOKUP(B221,'[1]PORTFOLIO RAW'!B:B,1,FALSE)</f>
        <v>729104</v>
      </c>
      <c r="B221" s="21">
        <v>729104</v>
      </c>
      <c r="C221" s="42" t="s">
        <v>3245</v>
      </c>
      <c r="D221" s="42" t="s">
        <v>3246</v>
      </c>
      <c r="E221" s="43">
        <v>1135600</v>
      </c>
      <c r="F221" s="43">
        <v>863500</v>
      </c>
      <c r="G221" s="43">
        <v>759100</v>
      </c>
      <c r="H221" s="43">
        <v>1136500</v>
      </c>
      <c r="I221" s="43">
        <v>1326100</v>
      </c>
      <c r="J221" s="43">
        <v>1518700</v>
      </c>
      <c r="K221" s="43">
        <v>1792900</v>
      </c>
      <c r="L221" s="43" t="s">
        <v>425</v>
      </c>
      <c r="M221" s="43" t="s">
        <v>425</v>
      </c>
      <c r="N221" s="43" t="s">
        <v>425</v>
      </c>
      <c r="O221" s="43" t="s">
        <v>425</v>
      </c>
      <c r="P221" s="43"/>
    </row>
    <row r="222" spans="1:16" x14ac:dyDescent="0.3">
      <c r="A222" s="41">
        <f>VLOOKUP(B222,'[1]PORTFOLIO RAW'!B:B,1,FALSE)</f>
        <v>877181</v>
      </c>
      <c r="B222" s="21">
        <v>877181</v>
      </c>
      <c r="C222" s="42" t="s">
        <v>3247</v>
      </c>
      <c r="D222" s="42" t="s">
        <v>3248</v>
      </c>
      <c r="E222" s="43">
        <v>1336151</v>
      </c>
      <c r="F222" s="43">
        <v>1470990</v>
      </c>
      <c r="G222" s="43">
        <v>1597998</v>
      </c>
      <c r="H222" s="43">
        <v>1556244</v>
      </c>
      <c r="I222" s="43">
        <v>1279000</v>
      </c>
      <c r="J222" s="43">
        <v>1494100</v>
      </c>
      <c r="K222" s="43">
        <v>1769000</v>
      </c>
      <c r="L222" s="43">
        <v>1304000</v>
      </c>
      <c r="M222" s="43">
        <v>1561000</v>
      </c>
      <c r="N222" s="43">
        <v>1479000</v>
      </c>
      <c r="O222" s="43">
        <v>1453000</v>
      </c>
      <c r="P222" s="43"/>
    </row>
    <row r="223" spans="1:16" x14ac:dyDescent="0.3">
      <c r="A223" s="41">
        <f>VLOOKUP(B223,'[1]PORTFOLIO RAW'!B:B,1,FALSE)</f>
        <v>912228</v>
      </c>
      <c r="B223" s="21">
        <v>912228</v>
      </c>
      <c r="C223" s="42" t="s">
        <v>3249</v>
      </c>
      <c r="D223" s="42" t="s">
        <v>3250</v>
      </c>
      <c r="E223" s="43">
        <v>19144000</v>
      </c>
      <c r="F223" s="43">
        <v>20711000</v>
      </c>
      <c r="G223" s="43">
        <v>19704000</v>
      </c>
      <c r="H223" s="43">
        <v>19209000</v>
      </c>
      <c r="I223" s="43">
        <v>18991000</v>
      </c>
      <c r="J223" s="43">
        <v>16755000</v>
      </c>
      <c r="K223" s="43">
        <v>18492000</v>
      </c>
      <c r="L223" s="43">
        <v>18735000</v>
      </c>
      <c r="M223" s="43">
        <v>15606000</v>
      </c>
      <c r="N223" s="43">
        <v>17026000</v>
      </c>
      <c r="O223" s="43">
        <v>16542000</v>
      </c>
      <c r="P223" s="43"/>
    </row>
    <row r="224" spans="1:16" x14ac:dyDescent="0.3">
      <c r="A224" s="41">
        <f>VLOOKUP(B224,'[1]PORTFOLIO RAW'!B:B,1,FALSE)</f>
        <v>936324</v>
      </c>
      <c r="B224" s="21">
        <v>936324</v>
      </c>
      <c r="C224" s="42" t="s">
        <v>3251</v>
      </c>
      <c r="D224" s="42" t="s">
        <v>3252</v>
      </c>
      <c r="E224" s="43">
        <v>1908500</v>
      </c>
      <c r="F224" s="43">
        <v>13500</v>
      </c>
      <c r="G224" s="43">
        <v>1783200</v>
      </c>
      <c r="H224" s="43">
        <v>1781800</v>
      </c>
      <c r="I224" s="43">
        <v>1708200</v>
      </c>
      <c r="J224" s="43">
        <v>1535900</v>
      </c>
      <c r="K224" s="43">
        <v>1939500</v>
      </c>
      <c r="L224" s="43">
        <v>2121400</v>
      </c>
      <c r="M224" s="43">
        <v>2198100</v>
      </c>
      <c r="N224" s="43">
        <v>1811100</v>
      </c>
      <c r="O224" s="43">
        <v>2528100</v>
      </c>
      <c r="P224" s="43"/>
    </row>
    <row r="225" spans="1:16" x14ac:dyDescent="0.3">
      <c r="A225" s="41">
        <f>VLOOKUP(B225,'[1]PORTFOLIO RAW'!B:B,1,FALSE)</f>
        <v>902321</v>
      </c>
      <c r="B225" s="21">
        <v>902321</v>
      </c>
      <c r="C225" s="42" t="s">
        <v>3253</v>
      </c>
      <c r="D225" s="42" t="s">
        <v>3254</v>
      </c>
      <c r="E225" s="43">
        <v>3796000</v>
      </c>
      <c r="F225" s="43">
        <v>3263000</v>
      </c>
      <c r="G225" s="43">
        <v>3955000</v>
      </c>
      <c r="H225" s="43">
        <v>4057000</v>
      </c>
      <c r="I225" s="43">
        <v>3836000</v>
      </c>
      <c r="J225" s="43">
        <v>3476000</v>
      </c>
      <c r="K225" s="43">
        <v>3816000</v>
      </c>
      <c r="L225" s="43">
        <v>4259000</v>
      </c>
      <c r="M225" s="43">
        <v>4488000</v>
      </c>
      <c r="N225" s="43">
        <v>3351000</v>
      </c>
      <c r="O225" s="43">
        <v>3821000</v>
      </c>
      <c r="P225" s="43"/>
    </row>
    <row r="226" spans="1:16" x14ac:dyDescent="0.3">
      <c r="A226" s="41">
        <f>VLOOKUP(B226,'[1]PORTFOLIO RAW'!B:B,1,FALSE)</f>
        <v>912518</v>
      </c>
      <c r="B226" s="21">
        <v>912518</v>
      </c>
      <c r="C226" s="42" t="s">
        <v>3255</v>
      </c>
      <c r="D226" s="42" t="s">
        <v>3256</v>
      </c>
      <c r="E226" s="43">
        <v>-1908031</v>
      </c>
      <c r="F226" s="43">
        <v>-1385097</v>
      </c>
      <c r="G226" s="43">
        <v>-1868959</v>
      </c>
      <c r="H226" s="43">
        <v>-1189068</v>
      </c>
      <c r="I226" s="43">
        <v>-280185</v>
      </c>
      <c r="J226" s="43">
        <v>210341</v>
      </c>
      <c r="K226" s="43">
        <v>559004</v>
      </c>
      <c r="L226" s="43">
        <v>722063</v>
      </c>
      <c r="M226" s="43">
        <v>855678</v>
      </c>
      <c r="N226" s="43">
        <v>980206</v>
      </c>
      <c r="O226" s="43">
        <v>992316</v>
      </c>
      <c r="P226" s="43"/>
    </row>
    <row r="227" spans="1:16" x14ac:dyDescent="0.3">
      <c r="A227" s="41">
        <f>VLOOKUP(B227,'[1]PORTFOLIO RAW'!B:B,1,FALSE)</f>
        <v>546370</v>
      </c>
      <c r="B227" s="21">
        <v>546370</v>
      </c>
      <c r="C227" s="42" t="s">
        <v>3257</v>
      </c>
      <c r="D227" s="42" t="s">
        <v>3258</v>
      </c>
      <c r="E227" s="43">
        <v>4021000</v>
      </c>
      <c r="F227" s="43">
        <v>4303000</v>
      </c>
      <c r="G227" s="43">
        <v>2752000</v>
      </c>
      <c r="H227" s="43">
        <v>4762000</v>
      </c>
      <c r="I227" s="43">
        <v>6869000</v>
      </c>
      <c r="J227" s="43">
        <v>7558000</v>
      </c>
      <c r="K227" s="43">
        <v>9240000</v>
      </c>
      <c r="L227" s="43">
        <v>9945000</v>
      </c>
      <c r="M227" s="43">
        <v>7839000</v>
      </c>
      <c r="N227" s="43">
        <v>8642000</v>
      </c>
      <c r="O227" s="43">
        <v>5049000</v>
      </c>
      <c r="P227" s="43"/>
    </row>
    <row r="228" spans="1:16" x14ac:dyDescent="0.3">
      <c r="A228" s="41">
        <f>VLOOKUP(B228,'[1]PORTFOLIO RAW'!B:B,1,FALSE)</f>
        <v>312451</v>
      </c>
      <c r="B228" s="21">
        <v>312451</v>
      </c>
      <c r="C228" s="42" t="s">
        <v>3259</v>
      </c>
      <c r="D228" s="42" t="s">
        <v>3260</v>
      </c>
      <c r="E228" s="43">
        <v>343546</v>
      </c>
      <c r="F228" s="43">
        <v>314390</v>
      </c>
      <c r="G228" s="43">
        <v>213897</v>
      </c>
      <c r="H228" s="43">
        <v>267504</v>
      </c>
      <c r="I228" s="43">
        <v>289382</v>
      </c>
      <c r="J228" s="43">
        <v>224231</v>
      </c>
      <c r="K228" s="43">
        <v>288035</v>
      </c>
      <c r="L228" s="43">
        <v>350822</v>
      </c>
      <c r="M228" s="43">
        <v>336570</v>
      </c>
      <c r="N228" s="43">
        <v>308964</v>
      </c>
      <c r="O228" s="43">
        <v>558703</v>
      </c>
      <c r="P228" s="43"/>
    </row>
    <row r="229" spans="1:16" x14ac:dyDescent="0.3">
      <c r="A229" s="41">
        <f>VLOOKUP(B229,'[1]PORTFOLIO RAW'!B:B,1,FALSE)</f>
        <v>992656</v>
      </c>
      <c r="B229" s="21">
        <v>992656</v>
      </c>
      <c r="C229" s="42" t="s">
        <v>3261</v>
      </c>
      <c r="D229" s="42" t="s">
        <v>3262</v>
      </c>
      <c r="E229" s="43">
        <v>448917</v>
      </c>
      <c r="F229" s="43">
        <v>355463</v>
      </c>
      <c r="G229" s="43">
        <v>354144</v>
      </c>
      <c r="H229" s="43">
        <v>350477</v>
      </c>
      <c r="I229" s="43">
        <v>415564</v>
      </c>
      <c r="J229" s="43">
        <v>428558</v>
      </c>
      <c r="K229" s="43">
        <v>469770</v>
      </c>
      <c r="L229" s="43">
        <v>502551</v>
      </c>
      <c r="M229" s="43">
        <v>542419</v>
      </c>
      <c r="N229" s="43">
        <v>602190</v>
      </c>
      <c r="O229" s="43">
        <v>622791</v>
      </c>
      <c r="P229" s="43"/>
    </row>
    <row r="230" spans="1:16" x14ac:dyDescent="0.3">
      <c r="A230" s="41">
        <f>VLOOKUP(B230,'[1]PORTFOLIO RAW'!B:B,1,FALSE)</f>
        <v>951046</v>
      </c>
      <c r="B230" s="21">
        <v>951046</v>
      </c>
      <c r="C230" s="42" t="s">
        <v>3263</v>
      </c>
      <c r="D230" s="42" t="s">
        <v>3264</v>
      </c>
      <c r="E230" s="43">
        <v>8710000</v>
      </c>
      <c r="F230" s="43">
        <v>5990000</v>
      </c>
      <c r="G230" s="43">
        <v>4131000</v>
      </c>
      <c r="H230" s="43">
        <v>5532000</v>
      </c>
      <c r="I230" s="43">
        <v>8040000</v>
      </c>
      <c r="J230" s="43">
        <v>9018000</v>
      </c>
      <c r="K230" s="43">
        <v>9181000</v>
      </c>
      <c r="L230" s="43">
        <v>9285000</v>
      </c>
      <c r="M230" s="43">
        <v>9281000</v>
      </c>
      <c r="N230" s="43">
        <v>9413000</v>
      </c>
      <c r="O230" s="43">
        <v>8913000</v>
      </c>
      <c r="P230" s="43"/>
    </row>
    <row r="231" spans="1:16" x14ac:dyDescent="0.3">
      <c r="A231" s="41">
        <f>VLOOKUP(B231,'[1]PORTFOLIO RAW'!B:B,1,FALSE)</f>
        <v>702365</v>
      </c>
      <c r="B231" s="21">
        <v>702365</v>
      </c>
      <c r="C231" s="42" t="s">
        <v>3265</v>
      </c>
      <c r="D231" s="42" t="s">
        <v>3266</v>
      </c>
      <c r="E231" s="43">
        <v>555590</v>
      </c>
      <c r="F231" s="43">
        <v>645508</v>
      </c>
      <c r="G231" s="43">
        <v>886965</v>
      </c>
      <c r="H231" s="43">
        <v>1068383</v>
      </c>
      <c r="I231" s="43">
        <v>1224058</v>
      </c>
      <c r="J231" s="43">
        <v>1457842</v>
      </c>
      <c r="K231" s="43">
        <v>1549421</v>
      </c>
      <c r="L231" s="43">
        <v>1721725</v>
      </c>
      <c r="M231" s="43">
        <v>1899877</v>
      </c>
      <c r="N231" s="43">
        <v>2108240</v>
      </c>
      <c r="O231" s="43">
        <v>2372730</v>
      </c>
      <c r="P231" s="43"/>
    </row>
    <row r="232" spans="1:16" x14ac:dyDescent="0.3">
      <c r="A232" s="41">
        <f>VLOOKUP(B232,'[1]PORTFOLIO RAW'!B:B,1,FALSE)</f>
        <v>546965</v>
      </c>
      <c r="B232" s="21">
        <v>546965</v>
      </c>
      <c r="C232" s="42" t="s">
        <v>3267</v>
      </c>
      <c r="D232" s="42" t="s">
        <v>3268</v>
      </c>
      <c r="E232" s="43">
        <v>523310</v>
      </c>
      <c r="F232" s="43">
        <v>587552</v>
      </c>
      <c r="G232" s="43">
        <v>499310</v>
      </c>
      <c r="H232" s="43">
        <v>637948</v>
      </c>
      <c r="I232" s="43">
        <v>808778</v>
      </c>
      <c r="J232" s="43">
        <v>908954</v>
      </c>
      <c r="K232" s="43">
        <v>1031359</v>
      </c>
      <c r="L232" s="43">
        <v>1197377</v>
      </c>
      <c r="M232" s="43">
        <v>1290831</v>
      </c>
      <c r="N232" s="43">
        <v>1292664</v>
      </c>
      <c r="O232" s="43">
        <v>1560254</v>
      </c>
      <c r="P232" s="43"/>
    </row>
    <row r="233" spans="1:16" x14ac:dyDescent="0.3">
      <c r="A233" s="41">
        <f>VLOOKUP(B233,'[1]PORTFOLIO RAW'!B:B,1,FALSE)</f>
        <v>902233</v>
      </c>
      <c r="B233" s="21">
        <v>902233</v>
      </c>
      <c r="C233" s="42" t="s">
        <v>3269</v>
      </c>
      <c r="D233" s="42" t="s">
        <v>3270</v>
      </c>
      <c r="E233" s="43">
        <v>969900</v>
      </c>
      <c r="F233" s="43">
        <v>1013600</v>
      </c>
      <c r="G233" s="43">
        <v>468900</v>
      </c>
      <c r="H233" s="43">
        <v>732000</v>
      </c>
      <c r="I233" s="43">
        <v>1058400</v>
      </c>
      <c r="J233" s="43">
        <v>1164600</v>
      </c>
      <c r="K233" s="43">
        <v>1187000</v>
      </c>
      <c r="L233" s="43">
        <v>1346000</v>
      </c>
      <c r="M233" s="43">
        <v>1359100</v>
      </c>
      <c r="N233" s="43">
        <v>1200700</v>
      </c>
      <c r="O233" s="43">
        <v>1282500</v>
      </c>
      <c r="P233" s="43"/>
    </row>
    <row r="234" spans="1:16" x14ac:dyDescent="0.3">
      <c r="A234" s="41">
        <f>VLOOKUP(B234,'[1]PORTFOLIO RAW'!B:B,1,FALSE)</f>
        <v>322549</v>
      </c>
      <c r="B234" s="21">
        <v>322549</v>
      </c>
      <c r="C234" s="42" t="s">
        <v>3271</v>
      </c>
      <c r="D234" s="42" t="s">
        <v>3272</v>
      </c>
      <c r="E234" s="43">
        <v>1420255</v>
      </c>
      <c r="F234" s="43">
        <v>1421387</v>
      </c>
      <c r="G234" s="43">
        <v>1080507</v>
      </c>
      <c r="H234" s="43">
        <v>1584346</v>
      </c>
      <c r="I234" s="43">
        <v>1741586</v>
      </c>
      <c r="J234" s="43">
        <v>1104565</v>
      </c>
      <c r="K234" s="43">
        <v>1607924</v>
      </c>
      <c r="L234" s="43">
        <v>1824510</v>
      </c>
      <c r="M234" s="43">
        <v>2075260</v>
      </c>
      <c r="N234" s="43">
        <v>2371974</v>
      </c>
      <c r="O234" s="43">
        <v>2723069</v>
      </c>
      <c r="P234" s="43"/>
    </row>
    <row r="235" spans="1:16" x14ac:dyDescent="0.3">
      <c r="A235" s="41">
        <f>VLOOKUP(B235,'[1]PORTFOLIO RAW'!B:B,1,FALSE)</f>
        <v>912633</v>
      </c>
      <c r="B235" s="21">
        <v>912633</v>
      </c>
      <c r="C235" s="42" t="s">
        <v>3273</v>
      </c>
      <c r="D235" s="42" t="s">
        <v>3274</v>
      </c>
      <c r="E235" s="43">
        <v>2793000</v>
      </c>
      <c r="F235" s="43">
        <v>3017000</v>
      </c>
      <c r="G235" s="43">
        <v>3471000</v>
      </c>
      <c r="H235" s="43">
        <v>2994000</v>
      </c>
      <c r="I235" s="43">
        <v>3309000</v>
      </c>
      <c r="J235" s="43">
        <v>3435000</v>
      </c>
      <c r="K235" s="43">
        <v>3412000</v>
      </c>
      <c r="L235" s="43">
        <v>3635000</v>
      </c>
      <c r="M235" s="43">
        <v>3509000</v>
      </c>
      <c r="N235" s="43">
        <v>3777000</v>
      </c>
      <c r="O235" s="43">
        <v>3859000</v>
      </c>
      <c r="P235" s="43"/>
    </row>
    <row r="236" spans="1:16" x14ac:dyDescent="0.3">
      <c r="A236" s="41">
        <f>VLOOKUP(B236,'[1]PORTFOLIO RAW'!B:B,1,FALSE)</f>
        <v>933974</v>
      </c>
      <c r="B236" s="21">
        <v>933974</v>
      </c>
      <c r="C236" s="42" t="s">
        <v>3275</v>
      </c>
      <c r="D236" s="42" t="s">
        <v>3276</v>
      </c>
      <c r="E236" s="43">
        <v>7373000</v>
      </c>
      <c r="F236" s="43">
        <v>4907000</v>
      </c>
      <c r="G236" s="43">
        <v>5890000</v>
      </c>
      <c r="H236" s="43">
        <v>5506000</v>
      </c>
      <c r="I236" s="43">
        <v>2540000</v>
      </c>
      <c r="J236" s="43">
        <v>4371000</v>
      </c>
      <c r="K236" s="43">
        <v>6173000</v>
      </c>
      <c r="L236" s="43">
        <v>6322000</v>
      </c>
      <c r="M236" s="43">
        <v>5931000</v>
      </c>
      <c r="N236" s="43">
        <v>5242000</v>
      </c>
      <c r="O236" s="43">
        <v>3912000</v>
      </c>
      <c r="P236" s="43"/>
    </row>
    <row r="237" spans="1:16" x14ac:dyDescent="0.3">
      <c r="A237" s="41" t="str">
        <f>VLOOKUP(B237,'[1]PORTFOLIO RAW'!B:B,1,FALSE)</f>
        <v>14015T</v>
      </c>
      <c r="B237" s="21" t="s">
        <v>363</v>
      </c>
      <c r="C237" s="42" t="s">
        <v>3277</v>
      </c>
      <c r="D237" s="42" t="s">
        <v>3278</v>
      </c>
      <c r="E237" s="43">
        <v>1537431</v>
      </c>
      <c r="F237" s="43">
        <v>808200</v>
      </c>
      <c r="G237" s="43">
        <v>634600</v>
      </c>
      <c r="H237" s="43">
        <v>1374000</v>
      </c>
      <c r="I237" s="43">
        <v>1625600</v>
      </c>
      <c r="J237" s="43">
        <v>1695300</v>
      </c>
      <c r="K237" s="43">
        <v>1638200</v>
      </c>
      <c r="L237" s="43">
        <v>1846200</v>
      </c>
      <c r="M237" s="43">
        <v>1905600</v>
      </c>
      <c r="N237" s="43">
        <v>2484000</v>
      </c>
      <c r="O237" s="43">
        <v>2786000</v>
      </c>
      <c r="P237" s="43"/>
    </row>
    <row r="238" spans="1:16" x14ac:dyDescent="0.3">
      <c r="A238" s="41">
        <f>VLOOKUP(B238,'[1]PORTFOLIO RAW'!B:B,1,FALSE)</f>
        <v>905019</v>
      </c>
      <c r="B238" s="21">
        <v>905019</v>
      </c>
      <c r="C238" s="42" t="s">
        <v>3279</v>
      </c>
      <c r="D238" s="42" t="s">
        <v>3280</v>
      </c>
      <c r="E238" s="43">
        <v>2888100</v>
      </c>
      <c r="F238" s="43">
        <v>9253600</v>
      </c>
      <c r="G238" s="43">
        <v>16090800</v>
      </c>
      <c r="H238" s="43">
        <v>9162000</v>
      </c>
      <c r="I238" s="43">
        <v>14900000</v>
      </c>
      <c r="J238" s="43">
        <v>15789000</v>
      </c>
      <c r="K238" s="43">
        <v>12930000</v>
      </c>
      <c r="L238" s="43">
        <v>24449000</v>
      </c>
      <c r="M238" s="43">
        <v>12243000</v>
      </c>
      <c r="N238" s="43">
        <v>10707000</v>
      </c>
      <c r="O238" s="43">
        <v>11579000</v>
      </c>
      <c r="P238" s="43"/>
    </row>
    <row r="239" spans="1:16" x14ac:dyDescent="0.3">
      <c r="A239" s="41">
        <f>VLOOKUP(B239,'[1]PORTFOLIO RAW'!B:B,1,FALSE)</f>
        <v>912090</v>
      </c>
      <c r="B239" s="21">
        <v>912090</v>
      </c>
      <c r="C239" s="42" t="s">
        <v>3281</v>
      </c>
      <c r="D239" s="42" t="s">
        <v>3282</v>
      </c>
      <c r="E239" s="43">
        <v>8609000</v>
      </c>
      <c r="F239" s="43">
        <v>9076000</v>
      </c>
      <c r="G239" s="43">
        <v>6428000</v>
      </c>
      <c r="H239" s="43">
        <v>6796000</v>
      </c>
      <c r="I239" s="43">
        <v>9926000</v>
      </c>
      <c r="J239" s="43">
        <v>11032000</v>
      </c>
      <c r="K239" s="43">
        <v>12748000</v>
      </c>
      <c r="L239" s="43">
        <v>11944000</v>
      </c>
      <c r="M239" s="43">
        <v>7057000</v>
      </c>
      <c r="N239" s="43">
        <v>2638000</v>
      </c>
      <c r="O239" s="43">
        <v>3197000</v>
      </c>
      <c r="P239" s="43"/>
    </row>
    <row r="240" spans="1:16" x14ac:dyDescent="0.3">
      <c r="A240" s="41">
        <f>VLOOKUP(B240,'[1]PORTFOLIO RAW'!B:B,1,FALSE)</f>
        <v>755741</v>
      </c>
      <c r="B240" s="21">
        <v>755741</v>
      </c>
      <c r="C240" s="42" t="s">
        <v>3283</v>
      </c>
      <c r="D240" s="42" t="s">
        <v>3284</v>
      </c>
      <c r="E240" s="43">
        <v>2065000</v>
      </c>
      <c r="F240" s="43">
        <v>2264000</v>
      </c>
      <c r="G240" s="43">
        <v>1656000</v>
      </c>
      <c r="H240" s="43">
        <v>1124000</v>
      </c>
      <c r="I240" s="43">
        <v>1655000</v>
      </c>
      <c r="J240" s="43">
        <v>1749000</v>
      </c>
      <c r="K240" s="43">
        <v>2012000</v>
      </c>
      <c r="L240" s="43">
        <v>2416000</v>
      </c>
      <c r="M240" s="43">
        <v>2635000</v>
      </c>
      <c r="N240" s="43">
        <v>3398000</v>
      </c>
      <c r="O240" s="43">
        <v>4261000</v>
      </c>
      <c r="P240" s="43"/>
    </row>
    <row r="241" spans="1:16" x14ac:dyDescent="0.3">
      <c r="A241" s="41" t="str">
        <f>VLOOKUP(B241,'[1]PORTFOLIO RAW'!B:B,1,FALSE)</f>
        <v>14361V</v>
      </c>
      <c r="B241" s="21" t="s">
        <v>375</v>
      </c>
      <c r="C241" s="42" t="s">
        <v>3285</v>
      </c>
      <c r="D241" s="42" t="s">
        <v>3286</v>
      </c>
      <c r="E241" s="43" t="s">
        <v>425</v>
      </c>
      <c r="F241" s="43">
        <v>1403900</v>
      </c>
      <c r="G241" s="43">
        <v>1356200</v>
      </c>
      <c r="H241" s="43">
        <v>1256900</v>
      </c>
      <c r="I241" s="43">
        <v>1420400</v>
      </c>
      <c r="J241" s="43">
        <v>1426100</v>
      </c>
      <c r="K241" s="43">
        <v>1409700</v>
      </c>
      <c r="L241" s="43">
        <v>1382800</v>
      </c>
      <c r="M241" s="43">
        <v>1152200</v>
      </c>
      <c r="N241" s="43">
        <v>1796800</v>
      </c>
      <c r="O241" s="43">
        <v>1854300</v>
      </c>
      <c r="P241" s="43"/>
    </row>
    <row r="242" spans="1:16" x14ac:dyDescent="0.3">
      <c r="A242" s="41">
        <f>VLOOKUP(B242,'[1]PORTFOLIO RAW'!B:B,1,FALSE)</f>
        <v>154680</v>
      </c>
      <c r="B242" s="21">
        <v>154680</v>
      </c>
      <c r="C242" s="42" t="s">
        <v>3287</v>
      </c>
      <c r="D242" s="42" t="s">
        <v>3288</v>
      </c>
      <c r="E242" s="43">
        <v>965100</v>
      </c>
      <c r="F242" s="43">
        <v>932319</v>
      </c>
      <c r="G242" s="43">
        <v>981892</v>
      </c>
      <c r="H242" s="43">
        <v>1206746</v>
      </c>
      <c r="I242" s="43">
        <v>1330776</v>
      </c>
      <c r="J242" s="43">
        <v>1402347</v>
      </c>
      <c r="K242" s="43">
        <v>1070299</v>
      </c>
      <c r="L242" s="43">
        <v>943864</v>
      </c>
      <c r="M242" s="43">
        <v>625735</v>
      </c>
      <c r="N242" s="43">
        <v>1927425</v>
      </c>
      <c r="O242" s="43">
        <v>1499260</v>
      </c>
      <c r="P242" s="43"/>
    </row>
    <row r="243" spans="1:16" x14ac:dyDescent="0.3">
      <c r="A243" s="41" t="str">
        <f>VLOOKUP(B243,'[1]PORTFOLIO RAW'!B:B,1,FALSE)</f>
        <v>14698C</v>
      </c>
      <c r="B243" s="21" t="s">
        <v>369</v>
      </c>
      <c r="C243" s="42" t="s">
        <v>3289</v>
      </c>
      <c r="D243" s="42" t="s">
        <v>3290</v>
      </c>
      <c r="E243" s="43">
        <v>1187600</v>
      </c>
      <c r="F243" s="43">
        <v>694700</v>
      </c>
      <c r="G243" s="43">
        <v>923300</v>
      </c>
      <c r="H243" s="43">
        <v>1029000</v>
      </c>
      <c r="I243" s="43">
        <v>1127400</v>
      </c>
      <c r="J243" s="43">
        <v>1115300</v>
      </c>
      <c r="K243" s="43">
        <v>1421300</v>
      </c>
      <c r="L243" s="43">
        <v>1799900</v>
      </c>
      <c r="M243" s="43">
        <v>1802300</v>
      </c>
      <c r="N243" s="43">
        <v>1944100</v>
      </c>
      <c r="O243" s="43">
        <v>2600200</v>
      </c>
      <c r="P243" s="43"/>
    </row>
    <row r="244" spans="1:16" x14ac:dyDescent="0.3">
      <c r="A244" s="41">
        <f>VLOOKUP(B244,'[1]PORTFOLIO RAW'!B:B,1,FALSE)</f>
        <v>905361</v>
      </c>
      <c r="B244" s="21">
        <v>905361</v>
      </c>
      <c r="C244" s="42" t="s">
        <v>3291</v>
      </c>
      <c r="D244" s="42" t="s">
        <v>3292</v>
      </c>
      <c r="E244" s="43">
        <v>1148052</v>
      </c>
      <c r="F244" s="43">
        <v>945670</v>
      </c>
      <c r="G244" s="43">
        <v>833747</v>
      </c>
      <c r="H244" s="43">
        <v>923690</v>
      </c>
      <c r="I244" s="43">
        <v>964949</v>
      </c>
      <c r="J244" s="43">
        <v>1135606</v>
      </c>
      <c r="K244" s="43">
        <v>1343053</v>
      </c>
      <c r="L244" s="43">
        <v>1529748</v>
      </c>
      <c r="M244" s="43">
        <v>1819011</v>
      </c>
      <c r="N244" s="43">
        <v>1950739</v>
      </c>
      <c r="O244" s="43">
        <v>2284723</v>
      </c>
      <c r="P244" s="43"/>
    </row>
    <row r="245" spans="1:16" x14ac:dyDescent="0.3">
      <c r="A245" s="41">
        <f>VLOOKUP(B245,'[1]PORTFOLIO RAW'!B:B,1,FALSE)</f>
        <v>357834</v>
      </c>
      <c r="B245" s="21">
        <v>357834</v>
      </c>
      <c r="C245" s="42" t="s">
        <v>3293</v>
      </c>
      <c r="D245" s="42" t="s">
        <v>3294</v>
      </c>
      <c r="E245" s="43">
        <v>2385640</v>
      </c>
      <c r="F245" s="43">
        <v>2488852</v>
      </c>
      <c r="G245" s="43">
        <v>2343377</v>
      </c>
      <c r="H245" s="43">
        <v>2722445</v>
      </c>
      <c r="I245" s="43">
        <v>3264209</v>
      </c>
      <c r="J245" s="43">
        <v>4016054</v>
      </c>
      <c r="K245" s="43">
        <v>3816420</v>
      </c>
      <c r="L245" s="43">
        <v>3673776</v>
      </c>
      <c r="M245" s="43">
        <v>4017480</v>
      </c>
      <c r="N245" s="43">
        <v>3966872</v>
      </c>
      <c r="O245" s="43">
        <v>4011377</v>
      </c>
      <c r="P245" s="43"/>
    </row>
    <row r="246" spans="1:16" x14ac:dyDescent="0.3">
      <c r="A246" s="41">
        <f>VLOOKUP(B246,'[1]PORTFOLIO RAW'!B:B,1,FALSE)</f>
        <v>906400</v>
      </c>
      <c r="B246" s="21">
        <v>906400</v>
      </c>
      <c r="C246" s="42" t="s">
        <v>3295</v>
      </c>
      <c r="D246" s="42" t="s">
        <v>3296</v>
      </c>
      <c r="E246" s="43">
        <v>406000</v>
      </c>
      <c r="F246" s="43">
        <v>463600</v>
      </c>
      <c r="G246" s="43">
        <v>325800</v>
      </c>
      <c r="H246" s="43">
        <v>409800</v>
      </c>
      <c r="I246" s="43">
        <v>554000</v>
      </c>
      <c r="J246" s="43">
        <v>592700</v>
      </c>
      <c r="K246" s="43">
        <v>659000</v>
      </c>
      <c r="L246" s="43">
        <v>763300</v>
      </c>
      <c r="M246" s="43">
        <v>844900</v>
      </c>
      <c r="N246" s="43">
        <v>939200</v>
      </c>
      <c r="O246" s="43">
        <v>967500</v>
      </c>
      <c r="P246" s="43"/>
    </row>
    <row r="247" spans="1:16" x14ac:dyDescent="0.3">
      <c r="A247" s="41" t="str">
        <f>VLOOKUP(B247,'[1]PORTFOLIO RAW'!B:B,1,FALSE)</f>
        <v>14861V</v>
      </c>
      <c r="B247" s="21" t="s">
        <v>370</v>
      </c>
      <c r="C247" s="42" t="s">
        <v>3297</v>
      </c>
      <c r="D247" s="42" t="s">
        <v>3298</v>
      </c>
      <c r="E247" s="43">
        <v>6591000</v>
      </c>
      <c r="F247" s="43">
        <v>1025000</v>
      </c>
      <c r="G247" s="43">
        <v>3005000</v>
      </c>
      <c r="H247" s="43">
        <v>5750000</v>
      </c>
      <c r="I247" s="43">
        <v>6722000</v>
      </c>
      <c r="J247" s="43">
        <v>2367000</v>
      </c>
      <c r="K247" s="43">
        <v>146000</v>
      </c>
      <c r="L247" s="43">
        <v>4324000</v>
      </c>
      <c r="M247" s="43">
        <v>9210000</v>
      </c>
      <c r="N247" s="43">
        <v>7347000</v>
      </c>
      <c r="O247" s="43">
        <v>8043000</v>
      </c>
      <c r="P247" s="43"/>
    </row>
    <row r="248" spans="1:16" x14ac:dyDescent="0.3">
      <c r="A248" s="41" t="str">
        <f>VLOOKUP(B248,'[1]PORTFOLIO RAW'!B:B,1,FALSE)</f>
        <v>14806F</v>
      </c>
      <c r="B248" s="21" t="s">
        <v>351</v>
      </c>
      <c r="C248" s="42" t="s">
        <v>3299</v>
      </c>
      <c r="D248" s="42" t="s">
        <v>3300</v>
      </c>
      <c r="E248" s="43">
        <v>564707</v>
      </c>
      <c r="F248" s="43">
        <v>561001</v>
      </c>
      <c r="G248" s="43">
        <v>599291</v>
      </c>
      <c r="H248" s="43">
        <v>741174</v>
      </c>
      <c r="I248" s="43">
        <v>835327</v>
      </c>
      <c r="J248" s="43">
        <v>847459</v>
      </c>
      <c r="K248" s="43">
        <v>870811</v>
      </c>
      <c r="L248" s="43">
        <v>1139495</v>
      </c>
      <c r="M248" s="43">
        <v>1095080</v>
      </c>
      <c r="N248" s="43">
        <v>1062746</v>
      </c>
      <c r="O248" s="43">
        <v>832289</v>
      </c>
      <c r="P248" s="43"/>
    </row>
    <row r="249" spans="1:16" x14ac:dyDescent="0.3">
      <c r="A249" s="41">
        <f>VLOOKUP(B249,'[1]PORTFOLIO RAW'!B:B,1,FALSE)</f>
        <v>902324</v>
      </c>
      <c r="B249" s="21">
        <v>902324</v>
      </c>
      <c r="C249" s="42" t="s">
        <v>3301</v>
      </c>
      <c r="D249" s="42" t="s">
        <v>3302</v>
      </c>
      <c r="E249" s="43">
        <v>3847000</v>
      </c>
      <c r="F249" s="43">
        <v>4032000</v>
      </c>
      <c r="G249" s="43">
        <v>3082000</v>
      </c>
      <c r="H249" s="43">
        <v>3894000</v>
      </c>
      <c r="I249" s="43">
        <v>2347000</v>
      </c>
      <c r="J249" s="43">
        <v>4015000</v>
      </c>
      <c r="K249" s="43">
        <v>3387000</v>
      </c>
      <c r="L249" s="43">
        <v>4354000</v>
      </c>
      <c r="M249" s="43">
        <v>4128000</v>
      </c>
      <c r="N249" s="43">
        <v>4269000</v>
      </c>
      <c r="O249" s="43">
        <v>3703000</v>
      </c>
      <c r="P249" s="43"/>
    </row>
    <row r="250" spans="1:16" x14ac:dyDescent="0.3">
      <c r="A250" s="41">
        <f>VLOOKUP(B250,'[1]PORTFOLIO RAW'!B:B,1,FALSE)</f>
        <v>902325</v>
      </c>
      <c r="B250" s="21">
        <v>902325</v>
      </c>
      <c r="C250" s="42" t="s">
        <v>3303</v>
      </c>
      <c r="D250" s="42" t="s">
        <v>3304</v>
      </c>
      <c r="E250" s="43">
        <v>4907000</v>
      </c>
      <c r="F250" s="43">
        <v>5129000</v>
      </c>
      <c r="G250" s="43">
        <v>5052000</v>
      </c>
      <c r="H250" s="43">
        <v>5573000</v>
      </c>
      <c r="I250" s="43">
        <v>6225000</v>
      </c>
      <c r="J250" s="43">
        <v>6610000</v>
      </c>
      <c r="K250" s="43">
        <v>5681000</v>
      </c>
      <c r="L250" s="43">
        <v>6136000</v>
      </c>
      <c r="M250" s="43">
        <v>6864000</v>
      </c>
      <c r="N250" s="43">
        <v>7640000</v>
      </c>
      <c r="O250" s="43">
        <v>6091000</v>
      </c>
      <c r="P250" s="43"/>
    </row>
    <row r="251" spans="1:16" x14ac:dyDescent="0.3">
      <c r="A251" s="41">
        <f>VLOOKUP(B251,'[1]PORTFOLIO RAW'!B:B,1,FALSE)</f>
        <v>992305</v>
      </c>
      <c r="B251" s="21">
        <v>992305</v>
      </c>
      <c r="C251" s="42" t="s">
        <v>3305</v>
      </c>
      <c r="D251" s="42" t="s">
        <v>3306</v>
      </c>
      <c r="E251" s="43">
        <v>3734000</v>
      </c>
      <c r="F251" s="43">
        <v>3110000</v>
      </c>
      <c r="G251" s="43">
        <v>1972000</v>
      </c>
      <c r="H251" s="43">
        <v>2085000</v>
      </c>
      <c r="I251" s="43">
        <v>2649000</v>
      </c>
      <c r="J251" s="43">
        <v>3697000</v>
      </c>
      <c r="K251" s="43">
        <v>4029000</v>
      </c>
      <c r="L251" s="43">
        <v>3848000</v>
      </c>
      <c r="M251" s="43">
        <v>3775000</v>
      </c>
      <c r="N251" s="43">
        <v>4399000</v>
      </c>
      <c r="O251" s="43">
        <v>4229000</v>
      </c>
      <c r="P251" s="43"/>
    </row>
    <row r="252" spans="1:16" x14ac:dyDescent="0.3">
      <c r="A252" s="41">
        <f>VLOOKUP(B252,'[1]PORTFOLIO RAW'!B:B,1,FALSE)</f>
        <v>905647</v>
      </c>
      <c r="B252" s="21">
        <v>905647</v>
      </c>
      <c r="C252" s="42" t="s">
        <v>3307</v>
      </c>
      <c r="D252" s="42" t="s">
        <v>3308</v>
      </c>
      <c r="E252" s="43">
        <v>1682000</v>
      </c>
      <c r="F252" s="43">
        <v>982000</v>
      </c>
      <c r="G252" s="43">
        <v>945000</v>
      </c>
      <c r="H252" s="43">
        <v>1522000</v>
      </c>
      <c r="I252" s="43">
        <v>1220000</v>
      </c>
      <c r="J252" s="43">
        <v>1655000</v>
      </c>
      <c r="K252" s="43">
        <v>2183000</v>
      </c>
      <c r="L252" s="43">
        <v>2861000</v>
      </c>
      <c r="M252" s="43">
        <v>4584000</v>
      </c>
      <c r="N252" s="43">
        <v>4843000</v>
      </c>
      <c r="O252" s="43">
        <v>4534000</v>
      </c>
      <c r="P252" s="43"/>
    </row>
    <row r="253" spans="1:16" x14ac:dyDescent="0.3">
      <c r="A253" s="41">
        <f>VLOOKUP(B253,'[1]PORTFOLIO RAW'!B:B,1,FALSE)</f>
        <v>945388</v>
      </c>
      <c r="B253" s="21">
        <v>945388</v>
      </c>
      <c r="C253" s="42" t="s">
        <v>3309</v>
      </c>
      <c r="D253" s="42" t="s">
        <v>3310</v>
      </c>
      <c r="E253" s="43">
        <v>42596000</v>
      </c>
      <c r="F253" s="43">
        <v>42618000</v>
      </c>
      <c r="G253" s="43">
        <v>41335000</v>
      </c>
      <c r="H253" s="43">
        <v>39830000</v>
      </c>
      <c r="I253" s="43">
        <v>27821000</v>
      </c>
      <c r="J253" s="43">
        <v>31274000</v>
      </c>
      <c r="K253" s="43">
        <v>49470000</v>
      </c>
      <c r="L253" s="43">
        <v>31671000</v>
      </c>
      <c r="M253" s="43">
        <v>46749000</v>
      </c>
      <c r="N253" s="43">
        <v>50471000</v>
      </c>
      <c r="O253" s="43">
        <v>45954000</v>
      </c>
      <c r="P253" s="43"/>
    </row>
    <row r="254" spans="1:16" x14ac:dyDescent="0.3">
      <c r="A254" s="41">
        <f>VLOOKUP(B254,'[1]PORTFOLIO RAW'!B:B,1,FALSE)</f>
        <v>905024</v>
      </c>
      <c r="B254" s="21">
        <v>905024</v>
      </c>
      <c r="C254" s="42" t="s">
        <v>3311</v>
      </c>
      <c r="D254" s="42" t="s">
        <v>3312</v>
      </c>
      <c r="E254" s="43">
        <v>37004000</v>
      </c>
      <c r="F254" s="43">
        <v>47219000</v>
      </c>
      <c r="G254" s="43">
        <v>27350000</v>
      </c>
      <c r="H254" s="43">
        <v>39531000</v>
      </c>
      <c r="I254" s="43">
        <v>53182000</v>
      </c>
      <c r="J254" s="43">
        <v>52856000</v>
      </c>
      <c r="K254" s="43">
        <v>42564000</v>
      </c>
      <c r="L254" s="43">
        <v>40897000</v>
      </c>
      <c r="M254" s="43">
        <v>21195000</v>
      </c>
      <c r="N254" s="43">
        <v>14837000</v>
      </c>
      <c r="O254" s="43">
        <v>24439000</v>
      </c>
      <c r="P254" s="43"/>
    </row>
    <row r="255" spans="1:16" x14ac:dyDescent="0.3">
      <c r="A255" s="41">
        <f>VLOOKUP(B255,'[1]PORTFOLIO RAW'!B:B,1,FALSE)</f>
        <v>951052</v>
      </c>
      <c r="B255" s="21">
        <v>951052</v>
      </c>
      <c r="C255" s="42" t="s">
        <v>3313</v>
      </c>
      <c r="D255" s="42" t="s">
        <v>3314</v>
      </c>
      <c r="E255" s="43">
        <v>2447000</v>
      </c>
      <c r="F255" s="43">
        <v>3436000</v>
      </c>
      <c r="G255" s="43">
        <v>3246000</v>
      </c>
      <c r="H255" s="43">
        <v>2752000</v>
      </c>
      <c r="I255" s="43">
        <v>3201000</v>
      </c>
      <c r="J255" s="43">
        <v>3376000</v>
      </c>
      <c r="K255" s="43">
        <v>3712000</v>
      </c>
      <c r="L255" s="43">
        <v>3489000</v>
      </c>
      <c r="M255" s="43">
        <v>3338000</v>
      </c>
      <c r="N255" s="43">
        <v>3477000</v>
      </c>
      <c r="O255" s="43">
        <v>4588000</v>
      </c>
      <c r="P255" s="43"/>
    </row>
    <row r="256" spans="1:16" x14ac:dyDescent="0.3">
      <c r="A256" s="41">
        <f>VLOOKUP(B256,'[1]PORTFOLIO RAW'!B:B,1,FALSE)</f>
        <v>326143</v>
      </c>
      <c r="B256" s="21">
        <v>326143</v>
      </c>
      <c r="C256" s="42" t="s">
        <v>3315</v>
      </c>
      <c r="D256" s="42" t="s">
        <v>3316</v>
      </c>
      <c r="E256" s="43">
        <v>1477796</v>
      </c>
      <c r="F256" s="43">
        <v>1003800</v>
      </c>
      <c r="G256" s="43">
        <v>1039000</v>
      </c>
      <c r="H256" s="43">
        <v>1862400</v>
      </c>
      <c r="I256" s="43">
        <v>2220700</v>
      </c>
      <c r="J256" s="43">
        <v>2461700</v>
      </c>
      <c r="K256" s="43">
        <v>202400</v>
      </c>
      <c r="L256" s="43">
        <v>3703900</v>
      </c>
      <c r="M256" s="43">
        <v>4657400</v>
      </c>
      <c r="N256" s="43">
        <v>4991800</v>
      </c>
      <c r="O256" s="43">
        <v>5085700</v>
      </c>
      <c r="P256" s="43"/>
    </row>
    <row r="257" spans="1:16" x14ac:dyDescent="0.3">
      <c r="A257" s="41">
        <f>VLOOKUP(B257,'[1]PORTFOLIO RAW'!B:B,1,FALSE)</f>
        <v>905792</v>
      </c>
      <c r="B257" s="21">
        <v>905792</v>
      </c>
      <c r="C257" s="42" t="s">
        <v>3317</v>
      </c>
      <c r="D257" s="42" t="s">
        <v>3318</v>
      </c>
      <c r="E257" s="43">
        <v>1160413</v>
      </c>
      <c r="F257" s="43">
        <v>1412892</v>
      </c>
      <c r="G257" s="43">
        <v>1118124</v>
      </c>
      <c r="H257" s="43">
        <v>1034855</v>
      </c>
      <c r="I257" s="43">
        <v>1158085</v>
      </c>
      <c r="J257" s="43">
        <v>1262491</v>
      </c>
      <c r="K257" s="43">
        <v>1393798</v>
      </c>
      <c r="L257" s="43">
        <v>1505583</v>
      </c>
      <c r="M257" s="43">
        <v>1693370</v>
      </c>
      <c r="N257" s="43">
        <v>1841207</v>
      </c>
      <c r="O257" s="43">
        <v>1840026</v>
      </c>
      <c r="P257" s="43"/>
    </row>
    <row r="258" spans="1:16" x14ac:dyDescent="0.3">
      <c r="A258" s="41">
        <f>VLOOKUP(B258,'[1]PORTFOLIO RAW'!B:B,1,FALSE)</f>
        <v>981722</v>
      </c>
      <c r="B258" s="21">
        <v>981722</v>
      </c>
      <c r="C258" s="42" t="s">
        <v>3319</v>
      </c>
      <c r="D258" s="42" t="s">
        <v>3320</v>
      </c>
      <c r="E258" s="43">
        <v>1758900</v>
      </c>
      <c r="F258" s="43">
        <v>1998300</v>
      </c>
      <c r="G258" s="43">
        <v>2018400</v>
      </c>
      <c r="H258" s="43">
        <v>2217300</v>
      </c>
      <c r="I258" s="43">
        <v>2261000</v>
      </c>
      <c r="J258" s="43">
        <v>2045000</v>
      </c>
      <c r="K258" s="43">
        <v>1602000</v>
      </c>
      <c r="L258" s="43">
        <v>1651000</v>
      </c>
      <c r="M258" s="43">
        <v>2240000</v>
      </c>
      <c r="N258" s="43">
        <v>2695000</v>
      </c>
      <c r="O258" s="43">
        <v>2952000</v>
      </c>
      <c r="P258" s="43"/>
    </row>
    <row r="259" spans="1:16" x14ac:dyDescent="0.3">
      <c r="A259" s="41">
        <f>VLOOKUP(B259,'[1]PORTFOLIO RAW'!B:B,1,FALSE)</f>
        <v>922725</v>
      </c>
      <c r="B259" s="21">
        <v>922725</v>
      </c>
      <c r="C259" s="42" t="s">
        <v>3321</v>
      </c>
      <c r="D259" s="42" t="s">
        <v>3322</v>
      </c>
      <c r="E259" s="43">
        <v>4033944</v>
      </c>
      <c r="F259" s="43">
        <v>2670194</v>
      </c>
      <c r="G259" s="43">
        <v>-778535</v>
      </c>
      <c r="H259" s="43">
        <v>1353000</v>
      </c>
      <c r="I259" s="43">
        <v>1948000</v>
      </c>
      <c r="J259" s="43">
        <v>3804000</v>
      </c>
      <c r="K259" s="43">
        <v>2063000</v>
      </c>
      <c r="L259" s="43">
        <v>2763000</v>
      </c>
      <c r="M259" s="43">
        <v>3164000</v>
      </c>
      <c r="N259" s="43">
        <v>3169000</v>
      </c>
      <c r="O259" s="43">
        <v>3339000</v>
      </c>
      <c r="P259" s="43"/>
    </row>
    <row r="260" spans="1:16" x14ac:dyDescent="0.3">
      <c r="A260" s="41">
        <f>VLOOKUP(B260,'[1]PORTFOLIO RAW'!B:B,1,FALSE)</f>
        <v>541900</v>
      </c>
      <c r="B260" s="21">
        <v>541900</v>
      </c>
      <c r="C260" s="42" t="s">
        <v>3323</v>
      </c>
      <c r="D260" s="42" t="s">
        <v>3324</v>
      </c>
      <c r="E260" s="43">
        <v>1470298</v>
      </c>
      <c r="F260" s="43">
        <v>1566112</v>
      </c>
      <c r="G260" s="43">
        <v>-5587115</v>
      </c>
      <c r="H260" s="43">
        <v>1727000</v>
      </c>
      <c r="I260" s="43">
        <v>1519000</v>
      </c>
      <c r="J260" s="43">
        <v>2268000</v>
      </c>
      <c r="K260" s="43">
        <v>1800000</v>
      </c>
      <c r="L260" s="43">
        <v>1731000</v>
      </c>
      <c r="M260" s="43">
        <v>1611000</v>
      </c>
      <c r="N260" s="43">
        <v>766000</v>
      </c>
      <c r="O260" s="43">
        <v>476000</v>
      </c>
      <c r="P260" s="43"/>
    </row>
    <row r="261" spans="1:16" x14ac:dyDescent="0.3">
      <c r="A261" s="41">
        <f>VLOOKUP(B261,'[1]PORTFOLIO RAW'!B:B,1,FALSE)</f>
        <v>325059</v>
      </c>
      <c r="B261" s="21">
        <v>325059</v>
      </c>
      <c r="C261" s="42" t="s">
        <v>3325</v>
      </c>
      <c r="D261" s="42" t="s">
        <v>3326</v>
      </c>
      <c r="E261" s="43">
        <v>271166</v>
      </c>
      <c r="F261" s="43">
        <v>316099</v>
      </c>
      <c r="G261" s="43">
        <v>334523</v>
      </c>
      <c r="H261" s="43">
        <v>299859</v>
      </c>
      <c r="I261" s="43">
        <v>347663</v>
      </c>
      <c r="J261" s="43">
        <v>359966</v>
      </c>
      <c r="K261" s="43">
        <v>464766</v>
      </c>
      <c r="L261" s="43">
        <v>466863</v>
      </c>
      <c r="M261" s="43">
        <v>496245</v>
      </c>
      <c r="N261" s="43">
        <v>540441</v>
      </c>
      <c r="O261" s="43">
        <v>584910</v>
      </c>
      <c r="P261" s="43"/>
    </row>
    <row r="262" spans="1:16" x14ac:dyDescent="0.3">
      <c r="A262" s="41">
        <f>VLOOKUP(B262,'[1]PORTFOLIO RAW'!B:B,1,FALSE)</f>
        <v>916079</v>
      </c>
      <c r="B262" s="21">
        <v>916079</v>
      </c>
      <c r="C262" s="42" t="s">
        <v>3327</v>
      </c>
      <c r="D262" s="42" t="s">
        <v>3328</v>
      </c>
      <c r="E262" s="43">
        <v>2088776</v>
      </c>
      <c r="F262" s="43">
        <v>2275408</v>
      </c>
      <c r="G262" s="43">
        <v>2269495</v>
      </c>
      <c r="H262" s="43">
        <v>2404599</v>
      </c>
      <c r="I262" s="43">
        <v>2357335</v>
      </c>
      <c r="J262" s="43">
        <v>2322241</v>
      </c>
      <c r="K262" s="43">
        <v>2184006</v>
      </c>
      <c r="L262" s="43">
        <v>2144548</v>
      </c>
      <c r="M262" s="43">
        <v>1815975</v>
      </c>
      <c r="N262" s="43">
        <v>2401373</v>
      </c>
      <c r="O262" s="43">
        <v>2973573</v>
      </c>
      <c r="P262" s="43"/>
    </row>
    <row r="263" spans="1:16" x14ac:dyDescent="0.3">
      <c r="A263" s="41">
        <f>VLOOKUP(B263,'[1]PORTFOLIO RAW'!B:B,1,FALSE)</f>
        <v>905061</v>
      </c>
      <c r="B263" s="21">
        <v>905061</v>
      </c>
      <c r="C263" s="42" t="s">
        <v>3329</v>
      </c>
      <c r="D263" s="42" t="s">
        <v>3330</v>
      </c>
      <c r="E263" s="43">
        <v>4763000</v>
      </c>
      <c r="F263" s="43">
        <v>3540000</v>
      </c>
      <c r="G263" s="43">
        <v>2942000</v>
      </c>
      <c r="H263" s="43">
        <v>5464000</v>
      </c>
      <c r="I263" s="43">
        <v>4012000</v>
      </c>
      <c r="J263" s="43">
        <v>3319000</v>
      </c>
      <c r="K263" s="43">
        <v>4156000</v>
      </c>
      <c r="L263" s="43">
        <v>5198000</v>
      </c>
      <c r="M263" s="43">
        <v>5439000</v>
      </c>
      <c r="N263" s="43">
        <v>5968000</v>
      </c>
      <c r="O263" s="43">
        <v>7062000</v>
      </c>
      <c r="P263" s="43"/>
    </row>
    <row r="264" spans="1:16" x14ac:dyDescent="0.3">
      <c r="A264" s="41">
        <f>VLOOKUP(B264,'[1]PORTFOLIO RAW'!B:B,1,FALSE)</f>
        <v>906394</v>
      </c>
      <c r="B264" s="21">
        <v>906394</v>
      </c>
      <c r="C264" s="42" t="s">
        <v>3331</v>
      </c>
      <c r="D264" s="42" t="s">
        <v>3332</v>
      </c>
      <c r="E264" s="43">
        <v>1775300</v>
      </c>
      <c r="F264" s="43">
        <v>2068800</v>
      </c>
      <c r="G264" s="43">
        <v>1832500</v>
      </c>
      <c r="H264" s="43">
        <v>2019300</v>
      </c>
      <c r="I264" s="43">
        <v>2165400</v>
      </c>
      <c r="J264" s="43">
        <v>2494700</v>
      </c>
      <c r="K264" s="43">
        <v>2581500</v>
      </c>
      <c r="L264" s="43">
        <v>4251900</v>
      </c>
      <c r="M264" s="43">
        <v>4039500</v>
      </c>
      <c r="N264" s="43">
        <v>4253500</v>
      </c>
      <c r="O264" s="43">
        <v>5054000</v>
      </c>
      <c r="P264" s="43"/>
    </row>
    <row r="265" spans="1:16" x14ac:dyDescent="0.3">
      <c r="A265" s="41">
        <f>VLOOKUP(B265,'[1]PORTFOLIO RAW'!B:B,1,FALSE)</f>
        <v>745110</v>
      </c>
      <c r="B265" s="21">
        <v>745110</v>
      </c>
      <c r="C265" s="42" t="s">
        <v>3333</v>
      </c>
      <c r="D265" s="42" t="s">
        <v>3334</v>
      </c>
      <c r="E265" s="43">
        <v>669077</v>
      </c>
      <c r="F265" s="43">
        <v>510757</v>
      </c>
      <c r="G265" s="43">
        <v>584517</v>
      </c>
      <c r="H265" s="43">
        <v>750143</v>
      </c>
      <c r="I265" s="43">
        <v>859968</v>
      </c>
      <c r="J265" s="43">
        <v>866352</v>
      </c>
      <c r="K265" s="43">
        <v>498149</v>
      </c>
      <c r="L265" s="43">
        <v>994598</v>
      </c>
      <c r="M265" s="43">
        <v>961400</v>
      </c>
      <c r="N265" s="43">
        <v>931100</v>
      </c>
      <c r="O265" s="43">
        <v>1009400</v>
      </c>
      <c r="P265" s="43"/>
    </row>
    <row r="266" spans="1:16" x14ac:dyDescent="0.3">
      <c r="A266" s="41">
        <f>VLOOKUP(B266,'[1]PORTFOLIO RAW'!B:B,1,FALSE)</f>
        <v>944738</v>
      </c>
      <c r="B266" s="21">
        <v>944738</v>
      </c>
      <c r="C266" s="42" t="s">
        <v>3335</v>
      </c>
      <c r="D266" s="42" t="s">
        <v>3336</v>
      </c>
      <c r="E266" s="43">
        <v>533292</v>
      </c>
      <c r="F266" s="43">
        <v>548390</v>
      </c>
      <c r="G266" s="43">
        <v>499163</v>
      </c>
      <c r="H266" s="43">
        <v>473823</v>
      </c>
      <c r="I266" s="43">
        <v>488916</v>
      </c>
      <c r="J266" s="43">
        <v>528664</v>
      </c>
      <c r="K266" s="43">
        <v>593970</v>
      </c>
      <c r="L266" s="43">
        <v>681947</v>
      </c>
      <c r="M266" s="43">
        <v>795853</v>
      </c>
      <c r="N266" s="43">
        <v>950123</v>
      </c>
      <c r="O266" s="43">
        <v>1141689</v>
      </c>
      <c r="P266" s="43"/>
    </row>
    <row r="267" spans="1:16" x14ac:dyDescent="0.3">
      <c r="A267" s="41">
        <f>VLOOKUP(B267,'[1]PORTFOLIO RAW'!B:B,1,FALSE)</f>
        <v>867138</v>
      </c>
      <c r="B267" s="21">
        <v>867138</v>
      </c>
      <c r="C267" s="42" t="s">
        <v>3337</v>
      </c>
      <c r="D267" s="42" t="s">
        <v>3338</v>
      </c>
      <c r="E267" s="43">
        <v>1123624</v>
      </c>
      <c r="F267" s="43">
        <v>1097628</v>
      </c>
      <c r="G267" s="43">
        <v>1153270</v>
      </c>
      <c r="H267" s="43">
        <v>1142351</v>
      </c>
      <c r="I267" s="43">
        <v>1376392</v>
      </c>
      <c r="J267" s="43">
        <v>1631743</v>
      </c>
      <c r="K267" s="43">
        <v>2054430</v>
      </c>
      <c r="L267" s="43">
        <v>2407955</v>
      </c>
      <c r="M267" s="43">
        <v>1808387</v>
      </c>
      <c r="N267" s="43">
        <v>2614683</v>
      </c>
      <c r="O267" s="43">
        <v>2605647</v>
      </c>
      <c r="P267" s="43"/>
    </row>
    <row r="268" spans="1:16" x14ac:dyDescent="0.3">
      <c r="A268" s="41">
        <f>VLOOKUP(B268,'[1]PORTFOLIO RAW'!B:B,1,FALSE)</f>
        <v>906643</v>
      </c>
      <c r="B268" s="21">
        <v>906643</v>
      </c>
      <c r="C268" s="42" t="s">
        <v>3339</v>
      </c>
      <c r="D268" s="42" t="s">
        <v>3340</v>
      </c>
      <c r="E268" s="43">
        <v>1156000</v>
      </c>
      <c r="F268" s="43">
        <v>862000</v>
      </c>
      <c r="G268" s="43">
        <v>284000</v>
      </c>
      <c r="H268" s="43">
        <v>2048000</v>
      </c>
      <c r="I268" s="43">
        <v>1822000</v>
      </c>
      <c r="J268" s="43">
        <v>1599000</v>
      </c>
      <c r="K268" s="43">
        <v>1876000</v>
      </c>
      <c r="L268" s="43">
        <v>1878000</v>
      </c>
      <c r="M268" s="43">
        <v>2823000</v>
      </c>
      <c r="N268" s="43">
        <v>3552000</v>
      </c>
      <c r="O268" s="43">
        <v>3655000</v>
      </c>
      <c r="P268" s="43"/>
    </row>
    <row r="269" spans="1:16" x14ac:dyDescent="0.3">
      <c r="A269" s="41">
        <f>VLOOKUP(B269,'[1]PORTFOLIO RAW'!B:B,1,FALSE)</f>
        <v>544682</v>
      </c>
      <c r="B269" s="21">
        <v>544682</v>
      </c>
      <c r="C269" s="42" t="s">
        <v>3341</v>
      </c>
      <c r="D269" s="42" t="s">
        <v>3342</v>
      </c>
      <c r="E269" s="43">
        <v>8005000</v>
      </c>
      <c r="F269" s="43">
        <v>8499000</v>
      </c>
      <c r="G269" s="43">
        <v>5835000</v>
      </c>
      <c r="H269" s="43">
        <v>7774000</v>
      </c>
      <c r="I269" s="43">
        <v>6361000</v>
      </c>
      <c r="J269" s="43">
        <v>8453000</v>
      </c>
      <c r="K269" s="43">
        <v>7583000</v>
      </c>
      <c r="L269" s="43">
        <v>4075000</v>
      </c>
      <c r="M269" s="43">
        <v>186000</v>
      </c>
      <c r="N269" s="43">
        <v>1364000</v>
      </c>
      <c r="O269" s="43">
        <v>2039000</v>
      </c>
      <c r="P269" s="43"/>
    </row>
    <row r="270" spans="1:16" x14ac:dyDescent="0.3">
      <c r="A270" s="41">
        <f>VLOOKUP(B270,'[1]PORTFOLIO RAW'!B:B,1,FALSE)</f>
        <v>905105</v>
      </c>
      <c r="B270" s="21">
        <v>905105</v>
      </c>
      <c r="C270" s="42" t="s">
        <v>3343</v>
      </c>
      <c r="D270" s="42" t="s">
        <v>3344</v>
      </c>
      <c r="E270" s="43">
        <v>4812000</v>
      </c>
      <c r="F270" s="43">
        <v>5554000</v>
      </c>
      <c r="G270" s="43">
        <v>5031000</v>
      </c>
      <c r="H270" s="43">
        <v>6522000</v>
      </c>
      <c r="I270" s="43">
        <v>7453000</v>
      </c>
      <c r="J270" s="43">
        <v>8613000</v>
      </c>
      <c r="K270" s="43">
        <v>9351000</v>
      </c>
      <c r="L270" s="43">
        <v>10808000</v>
      </c>
      <c r="M270" s="43">
        <v>10290000</v>
      </c>
      <c r="N270" s="43">
        <v>9502000</v>
      </c>
      <c r="O270" s="43">
        <v>10244000</v>
      </c>
      <c r="P270" s="43"/>
    </row>
    <row r="271" spans="1:16" x14ac:dyDescent="0.3">
      <c r="A271" s="41">
        <f>VLOOKUP(B271,'[1]PORTFOLIO RAW'!B:B,1,FALSE)</f>
        <v>905122</v>
      </c>
      <c r="B271" s="21">
        <v>905122</v>
      </c>
      <c r="C271" s="42" t="s">
        <v>3345</v>
      </c>
      <c r="D271" s="42" t="s">
        <v>3346</v>
      </c>
      <c r="E271" s="43">
        <v>8223000</v>
      </c>
      <c r="F271" s="43">
        <v>8946000</v>
      </c>
      <c r="G271" s="43">
        <v>7723000</v>
      </c>
      <c r="H271" s="43">
        <v>8644000</v>
      </c>
      <c r="I271" s="43">
        <v>9502000</v>
      </c>
      <c r="J271" s="43">
        <v>9247000</v>
      </c>
      <c r="K271" s="43">
        <v>11167000</v>
      </c>
      <c r="L271" s="43">
        <v>11894000</v>
      </c>
      <c r="M271" s="43">
        <v>9275000</v>
      </c>
      <c r="N271" s="43">
        <v>10256000</v>
      </c>
      <c r="O271" s="43">
        <v>10920000</v>
      </c>
      <c r="P271" s="43"/>
    </row>
    <row r="272" spans="1:16" x14ac:dyDescent="0.3">
      <c r="A272" s="41">
        <f>VLOOKUP(B272,'[1]PORTFOLIO RAW'!B:B,1,FALSE)</f>
        <v>702635</v>
      </c>
      <c r="B272" s="21">
        <v>702635</v>
      </c>
      <c r="C272" s="42" t="s">
        <v>3347</v>
      </c>
      <c r="D272" s="42" t="s">
        <v>3348</v>
      </c>
      <c r="E272" s="43">
        <v>8453000</v>
      </c>
      <c r="F272" s="43">
        <v>5992000</v>
      </c>
      <c r="G272" s="43">
        <v>7109000</v>
      </c>
      <c r="H272" s="43">
        <v>8928000</v>
      </c>
      <c r="I272" s="43">
        <v>9588000</v>
      </c>
      <c r="J272" s="43">
        <v>10563000</v>
      </c>
      <c r="K272" s="43">
        <v>10998000</v>
      </c>
      <c r="L272" s="43">
        <v>11752000</v>
      </c>
      <c r="M272" s="43">
        <v>12714000</v>
      </c>
      <c r="N272" s="43">
        <v>14985000</v>
      </c>
      <c r="O272" s="43">
        <v>17454000</v>
      </c>
      <c r="P272" s="43"/>
    </row>
    <row r="273" spans="1:16" x14ac:dyDescent="0.3">
      <c r="A273" s="41">
        <f>VLOOKUP(B273,'[1]PORTFOLIO RAW'!B:B,1,FALSE)</f>
        <v>906220</v>
      </c>
      <c r="B273" s="21">
        <v>906220</v>
      </c>
      <c r="C273" s="42" t="s">
        <v>3349</v>
      </c>
      <c r="D273" s="42" t="s">
        <v>3350</v>
      </c>
      <c r="E273" s="43">
        <v>379536</v>
      </c>
      <c r="F273" s="43">
        <v>467611</v>
      </c>
      <c r="G273" s="43">
        <v>523349</v>
      </c>
      <c r="H273" s="43">
        <v>586026</v>
      </c>
      <c r="I273" s="43">
        <v>639600</v>
      </c>
      <c r="J273" s="43">
        <v>660125</v>
      </c>
      <c r="K273" s="43">
        <v>676571</v>
      </c>
      <c r="L273" s="43">
        <v>644126</v>
      </c>
      <c r="M273" s="43">
        <v>631117</v>
      </c>
      <c r="N273" s="43">
        <v>648000</v>
      </c>
      <c r="O273" s="43">
        <v>432400</v>
      </c>
      <c r="P273" s="43"/>
    </row>
    <row r="274" spans="1:16" x14ac:dyDescent="0.3">
      <c r="A274" s="41">
        <f>VLOOKUP(B274,'[1]PORTFOLIO RAW'!B:B,1,FALSE)</f>
        <v>901892</v>
      </c>
      <c r="B274" s="21">
        <v>901892</v>
      </c>
      <c r="C274" s="42" t="s">
        <v>3351</v>
      </c>
      <c r="D274" s="42" t="s">
        <v>3352</v>
      </c>
      <c r="E274" s="43">
        <v>1118919</v>
      </c>
      <c r="F274" s="43">
        <v>1086493</v>
      </c>
      <c r="G274" s="43">
        <v>894398</v>
      </c>
      <c r="H274" s="43">
        <v>984276</v>
      </c>
      <c r="I274" s="43">
        <v>1408808</v>
      </c>
      <c r="J274" s="43">
        <v>1712378</v>
      </c>
      <c r="K274" s="43">
        <v>1900536</v>
      </c>
      <c r="L274" s="43">
        <v>1713974</v>
      </c>
      <c r="M274" s="43">
        <v>1941878</v>
      </c>
      <c r="N274" s="43">
        <v>1791898</v>
      </c>
      <c r="O274" s="43">
        <v>1795615</v>
      </c>
      <c r="P274" s="43"/>
    </row>
    <row r="275" spans="1:16" x14ac:dyDescent="0.3">
      <c r="A275" s="41">
        <f>VLOOKUP(B275,'[1]PORTFOLIO RAW'!B:B,1,FALSE)</f>
        <v>545310</v>
      </c>
      <c r="B275" s="21">
        <v>545310</v>
      </c>
      <c r="C275" s="42" t="s">
        <v>3353</v>
      </c>
      <c r="D275" s="42" t="s">
        <v>3354</v>
      </c>
      <c r="E275" s="43">
        <v>-361535</v>
      </c>
      <c r="F275" s="43">
        <v>-414184</v>
      </c>
      <c r="G275" s="43">
        <v>-598879</v>
      </c>
      <c r="H275" s="43">
        <v>-704892</v>
      </c>
      <c r="I275" s="43">
        <v>133938</v>
      </c>
      <c r="J275" s="43">
        <v>42463</v>
      </c>
      <c r="K275" s="43">
        <v>-905022</v>
      </c>
      <c r="L275" s="43">
        <v>-598755</v>
      </c>
      <c r="M275" s="43">
        <v>-411251</v>
      </c>
      <c r="N275" s="43">
        <v>75464</v>
      </c>
      <c r="O275" s="43">
        <v>103258</v>
      </c>
      <c r="P275" s="43"/>
    </row>
    <row r="276" spans="1:16" x14ac:dyDescent="0.3">
      <c r="A276" s="41">
        <f>VLOOKUP(B276,'[1]PORTFOLIO RAW'!B:B,1,FALSE)</f>
        <v>905816</v>
      </c>
      <c r="B276" s="21">
        <v>905816</v>
      </c>
      <c r="C276" s="42" t="s">
        <v>3355</v>
      </c>
      <c r="D276" s="42" t="s">
        <v>3356</v>
      </c>
      <c r="E276" s="43">
        <v>987346</v>
      </c>
      <c r="F276" s="43">
        <v>636931</v>
      </c>
      <c r="G276" s="43">
        <v>533877</v>
      </c>
      <c r="H276" s="43">
        <v>351871</v>
      </c>
      <c r="I276" s="43">
        <v>416952</v>
      </c>
      <c r="J276" s="43">
        <v>416652</v>
      </c>
      <c r="K276" s="43">
        <v>490974</v>
      </c>
      <c r="L276" s="43">
        <v>827188</v>
      </c>
      <c r="M276" s="43">
        <v>820232</v>
      </c>
      <c r="N276" s="43">
        <v>966273</v>
      </c>
      <c r="O276" s="43">
        <v>962803</v>
      </c>
      <c r="P276" s="43"/>
    </row>
    <row r="277" spans="1:16" x14ac:dyDescent="0.3">
      <c r="A277" s="41">
        <f>VLOOKUP(B277,'[1]PORTFOLIO RAW'!B:B,1,FALSE)</f>
        <v>912146</v>
      </c>
      <c r="B277" s="21">
        <v>912146</v>
      </c>
      <c r="C277" s="42" t="s">
        <v>3357</v>
      </c>
      <c r="D277" s="42" t="s">
        <v>3358</v>
      </c>
      <c r="E277" s="43">
        <v>1663602</v>
      </c>
      <c r="F277" s="43">
        <v>1356534</v>
      </c>
      <c r="G277" s="43">
        <v>1198678</v>
      </c>
      <c r="H277" s="43">
        <v>1748102</v>
      </c>
      <c r="I277" s="43">
        <v>1573924</v>
      </c>
      <c r="J277" s="43">
        <v>947841</v>
      </c>
      <c r="K277" s="43">
        <v>1517794</v>
      </c>
      <c r="L277" s="43">
        <v>1614439</v>
      </c>
      <c r="M277" s="43">
        <v>1679335</v>
      </c>
      <c r="N277" s="43">
        <v>1815617</v>
      </c>
      <c r="O277" s="43">
        <v>1178726</v>
      </c>
      <c r="P277" s="43"/>
    </row>
    <row r="278" spans="1:16" x14ac:dyDescent="0.3">
      <c r="A278" s="41">
        <f>VLOOKUP(B278,'[1]PORTFOLIO RAW'!B:B,1,FALSE)</f>
        <v>916548</v>
      </c>
      <c r="B278" s="21">
        <v>916548</v>
      </c>
      <c r="C278" s="42" t="s">
        <v>3359</v>
      </c>
      <c r="D278" s="42" t="s">
        <v>3360</v>
      </c>
      <c r="E278" s="43">
        <v>28618000</v>
      </c>
      <c r="F278" s="43">
        <v>29821000</v>
      </c>
      <c r="G278" s="43">
        <v>31288000</v>
      </c>
      <c r="H278" s="43">
        <v>33384000</v>
      </c>
      <c r="I278" s="43">
        <v>34850000</v>
      </c>
      <c r="J278" s="43">
        <v>36489000</v>
      </c>
      <c r="K278" s="43">
        <v>35861000</v>
      </c>
      <c r="L278" s="43">
        <v>36433000</v>
      </c>
      <c r="M278" s="43">
        <v>33640000</v>
      </c>
      <c r="N278" s="43">
        <v>32944000</v>
      </c>
      <c r="O278" s="43">
        <v>27982000</v>
      </c>
      <c r="P278" s="43"/>
    </row>
    <row r="279" spans="1:16" x14ac:dyDescent="0.3">
      <c r="A279" s="41">
        <f>VLOOKUP(B279,'[1]PORTFOLIO RAW'!B:B,1,FALSE)</f>
        <v>519514</v>
      </c>
      <c r="B279" s="21">
        <v>519514</v>
      </c>
      <c r="C279" s="42" t="s">
        <v>3361</v>
      </c>
      <c r="D279" s="42" t="s">
        <v>3362</v>
      </c>
      <c r="E279" s="43">
        <v>3564000</v>
      </c>
      <c r="F279" s="43">
        <v>3494000</v>
      </c>
      <c r="G279" s="43">
        <v>3067000</v>
      </c>
      <c r="H279" s="43">
        <v>3325000</v>
      </c>
      <c r="I279" s="43">
        <v>3226000</v>
      </c>
      <c r="J279" s="43">
        <v>3164000</v>
      </c>
      <c r="K279" s="43">
        <v>2342000</v>
      </c>
      <c r="L279" s="43">
        <v>3551000</v>
      </c>
      <c r="M279" s="43">
        <v>2728000</v>
      </c>
      <c r="N279" s="43">
        <v>3532000</v>
      </c>
      <c r="O279" s="43">
        <v>3970000</v>
      </c>
      <c r="P279" s="43"/>
    </row>
    <row r="280" spans="1:16" x14ac:dyDescent="0.3">
      <c r="A280" s="41">
        <f>VLOOKUP(B280,'[1]PORTFOLIO RAW'!B:B,1,FALSE)</f>
        <v>867390</v>
      </c>
      <c r="B280" s="21">
        <v>867390</v>
      </c>
      <c r="C280" s="42" t="s">
        <v>3363</v>
      </c>
      <c r="D280" s="42" t="s">
        <v>3364</v>
      </c>
      <c r="E280" s="43">
        <v>433024</v>
      </c>
      <c r="F280" s="43">
        <v>475984</v>
      </c>
      <c r="G280" s="43">
        <v>454910</v>
      </c>
      <c r="H280" s="43">
        <v>514345</v>
      </c>
      <c r="I280" s="43">
        <v>597610</v>
      </c>
      <c r="J280" s="43">
        <v>584529</v>
      </c>
      <c r="K280" s="43">
        <v>600320</v>
      </c>
      <c r="L280" s="43">
        <v>619324</v>
      </c>
      <c r="M280" s="43">
        <v>668449</v>
      </c>
      <c r="N280" s="43">
        <v>741709</v>
      </c>
      <c r="O280" s="43">
        <v>804386</v>
      </c>
      <c r="P280" s="43"/>
    </row>
    <row r="281" spans="1:16" x14ac:dyDescent="0.3">
      <c r="A281" s="41">
        <f>VLOOKUP(B281,'[1]PORTFOLIO RAW'!B:B,1,FALSE)</f>
        <v>906785</v>
      </c>
      <c r="B281" s="21">
        <v>906785</v>
      </c>
      <c r="C281" s="42" t="s">
        <v>3365</v>
      </c>
      <c r="D281" s="42" t="s">
        <v>3366</v>
      </c>
      <c r="E281" s="43">
        <v>657000</v>
      </c>
      <c r="F281" s="43">
        <v>1446000</v>
      </c>
      <c r="G281" s="43">
        <v>1007000</v>
      </c>
      <c r="H281" s="43">
        <v>2039000</v>
      </c>
      <c r="I281" s="43">
        <v>1392000</v>
      </c>
      <c r="J281" s="43">
        <v>2608000</v>
      </c>
      <c r="K281" s="43">
        <v>2510000</v>
      </c>
      <c r="L281" s="43">
        <v>3052000</v>
      </c>
      <c r="M281" s="43">
        <v>2740000</v>
      </c>
      <c r="N281" s="43">
        <v>1573000</v>
      </c>
      <c r="O281" s="43">
        <v>3745000</v>
      </c>
      <c r="P281" s="43"/>
    </row>
    <row r="282" spans="1:16" x14ac:dyDescent="0.3">
      <c r="A282" s="41">
        <f>VLOOKUP(B282,'[1]PORTFOLIO RAW'!B:B,1,FALSE)</f>
        <v>905818</v>
      </c>
      <c r="B282" s="21">
        <v>905818</v>
      </c>
      <c r="C282" s="42" t="s">
        <v>3367</v>
      </c>
      <c r="D282" s="42" t="s">
        <v>3368</v>
      </c>
      <c r="E282" s="43">
        <v>1462000</v>
      </c>
      <c r="F282" s="43">
        <v>-1638000</v>
      </c>
      <c r="G282" s="43">
        <v>88000</v>
      </c>
      <c r="H282" s="43">
        <v>1051000</v>
      </c>
      <c r="I282" s="43">
        <v>1121000</v>
      </c>
      <c r="J282" s="43">
        <v>1243000</v>
      </c>
      <c r="K282" s="43">
        <v>1277000</v>
      </c>
      <c r="L282" s="43">
        <v>1857000</v>
      </c>
      <c r="M282" s="43">
        <v>1434000</v>
      </c>
      <c r="N282" s="43">
        <v>1478000</v>
      </c>
      <c r="O282" s="43">
        <v>1629000</v>
      </c>
      <c r="P282" s="43"/>
    </row>
    <row r="283" spans="1:16" x14ac:dyDescent="0.3">
      <c r="A283" s="41">
        <f>VLOOKUP(B283,'[1]PORTFOLIO RAW'!B:B,1,FALSE)</f>
        <v>904869</v>
      </c>
      <c r="B283" s="21">
        <v>904869</v>
      </c>
      <c r="C283" s="42" t="s">
        <v>3369</v>
      </c>
      <c r="D283" s="42" t="s">
        <v>3370</v>
      </c>
      <c r="E283" s="43">
        <v>1600000</v>
      </c>
      <c r="F283" s="43">
        <v>1046000</v>
      </c>
      <c r="G283" s="43">
        <v>1038000</v>
      </c>
      <c r="H283" s="43">
        <v>1366000</v>
      </c>
      <c r="I283" s="43">
        <v>743000</v>
      </c>
      <c r="J283" s="43">
        <v>1308000</v>
      </c>
      <c r="K283" s="43">
        <v>1740000</v>
      </c>
      <c r="L283" s="43">
        <v>1774000</v>
      </c>
      <c r="M283" s="43">
        <v>1982000</v>
      </c>
      <c r="N283" s="43">
        <v>2035000</v>
      </c>
      <c r="O283" s="43">
        <v>1750000</v>
      </c>
      <c r="P283" s="43"/>
    </row>
    <row r="284" spans="1:16" x14ac:dyDescent="0.3">
      <c r="A284" s="41" t="str">
        <f>VLOOKUP(B284,'[1]PORTFOLIO RAW'!B:B,1,FALSE)</f>
        <v>26406N</v>
      </c>
      <c r="B284" s="21" t="s">
        <v>374</v>
      </c>
      <c r="C284" s="42" t="s">
        <v>3371</v>
      </c>
      <c r="D284" s="42" t="s">
        <v>3372</v>
      </c>
      <c r="E284" s="43">
        <v>689212</v>
      </c>
      <c r="F284" s="43">
        <v>583471</v>
      </c>
      <c r="G284" s="43">
        <v>663917</v>
      </c>
      <c r="H284" s="43">
        <v>964663</v>
      </c>
      <c r="I284" s="43">
        <v>1432052</v>
      </c>
      <c r="J284" s="43">
        <v>1393870</v>
      </c>
      <c r="K284" s="43">
        <v>1655511</v>
      </c>
      <c r="L284" s="43">
        <v>1586694</v>
      </c>
      <c r="M284" s="43">
        <v>910959</v>
      </c>
      <c r="N284" s="43">
        <v>1004676</v>
      </c>
      <c r="O284" s="43">
        <v>1501301</v>
      </c>
      <c r="P284" s="43"/>
    </row>
    <row r="285" spans="1:16" x14ac:dyDescent="0.3">
      <c r="A285" s="41" t="str">
        <f>VLOOKUP(B285,'[1]PORTFOLIO RAW'!B:B,1,FALSE)</f>
        <v>26393N</v>
      </c>
      <c r="B285" s="21" t="s">
        <v>360</v>
      </c>
      <c r="C285" s="42" t="s">
        <v>3373</v>
      </c>
      <c r="D285" s="42" t="s">
        <v>3374</v>
      </c>
      <c r="E285" s="43">
        <v>1367410</v>
      </c>
      <c r="F285" s="43">
        <v>1623766</v>
      </c>
      <c r="G285" s="43">
        <v>1808700</v>
      </c>
      <c r="H285" s="43">
        <v>2106600</v>
      </c>
      <c r="I285" s="43">
        <v>2317700</v>
      </c>
      <c r="J285" s="43">
        <v>2048000</v>
      </c>
      <c r="K285" s="43">
        <v>1920000</v>
      </c>
      <c r="L285" s="43">
        <v>2039200</v>
      </c>
      <c r="M285" s="43">
        <v>2202800</v>
      </c>
      <c r="N285" s="43">
        <v>2526200</v>
      </c>
      <c r="O285" s="43">
        <v>2722600</v>
      </c>
      <c r="P285" s="43"/>
    </row>
    <row r="286" spans="1:16" x14ac:dyDescent="0.3">
      <c r="A286" s="41">
        <f>VLOOKUP(B286,'[1]PORTFOLIO RAW'!B:B,1,FALSE)</f>
        <v>922407</v>
      </c>
      <c r="B286" s="21">
        <v>922407</v>
      </c>
      <c r="C286" s="42" t="s">
        <v>3375</v>
      </c>
      <c r="D286" s="42" t="s">
        <v>3376</v>
      </c>
      <c r="E286" s="43">
        <v>3059000</v>
      </c>
      <c r="F286" s="43">
        <v>3988000</v>
      </c>
      <c r="G286" s="43">
        <v>2861000</v>
      </c>
      <c r="H286" s="43">
        <v>979000</v>
      </c>
      <c r="I286" s="43">
        <v>3234000</v>
      </c>
      <c r="J286" s="43">
        <v>2443000</v>
      </c>
      <c r="K286" s="43">
        <v>2271000</v>
      </c>
      <c r="L286" s="43">
        <v>5363000</v>
      </c>
      <c r="M286" s="43">
        <v>734000</v>
      </c>
      <c r="N286" s="43">
        <v>2170000</v>
      </c>
      <c r="O286" s="43">
        <v>2920000</v>
      </c>
      <c r="P286" s="43"/>
    </row>
    <row r="287" spans="1:16" x14ac:dyDescent="0.3">
      <c r="A287" s="41">
        <f>VLOOKUP(B287,'[1]PORTFOLIO RAW'!B:B,1,FALSE)</f>
        <v>906979</v>
      </c>
      <c r="B287" s="21">
        <v>906979</v>
      </c>
      <c r="C287" s="42" t="s">
        <v>3377</v>
      </c>
      <c r="D287" s="42" t="s">
        <v>3378</v>
      </c>
      <c r="E287" s="43">
        <v>1051400</v>
      </c>
      <c r="F287" s="43">
        <v>755800</v>
      </c>
      <c r="G287" s="43">
        <v>516500</v>
      </c>
      <c r="H287" s="43">
        <v>866800</v>
      </c>
      <c r="I287" s="43">
        <v>826200</v>
      </c>
      <c r="J287" s="43">
        <v>879800</v>
      </c>
      <c r="K287" s="43">
        <v>905200</v>
      </c>
      <c r="L287" s="43">
        <v>933500</v>
      </c>
      <c r="M287" s="43">
        <v>979000</v>
      </c>
      <c r="N287" s="43">
        <v>949100</v>
      </c>
      <c r="O287" s="43">
        <v>1115700</v>
      </c>
      <c r="P287" s="43"/>
    </row>
    <row r="288" spans="1:16" x14ac:dyDescent="0.3">
      <c r="A288" s="41">
        <f>VLOOKUP(B288,'[1]PORTFOLIO RAW'!B:B,1,FALSE)</f>
        <v>877723</v>
      </c>
      <c r="B288" s="21">
        <v>877723</v>
      </c>
      <c r="C288" s="42" t="s">
        <v>3379</v>
      </c>
      <c r="D288" s="42" t="s">
        <v>3380</v>
      </c>
      <c r="E288" s="43">
        <v>363273</v>
      </c>
      <c r="F288" s="43">
        <v>348639</v>
      </c>
      <c r="G288" s="43">
        <v>157625</v>
      </c>
      <c r="H288" s="43">
        <v>514284</v>
      </c>
      <c r="I288" s="43">
        <v>676021</v>
      </c>
      <c r="J288" s="43">
        <v>783436</v>
      </c>
      <c r="K288" s="43">
        <v>828991</v>
      </c>
      <c r="L288" s="43">
        <v>930067</v>
      </c>
      <c r="M288" s="43">
        <v>1108977</v>
      </c>
      <c r="N288" s="43">
        <v>1183662</v>
      </c>
      <c r="O288" s="43">
        <v>1231696</v>
      </c>
      <c r="P288" s="43"/>
    </row>
    <row r="289" spans="1:16" x14ac:dyDescent="0.3">
      <c r="A289" s="41">
        <f>VLOOKUP(B289,'[1]PORTFOLIO RAW'!B:B,1,FALSE)</f>
        <v>543542</v>
      </c>
      <c r="B289" s="21">
        <v>543542</v>
      </c>
      <c r="C289" s="42" t="s">
        <v>3381</v>
      </c>
      <c r="D289" s="42" t="s">
        <v>3382</v>
      </c>
      <c r="E289" s="43">
        <v>505070</v>
      </c>
      <c r="F289" s="43">
        <v>578050</v>
      </c>
      <c r="G289" s="43">
        <v>598648</v>
      </c>
      <c r="H289" s="43">
        <v>512858</v>
      </c>
      <c r="I289" s="43">
        <v>874687</v>
      </c>
      <c r="J289" s="43">
        <v>723975</v>
      </c>
      <c r="K289" s="43">
        <v>675635</v>
      </c>
      <c r="L289" s="43">
        <v>838833</v>
      </c>
      <c r="M289" s="43">
        <v>870421</v>
      </c>
      <c r="N289" s="43">
        <v>760722</v>
      </c>
      <c r="O289" s="43">
        <v>807659</v>
      </c>
      <c r="P289" s="43"/>
    </row>
    <row r="290" spans="1:16" x14ac:dyDescent="0.3">
      <c r="A290" s="41" t="str">
        <f>VLOOKUP(B290,'[1]PORTFOLIO RAW'!B:B,1,FALSE)</f>
        <v>26276P</v>
      </c>
      <c r="B290" s="21" t="s">
        <v>359</v>
      </c>
      <c r="C290" s="42" t="s">
        <v>3383</v>
      </c>
      <c r="D290" s="42" t="s">
        <v>3384</v>
      </c>
      <c r="E290" s="43">
        <v>1024702</v>
      </c>
      <c r="F290" s="43">
        <v>-872938</v>
      </c>
      <c r="G290" s="43">
        <v>-206413</v>
      </c>
      <c r="H290" s="43">
        <v>1232673</v>
      </c>
      <c r="I290" s="43">
        <v>1249947</v>
      </c>
      <c r="J290" s="43">
        <v>1088609</v>
      </c>
      <c r="K290" s="43">
        <v>1533030</v>
      </c>
      <c r="L290" s="43">
        <v>1648862</v>
      </c>
      <c r="M290" s="43">
        <v>-2948304</v>
      </c>
      <c r="N290" s="43">
        <v>-130304</v>
      </c>
      <c r="O290" s="43">
        <v>1179900</v>
      </c>
      <c r="P290" s="43"/>
    </row>
    <row r="291" spans="1:16" x14ac:dyDescent="0.3">
      <c r="A291" s="41">
        <f>VLOOKUP(B291,'[1]PORTFOLIO RAW'!B:B,1,FALSE)</f>
        <v>921855</v>
      </c>
      <c r="B291" s="21">
        <v>921855</v>
      </c>
      <c r="C291" s="42" t="s">
        <v>3385</v>
      </c>
      <c r="D291" s="42" t="s">
        <v>3386</v>
      </c>
      <c r="E291" s="43">
        <v>1651187</v>
      </c>
      <c r="F291" s="43">
        <v>1889138</v>
      </c>
      <c r="G291" s="43">
        <v>2437814</v>
      </c>
      <c r="H291" s="43">
        <v>2671158</v>
      </c>
      <c r="I291" s="43">
        <v>2943798</v>
      </c>
      <c r="J291" s="43">
        <v>3627112</v>
      </c>
      <c r="K291" s="43">
        <v>3914403</v>
      </c>
      <c r="L291" s="43">
        <v>4194239</v>
      </c>
      <c r="M291" s="43">
        <v>4335265</v>
      </c>
      <c r="N291" s="43">
        <v>4443510</v>
      </c>
      <c r="O291" s="43">
        <v>4646840</v>
      </c>
      <c r="P291" s="43"/>
    </row>
    <row r="292" spans="1:16" x14ac:dyDescent="0.3">
      <c r="A292" s="41">
        <f>VLOOKUP(B292,'[1]PORTFOLIO RAW'!B:B,1,FALSE)</f>
        <v>951584</v>
      </c>
      <c r="B292" s="21">
        <v>951584</v>
      </c>
      <c r="C292" s="42" t="s">
        <v>3387</v>
      </c>
      <c r="D292" s="42" t="s">
        <v>3388</v>
      </c>
      <c r="E292" s="43">
        <v>935352</v>
      </c>
      <c r="F292" s="43">
        <v>-97174</v>
      </c>
      <c r="G292" s="43">
        <v>-1263264</v>
      </c>
      <c r="H292" s="43">
        <v>327852</v>
      </c>
      <c r="I292" s="43">
        <v>1098383</v>
      </c>
      <c r="J292" s="43">
        <v>964403</v>
      </c>
      <c r="K292" s="43">
        <v>708524</v>
      </c>
      <c r="L292" s="43">
        <v>862410</v>
      </c>
      <c r="M292" s="43">
        <v>662567</v>
      </c>
      <c r="N292" s="43">
        <v>857860</v>
      </c>
      <c r="O292" s="43">
        <v>1177000</v>
      </c>
      <c r="P292" s="43"/>
    </row>
    <row r="293" spans="1:16" x14ac:dyDescent="0.3">
      <c r="A293" s="41">
        <f>VLOOKUP(B293,'[1]PORTFOLIO RAW'!B:B,1,FALSE)</f>
        <v>951051</v>
      </c>
      <c r="B293" s="21">
        <v>951051</v>
      </c>
      <c r="C293" s="42" t="s">
        <v>3389</v>
      </c>
      <c r="D293" s="42" t="s">
        <v>3390</v>
      </c>
      <c r="E293" s="43">
        <v>2620943</v>
      </c>
      <c r="F293" s="43">
        <v>-5153209</v>
      </c>
      <c r="G293" s="43">
        <v>-372000</v>
      </c>
      <c r="H293" s="43">
        <v>-216000</v>
      </c>
      <c r="I293" s="43">
        <v>706000</v>
      </c>
      <c r="J293" s="43">
        <v>2612000</v>
      </c>
      <c r="K293" s="43">
        <v>2449000</v>
      </c>
      <c r="L293" s="43">
        <v>2275000</v>
      </c>
      <c r="M293" s="43">
        <v>1717000</v>
      </c>
      <c r="N293" s="43">
        <v>1971000</v>
      </c>
      <c r="O293" s="43">
        <v>2163000</v>
      </c>
      <c r="P293" s="43"/>
    </row>
    <row r="294" spans="1:16" x14ac:dyDescent="0.3">
      <c r="A294" s="41" t="str">
        <f>VLOOKUP(B294,'[1]PORTFOLIO RAW'!B:B,1,FALSE)</f>
        <v>29756N</v>
      </c>
      <c r="B294" s="21" t="s">
        <v>358</v>
      </c>
      <c r="C294" s="42" t="s">
        <v>3391</v>
      </c>
      <c r="D294" s="42" t="s">
        <v>3392</v>
      </c>
      <c r="E294" s="43">
        <v>938000</v>
      </c>
      <c r="F294" s="43">
        <v>1001000</v>
      </c>
      <c r="G294" s="43">
        <v>719000</v>
      </c>
      <c r="H294" s="43">
        <v>806000</v>
      </c>
      <c r="I294" s="43">
        <v>1039000</v>
      </c>
      <c r="J294" s="43">
        <v>918000</v>
      </c>
      <c r="K294" s="43">
        <v>1921000</v>
      </c>
      <c r="L294" s="43">
        <v>1162000</v>
      </c>
      <c r="M294" s="43">
        <v>788000</v>
      </c>
      <c r="N294" s="43">
        <v>1296000</v>
      </c>
      <c r="O294" s="43">
        <v>1318000</v>
      </c>
      <c r="P294" s="43"/>
    </row>
    <row r="295" spans="1:16" x14ac:dyDescent="0.3">
      <c r="A295" s="41">
        <f>VLOOKUP(B295,'[1]PORTFOLIO RAW'!B:B,1,FALSE)</f>
        <v>905997</v>
      </c>
      <c r="B295" s="21">
        <v>905997</v>
      </c>
      <c r="C295" s="42" t="s">
        <v>3393</v>
      </c>
      <c r="D295" s="42" t="s">
        <v>3394</v>
      </c>
      <c r="E295" s="43">
        <v>1002365</v>
      </c>
      <c r="F295" s="43">
        <v>888800</v>
      </c>
      <c r="G295" s="43">
        <v>996900</v>
      </c>
      <c r="H295" s="43">
        <v>653100</v>
      </c>
      <c r="I295" s="43">
        <v>650500</v>
      </c>
      <c r="J295" s="43">
        <v>563600</v>
      </c>
      <c r="K295" s="43">
        <v>619800</v>
      </c>
      <c r="L295" s="43">
        <v>482500</v>
      </c>
      <c r="M295" s="43">
        <v>329100</v>
      </c>
      <c r="N295" s="43">
        <v>3158000</v>
      </c>
      <c r="O295" s="43">
        <v>2543800</v>
      </c>
      <c r="P295" s="43"/>
    </row>
    <row r="296" spans="1:16" x14ac:dyDescent="0.3">
      <c r="A296" s="41" t="str">
        <f>VLOOKUP(B296,'[1]PORTFOLIO RAW'!B:B,1,FALSE)</f>
        <v>31604H</v>
      </c>
      <c r="B296" s="21" t="s">
        <v>353</v>
      </c>
      <c r="C296" s="42" t="s">
        <v>3395</v>
      </c>
      <c r="D296" s="42" t="s">
        <v>3396</v>
      </c>
      <c r="E296" s="43">
        <v>2110000</v>
      </c>
      <c r="F296" s="43">
        <v>1054000</v>
      </c>
      <c r="G296" s="43">
        <v>1527000</v>
      </c>
      <c r="H296" s="43">
        <v>2191000</v>
      </c>
      <c r="I296" s="43">
        <v>2510000</v>
      </c>
      <c r="J296" s="43">
        <v>1994000</v>
      </c>
      <c r="K296" s="43">
        <v>2471000</v>
      </c>
      <c r="L296" s="43">
        <v>3147000</v>
      </c>
      <c r="M296" s="43">
        <v>2807000</v>
      </c>
      <c r="N296" s="43">
        <v>2120000</v>
      </c>
      <c r="O296" s="43">
        <v>2703000</v>
      </c>
      <c r="P296" s="43"/>
    </row>
    <row r="297" spans="1:16" x14ac:dyDescent="0.3">
      <c r="A297" s="41">
        <f>VLOOKUP(B297,'[1]PORTFOLIO RAW'!B:B,1,FALSE)</f>
        <v>543487</v>
      </c>
      <c r="B297" s="21">
        <v>543487</v>
      </c>
      <c r="C297" s="42" t="s">
        <v>3397</v>
      </c>
      <c r="D297" s="42" t="s">
        <v>3398</v>
      </c>
      <c r="E297" s="43">
        <v>3458600</v>
      </c>
      <c r="F297" s="43">
        <v>2807000</v>
      </c>
      <c r="G297" s="43">
        <v>3124000</v>
      </c>
      <c r="H297" s="43">
        <v>3235659</v>
      </c>
      <c r="I297" s="43">
        <v>3895000</v>
      </c>
      <c r="J297" s="43">
        <v>4119000</v>
      </c>
      <c r="K297" s="43">
        <v>4183000</v>
      </c>
      <c r="L297" s="43">
        <v>4277000</v>
      </c>
      <c r="M297" s="43">
        <v>3280000</v>
      </c>
      <c r="N297" s="43">
        <v>2740000</v>
      </c>
      <c r="O297" s="43">
        <v>2972000</v>
      </c>
      <c r="P297" s="43"/>
    </row>
    <row r="298" spans="1:16" x14ac:dyDescent="0.3">
      <c r="A298" s="41" t="str">
        <f>VLOOKUP(B298,'[1]PORTFOLIO RAW'!B:B,1,FALSE)</f>
        <v>32480Q</v>
      </c>
      <c r="B298" s="21" t="s">
        <v>357</v>
      </c>
      <c r="C298" s="42" t="s">
        <v>3399</v>
      </c>
      <c r="D298" s="42" t="s">
        <v>3400</v>
      </c>
      <c r="E298" s="43">
        <v>3159600</v>
      </c>
      <c r="F298" s="43">
        <v>-11496900</v>
      </c>
      <c r="G298" s="43">
        <v>1567300</v>
      </c>
      <c r="H298" s="43">
        <v>2312600</v>
      </c>
      <c r="I298" s="43">
        <v>3067000</v>
      </c>
      <c r="J298" s="43">
        <v>3438000</v>
      </c>
      <c r="K298" s="43">
        <v>3730000</v>
      </c>
      <c r="L298" s="43">
        <v>2808000</v>
      </c>
      <c r="M298" s="43">
        <v>2686000</v>
      </c>
      <c r="N298" s="43">
        <v>2866000</v>
      </c>
      <c r="O298" s="43">
        <v>2659000</v>
      </c>
      <c r="P298" s="43"/>
    </row>
    <row r="299" spans="1:16" x14ac:dyDescent="0.3">
      <c r="A299" s="41" t="str">
        <f>VLOOKUP(B299,'[1]PORTFOLIO RAW'!B:B,1,FALSE)</f>
        <v>41071J</v>
      </c>
      <c r="B299" s="21" t="s">
        <v>364</v>
      </c>
      <c r="C299" s="42" t="s">
        <v>3401</v>
      </c>
      <c r="D299" s="42" t="s">
        <v>3402</v>
      </c>
      <c r="E299" s="43">
        <v>515010</v>
      </c>
      <c r="F299" s="43">
        <v>433259</v>
      </c>
      <c r="G299" s="43">
        <v>316490</v>
      </c>
      <c r="H299" s="43">
        <v>452615</v>
      </c>
      <c r="I299" s="43">
        <v>551008</v>
      </c>
      <c r="J299" s="43">
        <v>492836</v>
      </c>
      <c r="K299" s="43">
        <v>588575</v>
      </c>
      <c r="L299" s="43">
        <v>659557</v>
      </c>
      <c r="M299" s="43">
        <v>695811</v>
      </c>
      <c r="N299" s="43">
        <v>827066</v>
      </c>
      <c r="O299" s="43">
        <v>834192</v>
      </c>
      <c r="P299" s="43"/>
    </row>
    <row r="300" spans="1:16" x14ac:dyDescent="0.3">
      <c r="A300" s="41" t="str">
        <f>VLOOKUP(B300,'[1]PORTFOLIO RAW'!B:B,1,FALSE)</f>
        <v>41195M</v>
      </c>
      <c r="B300" s="21" t="s">
        <v>372</v>
      </c>
      <c r="C300" s="42" t="s">
        <v>3403</v>
      </c>
      <c r="D300" s="42" t="s">
        <v>3404</v>
      </c>
      <c r="E300" s="43">
        <v>1535300</v>
      </c>
      <c r="F300" s="43">
        <v>1553900</v>
      </c>
      <c r="G300" s="43">
        <v>1465900</v>
      </c>
      <c r="H300" s="43">
        <v>1513200</v>
      </c>
      <c r="I300" s="43">
        <v>1670800</v>
      </c>
      <c r="J300" s="43">
        <v>1602100</v>
      </c>
      <c r="K300" s="43">
        <v>1385300</v>
      </c>
      <c r="L300" s="43">
        <v>1416700</v>
      </c>
      <c r="M300" s="43">
        <v>1393600</v>
      </c>
      <c r="N300" s="43">
        <v>766800</v>
      </c>
      <c r="O300" s="43">
        <v>754400</v>
      </c>
      <c r="P300" s="43"/>
    </row>
    <row r="301" spans="1:16" x14ac:dyDescent="0.3">
      <c r="A301" s="41">
        <f>VLOOKUP(B301,'[1]PORTFOLIO RAW'!B:B,1,FALSE)</f>
        <v>517465</v>
      </c>
      <c r="B301" s="21">
        <v>517465</v>
      </c>
      <c r="C301" s="42" t="s">
        <v>3405</v>
      </c>
      <c r="D301" s="42" t="s">
        <v>3406</v>
      </c>
      <c r="E301" s="43">
        <v>249900</v>
      </c>
      <c r="F301" s="43">
        <v>266200</v>
      </c>
      <c r="G301" s="43">
        <v>206000</v>
      </c>
      <c r="H301" s="43">
        <v>179300</v>
      </c>
      <c r="I301" s="43">
        <v>356000</v>
      </c>
      <c r="J301" s="43">
        <v>443600</v>
      </c>
      <c r="K301" s="43">
        <v>414100</v>
      </c>
      <c r="L301" s="43">
        <v>458000</v>
      </c>
      <c r="M301" s="43">
        <v>471100</v>
      </c>
      <c r="N301" s="43">
        <v>500600</v>
      </c>
      <c r="O301" s="43">
        <v>577400</v>
      </c>
      <c r="P301" s="43"/>
    </row>
    <row r="302" spans="1:16" x14ac:dyDescent="0.3">
      <c r="A302" s="41">
        <f>VLOOKUP(B302,'[1]PORTFOLIO RAW'!B:B,1,FALSE)</f>
        <v>905840</v>
      </c>
      <c r="B302" s="21">
        <v>905840</v>
      </c>
      <c r="C302" s="42" t="s">
        <v>3407</v>
      </c>
      <c r="D302" s="42" t="s">
        <v>3408</v>
      </c>
      <c r="E302" s="43">
        <v>4345000</v>
      </c>
      <c r="F302" s="43">
        <v>2954000</v>
      </c>
      <c r="G302" s="43">
        <v>-1529000</v>
      </c>
      <c r="H302" s="43">
        <v>4588000</v>
      </c>
      <c r="I302" s="43">
        <v>4692000</v>
      </c>
      <c r="J302" s="43">
        <v>4882000</v>
      </c>
      <c r="K302" s="43">
        <v>4862000</v>
      </c>
      <c r="L302" s="43">
        <v>4798000</v>
      </c>
      <c r="M302" s="43">
        <v>5692000</v>
      </c>
      <c r="N302" s="43">
        <v>6354000</v>
      </c>
      <c r="O302" s="43">
        <v>6399000</v>
      </c>
      <c r="P302" s="43"/>
    </row>
    <row r="303" spans="1:16" x14ac:dyDescent="0.3">
      <c r="A303" s="41" t="str">
        <f>VLOOKUP(B303,'[1]PORTFOLIO RAW'!B:B,1,FALSE)</f>
        <v>51245V</v>
      </c>
      <c r="B303" s="21" t="s">
        <v>366</v>
      </c>
      <c r="C303" s="42" t="s">
        <v>3409</v>
      </c>
      <c r="D303" s="42" t="s">
        <v>3410</v>
      </c>
      <c r="E303" s="43">
        <v>1331100</v>
      </c>
      <c r="F303" s="43">
        <v>734700</v>
      </c>
      <c r="G303" s="43">
        <v>472600</v>
      </c>
      <c r="H303" s="43">
        <v>1067500</v>
      </c>
      <c r="I303" s="43">
        <v>1243800</v>
      </c>
      <c r="J303" s="43">
        <v>1145400</v>
      </c>
      <c r="K303" s="43">
        <v>1352700</v>
      </c>
      <c r="L303" s="43">
        <v>1524800</v>
      </c>
      <c r="M303" s="43">
        <v>1502300</v>
      </c>
      <c r="N303" s="43">
        <v>1391900</v>
      </c>
      <c r="O303" s="43">
        <v>1596100</v>
      </c>
      <c r="P303" s="43"/>
    </row>
    <row r="304" spans="1:16" x14ac:dyDescent="0.3">
      <c r="A304" s="41">
        <f>VLOOKUP(B304,'[1]PORTFOLIO RAW'!B:B,1,FALSE)</f>
        <v>328314</v>
      </c>
      <c r="B304" s="21">
        <v>328314</v>
      </c>
      <c r="C304" s="42" t="s">
        <v>3411</v>
      </c>
      <c r="D304" s="42" t="s">
        <v>3412</v>
      </c>
      <c r="E304" s="43" t="s">
        <v>425</v>
      </c>
      <c r="F304" s="43" t="s">
        <v>425</v>
      </c>
      <c r="G304" s="43" t="s">
        <v>425</v>
      </c>
      <c r="H304" s="43" t="s">
        <v>425</v>
      </c>
      <c r="I304" s="43">
        <v>2332000</v>
      </c>
      <c r="J304" s="43">
        <v>3197000</v>
      </c>
      <c r="K304" s="43">
        <v>4608000</v>
      </c>
      <c r="L304" s="43">
        <v>3644000</v>
      </c>
      <c r="M304" s="43">
        <v>3654000</v>
      </c>
      <c r="N304" s="43">
        <v>5310000</v>
      </c>
      <c r="O304" s="43" t="s">
        <v>425</v>
      </c>
      <c r="P304" s="43"/>
    </row>
    <row r="305" spans="1:16" x14ac:dyDescent="0.3">
      <c r="A305" s="41" t="str">
        <f>VLOOKUP(B305,'[1]PORTFOLIO RAW'!B:B,1,FALSE)</f>
        <v>31196R</v>
      </c>
      <c r="B305" s="21" t="s">
        <v>361</v>
      </c>
      <c r="C305" s="42" t="s">
        <v>3413</v>
      </c>
      <c r="D305" s="42" t="s">
        <v>3414</v>
      </c>
      <c r="E305" s="43">
        <v>622190</v>
      </c>
      <c r="F305" s="43">
        <v>1305000</v>
      </c>
      <c r="G305" s="43">
        <v>1372000</v>
      </c>
      <c r="H305" s="43">
        <v>1309000</v>
      </c>
      <c r="I305" s="43">
        <v>1921000</v>
      </c>
      <c r="J305" s="43">
        <v>1969000</v>
      </c>
      <c r="K305" s="43">
        <v>2300000</v>
      </c>
      <c r="L305" s="43">
        <v>3938000</v>
      </c>
      <c r="M305" s="43">
        <v>3927000</v>
      </c>
      <c r="N305" s="43">
        <v>4157000</v>
      </c>
      <c r="O305" s="43">
        <v>2789000</v>
      </c>
      <c r="P305" s="43"/>
    </row>
    <row r="306" spans="1:16" x14ac:dyDescent="0.3">
      <c r="A306" s="41">
        <f>VLOOKUP(B306,'[1]PORTFOLIO RAW'!B:B,1,FALSE)</f>
        <v>771767</v>
      </c>
      <c r="B306" s="21">
        <v>771767</v>
      </c>
      <c r="C306" s="42" t="s">
        <v>3415</v>
      </c>
      <c r="D306" s="42" t="s">
        <v>3416</v>
      </c>
      <c r="E306" s="43">
        <v>1075600</v>
      </c>
      <c r="F306" s="43">
        <v>3164500</v>
      </c>
      <c r="G306" s="43">
        <v>3356400</v>
      </c>
      <c r="H306" s="43">
        <v>1700400</v>
      </c>
      <c r="I306" s="43">
        <v>3746300</v>
      </c>
      <c r="J306" s="43">
        <v>3138400</v>
      </c>
      <c r="K306" s="43">
        <v>1566633</v>
      </c>
      <c r="L306" s="43">
        <v>2097100</v>
      </c>
      <c r="M306" s="43">
        <v>1976700</v>
      </c>
      <c r="N306" s="43">
        <v>1094200</v>
      </c>
      <c r="O306" s="43">
        <v>1210800</v>
      </c>
      <c r="P306" s="43"/>
    </row>
    <row r="307" spans="1:16" x14ac:dyDescent="0.3">
      <c r="A307" s="41">
        <f>VLOOKUP(B307,'[1]PORTFOLIO RAW'!B:B,1,FALSE)</f>
        <v>921503</v>
      </c>
      <c r="B307" s="21">
        <v>921503</v>
      </c>
      <c r="C307" s="42" t="s">
        <v>3417</v>
      </c>
      <c r="D307" s="42" t="s">
        <v>3418</v>
      </c>
      <c r="E307" s="43">
        <v>698500</v>
      </c>
      <c r="F307" s="43">
        <v>566300</v>
      </c>
      <c r="G307" s="43">
        <v>547100</v>
      </c>
      <c r="H307" s="43">
        <v>694200</v>
      </c>
      <c r="I307" s="43">
        <v>1330200</v>
      </c>
      <c r="J307" s="43">
        <v>1117100</v>
      </c>
      <c r="K307" s="43">
        <v>1188300</v>
      </c>
      <c r="L307" s="43">
        <v>1711800</v>
      </c>
      <c r="M307" s="43">
        <v>1745200</v>
      </c>
      <c r="N307" s="43">
        <v>1828600</v>
      </c>
      <c r="O307" s="43">
        <v>2209400</v>
      </c>
      <c r="P307" s="43"/>
    </row>
    <row r="308" spans="1:16" x14ac:dyDescent="0.3">
      <c r="A308" s="41">
        <f>VLOOKUP(B308,'[1]PORTFOLIO RAW'!B:B,1,FALSE)</f>
        <v>255781</v>
      </c>
      <c r="B308" s="21">
        <v>255781</v>
      </c>
      <c r="C308" s="42" t="s">
        <v>3419</v>
      </c>
      <c r="D308" s="42" t="s">
        <v>3420</v>
      </c>
      <c r="E308" s="43">
        <v>1042517</v>
      </c>
      <c r="F308" s="43">
        <v>942506</v>
      </c>
      <c r="G308" s="43">
        <v>905137</v>
      </c>
      <c r="H308" s="43">
        <v>673169</v>
      </c>
      <c r="I308" s="43">
        <v>678696</v>
      </c>
      <c r="J308" s="43">
        <v>736432</v>
      </c>
      <c r="K308" s="43">
        <v>732362</v>
      </c>
      <c r="L308" s="43">
        <v>800760</v>
      </c>
      <c r="M308" s="43">
        <v>645547</v>
      </c>
      <c r="N308" s="43">
        <v>716010</v>
      </c>
      <c r="O308" s="43">
        <v>768546</v>
      </c>
      <c r="P308" s="43"/>
    </row>
    <row r="309" spans="1:16" x14ac:dyDescent="0.3">
      <c r="A309" s="41">
        <f>VLOOKUP(B309,'[1]PORTFOLIO RAW'!B:B,1,FALSE)</f>
        <v>670129</v>
      </c>
      <c r="B309" s="21">
        <v>670129</v>
      </c>
      <c r="C309" s="42" t="s">
        <v>3421</v>
      </c>
      <c r="D309" s="42" t="s">
        <v>3422</v>
      </c>
      <c r="E309" s="43">
        <v>578806</v>
      </c>
      <c r="F309" s="43">
        <v>276397</v>
      </c>
      <c r="G309" s="43">
        <v>167337</v>
      </c>
      <c r="H309" s="43">
        <v>318954</v>
      </c>
      <c r="I309" s="43">
        <v>770004</v>
      </c>
      <c r="J309" s="43">
        <v>1126167</v>
      </c>
      <c r="K309" s="43">
        <v>1282376</v>
      </c>
      <c r="L309" s="43">
        <v>1530686</v>
      </c>
      <c r="M309" s="43">
        <v>1971079</v>
      </c>
      <c r="N309" s="43">
        <v>2374928</v>
      </c>
      <c r="O309" s="43">
        <v>2720627</v>
      </c>
      <c r="P309" s="43"/>
    </row>
    <row r="310" spans="1:16" x14ac:dyDescent="0.3">
      <c r="A310" s="41" t="str">
        <f>VLOOKUP(B310,'[1]PORTFOLIO RAW'!B:B,1,FALSE)</f>
        <v>14352P</v>
      </c>
      <c r="B310" s="21" t="s">
        <v>350</v>
      </c>
      <c r="C310" s="42" t="s">
        <v>3423</v>
      </c>
      <c r="D310" s="42" t="s">
        <v>3424</v>
      </c>
      <c r="E310" s="43">
        <v>3088453</v>
      </c>
      <c r="F310" s="43">
        <v>3621887</v>
      </c>
      <c r="G310" s="43">
        <v>3190448</v>
      </c>
      <c r="H310" s="43">
        <v>3403734</v>
      </c>
      <c r="I310" s="43">
        <v>4040278</v>
      </c>
      <c r="J310" s="43">
        <v>4512780</v>
      </c>
      <c r="K310" s="43">
        <v>4946357</v>
      </c>
      <c r="L310" s="43">
        <v>4936065</v>
      </c>
      <c r="M310" s="43">
        <v>5071031</v>
      </c>
      <c r="N310" s="43">
        <v>6348882</v>
      </c>
      <c r="O310" s="43">
        <v>5433366</v>
      </c>
      <c r="P310" s="43"/>
    </row>
    <row r="311" spans="1:16" x14ac:dyDescent="0.3">
      <c r="A311" s="41">
        <f>VLOOKUP(B311,'[1]PORTFOLIO RAW'!B:B,1,FALSE)</f>
        <v>749688</v>
      </c>
      <c r="B311" s="21">
        <v>749688</v>
      </c>
      <c r="C311" s="42" t="s">
        <v>3425</v>
      </c>
      <c r="D311" s="42" t="s">
        <v>3426</v>
      </c>
      <c r="E311" s="43">
        <v>4833000</v>
      </c>
      <c r="F311" s="43">
        <v>4384000</v>
      </c>
      <c r="G311" s="43">
        <v>5168000</v>
      </c>
      <c r="H311" s="43">
        <v>5851000</v>
      </c>
      <c r="I311" s="43">
        <v>6464000</v>
      </c>
      <c r="J311" s="43">
        <v>6335000</v>
      </c>
      <c r="K311" s="43">
        <v>6518000</v>
      </c>
      <c r="L311" s="43">
        <v>7001000</v>
      </c>
      <c r="M311" s="43">
        <v>7480000</v>
      </c>
      <c r="N311" s="43">
        <v>8429000</v>
      </c>
      <c r="O311" s="43">
        <v>8157000</v>
      </c>
      <c r="P311" s="43"/>
    </row>
    <row r="312" spans="1:16" x14ac:dyDescent="0.3">
      <c r="A312" s="41">
        <f>VLOOKUP(B312,'[1]PORTFOLIO RAW'!B:B,1,FALSE)</f>
        <v>894145</v>
      </c>
      <c r="B312" s="21">
        <v>894145</v>
      </c>
      <c r="C312" s="42" t="s">
        <v>3427</v>
      </c>
      <c r="D312" s="42" t="s">
        <v>3428</v>
      </c>
      <c r="E312" s="43">
        <v>821900</v>
      </c>
      <c r="F312" s="43">
        <v>873000</v>
      </c>
      <c r="G312" s="43">
        <v>803500</v>
      </c>
      <c r="H312" s="43">
        <v>898300</v>
      </c>
      <c r="I312" s="43">
        <v>1045500</v>
      </c>
      <c r="J312" s="43">
        <v>1274100</v>
      </c>
      <c r="K312" s="43">
        <v>1353200</v>
      </c>
      <c r="L312" s="43">
        <v>1383000</v>
      </c>
      <c r="M312" s="43">
        <v>1309000</v>
      </c>
      <c r="N312" s="43">
        <v>894000</v>
      </c>
      <c r="O312" s="43">
        <v>220200</v>
      </c>
      <c r="P312" s="43"/>
    </row>
    <row r="313" spans="1:16" x14ac:dyDescent="0.3">
      <c r="A313" s="41" t="str">
        <f>VLOOKUP(B313,'[1]PORTFOLIO RAW'!B:B,1,FALSE)</f>
        <v>26599V</v>
      </c>
      <c r="B313" s="21" t="s">
        <v>371</v>
      </c>
      <c r="C313" s="42" t="s">
        <v>3429</v>
      </c>
      <c r="D313" s="42" t="s">
        <v>3430</v>
      </c>
      <c r="E313" s="43">
        <v>1553000</v>
      </c>
      <c r="F313" s="43">
        <v>2299000</v>
      </c>
      <c r="G313" s="43">
        <v>-1710000</v>
      </c>
      <c r="H313" s="43">
        <v>2523000</v>
      </c>
      <c r="I313" s="43">
        <v>1547000</v>
      </c>
      <c r="J313" s="43">
        <v>3937000</v>
      </c>
      <c r="K313" s="43">
        <v>2919000</v>
      </c>
      <c r="L313" s="43">
        <v>2630000</v>
      </c>
      <c r="M313" s="43">
        <v>3018000</v>
      </c>
      <c r="N313" s="43">
        <v>1282000</v>
      </c>
      <c r="O313" s="43">
        <v>1786000</v>
      </c>
      <c r="P313" s="43"/>
    </row>
    <row r="314" spans="1:16" x14ac:dyDescent="0.3">
      <c r="A314" s="41">
        <f>VLOOKUP(B314,'[1]PORTFOLIO RAW'!B:B,1,FALSE)</f>
        <v>904878</v>
      </c>
      <c r="B314" s="21">
        <v>904878</v>
      </c>
      <c r="C314" s="42" t="s">
        <v>3431</v>
      </c>
      <c r="D314" s="42" t="s">
        <v>3432</v>
      </c>
      <c r="E314" s="43">
        <v>878000</v>
      </c>
      <c r="F314" s="43">
        <v>-1582000</v>
      </c>
      <c r="G314" s="43">
        <v>799000</v>
      </c>
      <c r="H314" s="43">
        <v>1469000</v>
      </c>
      <c r="I314" s="43">
        <v>1236000</v>
      </c>
      <c r="J314" s="43">
        <v>1531000</v>
      </c>
      <c r="K314" s="43">
        <v>1495000</v>
      </c>
      <c r="L314" s="43">
        <v>-857000</v>
      </c>
      <c r="M314" s="43">
        <v>1247000</v>
      </c>
      <c r="N314" s="43">
        <v>1359000</v>
      </c>
      <c r="O314" s="43">
        <v>1633000</v>
      </c>
      <c r="P314" s="43"/>
    </row>
    <row r="315" spans="1:16" x14ac:dyDescent="0.3">
      <c r="A315" s="41">
        <f>VLOOKUP(B315,'[1]PORTFOLIO RAW'!B:B,1,FALSE)</f>
        <v>922817</v>
      </c>
      <c r="B315" s="21">
        <v>922817</v>
      </c>
      <c r="C315" s="42" t="s">
        <v>3433</v>
      </c>
      <c r="D315" s="42" t="s">
        <v>3434</v>
      </c>
      <c r="E315" s="43">
        <v>1356000</v>
      </c>
      <c r="F315" s="43">
        <v>1211000</v>
      </c>
      <c r="G315" s="43">
        <v>1312000</v>
      </c>
      <c r="H315" s="43">
        <v>1515000</v>
      </c>
      <c r="I315" s="43">
        <v>1842000</v>
      </c>
      <c r="J315" s="43">
        <v>1828000</v>
      </c>
      <c r="K315" s="43">
        <v>2363000</v>
      </c>
      <c r="L315" s="43">
        <v>2602000</v>
      </c>
      <c r="M315" s="43">
        <v>2492000</v>
      </c>
      <c r="N315" s="43">
        <v>2447000</v>
      </c>
      <c r="O315" s="43">
        <v>1440000</v>
      </c>
      <c r="P315" s="43"/>
    </row>
    <row r="316" spans="1:16" x14ac:dyDescent="0.3">
      <c r="A316" s="41">
        <f>VLOOKUP(B316,'[1]PORTFOLIO RAW'!B:B,1,FALSE)</f>
        <v>905446</v>
      </c>
      <c r="B316" s="21">
        <v>905446</v>
      </c>
      <c r="C316" s="42" t="s">
        <v>3435</v>
      </c>
      <c r="D316" s="42" t="s">
        <v>3436</v>
      </c>
      <c r="E316" s="43">
        <v>889234</v>
      </c>
      <c r="F316" s="43">
        <v>-1400129</v>
      </c>
      <c r="G316" s="43">
        <v>922115</v>
      </c>
      <c r="H316" s="43">
        <v>1308230</v>
      </c>
      <c r="I316" s="43">
        <v>929766</v>
      </c>
      <c r="J316" s="43">
        <v>1481050</v>
      </c>
      <c r="K316" s="43">
        <v>1084315</v>
      </c>
      <c r="L316" s="43">
        <v>1338296</v>
      </c>
      <c r="M316" s="43">
        <v>1663721</v>
      </c>
      <c r="N316" s="43">
        <v>2097436</v>
      </c>
      <c r="O316" s="43">
        <v>1744308</v>
      </c>
      <c r="P316" s="43"/>
    </row>
    <row r="317" spans="1:16" x14ac:dyDescent="0.3">
      <c r="A317" s="41" t="str">
        <f>VLOOKUP(B317,'[1]PORTFOLIO RAW'!B:B,1,FALSE)</f>
        <v>28513N</v>
      </c>
      <c r="B317" s="21" t="s">
        <v>356</v>
      </c>
      <c r="C317" s="42" t="s">
        <v>3437</v>
      </c>
      <c r="D317" s="42" t="s">
        <v>3438</v>
      </c>
      <c r="E317" s="43">
        <v>803710</v>
      </c>
      <c r="F317" s="43">
        <v>-675576</v>
      </c>
      <c r="G317" s="43">
        <v>322069</v>
      </c>
      <c r="H317" s="43">
        <v>545609</v>
      </c>
      <c r="I317" s="43">
        <v>589081</v>
      </c>
      <c r="J317" s="43">
        <v>774722</v>
      </c>
      <c r="K317" s="43">
        <v>770915</v>
      </c>
      <c r="L317" s="43">
        <v>1052684</v>
      </c>
      <c r="M317" s="43">
        <v>1149857</v>
      </c>
      <c r="N317" s="43">
        <v>1195153</v>
      </c>
      <c r="O317" s="43">
        <v>1496814</v>
      </c>
      <c r="P317" s="43"/>
    </row>
    <row r="318" spans="1:16" x14ac:dyDescent="0.3">
      <c r="A318" s="41" t="str">
        <f>VLOOKUP(B318,'[1]PORTFOLIO RAW'!B:B,1,FALSE)</f>
        <v>31412T</v>
      </c>
      <c r="B318" s="21" t="s">
        <v>362</v>
      </c>
      <c r="C318" s="42" t="s">
        <v>3439</v>
      </c>
      <c r="D318" s="42" t="s">
        <v>3440</v>
      </c>
      <c r="E318" s="43">
        <v>689589</v>
      </c>
      <c r="F318" s="43">
        <v>-2295505</v>
      </c>
      <c r="G318" s="43">
        <v>686692</v>
      </c>
      <c r="H318" s="43">
        <v>877384</v>
      </c>
      <c r="I318" s="43">
        <v>647724</v>
      </c>
      <c r="J318" s="43">
        <v>638960</v>
      </c>
      <c r="K318" s="43">
        <v>671526</v>
      </c>
      <c r="L318" s="43">
        <v>905419</v>
      </c>
      <c r="M318" s="43">
        <v>1552515</v>
      </c>
      <c r="N318" s="43">
        <v>1245440</v>
      </c>
      <c r="O318" s="43">
        <v>1487788</v>
      </c>
      <c r="P318" s="43"/>
    </row>
    <row r="319" spans="1:16" x14ac:dyDescent="0.3">
      <c r="A319" s="41">
        <f>VLOOKUP(B319,'[1]PORTFOLIO RAW'!B:B,1,FALSE)</f>
        <v>680902</v>
      </c>
      <c r="B319" s="21">
        <v>680902</v>
      </c>
      <c r="C319" s="42" t="s">
        <v>3441</v>
      </c>
      <c r="D319" s="42" t="s">
        <v>3442</v>
      </c>
      <c r="E319" s="43">
        <v>911592</v>
      </c>
      <c r="F319" s="43">
        <v>1030836</v>
      </c>
      <c r="G319" s="43">
        <v>1066905</v>
      </c>
      <c r="H319" s="43">
        <v>1245962</v>
      </c>
      <c r="I319" s="43">
        <v>1373535</v>
      </c>
      <c r="J319" s="43">
        <v>1748720</v>
      </c>
      <c r="K319" s="43">
        <v>1801673</v>
      </c>
      <c r="L319" s="43">
        <v>2451222</v>
      </c>
      <c r="M319" s="43">
        <v>2712059</v>
      </c>
      <c r="N319" s="43">
        <v>3369783</v>
      </c>
      <c r="O319" s="43">
        <v>3722800</v>
      </c>
      <c r="P319" s="43"/>
    </row>
    <row r="320" spans="1:16" x14ac:dyDescent="0.3">
      <c r="A320" s="41">
        <f>VLOOKUP(B320,'[1]PORTFOLIO RAW'!B:B,1,FALSE)</f>
        <v>904383</v>
      </c>
      <c r="B320" s="21">
        <v>904383</v>
      </c>
      <c r="C320" s="42" t="s">
        <v>3443</v>
      </c>
      <c r="D320" s="42" t="s">
        <v>3444</v>
      </c>
      <c r="E320" s="43">
        <v>4456000</v>
      </c>
      <c r="F320" s="43">
        <v>4424000</v>
      </c>
      <c r="G320" s="43">
        <v>4359000</v>
      </c>
      <c r="H320" s="43">
        <v>4928000</v>
      </c>
      <c r="I320" s="43">
        <v>5185000</v>
      </c>
      <c r="J320" s="43">
        <v>6195000</v>
      </c>
      <c r="K320" s="43">
        <v>8573000</v>
      </c>
      <c r="L320" s="43">
        <v>9133000</v>
      </c>
      <c r="M320" s="43">
        <v>9294000</v>
      </c>
      <c r="N320" s="43">
        <v>9545000</v>
      </c>
      <c r="O320" s="43">
        <v>10175000</v>
      </c>
      <c r="P320" s="43"/>
    </row>
    <row r="321" spans="1:16" x14ac:dyDescent="0.3">
      <c r="A321" s="41" t="str">
        <f>VLOOKUP(B321,'[1]PORTFOLIO RAW'!B:B,1,FALSE)</f>
        <v>13967E</v>
      </c>
      <c r="B321" s="21" t="s">
        <v>368</v>
      </c>
      <c r="C321" s="42" t="s">
        <v>3445</v>
      </c>
      <c r="D321" s="42" t="s">
        <v>3446</v>
      </c>
      <c r="E321" s="43">
        <v>5237000</v>
      </c>
      <c r="F321" s="43">
        <v>4835000</v>
      </c>
      <c r="G321" s="43">
        <v>6468000</v>
      </c>
      <c r="H321" s="43">
        <v>6501000</v>
      </c>
      <c r="I321" s="43">
        <v>7936000</v>
      </c>
      <c r="J321" s="43">
        <v>3727000</v>
      </c>
      <c r="K321" s="43">
        <v>4486000</v>
      </c>
      <c r="L321" s="43">
        <v>4391000</v>
      </c>
      <c r="M321" s="43">
        <v>10255000</v>
      </c>
      <c r="N321" s="43">
        <v>2792000</v>
      </c>
      <c r="O321" s="43">
        <v>4336000</v>
      </c>
      <c r="P321" s="43"/>
    </row>
    <row r="322" spans="1:16" x14ac:dyDescent="0.3">
      <c r="A322" s="41">
        <f>VLOOKUP(B322,'[1]PORTFOLIO RAW'!B:B,1,FALSE)</f>
        <v>903749</v>
      </c>
      <c r="B322" s="21">
        <v>903749</v>
      </c>
      <c r="C322" s="42" t="s">
        <v>3447</v>
      </c>
      <c r="D322" s="42" t="s">
        <v>3448</v>
      </c>
      <c r="E322" s="43">
        <v>1657000</v>
      </c>
      <c r="F322" s="43">
        <v>1877000</v>
      </c>
      <c r="G322" s="43">
        <v>1026000</v>
      </c>
      <c r="H322" s="43">
        <v>1723000</v>
      </c>
      <c r="I322" s="43">
        <v>2227000</v>
      </c>
      <c r="J322" s="43">
        <v>2057000</v>
      </c>
      <c r="K322" s="43">
        <v>3442000</v>
      </c>
      <c r="L322" s="43">
        <v>3221000</v>
      </c>
      <c r="M322" s="43">
        <v>3539000</v>
      </c>
      <c r="N322" s="43">
        <v>3529000</v>
      </c>
      <c r="O322" s="43">
        <v>4790000</v>
      </c>
      <c r="P322" s="43"/>
    </row>
    <row r="323" spans="1:16" x14ac:dyDescent="0.3">
      <c r="A323" s="41">
        <f>VLOOKUP(B323,'[1]PORTFOLIO RAW'!B:B,1,FALSE)</f>
        <v>937343</v>
      </c>
      <c r="B323" s="21">
        <v>937343</v>
      </c>
      <c r="C323" s="42" t="s">
        <v>3449</v>
      </c>
      <c r="D323" s="42" t="s">
        <v>3450</v>
      </c>
      <c r="E323" s="43">
        <v>1508000</v>
      </c>
      <c r="F323" s="43">
        <v>1007000</v>
      </c>
      <c r="G323" s="43">
        <v>1223000</v>
      </c>
      <c r="H323" s="43">
        <v>1853000</v>
      </c>
      <c r="I323" s="43">
        <v>1864000</v>
      </c>
      <c r="J323" s="43">
        <v>1986000</v>
      </c>
      <c r="K323" s="43">
        <v>2167000</v>
      </c>
      <c r="L323" s="43">
        <v>2398000</v>
      </c>
      <c r="M323" s="43">
        <v>2725000</v>
      </c>
      <c r="N323" s="43">
        <v>2608000</v>
      </c>
      <c r="O323" s="43">
        <v>2289000</v>
      </c>
      <c r="P323" s="43"/>
    </row>
    <row r="324" spans="1:16" x14ac:dyDescent="0.3">
      <c r="A324" s="41">
        <f>VLOOKUP(B324,'[1]PORTFOLIO RAW'!B:B,1,FALSE)</f>
        <v>905113</v>
      </c>
      <c r="B324" s="21">
        <v>905113</v>
      </c>
      <c r="C324" s="42" t="s">
        <v>3451</v>
      </c>
      <c r="D324" s="42" t="s">
        <v>3452</v>
      </c>
      <c r="E324" s="43">
        <v>6090000</v>
      </c>
      <c r="F324" s="43">
        <v>2392000</v>
      </c>
      <c r="G324" s="43">
        <v>297000</v>
      </c>
      <c r="H324" s="43">
        <v>2478000</v>
      </c>
      <c r="I324" s="43">
        <v>3086000</v>
      </c>
      <c r="J324" s="43">
        <v>2304000</v>
      </c>
      <c r="K324" s="43">
        <v>127000</v>
      </c>
      <c r="L324" s="43">
        <v>2434000</v>
      </c>
      <c r="M324" s="43">
        <v>2115000</v>
      </c>
      <c r="N324" s="43">
        <v>2038000</v>
      </c>
      <c r="O324" s="43">
        <v>1517000</v>
      </c>
      <c r="P324" s="43"/>
    </row>
    <row r="325" spans="1:16" x14ac:dyDescent="0.3">
      <c r="A325" s="41" t="str">
        <f>VLOOKUP(B325,'[1]PORTFOLIO RAW'!B:B,1,FALSE)</f>
        <v>13967H</v>
      </c>
      <c r="B325" s="21" t="s">
        <v>373</v>
      </c>
      <c r="C325" s="42" t="s">
        <v>3453</v>
      </c>
      <c r="D325" s="42" t="s">
        <v>3454</v>
      </c>
      <c r="E325" s="43">
        <v>686000</v>
      </c>
      <c r="F325" s="43">
        <v>594000</v>
      </c>
      <c r="G325" s="43">
        <v>854000</v>
      </c>
      <c r="H325" s="43">
        <v>898000</v>
      </c>
      <c r="I325" s="43">
        <v>694000</v>
      </c>
      <c r="J325" s="43">
        <v>-71000</v>
      </c>
      <c r="K325" s="43">
        <v>774000</v>
      </c>
      <c r="L325" s="43">
        <v>799000</v>
      </c>
      <c r="M325" s="43">
        <v>594000</v>
      </c>
      <c r="N325" s="43">
        <v>1292000</v>
      </c>
      <c r="O325" s="43">
        <v>1509000</v>
      </c>
      <c r="P325" s="43"/>
    </row>
    <row r="326" spans="1:16" x14ac:dyDescent="0.3">
      <c r="A326" s="41">
        <f>VLOOKUP(B326,'[1]PORTFOLIO RAW'!B:B,1,FALSE)</f>
        <v>921431</v>
      </c>
      <c r="B326" s="21">
        <v>921431</v>
      </c>
      <c r="C326" s="42" t="s">
        <v>3455</v>
      </c>
      <c r="D326" s="42" t="s">
        <v>3456</v>
      </c>
      <c r="E326" s="43">
        <v>2842800</v>
      </c>
      <c r="F326" s="43">
        <v>3043000</v>
      </c>
      <c r="G326" s="43">
        <v>1459000</v>
      </c>
      <c r="H326" s="43">
        <v>2508000</v>
      </c>
      <c r="I326" s="43">
        <v>3889000</v>
      </c>
      <c r="J326" s="43">
        <v>3760000</v>
      </c>
      <c r="K326" s="43">
        <v>3647000</v>
      </c>
      <c r="L326" s="43">
        <v>4673000</v>
      </c>
      <c r="M326" s="43">
        <v>-634000</v>
      </c>
      <c r="N326" s="43">
        <v>-663000</v>
      </c>
      <c r="O326" s="43">
        <v>1074000</v>
      </c>
      <c r="P326" s="43"/>
    </row>
    <row r="327" spans="1:16" x14ac:dyDescent="0.3">
      <c r="A327" s="41">
        <f>VLOOKUP(B327,'[1]PORTFOLIO RAW'!B:B,1,FALSE)</f>
        <v>266220</v>
      </c>
      <c r="B327" s="21">
        <v>266220</v>
      </c>
      <c r="C327" s="42" t="s">
        <v>3457</v>
      </c>
      <c r="D327" s="42" t="s">
        <v>3458</v>
      </c>
      <c r="E327" s="43" t="s">
        <v>425</v>
      </c>
      <c r="F327" s="43" t="s">
        <v>425</v>
      </c>
      <c r="G327" s="43" t="s">
        <v>425</v>
      </c>
      <c r="H327" s="43" t="s">
        <v>425</v>
      </c>
      <c r="I327" s="43" t="s">
        <v>425</v>
      </c>
      <c r="J327" s="43" t="s">
        <v>425</v>
      </c>
      <c r="K327" s="43" t="s">
        <v>425</v>
      </c>
      <c r="L327" s="43" t="s">
        <v>425</v>
      </c>
      <c r="M327" s="43">
        <v>809800</v>
      </c>
      <c r="N327" s="43">
        <v>864100</v>
      </c>
      <c r="O327" s="43">
        <v>1000200</v>
      </c>
      <c r="P327" s="43"/>
    </row>
    <row r="328" spans="1:16" x14ac:dyDescent="0.3">
      <c r="A328" s="41" t="str">
        <f>VLOOKUP(B328,'[1]PORTFOLIO RAW'!B:B,1,FALSE)</f>
        <v>30730Q</v>
      </c>
      <c r="B328" s="21" t="s">
        <v>365</v>
      </c>
      <c r="C328" s="42" t="s">
        <v>3459</v>
      </c>
      <c r="D328" s="42" t="s">
        <v>3460</v>
      </c>
      <c r="E328" s="43">
        <v>409776</v>
      </c>
      <c r="F328" s="43">
        <v>555316</v>
      </c>
      <c r="G328" s="43">
        <v>627984</v>
      </c>
      <c r="H328" s="43">
        <v>756916</v>
      </c>
      <c r="I328" s="43">
        <v>927588</v>
      </c>
      <c r="J328" s="43">
        <v>959096</v>
      </c>
      <c r="K328" s="43">
        <v>717000</v>
      </c>
      <c r="L328" s="43">
        <v>1836000</v>
      </c>
      <c r="M328" s="43">
        <v>2124000</v>
      </c>
      <c r="N328" s="43">
        <v>2817000</v>
      </c>
      <c r="O328" s="43">
        <v>3233000</v>
      </c>
      <c r="P328" s="43"/>
    </row>
    <row r="329" spans="1:16" x14ac:dyDescent="0.3">
      <c r="A329" s="41">
        <f>VLOOKUP(B329,'[1]PORTFOLIO RAW'!B:B,1,FALSE)</f>
        <v>921925</v>
      </c>
      <c r="B329" s="21">
        <v>921925</v>
      </c>
      <c r="C329" s="42" t="s">
        <v>3461</v>
      </c>
      <c r="D329" s="42" t="s">
        <v>3462</v>
      </c>
      <c r="E329" s="43">
        <v>95665</v>
      </c>
      <c r="F329" s="43">
        <v>-165037</v>
      </c>
      <c r="G329" s="43">
        <v>-35793</v>
      </c>
      <c r="H329" s="43">
        <v>598542</v>
      </c>
      <c r="I329" s="43">
        <v>888098</v>
      </c>
      <c r="J329" s="43">
        <v>1229214</v>
      </c>
      <c r="K329" s="43">
        <v>1178652</v>
      </c>
      <c r="L329" s="43">
        <v>1394284</v>
      </c>
      <c r="M329" s="43">
        <v>1379269</v>
      </c>
      <c r="N329" s="43">
        <v>1294765</v>
      </c>
      <c r="O329" s="43">
        <v>2376945</v>
      </c>
      <c r="P329" s="43"/>
    </row>
    <row r="330" spans="1:16" x14ac:dyDescent="0.3">
      <c r="A330" s="41">
        <f>VLOOKUP(B330,'[1]PORTFOLIO RAW'!B:B,1,FALSE)</f>
        <v>912278</v>
      </c>
      <c r="B330" s="21">
        <v>912278</v>
      </c>
      <c r="C330" s="42" t="s">
        <v>3463</v>
      </c>
      <c r="D330" s="42" t="s">
        <v>3464</v>
      </c>
      <c r="E330" s="43">
        <v>1926000</v>
      </c>
      <c r="F330" s="43">
        <v>768000</v>
      </c>
      <c r="G330" s="43">
        <v>2332000</v>
      </c>
      <c r="H330" s="43">
        <v>2344000</v>
      </c>
      <c r="I330" s="43">
        <v>2515000</v>
      </c>
      <c r="J330" s="43">
        <v>3305000</v>
      </c>
      <c r="K330" s="43">
        <v>3043000</v>
      </c>
      <c r="L330" s="43">
        <v>4157000</v>
      </c>
      <c r="M330" s="43">
        <v>4164000</v>
      </c>
      <c r="N330" s="43">
        <v>3842000</v>
      </c>
      <c r="O330" s="43">
        <v>4415000</v>
      </c>
      <c r="P330" s="43"/>
    </row>
    <row r="331" spans="1:16" x14ac:dyDescent="0.3">
      <c r="A331" s="41">
        <f>VLOOKUP(B331,'[1]PORTFOLIO RAW'!B:B,1,FALSE)</f>
        <v>905284</v>
      </c>
      <c r="B331" s="21">
        <v>905284</v>
      </c>
      <c r="C331" s="42" t="s">
        <v>3465</v>
      </c>
      <c r="D331" s="42" t="s">
        <v>3466</v>
      </c>
      <c r="E331" s="43">
        <v>2745000</v>
      </c>
      <c r="F331" s="43">
        <v>1122000</v>
      </c>
      <c r="G331" s="43">
        <v>1852000</v>
      </c>
      <c r="H331" s="43">
        <v>2504000</v>
      </c>
      <c r="I331" s="43">
        <v>3294000</v>
      </c>
      <c r="J331" s="43">
        <v>3077000</v>
      </c>
      <c r="K331" s="43">
        <v>3319000</v>
      </c>
      <c r="L331" s="43">
        <v>3250000</v>
      </c>
      <c r="M331" s="43">
        <v>2180000</v>
      </c>
      <c r="N331" s="43">
        <v>1652000</v>
      </c>
      <c r="O331" s="43">
        <v>1468000</v>
      </c>
      <c r="P331" s="43"/>
    </row>
    <row r="332" spans="1:16" x14ac:dyDescent="0.3">
      <c r="A332" s="41">
        <f>VLOOKUP(B332,'[1]PORTFOLIO RAW'!B:B,1,FALSE)</f>
        <v>132808</v>
      </c>
      <c r="B332" s="21">
        <v>132808</v>
      </c>
      <c r="C332" s="42" t="s">
        <v>3467</v>
      </c>
      <c r="D332" s="42" t="s">
        <v>3468</v>
      </c>
      <c r="E332" s="43">
        <v>894607</v>
      </c>
      <c r="F332" s="43">
        <v>662839</v>
      </c>
      <c r="G332" s="43">
        <v>564890</v>
      </c>
      <c r="H332" s="43">
        <v>577426</v>
      </c>
      <c r="I332" s="43">
        <v>557278</v>
      </c>
      <c r="J332" s="43">
        <v>580411</v>
      </c>
      <c r="K332" s="43">
        <v>560669</v>
      </c>
      <c r="L332" s="43">
        <v>551007</v>
      </c>
      <c r="M332" s="43">
        <v>558152</v>
      </c>
      <c r="N332" s="43">
        <v>593730</v>
      </c>
      <c r="O332" s="43">
        <v>576193</v>
      </c>
      <c r="P332" s="43"/>
    </row>
    <row r="333" spans="1:16" x14ac:dyDescent="0.3">
      <c r="A333" s="41">
        <f>VLOOKUP(B333,'[1]PORTFOLIO RAW'!B:B,1,FALSE)</f>
        <v>993394</v>
      </c>
      <c r="B333" s="21">
        <v>993394</v>
      </c>
      <c r="C333" s="42" t="s">
        <v>3469</v>
      </c>
      <c r="D333" s="42" t="s">
        <v>3470</v>
      </c>
      <c r="E333" s="43">
        <v>868669</v>
      </c>
      <c r="F333" s="43">
        <v>729486</v>
      </c>
      <c r="G333" s="43">
        <v>679725</v>
      </c>
      <c r="H333" s="43">
        <v>860096</v>
      </c>
      <c r="I333" s="43">
        <v>840374</v>
      </c>
      <c r="J333" s="43">
        <v>853605</v>
      </c>
      <c r="K333" s="43">
        <v>849987</v>
      </c>
      <c r="L333" s="43">
        <v>861994</v>
      </c>
      <c r="M333" s="43">
        <v>850829</v>
      </c>
      <c r="N333" s="43">
        <v>865380</v>
      </c>
      <c r="O333" s="43">
        <v>925680</v>
      </c>
      <c r="P333" s="43"/>
    </row>
    <row r="334" spans="1:16" x14ac:dyDescent="0.3">
      <c r="A334" s="41">
        <f>VLOOKUP(B334,'[1]PORTFOLIO RAW'!B:B,1,FALSE)</f>
        <v>905409</v>
      </c>
      <c r="B334" s="21">
        <v>905409</v>
      </c>
      <c r="C334" s="42" t="s">
        <v>3471</v>
      </c>
      <c r="D334" s="42" t="s">
        <v>3472</v>
      </c>
      <c r="E334" s="43">
        <v>846200</v>
      </c>
      <c r="F334" s="43">
        <v>866400</v>
      </c>
      <c r="G334" s="43">
        <v>715800</v>
      </c>
      <c r="H334" s="43">
        <v>1078100</v>
      </c>
      <c r="I334" s="43">
        <v>1183100</v>
      </c>
      <c r="J334" s="43">
        <v>1215000</v>
      </c>
      <c r="K334" s="43">
        <v>994200</v>
      </c>
      <c r="L334" s="43">
        <v>1091400</v>
      </c>
      <c r="M334" s="43">
        <v>849000</v>
      </c>
      <c r="N334" s="43">
        <v>1155000</v>
      </c>
      <c r="O334" s="43">
        <v>1388000</v>
      </c>
      <c r="P334" s="43"/>
    </row>
    <row r="335" spans="1:16" x14ac:dyDescent="0.3">
      <c r="A335" s="41">
        <f>VLOOKUP(B335,'[1]PORTFOLIO RAW'!B:B,1,FALSE)</f>
        <v>906585</v>
      </c>
      <c r="B335" s="21">
        <v>906585</v>
      </c>
      <c r="C335" s="42" t="s">
        <v>3473</v>
      </c>
      <c r="D335" s="42" t="s">
        <v>3474</v>
      </c>
      <c r="E335" s="43">
        <v>462951</v>
      </c>
      <c r="F335" s="43">
        <v>518926</v>
      </c>
      <c r="G335" s="43">
        <v>313723</v>
      </c>
      <c r="H335" s="43">
        <v>410397</v>
      </c>
      <c r="I335" s="43">
        <v>268781</v>
      </c>
      <c r="J335" s="43">
        <v>48251</v>
      </c>
      <c r="K335" s="43">
        <v>1087400</v>
      </c>
      <c r="L335" s="43">
        <v>1108100</v>
      </c>
      <c r="M335" s="43">
        <v>440900</v>
      </c>
      <c r="N335" s="43">
        <v>886100</v>
      </c>
      <c r="O335" s="43">
        <v>768000</v>
      </c>
      <c r="P335" s="43"/>
    </row>
    <row r="336" spans="1:16" x14ac:dyDescent="0.3">
      <c r="A336" s="41" t="str">
        <f>VLOOKUP(B336,'[1]PORTFOLIO RAW'!B:B,1,FALSE)</f>
        <v>14737P</v>
      </c>
      <c r="B336" s="21" t="s">
        <v>354</v>
      </c>
      <c r="C336" s="42" t="s">
        <v>3475</v>
      </c>
      <c r="D336" s="42" t="s">
        <v>3476</v>
      </c>
      <c r="E336" s="43">
        <v>6292000</v>
      </c>
      <c r="F336" s="43">
        <v>4163900</v>
      </c>
      <c r="G336" s="43">
        <v>8403900</v>
      </c>
      <c r="H336" s="43">
        <v>5373500</v>
      </c>
      <c r="I336" s="43">
        <v>5025400</v>
      </c>
      <c r="J336" s="43">
        <v>5118000</v>
      </c>
      <c r="K336" s="43">
        <v>5351700</v>
      </c>
      <c r="L336" s="43">
        <v>5819800</v>
      </c>
      <c r="M336" s="43">
        <v>6191900</v>
      </c>
      <c r="N336" s="43">
        <v>6190200</v>
      </c>
      <c r="O336" s="43">
        <v>5593200</v>
      </c>
      <c r="P336" s="43"/>
    </row>
    <row r="337" spans="1:16" x14ac:dyDescent="0.3">
      <c r="A337" s="41">
        <f>VLOOKUP(B337,'[1]PORTFOLIO RAW'!B:B,1,FALSE)</f>
        <v>687197</v>
      </c>
      <c r="B337" s="21">
        <v>687197</v>
      </c>
      <c r="C337" s="42" t="s">
        <v>3477</v>
      </c>
      <c r="D337" s="42" t="s">
        <v>3478</v>
      </c>
      <c r="E337" s="43">
        <v>573160</v>
      </c>
      <c r="F337" s="43">
        <v>727337</v>
      </c>
      <c r="G337" s="43">
        <v>765940</v>
      </c>
      <c r="H337" s="43">
        <v>638766</v>
      </c>
      <c r="I337" s="43">
        <v>1240345</v>
      </c>
      <c r="J337" s="43">
        <v>1324463</v>
      </c>
      <c r="K337" s="43">
        <v>1582905</v>
      </c>
      <c r="L337" s="43">
        <v>1914969</v>
      </c>
      <c r="M337" s="43">
        <v>2998798</v>
      </c>
      <c r="N337" s="43">
        <v>1997437</v>
      </c>
      <c r="O337" s="43">
        <v>2303683</v>
      </c>
      <c r="P337" s="43"/>
    </row>
    <row r="338" spans="1:16" x14ac:dyDescent="0.3">
      <c r="A338" s="41">
        <f>VLOOKUP(B338,'[1]PORTFOLIO RAW'!B:B,1,FALSE)</f>
        <v>906496</v>
      </c>
      <c r="B338" s="21">
        <v>906496</v>
      </c>
      <c r="C338" s="42" t="s">
        <v>3479</v>
      </c>
      <c r="D338" s="42" t="s">
        <v>3480</v>
      </c>
      <c r="E338" s="43">
        <v>4326000</v>
      </c>
      <c r="F338" s="43">
        <v>3777000</v>
      </c>
      <c r="G338" s="43">
        <v>3510000</v>
      </c>
      <c r="H338" s="43">
        <v>5142000</v>
      </c>
      <c r="I338" s="43">
        <v>4973000</v>
      </c>
      <c r="J338" s="43">
        <v>5326000</v>
      </c>
      <c r="K338" s="43">
        <v>5458000</v>
      </c>
      <c r="L338" s="43">
        <v>4934000</v>
      </c>
      <c r="M338" s="43">
        <v>5458000</v>
      </c>
      <c r="N338" s="43">
        <v>8542000</v>
      </c>
      <c r="O338" s="43">
        <v>8613000</v>
      </c>
      <c r="P338" s="43"/>
    </row>
    <row r="339" spans="1:16" x14ac:dyDescent="0.3">
      <c r="A339" s="41">
        <f>VLOOKUP(B339,'[1]PORTFOLIO RAW'!B:B,1,FALSE)</f>
        <v>904866</v>
      </c>
      <c r="B339" s="21">
        <v>904866</v>
      </c>
      <c r="C339" s="42" t="s">
        <v>3481</v>
      </c>
      <c r="D339" s="42" t="s">
        <v>3482</v>
      </c>
      <c r="E339" s="43">
        <v>3865700</v>
      </c>
      <c r="F339" s="43">
        <v>4281000</v>
      </c>
      <c r="G339" s="43">
        <v>4222000</v>
      </c>
      <c r="H339" s="43">
        <v>4489000</v>
      </c>
      <c r="I339" s="43">
        <v>5452000</v>
      </c>
      <c r="J339" s="43">
        <v>4614000</v>
      </c>
      <c r="K339" s="43">
        <v>4995000</v>
      </c>
      <c r="L339" s="43">
        <v>4412000</v>
      </c>
      <c r="M339" s="43">
        <v>6819000</v>
      </c>
      <c r="N339" s="43">
        <v>7421000</v>
      </c>
      <c r="O339" s="43">
        <v>7096000</v>
      </c>
      <c r="P339" s="43"/>
    </row>
    <row r="340" spans="1:16" x14ac:dyDescent="0.3">
      <c r="A340" s="41">
        <f>VLOOKUP(B340,'[1]PORTFOLIO RAW'!B:B,1,FALSE)</f>
        <v>906931</v>
      </c>
      <c r="B340" s="21">
        <v>906931</v>
      </c>
      <c r="C340" s="42" t="s">
        <v>3483</v>
      </c>
      <c r="D340" s="42" t="s">
        <v>3484</v>
      </c>
      <c r="E340" s="43">
        <v>-991803</v>
      </c>
      <c r="F340" s="43">
        <v>734501</v>
      </c>
      <c r="G340" s="43">
        <v>894882</v>
      </c>
      <c r="H340" s="43">
        <v>1056695</v>
      </c>
      <c r="I340" s="43">
        <v>1498424</v>
      </c>
      <c r="J340" s="43">
        <v>1630467</v>
      </c>
      <c r="K340" s="43">
        <v>1573643</v>
      </c>
      <c r="L340" s="43">
        <v>1840200</v>
      </c>
      <c r="M340" s="43">
        <v>2286900</v>
      </c>
      <c r="N340" s="43">
        <v>2000900</v>
      </c>
      <c r="O340" s="43">
        <v>3262800</v>
      </c>
      <c r="P340" s="43"/>
    </row>
    <row r="341" spans="1:16" x14ac:dyDescent="0.3">
      <c r="A341" s="41">
        <f>VLOOKUP(B341,'[1]PORTFOLIO RAW'!B:B,1,FALSE)</f>
        <v>894720</v>
      </c>
      <c r="B341" s="21">
        <v>894720</v>
      </c>
      <c r="C341" s="42" t="s">
        <v>3485</v>
      </c>
      <c r="D341" s="42" t="s">
        <v>3486</v>
      </c>
      <c r="E341" s="43">
        <v>700911</v>
      </c>
      <c r="F341" s="43">
        <v>757725</v>
      </c>
      <c r="G341" s="43">
        <v>882261</v>
      </c>
      <c r="H341" s="43">
        <v>664277</v>
      </c>
      <c r="I341" s="43">
        <v>879968</v>
      </c>
      <c r="J341" s="43">
        <v>859727</v>
      </c>
      <c r="K341" s="43">
        <v>750695</v>
      </c>
      <c r="L341" s="43">
        <v>847685</v>
      </c>
      <c r="M341" s="43">
        <v>784634</v>
      </c>
      <c r="N341" s="43">
        <v>912075</v>
      </c>
      <c r="O341" s="43">
        <v>1099715</v>
      </c>
      <c r="P341" s="43"/>
    </row>
    <row r="342" spans="1:16" x14ac:dyDescent="0.3">
      <c r="A342" s="41">
        <f>VLOOKUP(B342,'[1]PORTFOLIO RAW'!B:B,1,FALSE)</f>
        <v>545615</v>
      </c>
      <c r="B342" s="21">
        <v>545615</v>
      </c>
      <c r="C342" s="42" t="s">
        <v>3487</v>
      </c>
      <c r="D342" s="42" t="s">
        <v>3488</v>
      </c>
      <c r="E342" s="43">
        <v>-717000</v>
      </c>
      <c r="F342" s="43">
        <v>2981000</v>
      </c>
      <c r="G342" s="43">
        <v>-314000</v>
      </c>
      <c r="H342" s="43">
        <v>2757000</v>
      </c>
      <c r="I342" s="43">
        <v>3455000</v>
      </c>
      <c r="J342" s="43">
        <v>668000</v>
      </c>
      <c r="K342" s="43">
        <v>1224000</v>
      </c>
      <c r="L342" s="43">
        <v>1071000</v>
      </c>
      <c r="M342" s="43">
        <v>1159000</v>
      </c>
      <c r="N342" s="43">
        <v>2317000</v>
      </c>
      <c r="O342" s="43">
        <v>3972000</v>
      </c>
      <c r="P342" s="43"/>
    </row>
    <row r="343" spans="1:16" x14ac:dyDescent="0.3">
      <c r="A343" s="41">
        <f>VLOOKUP(B343,'[1]PORTFOLIO RAW'!B:B,1,FALSE)</f>
        <v>325596</v>
      </c>
      <c r="B343" s="21">
        <v>325596</v>
      </c>
      <c r="C343" s="42" t="s">
        <v>3489</v>
      </c>
      <c r="D343" s="42" t="s">
        <v>3490</v>
      </c>
      <c r="E343" s="43">
        <v>514805</v>
      </c>
      <c r="F343" s="43">
        <v>546611</v>
      </c>
      <c r="G343" s="43">
        <v>575000</v>
      </c>
      <c r="H343" s="43">
        <v>615000</v>
      </c>
      <c r="I343" s="43">
        <v>977400</v>
      </c>
      <c r="J343" s="43">
        <v>939100</v>
      </c>
      <c r="K343" s="43">
        <v>640100</v>
      </c>
      <c r="L343" s="43">
        <v>1528100</v>
      </c>
      <c r="M343" s="43">
        <v>2758400</v>
      </c>
      <c r="N343" s="43">
        <v>5094600</v>
      </c>
      <c r="O343" s="43">
        <v>-1922200</v>
      </c>
      <c r="P343" s="43"/>
    </row>
    <row r="344" spans="1:16" x14ac:dyDescent="0.3">
      <c r="A344" s="41">
        <f>VLOOKUP(B344,'[1]PORTFOLIO RAW'!B:B,1,FALSE)</f>
        <v>510209</v>
      </c>
      <c r="B344" s="21">
        <v>510209</v>
      </c>
      <c r="C344" s="42" t="s">
        <v>3491</v>
      </c>
      <c r="D344" s="42" t="s">
        <v>3492</v>
      </c>
      <c r="E344" s="43">
        <v>432264</v>
      </c>
      <c r="F344" s="43">
        <v>444329</v>
      </c>
      <c r="G344" s="43">
        <v>437277</v>
      </c>
      <c r="H344" s="43">
        <v>439995</v>
      </c>
      <c r="I344" s="43">
        <v>386731</v>
      </c>
      <c r="J344" s="43">
        <v>520382</v>
      </c>
      <c r="K344" s="43">
        <v>546919</v>
      </c>
      <c r="L344" s="43">
        <v>580491</v>
      </c>
      <c r="M344" s="43">
        <v>508800</v>
      </c>
      <c r="N344" s="43">
        <v>748500</v>
      </c>
      <c r="O344" s="43">
        <v>-1248800</v>
      </c>
      <c r="P344" s="43"/>
    </row>
    <row r="345" spans="1:16" x14ac:dyDescent="0.3">
      <c r="A345" s="41">
        <f>VLOOKUP(B345,'[1]PORTFOLIO RAW'!B:B,1,FALSE)</f>
        <v>905414</v>
      </c>
      <c r="B345" s="21">
        <v>905414</v>
      </c>
      <c r="C345" s="42" t="s">
        <v>3493</v>
      </c>
      <c r="D345" s="42" t="s">
        <v>3494</v>
      </c>
      <c r="E345" s="43">
        <v>2064284</v>
      </c>
      <c r="F345" s="43">
        <v>1803598</v>
      </c>
      <c r="G345" s="43">
        <v>1691689</v>
      </c>
      <c r="H345" s="43">
        <v>1817470</v>
      </c>
      <c r="I345" s="43">
        <v>1807000</v>
      </c>
      <c r="J345" s="43">
        <v>1352000</v>
      </c>
      <c r="K345" s="43">
        <v>1542000</v>
      </c>
      <c r="L345" s="43">
        <v>247000</v>
      </c>
      <c r="M345" s="43">
        <v>2074000</v>
      </c>
      <c r="N345" s="43">
        <v>3550000</v>
      </c>
      <c r="O345" s="43">
        <v>2790000</v>
      </c>
      <c r="P345" s="43"/>
    </row>
    <row r="346" spans="1:16" x14ac:dyDescent="0.3">
      <c r="A346" s="41" t="str">
        <f>VLOOKUP(B346,'[1]PORTFOLIO RAW'!B:B,1,FALSE)</f>
        <v>29026M</v>
      </c>
      <c r="B346" s="21" t="s">
        <v>352</v>
      </c>
      <c r="C346" s="42" t="s">
        <v>3495</v>
      </c>
      <c r="D346" s="42" t="s">
        <v>3496</v>
      </c>
      <c r="E346" s="43">
        <v>6642841</v>
      </c>
      <c r="F346" s="43">
        <v>7353483</v>
      </c>
      <c r="G346" s="43">
        <v>9905497</v>
      </c>
      <c r="H346" s="43">
        <v>12192000</v>
      </c>
      <c r="I346" s="43">
        <v>14235000</v>
      </c>
      <c r="J346" s="43">
        <v>16432000</v>
      </c>
      <c r="K346" s="43">
        <v>18518000</v>
      </c>
      <c r="L346" s="43">
        <v>21962000</v>
      </c>
      <c r="M346" s="43">
        <v>24779000</v>
      </c>
      <c r="N346" s="43">
        <v>30374000</v>
      </c>
      <c r="O346" s="43">
        <v>34201000</v>
      </c>
      <c r="P346" s="43"/>
    </row>
    <row r="347" spans="1:16" x14ac:dyDescent="0.3">
      <c r="A347" s="41">
        <f>VLOOKUP(B347,'[1]PORTFOLIO RAW'!B:B,1,FALSE)</f>
        <v>905277</v>
      </c>
      <c r="B347" s="21">
        <v>905277</v>
      </c>
      <c r="C347" s="42" t="s">
        <v>3497</v>
      </c>
      <c r="D347" s="42" t="s">
        <v>3498</v>
      </c>
      <c r="E347" s="43">
        <v>12413000</v>
      </c>
      <c r="F347" s="43">
        <v>14296000</v>
      </c>
      <c r="G347" s="43">
        <v>14785000</v>
      </c>
      <c r="H347" s="43">
        <v>16211000</v>
      </c>
      <c r="I347" s="43">
        <v>14517000</v>
      </c>
      <c r="J347" s="43">
        <v>-5973000</v>
      </c>
      <c r="K347" s="43">
        <v>11509000</v>
      </c>
      <c r="L347" s="43">
        <v>11235000</v>
      </c>
      <c r="M347" s="43">
        <v>9120000</v>
      </c>
      <c r="N347" s="43">
        <v>4366000</v>
      </c>
      <c r="O347" s="43">
        <v>3939000</v>
      </c>
      <c r="P347" s="43"/>
    </row>
    <row r="348" spans="1:16" x14ac:dyDescent="0.3">
      <c r="A348" s="41">
        <f>VLOOKUP(B348,'[1]PORTFOLIO RAW'!B:B,1,FALSE)</f>
        <v>916091</v>
      </c>
      <c r="B348" s="21">
        <v>916091</v>
      </c>
      <c r="C348" s="42" t="s">
        <v>3499</v>
      </c>
      <c r="D348" s="42" t="s">
        <v>3500</v>
      </c>
      <c r="E348" s="43">
        <v>1944200</v>
      </c>
      <c r="F348" s="43">
        <v>2389700</v>
      </c>
      <c r="G348" s="43">
        <v>2479600</v>
      </c>
      <c r="H348" s="43">
        <v>2432000</v>
      </c>
      <c r="I348" s="43">
        <v>2265000</v>
      </c>
      <c r="J348" s="43">
        <v>-2969000</v>
      </c>
      <c r="K348" s="43">
        <v>1788000</v>
      </c>
      <c r="L348" s="43">
        <v>2473000</v>
      </c>
      <c r="M348" s="43">
        <v>886000</v>
      </c>
      <c r="N348" s="43">
        <v>900000</v>
      </c>
      <c r="O348" s="43">
        <v>601000</v>
      </c>
      <c r="P348" s="43"/>
    </row>
    <row r="349" spans="1:16" x14ac:dyDescent="0.3">
      <c r="A349" s="41">
        <f>VLOOKUP(B349,'[1]PORTFOLIO RAW'!B:B,1,FALSE)</f>
        <v>902335</v>
      </c>
      <c r="B349" s="21">
        <v>902335</v>
      </c>
      <c r="C349" s="42" t="s">
        <v>3501</v>
      </c>
      <c r="D349" s="42" t="s">
        <v>3502</v>
      </c>
      <c r="E349" s="43">
        <v>1015400</v>
      </c>
      <c r="F349" s="43">
        <v>1009900</v>
      </c>
      <c r="G349" s="43">
        <v>1041500</v>
      </c>
      <c r="H349" s="43">
        <v>1168000</v>
      </c>
      <c r="I349" s="43">
        <v>1286400</v>
      </c>
      <c r="J349" s="43">
        <v>1406800</v>
      </c>
      <c r="K349" s="43">
        <v>1499100</v>
      </c>
      <c r="L349" s="43">
        <v>1544900</v>
      </c>
      <c r="M349" s="43">
        <v>1892900</v>
      </c>
      <c r="N349" s="43">
        <v>2525500</v>
      </c>
      <c r="O349" s="43">
        <v>2648400</v>
      </c>
      <c r="P349" s="43"/>
    </row>
    <row r="350" spans="1:16" x14ac:dyDescent="0.3">
      <c r="A350" s="41" t="str">
        <f>VLOOKUP(B350,'[1]PORTFOLIO RAW'!B:B,1,FALSE)</f>
        <v>9373MH</v>
      </c>
      <c r="B350" s="21" t="s">
        <v>367</v>
      </c>
      <c r="C350" s="42" t="s">
        <v>3503</v>
      </c>
      <c r="D350" s="42" t="s">
        <v>3504</v>
      </c>
      <c r="E350" s="43">
        <v>2560000</v>
      </c>
      <c r="F350" s="43">
        <v>2733000</v>
      </c>
      <c r="G350" s="43">
        <v>2447000</v>
      </c>
      <c r="H350" s="43">
        <v>2789000</v>
      </c>
      <c r="I350" s="43">
        <v>3446000</v>
      </c>
      <c r="J350" s="43">
        <v>3453000</v>
      </c>
      <c r="K350" s="43">
        <v>3738000</v>
      </c>
      <c r="L350" s="43">
        <v>3778000</v>
      </c>
      <c r="M350" s="43">
        <v>3427000</v>
      </c>
      <c r="N350" s="43">
        <v>3360000</v>
      </c>
      <c r="O350" s="43">
        <v>3632000</v>
      </c>
      <c r="P350" s="43"/>
    </row>
  </sheetData>
  <autoFilter ref="A3:O350" xr:uid="{4670B45A-0A5B-49B7-A6E5-C236AE47339A}"/>
  <mergeCells count="1">
    <mergeCell ref="A1:P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540E-9AF6-4E54-82D9-A2A7D1B72F1F}">
  <sheetPr>
    <tabColor rgb="FF92D050"/>
  </sheetPr>
  <dimension ref="A1:O349"/>
  <sheetViews>
    <sheetView zoomScale="54" workbookViewId="0">
      <selection sqref="A1:XFD1048576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5" ht="23" thickBot="1" x14ac:dyDescent="0.5">
      <c r="A1" s="69" t="s">
        <v>7671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5" thickBot="1" x14ac:dyDescent="0.4">
      <c r="A2" s="35"/>
      <c r="B2" s="35" t="s">
        <v>349</v>
      </c>
      <c r="C2" s="48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</row>
    <row r="3" spans="1:15" x14ac:dyDescent="0.35">
      <c r="A3" s="39">
        <f>VLOOKUP(B3,'[1]PORTFOLIO RAW'!B:B,1,FALSE)</f>
        <v>891399</v>
      </c>
      <c r="B3" s="39">
        <v>891399</v>
      </c>
      <c r="C3" s="39" t="s">
        <v>3505</v>
      </c>
      <c r="D3" s="37" t="s">
        <v>3506</v>
      </c>
      <c r="E3" s="34">
        <v>1197000</v>
      </c>
      <c r="F3" s="34">
        <v>2672000</v>
      </c>
      <c r="G3" s="34">
        <v>5257000</v>
      </c>
      <c r="H3" s="34">
        <v>6864000</v>
      </c>
      <c r="I3" s="34">
        <v>7757000</v>
      </c>
      <c r="J3" s="34">
        <v>8192000</v>
      </c>
      <c r="K3" s="34">
        <v>9746000</v>
      </c>
      <c r="L3" s="34">
        <v>10741000</v>
      </c>
      <c r="M3" s="34">
        <v>13384000</v>
      </c>
      <c r="N3" s="34">
        <v>19285000</v>
      </c>
      <c r="O3" s="34">
        <v>27709000</v>
      </c>
    </row>
    <row r="4" spans="1:15" x14ac:dyDescent="0.35">
      <c r="A4" s="40">
        <f>VLOOKUP(B4,'[1]PORTFOLIO RAW'!B:B,1,FALSE)</f>
        <v>916328</v>
      </c>
      <c r="B4" s="40">
        <v>916328</v>
      </c>
      <c r="C4" s="40" t="s">
        <v>3507</v>
      </c>
      <c r="D4" s="38" t="s">
        <v>3508</v>
      </c>
      <c r="E4" s="33">
        <v>17778540</v>
      </c>
      <c r="F4" s="33">
        <v>17479551</v>
      </c>
      <c r="G4" s="33">
        <v>22855627</v>
      </c>
      <c r="H4" s="33">
        <v>22388135</v>
      </c>
      <c r="I4" s="33">
        <v>24439833</v>
      </c>
      <c r="J4" s="33">
        <v>26720961</v>
      </c>
      <c r="K4" s="33">
        <v>25171000</v>
      </c>
      <c r="L4" s="33">
        <v>21526000</v>
      </c>
      <c r="M4" s="33">
        <v>21211000</v>
      </c>
      <c r="N4" s="33">
        <v>20538000</v>
      </c>
      <c r="O4" s="33">
        <v>30897000</v>
      </c>
    </row>
    <row r="5" spans="1:15" x14ac:dyDescent="0.35">
      <c r="A5" s="40">
        <f>VLOOKUP(B5,'[1]PORTFOLIO RAW'!B:B,1,FALSE)</f>
        <v>545101</v>
      </c>
      <c r="B5" s="40">
        <v>545101</v>
      </c>
      <c r="C5" s="40" t="s">
        <v>3509</v>
      </c>
      <c r="D5" s="38" t="s">
        <v>3510</v>
      </c>
      <c r="E5" s="33">
        <v>3164000</v>
      </c>
      <c r="F5" s="33">
        <v>3669000</v>
      </c>
      <c r="G5" s="33">
        <v>4675000</v>
      </c>
      <c r="H5" s="33">
        <v>6473000</v>
      </c>
      <c r="I5" s="33">
        <v>5946000</v>
      </c>
      <c r="J5" s="33">
        <v>4569000</v>
      </c>
      <c r="K5" s="33">
        <v>4330000</v>
      </c>
      <c r="L5" s="33">
        <v>4272000</v>
      </c>
      <c r="M5" s="33">
        <v>3149000</v>
      </c>
      <c r="N5" s="33">
        <v>2794000</v>
      </c>
      <c r="O5" s="33">
        <v>2465000</v>
      </c>
    </row>
    <row r="6" spans="1:15" x14ac:dyDescent="0.35">
      <c r="A6" s="40">
        <f>VLOOKUP(B6,'[1]PORTFOLIO RAW'!B:B,1,FALSE)</f>
        <v>906187</v>
      </c>
      <c r="B6" s="40">
        <v>906187</v>
      </c>
      <c r="C6" s="40" t="s">
        <v>3511</v>
      </c>
      <c r="D6" s="38" t="s">
        <v>3512</v>
      </c>
      <c r="E6" s="33">
        <v>28469000</v>
      </c>
      <c r="F6" s="33">
        <v>13465000</v>
      </c>
      <c r="G6" s="33">
        <v>22637000</v>
      </c>
      <c r="H6" s="33">
        <v>23046000</v>
      </c>
      <c r="I6" s="33">
        <v>20139000</v>
      </c>
      <c r="J6" s="33">
        <v>18860000</v>
      </c>
      <c r="K6" s="33">
        <v>22792000</v>
      </c>
      <c r="L6" s="33">
        <v>11869000</v>
      </c>
      <c r="M6" s="33">
        <v>14262000</v>
      </c>
      <c r="N6" s="33">
        <v>18246000</v>
      </c>
      <c r="O6" s="33">
        <v>17594000</v>
      </c>
    </row>
    <row r="7" spans="1:15" x14ac:dyDescent="0.35">
      <c r="A7" s="40">
        <f>VLOOKUP(B7,'[1]PORTFOLIO RAW'!B:B,1,FALSE)</f>
        <v>936365</v>
      </c>
      <c r="B7" s="40">
        <v>936365</v>
      </c>
      <c r="C7" s="40" t="s">
        <v>3513</v>
      </c>
      <c r="D7" s="38" t="s">
        <v>3514</v>
      </c>
      <c r="E7" s="33">
        <v>2990000</v>
      </c>
      <c r="F7" s="33">
        <v>-82000</v>
      </c>
      <c r="G7" s="33">
        <v>648000</v>
      </c>
      <c r="H7" s="33">
        <v>1013000</v>
      </c>
      <c r="I7" s="33">
        <v>1590000</v>
      </c>
      <c r="J7" s="33">
        <v>538000</v>
      </c>
      <c r="K7" s="33">
        <v>544000</v>
      </c>
      <c r="L7" s="33">
        <v>187000</v>
      </c>
      <c r="M7" s="33">
        <v>-412000</v>
      </c>
      <c r="N7" s="33">
        <v>416000</v>
      </c>
      <c r="O7" s="33">
        <v>611000</v>
      </c>
    </row>
    <row r="8" spans="1:15" x14ac:dyDescent="0.35">
      <c r="A8" s="40">
        <f>VLOOKUP(B8,'[1]PORTFOLIO RAW'!B:B,1,FALSE)</f>
        <v>749382</v>
      </c>
      <c r="B8" s="40">
        <v>749382</v>
      </c>
      <c r="C8" s="40" t="s">
        <v>3515</v>
      </c>
      <c r="D8" s="38" t="s">
        <v>3516</v>
      </c>
      <c r="E8" s="33">
        <v>4649982</v>
      </c>
      <c r="F8" s="33">
        <v>4410354</v>
      </c>
      <c r="G8" s="33">
        <v>4890568</v>
      </c>
      <c r="H8" s="33">
        <v>5192387</v>
      </c>
      <c r="I8" s="33">
        <v>5783113</v>
      </c>
      <c r="J8" s="33">
        <v>6665182</v>
      </c>
      <c r="K8" s="33">
        <v>6724634</v>
      </c>
      <c r="L8" s="33">
        <v>6775905</v>
      </c>
      <c r="M8" s="33">
        <v>7001580</v>
      </c>
      <c r="N8" s="33">
        <v>7424835</v>
      </c>
      <c r="O8" s="33">
        <v>8459869</v>
      </c>
    </row>
    <row r="9" spans="1:15" x14ac:dyDescent="0.35">
      <c r="A9" s="40">
        <f>VLOOKUP(B9,'[1]PORTFOLIO RAW'!B:B,1,FALSE)</f>
        <v>905271</v>
      </c>
      <c r="B9" s="40">
        <v>905271</v>
      </c>
      <c r="C9" s="40" t="s">
        <v>3517</v>
      </c>
      <c r="D9" s="38" t="s">
        <v>3518</v>
      </c>
      <c r="E9" s="33">
        <v>5495600</v>
      </c>
      <c r="F9" s="33">
        <v>5030700</v>
      </c>
      <c r="G9" s="33">
        <v>4791900</v>
      </c>
      <c r="H9" s="33">
        <v>5546900</v>
      </c>
      <c r="I9" s="33">
        <v>5795800</v>
      </c>
      <c r="J9" s="33">
        <v>6477200</v>
      </c>
      <c r="K9" s="33">
        <v>7042100</v>
      </c>
      <c r="L9" s="33">
        <v>7365800</v>
      </c>
      <c r="M9" s="33">
        <v>7249000</v>
      </c>
      <c r="N9" s="33">
        <v>7079600</v>
      </c>
      <c r="O9" s="33">
        <v>10086200</v>
      </c>
    </row>
    <row r="10" spans="1:15" x14ac:dyDescent="0.35">
      <c r="A10" s="40">
        <f>VLOOKUP(B10,'[1]PORTFOLIO RAW'!B:B,1,FALSE)</f>
        <v>894371</v>
      </c>
      <c r="B10" s="40">
        <v>894371</v>
      </c>
      <c r="C10" s="40" t="s">
        <v>3519</v>
      </c>
      <c r="D10" s="38" t="s">
        <v>3520</v>
      </c>
      <c r="E10" s="33">
        <v>3668825</v>
      </c>
      <c r="F10" s="33">
        <v>3531267</v>
      </c>
      <c r="G10" s="33">
        <v>4446002</v>
      </c>
      <c r="H10" s="33">
        <v>4372643</v>
      </c>
      <c r="I10" s="33">
        <v>4865998</v>
      </c>
      <c r="J10" s="33">
        <v>5097065</v>
      </c>
      <c r="K10" s="33">
        <v>5541153</v>
      </c>
      <c r="L10" s="33">
        <v>5697298</v>
      </c>
      <c r="M10" s="33">
        <v>5709435</v>
      </c>
      <c r="N10" s="33">
        <v>5586295</v>
      </c>
      <c r="O10" s="33">
        <v>5613957</v>
      </c>
    </row>
    <row r="11" spans="1:15" x14ac:dyDescent="0.35">
      <c r="A11" s="40">
        <f>VLOOKUP(B11,'[1]PORTFOLIO RAW'!B:B,1,FALSE)</f>
        <v>322677</v>
      </c>
      <c r="B11" s="40">
        <v>322677</v>
      </c>
      <c r="C11" s="40" t="s">
        <v>3521</v>
      </c>
      <c r="D11" s="38" t="s">
        <v>3522</v>
      </c>
      <c r="E11" s="33">
        <v>20963000</v>
      </c>
      <c r="F11" s="33">
        <v>16379000</v>
      </c>
      <c r="G11" s="33">
        <v>17562000</v>
      </c>
      <c r="H11" s="33">
        <v>18081000</v>
      </c>
      <c r="I11" s="33">
        <v>17311000</v>
      </c>
      <c r="J11" s="33">
        <v>17746000</v>
      </c>
      <c r="K11" s="33">
        <v>19054000</v>
      </c>
      <c r="L11" s="33">
        <v>18632000</v>
      </c>
      <c r="M11" s="33">
        <v>17600000</v>
      </c>
      <c r="N11" s="33">
        <v>17715000</v>
      </c>
      <c r="O11" s="33">
        <v>19084000</v>
      </c>
    </row>
    <row r="12" spans="1:15" x14ac:dyDescent="0.35">
      <c r="A12" s="40">
        <f>VLOOKUP(B12,'[1]PORTFOLIO RAW'!B:B,1,FALSE)</f>
        <v>906191</v>
      </c>
      <c r="B12" s="40">
        <v>906191</v>
      </c>
      <c r="C12" s="40" t="s">
        <v>3523</v>
      </c>
      <c r="D12" s="38" t="s">
        <v>3524</v>
      </c>
      <c r="E12" s="33">
        <v>9222000</v>
      </c>
      <c r="F12" s="33">
        <v>7187000</v>
      </c>
      <c r="G12" s="33">
        <v>8844000</v>
      </c>
      <c r="H12" s="33">
        <v>10666000</v>
      </c>
      <c r="I12" s="33">
        <v>10806000</v>
      </c>
      <c r="J12" s="33">
        <v>12975000</v>
      </c>
      <c r="K12" s="33">
        <v>17467000</v>
      </c>
      <c r="L12" s="33">
        <v>17657000</v>
      </c>
      <c r="M12" s="33">
        <v>18283000</v>
      </c>
      <c r="N12" s="33">
        <v>19369000</v>
      </c>
      <c r="O12" s="33">
        <v>17276000</v>
      </c>
    </row>
    <row r="13" spans="1:15" x14ac:dyDescent="0.35">
      <c r="A13" s="40">
        <f>VLOOKUP(B13,'[1]PORTFOLIO RAW'!B:B,1,FALSE)</f>
        <v>938692</v>
      </c>
      <c r="B13" s="40">
        <v>938692</v>
      </c>
      <c r="C13" s="40" t="s">
        <v>3525</v>
      </c>
      <c r="D13" s="38" t="s">
        <v>3526</v>
      </c>
      <c r="E13" s="33">
        <v>17869000</v>
      </c>
      <c r="F13" s="33">
        <v>20386000</v>
      </c>
      <c r="G13" s="33">
        <v>22667000</v>
      </c>
      <c r="H13" s="33">
        <v>23944000</v>
      </c>
      <c r="I13" s="33">
        <v>19029000</v>
      </c>
      <c r="J13" s="33">
        <v>19060000</v>
      </c>
      <c r="K13" s="33">
        <v>22096000</v>
      </c>
      <c r="L13" s="33">
        <v>25778000</v>
      </c>
      <c r="M13" s="33">
        <v>28083000</v>
      </c>
      <c r="N13" s="33">
        <v>29875000</v>
      </c>
      <c r="O13" s="33">
        <v>25241000</v>
      </c>
    </row>
    <row r="14" spans="1:15" x14ac:dyDescent="0.35">
      <c r="A14" s="40">
        <f>VLOOKUP(B14,'[1]PORTFOLIO RAW'!B:B,1,FALSE)</f>
        <v>905802</v>
      </c>
      <c r="B14" s="40">
        <v>905802</v>
      </c>
      <c r="C14" s="40" t="s">
        <v>3527</v>
      </c>
      <c r="D14" s="38" t="s">
        <v>3528</v>
      </c>
      <c r="E14" s="33">
        <v>9760000</v>
      </c>
      <c r="F14" s="33">
        <v>12307000</v>
      </c>
      <c r="G14" s="33">
        <v>13384000</v>
      </c>
      <c r="H14" s="33">
        <v>16689000</v>
      </c>
      <c r="I14" s="33">
        <v>18516000</v>
      </c>
      <c r="J14" s="33">
        <v>21090000</v>
      </c>
      <c r="K14" s="33">
        <v>24720000</v>
      </c>
      <c r="L14" s="33">
        <v>22205000</v>
      </c>
      <c r="M14" s="33">
        <v>19386000</v>
      </c>
      <c r="N14" s="33">
        <v>14533000</v>
      </c>
      <c r="O14" s="33">
        <v>11050000</v>
      </c>
    </row>
    <row r="15" spans="1:15" x14ac:dyDescent="0.35">
      <c r="A15" s="40">
        <f>VLOOKUP(B15,'[1]PORTFOLIO RAW'!B:B,1,FALSE)</f>
        <v>906156</v>
      </c>
      <c r="B15" s="40">
        <v>906156</v>
      </c>
      <c r="C15" s="40" t="s">
        <v>3529</v>
      </c>
      <c r="D15" s="38" t="s">
        <v>3530</v>
      </c>
      <c r="E15" s="33">
        <v>11029000</v>
      </c>
      <c r="F15" s="33">
        <v>11841000</v>
      </c>
      <c r="G15" s="33">
        <v>14406000</v>
      </c>
      <c r="H15" s="33">
        <v>16230000</v>
      </c>
      <c r="I15" s="33">
        <v>18794000</v>
      </c>
      <c r="J15" s="33">
        <v>18886000</v>
      </c>
      <c r="K15" s="33">
        <v>19496000</v>
      </c>
      <c r="L15" s="33">
        <v>20673000</v>
      </c>
      <c r="M15" s="33">
        <v>20673000</v>
      </c>
      <c r="N15" s="33">
        <v>20501000</v>
      </c>
      <c r="O15" s="33">
        <v>18227000</v>
      </c>
    </row>
    <row r="16" spans="1:15" x14ac:dyDescent="0.35">
      <c r="A16" s="40">
        <f>VLOOKUP(B16,'[1]PORTFOLIO RAW'!B:B,1,FALSE)</f>
        <v>905425</v>
      </c>
      <c r="B16" s="40">
        <v>905425</v>
      </c>
      <c r="C16" s="40" t="s">
        <v>3531</v>
      </c>
      <c r="D16" s="38" t="s">
        <v>3532</v>
      </c>
      <c r="E16" s="33">
        <v>10079000</v>
      </c>
      <c r="F16" s="33">
        <v>10693000</v>
      </c>
      <c r="G16" s="33">
        <v>13140000</v>
      </c>
      <c r="H16" s="33">
        <v>13622000</v>
      </c>
      <c r="I16" s="33">
        <v>14664000</v>
      </c>
      <c r="J16" s="33">
        <v>15237000</v>
      </c>
      <c r="K16" s="33">
        <v>16085000</v>
      </c>
      <c r="L16" s="33">
        <v>16820000</v>
      </c>
      <c r="M16" s="33">
        <v>17891700</v>
      </c>
      <c r="N16" s="33">
        <v>17397000</v>
      </c>
      <c r="O16" s="33">
        <v>18298900</v>
      </c>
    </row>
    <row r="17" spans="1:15" x14ac:dyDescent="0.35">
      <c r="A17" s="40">
        <f>VLOOKUP(B17,'[1]PORTFOLIO RAW'!B:B,1,FALSE)</f>
        <v>933185</v>
      </c>
      <c r="B17" s="40">
        <v>933185</v>
      </c>
      <c r="C17" s="40" t="s">
        <v>3533</v>
      </c>
      <c r="D17" s="38" t="s">
        <v>3534</v>
      </c>
      <c r="E17" s="33">
        <v>7921000</v>
      </c>
      <c r="F17" s="33">
        <v>7850000</v>
      </c>
      <c r="G17" s="33">
        <v>9057000</v>
      </c>
      <c r="H17" s="33">
        <v>11023000</v>
      </c>
      <c r="I17" s="33">
        <v>12363000</v>
      </c>
      <c r="J17" s="33">
        <v>13408000</v>
      </c>
      <c r="K17" s="33">
        <v>13585000</v>
      </c>
      <c r="L17" s="33">
        <v>13675000</v>
      </c>
      <c r="M17" s="33">
        <v>14722000</v>
      </c>
      <c r="N17" s="33">
        <v>15677000</v>
      </c>
      <c r="O17" s="33">
        <v>18634000</v>
      </c>
    </row>
    <row r="18" spans="1:15" x14ac:dyDescent="0.35">
      <c r="A18" s="40">
        <f>VLOOKUP(B18,'[1]PORTFOLIO RAW'!B:B,1,FALSE)</f>
        <v>916305</v>
      </c>
      <c r="B18" s="40">
        <v>916305</v>
      </c>
      <c r="C18" s="40" t="s">
        <v>3535</v>
      </c>
      <c r="D18" s="38" t="s">
        <v>3536</v>
      </c>
      <c r="E18" s="33">
        <v>91513000</v>
      </c>
      <c r="F18" s="33">
        <v>17353000</v>
      </c>
      <c r="G18" s="33">
        <v>-5332000</v>
      </c>
      <c r="H18" s="33">
        <v>4942000</v>
      </c>
      <c r="I18" s="33">
        <v>98093000</v>
      </c>
      <c r="J18" s="33">
        <v>83981000</v>
      </c>
      <c r="K18" s="33">
        <v>92745000</v>
      </c>
      <c r="L18" s="33">
        <v>93528000</v>
      </c>
      <c r="M18" s="33">
        <v>83396000</v>
      </c>
      <c r="N18" s="33">
        <v>69469000</v>
      </c>
      <c r="O18" s="33">
        <v>56685000</v>
      </c>
    </row>
    <row r="19" spans="1:15" x14ac:dyDescent="0.35">
      <c r="A19" s="40">
        <f>VLOOKUP(B19,'[1]PORTFOLIO RAW'!B:B,1,FALSE)</f>
        <v>905276</v>
      </c>
      <c r="B19" s="40">
        <v>905276</v>
      </c>
      <c r="C19" s="40" t="s">
        <v>3537</v>
      </c>
      <c r="D19" s="38" t="s">
        <v>3538</v>
      </c>
      <c r="E19" s="33">
        <v>2338141</v>
      </c>
      <c r="F19" s="33">
        <v>2420263</v>
      </c>
      <c r="G19" s="33">
        <v>2529149</v>
      </c>
      <c r="H19" s="33">
        <v>3199717</v>
      </c>
      <c r="I19" s="33">
        <v>3795413</v>
      </c>
      <c r="J19" s="33">
        <v>4165359</v>
      </c>
      <c r="K19" s="33">
        <v>4739576</v>
      </c>
      <c r="L19" s="33">
        <v>4757897</v>
      </c>
      <c r="M19" s="33">
        <v>5072959</v>
      </c>
      <c r="N19" s="33">
        <v>5165618</v>
      </c>
      <c r="O19" s="33">
        <v>10161540</v>
      </c>
    </row>
    <row r="20" spans="1:15" x14ac:dyDescent="0.35">
      <c r="A20" s="40">
        <f>VLOOKUP(B20,'[1]PORTFOLIO RAW'!B:B,1,FALSE)</f>
        <v>982852</v>
      </c>
      <c r="B20" s="40">
        <v>982852</v>
      </c>
      <c r="C20" s="40" t="s">
        <v>3539</v>
      </c>
      <c r="D20" s="38" t="s">
        <v>3540</v>
      </c>
      <c r="E20" s="33">
        <v>18507000</v>
      </c>
      <c r="F20" s="33">
        <v>15620000</v>
      </c>
      <c r="G20" s="33">
        <v>14725000</v>
      </c>
      <c r="H20" s="33">
        <v>15025000</v>
      </c>
      <c r="I20" s="33">
        <v>16423000</v>
      </c>
      <c r="J20" s="33">
        <v>18032000</v>
      </c>
      <c r="K20" s="33">
        <v>19460000</v>
      </c>
      <c r="L20" s="33">
        <v>20677000</v>
      </c>
      <c r="M20" s="33">
        <v>20527000</v>
      </c>
      <c r="N20" s="33">
        <v>20024000</v>
      </c>
      <c r="O20" s="33">
        <v>21991000</v>
      </c>
    </row>
    <row r="21" spans="1:15" x14ac:dyDescent="0.35">
      <c r="A21" s="40">
        <f>VLOOKUP(B21,'[1]PORTFOLIO RAW'!B:B,1,FALSE)</f>
        <v>921983</v>
      </c>
      <c r="B21" s="40">
        <v>921983</v>
      </c>
      <c r="C21" s="40" t="s">
        <v>3541</v>
      </c>
      <c r="D21" s="38" t="s">
        <v>3542</v>
      </c>
      <c r="E21" s="33">
        <v>15279592</v>
      </c>
      <c r="F21" s="33">
        <v>16410334</v>
      </c>
      <c r="G21" s="33">
        <v>15778621</v>
      </c>
      <c r="H21" s="33">
        <v>23150000</v>
      </c>
      <c r="I21" s="33">
        <v>27766000</v>
      </c>
      <c r="J21" s="33">
        <v>30104000</v>
      </c>
      <c r="K21" s="33">
        <v>33396000</v>
      </c>
      <c r="L21" s="33">
        <v>25937000</v>
      </c>
      <c r="M21" s="33">
        <v>2566000</v>
      </c>
      <c r="N21" s="33">
        <v>6238000</v>
      </c>
      <c r="O21" s="33">
        <v>7416000</v>
      </c>
    </row>
    <row r="22" spans="1:15" x14ac:dyDescent="0.35">
      <c r="A22" s="40">
        <f>VLOOKUP(B22,'[1]PORTFOLIO RAW'!B:B,1,FALSE)</f>
        <v>981550</v>
      </c>
      <c r="B22" s="40">
        <v>981550</v>
      </c>
      <c r="C22" s="40" t="s">
        <v>3543</v>
      </c>
      <c r="D22" s="38" t="s">
        <v>3544</v>
      </c>
      <c r="E22" s="33">
        <v>41340000</v>
      </c>
      <c r="F22" s="33">
        <v>40450000</v>
      </c>
      <c r="G22" s="33">
        <v>42721000</v>
      </c>
      <c r="H22" s="33">
        <v>44354000</v>
      </c>
      <c r="I22" s="33">
        <v>47274000</v>
      </c>
      <c r="J22" s="33">
        <v>49356000</v>
      </c>
      <c r="K22" s="33">
        <v>50694000</v>
      </c>
      <c r="L22" s="33">
        <v>52711000</v>
      </c>
      <c r="M22" s="33">
        <v>52269000</v>
      </c>
      <c r="N22" s="33">
        <v>53943000</v>
      </c>
      <c r="O22" s="33">
        <v>68606000</v>
      </c>
    </row>
    <row r="23" spans="1:15" x14ac:dyDescent="0.35">
      <c r="A23" s="40">
        <f>VLOOKUP(B23,'[1]PORTFOLIO RAW'!B:B,1,FALSE)</f>
        <v>992816</v>
      </c>
      <c r="B23" s="40">
        <v>992816</v>
      </c>
      <c r="C23" s="40" t="s">
        <v>3545</v>
      </c>
      <c r="D23" s="38" t="s">
        <v>3546</v>
      </c>
      <c r="E23" s="33">
        <v>14532000</v>
      </c>
      <c r="F23" s="33">
        <v>21030000</v>
      </c>
      <c r="G23" s="33">
        <v>31640000</v>
      </c>
      <c r="H23" s="33">
        <v>47791000</v>
      </c>
      <c r="I23" s="33">
        <v>76615000</v>
      </c>
      <c r="J23" s="33">
        <v>118210000</v>
      </c>
      <c r="K23" s="33">
        <v>123549000</v>
      </c>
      <c r="L23" s="33">
        <v>111547000</v>
      </c>
      <c r="M23" s="33">
        <v>119355000</v>
      </c>
      <c r="N23" s="33">
        <v>128249000</v>
      </c>
      <c r="O23" s="33">
        <v>134047000</v>
      </c>
    </row>
    <row r="24" spans="1:15" x14ac:dyDescent="0.35">
      <c r="A24" s="40">
        <f>VLOOKUP(B24,'[1]PORTFOLIO RAW'!B:B,1,FALSE)</f>
        <v>905296</v>
      </c>
      <c r="B24" s="40">
        <v>905296</v>
      </c>
      <c r="C24" s="40" t="s">
        <v>3547</v>
      </c>
      <c r="D24" s="38" t="s">
        <v>3548</v>
      </c>
      <c r="E24" s="33">
        <v>7821409</v>
      </c>
      <c r="F24" s="33">
        <v>7548958</v>
      </c>
      <c r="G24" s="33">
        <v>7094608</v>
      </c>
      <c r="H24" s="33">
        <v>7536113</v>
      </c>
      <c r="I24" s="33">
        <v>8800000</v>
      </c>
      <c r="J24" s="33">
        <v>7235000</v>
      </c>
      <c r="K24" s="33">
        <v>7088000</v>
      </c>
      <c r="L24" s="33">
        <v>7868000</v>
      </c>
      <c r="M24" s="33">
        <v>7613000</v>
      </c>
      <c r="N24" s="33">
        <v>7217000</v>
      </c>
      <c r="O24" s="33">
        <v>9349000</v>
      </c>
    </row>
    <row r="25" spans="1:15" x14ac:dyDescent="0.35">
      <c r="A25" s="40">
        <f>VLOOKUP(B25,'[1]PORTFOLIO RAW'!B:B,1,FALSE)</f>
        <v>130298</v>
      </c>
      <c r="B25" s="40">
        <v>130298</v>
      </c>
      <c r="C25" s="40" t="s">
        <v>3549</v>
      </c>
      <c r="D25" s="38" t="s">
        <v>3550</v>
      </c>
      <c r="E25" s="33">
        <v>1278305</v>
      </c>
      <c r="F25" s="33">
        <v>1065771</v>
      </c>
      <c r="G25" s="33">
        <v>1205696</v>
      </c>
      <c r="H25" s="33">
        <v>1416074</v>
      </c>
      <c r="I25" s="33">
        <v>1591277</v>
      </c>
      <c r="J25" s="33">
        <v>1833598</v>
      </c>
      <c r="K25" s="33">
        <v>1627361</v>
      </c>
      <c r="L25" s="33">
        <v>1359465</v>
      </c>
      <c r="M25" s="33">
        <v>3254392</v>
      </c>
      <c r="N25" s="33">
        <v>3795062</v>
      </c>
      <c r="O25" s="33">
        <v>3674549</v>
      </c>
    </row>
    <row r="26" spans="1:15" x14ac:dyDescent="0.35">
      <c r="A26" s="40">
        <f>VLOOKUP(B26,'[1]PORTFOLIO RAW'!B:B,1,FALSE)</f>
        <v>921093</v>
      </c>
      <c r="B26" s="40">
        <v>921093</v>
      </c>
      <c r="C26" s="40" t="s">
        <v>3551</v>
      </c>
      <c r="D26" s="38" t="s">
        <v>3552</v>
      </c>
      <c r="E26" s="33">
        <v>11253000</v>
      </c>
      <c r="F26" s="33">
        <v>13490000</v>
      </c>
      <c r="G26" s="33">
        <v>13499000</v>
      </c>
      <c r="H26" s="33">
        <v>14609000</v>
      </c>
      <c r="I26" s="33">
        <v>18808000</v>
      </c>
      <c r="J26" s="33">
        <v>18920000</v>
      </c>
      <c r="K26" s="33">
        <v>20156000</v>
      </c>
      <c r="L26" s="33">
        <v>19575000</v>
      </c>
      <c r="M26" s="33">
        <v>17899000</v>
      </c>
      <c r="N26" s="33">
        <v>17173000</v>
      </c>
      <c r="O26" s="33">
        <v>18313000</v>
      </c>
    </row>
    <row r="27" spans="1:15" x14ac:dyDescent="0.35">
      <c r="A27" s="40">
        <f>VLOOKUP(B27,'[1]PORTFOLIO RAW'!B:B,1,FALSE)</f>
        <v>902607</v>
      </c>
      <c r="B27" s="40">
        <v>902607</v>
      </c>
      <c r="C27" s="40" t="s">
        <v>3553</v>
      </c>
      <c r="D27" s="38" t="s">
        <v>3554</v>
      </c>
      <c r="E27" s="33">
        <v>3531611</v>
      </c>
      <c r="F27" s="33">
        <v>3445979</v>
      </c>
      <c r="G27" s="33">
        <v>3316109</v>
      </c>
      <c r="H27" s="33">
        <v>3683327</v>
      </c>
      <c r="I27" s="33">
        <v>3821850</v>
      </c>
      <c r="J27" s="33">
        <v>3972806</v>
      </c>
      <c r="K27" s="33">
        <v>4194470</v>
      </c>
      <c r="L27" s="33">
        <v>4367493</v>
      </c>
      <c r="M27" s="33">
        <v>4583917</v>
      </c>
      <c r="N27" s="33">
        <v>4803622</v>
      </c>
      <c r="O27" s="33">
        <v>5006690</v>
      </c>
    </row>
    <row r="28" spans="1:15" x14ac:dyDescent="0.35">
      <c r="A28" s="40">
        <f>VLOOKUP(B28,'[1]PORTFOLIO RAW'!B:B,1,FALSE)</f>
        <v>670942</v>
      </c>
      <c r="B28" s="40">
        <v>670942</v>
      </c>
      <c r="C28" s="40" t="s">
        <v>3555</v>
      </c>
      <c r="D28" s="38" t="s">
        <v>3556</v>
      </c>
      <c r="E28" s="33">
        <v>6752000</v>
      </c>
      <c r="F28" s="33">
        <v>6963000</v>
      </c>
      <c r="G28" s="33">
        <v>7853000</v>
      </c>
      <c r="H28" s="33">
        <v>7730000</v>
      </c>
      <c r="I28" s="33">
        <v>7919000</v>
      </c>
      <c r="J28" s="33">
        <v>6616000</v>
      </c>
      <c r="K28" s="33">
        <v>6544000</v>
      </c>
      <c r="L28" s="33">
        <v>6713000</v>
      </c>
      <c r="M28" s="33">
        <v>6946000</v>
      </c>
      <c r="N28" s="33">
        <v>7103000</v>
      </c>
      <c r="O28" s="33">
        <v>7184000</v>
      </c>
    </row>
    <row r="29" spans="1:15" x14ac:dyDescent="0.35">
      <c r="A29" s="40">
        <f>VLOOKUP(B29,'[1]PORTFOLIO RAW'!B:B,1,FALSE)</f>
        <v>702259</v>
      </c>
      <c r="B29" s="40">
        <v>702259</v>
      </c>
      <c r="C29" s="40" t="s">
        <v>3557</v>
      </c>
      <c r="D29" s="38" t="s">
        <v>3558</v>
      </c>
      <c r="E29" s="33">
        <v>1230500</v>
      </c>
      <c r="F29" s="33">
        <v>1310700</v>
      </c>
      <c r="G29" s="33">
        <v>1473500</v>
      </c>
      <c r="H29" s="33">
        <v>1609300</v>
      </c>
      <c r="I29" s="33">
        <v>1882900</v>
      </c>
      <c r="J29" s="33">
        <v>2043200</v>
      </c>
      <c r="K29" s="33">
        <v>2261500</v>
      </c>
      <c r="L29" s="33">
        <v>2219200</v>
      </c>
      <c r="M29" s="33">
        <v>1619600</v>
      </c>
      <c r="N29" s="33">
        <v>733600</v>
      </c>
      <c r="O29" s="33">
        <v>-256000</v>
      </c>
    </row>
    <row r="30" spans="1:15" x14ac:dyDescent="0.35">
      <c r="A30" s="40">
        <f>VLOOKUP(B30,'[1]PORTFOLIO RAW'!B:B,1,FALSE)</f>
        <v>912669</v>
      </c>
      <c r="B30" s="40">
        <v>912669</v>
      </c>
      <c r="C30" s="40" t="s">
        <v>3559</v>
      </c>
      <c r="D30" s="38" t="s">
        <v>3560</v>
      </c>
      <c r="E30" s="33">
        <v>5147900</v>
      </c>
      <c r="F30" s="33">
        <v>5087200</v>
      </c>
      <c r="G30" s="33">
        <v>5322600</v>
      </c>
      <c r="H30" s="33">
        <v>5478900</v>
      </c>
      <c r="I30" s="33">
        <v>6010400</v>
      </c>
      <c r="J30" s="33">
        <v>6114000</v>
      </c>
      <c r="K30" s="33">
        <v>6189900</v>
      </c>
      <c r="L30" s="33">
        <v>6670200</v>
      </c>
      <c r="M30" s="33">
        <v>4808500</v>
      </c>
      <c r="N30" s="33">
        <v>4481600</v>
      </c>
      <c r="O30" s="33">
        <v>3977000</v>
      </c>
    </row>
    <row r="31" spans="1:15" x14ac:dyDescent="0.35">
      <c r="A31" s="40">
        <f>VLOOKUP(B31,'[1]PORTFOLIO RAW'!B:B,1,FALSE)</f>
        <v>544616</v>
      </c>
      <c r="B31" s="40">
        <v>544616</v>
      </c>
      <c r="C31" s="40" t="s">
        <v>3561</v>
      </c>
      <c r="D31" s="38" t="s">
        <v>3562</v>
      </c>
      <c r="E31" s="33">
        <v>403200</v>
      </c>
      <c r="F31" s="33">
        <v>229687</v>
      </c>
      <c r="G31" s="33">
        <v>-433074</v>
      </c>
      <c r="H31" s="33">
        <v>-738765</v>
      </c>
      <c r="I31" s="33">
        <v>-1254232</v>
      </c>
      <c r="J31" s="33">
        <v>-1548025</v>
      </c>
      <c r="K31" s="33">
        <v>-1687319</v>
      </c>
      <c r="L31" s="33">
        <v>-1621857</v>
      </c>
      <c r="M31" s="33">
        <v>-1701390</v>
      </c>
      <c r="N31" s="33">
        <v>-1787538</v>
      </c>
      <c r="O31" s="33">
        <v>-1428377</v>
      </c>
    </row>
    <row r="32" spans="1:15" x14ac:dyDescent="0.35">
      <c r="A32" s="40">
        <f>VLOOKUP(B32,'[1]PORTFOLIO RAW'!B:B,1,FALSE)</f>
        <v>921161</v>
      </c>
      <c r="B32" s="40">
        <v>921161</v>
      </c>
      <c r="C32" s="40" t="s">
        <v>3563</v>
      </c>
      <c r="D32" s="38" t="s">
        <v>3564</v>
      </c>
      <c r="E32" s="33">
        <v>1989400</v>
      </c>
      <c r="F32" s="33">
        <v>1750000</v>
      </c>
      <c r="G32" s="33">
        <v>1362600</v>
      </c>
      <c r="H32" s="33">
        <v>1645700</v>
      </c>
      <c r="I32" s="33">
        <v>1658500</v>
      </c>
      <c r="J32" s="33">
        <v>1580900</v>
      </c>
      <c r="K32" s="33">
        <v>1492200</v>
      </c>
      <c r="L32" s="33">
        <v>1066500</v>
      </c>
      <c r="M32" s="33">
        <v>965700</v>
      </c>
      <c r="N32" s="33">
        <v>925500</v>
      </c>
      <c r="O32" s="33">
        <v>1046200</v>
      </c>
    </row>
    <row r="33" spans="1:15" x14ac:dyDescent="0.35">
      <c r="A33" s="40">
        <f>VLOOKUP(B33,'[1]PORTFOLIO RAW'!B:B,1,FALSE)</f>
        <v>932060</v>
      </c>
      <c r="B33" s="40">
        <v>932060</v>
      </c>
      <c r="C33" s="40" t="s">
        <v>3565</v>
      </c>
      <c r="D33" s="38" t="s">
        <v>3566</v>
      </c>
      <c r="E33" s="33">
        <v>1342500</v>
      </c>
      <c r="F33" s="33">
        <v>1085800</v>
      </c>
      <c r="G33" s="33">
        <v>1581300</v>
      </c>
      <c r="H33" s="33">
        <v>1518000</v>
      </c>
      <c r="I33" s="33">
        <v>1219100</v>
      </c>
      <c r="J33" s="33">
        <v>1114600</v>
      </c>
      <c r="K33" s="33">
        <v>1199900</v>
      </c>
      <c r="L33" s="33">
        <v>1033100</v>
      </c>
      <c r="M33" s="33">
        <v>1251300</v>
      </c>
      <c r="N33" s="33">
        <v>3435000</v>
      </c>
      <c r="O33" s="33">
        <v>3941000</v>
      </c>
    </row>
    <row r="34" spans="1:15" x14ac:dyDescent="0.35">
      <c r="A34" s="40">
        <f>VLOOKUP(B34,'[1]PORTFOLIO RAW'!B:B,1,FALSE)</f>
        <v>874227</v>
      </c>
      <c r="B34" s="40">
        <v>874227</v>
      </c>
      <c r="C34" s="40" t="s">
        <v>3567</v>
      </c>
      <c r="D34" s="38" t="s">
        <v>3568</v>
      </c>
      <c r="E34" s="33">
        <v>120733000</v>
      </c>
      <c r="F34" s="33">
        <v>109267000</v>
      </c>
      <c r="G34" s="33">
        <v>131102000</v>
      </c>
      <c r="H34" s="33">
        <v>157318000</v>
      </c>
      <c r="I34" s="33">
        <v>164850000</v>
      </c>
      <c r="J34" s="33">
        <v>187647000</v>
      </c>
      <c r="K34" s="33">
        <v>221890000</v>
      </c>
      <c r="L34" s="33">
        <v>240170000</v>
      </c>
      <c r="M34" s="33">
        <v>255550000</v>
      </c>
      <c r="N34" s="33">
        <v>283001000</v>
      </c>
      <c r="O34" s="33">
        <v>348296000</v>
      </c>
    </row>
    <row r="35" spans="1:15" x14ac:dyDescent="0.35">
      <c r="A35" s="40">
        <f>VLOOKUP(B35,'[1]PORTFOLIO RAW'!B:B,1,FALSE)</f>
        <v>916365</v>
      </c>
      <c r="B35" s="40">
        <v>916365</v>
      </c>
      <c r="C35" s="40" t="s">
        <v>3569</v>
      </c>
      <c r="D35" s="38" t="s">
        <v>3570</v>
      </c>
      <c r="E35" s="33">
        <v>6916000</v>
      </c>
      <c r="F35" s="33">
        <v>6229000</v>
      </c>
      <c r="G35" s="33">
        <v>7191000</v>
      </c>
      <c r="H35" s="33">
        <v>6567000</v>
      </c>
      <c r="I35" s="33">
        <v>6585000</v>
      </c>
      <c r="J35" s="33">
        <v>6938000</v>
      </c>
      <c r="K35" s="33">
        <v>8463000</v>
      </c>
      <c r="L35" s="33">
        <v>8120000</v>
      </c>
      <c r="M35" s="33">
        <v>8846000</v>
      </c>
      <c r="N35" s="33">
        <v>8290000</v>
      </c>
      <c r="O35" s="33">
        <v>9124000</v>
      </c>
    </row>
    <row r="36" spans="1:15" x14ac:dyDescent="0.35">
      <c r="A36" s="40">
        <f>VLOOKUP(B36,'[1]PORTFOLIO RAW'!B:B,1,FALSE)</f>
        <v>905876</v>
      </c>
      <c r="B36" s="40">
        <v>905876</v>
      </c>
      <c r="C36" s="40" t="s">
        <v>3571</v>
      </c>
      <c r="D36" s="38" t="s">
        <v>3572</v>
      </c>
      <c r="E36" s="33">
        <v>4361957</v>
      </c>
      <c r="F36" s="33">
        <v>4935568</v>
      </c>
      <c r="G36" s="33">
        <v>5142712</v>
      </c>
      <c r="H36" s="33">
        <v>5434580</v>
      </c>
      <c r="I36" s="33">
        <v>4828175</v>
      </c>
      <c r="J36" s="33">
        <v>4135889</v>
      </c>
      <c r="K36" s="33">
        <v>5042000</v>
      </c>
      <c r="L36" s="33">
        <v>5053000</v>
      </c>
      <c r="M36" s="33">
        <v>7165000</v>
      </c>
      <c r="N36" s="33">
        <v>7633000</v>
      </c>
      <c r="O36" s="33">
        <v>12946000</v>
      </c>
    </row>
    <row r="37" spans="1:15" x14ac:dyDescent="0.35">
      <c r="A37" s="40">
        <f>VLOOKUP(B37,'[1]PORTFOLIO RAW'!B:B,1,FALSE)</f>
        <v>945384</v>
      </c>
      <c r="B37" s="40">
        <v>945384</v>
      </c>
      <c r="C37" s="40" t="s">
        <v>3573</v>
      </c>
      <c r="D37" s="38" t="s">
        <v>3574</v>
      </c>
      <c r="E37" s="33">
        <v>50581000</v>
      </c>
      <c r="F37" s="33">
        <v>41706000</v>
      </c>
      <c r="G37" s="33">
        <v>41606000</v>
      </c>
      <c r="H37" s="33">
        <v>38569000</v>
      </c>
      <c r="I37" s="33">
        <v>35970000</v>
      </c>
      <c r="J37" s="33">
        <v>33157000</v>
      </c>
      <c r="K37" s="33">
        <v>38836000</v>
      </c>
      <c r="L37" s="33">
        <v>12298000</v>
      </c>
      <c r="M37" s="33">
        <v>16428000</v>
      </c>
      <c r="N37" s="33">
        <v>22524000</v>
      </c>
      <c r="O37" s="33">
        <v>43096000</v>
      </c>
    </row>
    <row r="38" spans="1:15" x14ac:dyDescent="0.35">
      <c r="A38" s="40">
        <f>VLOOKUP(B38,'[1]PORTFOLIO RAW'!B:B,1,FALSE)</f>
        <v>929302</v>
      </c>
      <c r="B38" s="40">
        <v>929302</v>
      </c>
      <c r="C38" s="40" t="s">
        <v>3575</v>
      </c>
      <c r="D38" s="38" t="s">
        <v>3576</v>
      </c>
      <c r="E38" s="33">
        <v>6201000</v>
      </c>
      <c r="F38" s="33">
        <v>4484000</v>
      </c>
      <c r="G38" s="33">
        <v>4643000</v>
      </c>
      <c r="H38" s="33">
        <v>6320000</v>
      </c>
      <c r="I38" s="33">
        <v>6602000</v>
      </c>
      <c r="J38" s="33">
        <v>3061000</v>
      </c>
      <c r="K38" s="33">
        <v>3986000</v>
      </c>
      <c r="L38" s="33">
        <v>4995000</v>
      </c>
      <c r="M38" s="33">
        <v>4378000</v>
      </c>
      <c r="N38" s="33">
        <v>4709000</v>
      </c>
      <c r="O38" s="33">
        <v>3612000</v>
      </c>
    </row>
    <row r="39" spans="1:15" x14ac:dyDescent="0.35">
      <c r="A39" s="40">
        <f>VLOOKUP(B39,'[1]PORTFOLIO RAW'!B:B,1,FALSE)</f>
        <v>895784</v>
      </c>
      <c r="B39" s="40">
        <v>895784</v>
      </c>
      <c r="C39" s="40" t="s">
        <v>3577</v>
      </c>
      <c r="D39" s="38" t="s">
        <v>3578</v>
      </c>
      <c r="E39" s="33">
        <v>3569375</v>
      </c>
      <c r="F39" s="33">
        <v>3654236</v>
      </c>
      <c r="G39" s="33">
        <v>4130938</v>
      </c>
      <c r="H39" s="33">
        <v>4486584</v>
      </c>
      <c r="I39" s="33">
        <v>5583047</v>
      </c>
      <c r="J39" s="33">
        <v>5997302</v>
      </c>
      <c r="K39" s="33">
        <v>6303473</v>
      </c>
      <c r="L39" s="33">
        <v>6707374</v>
      </c>
      <c r="M39" s="33">
        <v>7057465</v>
      </c>
      <c r="N39" s="33">
        <v>7094475</v>
      </c>
      <c r="O39" s="33">
        <v>5995093</v>
      </c>
    </row>
    <row r="40" spans="1:15" x14ac:dyDescent="0.35">
      <c r="A40" s="40">
        <f>VLOOKUP(B40,'[1]PORTFOLIO RAW'!B:B,1,FALSE)</f>
        <v>878574</v>
      </c>
      <c r="B40" s="40">
        <v>878574</v>
      </c>
      <c r="C40" s="40" t="s">
        <v>3579</v>
      </c>
      <c r="D40" s="38" t="s">
        <v>3580</v>
      </c>
      <c r="E40" s="33">
        <v>1139000</v>
      </c>
      <c r="F40" s="33">
        <v>-108000</v>
      </c>
      <c r="G40" s="33">
        <v>1025000</v>
      </c>
      <c r="H40" s="33">
        <v>1576000</v>
      </c>
      <c r="I40" s="33">
        <v>1823000</v>
      </c>
      <c r="J40" s="33">
        <v>2154000</v>
      </c>
      <c r="K40" s="33">
        <v>2166000</v>
      </c>
      <c r="L40" s="33">
        <v>1547000</v>
      </c>
      <c r="M40" s="33">
        <v>911000</v>
      </c>
      <c r="N40" s="33">
        <v>-5656000</v>
      </c>
      <c r="O40" s="33">
        <v>-6334000</v>
      </c>
    </row>
    <row r="41" spans="1:15" x14ac:dyDescent="0.35">
      <c r="A41" s="40">
        <f>VLOOKUP(B41,'[1]PORTFOLIO RAW'!B:B,1,FALSE)</f>
        <v>905159</v>
      </c>
      <c r="B41" s="40">
        <v>905159</v>
      </c>
      <c r="C41" s="40" t="s">
        <v>3581</v>
      </c>
      <c r="D41" s="38" t="s">
        <v>3582</v>
      </c>
      <c r="E41" s="33">
        <v>8977000</v>
      </c>
      <c r="F41" s="33">
        <v>8283000</v>
      </c>
      <c r="G41" s="33">
        <v>8559000</v>
      </c>
      <c r="H41" s="33">
        <v>8545000</v>
      </c>
      <c r="I41" s="33">
        <v>13280000</v>
      </c>
      <c r="J41" s="33">
        <v>13084000</v>
      </c>
      <c r="K41" s="33">
        <v>12692000</v>
      </c>
      <c r="L41" s="33">
        <v>12420000</v>
      </c>
      <c r="M41" s="33">
        <v>12421000</v>
      </c>
      <c r="N41" s="33">
        <v>6241000</v>
      </c>
      <c r="O41" s="33">
        <v>3925000</v>
      </c>
    </row>
    <row r="42" spans="1:15" x14ac:dyDescent="0.35">
      <c r="A42" s="40">
        <f>VLOOKUP(B42,'[1]PORTFOLIO RAW'!B:B,1,FALSE)</f>
        <v>905596</v>
      </c>
      <c r="B42" s="40">
        <v>905596</v>
      </c>
      <c r="C42" s="40" t="s">
        <v>3583</v>
      </c>
      <c r="D42" s="38" t="s">
        <v>3584</v>
      </c>
      <c r="E42" s="33">
        <v>1414499</v>
      </c>
      <c r="F42" s="33">
        <v>987818</v>
      </c>
      <c r="G42" s="33">
        <v>1405859</v>
      </c>
      <c r="H42" s="33">
        <v>1440630</v>
      </c>
      <c r="I42" s="33">
        <v>1449574</v>
      </c>
      <c r="J42" s="33">
        <v>1325892</v>
      </c>
      <c r="K42" s="33">
        <v>1263547</v>
      </c>
      <c r="L42" s="33">
        <v>1556549</v>
      </c>
      <c r="M42" s="33">
        <v>1832949</v>
      </c>
      <c r="N42" s="33">
        <v>23103</v>
      </c>
      <c r="O42" s="33">
        <v>-60883</v>
      </c>
    </row>
    <row r="43" spans="1:15" x14ac:dyDescent="0.35">
      <c r="A43" s="40">
        <f>VLOOKUP(B43,'[1]PORTFOLIO RAW'!B:B,1,FALSE)</f>
        <v>904818</v>
      </c>
      <c r="B43" s="40">
        <v>904818</v>
      </c>
      <c r="C43" s="40" t="s">
        <v>3585</v>
      </c>
      <c r="D43" s="38" t="s">
        <v>3586</v>
      </c>
      <c r="E43" s="33">
        <v>9004000</v>
      </c>
      <c r="F43" s="33">
        <v>-1294000</v>
      </c>
      <c r="G43" s="33">
        <v>2128000</v>
      </c>
      <c r="H43" s="33">
        <v>2766000</v>
      </c>
      <c r="I43" s="33">
        <v>3515000</v>
      </c>
      <c r="J43" s="33">
        <v>5867000</v>
      </c>
      <c r="K43" s="33">
        <v>14875000</v>
      </c>
      <c r="L43" s="33">
        <v>8665000</v>
      </c>
      <c r="M43" s="33">
        <v>6335000</v>
      </c>
      <c r="N43" s="33">
        <v>817000</v>
      </c>
      <c r="O43" s="33">
        <v>355000</v>
      </c>
    </row>
    <row r="44" spans="1:15" x14ac:dyDescent="0.35">
      <c r="A44" s="40">
        <f>VLOOKUP(B44,'[1]PORTFOLIO RAW'!B:B,1,FALSE)</f>
        <v>923649</v>
      </c>
      <c r="B44" s="40">
        <v>923649</v>
      </c>
      <c r="C44" s="40" t="s">
        <v>3587</v>
      </c>
      <c r="D44" s="38" t="s">
        <v>3588</v>
      </c>
      <c r="E44" s="33">
        <v>984049</v>
      </c>
      <c r="F44" s="33">
        <v>983888</v>
      </c>
      <c r="G44" s="33">
        <v>899810</v>
      </c>
      <c r="H44" s="33">
        <v>834371</v>
      </c>
      <c r="I44" s="33">
        <v>800505</v>
      </c>
      <c r="J44" s="33">
        <v>842011</v>
      </c>
      <c r="K44" s="33">
        <v>919643</v>
      </c>
      <c r="L44" s="33">
        <v>979858</v>
      </c>
      <c r="M44" s="33">
        <v>1003781</v>
      </c>
      <c r="N44" s="33">
        <v>1086599</v>
      </c>
      <c r="O44" s="33">
        <v>1105265</v>
      </c>
    </row>
    <row r="45" spans="1:15" x14ac:dyDescent="0.35">
      <c r="A45" s="40">
        <f>VLOOKUP(B45,'[1]PORTFOLIO RAW'!B:B,1,FALSE)</f>
        <v>325824</v>
      </c>
      <c r="B45" s="40">
        <v>325824</v>
      </c>
      <c r="C45" s="40" t="s">
        <v>3589</v>
      </c>
      <c r="D45" s="38" t="s">
        <v>3590</v>
      </c>
      <c r="E45" s="33">
        <v>15097000</v>
      </c>
      <c r="F45" s="33">
        <v>13174000</v>
      </c>
      <c r="G45" s="33">
        <v>12301000</v>
      </c>
      <c r="H45" s="33">
        <v>11296000</v>
      </c>
      <c r="I45" s="33">
        <v>11353000</v>
      </c>
      <c r="J45" s="33">
        <v>6870000</v>
      </c>
      <c r="K45" s="33">
        <v>6539000</v>
      </c>
      <c r="L45" s="33">
        <v>6457000</v>
      </c>
      <c r="M45" s="33">
        <v>6320000</v>
      </c>
      <c r="N45" s="33">
        <v>6733000</v>
      </c>
      <c r="O45" s="33">
        <v>7012000</v>
      </c>
    </row>
    <row r="46" spans="1:15" x14ac:dyDescent="0.35">
      <c r="A46" s="40">
        <f>VLOOKUP(B46,'[1]PORTFOLIO RAW'!B:B,1,FALSE)</f>
        <v>879628</v>
      </c>
      <c r="B46" s="40">
        <v>879628</v>
      </c>
      <c r="C46" s="40" t="s">
        <v>3591</v>
      </c>
      <c r="D46" s="38" t="s">
        <v>3592</v>
      </c>
      <c r="E46" s="33">
        <v>1042249</v>
      </c>
      <c r="F46" s="33">
        <v>1107221</v>
      </c>
      <c r="G46" s="33">
        <v>1079900</v>
      </c>
      <c r="H46" s="33">
        <v>1204068</v>
      </c>
      <c r="I46" s="33">
        <v>1248474</v>
      </c>
      <c r="J46" s="33">
        <v>1504372</v>
      </c>
      <c r="K46" s="33">
        <v>939724</v>
      </c>
      <c r="L46" s="33">
        <v>1047015</v>
      </c>
      <c r="M46" s="33">
        <v>1150450</v>
      </c>
      <c r="N46" s="33">
        <v>1257847</v>
      </c>
      <c r="O46" s="33">
        <v>1425745</v>
      </c>
    </row>
    <row r="47" spans="1:15" x14ac:dyDescent="0.35">
      <c r="A47" s="40">
        <f>VLOOKUP(B47,'[1]PORTFOLIO RAW'!B:B,1,FALSE)</f>
        <v>905080</v>
      </c>
      <c r="B47" s="40">
        <v>905080</v>
      </c>
      <c r="C47" s="40" t="s">
        <v>3593</v>
      </c>
      <c r="D47" s="38" t="s">
        <v>3594</v>
      </c>
      <c r="E47" s="33">
        <v>10562000</v>
      </c>
      <c r="F47" s="33">
        <v>12241000</v>
      </c>
      <c r="G47" s="33">
        <v>14843000</v>
      </c>
      <c r="H47" s="33">
        <v>15713000</v>
      </c>
      <c r="I47" s="33">
        <v>15956000</v>
      </c>
      <c r="J47" s="33">
        <v>13623000</v>
      </c>
      <c r="K47" s="33">
        <v>15154000</v>
      </c>
      <c r="L47" s="33">
        <v>14852000</v>
      </c>
      <c r="M47" s="33">
        <v>14266000</v>
      </c>
      <c r="N47" s="33">
        <v>16177000</v>
      </c>
      <c r="O47" s="33">
        <v>11741000</v>
      </c>
    </row>
    <row r="48" spans="1:15" x14ac:dyDescent="0.35">
      <c r="A48" s="40">
        <f>VLOOKUP(B48,'[1]PORTFOLIO RAW'!B:B,1,FALSE)</f>
        <v>130502</v>
      </c>
      <c r="B48" s="40">
        <v>130502</v>
      </c>
      <c r="C48" s="40" t="s">
        <v>3595</v>
      </c>
      <c r="D48" s="38" t="s">
        <v>3596</v>
      </c>
      <c r="E48" s="33">
        <v>2926654</v>
      </c>
      <c r="F48" s="33">
        <v>2916396</v>
      </c>
      <c r="G48" s="33">
        <v>3050127</v>
      </c>
      <c r="H48" s="33">
        <v>3310618</v>
      </c>
      <c r="I48" s="33">
        <v>4394741</v>
      </c>
      <c r="J48" s="33">
        <v>6837215</v>
      </c>
      <c r="K48" s="33">
        <v>8596132</v>
      </c>
      <c r="L48" s="33">
        <v>9046405</v>
      </c>
      <c r="M48" s="33">
        <v>9840526</v>
      </c>
      <c r="N48" s="33">
        <v>10171416</v>
      </c>
      <c r="O48" s="33">
        <v>10388046</v>
      </c>
    </row>
    <row r="49" spans="1:15" x14ac:dyDescent="0.35">
      <c r="A49" s="40">
        <f>VLOOKUP(B49,'[1]PORTFOLIO RAW'!B:B,1,FALSE)</f>
        <v>902103</v>
      </c>
      <c r="B49" s="40">
        <v>902103</v>
      </c>
      <c r="C49" s="40" t="s">
        <v>3597</v>
      </c>
      <c r="D49" s="38" t="s">
        <v>3598</v>
      </c>
      <c r="E49" s="33">
        <v>8339000</v>
      </c>
      <c r="F49" s="33">
        <v>7969000</v>
      </c>
      <c r="G49" s="33">
        <v>9007000</v>
      </c>
      <c r="H49" s="33">
        <v>9027000</v>
      </c>
      <c r="I49" s="33">
        <v>9838000</v>
      </c>
      <c r="J49" s="33">
        <v>10282000</v>
      </c>
      <c r="K49" s="33">
        <v>11004000</v>
      </c>
      <c r="L49" s="33">
        <v>11288000</v>
      </c>
      <c r="M49" s="33">
        <v>11803000</v>
      </c>
      <c r="N49" s="33">
        <v>12925000</v>
      </c>
      <c r="O49" s="33">
        <v>12633000</v>
      </c>
    </row>
    <row r="50" spans="1:15" x14ac:dyDescent="0.35">
      <c r="A50" s="40">
        <f>VLOOKUP(B50,'[1]PORTFOLIO RAW'!B:B,1,FALSE)</f>
        <v>951849</v>
      </c>
      <c r="B50" s="40">
        <v>951849</v>
      </c>
      <c r="C50" s="40" t="s">
        <v>3599</v>
      </c>
      <c r="D50" s="38" t="s">
        <v>3600</v>
      </c>
      <c r="E50" s="33">
        <v>12656000</v>
      </c>
      <c r="F50" s="33">
        <v>14526000</v>
      </c>
      <c r="G50" s="33">
        <v>13626000</v>
      </c>
      <c r="H50" s="33">
        <v>13811000</v>
      </c>
      <c r="I50" s="33">
        <v>15220000</v>
      </c>
      <c r="J50" s="33">
        <v>14727000</v>
      </c>
      <c r="K50" s="33">
        <v>17398000</v>
      </c>
      <c r="L50" s="33">
        <v>15277000</v>
      </c>
      <c r="M50" s="33">
        <v>14993000</v>
      </c>
      <c r="N50" s="33">
        <v>13784000</v>
      </c>
      <c r="O50" s="33">
        <v>16073000</v>
      </c>
    </row>
    <row r="51" spans="1:15" x14ac:dyDescent="0.35">
      <c r="A51" s="40">
        <f>VLOOKUP(B51,'[1]PORTFOLIO RAW'!B:B,1,FALSE)</f>
        <v>674693</v>
      </c>
      <c r="B51" s="40">
        <v>674693</v>
      </c>
      <c r="C51" s="40" t="s">
        <v>3601</v>
      </c>
      <c r="D51" s="38" t="s">
        <v>3602</v>
      </c>
      <c r="E51" s="33">
        <v>1527865</v>
      </c>
      <c r="F51" s="33">
        <v>50795</v>
      </c>
      <c r="G51" s="33">
        <v>549741</v>
      </c>
      <c r="H51" s="33">
        <v>676430</v>
      </c>
      <c r="I51" s="33">
        <v>-88107</v>
      </c>
      <c r="J51" s="33">
        <v>-9323</v>
      </c>
      <c r="K51" s="33">
        <v>-423558</v>
      </c>
      <c r="L51" s="33">
        <v>-883466</v>
      </c>
      <c r="M51" s="33">
        <v>-1070447</v>
      </c>
      <c r="N51" s="33">
        <v>-1200595</v>
      </c>
      <c r="O51" s="33">
        <v>-1260271</v>
      </c>
    </row>
    <row r="52" spans="1:15" x14ac:dyDescent="0.35">
      <c r="A52" s="40">
        <f>VLOOKUP(B52,'[1]PORTFOLIO RAW'!B:B,1,FALSE)</f>
        <v>546075</v>
      </c>
      <c r="B52" s="40">
        <v>546075</v>
      </c>
      <c r="C52" s="40" t="s">
        <v>3603</v>
      </c>
      <c r="D52" s="38" t="s">
        <v>3604</v>
      </c>
      <c r="E52" s="33">
        <v>1264914</v>
      </c>
      <c r="F52" s="33">
        <v>1349425</v>
      </c>
      <c r="G52" s="33">
        <v>1746077</v>
      </c>
      <c r="H52" s="33">
        <v>2320855</v>
      </c>
      <c r="I52" s="33">
        <v>2171769</v>
      </c>
      <c r="J52" s="33">
        <v>2429959</v>
      </c>
      <c r="K52" s="33">
        <v>2859509</v>
      </c>
      <c r="L52" s="33">
        <v>2907400</v>
      </c>
      <c r="M52" s="33">
        <v>3238500</v>
      </c>
      <c r="N52" s="33">
        <v>3674900</v>
      </c>
      <c r="O52" s="33">
        <v>3989800</v>
      </c>
    </row>
    <row r="53" spans="1:15" x14ac:dyDescent="0.35">
      <c r="A53" s="40">
        <f>VLOOKUP(B53,'[1]PORTFOLIO RAW'!B:B,1,FALSE)</f>
        <v>912216</v>
      </c>
      <c r="B53" s="40">
        <v>912216</v>
      </c>
      <c r="C53" s="40" t="s">
        <v>3605</v>
      </c>
      <c r="D53" s="38" t="s">
        <v>3606</v>
      </c>
      <c r="E53" s="33">
        <v>1573000</v>
      </c>
      <c r="F53" s="33">
        <v>1725000</v>
      </c>
      <c r="G53" s="33">
        <v>1816000</v>
      </c>
      <c r="H53" s="33">
        <v>1895000</v>
      </c>
      <c r="I53" s="33">
        <v>2060000</v>
      </c>
      <c r="J53" s="33">
        <v>2069000</v>
      </c>
      <c r="K53" s="33">
        <v>1628000</v>
      </c>
      <c r="L53" s="33">
        <v>2032000</v>
      </c>
      <c r="M53" s="33">
        <v>1905000</v>
      </c>
      <c r="N53" s="33">
        <v>1562000</v>
      </c>
      <c r="O53" s="33">
        <v>1370000</v>
      </c>
    </row>
    <row r="54" spans="1:15" x14ac:dyDescent="0.35">
      <c r="A54" s="40">
        <f>VLOOKUP(B54,'[1]PORTFOLIO RAW'!B:B,1,FALSE)</f>
        <v>993189</v>
      </c>
      <c r="B54" s="40">
        <v>993189</v>
      </c>
      <c r="C54" s="40" t="s">
        <v>3607</v>
      </c>
      <c r="D54" s="38" t="s">
        <v>3608</v>
      </c>
      <c r="E54" s="33">
        <v>8685000</v>
      </c>
      <c r="F54" s="33">
        <v>8048000</v>
      </c>
      <c r="G54" s="33">
        <v>8846000</v>
      </c>
      <c r="H54" s="33">
        <v>8686000</v>
      </c>
      <c r="I54" s="33">
        <v>8455000</v>
      </c>
      <c r="J54" s="33">
        <v>8988000</v>
      </c>
      <c r="K54" s="33">
        <v>10483000</v>
      </c>
      <c r="L54" s="33">
        <v>11152000</v>
      </c>
      <c r="M54" s="33">
        <v>11652000</v>
      </c>
      <c r="N54" s="33">
        <v>11679000</v>
      </c>
      <c r="O54" s="33">
        <v>14705000</v>
      </c>
    </row>
    <row r="55" spans="1:15" x14ac:dyDescent="0.35">
      <c r="A55" s="40">
        <f>VLOOKUP(B55,'[1]PORTFOLIO RAW'!B:B,1,FALSE)</f>
        <v>905075</v>
      </c>
      <c r="B55" s="40">
        <v>905075</v>
      </c>
      <c r="C55" s="40" t="s">
        <v>3609</v>
      </c>
      <c r="D55" s="38" t="s">
        <v>3610</v>
      </c>
      <c r="E55" s="33">
        <v>1295000</v>
      </c>
      <c r="F55" s="33">
        <v>1318000</v>
      </c>
      <c r="G55" s="33">
        <v>728000</v>
      </c>
      <c r="H55" s="33">
        <v>926000</v>
      </c>
      <c r="I55" s="33">
        <v>1088000</v>
      </c>
      <c r="J55" s="33">
        <v>898000</v>
      </c>
      <c r="K55" s="33">
        <v>1217000</v>
      </c>
      <c r="L55" s="33">
        <v>1615000</v>
      </c>
      <c r="M55" s="33">
        <v>1380000</v>
      </c>
      <c r="N55" s="33">
        <v>1525000</v>
      </c>
      <c r="O55" s="33">
        <v>1637000</v>
      </c>
    </row>
    <row r="56" spans="1:15" x14ac:dyDescent="0.35">
      <c r="A56" s="40">
        <f>VLOOKUP(B56,'[1]PORTFOLIO RAW'!B:B,1,FALSE)</f>
        <v>937083</v>
      </c>
      <c r="B56" s="40">
        <v>937083</v>
      </c>
      <c r="C56" s="40" t="s">
        <v>3611</v>
      </c>
      <c r="D56" s="38" t="s">
        <v>3612</v>
      </c>
      <c r="E56" s="33">
        <v>3417500</v>
      </c>
      <c r="F56" s="33">
        <v>2765900</v>
      </c>
      <c r="G56" s="33">
        <v>1908300</v>
      </c>
      <c r="H56" s="33">
        <v>2576300</v>
      </c>
      <c r="I56" s="33">
        <v>2551900</v>
      </c>
      <c r="J56" s="33">
        <v>2676000</v>
      </c>
      <c r="K56" s="33">
        <v>2860300</v>
      </c>
      <c r="L56" s="33">
        <v>4981300</v>
      </c>
      <c r="M56" s="33">
        <v>5770700</v>
      </c>
      <c r="N56" s="33">
        <v>6559600</v>
      </c>
      <c r="O56" s="33">
        <v>6891200</v>
      </c>
    </row>
    <row r="57" spans="1:15" x14ac:dyDescent="0.35">
      <c r="A57" s="40">
        <f>VLOOKUP(B57,'[1]PORTFOLIO RAW'!B:B,1,FALSE)</f>
        <v>944704</v>
      </c>
      <c r="B57" s="40">
        <v>944704</v>
      </c>
      <c r="C57" s="40" t="s">
        <v>3613</v>
      </c>
      <c r="D57" s="38" t="s">
        <v>3614</v>
      </c>
      <c r="E57" s="33">
        <v>7376900</v>
      </c>
      <c r="F57" s="33">
        <v>7747500</v>
      </c>
      <c r="G57" s="33">
        <v>8724700</v>
      </c>
      <c r="H57" s="33">
        <v>5276100</v>
      </c>
      <c r="I57" s="33">
        <v>5848600</v>
      </c>
      <c r="J57" s="33">
        <v>6244000</v>
      </c>
      <c r="K57" s="33">
        <v>5975000</v>
      </c>
      <c r="L57" s="33">
        <v>6401000</v>
      </c>
      <c r="M57" s="33">
        <v>6256000</v>
      </c>
      <c r="N57" s="33">
        <v>6554000</v>
      </c>
      <c r="O57" s="33">
        <v>6808000</v>
      </c>
    </row>
    <row r="58" spans="1:15" x14ac:dyDescent="0.35">
      <c r="A58" s="40">
        <f>VLOOKUP(B58,'[1]PORTFOLIO RAW'!B:B,1,FALSE)</f>
        <v>902224</v>
      </c>
      <c r="B58" s="40">
        <v>902224</v>
      </c>
      <c r="C58" s="40" t="s">
        <v>3615</v>
      </c>
      <c r="D58" s="38" t="s">
        <v>3616</v>
      </c>
      <c r="E58" s="33">
        <v>8883000</v>
      </c>
      <c r="F58" s="33">
        <v>6087000</v>
      </c>
      <c r="G58" s="33">
        <v>8740000</v>
      </c>
      <c r="H58" s="33">
        <v>10824000</v>
      </c>
      <c r="I58" s="33">
        <v>12883000</v>
      </c>
      <c r="J58" s="33">
        <v>17532000</v>
      </c>
      <c r="K58" s="33">
        <v>20811000</v>
      </c>
      <c r="L58" s="33">
        <v>16746000</v>
      </c>
      <c r="M58" s="33">
        <v>14809000</v>
      </c>
      <c r="N58" s="33">
        <v>13137000</v>
      </c>
      <c r="O58" s="33">
        <v>13697000</v>
      </c>
    </row>
    <row r="59" spans="1:15" x14ac:dyDescent="0.35">
      <c r="A59" s="40">
        <f>VLOOKUP(B59,'[1]PORTFOLIO RAW'!B:B,1,FALSE)</f>
        <v>755790</v>
      </c>
      <c r="B59" s="40">
        <v>755790</v>
      </c>
      <c r="C59" s="40" t="s">
        <v>3617</v>
      </c>
      <c r="D59" s="38" t="s">
        <v>3618</v>
      </c>
      <c r="E59" s="33">
        <v>2843944</v>
      </c>
      <c r="F59" s="33">
        <v>3491328</v>
      </c>
      <c r="G59" s="33">
        <v>4394606</v>
      </c>
      <c r="H59" s="33">
        <v>5983973</v>
      </c>
      <c r="I59" s="33">
        <v>5512727</v>
      </c>
      <c r="J59" s="33">
        <v>5694467</v>
      </c>
      <c r="K59" s="33">
        <v>5589900</v>
      </c>
      <c r="L59" s="33">
        <v>6524800</v>
      </c>
      <c r="M59" s="33">
        <v>5919000</v>
      </c>
      <c r="N59" s="33">
        <v>6599300</v>
      </c>
      <c r="O59" s="33">
        <v>6921000</v>
      </c>
    </row>
    <row r="60" spans="1:15" x14ac:dyDescent="0.35">
      <c r="A60" s="40">
        <f>VLOOKUP(B60,'[1]PORTFOLIO RAW'!B:B,1,FALSE)</f>
        <v>867705</v>
      </c>
      <c r="B60" s="40">
        <v>867705</v>
      </c>
      <c r="C60" s="40" t="s">
        <v>3619</v>
      </c>
      <c r="D60" s="38" t="s">
        <v>3620</v>
      </c>
      <c r="E60" s="33">
        <v>1838325</v>
      </c>
      <c r="F60" s="33">
        <v>1917865</v>
      </c>
      <c r="G60" s="33">
        <v>2188507</v>
      </c>
      <c r="H60" s="33">
        <v>2552991</v>
      </c>
      <c r="I60" s="33">
        <v>2730490</v>
      </c>
      <c r="J60" s="33">
        <v>3121777</v>
      </c>
      <c r="K60" s="33">
        <v>3319807</v>
      </c>
      <c r="L60" s="33">
        <v>2173645</v>
      </c>
      <c r="M60" s="33">
        <v>1973446</v>
      </c>
      <c r="N60" s="33">
        <v>2608727</v>
      </c>
      <c r="O60" s="33">
        <v>992461</v>
      </c>
    </row>
    <row r="61" spans="1:15" x14ac:dyDescent="0.35">
      <c r="A61" s="40">
        <f>VLOOKUP(B61,'[1]PORTFOLIO RAW'!B:B,1,FALSE)</f>
        <v>902242</v>
      </c>
      <c r="B61" s="40">
        <v>902242</v>
      </c>
      <c r="C61" s="40" t="s">
        <v>3621</v>
      </c>
      <c r="D61" s="38" t="s">
        <v>3622</v>
      </c>
      <c r="E61" s="33">
        <v>123221000</v>
      </c>
      <c r="F61" s="33">
        <v>134945000</v>
      </c>
      <c r="G61" s="33">
        <v>157213000</v>
      </c>
      <c r="H61" s="33">
        <v>168306000</v>
      </c>
      <c r="I61" s="33">
        <v>175773000</v>
      </c>
      <c r="J61" s="33">
        <v>195011000</v>
      </c>
      <c r="K61" s="33">
        <v>200020000</v>
      </c>
      <c r="L61" s="33">
        <v>212002000</v>
      </c>
      <c r="M61" s="33">
        <v>221505000</v>
      </c>
      <c r="N61" s="33">
        <v>228122000</v>
      </c>
      <c r="O61" s="33">
        <v>229625000</v>
      </c>
    </row>
    <row r="62" spans="1:15" x14ac:dyDescent="0.35">
      <c r="A62" s="40">
        <f>VLOOKUP(B62,'[1]PORTFOLIO RAW'!B:B,1,FALSE)</f>
        <v>951545</v>
      </c>
      <c r="B62" s="40">
        <v>951545</v>
      </c>
      <c r="C62" s="40" t="s">
        <v>3623</v>
      </c>
      <c r="D62" s="38" t="s">
        <v>3624</v>
      </c>
      <c r="E62" s="33">
        <v>3778000</v>
      </c>
      <c r="F62" s="33">
        <v>3801000</v>
      </c>
      <c r="G62" s="33">
        <v>4093000</v>
      </c>
      <c r="H62" s="33">
        <v>4222000</v>
      </c>
      <c r="I62" s="33">
        <v>4097000</v>
      </c>
      <c r="J62" s="33">
        <v>4258000</v>
      </c>
      <c r="K62" s="33">
        <v>4543000</v>
      </c>
      <c r="L62" s="33">
        <v>4796000</v>
      </c>
      <c r="M62" s="33">
        <v>5055000</v>
      </c>
      <c r="N62" s="33">
        <v>5343000</v>
      </c>
      <c r="O62" s="33">
        <v>5436000</v>
      </c>
    </row>
    <row r="63" spans="1:15" x14ac:dyDescent="0.35">
      <c r="A63" s="40">
        <f>VLOOKUP(B63,'[1]PORTFOLIO RAW'!B:B,1,FALSE)</f>
        <v>944777</v>
      </c>
      <c r="B63" s="40">
        <v>944777</v>
      </c>
      <c r="C63" s="40" t="s">
        <v>3625</v>
      </c>
      <c r="D63" s="38" t="s">
        <v>3626</v>
      </c>
      <c r="E63" s="33">
        <v>2167738</v>
      </c>
      <c r="F63" s="33">
        <v>2254131</v>
      </c>
      <c r="G63" s="33">
        <v>2367409</v>
      </c>
      <c r="H63" s="33">
        <v>2534029</v>
      </c>
      <c r="I63" s="33">
        <v>2302649</v>
      </c>
      <c r="J63" s="33">
        <v>2139135</v>
      </c>
      <c r="K63" s="33">
        <v>2201492</v>
      </c>
      <c r="L63" s="33">
        <v>2192858</v>
      </c>
      <c r="M63" s="33">
        <v>1932455</v>
      </c>
      <c r="N63" s="33">
        <v>1842659</v>
      </c>
      <c r="O63" s="33">
        <v>2302793</v>
      </c>
    </row>
    <row r="64" spans="1:15" x14ac:dyDescent="0.35">
      <c r="A64" s="40">
        <f>VLOOKUP(B64,'[1]PORTFOLIO RAW'!B:B,1,FALSE)</f>
        <v>542868</v>
      </c>
      <c r="B64" s="40">
        <v>542868</v>
      </c>
      <c r="C64" s="40" t="s">
        <v>3627</v>
      </c>
      <c r="D64" s="38" t="s">
        <v>3628</v>
      </c>
      <c r="E64" s="33">
        <v>31480000</v>
      </c>
      <c r="F64" s="33">
        <v>34353000</v>
      </c>
      <c r="G64" s="33">
        <v>38647000</v>
      </c>
      <c r="H64" s="33">
        <v>44267000</v>
      </c>
      <c r="I64" s="33">
        <v>47226000</v>
      </c>
      <c r="J64" s="33">
        <v>51286000</v>
      </c>
      <c r="K64" s="33">
        <v>59120000</v>
      </c>
      <c r="L64" s="33">
        <v>56654000</v>
      </c>
      <c r="M64" s="33">
        <v>59698000</v>
      </c>
      <c r="N64" s="33">
        <v>63586000</v>
      </c>
      <c r="O64" s="33">
        <v>66137000</v>
      </c>
    </row>
    <row r="65" spans="1:15" x14ac:dyDescent="0.35">
      <c r="A65" s="40">
        <f>VLOOKUP(B65,'[1]PORTFOLIO RAW'!B:B,1,FALSE)</f>
        <v>916125</v>
      </c>
      <c r="B65" s="40">
        <v>916125</v>
      </c>
      <c r="C65" s="40" t="s">
        <v>3629</v>
      </c>
      <c r="D65" s="38" t="s">
        <v>3630</v>
      </c>
      <c r="E65" s="33">
        <v>171000</v>
      </c>
      <c r="F65" s="33">
        <v>-370000</v>
      </c>
      <c r="G65" s="33">
        <v>-175000</v>
      </c>
      <c r="H65" s="33">
        <v>83000</v>
      </c>
      <c r="I65" s="33">
        <v>-86000</v>
      </c>
      <c r="J65" s="33">
        <v>-135000</v>
      </c>
      <c r="K65" s="33">
        <v>146000</v>
      </c>
      <c r="L65" s="33">
        <v>154000</v>
      </c>
      <c r="M65" s="33">
        <v>118000</v>
      </c>
      <c r="N65" s="33">
        <v>297000</v>
      </c>
      <c r="O65" s="33">
        <v>542000</v>
      </c>
    </row>
    <row r="66" spans="1:15" x14ac:dyDescent="0.35">
      <c r="A66" s="40">
        <f>VLOOKUP(B66,'[1]PORTFOLIO RAW'!B:B,1,FALSE)</f>
        <v>904282</v>
      </c>
      <c r="B66" s="40">
        <v>904282</v>
      </c>
      <c r="C66" s="40" t="s">
        <v>3631</v>
      </c>
      <c r="D66" s="38" t="s">
        <v>3632</v>
      </c>
      <c r="E66" s="33">
        <v>21744000</v>
      </c>
      <c r="F66" s="33">
        <v>20472000</v>
      </c>
      <c r="G66" s="33">
        <v>24799000</v>
      </c>
      <c r="H66" s="33">
        <v>31003000</v>
      </c>
      <c r="I66" s="33">
        <v>31635000</v>
      </c>
      <c r="J66" s="33">
        <v>32790000</v>
      </c>
      <c r="K66" s="33">
        <v>33173000</v>
      </c>
      <c r="L66" s="33">
        <v>30320000</v>
      </c>
      <c r="M66" s="33">
        <v>25554000</v>
      </c>
      <c r="N66" s="33">
        <v>23062000</v>
      </c>
      <c r="O66" s="33">
        <v>17072000</v>
      </c>
    </row>
    <row r="67" spans="1:15" x14ac:dyDescent="0.35">
      <c r="A67" s="40">
        <f>VLOOKUP(B67,'[1]PORTFOLIO RAW'!B:B,1,FALSE)</f>
        <v>906148</v>
      </c>
      <c r="B67" s="40">
        <v>906148</v>
      </c>
      <c r="C67" s="40" t="s">
        <v>3633</v>
      </c>
      <c r="D67" s="38" t="s">
        <v>3634</v>
      </c>
      <c r="E67" s="33">
        <v>2286200</v>
      </c>
      <c r="F67" s="33">
        <v>1922100</v>
      </c>
      <c r="G67" s="33">
        <v>3116000</v>
      </c>
      <c r="H67" s="33">
        <v>2675000</v>
      </c>
      <c r="I67" s="33">
        <v>2375000</v>
      </c>
      <c r="J67" s="33">
        <v>2189000</v>
      </c>
      <c r="K67" s="33">
        <v>2305000</v>
      </c>
      <c r="L67" s="33">
        <v>1145000</v>
      </c>
      <c r="M67" s="33">
        <v>-299000</v>
      </c>
      <c r="N67" s="33">
        <v>-243000</v>
      </c>
      <c r="O67" s="33">
        <v>-60000</v>
      </c>
    </row>
    <row r="68" spans="1:15" x14ac:dyDescent="0.35">
      <c r="A68" s="40">
        <f>VLOOKUP(B68,'[1]PORTFOLIO RAW'!B:B,1,FALSE)</f>
        <v>922964</v>
      </c>
      <c r="B68" s="40">
        <v>922964</v>
      </c>
      <c r="C68" s="40" t="s">
        <v>3635</v>
      </c>
      <c r="D68" s="38" t="s">
        <v>3636</v>
      </c>
      <c r="E68" s="33">
        <v>5117000</v>
      </c>
      <c r="F68" s="33">
        <v>4902000</v>
      </c>
      <c r="G68" s="33">
        <v>4779000</v>
      </c>
      <c r="H68" s="33">
        <v>5793000</v>
      </c>
      <c r="I68" s="33">
        <v>6868000</v>
      </c>
      <c r="J68" s="33">
        <v>6942000</v>
      </c>
      <c r="K68" s="33">
        <v>7153000</v>
      </c>
      <c r="L68" s="33">
        <v>7402000</v>
      </c>
      <c r="M68" s="33">
        <v>7560000</v>
      </c>
      <c r="N68" s="33">
        <v>7796000</v>
      </c>
      <c r="O68" s="33">
        <v>7963000</v>
      </c>
    </row>
    <row r="69" spans="1:15" x14ac:dyDescent="0.35">
      <c r="A69" s="40">
        <f>VLOOKUP(B69,'[1]PORTFOLIO RAW'!B:B,1,FALSE)</f>
        <v>929814</v>
      </c>
      <c r="B69" s="40">
        <v>929814</v>
      </c>
      <c r="C69" s="40" t="s">
        <v>3637</v>
      </c>
      <c r="D69" s="38" t="s">
        <v>3638</v>
      </c>
      <c r="E69" s="33">
        <v>4582900</v>
      </c>
      <c r="F69" s="33">
        <v>5337400</v>
      </c>
      <c r="G69" s="33">
        <v>4720900</v>
      </c>
      <c r="H69" s="33">
        <v>4923900</v>
      </c>
      <c r="I69" s="33">
        <v>4701500</v>
      </c>
      <c r="J69" s="33">
        <v>4439500</v>
      </c>
      <c r="K69" s="33">
        <v>5264400</v>
      </c>
      <c r="L69" s="33">
        <v>5258500</v>
      </c>
      <c r="M69" s="33">
        <v>4526000</v>
      </c>
      <c r="N69" s="33">
        <v>3713600</v>
      </c>
      <c r="O69" s="33">
        <v>3990800</v>
      </c>
    </row>
    <row r="70" spans="1:15" x14ac:dyDescent="0.35">
      <c r="A70" s="40">
        <f>VLOOKUP(B70,'[1]PORTFOLIO RAW'!B:B,1,FALSE)</f>
        <v>902288</v>
      </c>
      <c r="B70" s="40">
        <v>902288</v>
      </c>
      <c r="C70" s="40" t="s">
        <v>3639</v>
      </c>
      <c r="D70" s="38" t="s">
        <v>3640</v>
      </c>
      <c r="E70" s="33">
        <v>9076000</v>
      </c>
      <c r="F70" s="33">
        <v>9698000</v>
      </c>
      <c r="G70" s="33">
        <v>10249000</v>
      </c>
      <c r="H70" s="33">
        <v>11061000</v>
      </c>
      <c r="I70" s="33">
        <v>11436000</v>
      </c>
      <c r="J70" s="33">
        <v>11869000</v>
      </c>
      <c r="K70" s="33">
        <v>12245000</v>
      </c>
      <c r="L70" s="33">
        <v>12576000</v>
      </c>
      <c r="M70" s="33">
        <v>13052000</v>
      </c>
      <c r="N70" s="33">
        <v>14298000</v>
      </c>
      <c r="O70" s="33">
        <v>15418000</v>
      </c>
    </row>
    <row r="71" spans="1:15" x14ac:dyDescent="0.35">
      <c r="A71" s="40">
        <f>VLOOKUP(B71,'[1]PORTFOLIO RAW'!B:B,1,FALSE)</f>
        <v>901686</v>
      </c>
      <c r="B71" s="40">
        <v>901686</v>
      </c>
      <c r="C71" s="40" t="s">
        <v>3641</v>
      </c>
      <c r="D71" s="38" t="s">
        <v>3642</v>
      </c>
      <c r="E71" s="33">
        <v>2130000</v>
      </c>
      <c r="F71" s="33">
        <v>2463000</v>
      </c>
      <c r="G71" s="33">
        <v>2602000</v>
      </c>
      <c r="H71" s="33">
        <v>2793000</v>
      </c>
      <c r="I71" s="33">
        <v>3028000</v>
      </c>
      <c r="J71" s="33">
        <v>3194000</v>
      </c>
      <c r="K71" s="33">
        <v>3454000</v>
      </c>
      <c r="L71" s="33">
        <v>3670000</v>
      </c>
      <c r="M71" s="33">
        <v>3938000</v>
      </c>
      <c r="N71" s="33">
        <v>4253000</v>
      </c>
      <c r="O71" s="33">
        <v>4441000</v>
      </c>
    </row>
    <row r="72" spans="1:15" x14ac:dyDescent="0.35">
      <c r="A72" s="40">
        <f>VLOOKUP(B72,'[1]PORTFOLIO RAW'!B:B,1,FALSE)</f>
        <v>938928</v>
      </c>
      <c r="B72" s="40">
        <v>938928</v>
      </c>
      <c r="C72" s="40" t="s">
        <v>3643</v>
      </c>
      <c r="D72" s="38" t="s">
        <v>3644</v>
      </c>
      <c r="E72" s="33">
        <v>1423589</v>
      </c>
      <c r="F72" s="33">
        <v>1417076</v>
      </c>
      <c r="G72" s="33">
        <v>1540342</v>
      </c>
      <c r="H72" s="33">
        <v>1666776</v>
      </c>
      <c r="I72" s="33">
        <v>1937488</v>
      </c>
      <c r="J72" s="33">
        <v>2192751</v>
      </c>
      <c r="K72" s="33">
        <v>2404535</v>
      </c>
      <c r="L72" s="33">
        <v>2569878</v>
      </c>
      <c r="M72" s="33">
        <v>2667509</v>
      </c>
      <c r="N72" s="33">
        <v>2699867</v>
      </c>
      <c r="O72" s="33">
        <v>3175700</v>
      </c>
    </row>
    <row r="73" spans="1:15" x14ac:dyDescent="0.35">
      <c r="A73" s="40">
        <f>VLOOKUP(B73,'[1]PORTFOLIO RAW'!B:B,1,FALSE)</f>
        <v>912273</v>
      </c>
      <c r="B73" s="40">
        <v>912273</v>
      </c>
      <c r="C73" s="40" t="s">
        <v>3645</v>
      </c>
      <c r="D73" s="38" t="s">
        <v>3646</v>
      </c>
      <c r="E73" s="33">
        <v>9496000</v>
      </c>
      <c r="F73" s="33">
        <v>13443000</v>
      </c>
      <c r="G73" s="33">
        <v>15543000</v>
      </c>
      <c r="H73" s="33">
        <v>19375000</v>
      </c>
      <c r="I73" s="33">
        <v>21078000</v>
      </c>
      <c r="J73" s="33">
        <v>21486000</v>
      </c>
      <c r="K73" s="33">
        <v>21162000</v>
      </c>
      <c r="L73" s="33">
        <v>19279000</v>
      </c>
      <c r="M73" s="33">
        <v>16488000</v>
      </c>
      <c r="N73" s="33">
        <v>15593000</v>
      </c>
      <c r="O73" s="33">
        <v>13398000</v>
      </c>
    </row>
    <row r="74" spans="1:15" x14ac:dyDescent="0.35">
      <c r="A74" s="40">
        <f>VLOOKUP(B74,'[1]PORTFOLIO RAW'!B:B,1,FALSE)</f>
        <v>923036</v>
      </c>
      <c r="B74" s="40">
        <v>923036</v>
      </c>
      <c r="C74" s="40" t="s">
        <v>3647</v>
      </c>
      <c r="D74" s="38" t="s">
        <v>3648</v>
      </c>
      <c r="E74" s="33">
        <v>2019600</v>
      </c>
      <c r="F74" s="33">
        <v>1924600</v>
      </c>
      <c r="G74" s="33">
        <v>2199600</v>
      </c>
      <c r="H74" s="33">
        <v>2404600</v>
      </c>
      <c r="I74" s="33">
        <v>2957500</v>
      </c>
      <c r="J74" s="33">
        <v>1442000</v>
      </c>
      <c r="K74" s="33">
        <v>1387300</v>
      </c>
      <c r="L74" s="33">
        <v>1162800</v>
      </c>
      <c r="M74" s="33">
        <v>527100</v>
      </c>
      <c r="N74" s="33">
        <v>609700</v>
      </c>
      <c r="O74" s="33">
        <v>152300</v>
      </c>
    </row>
    <row r="75" spans="1:15" x14ac:dyDescent="0.35">
      <c r="A75" s="40">
        <f>VLOOKUP(B75,'[1]PORTFOLIO RAW'!B:B,1,FALSE)</f>
        <v>905966</v>
      </c>
      <c r="B75" s="40">
        <v>905966</v>
      </c>
      <c r="C75" s="40" t="s">
        <v>3649</v>
      </c>
      <c r="D75" s="38" t="s">
        <v>3650</v>
      </c>
      <c r="E75" s="33">
        <v>3409000</v>
      </c>
      <c r="F75" s="33">
        <v>3230000</v>
      </c>
      <c r="G75" s="33">
        <v>3773000</v>
      </c>
      <c r="H75" s="33">
        <v>4670000</v>
      </c>
      <c r="I75" s="33">
        <v>5492000</v>
      </c>
      <c r="J75" s="33">
        <v>6603000</v>
      </c>
      <c r="K75" s="33">
        <v>7510000</v>
      </c>
      <c r="L75" s="33">
        <v>7749000</v>
      </c>
      <c r="M75" s="33">
        <v>7406000</v>
      </c>
      <c r="N75" s="33">
        <v>6875000</v>
      </c>
      <c r="O75" s="33">
        <v>7259000</v>
      </c>
    </row>
    <row r="76" spans="1:15" x14ac:dyDescent="0.35">
      <c r="A76" s="40">
        <f>VLOOKUP(B76,'[1]PORTFOLIO RAW'!B:B,1,FALSE)</f>
        <v>325922</v>
      </c>
      <c r="B76" s="40">
        <v>325922</v>
      </c>
      <c r="C76" s="40" t="s">
        <v>3651</v>
      </c>
      <c r="D76" s="38" t="s">
        <v>3652</v>
      </c>
      <c r="E76" s="33">
        <v>5586900</v>
      </c>
      <c r="F76" s="33">
        <v>2834300</v>
      </c>
      <c r="G76" s="33">
        <v>2259600</v>
      </c>
      <c r="H76" s="33">
        <v>2613200</v>
      </c>
      <c r="I76" s="33">
        <v>2620600</v>
      </c>
      <c r="J76" s="33">
        <v>3592100</v>
      </c>
      <c r="K76" s="33">
        <v>4058500</v>
      </c>
      <c r="L76" s="33">
        <v>5115800</v>
      </c>
      <c r="M76" s="33">
        <v>5894300</v>
      </c>
      <c r="N76" s="33">
        <v>6792500</v>
      </c>
      <c r="O76" s="33">
        <v>7747100</v>
      </c>
    </row>
    <row r="77" spans="1:15" x14ac:dyDescent="0.35">
      <c r="A77" s="40">
        <f>VLOOKUP(B77,'[1]PORTFOLIO RAW'!B:B,1,FALSE)</f>
        <v>912941</v>
      </c>
      <c r="B77" s="40">
        <v>912941</v>
      </c>
      <c r="C77" s="40" t="s">
        <v>3653</v>
      </c>
      <c r="D77" s="38" t="s">
        <v>3654</v>
      </c>
      <c r="E77" s="33">
        <v>9085688</v>
      </c>
      <c r="F77" s="33">
        <v>9808562</v>
      </c>
      <c r="G77" s="33">
        <v>11630176</v>
      </c>
      <c r="H77" s="33">
        <v>13711000</v>
      </c>
      <c r="I77" s="33">
        <v>16904800</v>
      </c>
      <c r="J77" s="33">
        <v>19016500</v>
      </c>
      <c r="K77" s="33">
        <v>22385300</v>
      </c>
      <c r="L77" s="33">
        <v>23378100</v>
      </c>
      <c r="M77" s="33">
        <v>23690300</v>
      </c>
      <c r="N77" s="33">
        <v>23002800</v>
      </c>
      <c r="O77" s="33">
        <v>26358200</v>
      </c>
    </row>
    <row r="78" spans="1:15" x14ac:dyDescent="0.35">
      <c r="A78" s="40">
        <f>VLOOKUP(B78,'[1]PORTFOLIO RAW'!B:B,1,FALSE)</f>
        <v>683118</v>
      </c>
      <c r="B78" s="40">
        <v>683118</v>
      </c>
      <c r="C78" s="40" t="s">
        <v>3655</v>
      </c>
      <c r="D78" s="38" t="s">
        <v>3656</v>
      </c>
      <c r="E78" s="33">
        <v>-783600</v>
      </c>
      <c r="F78" s="33">
        <v>-994400</v>
      </c>
      <c r="G78" s="33">
        <v>-606200</v>
      </c>
      <c r="H78" s="33">
        <v>-309600</v>
      </c>
      <c r="I78" s="33">
        <v>-169000</v>
      </c>
      <c r="J78" s="33">
        <v>385200</v>
      </c>
      <c r="K78" s="33">
        <v>337000</v>
      </c>
      <c r="L78" s="33">
        <v>-187800</v>
      </c>
      <c r="M78" s="33">
        <v>-565000</v>
      </c>
      <c r="N78" s="33">
        <v>-1225000</v>
      </c>
      <c r="O78" s="33">
        <v>-327700</v>
      </c>
    </row>
    <row r="79" spans="1:15" x14ac:dyDescent="0.35">
      <c r="A79" s="40">
        <f>VLOOKUP(B79,'[1]PORTFOLIO RAW'!B:B,1,FALSE)</f>
        <v>906189</v>
      </c>
      <c r="B79" s="40">
        <v>906189</v>
      </c>
      <c r="C79" s="40" t="s">
        <v>3657</v>
      </c>
      <c r="D79" s="38" t="s">
        <v>3658</v>
      </c>
      <c r="E79" s="33">
        <v>7155800</v>
      </c>
      <c r="F79" s="33">
        <v>6532700</v>
      </c>
      <c r="G79" s="33">
        <v>4818700</v>
      </c>
      <c r="H79" s="33">
        <v>6290300</v>
      </c>
      <c r="I79" s="33">
        <v>6800300</v>
      </c>
      <c r="J79" s="33">
        <v>6842100</v>
      </c>
      <c r="K79" s="33">
        <v>10265800</v>
      </c>
      <c r="L79" s="33">
        <v>9062600</v>
      </c>
      <c r="M79" s="33">
        <v>6743400</v>
      </c>
      <c r="N79" s="33">
        <v>6520000</v>
      </c>
      <c r="O79" s="33">
        <v>9557300</v>
      </c>
    </row>
    <row r="80" spans="1:15" x14ac:dyDescent="0.35">
      <c r="A80" s="40">
        <f>VLOOKUP(B80,'[1]PORTFOLIO RAW'!B:B,1,FALSE)</f>
        <v>327998</v>
      </c>
      <c r="B80" s="40">
        <v>327998</v>
      </c>
      <c r="C80" s="40" t="s">
        <v>3659</v>
      </c>
      <c r="D80" s="38" t="s">
        <v>3660</v>
      </c>
      <c r="E80" s="33">
        <v>30169000</v>
      </c>
      <c r="F80" s="33">
        <v>31676000</v>
      </c>
      <c r="G80" s="33">
        <v>37091000</v>
      </c>
      <c r="H80" s="33">
        <v>47614000</v>
      </c>
      <c r="I80" s="33">
        <v>60541000</v>
      </c>
      <c r="J80" s="33">
        <v>60601000</v>
      </c>
      <c r="K80" s="33">
        <v>62701000</v>
      </c>
      <c r="L80" s="33">
        <v>64880000</v>
      </c>
      <c r="M80" s="33">
        <v>67662000</v>
      </c>
      <c r="N80" s="33">
        <v>68530000</v>
      </c>
      <c r="O80" s="33">
        <v>68871000</v>
      </c>
    </row>
    <row r="81" spans="1:15" x14ac:dyDescent="0.35">
      <c r="A81" s="40">
        <f>VLOOKUP(B81,'[1]PORTFOLIO RAW'!B:B,1,FALSE)</f>
        <v>683432</v>
      </c>
      <c r="B81" s="40">
        <v>683432</v>
      </c>
      <c r="C81" s="40" t="s">
        <v>3661</v>
      </c>
      <c r="D81" s="38" t="s">
        <v>3662</v>
      </c>
      <c r="E81" s="33">
        <v>1303800</v>
      </c>
      <c r="F81" s="33">
        <v>7281400</v>
      </c>
      <c r="G81" s="33">
        <v>7564500</v>
      </c>
      <c r="H81" s="33">
        <v>7846500</v>
      </c>
      <c r="I81" s="33">
        <v>7681300</v>
      </c>
      <c r="J81" s="33">
        <v>7703300</v>
      </c>
      <c r="K81" s="33">
        <v>7903500</v>
      </c>
      <c r="L81" s="33">
        <v>7745300</v>
      </c>
      <c r="M81" s="33">
        <v>7774100</v>
      </c>
      <c r="N81" s="33">
        <v>7691300</v>
      </c>
      <c r="O81" s="33">
        <v>7958800</v>
      </c>
    </row>
    <row r="82" spans="1:15" x14ac:dyDescent="0.35">
      <c r="A82" s="40">
        <f>VLOOKUP(B82,'[1]PORTFOLIO RAW'!B:B,1,FALSE)</f>
        <v>921964</v>
      </c>
      <c r="B82" s="40">
        <v>921964</v>
      </c>
      <c r="C82" s="40" t="s">
        <v>3663</v>
      </c>
      <c r="D82" s="38" t="s">
        <v>3664</v>
      </c>
      <c r="E82" s="33">
        <v>30753000</v>
      </c>
      <c r="F82" s="33">
        <v>32323000</v>
      </c>
      <c r="G82" s="33">
        <v>33734000</v>
      </c>
      <c r="H82" s="33">
        <v>37519000</v>
      </c>
      <c r="I82" s="33">
        <v>37385000</v>
      </c>
      <c r="J82" s="33">
        <v>39759000</v>
      </c>
      <c r="K82" s="33">
        <v>45429000</v>
      </c>
      <c r="L82" s="33">
        <v>44958000</v>
      </c>
      <c r="M82" s="33">
        <v>44525000</v>
      </c>
      <c r="N82" s="33">
        <v>43265000</v>
      </c>
      <c r="O82" s="33">
        <v>41315000</v>
      </c>
    </row>
    <row r="83" spans="1:15" x14ac:dyDescent="0.35">
      <c r="A83" s="40">
        <f>VLOOKUP(B83,'[1]PORTFOLIO RAW'!B:B,1,FALSE)</f>
        <v>154259</v>
      </c>
      <c r="B83" s="40">
        <v>154259</v>
      </c>
      <c r="C83" s="40" t="s">
        <v>3665</v>
      </c>
      <c r="D83" s="38" t="s">
        <v>3666</v>
      </c>
      <c r="E83" s="33">
        <v>988400</v>
      </c>
      <c r="F83" s="33">
        <v>1253200</v>
      </c>
      <c r="G83" s="33">
        <v>1429200</v>
      </c>
      <c r="H83" s="33">
        <v>1459000</v>
      </c>
      <c r="I83" s="33">
        <v>1344600</v>
      </c>
      <c r="J83" s="33">
        <v>1667300</v>
      </c>
      <c r="K83" s="33">
        <v>1170700</v>
      </c>
      <c r="L83" s="33">
        <v>1785000</v>
      </c>
      <c r="M83" s="33">
        <v>4406900</v>
      </c>
      <c r="N83" s="33">
        <v>5389500</v>
      </c>
      <c r="O83" s="33">
        <v>7182300</v>
      </c>
    </row>
    <row r="84" spans="1:15" x14ac:dyDescent="0.35">
      <c r="A84" s="40">
        <f>VLOOKUP(B84,'[1]PORTFOLIO RAW'!B:B,1,FALSE)</f>
        <v>904830</v>
      </c>
      <c r="B84" s="40">
        <v>904830</v>
      </c>
      <c r="C84" s="40" t="s">
        <v>3667</v>
      </c>
      <c r="D84" s="38" t="s">
        <v>3668</v>
      </c>
      <c r="E84" s="33">
        <v>3946173</v>
      </c>
      <c r="F84" s="33">
        <v>3792866</v>
      </c>
      <c r="G84" s="33">
        <v>4083608</v>
      </c>
      <c r="H84" s="33">
        <v>4526562</v>
      </c>
      <c r="I84" s="33">
        <v>4930555</v>
      </c>
      <c r="J84" s="33">
        <v>4919230</v>
      </c>
      <c r="K84" s="33">
        <v>5377396</v>
      </c>
      <c r="L84" s="33">
        <v>3700725</v>
      </c>
      <c r="M84" s="33">
        <v>3644575</v>
      </c>
      <c r="N84" s="33">
        <v>3799746</v>
      </c>
      <c r="O84" s="33">
        <v>4383180</v>
      </c>
    </row>
    <row r="85" spans="1:15" x14ac:dyDescent="0.35">
      <c r="A85" s="40">
        <f>VLOOKUP(B85,'[1]PORTFOLIO RAW'!B:B,1,FALSE)</f>
        <v>932913</v>
      </c>
      <c r="B85" s="40">
        <v>932913</v>
      </c>
      <c r="C85" s="40" t="s">
        <v>3669</v>
      </c>
      <c r="D85" s="38" t="s">
        <v>3670</v>
      </c>
      <c r="E85" s="33">
        <v>4091700</v>
      </c>
      <c r="F85" s="33">
        <v>3522800</v>
      </c>
      <c r="G85" s="33">
        <v>4194800</v>
      </c>
      <c r="H85" s="33">
        <v>3580500</v>
      </c>
      <c r="I85" s="33">
        <v>3504300</v>
      </c>
      <c r="J85" s="33">
        <v>3460800</v>
      </c>
      <c r="K85" s="33">
        <v>3582400</v>
      </c>
      <c r="L85" s="33">
        <v>2850000</v>
      </c>
      <c r="M85" s="33">
        <v>2452400</v>
      </c>
      <c r="N85" s="33">
        <v>2162000</v>
      </c>
      <c r="O85" s="33">
        <v>2615100</v>
      </c>
    </row>
    <row r="86" spans="1:15" x14ac:dyDescent="0.35">
      <c r="A86" s="40">
        <f>VLOOKUP(B86,'[1]PORTFOLIO RAW'!B:B,1,FALSE)</f>
        <v>905214</v>
      </c>
      <c r="B86" s="40">
        <v>905214</v>
      </c>
      <c r="C86" s="40" t="s">
        <v>3671</v>
      </c>
      <c r="D86" s="38" t="s">
        <v>3672</v>
      </c>
      <c r="E86" s="33">
        <v>5853000</v>
      </c>
      <c r="F86" s="33">
        <v>5995000</v>
      </c>
      <c r="G86" s="33">
        <v>6278000</v>
      </c>
      <c r="H86" s="33">
        <v>6722000</v>
      </c>
      <c r="I86" s="33">
        <v>7009000</v>
      </c>
      <c r="J86" s="33">
        <v>7373000</v>
      </c>
      <c r="K86" s="33">
        <v>7921000</v>
      </c>
      <c r="L86" s="33">
        <v>8327000</v>
      </c>
      <c r="M86" s="33">
        <v>8772000</v>
      </c>
      <c r="N86" s="33">
        <v>9011000</v>
      </c>
      <c r="O86" s="33">
        <v>9512000</v>
      </c>
    </row>
    <row r="87" spans="1:15" x14ac:dyDescent="0.35">
      <c r="A87" s="40">
        <f>VLOOKUP(B87,'[1]PORTFOLIO RAW'!B:B,1,FALSE)</f>
        <v>513260</v>
      </c>
      <c r="B87" s="40">
        <v>513260</v>
      </c>
      <c r="C87" s="40" t="s">
        <v>3673</v>
      </c>
      <c r="D87" s="38" t="s">
        <v>3674</v>
      </c>
      <c r="E87" s="33">
        <v>2006033</v>
      </c>
      <c r="F87" s="33">
        <v>1805133</v>
      </c>
      <c r="G87" s="33">
        <v>1908720</v>
      </c>
      <c r="H87" s="33">
        <v>2041070</v>
      </c>
      <c r="I87" s="33">
        <v>1920776</v>
      </c>
      <c r="J87" s="33">
        <v>1965776</v>
      </c>
      <c r="K87" s="33">
        <v>2565560</v>
      </c>
      <c r="L87" s="33">
        <v>2860325</v>
      </c>
      <c r="M87" s="33">
        <v>3181932</v>
      </c>
      <c r="N87" s="33">
        <v>3465818</v>
      </c>
      <c r="O87" s="33">
        <v>4532844</v>
      </c>
    </row>
    <row r="88" spans="1:15" x14ac:dyDescent="0.35">
      <c r="A88" s="40">
        <f>VLOOKUP(B88,'[1]PORTFOLIO RAW'!B:B,1,FALSE)</f>
        <v>152719</v>
      </c>
      <c r="B88" s="40">
        <v>152719</v>
      </c>
      <c r="C88" s="40" t="s">
        <v>3675</v>
      </c>
      <c r="D88" s="38" t="s">
        <v>3676</v>
      </c>
      <c r="E88" s="33">
        <v>1094800</v>
      </c>
      <c r="F88" s="33">
        <v>1409200</v>
      </c>
      <c r="G88" s="33">
        <v>1606100</v>
      </c>
      <c r="H88" s="33">
        <v>1894000</v>
      </c>
      <c r="I88" s="33">
        <v>1936200</v>
      </c>
      <c r="J88" s="33">
        <v>1842000</v>
      </c>
      <c r="K88" s="33">
        <v>2059500</v>
      </c>
      <c r="L88" s="33">
        <v>2156900</v>
      </c>
      <c r="M88" s="33">
        <v>2333500</v>
      </c>
      <c r="N88" s="33">
        <v>1952000</v>
      </c>
      <c r="O88" s="33">
        <v>2101700</v>
      </c>
    </row>
    <row r="89" spans="1:15" x14ac:dyDescent="0.35">
      <c r="A89" s="40">
        <f>VLOOKUP(B89,'[1]PORTFOLIO RAW'!B:B,1,FALSE)</f>
        <v>687609</v>
      </c>
      <c r="B89" s="40">
        <v>687609</v>
      </c>
      <c r="C89" s="40" t="s">
        <v>3677</v>
      </c>
      <c r="D89" s="38" t="s">
        <v>3678</v>
      </c>
      <c r="E89" s="33">
        <v>11704602</v>
      </c>
      <c r="F89" s="33">
        <v>11083858</v>
      </c>
      <c r="G89" s="33">
        <v>13787648</v>
      </c>
      <c r="H89" s="33">
        <v>15302179</v>
      </c>
      <c r="I89" s="33">
        <v>17929879</v>
      </c>
      <c r="J89" s="33">
        <v>20865000</v>
      </c>
      <c r="K89" s="33">
        <v>23647000</v>
      </c>
      <c r="L89" s="33">
        <v>19906000</v>
      </c>
      <c r="M89" s="33">
        <v>6576000</v>
      </c>
      <c r="N89" s="33">
        <v>10539000</v>
      </c>
      <c r="O89" s="33">
        <v>8063000</v>
      </c>
    </row>
    <row r="90" spans="1:15" x14ac:dyDescent="0.35">
      <c r="A90" s="40">
        <f>VLOOKUP(B90,'[1]PORTFOLIO RAW'!B:B,1,FALSE)</f>
        <v>923937</v>
      </c>
      <c r="B90" s="40">
        <v>923937</v>
      </c>
      <c r="C90" s="40" t="s">
        <v>3679</v>
      </c>
      <c r="D90" s="38" t="s">
        <v>3680</v>
      </c>
      <c r="E90" s="33">
        <v>142394000</v>
      </c>
      <c r="F90" s="33">
        <v>137791000</v>
      </c>
      <c r="G90" s="33">
        <v>193557000</v>
      </c>
      <c r="H90" s="33">
        <v>211351000</v>
      </c>
      <c r="I90" s="33">
        <v>211371000</v>
      </c>
      <c r="J90" s="33">
        <v>217889000</v>
      </c>
      <c r="K90" s="33">
        <v>219333000</v>
      </c>
      <c r="L90" s="33">
        <v>224162000</v>
      </c>
      <c r="M90" s="33">
        <v>233932000</v>
      </c>
      <c r="N90" s="33">
        <v>241620000</v>
      </c>
      <c r="O90" s="33">
        <v>244823000</v>
      </c>
    </row>
    <row r="91" spans="1:15" x14ac:dyDescent="0.35">
      <c r="A91" s="40">
        <f>VLOOKUP(B91,'[1]PORTFOLIO RAW'!B:B,1,FALSE)</f>
        <v>741344</v>
      </c>
      <c r="B91" s="40">
        <v>741344</v>
      </c>
      <c r="C91" s="40" t="s">
        <v>3681</v>
      </c>
      <c r="D91" s="38" t="s">
        <v>3682</v>
      </c>
      <c r="E91" s="33">
        <v>113598000</v>
      </c>
      <c r="F91" s="33">
        <v>70966000</v>
      </c>
      <c r="G91" s="33">
        <v>152388000</v>
      </c>
      <c r="H91" s="33">
        <v>163156000</v>
      </c>
      <c r="I91" s="33">
        <v>177494000</v>
      </c>
      <c r="J91" s="33">
        <v>186487000</v>
      </c>
      <c r="K91" s="33">
        <v>197601000</v>
      </c>
      <c r="L91" s="33">
        <v>200066000</v>
      </c>
      <c r="M91" s="33">
        <v>205139000</v>
      </c>
      <c r="N91" s="33">
        <v>205867000</v>
      </c>
      <c r="O91" s="33">
        <v>181487000</v>
      </c>
    </row>
    <row r="92" spans="1:15" x14ac:dyDescent="0.35">
      <c r="A92" s="40">
        <f>VLOOKUP(B92,'[1]PORTFOLIO RAW'!B:B,1,FALSE)</f>
        <v>357922</v>
      </c>
      <c r="B92" s="40">
        <v>357922</v>
      </c>
      <c r="C92" s="40" t="s">
        <v>3683</v>
      </c>
      <c r="D92" s="38" t="s">
        <v>3684</v>
      </c>
      <c r="E92" s="33">
        <v>2082000</v>
      </c>
      <c r="F92" s="33">
        <v>1553000</v>
      </c>
      <c r="G92" s="33">
        <v>1513000</v>
      </c>
      <c r="H92" s="33">
        <v>1627000</v>
      </c>
      <c r="I92" s="33">
        <v>1870000</v>
      </c>
      <c r="J92" s="33">
        <v>2943000</v>
      </c>
      <c r="K92" s="33">
        <v>3796000</v>
      </c>
      <c r="L92" s="33">
        <v>3510000</v>
      </c>
      <c r="M92" s="33">
        <v>3941000</v>
      </c>
      <c r="N92" s="33">
        <v>4532000</v>
      </c>
      <c r="O92" s="33">
        <v>5403000</v>
      </c>
    </row>
    <row r="93" spans="1:15" x14ac:dyDescent="0.35">
      <c r="A93" s="40">
        <f>VLOOKUP(B93,'[1]PORTFOLIO RAW'!B:B,1,FALSE)</f>
        <v>883488</v>
      </c>
      <c r="B93" s="40">
        <v>883488</v>
      </c>
      <c r="C93" s="40" t="s">
        <v>3685</v>
      </c>
      <c r="D93" s="38" t="s">
        <v>3686</v>
      </c>
      <c r="E93" s="33">
        <v>2829065</v>
      </c>
      <c r="F93" s="33">
        <v>2591496</v>
      </c>
      <c r="G93" s="33">
        <v>3749555</v>
      </c>
      <c r="H93" s="33">
        <v>4052445</v>
      </c>
      <c r="I93" s="33">
        <v>4927950</v>
      </c>
      <c r="J93" s="33">
        <v>4904470</v>
      </c>
      <c r="K93" s="33">
        <v>4855925</v>
      </c>
      <c r="L93" s="33">
        <v>5375000</v>
      </c>
      <c r="M93" s="33">
        <v>5799000</v>
      </c>
      <c r="N93" s="33">
        <v>5872000</v>
      </c>
      <c r="O93" s="33">
        <v>6231000</v>
      </c>
    </row>
    <row r="94" spans="1:15" x14ac:dyDescent="0.35">
      <c r="A94" s="40">
        <f>VLOOKUP(B94,'[1]PORTFOLIO RAW'!B:B,1,FALSE)</f>
        <v>755148</v>
      </c>
      <c r="B94" s="40">
        <v>755148</v>
      </c>
      <c r="C94" s="40" t="s">
        <v>3687</v>
      </c>
      <c r="D94" s="38" t="s">
        <v>3688</v>
      </c>
      <c r="E94" s="33">
        <v>2080066</v>
      </c>
      <c r="F94" s="33">
        <v>101968</v>
      </c>
      <c r="G94" s="33">
        <v>108373</v>
      </c>
      <c r="H94" s="33">
        <v>276654</v>
      </c>
      <c r="I94" s="33">
        <v>411130</v>
      </c>
      <c r="J94" s="33">
        <v>915171</v>
      </c>
      <c r="K94" s="33">
        <v>1156105</v>
      </c>
      <c r="L94" s="33">
        <v>1333574</v>
      </c>
      <c r="M94" s="33">
        <v>1376115</v>
      </c>
      <c r="N94" s="33">
        <v>741770</v>
      </c>
      <c r="O94" s="33">
        <v>989202</v>
      </c>
    </row>
    <row r="95" spans="1:15" x14ac:dyDescent="0.35">
      <c r="A95" s="40">
        <f>VLOOKUP(B95,'[1]PORTFOLIO RAW'!B:B,1,FALSE)</f>
        <v>135448</v>
      </c>
      <c r="B95" s="40">
        <v>135448</v>
      </c>
      <c r="C95" s="40" t="s">
        <v>3689</v>
      </c>
      <c r="D95" s="38" t="s">
        <v>3690</v>
      </c>
      <c r="E95" s="33">
        <v>639989</v>
      </c>
      <c r="F95" s="33">
        <v>-1949106</v>
      </c>
      <c r="G95" s="33">
        <v>-2092171</v>
      </c>
      <c r="H95" s="33">
        <v>-1133929</v>
      </c>
      <c r="I95" s="33">
        <v>-420370</v>
      </c>
      <c r="J95" s="33">
        <v>36867</v>
      </c>
      <c r="K95" s="33">
        <v>977080</v>
      </c>
      <c r="L95" s="33">
        <v>2013009</v>
      </c>
      <c r="M95" s="33">
        <v>2748787</v>
      </c>
      <c r="N95" s="33">
        <v>4637119</v>
      </c>
      <c r="O95" s="33">
        <v>6937414</v>
      </c>
    </row>
    <row r="96" spans="1:15" x14ac:dyDescent="0.35">
      <c r="A96" s="40">
        <f>VLOOKUP(B96,'[1]PORTFOLIO RAW'!B:B,1,FALSE)</f>
        <v>921268</v>
      </c>
      <c r="B96" s="40">
        <v>921268</v>
      </c>
      <c r="C96" s="40" t="s">
        <v>3691</v>
      </c>
      <c r="D96" s="38" t="s">
        <v>3692</v>
      </c>
      <c r="E96" s="33">
        <v>1935700</v>
      </c>
      <c r="F96" s="33">
        <v>1571600</v>
      </c>
      <c r="G96" s="33">
        <v>2000900</v>
      </c>
      <c r="H96" s="33">
        <v>2129200</v>
      </c>
      <c r="I96" s="33">
        <v>5666700</v>
      </c>
      <c r="J96" s="33">
        <v>6077000</v>
      </c>
      <c r="K96" s="33">
        <v>7344300</v>
      </c>
      <c r="L96" s="33">
        <v>7315900</v>
      </c>
      <c r="M96" s="33">
        <v>6909900</v>
      </c>
      <c r="N96" s="33">
        <v>6901100</v>
      </c>
      <c r="O96" s="33">
        <v>7618500</v>
      </c>
    </row>
    <row r="97" spans="1:15" x14ac:dyDescent="0.35">
      <c r="A97" s="40">
        <f>VLOOKUP(B97,'[1]PORTFOLIO RAW'!B:B,1,FALSE)</f>
        <v>912157</v>
      </c>
      <c r="B97" s="40">
        <v>912157</v>
      </c>
      <c r="C97" s="40" t="s">
        <v>3693</v>
      </c>
      <c r="D97" s="38" t="s">
        <v>3694</v>
      </c>
      <c r="E97" s="33">
        <v>1575277</v>
      </c>
      <c r="F97" s="33">
        <v>1567943</v>
      </c>
      <c r="G97" s="33">
        <v>1628957</v>
      </c>
      <c r="H97" s="33">
        <v>1925818</v>
      </c>
      <c r="I97" s="33">
        <v>1842216</v>
      </c>
      <c r="J97" s="33">
        <v>1939812</v>
      </c>
      <c r="K97" s="33">
        <v>1994487</v>
      </c>
      <c r="L97" s="33">
        <v>2042102</v>
      </c>
      <c r="M97" s="33">
        <v>2110441</v>
      </c>
      <c r="N97" s="33">
        <v>2153570</v>
      </c>
      <c r="O97" s="33">
        <v>2503188</v>
      </c>
    </row>
    <row r="98" spans="1:15" x14ac:dyDescent="0.35">
      <c r="A98" s="40">
        <f>VLOOKUP(B98,'[1]PORTFOLIO RAW'!B:B,1,FALSE)</f>
        <v>500320</v>
      </c>
      <c r="B98" s="40">
        <v>500320</v>
      </c>
      <c r="C98" s="40" t="s">
        <v>3695</v>
      </c>
      <c r="D98" s="38" t="s">
        <v>3696</v>
      </c>
      <c r="E98" s="33">
        <v>4032000</v>
      </c>
      <c r="F98" s="33">
        <v>4339000</v>
      </c>
      <c r="G98" s="33">
        <v>3134000</v>
      </c>
      <c r="H98" s="33">
        <v>2729000</v>
      </c>
      <c r="I98" s="33">
        <v>2564000</v>
      </c>
      <c r="J98" s="33">
        <v>2458000</v>
      </c>
      <c r="K98" s="33">
        <v>2267000</v>
      </c>
      <c r="L98" s="33">
        <v>2422000</v>
      </c>
      <c r="M98" s="33">
        <v>3036000</v>
      </c>
      <c r="N98" s="33">
        <v>3396000</v>
      </c>
      <c r="O98" s="33">
        <v>4060000</v>
      </c>
    </row>
    <row r="99" spans="1:15" x14ac:dyDescent="0.35">
      <c r="A99" s="40">
        <f>VLOOKUP(B99,'[1]PORTFOLIO RAW'!B:B,1,FALSE)</f>
        <v>905115</v>
      </c>
      <c r="B99" s="40">
        <v>905115</v>
      </c>
      <c r="C99" s="40" t="s">
        <v>3697</v>
      </c>
      <c r="D99" s="38" t="s">
        <v>3698</v>
      </c>
      <c r="E99" s="33">
        <v>8772000</v>
      </c>
      <c r="F99" s="33">
        <v>9113000</v>
      </c>
      <c r="G99" s="33">
        <v>8555000</v>
      </c>
      <c r="H99" s="33">
        <v>9792000</v>
      </c>
      <c r="I99" s="33">
        <v>10399000</v>
      </c>
      <c r="J99" s="33">
        <v>10295000</v>
      </c>
      <c r="K99" s="33">
        <v>10585000</v>
      </c>
      <c r="L99" s="33">
        <v>10119000</v>
      </c>
      <c r="M99" s="33">
        <v>8081000</v>
      </c>
      <c r="N99" s="33">
        <v>7568000</v>
      </c>
      <c r="O99" s="33">
        <v>8718000</v>
      </c>
    </row>
    <row r="100" spans="1:15" x14ac:dyDescent="0.35">
      <c r="A100" s="40">
        <f>VLOOKUP(B100,'[1]PORTFOLIO RAW'!B:B,1,FALSE)</f>
        <v>902306</v>
      </c>
      <c r="B100" s="40">
        <v>902306</v>
      </c>
      <c r="C100" s="40" t="s">
        <v>3699</v>
      </c>
      <c r="D100" s="38" t="s">
        <v>3700</v>
      </c>
      <c r="E100" s="33">
        <v>7862671</v>
      </c>
      <c r="F100" s="33">
        <v>7966592</v>
      </c>
      <c r="G100" s="33">
        <v>8613360</v>
      </c>
      <c r="H100" s="33">
        <v>8496400</v>
      </c>
      <c r="I100" s="33">
        <v>8961270</v>
      </c>
      <c r="J100" s="33">
        <v>9197089</v>
      </c>
      <c r="K100" s="33">
        <v>9632466</v>
      </c>
      <c r="L100" s="33">
        <v>10007725</v>
      </c>
      <c r="M100" s="33">
        <v>9256791</v>
      </c>
      <c r="N100" s="33">
        <v>8081809</v>
      </c>
      <c r="O100" s="33">
        <v>7992515</v>
      </c>
    </row>
    <row r="101" spans="1:15" x14ac:dyDescent="0.35">
      <c r="A101" s="40">
        <f>VLOOKUP(B101,'[1]PORTFOLIO RAW'!B:B,1,FALSE)</f>
        <v>500373</v>
      </c>
      <c r="B101" s="40">
        <v>500373</v>
      </c>
      <c r="C101" s="40" t="s">
        <v>3701</v>
      </c>
      <c r="D101" s="38" t="s">
        <v>3702</v>
      </c>
      <c r="E101" s="33">
        <v>6985094</v>
      </c>
      <c r="F101" s="33">
        <v>9014497</v>
      </c>
      <c r="G101" s="33">
        <v>9998042</v>
      </c>
      <c r="H101" s="33">
        <v>10231632</v>
      </c>
      <c r="I101" s="33">
        <v>12640904</v>
      </c>
      <c r="J101" s="33">
        <v>13284764</v>
      </c>
      <c r="K101" s="33">
        <v>15418459</v>
      </c>
      <c r="L101" s="33">
        <v>17712582</v>
      </c>
      <c r="M101" s="33">
        <v>12943035</v>
      </c>
      <c r="N101" s="33">
        <v>13981581</v>
      </c>
      <c r="O101" s="33">
        <v>16283273</v>
      </c>
    </row>
    <row r="102" spans="1:15" x14ac:dyDescent="0.35">
      <c r="A102" s="40">
        <f>VLOOKUP(B102,'[1]PORTFOLIO RAW'!B:B,1,FALSE)</f>
        <v>906194</v>
      </c>
      <c r="B102" s="40">
        <v>906194</v>
      </c>
      <c r="C102" s="40" t="s">
        <v>3703</v>
      </c>
      <c r="D102" s="38" t="s">
        <v>3704</v>
      </c>
      <c r="E102" s="33">
        <v>1399200</v>
      </c>
      <c r="F102" s="33">
        <v>1312400</v>
      </c>
      <c r="G102" s="33">
        <v>1601200</v>
      </c>
      <c r="H102" s="33">
        <v>1691400</v>
      </c>
      <c r="I102" s="33">
        <v>1702400</v>
      </c>
      <c r="J102" s="33">
        <v>1933200</v>
      </c>
      <c r="K102" s="33">
        <v>2300700</v>
      </c>
      <c r="L102" s="33">
        <v>2200100</v>
      </c>
      <c r="M102" s="33">
        <v>2310900</v>
      </c>
      <c r="N102" s="33">
        <v>2662700</v>
      </c>
      <c r="O102" s="33">
        <v>3174400</v>
      </c>
    </row>
    <row r="103" spans="1:15" x14ac:dyDescent="0.35">
      <c r="A103" s="40">
        <f>VLOOKUP(B103,'[1]PORTFOLIO RAW'!B:B,1,FALSE)</f>
        <v>329534</v>
      </c>
      <c r="B103" s="40">
        <v>329534</v>
      </c>
      <c r="C103" s="40" t="s">
        <v>3705</v>
      </c>
      <c r="D103" s="38" t="s">
        <v>3706</v>
      </c>
      <c r="E103" s="33">
        <v>4852856</v>
      </c>
      <c r="F103" s="33">
        <v>4788508</v>
      </c>
      <c r="G103" s="33">
        <v>4838566</v>
      </c>
      <c r="H103" s="33">
        <v>4890186</v>
      </c>
      <c r="I103" s="33">
        <v>5469015</v>
      </c>
      <c r="J103" s="33">
        <v>7239813</v>
      </c>
      <c r="K103" s="33">
        <v>10457201</v>
      </c>
      <c r="L103" s="33">
        <v>10318456</v>
      </c>
      <c r="M103" s="33">
        <v>10433088</v>
      </c>
      <c r="N103" s="33">
        <v>10191798</v>
      </c>
      <c r="O103" s="33">
        <v>10205184</v>
      </c>
    </row>
    <row r="104" spans="1:15" x14ac:dyDescent="0.35">
      <c r="A104" s="40">
        <f>VLOOKUP(B104,'[1]PORTFOLIO RAW'!B:B,1,FALSE)</f>
        <v>867375</v>
      </c>
      <c r="B104" s="40">
        <v>867375</v>
      </c>
      <c r="C104" s="40" t="s">
        <v>3707</v>
      </c>
      <c r="D104" s="38" t="s">
        <v>3708</v>
      </c>
      <c r="E104" s="33">
        <v>1199000</v>
      </c>
      <c r="F104" s="33">
        <v>1653200</v>
      </c>
      <c r="G104" s="33">
        <v>1640000</v>
      </c>
      <c r="H104" s="33">
        <v>1948400</v>
      </c>
      <c r="I104" s="33">
        <v>2629400</v>
      </c>
      <c r="J104" s="33">
        <v>2733200</v>
      </c>
      <c r="K104" s="33">
        <v>3286900</v>
      </c>
      <c r="L104" s="33">
        <v>3854900</v>
      </c>
      <c r="M104" s="33">
        <v>3643200</v>
      </c>
      <c r="N104" s="33">
        <v>3571900</v>
      </c>
      <c r="O104" s="33">
        <v>4384000</v>
      </c>
    </row>
    <row r="105" spans="1:15" x14ac:dyDescent="0.35">
      <c r="A105" s="40">
        <f>VLOOKUP(B105,'[1]PORTFOLIO RAW'!B:B,1,FALSE)</f>
        <v>910722</v>
      </c>
      <c r="B105" s="40">
        <v>910722</v>
      </c>
      <c r="C105" s="40" t="s">
        <v>3709</v>
      </c>
      <c r="D105" s="38" t="s">
        <v>3710</v>
      </c>
      <c r="E105" s="33">
        <v>1226571</v>
      </c>
      <c r="F105" s="33">
        <v>1366418</v>
      </c>
      <c r="G105" s="33">
        <v>1553007</v>
      </c>
      <c r="H105" s="33">
        <v>1740906</v>
      </c>
      <c r="I105" s="33">
        <v>2003638</v>
      </c>
      <c r="J105" s="33">
        <v>2027699</v>
      </c>
      <c r="K105" s="33">
        <v>2084783</v>
      </c>
      <c r="L105" s="33">
        <v>1868408</v>
      </c>
      <c r="M105" s="33">
        <v>1691993</v>
      </c>
      <c r="N105" s="33">
        <v>1844638</v>
      </c>
      <c r="O105" s="33">
        <v>1991858</v>
      </c>
    </row>
    <row r="106" spans="1:15" x14ac:dyDescent="0.35">
      <c r="A106" s="40">
        <f>VLOOKUP(B106,'[1]PORTFOLIO RAW'!B:B,1,FALSE)</f>
        <v>905039</v>
      </c>
      <c r="B106" s="40">
        <v>905039</v>
      </c>
      <c r="C106" s="40" t="s">
        <v>3711</v>
      </c>
      <c r="D106" s="38" t="s">
        <v>3712</v>
      </c>
      <c r="E106" s="33">
        <v>121762000</v>
      </c>
      <c r="F106" s="33">
        <v>112965000</v>
      </c>
      <c r="G106" s="33">
        <v>110569000</v>
      </c>
      <c r="H106" s="33">
        <v>146839000</v>
      </c>
      <c r="I106" s="33">
        <v>154396000</v>
      </c>
      <c r="J106" s="33">
        <v>165863000</v>
      </c>
      <c r="K106" s="33">
        <v>174003000</v>
      </c>
      <c r="L106" s="33">
        <v>174399000</v>
      </c>
      <c r="M106" s="33">
        <v>170811000</v>
      </c>
      <c r="N106" s="33">
        <v>167325000</v>
      </c>
      <c r="O106" s="33">
        <v>187688000</v>
      </c>
    </row>
    <row r="107" spans="1:15" x14ac:dyDescent="0.35">
      <c r="A107" s="40">
        <f>VLOOKUP(B107,'[1]PORTFOLIO RAW'!B:B,1,FALSE)</f>
        <v>905082</v>
      </c>
      <c r="B107" s="40">
        <v>905082</v>
      </c>
      <c r="C107" s="40" t="s">
        <v>3713</v>
      </c>
      <c r="D107" s="38" t="s">
        <v>3714</v>
      </c>
      <c r="E107" s="33">
        <v>1064300</v>
      </c>
      <c r="F107" s="33">
        <v>902900</v>
      </c>
      <c r="G107" s="33">
        <v>1076400</v>
      </c>
      <c r="H107" s="33">
        <v>1131500</v>
      </c>
      <c r="I107" s="33">
        <v>1240600</v>
      </c>
      <c r="J107" s="33">
        <v>1480300</v>
      </c>
      <c r="K107" s="33">
        <v>1519800</v>
      </c>
      <c r="L107" s="33">
        <v>1530500</v>
      </c>
      <c r="M107" s="33">
        <v>1865700</v>
      </c>
      <c r="N107" s="33">
        <v>1957700</v>
      </c>
      <c r="O107" s="33">
        <v>2681800</v>
      </c>
    </row>
    <row r="108" spans="1:15" x14ac:dyDescent="0.35">
      <c r="A108" s="40">
        <f>VLOOKUP(B108,'[1]PORTFOLIO RAW'!B:B,1,FALSE)</f>
        <v>905016</v>
      </c>
      <c r="B108" s="40">
        <v>905016</v>
      </c>
      <c r="C108" s="40" t="s">
        <v>3715</v>
      </c>
      <c r="D108" s="38" t="s">
        <v>3716</v>
      </c>
      <c r="E108" s="33">
        <v>10735000</v>
      </c>
      <c r="F108" s="33">
        <v>11681000</v>
      </c>
      <c r="G108" s="33">
        <v>12967000</v>
      </c>
      <c r="H108" s="33">
        <v>14461000</v>
      </c>
      <c r="I108" s="33">
        <v>14943000</v>
      </c>
      <c r="J108" s="33">
        <v>16068000</v>
      </c>
      <c r="K108" s="33">
        <v>18040000</v>
      </c>
      <c r="L108" s="33">
        <v>19916000</v>
      </c>
      <c r="M108" s="33">
        <v>22574000</v>
      </c>
      <c r="N108" s="33">
        <v>24341000</v>
      </c>
      <c r="O108" s="33">
        <v>28208000</v>
      </c>
    </row>
    <row r="109" spans="1:15" x14ac:dyDescent="0.35">
      <c r="A109" s="40" t="str">
        <f>VLOOKUP(B109,'[1]PORTFOLIO RAW'!B:B,1,FALSE)</f>
        <v>28341F</v>
      </c>
      <c r="B109" s="40" t="s">
        <v>355</v>
      </c>
      <c r="C109" s="40" t="s">
        <v>3717</v>
      </c>
      <c r="D109" s="38" t="s">
        <v>3718</v>
      </c>
      <c r="E109" s="33">
        <v>4065519</v>
      </c>
      <c r="F109" s="33">
        <v>4187905</v>
      </c>
      <c r="G109" s="33">
        <v>4658699</v>
      </c>
      <c r="H109" s="33">
        <v>4367282</v>
      </c>
      <c r="I109" s="33">
        <v>4313163</v>
      </c>
      <c r="J109" s="33">
        <v>5185366</v>
      </c>
      <c r="K109" s="33">
        <v>4280981</v>
      </c>
      <c r="L109" s="33">
        <v>4361631</v>
      </c>
      <c r="M109" s="33">
        <v>4006090</v>
      </c>
      <c r="N109" s="33">
        <v>3618201</v>
      </c>
      <c r="O109" s="33">
        <v>3671500</v>
      </c>
    </row>
    <row r="110" spans="1:15" x14ac:dyDescent="0.35">
      <c r="A110" s="40">
        <f>VLOOKUP(B110,'[1]PORTFOLIO RAW'!B:B,1,FALSE)</f>
        <v>755980</v>
      </c>
      <c r="B110" s="40">
        <v>755980</v>
      </c>
      <c r="C110" s="40" t="s">
        <v>3719</v>
      </c>
      <c r="D110" s="38" t="s">
        <v>3720</v>
      </c>
      <c r="E110" s="33">
        <v>1010161</v>
      </c>
      <c r="F110" s="33">
        <v>1142259</v>
      </c>
      <c r="G110" s="33">
        <v>1190843</v>
      </c>
      <c r="H110" s="33">
        <v>1282512</v>
      </c>
      <c r="I110" s="33">
        <v>1458976</v>
      </c>
      <c r="J110" s="33">
        <v>1560360</v>
      </c>
      <c r="K110" s="33">
        <v>1772697</v>
      </c>
      <c r="L110" s="33">
        <v>1915217</v>
      </c>
      <c r="M110" s="33">
        <v>1801289</v>
      </c>
      <c r="N110" s="33">
        <v>1933094</v>
      </c>
      <c r="O110" s="33">
        <v>2096900</v>
      </c>
    </row>
    <row r="111" spans="1:15" x14ac:dyDescent="0.35">
      <c r="A111" s="40">
        <f>VLOOKUP(B111,'[1]PORTFOLIO RAW'!B:B,1,FALSE)</f>
        <v>905994</v>
      </c>
      <c r="B111" s="40">
        <v>905994</v>
      </c>
      <c r="C111" s="40" t="s">
        <v>3721</v>
      </c>
      <c r="D111" s="38" t="s">
        <v>3722</v>
      </c>
      <c r="E111" s="33">
        <v>1105438</v>
      </c>
      <c r="F111" s="33">
        <v>1104605</v>
      </c>
      <c r="G111" s="33">
        <v>1167340</v>
      </c>
      <c r="H111" s="33">
        <v>1139836</v>
      </c>
      <c r="I111" s="33">
        <v>1206095</v>
      </c>
      <c r="J111" s="33">
        <v>1276815</v>
      </c>
      <c r="K111" s="33">
        <v>1438163</v>
      </c>
      <c r="L111" s="33">
        <v>1594404</v>
      </c>
      <c r="M111" s="33">
        <v>1653752</v>
      </c>
      <c r="N111" s="33">
        <v>1966736</v>
      </c>
      <c r="O111" s="33">
        <v>2106709</v>
      </c>
    </row>
    <row r="112" spans="1:15" x14ac:dyDescent="0.35">
      <c r="A112" s="40">
        <f>VLOOKUP(B112,'[1]PORTFOLIO RAW'!B:B,1,FALSE)</f>
        <v>997198</v>
      </c>
      <c r="B112" s="40">
        <v>997198</v>
      </c>
      <c r="C112" s="40" t="s">
        <v>3723</v>
      </c>
      <c r="D112" s="38" t="s">
        <v>3724</v>
      </c>
      <c r="E112" s="33">
        <v>9152000</v>
      </c>
      <c r="F112" s="33">
        <v>7836000</v>
      </c>
      <c r="G112" s="33">
        <v>9678000</v>
      </c>
      <c r="H112" s="33">
        <v>10232000</v>
      </c>
      <c r="I112" s="33">
        <v>12790000</v>
      </c>
      <c r="J112" s="33">
        <v>13305000</v>
      </c>
      <c r="K112" s="33">
        <v>13555000</v>
      </c>
      <c r="L112" s="33">
        <v>14295000</v>
      </c>
      <c r="M112" s="33">
        <v>14508000</v>
      </c>
      <c r="N112" s="33">
        <v>14874000</v>
      </c>
      <c r="O112" s="33">
        <v>15034000</v>
      </c>
    </row>
    <row r="113" spans="1:15" x14ac:dyDescent="0.35">
      <c r="A113" s="40">
        <f>VLOOKUP(B113,'[1]PORTFOLIO RAW'!B:B,1,FALSE)</f>
        <v>951503</v>
      </c>
      <c r="B113" s="40">
        <v>951503</v>
      </c>
      <c r="C113" s="40" t="s">
        <v>3725</v>
      </c>
      <c r="D113" s="38" t="s">
        <v>3726</v>
      </c>
      <c r="E113" s="33">
        <v>6485256</v>
      </c>
      <c r="F113" s="33">
        <v>6184731</v>
      </c>
      <c r="G113" s="33">
        <v>6974907</v>
      </c>
      <c r="H113" s="33">
        <v>7579695</v>
      </c>
      <c r="I113" s="33">
        <v>8406624</v>
      </c>
      <c r="J113" s="33">
        <v>9321093</v>
      </c>
      <c r="K113" s="33">
        <v>10424032</v>
      </c>
      <c r="L113" s="33">
        <v>11104396</v>
      </c>
      <c r="M113" s="33">
        <v>14941789</v>
      </c>
      <c r="N113" s="33">
        <v>15255122</v>
      </c>
      <c r="O113" s="33">
        <v>15019319</v>
      </c>
    </row>
    <row r="114" spans="1:15" x14ac:dyDescent="0.35">
      <c r="A114" s="40">
        <f>VLOOKUP(B114,'[1]PORTFOLIO RAW'!B:B,1,FALSE)</f>
        <v>741123</v>
      </c>
      <c r="B114" s="40">
        <v>741123</v>
      </c>
      <c r="C114" s="40" t="s">
        <v>3727</v>
      </c>
      <c r="D114" s="38" t="s">
        <v>3728</v>
      </c>
      <c r="E114" s="33">
        <v>2467000</v>
      </c>
      <c r="F114" s="33">
        <v>2594000</v>
      </c>
      <c r="G114" s="33">
        <v>3026000</v>
      </c>
      <c r="H114" s="33">
        <v>3229000</v>
      </c>
      <c r="I114" s="33">
        <v>3258000</v>
      </c>
      <c r="J114" s="33">
        <v>3417000</v>
      </c>
      <c r="K114" s="33">
        <v>3585000</v>
      </c>
      <c r="L114" s="33">
        <v>3295000</v>
      </c>
      <c r="M114" s="33">
        <v>2660000</v>
      </c>
      <c r="N114" s="33">
        <v>2541000</v>
      </c>
      <c r="O114" s="33">
        <v>2731000</v>
      </c>
    </row>
    <row r="115" spans="1:15" x14ac:dyDescent="0.35">
      <c r="A115" s="40">
        <f>VLOOKUP(B115,'[1]PORTFOLIO RAW'!B:B,1,FALSE)</f>
        <v>546814</v>
      </c>
      <c r="B115" s="40">
        <v>546814</v>
      </c>
      <c r="C115" s="40" t="s">
        <v>3729</v>
      </c>
      <c r="D115" s="38" t="s">
        <v>3730</v>
      </c>
      <c r="E115" s="33">
        <v>9907000</v>
      </c>
      <c r="F115" s="33">
        <v>4646000</v>
      </c>
      <c r="G115" s="33">
        <v>4701000</v>
      </c>
      <c r="H115" s="33">
        <v>5530000</v>
      </c>
      <c r="I115" s="33">
        <v>5933000</v>
      </c>
      <c r="J115" s="33">
        <v>6051000</v>
      </c>
      <c r="K115" s="33">
        <v>6249000</v>
      </c>
      <c r="L115" s="33">
        <v>5378000</v>
      </c>
      <c r="M115" s="33">
        <v>4250000</v>
      </c>
      <c r="N115" s="33">
        <v>4323000</v>
      </c>
      <c r="O115" s="33">
        <v>5673000</v>
      </c>
    </row>
    <row r="116" spans="1:15" x14ac:dyDescent="0.35">
      <c r="A116" s="40">
        <f>VLOOKUP(B116,'[1]PORTFOLIO RAW'!B:B,1,FALSE)</f>
        <v>938076</v>
      </c>
      <c r="B116" s="40">
        <v>938076</v>
      </c>
      <c r="C116" s="40" t="s">
        <v>3731</v>
      </c>
      <c r="D116" s="38" t="s">
        <v>3732</v>
      </c>
      <c r="E116" s="33">
        <v>7332275</v>
      </c>
      <c r="F116" s="33">
        <v>7074364</v>
      </c>
      <c r="G116" s="33">
        <v>7632173</v>
      </c>
      <c r="H116" s="33">
        <v>7726994</v>
      </c>
      <c r="I116" s="33">
        <v>8524731</v>
      </c>
      <c r="J116" s="33">
        <v>9201300</v>
      </c>
      <c r="K116" s="33">
        <v>10073100</v>
      </c>
      <c r="L116" s="33">
        <v>11584100</v>
      </c>
      <c r="M116" s="33">
        <v>11841000</v>
      </c>
      <c r="N116" s="33">
        <v>11935800</v>
      </c>
      <c r="O116" s="33">
        <v>12620000</v>
      </c>
    </row>
    <row r="117" spans="1:15" x14ac:dyDescent="0.35">
      <c r="A117" s="40">
        <f>VLOOKUP(B117,'[1]PORTFOLIO RAW'!B:B,1,FALSE)</f>
        <v>152594</v>
      </c>
      <c r="B117" s="40">
        <v>152594</v>
      </c>
      <c r="C117" s="40" t="s">
        <v>3733</v>
      </c>
      <c r="D117" s="38" t="s">
        <v>3734</v>
      </c>
      <c r="E117" s="33">
        <v>14259000</v>
      </c>
      <c r="F117" s="33">
        <v>2066000</v>
      </c>
      <c r="G117" s="33">
        <v>6244000</v>
      </c>
      <c r="H117" s="33">
        <v>12504000</v>
      </c>
      <c r="I117" s="33">
        <v>15642000</v>
      </c>
      <c r="J117" s="33">
        <v>17543000</v>
      </c>
      <c r="K117" s="33">
        <v>20934000</v>
      </c>
      <c r="L117" s="33">
        <v>18287000</v>
      </c>
      <c r="M117" s="33">
        <v>7828000</v>
      </c>
      <c r="N117" s="33">
        <v>6051000</v>
      </c>
      <c r="O117" s="33">
        <v>7977000</v>
      </c>
    </row>
    <row r="118" spans="1:15" x14ac:dyDescent="0.35">
      <c r="A118" s="40">
        <f>VLOOKUP(B118,'[1]PORTFOLIO RAW'!B:B,1,FALSE)</f>
        <v>951018</v>
      </c>
      <c r="B118" s="40">
        <v>951018</v>
      </c>
      <c r="C118" s="40" t="s">
        <v>3735</v>
      </c>
      <c r="D118" s="38" t="s">
        <v>3736</v>
      </c>
      <c r="E118" s="33">
        <v>4274000</v>
      </c>
      <c r="F118" s="33">
        <v>4387000</v>
      </c>
      <c r="G118" s="33">
        <v>4891000</v>
      </c>
      <c r="H118" s="33">
        <v>4080000</v>
      </c>
      <c r="I118" s="33">
        <v>2755000</v>
      </c>
      <c r="J118" s="33">
        <v>2894000</v>
      </c>
      <c r="K118" s="33">
        <v>3062000</v>
      </c>
      <c r="L118" s="33">
        <v>2983000</v>
      </c>
      <c r="M118" s="33">
        <v>2545000</v>
      </c>
      <c r="N118" s="33">
        <v>2904000</v>
      </c>
      <c r="O118" s="33">
        <v>3144000</v>
      </c>
    </row>
    <row r="119" spans="1:15" x14ac:dyDescent="0.35">
      <c r="A119" s="40">
        <f>VLOOKUP(B119,'[1]PORTFOLIO RAW'!B:B,1,FALSE)</f>
        <v>907652</v>
      </c>
      <c r="B119" s="40">
        <v>907652</v>
      </c>
      <c r="C119" s="40" t="s">
        <v>3737</v>
      </c>
      <c r="D119" s="38" t="s">
        <v>3738</v>
      </c>
      <c r="E119" s="33">
        <v>11768000</v>
      </c>
      <c r="F119" s="33">
        <v>10053000</v>
      </c>
      <c r="G119" s="33">
        <v>12423000</v>
      </c>
      <c r="H119" s="33">
        <v>13316000</v>
      </c>
      <c r="I119" s="33">
        <v>13232000</v>
      </c>
      <c r="J119" s="33">
        <v>11390000</v>
      </c>
      <c r="K119" s="33">
        <v>14501000</v>
      </c>
      <c r="L119" s="33">
        <v>11829000</v>
      </c>
      <c r="M119" s="33">
        <v>10738000</v>
      </c>
      <c r="N119" s="33">
        <v>10976000</v>
      </c>
      <c r="O119" s="33">
        <v>11435000</v>
      </c>
    </row>
    <row r="120" spans="1:15" x14ac:dyDescent="0.35">
      <c r="A120" s="40">
        <f>VLOOKUP(B120,'[1]PORTFOLIO RAW'!B:B,1,FALSE)</f>
        <v>905801</v>
      </c>
      <c r="B120" s="40">
        <v>905801</v>
      </c>
      <c r="C120" s="40" t="s">
        <v>3739</v>
      </c>
      <c r="D120" s="38" t="s">
        <v>3740</v>
      </c>
      <c r="E120" s="33">
        <v>5319000</v>
      </c>
      <c r="F120" s="33">
        <v>6215800</v>
      </c>
      <c r="G120" s="33">
        <v>5174700</v>
      </c>
      <c r="H120" s="33">
        <v>5402900</v>
      </c>
      <c r="I120" s="33">
        <v>6365500</v>
      </c>
      <c r="J120" s="33">
        <v>6421700</v>
      </c>
      <c r="K120" s="33">
        <v>6672200</v>
      </c>
      <c r="L120" s="33">
        <v>6534800</v>
      </c>
      <c r="M120" s="33">
        <v>4996700</v>
      </c>
      <c r="N120" s="33">
        <v>4930200</v>
      </c>
      <c r="O120" s="33">
        <v>4327900</v>
      </c>
    </row>
    <row r="121" spans="1:15" x14ac:dyDescent="0.35">
      <c r="A121" s="40">
        <f>VLOOKUP(B121,'[1]PORTFOLIO RAW'!B:B,1,FALSE)</f>
        <v>906511</v>
      </c>
      <c r="B121" s="40">
        <v>906511</v>
      </c>
      <c r="C121" s="40" t="s">
        <v>3741</v>
      </c>
      <c r="D121" s="38" t="s">
        <v>3742</v>
      </c>
      <c r="E121" s="33">
        <v>2716716</v>
      </c>
      <c r="F121" s="33">
        <v>2324332</v>
      </c>
      <c r="G121" s="33">
        <v>2621330</v>
      </c>
      <c r="H121" s="33">
        <v>2793819</v>
      </c>
      <c r="I121" s="33">
        <v>2783235</v>
      </c>
      <c r="J121" s="33">
        <v>2997887</v>
      </c>
      <c r="K121" s="33">
        <v>3349074</v>
      </c>
      <c r="L121" s="33">
        <v>3301248</v>
      </c>
      <c r="M121" s="33">
        <v>3146567</v>
      </c>
      <c r="N121" s="33">
        <v>3193728</v>
      </c>
      <c r="O121" s="33">
        <v>3412152</v>
      </c>
    </row>
    <row r="122" spans="1:15" x14ac:dyDescent="0.35">
      <c r="A122" s="40">
        <f>VLOOKUP(B122,'[1]PORTFOLIO RAW'!B:B,1,FALSE)</f>
        <v>546697</v>
      </c>
      <c r="B122" s="40">
        <v>546697</v>
      </c>
      <c r="C122" s="40" t="s">
        <v>3743</v>
      </c>
      <c r="D122" s="38" t="s">
        <v>3744</v>
      </c>
      <c r="E122" s="33">
        <v>3459990</v>
      </c>
      <c r="F122" s="33">
        <v>4152487</v>
      </c>
      <c r="G122" s="33">
        <v>6367065</v>
      </c>
      <c r="H122" s="33">
        <v>5863729</v>
      </c>
      <c r="I122" s="33">
        <v>6738856</v>
      </c>
      <c r="J122" s="33">
        <v>9309739</v>
      </c>
      <c r="K122" s="33">
        <v>11369067</v>
      </c>
      <c r="L122" s="33">
        <v>15426000</v>
      </c>
      <c r="M122" s="33">
        <v>18534000</v>
      </c>
      <c r="N122" s="33">
        <v>18887000</v>
      </c>
      <c r="O122" s="33">
        <v>20442000</v>
      </c>
    </row>
    <row r="123" spans="1:15" x14ac:dyDescent="0.35">
      <c r="A123" s="40">
        <f>VLOOKUP(B123,'[1]PORTFOLIO RAW'!B:B,1,FALSE)</f>
        <v>134784</v>
      </c>
      <c r="B123" s="40">
        <v>134784</v>
      </c>
      <c r="C123" s="40" t="s">
        <v>3745</v>
      </c>
      <c r="D123" s="38" t="s">
        <v>3746</v>
      </c>
      <c r="E123" s="33">
        <v>6298000</v>
      </c>
      <c r="F123" s="33">
        <v>6137000</v>
      </c>
      <c r="G123" s="33">
        <v>6193000</v>
      </c>
      <c r="H123" s="33">
        <v>7532000</v>
      </c>
      <c r="I123" s="33">
        <v>7220000</v>
      </c>
      <c r="J123" s="33">
        <v>6831000</v>
      </c>
      <c r="K123" s="33">
        <v>7070000</v>
      </c>
      <c r="L123" s="33">
        <v>8522000</v>
      </c>
      <c r="M123" s="33">
        <v>8001000</v>
      </c>
      <c r="N123" s="33">
        <v>8924000</v>
      </c>
      <c r="O123" s="33">
        <v>11095000</v>
      </c>
    </row>
    <row r="124" spans="1:15" x14ac:dyDescent="0.35">
      <c r="A124" s="40">
        <f>VLOOKUP(B124,'[1]PORTFOLIO RAW'!B:B,1,FALSE)</f>
        <v>694405</v>
      </c>
      <c r="B124" s="40">
        <v>694405</v>
      </c>
      <c r="C124" s="40" t="s">
        <v>3747</v>
      </c>
      <c r="D124" s="38" t="s">
        <v>3748</v>
      </c>
      <c r="E124" s="33">
        <v>2617912</v>
      </c>
      <c r="F124" s="33">
        <v>2394652</v>
      </c>
      <c r="G124" s="33">
        <v>2665140</v>
      </c>
      <c r="H124" s="33">
        <v>3181462</v>
      </c>
      <c r="I124" s="33">
        <v>4145724</v>
      </c>
      <c r="J124" s="33">
        <v>4827703</v>
      </c>
      <c r="K124" s="33">
        <v>4456398</v>
      </c>
      <c r="L124" s="33">
        <v>4417982</v>
      </c>
      <c r="M124" s="33">
        <v>4469000</v>
      </c>
      <c r="N124" s="33">
        <v>5762000</v>
      </c>
      <c r="O124" s="33">
        <v>7471000</v>
      </c>
    </row>
    <row r="125" spans="1:15" x14ac:dyDescent="0.35">
      <c r="A125" s="40">
        <f>VLOOKUP(B125,'[1]PORTFOLIO RAW'!B:B,1,FALSE)</f>
        <v>906150</v>
      </c>
      <c r="B125" s="40">
        <v>906150</v>
      </c>
      <c r="C125" s="40" t="s">
        <v>3749</v>
      </c>
      <c r="D125" s="38" t="s">
        <v>3750</v>
      </c>
      <c r="E125" s="33">
        <v>115559000</v>
      </c>
      <c r="F125" s="33">
        <v>104665000</v>
      </c>
      <c r="G125" s="33">
        <v>117291000</v>
      </c>
      <c r="H125" s="33">
        <v>118936000</v>
      </c>
      <c r="I125" s="33">
        <v>116438000</v>
      </c>
      <c r="J125" s="33">
        <v>123026000</v>
      </c>
      <c r="K125" s="33">
        <v>130566000</v>
      </c>
      <c r="L125" s="33">
        <v>128159000</v>
      </c>
      <c r="M125" s="33">
        <v>98267000</v>
      </c>
      <c r="N125" s="33">
        <v>75821000</v>
      </c>
      <c r="O125" s="33">
        <v>64258000</v>
      </c>
    </row>
    <row r="126" spans="1:15" x14ac:dyDescent="0.35">
      <c r="A126" s="40">
        <f>VLOOKUP(B126,'[1]PORTFOLIO RAW'!B:B,1,FALSE)</f>
        <v>905898</v>
      </c>
      <c r="B126" s="40">
        <v>905898</v>
      </c>
      <c r="C126" s="40" t="s">
        <v>3751</v>
      </c>
      <c r="D126" s="38" t="s">
        <v>3752</v>
      </c>
      <c r="E126" s="33">
        <v>2098108</v>
      </c>
      <c r="F126" s="33">
        <v>2033805</v>
      </c>
      <c r="G126" s="33">
        <v>2163720</v>
      </c>
      <c r="H126" s="33">
        <v>2205216</v>
      </c>
      <c r="I126" s="33">
        <v>2628785</v>
      </c>
      <c r="J126" s="33">
        <v>3023912</v>
      </c>
      <c r="K126" s="33">
        <v>3250438</v>
      </c>
      <c r="L126" s="33">
        <v>3209872</v>
      </c>
      <c r="M126" s="33">
        <v>2266634</v>
      </c>
      <c r="N126" s="33">
        <v>1797935</v>
      </c>
      <c r="O126" s="33">
        <v>1690132</v>
      </c>
    </row>
    <row r="127" spans="1:15" x14ac:dyDescent="0.35">
      <c r="A127" s="40">
        <f>VLOOKUP(B127,'[1]PORTFOLIO RAW'!B:B,1,FALSE)</f>
        <v>904678</v>
      </c>
      <c r="B127" s="40">
        <v>904678</v>
      </c>
      <c r="C127" s="40" t="s">
        <v>3753</v>
      </c>
      <c r="D127" s="38" t="s">
        <v>3754</v>
      </c>
      <c r="E127" s="33">
        <v>6866000</v>
      </c>
      <c r="F127" s="33">
        <v>7725000</v>
      </c>
      <c r="G127" s="33">
        <v>8728000</v>
      </c>
      <c r="H127" s="33">
        <v>10373000</v>
      </c>
      <c r="I127" s="33">
        <v>13198000</v>
      </c>
      <c r="J127" s="33">
        <v>15765000</v>
      </c>
      <c r="K127" s="33">
        <v>13581000</v>
      </c>
      <c r="L127" s="33">
        <v>16267000</v>
      </c>
      <c r="M127" s="33">
        <v>15462000</v>
      </c>
      <c r="N127" s="33">
        <v>9409000</v>
      </c>
      <c r="O127" s="33">
        <v>8322000</v>
      </c>
    </row>
    <row r="128" spans="1:15" x14ac:dyDescent="0.35">
      <c r="A128" s="40">
        <f>VLOOKUP(B128,'[1]PORTFOLIO RAW'!B:B,1,FALSE)</f>
        <v>696738</v>
      </c>
      <c r="B128" s="40">
        <v>696738</v>
      </c>
      <c r="C128" s="40" t="s">
        <v>3755</v>
      </c>
      <c r="D128" s="38" t="s">
        <v>3756</v>
      </c>
      <c r="E128" s="33">
        <v>39700000</v>
      </c>
      <c r="F128" s="33">
        <v>46269000</v>
      </c>
      <c r="G128" s="33">
        <v>62614000</v>
      </c>
      <c r="H128" s="33">
        <v>69256000</v>
      </c>
      <c r="I128" s="33">
        <v>67279000</v>
      </c>
      <c r="J128" s="33">
        <v>69516000</v>
      </c>
      <c r="K128" s="33">
        <v>71267000</v>
      </c>
      <c r="L128" s="33">
        <v>73597000</v>
      </c>
      <c r="M128" s="33">
        <v>75528000</v>
      </c>
      <c r="N128" s="33">
        <v>75690000</v>
      </c>
      <c r="O128" s="33">
        <v>70390000</v>
      </c>
    </row>
    <row r="129" spans="1:15" x14ac:dyDescent="0.35">
      <c r="A129" s="40">
        <f>VLOOKUP(B129,'[1]PORTFOLIO RAW'!B:B,1,FALSE)</f>
        <v>729665</v>
      </c>
      <c r="B129" s="40">
        <v>729665</v>
      </c>
      <c r="C129" s="40" t="s">
        <v>3757</v>
      </c>
      <c r="D129" s="38" t="s">
        <v>3758</v>
      </c>
      <c r="E129" s="33">
        <v>2375491</v>
      </c>
      <c r="F129" s="33">
        <v>2115603</v>
      </c>
      <c r="G129" s="33">
        <v>2108118</v>
      </c>
      <c r="H129" s="33">
        <v>2206866</v>
      </c>
      <c r="I129" s="33">
        <v>2420256</v>
      </c>
      <c r="J129" s="33">
        <v>2557624</v>
      </c>
      <c r="K129" s="33">
        <v>3009486</v>
      </c>
      <c r="L129" s="33">
        <v>2909286</v>
      </c>
      <c r="M129" s="33">
        <v>1839654</v>
      </c>
      <c r="N129" s="33">
        <v>1920158</v>
      </c>
      <c r="O129" s="33">
        <v>1844277</v>
      </c>
    </row>
    <row r="130" spans="1:15" x14ac:dyDescent="0.35">
      <c r="A130" s="40">
        <f>VLOOKUP(B130,'[1]PORTFOLIO RAW'!B:B,1,FALSE)</f>
        <v>912030</v>
      </c>
      <c r="B130" s="40">
        <v>912030</v>
      </c>
      <c r="C130" s="40" t="s">
        <v>3759</v>
      </c>
      <c r="D130" s="38" t="s">
        <v>3760</v>
      </c>
      <c r="E130" s="33">
        <v>1385092</v>
      </c>
      <c r="F130" s="33">
        <v>1390786</v>
      </c>
      <c r="G130" s="33">
        <v>1594772</v>
      </c>
      <c r="H130" s="33">
        <v>1615420</v>
      </c>
      <c r="I130" s="33">
        <v>1417515</v>
      </c>
      <c r="J130" s="33">
        <v>1507379</v>
      </c>
      <c r="K130" s="33">
        <v>1682343</v>
      </c>
      <c r="L130" s="33">
        <v>1465664</v>
      </c>
      <c r="M130" s="33">
        <v>1663902</v>
      </c>
      <c r="N130" s="33">
        <v>1862736</v>
      </c>
      <c r="O130" s="33">
        <v>1829957</v>
      </c>
    </row>
    <row r="131" spans="1:15" x14ac:dyDescent="0.35">
      <c r="A131" s="40">
        <f>VLOOKUP(B131,'[1]PORTFOLIO RAW'!B:B,1,FALSE)</f>
        <v>945589</v>
      </c>
      <c r="B131" s="40">
        <v>945589</v>
      </c>
      <c r="C131" s="40" t="s">
        <v>3761</v>
      </c>
      <c r="D131" s="38" t="s">
        <v>3762</v>
      </c>
      <c r="E131" s="33">
        <v>3808209</v>
      </c>
      <c r="F131" s="33">
        <v>4905771</v>
      </c>
      <c r="G131" s="33">
        <v>5485037</v>
      </c>
      <c r="H131" s="33">
        <v>7661867</v>
      </c>
      <c r="I131" s="33">
        <v>8737982</v>
      </c>
      <c r="J131" s="33">
        <v>10551237</v>
      </c>
      <c r="K131" s="33">
        <v>10723300</v>
      </c>
      <c r="L131" s="33">
        <v>10735297</v>
      </c>
      <c r="M131" s="33">
        <v>9343643</v>
      </c>
      <c r="N131" s="33">
        <v>5547595</v>
      </c>
      <c r="O131" s="33">
        <v>5301005</v>
      </c>
    </row>
    <row r="132" spans="1:15" x14ac:dyDescent="0.35">
      <c r="A132" s="40">
        <f>VLOOKUP(B132,'[1]PORTFOLIO RAW'!B:B,1,FALSE)</f>
        <v>905077</v>
      </c>
      <c r="B132" s="40">
        <v>905077</v>
      </c>
      <c r="C132" s="40" t="s">
        <v>3763</v>
      </c>
      <c r="D132" s="38" t="s">
        <v>3764</v>
      </c>
      <c r="E132" s="33">
        <v>592922</v>
      </c>
      <c r="F132" s="33">
        <v>318199</v>
      </c>
      <c r="G132" s="33">
        <v>720459</v>
      </c>
      <c r="H132" s="33">
        <v>902316</v>
      </c>
      <c r="I132" s="33">
        <v>849022</v>
      </c>
      <c r="J132" s="33">
        <v>1036749</v>
      </c>
      <c r="K132" s="33">
        <v>1604834</v>
      </c>
      <c r="L132" s="33">
        <v>1455062</v>
      </c>
      <c r="M132" s="33">
        <v>997997</v>
      </c>
      <c r="N132" s="33">
        <v>785856</v>
      </c>
      <c r="O132" s="33">
        <v>915338</v>
      </c>
    </row>
    <row r="133" spans="1:15" x14ac:dyDescent="0.35">
      <c r="A133" s="40">
        <f>VLOOKUP(B133,'[1]PORTFOLIO RAW'!B:B,1,FALSE)</f>
        <v>699943</v>
      </c>
      <c r="B133" s="40">
        <v>699943</v>
      </c>
      <c r="C133" s="40" t="s">
        <v>3765</v>
      </c>
      <c r="D133" s="38" t="s">
        <v>3766</v>
      </c>
      <c r="E133" s="33">
        <v>5353860</v>
      </c>
      <c r="F133" s="33">
        <v>5901405</v>
      </c>
      <c r="G133" s="33">
        <v>5822136</v>
      </c>
      <c r="H133" s="33">
        <v>6608200</v>
      </c>
      <c r="I133" s="33">
        <v>7089182</v>
      </c>
      <c r="J133" s="33">
        <v>6999000</v>
      </c>
      <c r="K133" s="33">
        <v>7302200</v>
      </c>
      <c r="L133" s="33">
        <v>4919100</v>
      </c>
      <c r="M133" s="33">
        <v>4574400</v>
      </c>
      <c r="N133" s="33">
        <v>4962500</v>
      </c>
      <c r="O133" s="33">
        <v>4680900</v>
      </c>
    </row>
    <row r="134" spans="1:15" x14ac:dyDescent="0.35">
      <c r="A134" s="40">
        <f>VLOOKUP(B134,'[1]PORTFOLIO RAW'!B:B,1,FALSE)</f>
        <v>542983</v>
      </c>
      <c r="B134" s="40">
        <v>542983</v>
      </c>
      <c r="C134" s="40" t="s">
        <v>3767</v>
      </c>
      <c r="D134" s="38" t="s">
        <v>3768</v>
      </c>
      <c r="E134" s="33">
        <v>805723</v>
      </c>
      <c r="F134" s="33">
        <v>4642269</v>
      </c>
      <c r="G134" s="33">
        <v>2512715</v>
      </c>
      <c r="H134" s="33">
        <v>2698549</v>
      </c>
      <c r="I134" s="33">
        <v>2936895</v>
      </c>
      <c r="J134" s="33">
        <v>2961031</v>
      </c>
      <c r="K134" s="33">
        <v>1941513</v>
      </c>
      <c r="L134" s="33">
        <v>2063000</v>
      </c>
      <c r="M134" s="33">
        <v>2079200</v>
      </c>
      <c r="N134" s="33">
        <v>2142700</v>
      </c>
      <c r="O134" s="33">
        <v>2784700</v>
      </c>
    </row>
    <row r="135" spans="1:15" x14ac:dyDescent="0.35">
      <c r="A135" s="40">
        <f>VLOOKUP(B135,'[1]PORTFOLIO RAW'!B:B,1,FALSE)</f>
        <v>741410</v>
      </c>
      <c r="B135" s="40">
        <v>741410</v>
      </c>
      <c r="C135" s="40" t="s">
        <v>3769</v>
      </c>
      <c r="D135" s="38" t="s">
        <v>3770</v>
      </c>
      <c r="E135" s="33">
        <v>7683800</v>
      </c>
      <c r="F135" s="33">
        <v>7230500</v>
      </c>
      <c r="G135" s="33">
        <v>8120500</v>
      </c>
      <c r="H135" s="33">
        <v>8534000</v>
      </c>
      <c r="I135" s="33">
        <v>7971200</v>
      </c>
      <c r="J135" s="33">
        <v>7739100</v>
      </c>
      <c r="K135" s="33">
        <v>8523400</v>
      </c>
      <c r="L135" s="33">
        <v>8262100</v>
      </c>
      <c r="M135" s="33">
        <v>8459600</v>
      </c>
      <c r="N135" s="33">
        <v>8527400</v>
      </c>
      <c r="O135" s="33">
        <v>8967100</v>
      </c>
    </row>
    <row r="136" spans="1:15" x14ac:dyDescent="0.35">
      <c r="A136" s="40">
        <f>VLOOKUP(B136,'[1]PORTFOLIO RAW'!B:B,1,FALSE)</f>
        <v>998171</v>
      </c>
      <c r="B136" s="40">
        <v>998171</v>
      </c>
      <c r="C136" s="40" t="s">
        <v>3771</v>
      </c>
      <c r="D136" s="38" t="s">
        <v>3772</v>
      </c>
      <c r="E136" s="33">
        <v>17714000</v>
      </c>
      <c r="F136" s="33">
        <v>17777000</v>
      </c>
      <c r="G136" s="33">
        <v>19393000</v>
      </c>
      <c r="H136" s="33">
        <v>18889000</v>
      </c>
      <c r="I136" s="33">
        <v>17898000</v>
      </c>
      <c r="J136" s="33">
        <v>17777000</v>
      </c>
      <c r="K136" s="33">
        <v>12522000</v>
      </c>
      <c r="L136" s="33">
        <v>9322000</v>
      </c>
      <c r="M136" s="33">
        <v>6316000</v>
      </c>
      <c r="N136" s="33">
        <v>4333000</v>
      </c>
      <c r="O136" s="33">
        <v>1454000</v>
      </c>
    </row>
    <row r="137" spans="1:15" x14ac:dyDescent="0.35">
      <c r="A137" s="40">
        <f>VLOOKUP(B137,'[1]PORTFOLIO RAW'!B:B,1,FALSE)</f>
        <v>904842</v>
      </c>
      <c r="B137" s="40">
        <v>904842</v>
      </c>
      <c r="C137" s="40" t="s">
        <v>3773</v>
      </c>
      <c r="D137" s="38" t="s">
        <v>3774</v>
      </c>
      <c r="E137" s="33">
        <v>1810000</v>
      </c>
      <c r="F137" s="33">
        <v>2037000</v>
      </c>
      <c r="G137" s="33">
        <v>2639000</v>
      </c>
      <c r="H137" s="33">
        <v>3198000</v>
      </c>
      <c r="I137" s="33">
        <v>4222000</v>
      </c>
      <c r="J137" s="33">
        <v>4301000</v>
      </c>
      <c r="K137" s="33">
        <v>4329000</v>
      </c>
      <c r="L137" s="33">
        <v>4548000</v>
      </c>
      <c r="M137" s="33">
        <v>3461000</v>
      </c>
      <c r="N137" s="33">
        <v>3460000</v>
      </c>
      <c r="O137" s="33">
        <v>4688000</v>
      </c>
    </row>
    <row r="138" spans="1:15" x14ac:dyDescent="0.35">
      <c r="A138" s="40">
        <f>VLOOKUP(B138,'[1]PORTFOLIO RAW'!B:B,1,FALSE)</f>
        <v>916860</v>
      </c>
      <c r="B138" s="40">
        <v>916860</v>
      </c>
      <c r="C138" s="40" t="s">
        <v>3775</v>
      </c>
      <c r="D138" s="38" t="s">
        <v>3776</v>
      </c>
      <c r="E138" s="33">
        <v>4028937</v>
      </c>
      <c r="F138" s="33">
        <v>4457190</v>
      </c>
      <c r="G138" s="33">
        <v>5733868</v>
      </c>
      <c r="H138" s="33">
        <v>6803472</v>
      </c>
      <c r="I138" s="33">
        <v>7760000</v>
      </c>
      <c r="J138" s="33">
        <v>8461000</v>
      </c>
      <c r="K138" s="33">
        <v>9158000</v>
      </c>
      <c r="L138" s="33">
        <v>9646000</v>
      </c>
      <c r="M138" s="33">
        <v>10346000</v>
      </c>
      <c r="N138" s="33">
        <v>10685000</v>
      </c>
      <c r="O138" s="33">
        <v>9842000</v>
      </c>
    </row>
    <row r="139" spans="1:15" x14ac:dyDescent="0.35">
      <c r="A139" s="40">
        <f>VLOOKUP(B139,'[1]PORTFOLIO RAW'!B:B,1,FALSE)</f>
        <v>951068</v>
      </c>
      <c r="B139" s="40">
        <v>951068</v>
      </c>
      <c r="C139" s="40" t="s">
        <v>3777</v>
      </c>
      <c r="D139" s="38" t="s">
        <v>3778</v>
      </c>
      <c r="E139" s="33">
        <v>5949140</v>
      </c>
      <c r="F139" s="33">
        <v>5260070</v>
      </c>
      <c r="G139" s="33">
        <v>3575424</v>
      </c>
      <c r="H139" s="33">
        <v>4618035</v>
      </c>
      <c r="I139" s="33">
        <v>5031808</v>
      </c>
      <c r="J139" s="33">
        <v>5403919</v>
      </c>
      <c r="K139" s="33">
        <v>5713031</v>
      </c>
      <c r="L139" s="33">
        <v>5941878</v>
      </c>
      <c r="M139" s="33">
        <v>6208315</v>
      </c>
      <c r="N139" s="33">
        <v>9236919</v>
      </c>
      <c r="O139" s="33">
        <v>9743000</v>
      </c>
    </row>
    <row r="140" spans="1:15" x14ac:dyDescent="0.35">
      <c r="A140" s="40">
        <f>VLOOKUP(B140,'[1]PORTFOLIO RAW'!B:B,1,FALSE)</f>
        <v>545725</v>
      </c>
      <c r="B140" s="40">
        <v>545725</v>
      </c>
      <c r="C140" s="40" t="s">
        <v>3779</v>
      </c>
      <c r="D140" s="38" t="s">
        <v>3780</v>
      </c>
      <c r="E140" s="33">
        <v>5533700</v>
      </c>
      <c r="F140" s="33">
        <v>5805500</v>
      </c>
      <c r="G140" s="33">
        <v>6221000</v>
      </c>
      <c r="H140" s="33">
        <v>5396500</v>
      </c>
      <c r="I140" s="33">
        <v>6425500</v>
      </c>
      <c r="J140" s="33">
        <v>6961500</v>
      </c>
      <c r="K140" s="33">
        <v>8620242</v>
      </c>
      <c r="L140" s="33">
        <v>10809010</v>
      </c>
      <c r="M140" s="33">
        <v>9372800</v>
      </c>
      <c r="N140" s="33">
        <v>12140100</v>
      </c>
      <c r="O140" s="33">
        <v>12612800</v>
      </c>
    </row>
    <row r="141" spans="1:15" x14ac:dyDescent="0.35">
      <c r="A141" s="40">
        <f>VLOOKUP(B141,'[1]PORTFOLIO RAW'!B:B,1,FALSE)</f>
        <v>905052</v>
      </c>
      <c r="B141" s="40">
        <v>905052</v>
      </c>
      <c r="C141" s="40" t="s">
        <v>3781</v>
      </c>
      <c r="D141" s="38" t="s">
        <v>3782</v>
      </c>
      <c r="E141" s="33">
        <v>9351325</v>
      </c>
      <c r="F141" s="33">
        <v>7663475</v>
      </c>
      <c r="G141" s="33">
        <v>8808207</v>
      </c>
      <c r="H141" s="33">
        <v>9370276</v>
      </c>
      <c r="I141" s="33">
        <v>10017791</v>
      </c>
      <c r="J141" s="33">
        <v>10561000</v>
      </c>
      <c r="K141" s="33">
        <v>9703000</v>
      </c>
      <c r="L141" s="33">
        <v>6819000</v>
      </c>
      <c r="M141" s="33">
        <v>5224000</v>
      </c>
      <c r="N141" s="33">
        <v>4254000</v>
      </c>
      <c r="O141" s="33">
        <v>4585000</v>
      </c>
    </row>
    <row r="142" spans="1:15" x14ac:dyDescent="0.35">
      <c r="A142" s="40">
        <f>VLOOKUP(B142,'[1]PORTFOLIO RAW'!B:B,1,FALSE)</f>
        <v>328184</v>
      </c>
      <c r="B142" s="40">
        <v>328184</v>
      </c>
      <c r="C142" s="40" t="s">
        <v>3783</v>
      </c>
      <c r="D142" s="38" t="s">
        <v>3784</v>
      </c>
      <c r="E142" s="33">
        <v>2035013</v>
      </c>
      <c r="F142" s="33">
        <v>2072954</v>
      </c>
      <c r="G142" s="33">
        <v>2555799</v>
      </c>
      <c r="H142" s="33">
        <v>2821000</v>
      </c>
      <c r="I142" s="33">
        <v>2616000</v>
      </c>
      <c r="J142" s="33">
        <v>2744000</v>
      </c>
      <c r="K142" s="33">
        <v>3531000</v>
      </c>
      <c r="L142" s="33">
        <v>3078000</v>
      </c>
      <c r="M142" s="33">
        <v>2332000</v>
      </c>
      <c r="N142" s="33">
        <v>1161000</v>
      </c>
      <c r="O142" s="33">
        <v>1354000</v>
      </c>
    </row>
    <row r="143" spans="1:15" x14ac:dyDescent="0.35">
      <c r="A143" s="40">
        <f>VLOOKUP(B143,'[1]PORTFOLIO RAW'!B:B,1,FALSE)</f>
        <v>922726</v>
      </c>
      <c r="B143" s="40">
        <v>922726</v>
      </c>
      <c r="C143" s="40" t="s">
        <v>3785</v>
      </c>
      <c r="D143" s="38" t="s">
        <v>3786</v>
      </c>
      <c r="E143" s="33">
        <v>42762000</v>
      </c>
      <c r="F143" s="33">
        <v>39088000</v>
      </c>
      <c r="G143" s="33">
        <v>41704000</v>
      </c>
      <c r="H143" s="33">
        <v>49430000</v>
      </c>
      <c r="I143" s="33">
        <v>45911000</v>
      </c>
      <c r="J143" s="33">
        <v>51203000</v>
      </c>
      <c r="K143" s="33">
        <v>58256000</v>
      </c>
      <c r="L143" s="33">
        <v>55865000</v>
      </c>
      <c r="M143" s="33">
        <v>61085000</v>
      </c>
      <c r="N143" s="33">
        <v>66226000</v>
      </c>
      <c r="O143" s="33">
        <v>69019000</v>
      </c>
    </row>
    <row r="144" spans="1:15" x14ac:dyDescent="0.35">
      <c r="A144" s="40">
        <f>VLOOKUP(B144,'[1]PORTFOLIO RAW'!B:B,1,FALSE)</f>
        <v>905050</v>
      </c>
      <c r="B144" s="40">
        <v>905050</v>
      </c>
      <c r="C144" s="40" t="s">
        <v>3787</v>
      </c>
      <c r="D144" s="38" t="s">
        <v>3788</v>
      </c>
      <c r="E144" s="33">
        <v>617197</v>
      </c>
      <c r="F144" s="33">
        <v>573111</v>
      </c>
      <c r="G144" s="33">
        <v>769003</v>
      </c>
      <c r="H144" s="33">
        <v>999422</v>
      </c>
      <c r="I144" s="33">
        <v>1104412</v>
      </c>
      <c r="J144" s="33">
        <v>1248808</v>
      </c>
      <c r="K144" s="33">
        <v>1463072</v>
      </c>
      <c r="L144" s="33">
        <v>1518561</v>
      </c>
      <c r="M144" s="33">
        <v>1590318</v>
      </c>
      <c r="N144" s="33">
        <v>1626244</v>
      </c>
      <c r="O144" s="33">
        <v>1684202</v>
      </c>
    </row>
    <row r="145" spans="1:15" x14ac:dyDescent="0.35">
      <c r="A145" s="40">
        <f>VLOOKUP(B145,'[1]PORTFOLIO RAW'!B:B,1,FALSE)</f>
        <v>904069</v>
      </c>
      <c r="B145" s="40">
        <v>904069</v>
      </c>
      <c r="C145" s="40" t="s">
        <v>3789</v>
      </c>
      <c r="D145" s="38" t="s">
        <v>3790</v>
      </c>
      <c r="E145" s="33">
        <v>8672000</v>
      </c>
      <c r="F145" s="33">
        <v>4169000</v>
      </c>
      <c r="G145" s="33">
        <v>6023000</v>
      </c>
      <c r="H145" s="33">
        <v>6834000</v>
      </c>
      <c r="I145" s="33">
        <v>6620000</v>
      </c>
      <c r="J145" s="33">
        <v>6304000</v>
      </c>
      <c r="K145" s="33">
        <v>8105000</v>
      </c>
      <c r="L145" s="33">
        <v>5115000</v>
      </c>
      <c r="M145" s="33">
        <v>3884000</v>
      </c>
      <c r="N145" s="33">
        <v>4341000</v>
      </c>
      <c r="O145" s="33">
        <v>6522000</v>
      </c>
    </row>
    <row r="146" spans="1:15" x14ac:dyDescent="0.35">
      <c r="A146" s="40">
        <f>VLOOKUP(B146,'[1]PORTFOLIO RAW'!B:B,1,FALSE)</f>
        <v>923465</v>
      </c>
      <c r="B146" s="40">
        <v>923465</v>
      </c>
      <c r="C146" s="40" t="s">
        <v>3791</v>
      </c>
      <c r="D146" s="38" t="s">
        <v>3792</v>
      </c>
      <c r="E146" s="33">
        <v>1807200</v>
      </c>
      <c r="F146" s="33">
        <v>1950600</v>
      </c>
      <c r="G146" s="33">
        <v>1972700</v>
      </c>
      <c r="H146" s="33">
        <v>2307500</v>
      </c>
      <c r="I146" s="33">
        <v>2240200</v>
      </c>
      <c r="J146" s="33">
        <v>2199100</v>
      </c>
      <c r="K146" s="33">
        <v>2215200</v>
      </c>
      <c r="L146" s="33">
        <v>2116300</v>
      </c>
      <c r="M146" s="33">
        <v>1965500</v>
      </c>
      <c r="N146" s="33">
        <v>2017100</v>
      </c>
      <c r="O146" s="33">
        <v>2201000</v>
      </c>
    </row>
    <row r="147" spans="1:15" x14ac:dyDescent="0.35">
      <c r="A147" s="40">
        <f>VLOOKUP(B147,'[1]PORTFOLIO RAW'!B:B,1,FALSE)</f>
        <v>912142</v>
      </c>
      <c r="B147" s="40">
        <v>912142</v>
      </c>
      <c r="C147" s="40" t="s">
        <v>3793</v>
      </c>
      <c r="D147" s="38" t="s">
        <v>3794</v>
      </c>
      <c r="E147" s="33">
        <v>1843662</v>
      </c>
      <c r="F147" s="33">
        <v>2245147</v>
      </c>
      <c r="G147" s="33">
        <v>2625913</v>
      </c>
      <c r="H147" s="33">
        <v>2859048</v>
      </c>
      <c r="I147" s="33">
        <v>3312988</v>
      </c>
      <c r="J147" s="33">
        <v>3722473</v>
      </c>
      <c r="K147" s="33">
        <v>4213097</v>
      </c>
      <c r="L147" s="33">
        <v>4469255</v>
      </c>
      <c r="M147" s="33">
        <v>4291745</v>
      </c>
      <c r="N147" s="33">
        <v>4265276</v>
      </c>
      <c r="O147" s="33">
        <v>4428352</v>
      </c>
    </row>
    <row r="148" spans="1:15" x14ac:dyDescent="0.35">
      <c r="A148" s="40">
        <f>VLOOKUP(B148,'[1]PORTFOLIO RAW'!B:B,1,FALSE)</f>
        <v>912212</v>
      </c>
      <c r="B148" s="40">
        <v>912212</v>
      </c>
      <c r="C148" s="40" t="s">
        <v>3795</v>
      </c>
      <c r="D148" s="38" t="s">
        <v>3796</v>
      </c>
      <c r="E148" s="33">
        <v>43319000</v>
      </c>
      <c r="F148" s="33">
        <v>42511000</v>
      </c>
      <c r="G148" s="33">
        <v>50588000</v>
      </c>
      <c r="H148" s="33">
        <v>56579000</v>
      </c>
      <c r="I148" s="33">
        <v>57080000</v>
      </c>
      <c r="J148" s="33">
        <v>64826000</v>
      </c>
      <c r="K148" s="33">
        <v>74053000</v>
      </c>
      <c r="L148" s="33">
        <v>69752000</v>
      </c>
      <c r="M148" s="33">
        <v>71150000</v>
      </c>
      <c r="N148" s="33">
        <v>70418000</v>
      </c>
      <c r="O148" s="33">
        <v>60160000</v>
      </c>
    </row>
    <row r="149" spans="1:15" x14ac:dyDescent="0.35">
      <c r="A149" s="40">
        <f>VLOOKUP(B149,'[1]PORTFOLIO RAW'!B:B,1,FALSE)</f>
        <v>867871</v>
      </c>
      <c r="B149" s="40">
        <v>867871</v>
      </c>
      <c r="C149" s="40" t="s">
        <v>3797</v>
      </c>
      <c r="D149" s="38" t="s">
        <v>3798</v>
      </c>
      <c r="E149" s="33">
        <v>19563000</v>
      </c>
      <c r="F149" s="33">
        <v>16754000</v>
      </c>
      <c r="G149" s="33">
        <v>17178000</v>
      </c>
      <c r="H149" s="33">
        <v>20432000</v>
      </c>
      <c r="I149" s="33">
        <v>21043000</v>
      </c>
      <c r="J149" s="33">
        <v>18501000</v>
      </c>
      <c r="K149" s="33">
        <v>17918000</v>
      </c>
      <c r="L149" s="33">
        <v>16350000</v>
      </c>
      <c r="M149" s="33">
        <v>16363000</v>
      </c>
      <c r="N149" s="33">
        <v>15627000</v>
      </c>
      <c r="O149" s="33">
        <v>11563000</v>
      </c>
    </row>
    <row r="150" spans="1:15" x14ac:dyDescent="0.35">
      <c r="A150" s="40">
        <f>VLOOKUP(B150,'[1]PORTFOLIO RAW'!B:B,1,FALSE)</f>
        <v>993062</v>
      </c>
      <c r="B150" s="40">
        <v>993062</v>
      </c>
      <c r="C150" s="40" t="s">
        <v>3799</v>
      </c>
      <c r="D150" s="38" t="s">
        <v>3800</v>
      </c>
      <c r="E150" s="33">
        <v>3550042</v>
      </c>
      <c r="F150" s="33">
        <v>2981730</v>
      </c>
      <c r="G150" s="33">
        <v>2184392</v>
      </c>
      <c r="H150" s="33">
        <v>2246611</v>
      </c>
      <c r="I150" s="33">
        <v>2860893</v>
      </c>
      <c r="J150" s="33">
        <v>3315595</v>
      </c>
      <c r="K150" s="33">
        <v>3482152</v>
      </c>
      <c r="L150" s="33">
        <v>3669346</v>
      </c>
      <c r="M150" s="33">
        <v>421439</v>
      </c>
      <c r="N150" s="33">
        <v>689114</v>
      </c>
      <c r="O150" s="33">
        <v>1326417</v>
      </c>
    </row>
    <row r="151" spans="1:15" x14ac:dyDescent="0.35">
      <c r="A151" s="40">
        <f>VLOOKUP(B151,'[1]PORTFOLIO RAW'!B:B,1,FALSE)</f>
        <v>271980</v>
      </c>
      <c r="B151" s="40">
        <v>271980</v>
      </c>
      <c r="C151" s="40" t="s">
        <v>3801</v>
      </c>
      <c r="D151" s="38" t="s">
        <v>3802</v>
      </c>
      <c r="E151" s="33">
        <v>21856000</v>
      </c>
      <c r="F151" s="33">
        <v>17060000</v>
      </c>
      <c r="G151" s="33">
        <v>15570000</v>
      </c>
      <c r="H151" s="33">
        <v>19253000</v>
      </c>
      <c r="I151" s="33">
        <v>21430000</v>
      </c>
      <c r="J151" s="33">
        <v>21278000</v>
      </c>
      <c r="K151" s="33">
        <v>20499000</v>
      </c>
      <c r="L151" s="33">
        <v>21539000</v>
      </c>
      <c r="M151" s="33">
        <v>7049000</v>
      </c>
      <c r="N151" s="33">
        <v>5927000</v>
      </c>
      <c r="O151" s="33">
        <v>9254000</v>
      </c>
    </row>
    <row r="152" spans="1:15" x14ac:dyDescent="0.35">
      <c r="A152" s="40">
        <f>VLOOKUP(B152,'[1]PORTFOLIO RAW'!B:B,1,FALSE)</f>
        <v>905922</v>
      </c>
      <c r="B152" s="40">
        <v>905922</v>
      </c>
      <c r="C152" s="40" t="s">
        <v>3803</v>
      </c>
      <c r="D152" s="38" t="s">
        <v>3804</v>
      </c>
      <c r="E152" s="33">
        <v>2526000</v>
      </c>
      <c r="F152" s="33">
        <v>1448000</v>
      </c>
      <c r="G152" s="33">
        <v>2272000</v>
      </c>
      <c r="H152" s="33">
        <v>2158000</v>
      </c>
      <c r="I152" s="33">
        <v>1760000</v>
      </c>
      <c r="J152" s="33">
        <v>2419000</v>
      </c>
      <c r="K152" s="33">
        <v>3545000</v>
      </c>
      <c r="L152" s="33">
        <v>2789000</v>
      </c>
      <c r="M152" s="33">
        <v>2128000</v>
      </c>
      <c r="N152" s="33">
        <v>1910000</v>
      </c>
      <c r="O152" s="33">
        <v>2212000</v>
      </c>
    </row>
    <row r="153" spans="1:15" x14ac:dyDescent="0.35">
      <c r="A153" s="40">
        <f>VLOOKUP(B153,'[1]PORTFOLIO RAW'!B:B,1,FALSE)</f>
        <v>916130</v>
      </c>
      <c r="B153" s="40">
        <v>916130</v>
      </c>
      <c r="C153" s="40" t="s">
        <v>3805</v>
      </c>
      <c r="D153" s="38" t="s">
        <v>3806</v>
      </c>
      <c r="E153" s="33">
        <v>7746000</v>
      </c>
      <c r="F153" s="33">
        <v>7322000</v>
      </c>
      <c r="G153" s="33">
        <v>7942000</v>
      </c>
      <c r="H153" s="33">
        <v>8326000</v>
      </c>
      <c r="I153" s="33">
        <v>9614000</v>
      </c>
      <c r="J153" s="33">
        <v>9980000</v>
      </c>
      <c r="K153" s="33">
        <v>10012000</v>
      </c>
      <c r="L153" s="33">
        <v>10239000</v>
      </c>
      <c r="M153" s="33">
        <v>10456000</v>
      </c>
      <c r="N153" s="33">
        <v>13575000</v>
      </c>
      <c r="O153" s="33">
        <v>13998000</v>
      </c>
    </row>
    <row r="154" spans="1:15" x14ac:dyDescent="0.35">
      <c r="A154" s="40">
        <f>VLOOKUP(B154,'[1]PORTFOLIO RAW'!B:B,1,FALSE)</f>
        <v>546169</v>
      </c>
      <c r="B154" s="40">
        <v>546169</v>
      </c>
      <c r="C154" s="40" t="s">
        <v>3807</v>
      </c>
      <c r="D154" s="38" t="s">
        <v>3808</v>
      </c>
      <c r="E154" s="33">
        <v>3259574</v>
      </c>
      <c r="F154" s="33">
        <v>3340346</v>
      </c>
      <c r="G154" s="33">
        <v>4217973</v>
      </c>
      <c r="H154" s="33">
        <v>4125842</v>
      </c>
      <c r="I154" s="33">
        <v>3876386</v>
      </c>
      <c r="J154" s="33">
        <v>3790160</v>
      </c>
      <c r="K154" s="33">
        <v>4631442</v>
      </c>
      <c r="L154" s="33">
        <v>4773810</v>
      </c>
      <c r="M154" s="33">
        <v>5045500</v>
      </c>
      <c r="N154" s="33">
        <v>5255339</v>
      </c>
      <c r="O154" s="33">
        <v>5393214</v>
      </c>
    </row>
    <row r="155" spans="1:15" x14ac:dyDescent="0.35">
      <c r="A155" s="40">
        <f>VLOOKUP(B155,'[1]PORTFOLIO RAW'!B:B,1,FALSE)</f>
        <v>902354</v>
      </c>
      <c r="B155" s="40">
        <v>902354</v>
      </c>
      <c r="C155" s="40" t="s">
        <v>3809</v>
      </c>
      <c r="D155" s="38" t="s">
        <v>3810</v>
      </c>
      <c r="E155" s="33">
        <v>5223700</v>
      </c>
      <c r="F155" s="33">
        <v>3878000</v>
      </c>
      <c r="G155" s="33">
        <v>5406000</v>
      </c>
      <c r="H155" s="33">
        <v>5917000</v>
      </c>
      <c r="I155" s="33">
        <v>5249000</v>
      </c>
      <c r="J155" s="33">
        <v>4985000</v>
      </c>
      <c r="K155" s="33">
        <v>4856000</v>
      </c>
      <c r="L155" s="33">
        <v>729000</v>
      </c>
      <c r="M155" s="33">
        <v>-174000</v>
      </c>
      <c r="N155" s="33">
        <v>-102000</v>
      </c>
      <c r="O155" s="33">
        <v>629000</v>
      </c>
    </row>
    <row r="156" spans="1:15" x14ac:dyDescent="0.35">
      <c r="A156" s="40">
        <f>VLOOKUP(B156,'[1]PORTFOLIO RAW'!B:B,1,FALSE)</f>
        <v>325849</v>
      </c>
      <c r="B156" s="40">
        <v>325849</v>
      </c>
      <c r="C156" s="40" t="s">
        <v>3811</v>
      </c>
      <c r="D156" s="38" t="s">
        <v>3812</v>
      </c>
      <c r="E156" s="33">
        <v>6101603</v>
      </c>
      <c r="F156" s="33">
        <v>6739000</v>
      </c>
      <c r="G156" s="33">
        <v>7853000</v>
      </c>
      <c r="H156" s="33">
        <v>7850000</v>
      </c>
      <c r="I156" s="33">
        <v>6508000</v>
      </c>
      <c r="J156" s="33">
        <v>6048000</v>
      </c>
      <c r="K156" s="33">
        <v>5978000</v>
      </c>
      <c r="L156" s="33">
        <v>5991000</v>
      </c>
      <c r="M156" s="33">
        <v>5491000</v>
      </c>
      <c r="N156" s="33">
        <v>5177000</v>
      </c>
      <c r="O156" s="33">
        <v>5426000</v>
      </c>
    </row>
    <row r="157" spans="1:15" x14ac:dyDescent="0.35">
      <c r="A157" s="40">
        <f>VLOOKUP(B157,'[1]PORTFOLIO RAW'!B:B,1,FALSE)</f>
        <v>912134</v>
      </c>
      <c r="B157" s="40">
        <v>912134</v>
      </c>
      <c r="C157" s="40" t="s">
        <v>3813</v>
      </c>
      <c r="D157" s="38" t="s">
        <v>3814</v>
      </c>
      <c r="E157" s="33">
        <v>4914000</v>
      </c>
      <c r="F157" s="33">
        <v>5176000</v>
      </c>
      <c r="G157" s="33">
        <v>4832000</v>
      </c>
      <c r="H157" s="33">
        <v>5296000</v>
      </c>
      <c r="I157" s="33">
        <v>3981000</v>
      </c>
      <c r="J157" s="33">
        <v>4207000</v>
      </c>
      <c r="K157" s="33">
        <v>5384000</v>
      </c>
      <c r="L157" s="33">
        <v>5412000</v>
      </c>
      <c r="M157" s="33">
        <v>6820000</v>
      </c>
      <c r="N157" s="33">
        <v>6698000</v>
      </c>
      <c r="O157" s="33">
        <v>6931000</v>
      </c>
    </row>
    <row r="158" spans="1:15" x14ac:dyDescent="0.35">
      <c r="A158" s="40">
        <f>VLOOKUP(B158,'[1]PORTFOLIO RAW'!B:B,1,FALSE)</f>
        <v>277355</v>
      </c>
      <c r="B158" s="40">
        <v>277355</v>
      </c>
      <c r="C158" s="40" t="s">
        <v>3815</v>
      </c>
      <c r="D158" s="38" t="s">
        <v>3816</v>
      </c>
      <c r="E158" s="33">
        <v>1358552</v>
      </c>
      <c r="F158" s="33">
        <v>1568770</v>
      </c>
      <c r="G158" s="33">
        <v>1738722</v>
      </c>
      <c r="H158" s="33">
        <v>2177605</v>
      </c>
      <c r="I158" s="33">
        <v>2156250</v>
      </c>
      <c r="J158" s="33">
        <v>2345754</v>
      </c>
      <c r="K158" s="33">
        <v>2629431</v>
      </c>
      <c r="L158" s="33">
        <v>2945335</v>
      </c>
      <c r="M158" s="33">
        <v>3120878</v>
      </c>
      <c r="N158" s="33">
        <v>3224370</v>
      </c>
      <c r="O158" s="33">
        <v>3310723</v>
      </c>
    </row>
    <row r="159" spans="1:15" x14ac:dyDescent="0.35">
      <c r="A159" s="40">
        <f>VLOOKUP(B159,'[1]PORTFOLIO RAW'!B:B,1,FALSE)</f>
        <v>906487</v>
      </c>
      <c r="B159" s="40">
        <v>906487</v>
      </c>
      <c r="C159" s="40" t="s">
        <v>3817</v>
      </c>
      <c r="D159" s="38" t="s">
        <v>3818</v>
      </c>
      <c r="E159" s="33">
        <v>2132700</v>
      </c>
      <c r="F159" s="33">
        <v>1653000</v>
      </c>
      <c r="G159" s="33">
        <v>1554000</v>
      </c>
      <c r="H159" s="33">
        <v>1507300</v>
      </c>
      <c r="I159" s="33">
        <v>1297200</v>
      </c>
      <c r="J159" s="33">
        <v>1434500</v>
      </c>
      <c r="K159" s="33">
        <v>1391300</v>
      </c>
      <c r="L159" s="33">
        <v>1146500</v>
      </c>
      <c r="M159" s="33">
        <v>1085600</v>
      </c>
      <c r="N159" s="33">
        <v>1091600</v>
      </c>
      <c r="O159" s="33">
        <v>1190200</v>
      </c>
    </row>
    <row r="160" spans="1:15" x14ac:dyDescent="0.35">
      <c r="A160" s="40">
        <f>VLOOKUP(B160,'[1]PORTFOLIO RAW'!B:B,1,FALSE)</f>
        <v>912219</v>
      </c>
      <c r="B160" s="40">
        <v>912219</v>
      </c>
      <c r="C160" s="40" t="s">
        <v>3819</v>
      </c>
      <c r="D160" s="38" t="s">
        <v>3820</v>
      </c>
      <c r="E160" s="33">
        <v>3822119</v>
      </c>
      <c r="F160" s="33">
        <v>2623007</v>
      </c>
      <c r="G160" s="33">
        <v>2443479</v>
      </c>
      <c r="H160" s="33">
        <v>2608949</v>
      </c>
      <c r="I160" s="33">
        <v>2696468</v>
      </c>
      <c r="J160" s="33">
        <v>3414764</v>
      </c>
      <c r="K160" s="33">
        <v>4168901</v>
      </c>
      <c r="L160" s="33">
        <v>4827020</v>
      </c>
      <c r="M160" s="33">
        <v>5648944</v>
      </c>
      <c r="N160" s="33">
        <v>7026042</v>
      </c>
      <c r="O160" s="33">
        <v>7872317</v>
      </c>
    </row>
    <row r="161" spans="1:15" x14ac:dyDescent="0.35">
      <c r="A161" s="40">
        <f>VLOOKUP(B161,'[1]PORTFOLIO RAW'!B:B,1,FALSE)</f>
        <v>921290</v>
      </c>
      <c r="B161" s="40">
        <v>921290</v>
      </c>
      <c r="C161" s="40" t="s">
        <v>3821</v>
      </c>
      <c r="D161" s="38" t="s">
        <v>3822</v>
      </c>
      <c r="E161" s="33">
        <v>13503900</v>
      </c>
      <c r="F161" s="33">
        <v>6735300</v>
      </c>
      <c r="G161" s="33">
        <v>9523700</v>
      </c>
      <c r="H161" s="33">
        <v>12420300</v>
      </c>
      <c r="I161" s="33">
        <v>13541700</v>
      </c>
      <c r="J161" s="33">
        <v>14765200</v>
      </c>
      <c r="K161" s="33">
        <v>17631400</v>
      </c>
      <c r="L161" s="33">
        <v>15373200</v>
      </c>
      <c r="M161" s="33">
        <v>14571300</v>
      </c>
      <c r="N161" s="33">
        <v>14007700</v>
      </c>
      <c r="O161" s="33">
        <v>11592200</v>
      </c>
    </row>
    <row r="162" spans="1:15" x14ac:dyDescent="0.35">
      <c r="A162" s="40">
        <f>VLOOKUP(B162,'[1]PORTFOLIO RAW'!B:B,1,FALSE)</f>
        <v>912402</v>
      </c>
      <c r="B162" s="40">
        <v>912402</v>
      </c>
      <c r="C162" s="40" t="s">
        <v>3823</v>
      </c>
      <c r="D162" s="38" t="s">
        <v>3824</v>
      </c>
      <c r="E162" s="33">
        <v>11579000</v>
      </c>
      <c r="F162" s="33">
        <v>10504000</v>
      </c>
      <c r="G162" s="33">
        <v>10949000</v>
      </c>
      <c r="H162" s="33">
        <v>11878000</v>
      </c>
      <c r="I162" s="33">
        <v>11439000</v>
      </c>
      <c r="J162" s="33">
        <v>10851000</v>
      </c>
      <c r="K162" s="33">
        <v>11665000</v>
      </c>
      <c r="L162" s="33">
        <v>12362000</v>
      </c>
      <c r="M162" s="33">
        <v>12468000</v>
      </c>
      <c r="N162" s="33">
        <v>12620000</v>
      </c>
      <c r="O162" s="33">
        <v>13821000</v>
      </c>
    </row>
    <row r="163" spans="1:15" x14ac:dyDescent="0.35">
      <c r="A163" s="40">
        <f>VLOOKUP(B163,'[1]PORTFOLIO RAW'!B:B,1,FALSE)</f>
        <v>277487</v>
      </c>
      <c r="B163" s="40">
        <v>277487</v>
      </c>
      <c r="C163" s="40" t="s">
        <v>3825</v>
      </c>
      <c r="D163" s="38" t="s">
        <v>3826</v>
      </c>
      <c r="E163" s="33">
        <v>12183000</v>
      </c>
      <c r="F163" s="33">
        <v>6780000</v>
      </c>
      <c r="G163" s="33">
        <v>7630000</v>
      </c>
      <c r="H163" s="33">
        <v>7979000</v>
      </c>
      <c r="I163" s="33">
        <v>7035000</v>
      </c>
      <c r="J163" s="33">
        <v>4653000</v>
      </c>
      <c r="K163" s="33">
        <v>6474000</v>
      </c>
      <c r="L163" s="33">
        <v>2141000</v>
      </c>
      <c r="M163" s="33">
        <v>2470000</v>
      </c>
      <c r="N163" s="33">
        <v>405000</v>
      </c>
      <c r="O163" s="33">
        <v>1000000</v>
      </c>
    </row>
    <row r="164" spans="1:15" x14ac:dyDescent="0.35">
      <c r="A164" s="40">
        <f>VLOOKUP(B164,'[1]PORTFOLIO RAW'!B:B,1,FALSE)</f>
        <v>277642</v>
      </c>
      <c r="B164" s="40">
        <v>277642</v>
      </c>
      <c r="C164" s="40" t="s">
        <v>3827</v>
      </c>
      <c r="D164" s="38" t="s">
        <v>3828</v>
      </c>
      <c r="E164" s="33">
        <v>3234000</v>
      </c>
      <c r="F164" s="33">
        <v>2559000</v>
      </c>
      <c r="G164" s="33">
        <v>2506000</v>
      </c>
      <c r="H164" s="33">
        <v>3228000</v>
      </c>
      <c r="I164" s="33">
        <v>4308000</v>
      </c>
      <c r="J164" s="33">
        <v>5182000</v>
      </c>
      <c r="K164" s="33">
        <v>5286000</v>
      </c>
      <c r="L164" s="33">
        <v>5298000</v>
      </c>
      <c r="M164" s="33">
        <v>4167000</v>
      </c>
      <c r="N164" s="33">
        <v>4243000</v>
      </c>
      <c r="O164" s="33">
        <v>4831000</v>
      </c>
    </row>
    <row r="165" spans="1:15" x14ac:dyDescent="0.35">
      <c r="A165" s="40">
        <f>VLOOKUP(B165,'[1]PORTFOLIO RAW'!B:B,1,FALSE)</f>
        <v>154423</v>
      </c>
      <c r="B165" s="40">
        <v>154423</v>
      </c>
      <c r="C165" s="40" t="s">
        <v>3829</v>
      </c>
      <c r="D165" s="38" t="s">
        <v>3830</v>
      </c>
      <c r="E165" s="33">
        <v>9805000</v>
      </c>
      <c r="F165" s="33">
        <v>2865000</v>
      </c>
      <c r="G165" s="33">
        <v>4129000</v>
      </c>
      <c r="H165" s="33">
        <v>3708000</v>
      </c>
      <c r="I165" s="33">
        <v>1001000</v>
      </c>
      <c r="J165" s="33">
        <v>39000</v>
      </c>
      <c r="K165" s="33">
        <v>4918000</v>
      </c>
      <c r="L165" s="33">
        <v>3400000</v>
      </c>
      <c r="M165" s="33">
        <v>3097000</v>
      </c>
      <c r="N165" s="33">
        <v>1511000</v>
      </c>
      <c r="O165" s="33">
        <v>-683000</v>
      </c>
    </row>
    <row r="166" spans="1:15" x14ac:dyDescent="0.35">
      <c r="A166" s="40">
        <f>VLOOKUP(B166,'[1]PORTFOLIO RAW'!B:B,1,FALSE)</f>
        <v>922418</v>
      </c>
      <c r="B166" s="40">
        <v>922418</v>
      </c>
      <c r="C166" s="40" t="s">
        <v>3831</v>
      </c>
      <c r="D166" s="38" t="s">
        <v>3832</v>
      </c>
      <c r="E166" s="33">
        <v>17163000</v>
      </c>
      <c r="F166" s="33">
        <v>13126000</v>
      </c>
      <c r="G166" s="33">
        <v>16870000</v>
      </c>
      <c r="H166" s="33">
        <v>17908000</v>
      </c>
      <c r="I166" s="33">
        <v>17972000</v>
      </c>
      <c r="J166" s="33">
        <v>18208000</v>
      </c>
      <c r="K166" s="33">
        <v>18813000</v>
      </c>
      <c r="L166" s="33">
        <v>18402000</v>
      </c>
      <c r="M166" s="33">
        <v>17190000</v>
      </c>
      <c r="N166" s="33">
        <v>17560000</v>
      </c>
      <c r="O166" s="33">
        <v>18509000</v>
      </c>
    </row>
    <row r="167" spans="1:15" x14ac:dyDescent="0.35">
      <c r="A167" s="40">
        <f>VLOOKUP(B167,'[1]PORTFOLIO RAW'!B:B,1,FALSE)</f>
        <v>755695</v>
      </c>
      <c r="B167" s="40">
        <v>755695</v>
      </c>
      <c r="C167" s="40" t="s">
        <v>3833</v>
      </c>
      <c r="D167" s="38" t="s">
        <v>3834</v>
      </c>
      <c r="E167" s="33">
        <v>19963000</v>
      </c>
      <c r="F167" s="33">
        <v>19098000</v>
      </c>
      <c r="G167" s="33">
        <v>22035000</v>
      </c>
      <c r="H167" s="33">
        <v>23031000</v>
      </c>
      <c r="I167" s="33">
        <v>23832000</v>
      </c>
      <c r="J167" s="33">
        <v>23929000</v>
      </c>
      <c r="K167" s="33">
        <v>24556000</v>
      </c>
      <c r="L167" s="33">
        <v>24288000</v>
      </c>
      <c r="M167" s="33">
        <v>23771000</v>
      </c>
      <c r="N167" s="33">
        <v>22597000</v>
      </c>
      <c r="O167" s="33">
        <v>24216000</v>
      </c>
    </row>
    <row r="168" spans="1:15" x14ac:dyDescent="0.35">
      <c r="A168" s="40">
        <f>VLOOKUP(B168,'[1]PORTFOLIO RAW'!B:B,1,FALSE)</f>
        <v>905620</v>
      </c>
      <c r="B168" s="40">
        <v>905620</v>
      </c>
      <c r="C168" s="40" t="s">
        <v>3835</v>
      </c>
      <c r="D168" s="38" t="s">
        <v>3836</v>
      </c>
      <c r="E168" s="33">
        <v>16098000</v>
      </c>
      <c r="F168" s="33">
        <v>18055000</v>
      </c>
      <c r="G168" s="33">
        <v>19069000</v>
      </c>
      <c r="H168" s="33">
        <v>18112000</v>
      </c>
      <c r="I168" s="33">
        <v>16533000</v>
      </c>
      <c r="J168" s="33">
        <v>23602000</v>
      </c>
      <c r="K168" s="33">
        <v>11853000</v>
      </c>
      <c r="L168" s="33">
        <v>9968000</v>
      </c>
      <c r="M168" s="33">
        <v>7654000</v>
      </c>
      <c r="N168" s="33">
        <v>6434000</v>
      </c>
      <c r="O168" s="33">
        <v>5873000</v>
      </c>
    </row>
    <row r="169" spans="1:15" x14ac:dyDescent="0.35">
      <c r="A169" s="40">
        <f>VLOOKUP(B169,'[1]PORTFOLIO RAW'!B:B,1,FALSE)</f>
        <v>944314</v>
      </c>
      <c r="B169" s="40">
        <v>944314</v>
      </c>
      <c r="C169" s="40" t="s">
        <v>3837</v>
      </c>
      <c r="D169" s="38" t="s">
        <v>3838</v>
      </c>
      <c r="E169" s="33">
        <v>9406000</v>
      </c>
      <c r="F169" s="33">
        <v>10077000</v>
      </c>
      <c r="G169" s="33">
        <v>11185000</v>
      </c>
      <c r="H169" s="33">
        <v>11997000</v>
      </c>
      <c r="I169" s="33">
        <v>11446000</v>
      </c>
      <c r="J169" s="33">
        <v>10568000</v>
      </c>
      <c r="K169" s="33">
        <v>11642000</v>
      </c>
      <c r="L169" s="33">
        <v>11555000</v>
      </c>
      <c r="M169" s="33">
        <v>12664000</v>
      </c>
      <c r="N169" s="33">
        <v>14605000</v>
      </c>
      <c r="O169" s="33">
        <v>17142000</v>
      </c>
    </row>
    <row r="170" spans="1:15" x14ac:dyDescent="0.35">
      <c r="A170" s="40">
        <f>VLOOKUP(B170,'[1]PORTFOLIO RAW'!B:B,1,FALSE)</f>
        <v>357366</v>
      </c>
      <c r="B170" s="40">
        <v>357366</v>
      </c>
      <c r="C170" s="40" t="s">
        <v>3839</v>
      </c>
      <c r="D170" s="38" t="s">
        <v>3840</v>
      </c>
      <c r="E170" s="33">
        <v>1312634</v>
      </c>
      <c r="F170" s="33">
        <v>1364299</v>
      </c>
      <c r="G170" s="33">
        <v>1857571</v>
      </c>
      <c r="H170" s="33">
        <v>2890279</v>
      </c>
      <c r="I170" s="33">
        <v>2813337</v>
      </c>
      <c r="J170" s="33">
        <v>3077529</v>
      </c>
      <c r="K170" s="33">
        <v>3358749</v>
      </c>
      <c r="L170" s="33">
        <v>5640120</v>
      </c>
      <c r="M170" s="33">
        <v>4715414</v>
      </c>
      <c r="N170" s="33">
        <v>4105887</v>
      </c>
      <c r="O170" s="33">
        <v>3681578</v>
      </c>
    </row>
    <row r="171" spans="1:15" x14ac:dyDescent="0.35">
      <c r="A171" s="40">
        <f>VLOOKUP(B171,'[1]PORTFOLIO RAW'!B:B,1,FALSE)</f>
        <v>516007</v>
      </c>
      <c r="B171" s="40">
        <v>516007</v>
      </c>
      <c r="C171" s="40" t="s">
        <v>3841</v>
      </c>
      <c r="D171" s="38" t="s">
        <v>3842</v>
      </c>
      <c r="E171" s="33">
        <v>6060703</v>
      </c>
      <c r="F171" s="33">
        <v>3974361</v>
      </c>
      <c r="G171" s="33">
        <v>3870432</v>
      </c>
      <c r="H171" s="33">
        <v>2998545</v>
      </c>
      <c r="I171" s="33">
        <v>6086578</v>
      </c>
      <c r="J171" s="33">
        <v>4365548</v>
      </c>
      <c r="K171" s="33">
        <v>4231179</v>
      </c>
      <c r="L171" s="33">
        <v>4090917</v>
      </c>
      <c r="M171" s="33">
        <v>5119927</v>
      </c>
      <c r="N171" s="33">
        <v>6220180</v>
      </c>
      <c r="O171" s="33">
        <v>7612652</v>
      </c>
    </row>
    <row r="172" spans="1:15" x14ac:dyDescent="0.35">
      <c r="A172" s="40">
        <f>VLOOKUP(B172,'[1]PORTFOLIO RAW'!B:B,1,FALSE)</f>
        <v>510493</v>
      </c>
      <c r="B172" s="40">
        <v>510493</v>
      </c>
      <c r="C172" s="40" t="s">
        <v>3843</v>
      </c>
      <c r="D172" s="38" t="s">
        <v>3844</v>
      </c>
      <c r="E172" s="33">
        <v>1085100</v>
      </c>
      <c r="F172" s="33">
        <v>1055300</v>
      </c>
      <c r="G172" s="33">
        <v>1334600</v>
      </c>
      <c r="H172" s="33">
        <v>1453700</v>
      </c>
      <c r="I172" s="33">
        <v>1601700</v>
      </c>
      <c r="J172" s="33">
        <v>1682900</v>
      </c>
      <c r="K172" s="33">
        <v>1932500</v>
      </c>
      <c r="L172" s="33">
        <v>1792200</v>
      </c>
      <c r="M172" s="33">
        <v>1670200</v>
      </c>
      <c r="N172" s="33">
        <v>1626600</v>
      </c>
      <c r="O172" s="33">
        <v>2559900</v>
      </c>
    </row>
    <row r="173" spans="1:15" x14ac:dyDescent="0.35">
      <c r="A173" s="40">
        <f>VLOOKUP(B173,'[1]PORTFOLIO RAW'!B:B,1,FALSE)</f>
        <v>921910</v>
      </c>
      <c r="B173" s="40">
        <v>921910</v>
      </c>
      <c r="C173" s="40" t="s">
        <v>3845</v>
      </c>
      <c r="D173" s="38" t="s">
        <v>3846</v>
      </c>
      <c r="E173" s="33">
        <v>15279800</v>
      </c>
      <c r="F173" s="33">
        <v>13382600</v>
      </c>
      <c r="G173" s="33">
        <v>14033900</v>
      </c>
      <c r="H173" s="33">
        <v>14634200</v>
      </c>
      <c r="I173" s="33">
        <v>14390200</v>
      </c>
      <c r="J173" s="33">
        <v>15293600</v>
      </c>
      <c r="K173" s="33">
        <v>16009700</v>
      </c>
      <c r="L173" s="33">
        <v>12853400</v>
      </c>
      <c r="M173" s="33">
        <v>7087900</v>
      </c>
      <c r="N173" s="33">
        <v>-2204300</v>
      </c>
      <c r="O173" s="33">
        <v>-3268000</v>
      </c>
    </row>
    <row r="174" spans="1:15" x14ac:dyDescent="0.35">
      <c r="A174" s="40">
        <f>VLOOKUP(B174,'[1]PORTFOLIO RAW'!B:B,1,FALSE)</f>
        <v>311759</v>
      </c>
      <c r="B174" s="40">
        <v>311759</v>
      </c>
      <c r="C174" s="40" t="s">
        <v>3847</v>
      </c>
      <c r="D174" s="38" t="s">
        <v>3848</v>
      </c>
      <c r="E174" s="33">
        <v>5611550</v>
      </c>
      <c r="F174" s="33">
        <v>5123714</v>
      </c>
      <c r="G174" s="33">
        <v>5792448</v>
      </c>
      <c r="H174" s="33">
        <v>5914079</v>
      </c>
      <c r="I174" s="33">
        <v>5621796</v>
      </c>
      <c r="J174" s="33">
        <v>6129539</v>
      </c>
      <c r="K174" s="33">
        <v>6767122</v>
      </c>
      <c r="L174" s="33">
        <v>7227870</v>
      </c>
      <c r="M174" s="33">
        <v>7565774</v>
      </c>
      <c r="N174" s="33">
        <v>7959838</v>
      </c>
      <c r="O174" s="33">
        <v>8319263</v>
      </c>
    </row>
    <row r="175" spans="1:15" x14ac:dyDescent="0.35">
      <c r="A175" s="40">
        <f>VLOOKUP(B175,'[1]PORTFOLIO RAW'!B:B,1,FALSE)</f>
        <v>912588</v>
      </c>
      <c r="B175" s="40">
        <v>912588</v>
      </c>
      <c r="C175" s="40" t="s">
        <v>3849</v>
      </c>
      <c r="D175" s="38" t="s">
        <v>3850</v>
      </c>
      <c r="E175" s="33">
        <v>5341000</v>
      </c>
      <c r="F175" s="33">
        <v>5417000</v>
      </c>
      <c r="G175" s="33">
        <v>6089000</v>
      </c>
      <c r="H175" s="33">
        <v>6303000</v>
      </c>
      <c r="I175" s="33">
        <v>6677000</v>
      </c>
      <c r="J175" s="33">
        <v>6825000</v>
      </c>
      <c r="K175" s="33">
        <v>7228000</v>
      </c>
      <c r="L175" s="33">
        <v>7336000</v>
      </c>
      <c r="M175" s="33">
        <v>7064000</v>
      </c>
      <c r="N175" s="33">
        <v>6994000</v>
      </c>
      <c r="O175" s="33">
        <v>6973000</v>
      </c>
    </row>
    <row r="176" spans="1:15" x14ac:dyDescent="0.35">
      <c r="A176" s="40">
        <f>VLOOKUP(B176,'[1]PORTFOLIO RAW'!B:B,1,FALSE)</f>
        <v>904780</v>
      </c>
      <c r="B176" s="40">
        <v>904780</v>
      </c>
      <c r="C176" s="40" t="s">
        <v>3851</v>
      </c>
      <c r="D176" s="38" t="s">
        <v>3852</v>
      </c>
      <c r="E176" s="33">
        <v>7822000</v>
      </c>
      <c r="F176" s="33">
        <v>5722000</v>
      </c>
      <c r="G176" s="33">
        <v>5828000</v>
      </c>
      <c r="H176" s="33">
        <v>6368000</v>
      </c>
      <c r="I176" s="33">
        <v>5883000</v>
      </c>
      <c r="J176" s="33">
        <v>6542000</v>
      </c>
      <c r="K176" s="33">
        <v>7905000</v>
      </c>
      <c r="L176" s="33">
        <v>7054000</v>
      </c>
      <c r="M176" s="33">
        <v>6513000</v>
      </c>
      <c r="N176" s="33">
        <v>6192000</v>
      </c>
      <c r="O176" s="33">
        <v>7359000</v>
      </c>
    </row>
    <row r="177" spans="1:15" x14ac:dyDescent="0.35">
      <c r="A177" s="40">
        <f>VLOOKUP(B177,'[1]PORTFOLIO RAW'!B:B,1,FALSE)</f>
        <v>905624</v>
      </c>
      <c r="B177" s="40">
        <v>905624</v>
      </c>
      <c r="C177" s="40" t="s">
        <v>3853</v>
      </c>
      <c r="D177" s="38" t="s">
        <v>3854</v>
      </c>
      <c r="E177" s="33">
        <v>4025000</v>
      </c>
      <c r="F177" s="33">
        <v>2846000</v>
      </c>
      <c r="G177" s="33">
        <v>2629000</v>
      </c>
      <c r="H177" s="33">
        <v>1384000</v>
      </c>
      <c r="I177" s="33">
        <v>527000</v>
      </c>
      <c r="J177" s="33">
        <v>322000</v>
      </c>
      <c r="K177" s="33">
        <v>535000</v>
      </c>
      <c r="L177" s="33">
        <v>924000</v>
      </c>
      <c r="M177" s="33">
        <v>-135000</v>
      </c>
      <c r="N177" s="33">
        <v>-298000</v>
      </c>
      <c r="O177" s="33">
        <v>-60000</v>
      </c>
    </row>
    <row r="178" spans="1:15" x14ac:dyDescent="0.35">
      <c r="A178" s="40">
        <f>VLOOKUP(B178,'[1]PORTFOLIO RAW'!B:B,1,FALSE)</f>
        <v>130062</v>
      </c>
      <c r="B178" s="40">
        <v>130062</v>
      </c>
      <c r="C178" s="40" t="s">
        <v>3855</v>
      </c>
      <c r="D178" s="38" t="s">
        <v>3856</v>
      </c>
      <c r="E178" s="33">
        <v>945991</v>
      </c>
      <c r="F178" s="33">
        <v>1021704</v>
      </c>
      <c r="G178" s="33">
        <v>1365240</v>
      </c>
      <c r="H178" s="33">
        <v>1425440</v>
      </c>
      <c r="I178" s="33">
        <v>1409321</v>
      </c>
      <c r="J178" s="33">
        <v>1410545</v>
      </c>
      <c r="K178" s="33">
        <v>1537877</v>
      </c>
      <c r="L178" s="33">
        <v>4351166</v>
      </c>
      <c r="M178" s="33">
        <v>4057284</v>
      </c>
      <c r="N178" s="33">
        <v>4139978</v>
      </c>
      <c r="O178" s="33">
        <v>4679600</v>
      </c>
    </row>
    <row r="179" spans="1:15" x14ac:dyDescent="0.35">
      <c r="A179" s="40">
        <f>VLOOKUP(B179,'[1]PORTFOLIO RAW'!B:B,1,FALSE)</f>
        <v>286738</v>
      </c>
      <c r="B179" s="40">
        <v>286738</v>
      </c>
      <c r="C179" s="40" t="s">
        <v>3857</v>
      </c>
      <c r="D179" s="38" t="s">
        <v>3858</v>
      </c>
      <c r="E179" s="33">
        <v>32108000</v>
      </c>
      <c r="F179" s="33">
        <v>34198000</v>
      </c>
      <c r="G179" s="33">
        <v>32351000</v>
      </c>
      <c r="H179" s="33">
        <v>43535000</v>
      </c>
      <c r="I179" s="33">
        <v>49218000</v>
      </c>
      <c r="J179" s="33">
        <v>47934000</v>
      </c>
      <c r="K179" s="33">
        <v>51039000</v>
      </c>
      <c r="L179" s="33">
        <v>53718000</v>
      </c>
      <c r="M179" s="33">
        <v>54076000</v>
      </c>
      <c r="N179" s="33">
        <v>52578000</v>
      </c>
      <c r="O179" s="33">
        <v>42914000</v>
      </c>
    </row>
    <row r="180" spans="1:15" x14ac:dyDescent="0.35">
      <c r="A180" s="40">
        <f>VLOOKUP(B180,'[1]PORTFOLIO RAW'!B:B,1,FALSE)</f>
        <v>771830</v>
      </c>
      <c r="B180" s="40">
        <v>771830</v>
      </c>
      <c r="C180" s="40" t="s">
        <v>3859</v>
      </c>
      <c r="D180" s="38" t="s">
        <v>3860</v>
      </c>
      <c r="E180" s="33">
        <v>3131934</v>
      </c>
      <c r="F180" s="33">
        <v>3147811</v>
      </c>
      <c r="G180" s="33">
        <v>2594465</v>
      </c>
      <c r="H180" s="33">
        <v>2352958</v>
      </c>
      <c r="I180" s="33">
        <v>2510818</v>
      </c>
      <c r="J180" s="33">
        <v>2538277</v>
      </c>
      <c r="K180" s="33">
        <v>2507998</v>
      </c>
      <c r="L180" s="33">
        <v>2429911</v>
      </c>
      <c r="M180" s="33">
        <v>2290020</v>
      </c>
      <c r="N180" s="33">
        <v>2107814</v>
      </c>
      <c r="O180" s="33">
        <v>2202694</v>
      </c>
    </row>
    <row r="181" spans="1:15" x14ac:dyDescent="0.35">
      <c r="A181" s="40">
        <f>VLOOKUP(B181,'[1]PORTFOLIO RAW'!B:B,1,FALSE)</f>
        <v>312367</v>
      </c>
      <c r="B181" s="40">
        <v>312367</v>
      </c>
      <c r="C181" s="40" t="s">
        <v>3861</v>
      </c>
      <c r="D181" s="38" t="s">
        <v>3862</v>
      </c>
      <c r="E181" s="33">
        <v>240000</v>
      </c>
      <c r="F181" s="33">
        <v>11527000</v>
      </c>
      <c r="G181" s="33">
        <v>10756000</v>
      </c>
      <c r="H181" s="33">
        <v>10203000</v>
      </c>
      <c r="I181" s="33">
        <v>10492000</v>
      </c>
      <c r="J181" s="33">
        <v>11317000</v>
      </c>
      <c r="K181" s="33">
        <v>6622000</v>
      </c>
      <c r="L181" s="33">
        <v>7233000</v>
      </c>
      <c r="M181" s="33">
        <v>8068000</v>
      </c>
      <c r="N181" s="33">
        <v>9119000</v>
      </c>
      <c r="O181" s="33">
        <v>9462000</v>
      </c>
    </row>
    <row r="182" spans="1:15" x14ac:dyDescent="0.35">
      <c r="A182" s="40">
        <f>VLOOKUP(B182,'[1]PORTFOLIO RAW'!B:B,1,FALSE)</f>
        <v>912635</v>
      </c>
      <c r="B182" s="40">
        <v>912635</v>
      </c>
      <c r="C182" s="40" t="s">
        <v>3863</v>
      </c>
      <c r="D182" s="38" t="s">
        <v>3864</v>
      </c>
      <c r="E182" s="33">
        <v>31163400</v>
      </c>
      <c r="F182" s="33">
        <v>34382900</v>
      </c>
      <c r="G182" s="33">
        <v>35768000</v>
      </c>
      <c r="H182" s="33">
        <v>37700000</v>
      </c>
      <c r="I182" s="33">
        <v>38051000</v>
      </c>
      <c r="J182" s="33">
        <v>37704000</v>
      </c>
      <c r="K182" s="33">
        <v>37938000</v>
      </c>
      <c r="L182" s="33">
        <v>37958000</v>
      </c>
      <c r="M182" s="33">
        <v>37196000</v>
      </c>
      <c r="N182" s="33">
        <v>36830000</v>
      </c>
      <c r="O182" s="33">
        <v>37691000</v>
      </c>
    </row>
    <row r="183" spans="1:15" x14ac:dyDescent="0.35">
      <c r="A183" s="40">
        <f>VLOOKUP(B183,'[1]PORTFOLIO RAW'!B:B,1,FALSE)</f>
        <v>152533</v>
      </c>
      <c r="B183" s="40">
        <v>152533</v>
      </c>
      <c r="C183" s="40" t="s">
        <v>3865</v>
      </c>
      <c r="D183" s="38" t="s">
        <v>3866</v>
      </c>
      <c r="E183" s="33">
        <v>1725300</v>
      </c>
      <c r="F183" s="33">
        <v>1688300</v>
      </c>
      <c r="G183" s="33">
        <v>2106100</v>
      </c>
      <c r="H183" s="33">
        <v>2466300</v>
      </c>
      <c r="I183" s="33">
        <v>2503500</v>
      </c>
      <c r="J183" s="33">
        <v>2717400</v>
      </c>
      <c r="K183" s="33">
        <v>2491300</v>
      </c>
      <c r="L183" s="33">
        <v>2820500</v>
      </c>
      <c r="M183" s="33">
        <v>4944400</v>
      </c>
      <c r="N183" s="33">
        <v>5505800</v>
      </c>
      <c r="O183" s="33">
        <v>6830000</v>
      </c>
    </row>
    <row r="184" spans="1:15" x14ac:dyDescent="0.35">
      <c r="A184" s="40">
        <f>VLOOKUP(B184,'[1]PORTFOLIO RAW'!B:B,1,FALSE)</f>
        <v>719643</v>
      </c>
      <c r="B184" s="40">
        <v>719643</v>
      </c>
      <c r="C184" s="40" t="s">
        <v>3867</v>
      </c>
      <c r="D184" s="38" t="s">
        <v>3868</v>
      </c>
      <c r="E184" s="33">
        <v>31097000</v>
      </c>
      <c r="F184" s="33">
        <v>36286000</v>
      </c>
      <c r="G184" s="33">
        <v>39558000</v>
      </c>
      <c r="H184" s="33">
        <v>46175000</v>
      </c>
      <c r="I184" s="33">
        <v>57083000</v>
      </c>
      <c r="J184" s="33">
        <v>66363000</v>
      </c>
      <c r="K184" s="33">
        <v>78944000</v>
      </c>
      <c r="L184" s="33">
        <v>89784000</v>
      </c>
      <c r="M184" s="33">
        <v>80083000</v>
      </c>
      <c r="N184" s="33">
        <v>71997000</v>
      </c>
      <c r="O184" s="33">
        <v>72394000</v>
      </c>
    </row>
    <row r="185" spans="1:15" x14ac:dyDescent="0.35">
      <c r="A185" s="40">
        <f>VLOOKUP(B185,'[1]PORTFOLIO RAW'!B:B,1,FALSE)</f>
        <v>999506</v>
      </c>
      <c r="B185" s="40">
        <v>999506</v>
      </c>
      <c r="C185" s="40" t="s">
        <v>3869</v>
      </c>
      <c r="D185" s="38" t="s">
        <v>3870</v>
      </c>
      <c r="E185" s="33">
        <v>7752000</v>
      </c>
      <c r="F185" s="33">
        <v>6178000</v>
      </c>
      <c r="G185" s="33">
        <v>4654000</v>
      </c>
      <c r="H185" s="33">
        <v>8020000</v>
      </c>
      <c r="I185" s="33">
        <v>8470000</v>
      </c>
      <c r="J185" s="33">
        <v>7700000</v>
      </c>
      <c r="K185" s="33">
        <v>9142000</v>
      </c>
      <c r="L185" s="33">
        <v>10771000</v>
      </c>
      <c r="M185" s="33">
        <v>12302000</v>
      </c>
      <c r="N185" s="33">
        <v>12080000</v>
      </c>
      <c r="O185" s="33">
        <v>18621000</v>
      </c>
    </row>
    <row r="186" spans="1:15" x14ac:dyDescent="0.35">
      <c r="A186" s="40">
        <f>VLOOKUP(B186,'[1]PORTFOLIO RAW'!B:B,1,FALSE)</f>
        <v>328228</v>
      </c>
      <c r="B186" s="40">
        <v>328228</v>
      </c>
      <c r="C186" s="40" t="s">
        <v>3871</v>
      </c>
      <c r="D186" s="38" t="s">
        <v>3872</v>
      </c>
      <c r="E186" s="33">
        <v>2004368</v>
      </c>
      <c r="F186" s="33">
        <v>1036223</v>
      </c>
      <c r="G186" s="33">
        <v>990766</v>
      </c>
      <c r="H186" s="33">
        <v>1533380</v>
      </c>
      <c r="I186" s="33">
        <v>1812438</v>
      </c>
      <c r="J186" s="33">
        <v>1990673</v>
      </c>
      <c r="K186" s="33">
        <v>1933470</v>
      </c>
      <c r="L186" s="33">
        <v>2135461</v>
      </c>
      <c r="M186" s="33">
        <v>2044654</v>
      </c>
      <c r="N186" s="33">
        <v>2150919</v>
      </c>
      <c r="O186" s="33">
        <v>3270711</v>
      </c>
    </row>
    <row r="187" spans="1:15" x14ac:dyDescent="0.35">
      <c r="A187" s="40">
        <f>VLOOKUP(B187,'[1]PORTFOLIO RAW'!B:B,1,FALSE)</f>
        <v>902172</v>
      </c>
      <c r="B187" s="40">
        <v>902172</v>
      </c>
      <c r="C187" s="40" t="s">
        <v>3873</v>
      </c>
      <c r="D187" s="38" t="s">
        <v>3874</v>
      </c>
      <c r="E187" s="33">
        <v>11747000</v>
      </c>
      <c r="F187" s="33">
        <v>9879000</v>
      </c>
      <c r="G187" s="33">
        <v>12764000</v>
      </c>
      <c r="H187" s="33">
        <v>15663000</v>
      </c>
      <c r="I187" s="33">
        <v>15420000</v>
      </c>
      <c r="J187" s="33">
        <v>17575000</v>
      </c>
      <c r="K187" s="33">
        <v>17502000</v>
      </c>
      <c r="L187" s="33">
        <v>13109000</v>
      </c>
      <c r="M187" s="33">
        <v>11708000</v>
      </c>
      <c r="N187" s="33">
        <v>10298000</v>
      </c>
      <c r="O187" s="33">
        <v>11563000</v>
      </c>
    </row>
    <row r="188" spans="1:15" x14ac:dyDescent="0.35">
      <c r="A188" s="40">
        <f>VLOOKUP(B188,'[1]PORTFOLIO RAW'!B:B,1,FALSE)</f>
        <v>325475</v>
      </c>
      <c r="B188" s="40">
        <v>325475</v>
      </c>
      <c r="C188" s="40" t="s">
        <v>3875</v>
      </c>
      <c r="D188" s="38" t="s">
        <v>3876</v>
      </c>
      <c r="E188" s="33">
        <v>4707357</v>
      </c>
      <c r="F188" s="33">
        <v>3153803</v>
      </c>
      <c r="G188" s="33">
        <v>3200823</v>
      </c>
      <c r="H188" s="33">
        <v>3271556</v>
      </c>
      <c r="I188" s="33">
        <v>3415785</v>
      </c>
      <c r="J188" s="33">
        <v>3719617</v>
      </c>
      <c r="K188" s="33">
        <v>4461057</v>
      </c>
      <c r="L188" s="33">
        <v>4418006</v>
      </c>
      <c r="M188" s="33">
        <v>4854173</v>
      </c>
      <c r="N188" s="33">
        <v>5776451</v>
      </c>
      <c r="O188" s="33">
        <v>7059162</v>
      </c>
    </row>
    <row r="189" spans="1:15" x14ac:dyDescent="0.35">
      <c r="A189" s="40">
        <f>VLOOKUP(B189,'[1]PORTFOLIO RAW'!B:B,1,FALSE)</f>
        <v>905010</v>
      </c>
      <c r="B189" s="40">
        <v>905010</v>
      </c>
      <c r="C189" s="40" t="s">
        <v>3877</v>
      </c>
      <c r="D189" s="38" t="s">
        <v>3878</v>
      </c>
      <c r="E189" s="33">
        <v>6301002</v>
      </c>
      <c r="F189" s="33">
        <v>6963741</v>
      </c>
      <c r="G189" s="33">
        <v>7283245</v>
      </c>
      <c r="H189" s="33">
        <v>8083519</v>
      </c>
      <c r="I189" s="33">
        <v>8482198</v>
      </c>
      <c r="J189" s="33">
        <v>8874077</v>
      </c>
      <c r="K189" s="33">
        <v>9565950</v>
      </c>
      <c r="L189" s="33">
        <v>10214482</v>
      </c>
      <c r="M189" s="33">
        <v>10600920</v>
      </c>
      <c r="N189" s="33">
        <v>11020849</v>
      </c>
      <c r="O189" s="33">
        <v>11455000</v>
      </c>
    </row>
    <row r="190" spans="1:15" x14ac:dyDescent="0.35">
      <c r="A190" s="40">
        <f>VLOOKUP(B190,'[1]PORTFOLIO RAW'!B:B,1,FALSE)</f>
        <v>902230</v>
      </c>
      <c r="B190" s="40">
        <v>902230</v>
      </c>
      <c r="C190" s="40" t="s">
        <v>3879</v>
      </c>
      <c r="D190" s="38" t="s">
        <v>3880</v>
      </c>
      <c r="E190" s="33">
        <v>5628000</v>
      </c>
      <c r="F190" s="33">
        <v>-17311000</v>
      </c>
      <c r="G190" s="33">
        <v>-7820000</v>
      </c>
      <c r="H190" s="33">
        <v>-673000</v>
      </c>
      <c r="I190" s="33">
        <v>15028000</v>
      </c>
      <c r="J190" s="33">
        <v>15947000</v>
      </c>
      <c r="K190" s="33">
        <v>26383000</v>
      </c>
      <c r="L190" s="33">
        <v>24805000</v>
      </c>
      <c r="M190" s="33">
        <v>28642000</v>
      </c>
      <c r="N190" s="33">
        <v>29170000</v>
      </c>
      <c r="O190" s="33">
        <v>34890000</v>
      </c>
    </row>
    <row r="191" spans="1:15" x14ac:dyDescent="0.35">
      <c r="A191" s="40">
        <f>VLOOKUP(B191,'[1]PORTFOLIO RAW'!B:B,1,FALSE)</f>
        <v>884383</v>
      </c>
      <c r="B191" s="40">
        <v>884383</v>
      </c>
      <c r="C191" s="40" t="s">
        <v>3881</v>
      </c>
      <c r="D191" s="38" t="s">
        <v>3882</v>
      </c>
      <c r="E191" s="33">
        <v>6661400</v>
      </c>
      <c r="F191" s="33">
        <v>12627600</v>
      </c>
      <c r="G191" s="33">
        <v>14113000</v>
      </c>
      <c r="H191" s="33">
        <v>15748000</v>
      </c>
      <c r="I191" s="33">
        <v>17619000</v>
      </c>
      <c r="J191" s="33">
        <v>20239000</v>
      </c>
      <c r="K191" s="33">
        <v>22230000</v>
      </c>
      <c r="L191" s="33">
        <v>20692000</v>
      </c>
      <c r="M191" s="33">
        <v>16383000</v>
      </c>
      <c r="N191" s="33">
        <v>13940000</v>
      </c>
      <c r="O191" s="33">
        <v>14094000</v>
      </c>
    </row>
    <row r="192" spans="1:15" x14ac:dyDescent="0.35">
      <c r="A192" s="40">
        <f>VLOOKUP(B192,'[1]PORTFOLIO RAW'!B:B,1,FALSE)</f>
        <v>867422</v>
      </c>
      <c r="B192" s="40">
        <v>867422</v>
      </c>
      <c r="C192" s="40" t="s">
        <v>3883</v>
      </c>
      <c r="D192" s="38" t="s">
        <v>3884</v>
      </c>
      <c r="E192" s="33">
        <v>1989021</v>
      </c>
      <c r="F192" s="33">
        <v>1700339</v>
      </c>
      <c r="G192" s="33">
        <v>1662346</v>
      </c>
      <c r="H192" s="33">
        <v>2530500</v>
      </c>
      <c r="I192" s="33">
        <v>3730200</v>
      </c>
      <c r="J192" s="33">
        <v>4293600</v>
      </c>
      <c r="K192" s="33">
        <v>4717500</v>
      </c>
      <c r="L192" s="33">
        <v>3786500</v>
      </c>
      <c r="M192" s="33">
        <v>3414100</v>
      </c>
      <c r="N192" s="33">
        <v>2881000</v>
      </c>
      <c r="O192" s="33">
        <v>2780000</v>
      </c>
    </row>
    <row r="193" spans="1:15" x14ac:dyDescent="0.35">
      <c r="A193" s="40">
        <f>VLOOKUP(B193,'[1]PORTFOLIO RAW'!B:B,1,FALSE)</f>
        <v>906933</v>
      </c>
      <c r="B193" s="40">
        <v>906933</v>
      </c>
      <c r="C193" s="40" t="s">
        <v>3885</v>
      </c>
      <c r="D193" s="38" t="s">
        <v>3886</v>
      </c>
      <c r="E193" s="33">
        <v>2247300</v>
      </c>
      <c r="F193" s="33">
        <v>1614200</v>
      </c>
      <c r="G193" s="33">
        <v>1778700</v>
      </c>
      <c r="H193" s="33">
        <v>1902000</v>
      </c>
      <c r="I193" s="33">
        <v>1849100</v>
      </c>
      <c r="J193" s="33">
        <v>1996700</v>
      </c>
      <c r="K193" s="33">
        <v>2071500</v>
      </c>
      <c r="L193" s="33">
        <v>1851400</v>
      </c>
      <c r="M193" s="33">
        <v>1822900</v>
      </c>
      <c r="N193" s="33">
        <v>11348800</v>
      </c>
      <c r="O193" s="33">
        <v>14144700</v>
      </c>
    </row>
    <row r="194" spans="1:15" x14ac:dyDescent="0.35">
      <c r="A194" s="40">
        <f>VLOOKUP(B194,'[1]PORTFOLIO RAW'!B:B,1,FALSE)</f>
        <v>912160</v>
      </c>
      <c r="B194" s="40">
        <v>912160</v>
      </c>
      <c r="C194" s="40" t="s">
        <v>3887</v>
      </c>
      <c r="D194" s="38" t="s">
        <v>3888</v>
      </c>
      <c r="E194" s="33">
        <v>7548000</v>
      </c>
      <c r="F194" s="33">
        <v>7102000</v>
      </c>
      <c r="G194" s="33">
        <v>10703000</v>
      </c>
      <c r="H194" s="33">
        <v>13345000</v>
      </c>
      <c r="I194" s="33">
        <v>12896000</v>
      </c>
      <c r="J194" s="33">
        <v>13773000</v>
      </c>
      <c r="K194" s="33">
        <v>10141000</v>
      </c>
      <c r="L194" s="33">
        <v>10274000</v>
      </c>
      <c r="M194" s="33">
        <v>11350000</v>
      </c>
      <c r="N194" s="33">
        <v>10721000</v>
      </c>
      <c r="O194" s="33">
        <v>10609000</v>
      </c>
    </row>
    <row r="195" spans="1:15" x14ac:dyDescent="0.35">
      <c r="A195" s="40">
        <f>VLOOKUP(B195,'[1]PORTFOLIO RAW'!B:B,1,FALSE)</f>
        <v>993249</v>
      </c>
      <c r="B195" s="40">
        <v>993249</v>
      </c>
      <c r="C195" s="40" t="s">
        <v>3889</v>
      </c>
      <c r="D195" s="38" t="s">
        <v>3890</v>
      </c>
      <c r="E195" s="33">
        <v>7025400</v>
      </c>
      <c r="F195" s="33">
        <v>7825300</v>
      </c>
      <c r="G195" s="33">
        <v>8693100</v>
      </c>
      <c r="H195" s="33">
        <v>9753700</v>
      </c>
      <c r="I195" s="33">
        <v>9843000</v>
      </c>
      <c r="J195" s="33">
        <v>10381000</v>
      </c>
      <c r="K195" s="33">
        <v>11156000</v>
      </c>
      <c r="L195" s="33">
        <v>10824000</v>
      </c>
      <c r="M195" s="33">
        <v>12707000</v>
      </c>
      <c r="N195" s="33">
        <v>12258000</v>
      </c>
      <c r="O195" s="33">
        <v>12407000</v>
      </c>
    </row>
    <row r="196" spans="1:15" x14ac:dyDescent="0.35">
      <c r="A196" s="40">
        <f>VLOOKUP(B196,'[1]PORTFOLIO RAW'!B:B,1,FALSE)</f>
        <v>906557</v>
      </c>
      <c r="B196" s="40">
        <v>906557</v>
      </c>
      <c r="C196" s="40" t="s">
        <v>3891</v>
      </c>
      <c r="D196" s="38" t="s">
        <v>3892</v>
      </c>
      <c r="E196" s="33">
        <v>4808807</v>
      </c>
      <c r="F196" s="33">
        <v>6309000</v>
      </c>
      <c r="G196" s="33">
        <v>6157000</v>
      </c>
      <c r="H196" s="33">
        <v>6848000</v>
      </c>
      <c r="I196" s="33">
        <v>7265000</v>
      </c>
      <c r="J196" s="33">
        <v>8258000</v>
      </c>
      <c r="K196" s="33">
        <v>9184000</v>
      </c>
      <c r="L196" s="33">
        <v>10325000</v>
      </c>
      <c r="M196" s="33">
        <v>10370000</v>
      </c>
      <c r="N196" s="33">
        <v>9288000</v>
      </c>
      <c r="O196" s="33">
        <v>9936000</v>
      </c>
    </row>
    <row r="197" spans="1:15" x14ac:dyDescent="0.35">
      <c r="A197" s="40">
        <f>VLOOKUP(B197,'[1]PORTFOLIO RAW'!B:B,1,FALSE)</f>
        <v>906560</v>
      </c>
      <c r="B197" s="40">
        <v>906560</v>
      </c>
      <c r="C197" s="40" t="s">
        <v>3893</v>
      </c>
      <c r="D197" s="38" t="s">
        <v>3894</v>
      </c>
      <c r="E197" s="33">
        <v>1115000</v>
      </c>
      <c r="F197" s="33">
        <v>1210000</v>
      </c>
      <c r="G197" s="33">
        <v>1572000</v>
      </c>
      <c r="H197" s="33">
        <v>2021000</v>
      </c>
      <c r="I197" s="33">
        <v>1956000</v>
      </c>
      <c r="J197" s="33">
        <v>1913000</v>
      </c>
      <c r="K197" s="33">
        <v>2080000</v>
      </c>
      <c r="L197" s="33">
        <v>2440000</v>
      </c>
      <c r="M197" s="33">
        <v>871000</v>
      </c>
      <c r="N197" s="33">
        <v>870000</v>
      </c>
      <c r="O197" s="33">
        <v>977000</v>
      </c>
    </row>
    <row r="198" spans="1:15" x14ac:dyDescent="0.35">
      <c r="A198" s="40">
        <f>VLOOKUP(B198,'[1]PORTFOLIO RAW'!B:B,1,FALSE)</f>
        <v>901899</v>
      </c>
      <c r="B198" s="40">
        <v>901899</v>
      </c>
      <c r="C198" s="40" t="s">
        <v>3895</v>
      </c>
      <c r="D198" s="38" t="s">
        <v>3896</v>
      </c>
      <c r="E198" s="33">
        <v>9727000</v>
      </c>
      <c r="F198" s="33">
        <v>9607000</v>
      </c>
      <c r="G198" s="33">
        <v>10353000</v>
      </c>
      <c r="H198" s="33">
        <v>10669000</v>
      </c>
      <c r="I198" s="33">
        <v>9911000</v>
      </c>
      <c r="J198" s="33">
        <v>9760000</v>
      </c>
      <c r="K198" s="33">
        <v>11289000</v>
      </c>
      <c r="L198" s="33">
        <v>12408000</v>
      </c>
      <c r="M198" s="33">
        <v>12188000</v>
      </c>
      <c r="N198" s="33">
        <v>12409000</v>
      </c>
      <c r="O198" s="33">
        <v>16359000</v>
      </c>
    </row>
    <row r="199" spans="1:15" x14ac:dyDescent="0.35">
      <c r="A199" s="40">
        <f>VLOOKUP(B199,'[1]PORTFOLIO RAW'!B:B,1,FALSE)</f>
        <v>906176</v>
      </c>
      <c r="B199" s="40">
        <v>906176</v>
      </c>
      <c r="C199" s="40" t="s">
        <v>3897</v>
      </c>
      <c r="D199" s="38" t="s">
        <v>3898</v>
      </c>
      <c r="E199" s="33">
        <v>5076600</v>
      </c>
      <c r="F199" s="33">
        <v>4728800</v>
      </c>
      <c r="G199" s="33">
        <v>4854100</v>
      </c>
      <c r="H199" s="33">
        <v>4923200</v>
      </c>
      <c r="I199" s="33">
        <v>4997300</v>
      </c>
      <c r="J199" s="33">
        <v>5554300</v>
      </c>
      <c r="K199" s="33">
        <v>5886600</v>
      </c>
      <c r="L199" s="33">
        <v>6175300</v>
      </c>
      <c r="M199" s="33">
        <v>3843500</v>
      </c>
      <c r="N199" s="33">
        <v>4071200</v>
      </c>
      <c r="O199" s="33">
        <v>4320100</v>
      </c>
    </row>
    <row r="200" spans="1:15" x14ac:dyDescent="0.35">
      <c r="A200" s="40">
        <f>VLOOKUP(B200,'[1]PORTFOLIO RAW'!B:B,1,FALSE)</f>
        <v>905861</v>
      </c>
      <c r="B200" s="40">
        <v>905861</v>
      </c>
      <c r="C200" s="40" t="s">
        <v>3899</v>
      </c>
      <c r="D200" s="38" t="s">
        <v>3900</v>
      </c>
      <c r="E200" s="33">
        <v>4509100</v>
      </c>
      <c r="F200" s="33">
        <v>4888100</v>
      </c>
      <c r="G200" s="33">
        <v>6312100</v>
      </c>
      <c r="H200" s="33">
        <v>6830300</v>
      </c>
      <c r="I200" s="33">
        <v>7117300</v>
      </c>
      <c r="J200" s="33">
        <v>7527000</v>
      </c>
      <c r="K200" s="33">
        <v>7912000</v>
      </c>
      <c r="L200" s="33">
        <v>8060400</v>
      </c>
      <c r="M200" s="33">
        <v>8317400</v>
      </c>
      <c r="N200" s="33">
        <v>8888400</v>
      </c>
      <c r="O200" s="33">
        <v>9334200</v>
      </c>
    </row>
    <row r="201" spans="1:15" x14ac:dyDescent="0.35">
      <c r="A201" s="40">
        <f>VLOOKUP(B201,'[1]PORTFOLIO RAW'!B:B,1,FALSE)</f>
        <v>905809</v>
      </c>
      <c r="B201" s="40">
        <v>905809</v>
      </c>
      <c r="C201" s="40" t="s">
        <v>3901</v>
      </c>
      <c r="D201" s="38" t="s">
        <v>3902</v>
      </c>
      <c r="E201" s="33">
        <v>17687000</v>
      </c>
      <c r="F201" s="33">
        <v>11920000</v>
      </c>
      <c r="G201" s="33">
        <v>12687000</v>
      </c>
      <c r="H201" s="33">
        <v>13557000</v>
      </c>
      <c r="I201" s="33">
        <v>10336000</v>
      </c>
      <c r="J201" s="33">
        <v>9514000</v>
      </c>
      <c r="K201" s="33">
        <v>10620000</v>
      </c>
      <c r="L201" s="33">
        <v>7235000</v>
      </c>
      <c r="M201" s="33">
        <v>5522000</v>
      </c>
      <c r="N201" s="33">
        <v>5259000</v>
      </c>
      <c r="O201" s="33">
        <v>7048000</v>
      </c>
    </row>
    <row r="202" spans="1:15" x14ac:dyDescent="0.35">
      <c r="A202" s="40">
        <f>VLOOKUP(B202,'[1]PORTFOLIO RAW'!B:B,1,FALSE)</f>
        <v>906195</v>
      </c>
      <c r="B202" s="40">
        <v>906195</v>
      </c>
      <c r="C202" s="40" t="s">
        <v>3903</v>
      </c>
      <c r="D202" s="38" t="s">
        <v>3904</v>
      </c>
      <c r="E202" s="33">
        <v>47178000</v>
      </c>
      <c r="F202" s="33">
        <v>67752000</v>
      </c>
      <c r="G202" s="33">
        <v>103301000</v>
      </c>
      <c r="H202" s="33">
        <v>117719000</v>
      </c>
      <c r="I202" s="33">
        <v>128810000</v>
      </c>
      <c r="J202" s="33">
        <v>144671000</v>
      </c>
      <c r="K202" s="33">
        <v>153875000</v>
      </c>
      <c r="L202" s="33">
        <v>165181000</v>
      </c>
      <c r="M202" s="33">
        <v>170784000</v>
      </c>
      <c r="N202" s="33">
        <v>175030000</v>
      </c>
      <c r="O202" s="33">
        <v>181578000</v>
      </c>
    </row>
    <row r="203" spans="1:15" x14ac:dyDescent="0.35">
      <c r="A203" s="40">
        <f>VLOOKUP(B203,'[1]PORTFOLIO RAW'!B:B,1,FALSE)</f>
        <v>921482</v>
      </c>
      <c r="B203" s="40">
        <v>921482</v>
      </c>
      <c r="C203" s="40" t="s">
        <v>3905</v>
      </c>
      <c r="D203" s="38" t="s">
        <v>3906</v>
      </c>
      <c r="E203" s="33">
        <v>5112917</v>
      </c>
      <c r="F203" s="33">
        <v>7929204</v>
      </c>
      <c r="G203" s="33">
        <v>7390526</v>
      </c>
      <c r="H203" s="33">
        <v>7120070</v>
      </c>
      <c r="I203" s="33">
        <v>7474885</v>
      </c>
      <c r="J203" s="33">
        <v>7641571</v>
      </c>
      <c r="K203" s="33">
        <v>7645769</v>
      </c>
      <c r="L203" s="33">
        <v>7772470</v>
      </c>
      <c r="M203" s="33">
        <v>7416878</v>
      </c>
      <c r="N203" s="33">
        <v>7879865</v>
      </c>
      <c r="O203" s="33">
        <v>8739036</v>
      </c>
    </row>
    <row r="204" spans="1:15" x14ac:dyDescent="0.35">
      <c r="A204" s="40">
        <f>VLOOKUP(B204,'[1]PORTFOLIO RAW'!B:B,1,FALSE)</f>
        <v>134843</v>
      </c>
      <c r="B204" s="40">
        <v>134843</v>
      </c>
      <c r="C204" s="40" t="s">
        <v>3907</v>
      </c>
      <c r="D204" s="38" t="s">
        <v>3908</v>
      </c>
      <c r="E204" s="33">
        <v>24294112</v>
      </c>
      <c r="F204" s="33">
        <v>23057234</v>
      </c>
      <c r="G204" s="33">
        <v>26589410</v>
      </c>
      <c r="H204" s="33">
        <v>26541000</v>
      </c>
      <c r="I204" s="33">
        <v>29666000</v>
      </c>
      <c r="J204" s="33">
        <v>40499000</v>
      </c>
      <c r="K204" s="33">
        <v>41744000</v>
      </c>
      <c r="L204" s="33">
        <v>43231000</v>
      </c>
      <c r="M204" s="33">
        <v>43909000</v>
      </c>
      <c r="N204" s="33">
        <v>43039000</v>
      </c>
      <c r="O204" s="33">
        <v>44255000</v>
      </c>
    </row>
    <row r="205" spans="1:15" x14ac:dyDescent="0.35">
      <c r="A205" s="40">
        <f>VLOOKUP(B205,'[1]PORTFOLIO RAW'!B:B,1,FALSE)</f>
        <v>905102</v>
      </c>
      <c r="B205" s="40">
        <v>905102</v>
      </c>
      <c r="C205" s="40" t="s">
        <v>3909</v>
      </c>
      <c r="D205" s="38" t="s">
        <v>3910</v>
      </c>
      <c r="E205" s="33">
        <v>22823000</v>
      </c>
      <c r="F205" s="33">
        <v>27300000</v>
      </c>
      <c r="G205" s="33">
        <v>29081000</v>
      </c>
      <c r="H205" s="33">
        <v>32484000</v>
      </c>
      <c r="I205" s="33">
        <v>37620000</v>
      </c>
      <c r="J205" s="33">
        <v>40016000</v>
      </c>
      <c r="K205" s="33">
        <v>43126000</v>
      </c>
      <c r="L205" s="33">
        <v>34959000</v>
      </c>
      <c r="M205" s="33">
        <v>24350000</v>
      </c>
      <c r="N205" s="33">
        <v>21497000</v>
      </c>
      <c r="O205" s="33">
        <v>20572000</v>
      </c>
    </row>
    <row r="206" spans="1:15" x14ac:dyDescent="0.35">
      <c r="A206" s="40">
        <f>VLOOKUP(B206,'[1]PORTFOLIO RAW'!B:B,1,FALSE)</f>
        <v>719618</v>
      </c>
      <c r="B206" s="40">
        <v>719618</v>
      </c>
      <c r="C206" s="40" t="s">
        <v>3911</v>
      </c>
      <c r="D206" s="38" t="s">
        <v>3912</v>
      </c>
      <c r="E206" s="33">
        <v>16919000</v>
      </c>
      <c r="F206" s="33">
        <v>23025000</v>
      </c>
      <c r="G206" s="33">
        <v>25090000</v>
      </c>
      <c r="H206" s="33">
        <v>30798000</v>
      </c>
      <c r="I206" s="33">
        <v>39776000</v>
      </c>
      <c r="J206" s="33">
        <v>43688000</v>
      </c>
      <c r="K206" s="33">
        <v>44648000</v>
      </c>
      <c r="L206" s="33">
        <v>46878000</v>
      </c>
      <c r="M206" s="33">
        <v>48663000</v>
      </c>
      <c r="N206" s="33">
        <v>47289000</v>
      </c>
      <c r="O206" s="33">
        <v>53860000</v>
      </c>
    </row>
    <row r="207" spans="1:15" x14ac:dyDescent="0.35">
      <c r="A207" s="40">
        <f>VLOOKUP(B207,'[1]PORTFOLIO RAW'!B:B,1,FALSE)</f>
        <v>921757</v>
      </c>
      <c r="B207" s="40">
        <v>921757</v>
      </c>
      <c r="C207" s="40" t="s">
        <v>3913</v>
      </c>
      <c r="D207" s="38" t="s">
        <v>3914</v>
      </c>
      <c r="E207" s="33">
        <v>5013100</v>
      </c>
      <c r="F207" s="33">
        <v>4846700</v>
      </c>
      <c r="G207" s="33">
        <v>5103700</v>
      </c>
      <c r="H207" s="33">
        <v>5357800</v>
      </c>
      <c r="I207" s="33">
        <v>5364400</v>
      </c>
      <c r="J207" s="33">
        <v>5846900</v>
      </c>
      <c r="K207" s="33">
        <v>6634300</v>
      </c>
      <c r="L207" s="33">
        <v>6753200</v>
      </c>
      <c r="M207" s="33">
        <v>6940400</v>
      </c>
      <c r="N207" s="33">
        <v>6777600</v>
      </c>
      <c r="O207" s="33">
        <v>8050500</v>
      </c>
    </row>
    <row r="208" spans="1:15" x14ac:dyDescent="0.35">
      <c r="A208" s="40">
        <f>VLOOKUP(B208,'[1]PORTFOLIO RAW'!B:B,1,FALSE)</f>
        <v>902317</v>
      </c>
      <c r="B208" s="40">
        <v>902317</v>
      </c>
      <c r="C208" s="40" t="s">
        <v>3915</v>
      </c>
      <c r="D208" s="38" t="s">
        <v>3916</v>
      </c>
      <c r="E208" s="33">
        <v>10137000</v>
      </c>
      <c r="F208" s="33">
        <v>11047000</v>
      </c>
      <c r="G208" s="33">
        <v>12640000</v>
      </c>
      <c r="H208" s="33">
        <v>13560000</v>
      </c>
      <c r="I208" s="33">
        <v>14385000</v>
      </c>
      <c r="J208" s="33">
        <v>21431000</v>
      </c>
      <c r="K208" s="33">
        <v>22732000</v>
      </c>
      <c r="L208" s="33">
        <v>22608000</v>
      </c>
      <c r="M208" s="33">
        <v>25793000</v>
      </c>
      <c r="N208" s="33">
        <v>25837000</v>
      </c>
      <c r="O208" s="33">
        <v>29857000</v>
      </c>
    </row>
    <row r="209" spans="1:15" x14ac:dyDescent="0.35">
      <c r="A209" s="40">
        <f>VLOOKUP(B209,'[1]PORTFOLIO RAW'!B:B,1,FALSE)</f>
        <v>905150</v>
      </c>
      <c r="B209" s="40">
        <v>905150</v>
      </c>
      <c r="C209" s="40" t="s">
        <v>3917</v>
      </c>
      <c r="D209" s="38" t="s">
        <v>3918</v>
      </c>
      <c r="E209" s="33">
        <v>4711665</v>
      </c>
      <c r="F209" s="33">
        <v>5258971</v>
      </c>
      <c r="G209" s="33">
        <v>4279625</v>
      </c>
      <c r="H209" s="33">
        <v>4367965</v>
      </c>
      <c r="I209" s="33">
        <v>5383854</v>
      </c>
      <c r="J209" s="33">
        <v>4896515</v>
      </c>
      <c r="K209" s="33">
        <v>5738426</v>
      </c>
      <c r="L209" s="33">
        <v>6659428</v>
      </c>
      <c r="M209" s="33">
        <v>5104287</v>
      </c>
      <c r="N209" s="33">
        <v>4575255</v>
      </c>
      <c r="O209" s="33">
        <v>5261649</v>
      </c>
    </row>
    <row r="210" spans="1:15" x14ac:dyDescent="0.35">
      <c r="A210" s="40">
        <f>VLOOKUP(B210,'[1]PORTFOLIO RAW'!B:B,1,FALSE)</f>
        <v>945297</v>
      </c>
      <c r="B210" s="40">
        <v>945297</v>
      </c>
      <c r="C210" s="40" t="s">
        <v>3919</v>
      </c>
      <c r="D210" s="38" t="s">
        <v>3920</v>
      </c>
      <c r="E210" s="33">
        <v>1952248</v>
      </c>
      <c r="F210" s="33">
        <v>1196642</v>
      </c>
      <c r="G210" s="33">
        <v>1341478</v>
      </c>
      <c r="H210" s="33">
        <v>1401979</v>
      </c>
      <c r="I210" s="33">
        <v>1496200</v>
      </c>
      <c r="J210" s="33">
        <v>1604500</v>
      </c>
      <c r="K210" s="33">
        <v>1773700</v>
      </c>
      <c r="L210" s="33">
        <v>1777000</v>
      </c>
      <c r="M210" s="33">
        <v>1785500</v>
      </c>
      <c r="N210" s="33">
        <v>1911700</v>
      </c>
      <c r="O210" s="33">
        <v>1955300</v>
      </c>
    </row>
    <row r="211" spans="1:15" x14ac:dyDescent="0.35">
      <c r="A211" s="40">
        <f>VLOOKUP(B211,'[1]PORTFOLIO RAW'!B:B,1,FALSE)</f>
        <v>902107</v>
      </c>
      <c r="B211" s="40">
        <v>902107</v>
      </c>
      <c r="C211" s="40" t="s">
        <v>3921</v>
      </c>
      <c r="D211" s="38" t="s">
        <v>3922</v>
      </c>
      <c r="E211" s="33">
        <v>5556000</v>
      </c>
      <c r="F211" s="33">
        <v>5077000</v>
      </c>
      <c r="G211" s="33">
        <v>5496000</v>
      </c>
      <c r="H211" s="33">
        <v>8210000</v>
      </c>
      <c r="I211" s="33">
        <v>10828000</v>
      </c>
      <c r="J211" s="33">
        <v>10480000</v>
      </c>
      <c r="K211" s="33">
        <v>12466000</v>
      </c>
      <c r="L211" s="33">
        <v>13628000</v>
      </c>
      <c r="M211" s="33">
        <v>9919000</v>
      </c>
      <c r="N211" s="33">
        <v>9899000</v>
      </c>
      <c r="O211" s="33">
        <v>10761000</v>
      </c>
    </row>
    <row r="212" spans="1:15" x14ac:dyDescent="0.35">
      <c r="A212" s="40">
        <f>VLOOKUP(B212,'[1]PORTFOLIO RAW'!B:B,1,FALSE)</f>
        <v>905677</v>
      </c>
      <c r="B212" s="40">
        <v>905677</v>
      </c>
      <c r="C212" s="40" t="s">
        <v>3923</v>
      </c>
      <c r="D212" s="38" t="s">
        <v>3924</v>
      </c>
      <c r="E212" s="33">
        <v>17193000</v>
      </c>
      <c r="F212" s="33">
        <v>12065000</v>
      </c>
      <c r="G212" s="33">
        <v>16763000</v>
      </c>
      <c r="H212" s="33">
        <v>21123000</v>
      </c>
      <c r="I212" s="33">
        <v>20547000</v>
      </c>
      <c r="J212" s="33">
        <v>22253000</v>
      </c>
      <c r="K212" s="33">
        <v>24238000</v>
      </c>
      <c r="L212" s="33">
        <v>17397000</v>
      </c>
      <c r="M212" s="33">
        <v>11882000</v>
      </c>
      <c r="N212" s="33">
        <v>11054000</v>
      </c>
      <c r="O212" s="33">
        <v>10848000</v>
      </c>
    </row>
    <row r="213" spans="1:15" x14ac:dyDescent="0.35">
      <c r="A213" s="40">
        <f>VLOOKUP(B213,'[1]PORTFOLIO RAW'!B:B,1,FALSE)</f>
        <v>904030</v>
      </c>
      <c r="B213" s="40">
        <v>904030</v>
      </c>
      <c r="C213" s="40" t="s">
        <v>3925</v>
      </c>
      <c r="D213" s="38" t="s">
        <v>3926</v>
      </c>
      <c r="E213" s="33">
        <v>64917000</v>
      </c>
      <c r="F213" s="33">
        <v>57483000</v>
      </c>
      <c r="G213" s="33">
        <v>89953000</v>
      </c>
      <c r="H213" s="33">
        <v>87761000</v>
      </c>
      <c r="I213" s="33">
        <v>82145000</v>
      </c>
      <c r="J213" s="33">
        <v>81221000</v>
      </c>
      <c r="K213" s="33">
        <v>76274000</v>
      </c>
      <c r="L213" s="33">
        <v>71272000</v>
      </c>
      <c r="M213" s="33">
        <v>64694000</v>
      </c>
      <c r="N213" s="33">
        <v>59520000</v>
      </c>
      <c r="O213" s="33">
        <v>71287000</v>
      </c>
    </row>
    <row r="214" spans="1:15" x14ac:dyDescent="0.35">
      <c r="A214" s="40">
        <f>VLOOKUP(B214,'[1]PORTFOLIO RAW'!B:B,1,FALSE)</f>
        <v>901666</v>
      </c>
      <c r="B214" s="40">
        <v>901666</v>
      </c>
      <c r="C214" s="40" t="s">
        <v>3927</v>
      </c>
      <c r="D214" s="38" t="s">
        <v>3928</v>
      </c>
      <c r="E214" s="33">
        <v>88983000</v>
      </c>
      <c r="F214" s="33">
        <v>55165000</v>
      </c>
      <c r="G214" s="33">
        <v>62467000</v>
      </c>
      <c r="H214" s="33">
        <v>68562000</v>
      </c>
      <c r="I214" s="33">
        <v>65224000</v>
      </c>
      <c r="J214" s="33">
        <v>47987000</v>
      </c>
      <c r="K214" s="33">
        <v>52090000</v>
      </c>
      <c r="L214" s="33">
        <v>51911000</v>
      </c>
      <c r="M214" s="33">
        <v>39762000</v>
      </c>
      <c r="N214" s="33">
        <v>34974000</v>
      </c>
      <c r="O214" s="33">
        <v>30607000</v>
      </c>
    </row>
    <row r="215" spans="1:15" x14ac:dyDescent="0.35">
      <c r="A215" s="40">
        <f>VLOOKUP(B215,'[1]PORTFOLIO RAW'!B:B,1,FALSE)</f>
        <v>895705</v>
      </c>
      <c r="B215" s="40">
        <v>895705</v>
      </c>
      <c r="C215" s="40" t="s">
        <v>3929</v>
      </c>
      <c r="D215" s="38" t="s">
        <v>3930</v>
      </c>
      <c r="E215" s="33">
        <v>3042722</v>
      </c>
      <c r="F215" s="33">
        <v>3582149</v>
      </c>
      <c r="G215" s="33">
        <v>3536188</v>
      </c>
      <c r="H215" s="33">
        <v>4120583</v>
      </c>
      <c r="I215" s="33">
        <v>5488794</v>
      </c>
      <c r="J215" s="33">
        <v>5689354</v>
      </c>
      <c r="K215" s="33">
        <v>6601584</v>
      </c>
      <c r="L215" s="33">
        <v>8581000</v>
      </c>
      <c r="M215" s="33">
        <v>8368000</v>
      </c>
      <c r="N215" s="33">
        <v>10404000</v>
      </c>
      <c r="O215" s="33">
        <v>11274000</v>
      </c>
    </row>
    <row r="216" spans="1:15" x14ac:dyDescent="0.35">
      <c r="A216" s="40">
        <f>VLOOKUP(B216,'[1]PORTFOLIO RAW'!B:B,1,FALSE)</f>
        <v>904853</v>
      </c>
      <c r="B216" s="40">
        <v>904853</v>
      </c>
      <c r="C216" s="40" t="s">
        <v>3931</v>
      </c>
      <c r="D216" s="38" t="s">
        <v>3932</v>
      </c>
      <c r="E216" s="33">
        <v>18554000</v>
      </c>
      <c r="F216" s="33">
        <v>2828000</v>
      </c>
      <c r="G216" s="33">
        <v>4069000</v>
      </c>
      <c r="H216" s="33">
        <v>5192000</v>
      </c>
      <c r="I216" s="33">
        <v>3680000</v>
      </c>
      <c r="J216" s="33">
        <v>3168000</v>
      </c>
      <c r="K216" s="33">
        <v>4119000</v>
      </c>
      <c r="L216" s="33">
        <v>3014000</v>
      </c>
      <c r="M216" s="33">
        <v>2880000</v>
      </c>
      <c r="N216" s="33">
        <v>12770000</v>
      </c>
      <c r="O216" s="33">
        <v>15377000</v>
      </c>
    </row>
    <row r="217" spans="1:15" x14ac:dyDescent="0.35">
      <c r="A217" s="40">
        <f>VLOOKUP(B217,'[1]PORTFOLIO RAW'!B:B,1,FALSE)</f>
        <v>944175</v>
      </c>
      <c r="B217" s="40">
        <v>944175</v>
      </c>
      <c r="C217" s="40" t="s">
        <v>3933</v>
      </c>
      <c r="D217" s="38" t="s">
        <v>3934</v>
      </c>
      <c r="E217" s="33">
        <v>14854000</v>
      </c>
      <c r="F217" s="33">
        <v>17116000</v>
      </c>
      <c r="G217" s="33">
        <v>21636000</v>
      </c>
      <c r="H217" s="33">
        <v>29542000</v>
      </c>
      <c r="I217" s="33">
        <v>32353000</v>
      </c>
      <c r="J217" s="33">
        <v>35303000</v>
      </c>
      <c r="K217" s="33">
        <v>38467000</v>
      </c>
      <c r="L217" s="33">
        <v>40605000</v>
      </c>
      <c r="M217" s="33">
        <v>41258000</v>
      </c>
      <c r="N217" s="33">
        <v>41722000</v>
      </c>
      <c r="O217" s="33">
        <v>43528000</v>
      </c>
    </row>
    <row r="218" spans="1:15" x14ac:dyDescent="0.35">
      <c r="A218" s="40">
        <f>VLOOKUP(B218,'[1]PORTFOLIO RAW'!B:B,1,FALSE)</f>
        <v>901897</v>
      </c>
      <c r="B218" s="40">
        <v>901897</v>
      </c>
      <c r="C218" s="40" t="s">
        <v>3935</v>
      </c>
      <c r="D218" s="38" t="s">
        <v>3936</v>
      </c>
      <c r="E218" s="33">
        <v>4151000</v>
      </c>
      <c r="F218" s="33">
        <v>3333000</v>
      </c>
      <c r="G218" s="33">
        <v>3753000</v>
      </c>
      <c r="H218" s="33">
        <v>3638000</v>
      </c>
      <c r="I218" s="33">
        <v>3249000</v>
      </c>
      <c r="J218" s="33">
        <v>4063000</v>
      </c>
      <c r="K218" s="33">
        <v>4932000</v>
      </c>
      <c r="L218" s="33">
        <v>5180000</v>
      </c>
      <c r="M218" s="33">
        <v>4983000</v>
      </c>
      <c r="N218" s="33">
        <v>4826000</v>
      </c>
      <c r="O218" s="33">
        <v>5558000</v>
      </c>
    </row>
    <row r="219" spans="1:15" x14ac:dyDescent="0.35">
      <c r="A219" s="40">
        <f>VLOOKUP(B219,'[1]PORTFOLIO RAW'!B:B,1,FALSE)</f>
        <v>312385</v>
      </c>
      <c r="B219" s="40">
        <v>312385</v>
      </c>
      <c r="C219" s="40" t="s">
        <v>3937</v>
      </c>
      <c r="D219" s="38" t="s">
        <v>3938</v>
      </c>
      <c r="E219" s="33">
        <v>8623341</v>
      </c>
      <c r="F219" s="33">
        <v>9192061</v>
      </c>
      <c r="G219" s="33">
        <v>10018000</v>
      </c>
      <c r="H219" s="33">
        <v>10829000</v>
      </c>
      <c r="I219" s="33">
        <v>12002000</v>
      </c>
      <c r="J219" s="33">
        <v>12361000</v>
      </c>
      <c r="K219" s="33">
        <v>10833000</v>
      </c>
      <c r="L219" s="33">
        <v>12303000</v>
      </c>
      <c r="M219" s="33">
        <v>10617000</v>
      </c>
      <c r="N219" s="33">
        <v>12079000</v>
      </c>
      <c r="O219" s="33">
        <v>10778000</v>
      </c>
    </row>
    <row r="220" spans="1:15" x14ac:dyDescent="0.35">
      <c r="A220" s="40">
        <f>VLOOKUP(B220,'[1]PORTFOLIO RAW'!B:B,1,FALSE)</f>
        <v>729104</v>
      </c>
      <c r="B220" s="40">
        <v>729104</v>
      </c>
      <c r="C220" s="40" t="s">
        <v>3939</v>
      </c>
      <c r="D220" s="38" t="s">
        <v>3940</v>
      </c>
      <c r="E220" s="33">
        <v>2777100</v>
      </c>
      <c r="F220" s="33">
        <v>2488800</v>
      </c>
      <c r="G220" s="33">
        <v>2882200</v>
      </c>
      <c r="H220" s="33">
        <v>3296500</v>
      </c>
      <c r="I220" s="33">
        <v>3420700</v>
      </c>
      <c r="J220" s="33">
        <v>3846100</v>
      </c>
      <c r="K220" s="33">
        <v>4818100</v>
      </c>
      <c r="L220" s="33">
        <v>5395200</v>
      </c>
      <c r="M220" s="33">
        <v>4762000</v>
      </c>
      <c r="N220" s="33">
        <v>5008600</v>
      </c>
      <c r="O220" s="33">
        <v>5824400</v>
      </c>
    </row>
    <row r="221" spans="1:15" x14ac:dyDescent="0.35">
      <c r="A221" s="40">
        <f>VLOOKUP(B221,'[1]PORTFOLIO RAW'!B:B,1,FALSE)</f>
        <v>877181</v>
      </c>
      <c r="B221" s="40">
        <v>877181</v>
      </c>
      <c r="C221" s="40" t="s">
        <v>3941</v>
      </c>
      <c r="D221" s="38" t="s">
        <v>3942</v>
      </c>
      <c r="E221" s="33">
        <v>3324242</v>
      </c>
      <c r="F221" s="33">
        <v>3604896</v>
      </c>
      <c r="G221" s="33">
        <v>3989639</v>
      </c>
      <c r="H221" s="33">
        <v>4033480</v>
      </c>
      <c r="I221" s="33">
        <v>3692872</v>
      </c>
      <c r="J221" s="33">
        <v>4163047</v>
      </c>
      <c r="K221" s="33">
        <v>3948000</v>
      </c>
      <c r="L221" s="33">
        <v>4301000</v>
      </c>
      <c r="M221" s="33">
        <v>4684000</v>
      </c>
      <c r="N221" s="33">
        <v>4628000</v>
      </c>
      <c r="O221" s="33">
        <v>4921000</v>
      </c>
    </row>
    <row r="222" spans="1:15" x14ac:dyDescent="0.35">
      <c r="A222" s="40">
        <f>VLOOKUP(B222,'[1]PORTFOLIO RAW'!B:B,1,FALSE)</f>
        <v>912228</v>
      </c>
      <c r="B222" s="40">
        <v>912228</v>
      </c>
      <c r="C222" s="40" t="s">
        <v>3943</v>
      </c>
      <c r="D222" s="38" t="s">
        <v>3944</v>
      </c>
      <c r="E222" s="33">
        <v>66662000</v>
      </c>
      <c r="F222" s="33">
        <v>69453000</v>
      </c>
      <c r="G222" s="33">
        <v>61775000</v>
      </c>
      <c r="H222" s="33">
        <v>59838000</v>
      </c>
      <c r="I222" s="33">
        <v>66406000</v>
      </c>
      <c r="J222" s="33">
        <v>62244000</v>
      </c>
      <c r="K222" s="33">
        <v>66927000</v>
      </c>
      <c r="L222" s="33">
        <v>68103000</v>
      </c>
      <c r="M222" s="33">
        <v>61342000</v>
      </c>
      <c r="N222" s="33">
        <v>56303000</v>
      </c>
      <c r="O222" s="33">
        <v>54178000</v>
      </c>
    </row>
    <row r="223" spans="1:15" x14ac:dyDescent="0.35">
      <c r="A223" s="40">
        <f>VLOOKUP(B223,'[1]PORTFOLIO RAW'!B:B,1,FALSE)</f>
        <v>936324</v>
      </c>
      <c r="B223" s="40">
        <v>936324</v>
      </c>
      <c r="C223" s="40" t="s">
        <v>3945</v>
      </c>
      <c r="D223" s="38" t="s">
        <v>3946</v>
      </c>
      <c r="E223" s="33">
        <v>4442700</v>
      </c>
      <c r="F223" s="33">
        <v>4267200</v>
      </c>
      <c r="G223" s="33">
        <v>5296800</v>
      </c>
      <c r="H223" s="33">
        <v>5266900</v>
      </c>
      <c r="I223" s="33">
        <v>5116000</v>
      </c>
      <c r="J223" s="33">
        <v>5138200</v>
      </c>
      <c r="K223" s="33">
        <v>5242500</v>
      </c>
      <c r="L223" s="33">
        <v>5906700</v>
      </c>
      <c r="M223" s="33">
        <v>6480400</v>
      </c>
      <c r="N223" s="33">
        <v>7017500</v>
      </c>
      <c r="O223" s="33">
        <v>7989800</v>
      </c>
    </row>
    <row r="224" spans="1:15" x14ac:dyDescent="0.35">
      <c r="A224" s="40">
        <f>VLOOKUP(B224,'[1]PORTFOLIO RAW'!B:B,1,FALSE)</f>
        <v>902321</v>
      </c>
      <c r="B224" s="40">
        <v>902321</v>
      </c>
      <c r="C224" s="40" t="s">
        <v>3947</v>
      </c>
      <c r="D224" s="38" t="s">
        <v>3948</v>
      </c>
      <c r="E224" s="33">
        <v>7299000</v>
      </c>
      <c r="F224" s="33">
        <v>7771000</v>
      </c>
      <c r="G224" s="33">
        <v>8788000</v>
      </c>
      <c r="H224" s="33">
        <v>9633000</v>
      </c>
      <c r="I224" s="33">
        <v>10270000</v>
      </c>
      <c r="J224" s="33">
        <v>10780000</v>
      </c>
      <c r="K224" s="33">
        <v>11608000</v>
      </c>
      <c r="L224" s="33">
        <v>12185000</v>
      </c>
      <c r="M224" s="33">
        <v>13066000</v>
      </c>
      <c r="N224" s="33">
        <v>13130000</v>
      </c>
      <c r="O224" s="33">
        <v>13847000</v>
      </c>
    </row>
    <row r="225" spans="1:15" x14ac:dyDescent="0.35">
      <c r="A225" s="40">
        <f>VLOOKUP(B225,'[1]PORTFOLIO RAW'!B:B,1,FALSE)</f>
        <v>912518</v>
      </c>
      <c r="B225" s="40">
        <v>912518</v>
      </c>
      <c r="C225" s="40" t="s">
        <v>3949</v>
      </c>
      <c r="D225" s="38" t="s">
        <v>3950</v>
      </c>
      <c r="E225" s="33">
        <v>4320193</v>
      </c>
      <c r="F225" s="33">
        <v>2835698</v>
      </c>
      <c r="G225" s="33">
        <v>3194440</v>
      </c>
      <c r="H225" s="33">
        <v>2135167</v>
      </c>
      <c r="I225" s="33">
        <v>1938615</v>
      </c>
      <c r="J225" s="33">
        <v>2189616</v>
      </c>
      <c r="K225" s="33">
        <v>4648952</v>
      </c>
      <c r="L225" s="33">
        <v>4804954</v>
      </c>
      <c r="M225" s="33">
        <v>4759325</v>
      </c>
      <c r="N225" s="33">
        <v>4659363</v>
      </c>
      <c r="O225" s="33">
        <v>4154026</v>
      </c>
    </row>
    <row r="226" spans="1:15" x14ac:dyDescent="0.35">
      <c r="A226" s="40">
        <f>VLOOKUP(B226,'[1]PORTFOLIO RAW'!B:B,1,FALSE)</f>
        <v>546370</v>
      </c>
      <c r="B226" s="40">
        <v>546370</v>
      </c>
      <c r="C226" s="40" t="s">
        <v>3951</v>
      </c>
      <c r="D226" s="38" t="s">
        <v>3952</v>
      </c>
      <c r="E226" s="33">
        <v>15835000</v>
      </c>
      <c r="F226" s="33">
        <v>17944000</v>
      </c>
      <c r="G226" s="33">
        <v>20316000</v>
      </c>
      <c r="H226" s="33">
        <v>20858000</v>
      </c>
      <c r="I226" s="33">
        <v>26951000</v>
      </c>
      <c r="J226" s="33">
        <v>33523000</v>
      </c>
      <c r="K226" s="33">
        <v>36088000</v>
      </c>
      <c r="L226" s="33">
        <v>39169000</v>
      </c>
      <c r="M226" s="33">
        <v>31421000</v>
      </c>
      <c r="N226" s="33">
        <v>31778000</v>
      </c>
      <c r="O226" s="33">
        <v>30746000</v>
      </c>
    </row>
    <row r="227" spans="1:15" x14ac:dyDescent="0.35">
      <c r="A227" s="40">
        <f>VLOOKUP(B227,'[1]PORTFOLIO RAW'!B:B,1,FALSE)</f>
        <v>312451</v>
      </c>
      <c r="B227" s="40">
        <v>312451</v>
      </c>
      <c r="C227" s="40" t="s">
        <v>3953</v>
      </c>
      <c r="D227" s="38" t="s">
        <v>3954</v>
      </c>
      <c r="E227" s="33">
        <v>1595386</v>
      </c>
      <c r="F227" s="33">
        <v>1421085</v>
      </c>
      <c r="G227" s="33">
        <v>1600167</v>
      </c>
      <c r="H227" s="33">
        <v>1426435</v>
      </c>
      <c r="I227" s="33">
        <v>1533355</v>
      </c>
      <c r="J227" s="33">
        <v>1405765</v>
      </c>
      <c r="K227" s="33">
        <v>1518354</v>
      </c>
      <c r="L227" s="33">
        <v>1581592</v>
      </c>
      <c r="M227" s="33">
        <v>1729109</v>
      </c>
      <c r="N227" s="33">
        <v>2266301</v>
      </c>
      <c r="O227" s="33">
        <v>6692052</v>
      </c>
    </row>
    <row r="228" spans="1:15" x14ac:dyDescent="0.35">
      <c r="A228" s="40">
        <f>VLOOKUP(B228,'[1]PORTFOLIO RAW'!B:B,1,FALSE)</f>
        <v>992656</v>
      </c>
      <c r="B228" s="40">
        <v>992656</v>
      </c>
      <c r="C228" s="40" t="s">
        <v>3955</v>
      </c>
      <c r="D228" s="38" t="s">
        <v>3956</v>
      </c>
      <c r="E228" s="33">
        <v>837822</v>
      </c>
      <c r="F228" s="33">
        <v>1413338</v>
      </c>
      <c r="G228" s="33">
        <v>1263046</v>
      </c>
      <c r="H228" s="33">
        <v>1474633</v>
      </c>
      <c r="I228" s="33">
        <v>2185870</v>
      </c>
      <c r="J228" s="33">
        <v>2946345</v>
      </c>
      <c r="K228" s="33">
        <v>2765077</v>
      </c>
      <c r="L228" s="33">
        <v>2688526</v>
      </c>
      <c r="M228" s="33">
        <v>2853297</v>
      </c>
      <c r="N228" s="33">
        <v>3046652</v>
      </c>
      <c r="O228" s="33">
        <v>2779599</v>
      </c>
    </row>
    <row r="229" spans="1:15" x14ac:dyDescent="0.35">
      <c r="A229" s="40">
        <f>VLOOKUP(B229,'[1]PORTFOLIO RAW'!B:B,1,FALSE)</f>
        <v>951046</v>
      </c>
      <c r="B229" s="40">
        <v>951046</v>
      </c>
      <c r="C229" s="40" t="s">
        <v>3957</v>
      </c>
      <c r="D229" s="38" t="s">
        <v>3958</v>
      </c>
      <c r="E229" s="33">
        <v>20046000</v>
      </c>
      <c r="F229" s="33">
        <v>18369000</v>
      </c>
      <c r="G229" s="33">
        <v>24463000</v>
      </c>
      <c r="H229" s="33">
        <v>27589000</v>
      </c>
      <c r="I229" s="33">
        <v>31372000</v>
      </c>
      <c r="J229" s="33">
        <v>34229000</v>
      </c>
      <c r="K229" s="33">
        <v>36357000</v>
      </c>
      <c r="L229" s="33">
        <v>38723000</v>
      </c>
      <c r="M229" s="33">
        <v>40630000</v>
      </c>
      <c r="N229" s="33">
        <v>41797000</v>
      </c>
      <c r="O229" s="33">
        <v>43621000</v>
      </c>
    </row>
    <row r="230" spans="1:15" x14ac:dyDescent="0.35">
      <c r="A230" s="40">
        <f>VLOOKUP(B230,'[1]PORTFOLIO RAW'!B:B,1,FALSE)</f>
        <v>702365</v>
      </c>
      <c r="B230" s="40">
        <v>702365</v>
      </c>
      <c r="C230" s="40" t="s">
        <v>3959</v>
      </c>
      <c r="D230" s="38" t="s">
        <v>3960</v>
      </c>
      <c r="E230" s="33">
        <v>970649</v>
      </c>
      <c r="F230" s="33">
        <v>996369</v>
      </c>
      <c r="G230" s="33">
        <v>1157293</v>
      </c>
      <c r="H230" s="33">
        <v>1332692</v>
      </c>
      <c r="I230" s="33">
        <v>1493012</v>
      </c>
      <c r="J230" s="33">
        <v>1766863</v>
      </c>
      <c r="K230" s="33">
        <v>2007302</v>
      </c>
      <c r="L230" s="33">
        <v>2279210</v>
      </c>
      <c r="M230" s="33">
        <v>2471991</v>
      </c>
      <c r="N230" s="33">
        <v>2748017</v>
      </c>
      <c r="O230" s="33">
        <v>3049308</v>
      </c>
    </row>
    <row r="231" spans="1:15" x14ac:dyDescent="0.35">
      <c r="A231" s="40">
        <f>VLOOKUP(B231,'[1]PORTFOLIO RAW'!B:B,1,FALSE)</f>
        <v>546965</v>
      </c>
      <c r="B231" s="40">
        <v>546965</v>
      </c>
      <c r="C231" s="40" t="s">
        <v>3961</v>
      </c>
      <c r="D231" s="38" t="s">
        <v>3962</v>
      </c>
      <c r="E231" s="33">
        <v>1789806</v>
      </c>
      <c r="F231" s="33">
        <v>2003738</v>
      </c>
      <c r="G231" s="33">
        <v>2421490</v>
      </c>
      <c r="H231" s="33">
        <v>2750907</v>
      </c>
      <c r="I231" s="33">
        <v>3195096</v>
      </c>
      <c r="J231" s="33">
        <v>3687726</v>
      </c>
      <c r="K231" s="33">
        <v>4213050</v>
      </c>
      <c r="L231" s="33">
        <v>4755360</v>
      </c>
      <c r="M231" s="33">
        <v>5298947</v>
      </c>
      <c r="N231" s="33">
        <v>5788865</v>
      </c>
      <c r="O231" s="33">
        <v>6863564</v>
      </c>
    </row>
    <row r="232" spans="1:15" x14ac:dyDescent="0.35">
      <c r="A232" s="40">
        <f>VLOOKUP(B232,'[1]PORTFOLIO RAW'!B:B,1,FALSE)</f>
        <v>902233</v>
      </c>
      <c r="B232" s="40">
        <v>902233</v>
      </c>
      <c r="C232" s="40" t="s">
        <v>3963</v>
      </c>
      <c r="D232" s="38" t="s">
        <v>3964</v>
      </c>
      <c r="E232" s="33">
        <v>1742800</v>
      </c>
      <c r="F232" s="33">
        <v>1688800</v>
      </c>
      <c r="G232" s="33">
        <v>1316400</v>
      </c>
      <c r="H232" s="33">
        <v>1460400</v>
      </c>
      <c r="I232" s="33">
        <v>1748000</v>
      </c>
      <c r="J232" s="33">
        <v>1851700</v>
      </c>
      <c r="K232" s="33">
        <v>2585500</v>
      </c>
      <c r="L232" s="33">
        <v>2658100</v>
      </c>
      <c r="M232" s="33">
        <v>2256800</v>
      </c>
      <c r="N232" s="33">
        <v>1990100</v>
      </c>
      <c r="O232" s="33">
        <v>2663600</v>
      </c>
    </row>
    <row r="233" spans="1:15" x14ac:dyDescent="0.35">
      <c r="A233" s="40">
        <f>VLOOKUP(B233,'[1]PORTFOLIO RAW'!B:B,1,FALSE)</f>
        <v>322549</v>
      </c>
      <c r="B233" s="40">
        <v>322549</v>
      </c>
      <c r="C233" s="40" t="s">
        <v>3965</v>
      </c>
      <c r="D233" s="38" t="s">
        <v>3966</v>
      </c>
      <c r="E233" s="33">
        <v>6757343</v>
      </c>
      <c r="F233" s="33">
        <v>6803012</v>
      </c>
      <c r="G233" s="33">
        <v>7499717</v>
      </c>
      <c r="H233" s="33">
        <v>7942502</v>
      </c>
      <c r="I233" s="33">
        <v>8407823</v>
      </c>
      <c r="J233" s="33">
        <v>8308749</v>
      </c>
      <c r="K233" s="33">
        <v>8808265</v>
      </c>
      <c r="L233" s="33">
        <v>8284359</v>
      </c>
      <c r="M233" s="33">
        <v>8063039</v>
      </c>
      <c r="N233" s="33">
        <v>9121412</v>
      </c>
      <c r="O233" s="33">
        <v>10702303</v>
      </c>
    </row>
    <row r="234" spans="1:15" x14ac:dyDescent="0.35">
      <c r="A234" s="40">
        <f>VLOOKUP(B234,'[1]PORTFOLIO RAW'!B:B,1,FALSE)</f>
        <v>912633</v>
      </c>
      <c r="B234" s="40">
        <v>912633</v>
      </c>
      <c r="C234" s="40" t="s">
        <v>3967</v>
      </c>
      <c r="D234" s="38" t="s">
        <v>3968</v>
      </c>
      <c r="E234" s="33">
        <v>12542000</v>
      </c>
      <c r="F234" s="33">
        <v>9087000</v>
      </c>
      <c r="G234" s="33">
        <v>9827000</v>
      </c>
      <c r="H234" s="33">
        <v>9754000</v>
      </c>
      <c r="I234" s="33">
        <v>8181000</v>
      </c>
      <c r="J234" s="33">
        <v>8026000</v>
      </c>
      <c r="K234" s="33">
        <v>11035000</v>
      </c>
      <c r="L234" s="33">
        <v>9525000</v>
      </c>
      <c r="M234" s="33">
        <v>10128000</v>
      </c>
      <c r="N234" s="33">
        <v>10066000</v>
      </c>
      <c r="O234" s="33">
        <v>9963000</v>
      </c>
    </row>
    <row r="235" spans="1:15" x14ac:dyDescent="0.35">
      <c r="A235" s="40">
        <f>VLOOKUP(B235,'[1]PORTFOLIO RAW'!B:B,1,FALSE)</f>
        <v>933974</v>
      </c>
      <c r="B235" s="40">
        <v>933974</v>
      </c>
      <c r="C235" s="40" t="s">
        <v>3969</v>
      </c>
      <c r="D235" s="38" t="s">
        <v>3970</v>
      </c>
      <c r="E235" s="33">
        <v>25885000</v>
      </c>
      <c r="F235" s="33">
        <v>25374000</v>
      </c>
      <c r="G235" s="33">
        <v>25475000</v>
      </c>
      <c r="H235" s="33">
        <v>23549000</v>
      </c>
      <c r="I235" s="33">
        <v>21606000</v>
      </c>
      <c r="J235" s="33">
        <v>22302000</v>
      </c>
      <c r="K235" s="33">
        <v>23474000</v>
      </c>
      <c r="L235" s="33">
        <v>22870000</v>
      </c>
      <c r="M235" s="33">
        <v>22309000</v>
      </c>
      <c r="N235" s="33">
        <v>22491000</v>
      </c>
      <c r="O235" s="33">
        <v>22777000</v>
      </c>
    </row>
    <row r="236" spans="1:15" x14ac:dyDescent="0.35">
      <c r="A236" s="40" t="str">
        <f>VLOOKUP(B236,'[1]PORTFOLIO RAW'!B:B,1,FALSE)</f>
        <v>14015T</v>
      </c>
      <c r="B236" s="40" t="s">
        <v>363</v>
      </c>
      <c r="C236" s="40" t="s">
        <v>3971</v>
      </c>
      <c r="D236" s="38" t="s">
        <v>3972</v>
      </c>
      <c r="E236" s="33">
        <v>3781179</v>
      </c>
      <c r="F236" s="33">
        <v>3532800</v>
      </c>
      <c r="G236" s="33">
        <v>8308900</v>
      </c>
      <c r="H236" s="33">
        <v>6403200</v>
      </c>
      <c r="I236" s="33">
        <v>6503000</v>
      </c>
      <c r="J236" s="33">
        <v>6640900</v>
      </c>
      <c r="K236" s="33">
        <v>6580500</v>
      </c>
      <c r="L236" s="33">
        <v>6556700</v>
      </c>
      <c r="M236" s="33">
        <v>9321000</v>
      </c>
      <c r="N236" s="33">
        <v>9741000</v>
      </c>
      <c r="O236" s="33">
        <v>10835000</v>
      </c>
    </row>
    <row r="237" spans="1:15" x14ac:dyDescent="0.35">
      <c r="A237" s="40">
        <f>VLOOKUP(B237,'[1]PORTFOLIO RAW'!B:B,1,FALSE)</f>
        <v>905019</v>
      </c>
      <c r="B237" s="40">
        <v>905019</v>
      </c>
      <c r="C237" s="40" t="s">
        <v>3973</v>
      </c>
      <c r="D237" s="38" t="s">
        <v>3974</v>
      </c>
      <c r="E237" s="33">
        <v>18184700</v>
      </c>
      <c r="F237" s="33">
        <v>18758300</v>
      </c>
      <c r="G237" s="33">
        <v>59058000</v>
      </c>
      <c r="H237" s="33">
        <v>54376000</v>
      </c>
      <c r="I237" s="33">
        <v>54517000</v>
      </c>
      <c r="J237" s="33">
        <v>53020000</v>
      </c>
      <c r="K237" s="33">
        <v>49765000</v>
      </c>
      <c r="L237" s="33">
        <v>48647000</v>
      </c>
      <c r="M237" s="33">
        <v>44676000</v>
      </c>
      <c r="N237" s="33">
        <v>40088000</v>
      </c>
      <c r="O237" s="33">
        <v>34336000</v>
      </c>
    </row>
    <row r="238" spans="1:15" x14ac:dyDescent="0.35">
      <c r="A238" s="40">
        <f>VLOOKUP(B238,'[1]PORTFOLIO RAW'!B:B,1,FALSE)</f>
        <v>912090</v>
      </c>
      <c r="B238" s="40">
        <v>912090</v>
      </c>
      <c r="C238" s="40" t="s">
        <v>3975</v>
      </c>
      <c r="D238" s="38" t="s">
        <v>3976</v>
      </c>
      <c r="E238" s="33">
        <v>14876000</v>
      </c>
      <c r="F238" s="33">
        <v>16863000</v>
      </c>
      <c r="G238" s="33">
        <v>19120000</v>
      </c>
      <c r="H238" s="33">
        <v>31226000</v>
      </c>
      <c r="I238" s="33">
        <v>31263000</v>
      </c>
      <c r="J238" s="33">
        <v>34751000</v>
      </c>
      <c r="K238" s="33">
        <v>39469000</v>
      </c>
      <c r="L238" s="33">
        <v>37850000</v>
      </c>
      <c r="M238" s="33">
        <v>35633000</v>
      </c>
      <c r="N238" s="33">
        <v>41078000</v>
      </c>
      <c r="O238" s="33">
        <v>36842000</v>
      </c>
    </row>
    <row r="239" spans="1:15" x14ac:dyDescent="0.35">
      <c r="A239" s="40">
        <f>VLOOKUP(B239,'[1]PORTFOLIO RAW'!B:B,1,FALSE)</f>
        <v>755741</v>
      </c>
      <c r="B239" s="40">
        <v>755741</v>
      </c>
      <c r="C239" s="40" t="s">
        <v>3977</v>
      </c>
      <c r="D239" s="38" t="s">
        <v>3978</v>
      </c>
      <c r="E239" s="33">
        <v>3732000</v>
      </c>
      <c r="F239" s="33">
        <v>4061000</v>
      </c>
      <c r="G239" s="33">
        <v>5073000</v>
      </c>
      <c r="H239" s="33">
        <v>6226000</v>
      </c>
      <c r="I239" s="33">
        <v>7714000</v>
      </c>
      <c r="J239" s="33">
        <v>8704000</v>
      </c>
      <c r="K239" s="33">
        <v>9496000</v>
      </c>
      <c r="L239" s="33">
        <v>10918000</v>
      </c>
      <c r="M239" s="33">
        <v>11917000</v>
      </c>
      <c r="N239" s="33">
        <v>13586000</v>
      </c>
      <c r="O239" s="33">
        <v>15675000</v>
      </c>
    </row>
    <row r="240" spans="1:15" x14ac:dyDescent="0.35">
      <c r="A240" s="40" t="str">
        <f>VLOOKUP(B240,'[1]PORTFOLIO RAW'!B:B,1,FALSE)</f>
        <v>14361V</v>
      </c>
      <c r="B240" s="40" t="s">
        <v>375</v>
      </c>
      <c r="C240" s="40" t="s">
        <v>3979</v>
      </c>
      <c r="D240" s="38" t="s">
        <v>3980</v>
      </c>
      <c r="E240" s="33">
        <v>5449600</v>
      </c>
      <c r="F240" s="33">
        <v>5650300</v>
      </c>
      <c r="G240" s="33">
        <v>5638700</v>
      </c>
      <c r="H240" s="33">
        <v>5771300</v>
      </c>
      <c r="I240" s="33">
        <v>5507200</v>
      </c>
      <c r="J240" s="33">
        <v>5860900</v>
      </c>
      <c r="K240" s="33">
        <v>6297300</v>
      </c>
      <c r="L240" s="33">
        <v>6520800</v>
      </c>
      <c r="M240" s="33">
        <v>9887900</v>
      </c>
      <c r="N240" s="33">
        <v>9668900</v>
      </c>
      <c r="O240" s="33">
        <v>11735800</v>
      </c>
    </row>
    <row r="241" spans="1:15" x14ac:dyDescent="0.35">
      <c r="A241" s="40">
        <f>VLOOKUP(B241,'[1]PORTFOLIO RAW'!B:B,1,FALSE)</f>
        <v>154680</v>
      </c>
      <c r="B241" s="40">
        <v>154680</v>
      </c>
      <c r="C241" s="40" t="s">
        <v>3981</v>
      </c>
      <c r="D241" s="38" t="s">
        <v>3982</v>
      </c>
      <c r="E241" s="33">
        <v>3099720</v>
      </c>
      <c r="F241" s="33">
        <v>2710045</v>
      </c>
      <c r="G241" s="33">
        <v>2716469</v>
      </c>
      <c r="H241" s="33">
        <v>2954297</v>
      </c>
      <c r="I241" s="33">
        <v>2866858</v>
      </c>
      <c r="J241" s="33">
        <v>2456712</v>
      </c>
      <c r="K241" s="33">
        <v>2319745</v>
      </c>
      <c r="L241" s="33">
        <v>1956899</v>
      </c>
      <c r="M241" s="33">
        <v>633520</v>
      </c>
      <c r="N241" s="33">
        <v>2129404</v>
      </c>
      <c r="O241" s="33">
        <v>2064461</v>
      </c>
    </row>
    <row r="242" spans="1:15" x14ac:dyDescent="0.35">
      <c r="A242" s="40" t="str">
        <f>VLOOKUP(B242,'[1]PORTFOLIO RAW'!B:B,1,FALSE)</f>
        <v>14698C</v>
      </c>
      <c r="B242" s="40" t="s">
        <v>369</v>
      </c>
      <c r="C242" s="40" t="s">
        <v>3983</v>
      </c>
      <c r="D242" s="38" t="s">
        <v>3984</v>
      </c>
      <c r="E242" s="33">
        <v>6854600</v>
      </c>
      <c r="F242" s="33">
        <v>6393600</v>
      </c>
      <c r="G242" s="33">
        <v>8284000</v>
      </c>
      <c r="H242" s="33">
        <v>9045100</v>
      </c>
      <c r="I242" s="33">
        <v>8709200</v>
      </c>
      <c r="J242" s="33">
        <v>8267500</v>
      </c>
      <c r="K242" s="33">
        <v>9434200</v>
      </c>
      <c r="L242" s="33">
        <v>10183900</v>
      </c>
      <c r="M242" s="33">
        <v>9311600</v>
      </c>
      <c r="N242" s="33">
        <v>10227300</v>
      </c>
      <c r="O242" s="33">
        <v>11335900</v>
      </c>
    </row>
    <row r="243" spans="1:15" x14ac:dyDescent="0.35">
      <c r="A243" s="40">
        <f>VLOOKUP(B243,'[1]PORTFOLIO RAW'!B:B,1,FALSE)</f>
        <v>905361</v>
      </c>
      <c r="B243" s="40">
        <v>905361</v>
      </c>
      <c r="C243" s="40" t="s">
        <v>3985</v>
      </c>
      <c r="D243" s="38" t="s">
        <v>3986</v>
      </c>
      <c r="E243" s="33">
        <v>1785727</v>
      </c>
      <c r="F243" s="33">
        <v>1605648</v>
      </c>
      <c r="G243" s="33">
        <v>1490950</v>
      </c>
      <c r="H243" s="33">
        <v>1609440</v>
      </c>
      <c r="I243" s="33">
        <v>1516919</v>
      </c>
      <c r="J243" s="33">
        <v>1690718</v>
      </c>
      <c r="K243" s="33">
        <v>1734129</v>
      </c>
      <c r="L243" s="33">
        <v>996470</v>
      </c>
      <c r="M243" s="33">
        <v>867910</v>
      </c>
      <c r="N243" s="33">
        <v>1878441</v>
      </c>
      <c r="O243" s="33">
        <v>3692188</v>
      </c>
    </row>
    <row r="244" spans="1:15" x14ac:dyDescent="0.35">
      <c r="A244" s="40">
        <f>VLOOKUP(B244,'[1]PORTFOLIO RAW'!B:B,1,FALSE)</f>
        <v>357834</v>
      </c>
      <c r="B244" s="40">
        <v>357834</v>
      </c>
      <c r="C244" s="40" t="s">
        <v>3987</v>
      </c>
      <c r="D244" s="38" t="s">
        <v>3988</v>
      </c>
      <c r="E244" s="33">
        <v>2833974</v>
      </c>
      <c r="F244" s="33">
        <v>2614638</v>
      </c>
      <c r="G244" s="33">
        <v>4412433</v>
      </c>
      <c r="H244" s="33">
        <v>4785405</v>
      </c>
      <c r="I244" s="33">
        <v>4604619</v>
      </c>
      <c r="J244" s="33">
        <v>5865884</v>
      </c>
      <c r="K244" s="33">
        <v>5805016</v>
      </c>
      <c r="L244" s="33">
        <v>5049115</v>
      </c>
      <c r="M244" s="33">
        <v>4427731</v>
      </c>
      <c r="N244" s="33">
        <v>4267043</v>
      </c>
      <c r="O244" s="33">
        <v>3643091</v>
      </c>
    </row>
    <row r="245" spans="1:15" x14ac:dyDescent="0.35">
      <c r="A245" s="40">
        <f>VLOOKUP(B245,'[1]PORTFOLIO RAW'!B:B,1,FALSE)</f>
        <v>906400</v>
      </c>
      <c r="B245" s="40">
        <v>906400</v>
      </c>
      <c r="C245" s="40" t="s">
        <v>3989</v>
      </c>
      <c r="D245" s="38" t="s">
        <v>3990</v>
      </c>
      <c r="E245" s="33">
        <v>1280100</v>
      </c>
      <c r="F245" s="33">
        <v>1186500</v>
      </c>
      <c r="G245" s="33">
        <v>1290000</v>
      </c>
      <c r="H245" s="33">
        <v>1388500</v>
      </c>
      <c r="I245" s="33">
        <v>1530900</v>
      </c>
      <c r="J245" s="33">
        <v>1802100</v>
      </c>
      <c r="K245" s="33">
        <v>2113200</v>
      </c>
      <c r="L245" s="33">
        <v>2207800</v>
      </c>
      <c r="M245" s="33">
        <v>2412700</v>
      </c>
      <c r="N245" s="33">
        <v>2617200</v>
      </c>
      <c r="O245" s="33">
        <v>2953900</v>
      </c>
    </row>
    <row r="246" spans="1:15" x14ac:dyDescent="0.35">
      <c r="A246" s="40" t="str">
        <f>VLOOKUP(B246,'[1]PORTFOLIO RAW'!B:B,1,FALSE)</f>
        <v>14861V</v>
      </c>
      <c r="B246" s="40" t="s">
        <v>370</v>
      </c>
      <c r="C246" s="40" t="s">
        <v>3991</v>
      </c>
      <c r="D246" s="38" t="s">
        <v>3992</v>
      </c>
      <c r="E246" s="33">
        <v>23057000</v>
      </c>
      <c r="F246" s="33">
        <v>20157000</v>
      </c>
      <c r="G246" s="33">
        <v>24684000</v>
      </c>
      <c r="H246" s="33">
        <v>29270000</v>
      </c>
      <c r="I246" s="33">
        <v>31588000</v>
      </c>
      <c r="J246" s="33">
        <v>27173000</v>
      </c>
      <c r="K246" s="33">
        <v>24934000</v>
      </c>
      <c r="L246" s="33">
        <v>22519000</v>
      </c>
      <c r="M246" s="33">
        <v>26117000</v>
      </c>
      <c r="N246" s="33">
        <v>27692000</v>
      </c>
      <c r="O246" s="33">
        <v>34101000</v>
      </c>
    </row>
    <row r="247" spans="1:15" x14ac:dyDescent="0.35">
      <c r="A247" s="40" t="str">
        <f>VLOOKUP(B247,'[1]PORTFOLIO RAW'!B:B,1,FALSE)</f>
        <v>14806F</v>
      </c>
      <c r="B247" s="40" t="s">
        <v>351</v>
      </c>
      <c r="C247" s="40" t="s">
        <v>3993</v>
      </c>
      <c r="D247" s="38" t="s">
        <v>3994</v>
      </c>
      <c r="E247" s="33">
        <v>1023795</v>
      </c>
      <c r="F247" s="33">
        <v>1075166</v>
      </c>
      <c r="G247" s="33">
        <v>1282365</v>
      </c>
      <c r="H247" s="33">
        <v>1039374</v>
      </c>
      <c r="I247" s="33">
        <v>847914</v>
      </c>
      <c r="J247" s="33">
        <v>1210694</v>
      </c>
      <c r="K247" s="33">
        <v>1516205</v>
      </c>
      <c r="L247" s="33">
        <v>2002912</v>
      </c>
      <c r="M247" s="33">
        <v>2460648</v>
      </c>
      <c r="N247" s="33">
        <v>2916192</v>
      </c>
      <c r="O247" s="33">
        <v>3415196</v>
      </c>
    </row>
    <row r="248" spans="1:15" x14ac:dyDescent="0.35">
      <c r="A248" s="40">
        <f>VLOOKUP(B248,'[1]PORTFOLIO RAW'!B:B,1,FALSE)</f>
        <v>902324</v>
      </c>
      <c r="B248" s="40">
        <v>902324</v>
      </c>
      <c r="C248" s="40" t="s">
        <v>3995</v>
      </c>
      <c r="D248" s="38" t="s">
        <v>3996</v>
      </c>
      <c r="E248" s="33">
        <v>8444000</v>
      </c>
      <c r="F248" s="33">
        <v>9517000</v>
      </c>
      <c r="G248" s="33">
        <v>9841000</v>
      </c>
      <c r="H248" s="33">
        <v>10583000</v>
      </c>
      <c r="I248" s="33">
        <v>10055000</v>
      </c>
      <c r="J248" s="33">
        <v>9432000</v>
      </c>
      <c r="K248" s="33">
        <v>9925000</v>
      </c>
      <c r="L248" s="33">
        <v>10960000</v>
      </c>
      <c r="M248" s="33">
        <v>11368000</v>
      </c>
      <c r="N248" s="33">
        <v>11996000</v>
      </c>
      <c r="O248" s="33">
        <v>11671000</v>
      </c>
    </row>
    <row r="249" spans="1:15" x14ac:dyDescent="0.35">
      <c r="A249" s="40">
        <f>VLOOKUP(B249,'[1]PORTFOLIO RAW'!B:B,1,FALSE)</f>
        <v>902325</v>
      </c>
      <c r="B249" s="40">
        <v>902325</v>
      </c>
      <c r="C249" s="40" t="s">
        <v>3997</v>
      </c>
      <c r="D249" s="38" t="s">
        <v>3998</v>
      </c>
      <c r="E249" s="33">
        <v>12385000</v>
      </c>
      <c r="F249" s="33">
        <v>13276000</v>
      </c>
      <c r="G249" s="33">
        <v>14878000</v>
      </c>
      <c r="H249" s="33">
        <v>16202000</v>
      </c>
      <c r="I249" s="33">
        <v>17578000</v>
      </c>
      <c r="J249" s="33">
        <v>18297000</v>
      </c>
      <c r="K249" s="33">
        <v>19008000</v>
      </c>
      <c r="L249" s="33">
        <v>19949000</v>
      </c>
      <c r="M249" s="33">
        <v>20592000</v>
      </c>
      <c r="N249" s="33">
        <v>24758000</v>
      </c>
      <c r="O249" s="33">
        <v>24167000</v>
      </c>
    </row>
    <row r="250" spans="1:15" x14ac:dyDescent="0.35">
      <c r="A250" s="40">
        <f>VLOOKUP(B250,'[1]PORTFOLIO RAW'!B:B,1,FALSE)</f>
        <v>992305</v>
      </c>
      <c r="B250" s="40">
        <v>992305</v>
      </c>
      <c r="C250" s="40" t="s">
        <v>3999</v>
      </c>
      <c r="D250" s="38" t="s">
        <v>4000</v>
      </c>
      <c r="E250" s="33">
        <v>12632000</v>
      </c>
      <c r="F250" s="33">
        <v>12955000</v>
      </c>
      <c r="G250" s="33">
        <v>16191000</v>
      </c>
      <c r="H250" s="33">
        <v>16436000</v>
      </c>
      <c r="I250" s="33">
        <v>17418000</v>
      </c>
      <c r="J250" s="33">
        <v>18983000</v>
      </c>
      <c r="K250" s="33">
        <v>20156000</v>
      </c>
      <c r="L250" s="33">
        <v>21663000</v>
      </c>
      <c r="M250" s="33">
        <v>24631000</v>
      </c>
      <c r="N250" s="33">
        <v>26741000</v>
      </c>
      <c r="O250" s="33">
        <v>26508000</v>
      </c>
    </row>
    <row r="251" spans="1:15" x14ac:dyDescent="0.35">
      <c r="A251" s="40">
        <f>VLOOKUP(B251,'[1]PORTFOLIO RAW'!B:B,1,FALSE)</f>
        <v>905647</v>
      </c>
      <c r="B251" s="40">
        <v>905647</v>
      </c>
      <c r="C251" s="40" t="s">
        <v>4001</v>
      </c>
      <c r="D251" s="38" t="s">
        <v>4002</v>
      </c>
      <c r="E251" s="33">
        <v>6941000</v>
      </c>
      <c r="F251" s="33">
        <v>4953000</v>
      </c>
      <c r="G251" s="33">
        <v>5466000</v>
      </c>
      <c r="H251" s="33">
        <v>6237000</v>
      </c>
      <c r="I251" s="33">
        <v>6877000</v>
      </c>
      <c r="J251" s="33">
        <v>6992000</v>
      </c>
      <c r="K251" s="33">
        <v>7336000</v>
      </c>
      <c r="L251" s="33">
        <v>6775000</v>
      </c>
      <c r="M251" s="33">
        <v>7358000</v>
      </c>
      <c r="N251" s="33">
        <v>8441000</v>
      </c>
      <c r="O251" s="33">
        <v>10430000</v>
      </c>
    </row>
    <row r="252" spans="1:15" x14ac:dyDescent="0.35">
      <c r="A252" s="40">
        <f>VLOOKUP(B252,'[1]PORTFOLIO RAW'!B:B,1,FALSE)</f>
        <v>945388</v>
      </c>
      <c r="B252" s="40">
        <v>945388</v>
      </c>
      <c r="C252" s="40" t="s">
        <v>4003</v>
      </c>
      <c r="D252" s="38" t="s">
        <v>4004</v>
      </c>
      <c r="E252" s="33">
        <v>115367000</v>
      </c>
      <c r="F252" s="33">
        <v>96347000</v>
      </c>
      <c r="G252" s="33">
        <v>101900000</v>
      </c>
      <c r="H252" s="33">
        <v>111647000</v>
      </c>
      <c r="I252" s="33">
        <v>105534000</v>
      </c>
      <c r="J252" s="33">
        <v>92362000</v>
      </c>
      <c r="K252" s="33">
        <v>90988000</v>
      </c>
      <c r="L252" s="33">
        <v>86370000</v>
      </c>
      <c r="M252" s="33">
        <v>122671000</v>
      </c>
      <c r="N252" s="33">
        <v>123135000</v>
      </c>
      <c r="O252" s="33">
        <v>140861000</v>
      </c>
    </row>
    <row r="253" spans="1:15" x14ac:dyDescent="0.35">
      <c r="A253" s="40">
        <f>VLOOKUP(B253,'[1]PORTFOLIO RAW'!B:B,1,FALSE)</f>
        <v>905024</v>
      </c>
      <c r="B253" s="40">
        <v>905024</v>
      </c>
      <c r="C253" s="40" t="s">
        <v>4005</v>
      </c>
      <c r="D253" s="38" t="s">
        <v>4006</v>
      </c>
      <c r="E253" s="33">
        <v>77089000</v>
      </c>
      <c r="F253" s="33">
        <v>86648000</v>
      </c>
      <c r="G253" s="33">
        <v>91914000</v>
      </c>
      <c r="H253" s="33">
        <v>105081000</v>
      </c>
      <c r="I253" s="33">
        <v>121382000</v>
      </c>
      <c r="J253" s="33">
        <v>136524000</v>
      </c>
      <c r="K253" s="33">
        <v>149113000</v>
      </c>
      <c r="L253" s="33">
        <v>155028000</v>
      </c>
      <c r="M253" s="33">
        <v>152716000</v>
      </c>
      <c r="N253" s="33">
        <v>145556000</v>
      </c>
      <c r="O253" s="33">
        <v>148124000</v>
      </c>
    </row>
    <row r="254" spans="1:15" x14ac:dyDescent="0.35">
      <c r="A254" s="40">
        <f>VLOOKUP(B254,'[1]PORTFOLIO RAW'!B:B,1,FALSE)</f>
        <v>951052</v>
      </c>
      <c r="B254" s="40">
        <v>951052</v>
      </c>
      <c r="C254" s="40" t="s">
        <v>4007</v>
      </c>
      <c r="D254" s="38" t="s">
        <v>4008</v>
      </c>
      <c r="E254" s="33">
        <v>11299000</v>
      </c>
      <c r="F254" s="33">
        <v>10891000</v>
      </c>
      <c r="G254" s="33">
        <v>14491000</v>
      </c>
      <c r="H254" s="33">
        <v>17787000</v>
      </c>
      <c r="I254" s="33">
        <v>18898000</v>
      </c>
      <c r="J254" s="33">
        <v>20380000</v>
      </c>
      <c r="K254" s="33">
        <v>19887000</v>
      </c>
      <c r="L254" s="33">
        <v>19512000</v>
      </c>
      <c r="M254" s="33">
        <v>18400000</v>
      </c>
      <c r="N254" s="33">
        <v>18023000</v>
      </c>
      <c r="O254" s="33">
        <v>19121000</v>
      </c>
    </row>
    <row r="255" spans="1:15" x14ac:dyDescent="0.35">
      <c r="A255" s="40">
        <f>VLOOKUP(B255,'[1]PORTFOLIO RAW'!B:B,1,FALSE)</f>
        <v>326143</v>
      </c>
      <c r="B255" s="40">
        <v>326143</v>
      </c>
      <c r="C255" s="40" t="s">
        <v>4009</v>
      </c>
      <c r="D255" s="38" t="s">
        <v>4010</v>
      </c>
      <c r="E255" s="33">
        <v>2284117</v>
      </c>
      <c r="F255" s="33">
        <v>2490900</v>
      </c>
      <c r="G255" s="33">
        <v>3045700</v>
      </c>
      <c r="H255" s="33">
        <v>3674700</v>
      </c>
      <c r="I255" s="33">
        <v>4384900</v>
      </c>
      <c r="J255" s="33">
        <v>5109000</v>
      </c>
      <c r="K255" s="33">
        <v>4480200</v>
      </c>
      <c r="L255" s="33">
        <v>5272000</v>
      </c>
      <c r="M255" s="33">
        <v>5818000</v>
      </c>
      <c r="N255" s="33">
        <v>5884000</v>
      </c>
      <c r="O255" s="33">
        <v>5450100</v>
      </c>
    </row>
    <row r="256" spans="1:15" x14ac:dyDescent="0.35">
      <c r="A256" s="40">
        <f>VLOOKUP(B256,'[1]PORTFOLIO RAW'!B:B,1,FALSE)</f>
        <v>905792</v>
      </c>
      <c r="B256" s="40">
        <v>905792</v>
      </c>
      <c r="C256" s="40" t="s">
        <v>4011</v>
      </c>
      <c r="D256" s="38" t="s">
        <v>4012</v>
      </c>
      <c r="E256" s="33">
        <v>5235629</v>
      </c>
      <c r="F256" s="33">
        <v>5291137</v>
      </c>
      <c r="G256" s="33">
        <v>5528630</v>
      </c>
      <c r="H256" s="33">
        <v>5280571</v>
      </c>
      <c r="I256" s="33">
        <v>5176938</v>
      </c>
      <c r="J256" s="33">
        <v>5256256</v>
      </c>
      <c r="K256" s="33">
        <v>5229230</v>
      </c>
      <c r="L256" s="33">
        <v>5155796</v>
      </c>
      <c r="M256" s="33">
        <v>5115641</v>
      </c>
      <c r="N256" s="33">
        <v>5044410</v>
      </c>
      <c r="O256" s="33">
        <v>4915009</v>
      </c>
    </row>
    <row r="257" spans="1:15" x14ac:dyDescent="0.35">
      <c r="A257" s="40">
        <f>VLOOKUP(B257,'[1]PORTFOLIO RAW'!B:B,1,FALSE)</f>
        <v>981722</v>
      </c>
      <c r="B257" s="40">
        <v>981722</v>
      </c>
      <c r="C257" s="40" t="s">
        <v>4013</v>
      </c>
      <c r="D257" s="38" t="s">
        <v>4014</v>
      </c>
      <c r="E257" s="33">
        <v>5378500</v>
      </c>
      <c r="F257" s="33">
        <v>5406700</v>
      </c>
      <c r="G257" s="33">
        <v>6595100</v>
      </c>
      <c r="H257" s="33">
        <v>7173600</v>
      </c>
      <c r="I257" s="33">
        <v>7683000</v>
      </c>
      <c r="J257" s="33">
        <v>8597000</v>
      </c>
      <c r="K257" s="33">
        <v>9047000</v>
      </c>
      <c r="L257" s="33">
        <v>8595000</v>
      </c>
      <c r="M257" s="33">
        <v>8511000</v>
      </c>
      <c r="N257" s="33">
        <v>9550000</v>
      </c>
      <c r="O257" s="33">
        <v>9966000</v>
      </c>
    </row>
    <row r="258" spans="1:15" x14ac:dyDescent="0.35">
      <c r="A258" s="40">
        <f>VLOOKUP(B258,'[1]PORTFOLIO RAW'!B:B,1,FALSE)</f>
        <v>922725</v>
      </c>
      <c r="B258" s="40">
        <v>922725</v>
      </c>
      <c r="C258" s="40" t="s">
        <v>4015</v>
      </c>
      <c r="D258" s="38" t="s">
        <v>4016</v>
      </c>
      <c r="E258" s="33">
        <v>17552518</v>
      </c>
      <c r="F258" s="33">
        <v>17166406</v>
      </c>
      <c r="G258" s="33">
        <v>17495055</v>
      </c>
      <c r="H258" s="33">
        <v>18188000</v>
      </c>
      <c r="I258" s="33">
        <v>19791000</v>
      </c>
      <c r="J258" s="33">
        <v>20260000</v>
      </c>
      <c r="K258" s="33">
        <v>20697000</v>
      </c>
      <c r="L258" s="33">
        <v>21780000</v>
      </c>
      <c r="M258" s="33">
        <v>22212000</v>
      </c>
      <c r="N258" s="33">
        <v>22393000</v>
      </c>
      <c r="O258" s="33">
        <v>22679000</v>
      </c>
    </row>
    <row r="259" spans="1:15" x14ac:dyDescent="0.35">
      <c r="A259" s="40">
        <f>VLOOKUP(B259,'[1]PORTFOLIO RAW'!B:B,1,FALSE)</f>
        <v>541900</v>
      </c>
      <c r="B259" s="40">
        <v>541900</v>
      </c>
      <c r="C259" s="40" t="s">
        <v>4017</v>
      </c>
      <c r="D259" s="38" t="s">
        <v>4018</v>
      </c>
      <c r="E259" s="33">
        <v>11601513</v>
      </c>
      <c r="F259" s="33">
        <v>10973183</v>
      </c>
      <c r="G259" s="33">
        <v>3947988</v>
      </c>
      <c r="H259" s="33">
        <v>4548000</v>
      </c>
      <c r="I259" s="33">
        <v>4528000</v>
      </c>
      <c r="J259" s="33">
        <v>5094000</v>
      </c>
      <c r="K259" s="33">
        <v>5421000</v>
      </c>
      <c r="L259" s="33">
        <v>5797000</v>
      </c>
      <c r="M259" s="33">
        <v>5935000</v>
      </c>
      <c r="N259" s="33">
        <v>3676000</v>
      </c>
      <c r="O259" s="33">
        <v>3487000</v>
      </c>
    </row>
    <row r="260" spans="1:15" x14ac:dyDescent="0.35">
      <c r="A260" s="40">
        <f>VLOOKUP(B260,'[1]PORTFOLIO RAW'!B:B,1,FALSE)</f>
        <v>325059</v>
      </c>
      <c r="B260" s="40">
        <v>325059</v>
      </c>
      <c r="C260" s="40" t="s">
        <v>4019</v>
      </c>
      <c r="D260" s="38" t="s">
        <v>4020</v>
      </c>
      <c r="E260" s="33">
        <v>1436393</v>
      </c>
      <c r="F260" s="33">
        <v>1528371</v>
      </c>
      <c r="G260" s="33">
        <v>1844166</v>
      </c>
      <c r="H260" s="33">
        <v>2100182</v>
      </c>
      <c r="I260" s="33">
        <v>2101300</v>
      </c>
      <c r="J260" s="33">
        <v>2501686</v>
      </c>
      <c r="K260" s="33">
        <v>2788277</v>
      </c>
      <c r="L260" s="33">
        <v>3056170</v>
      </c>
      <c r="M260" s="33">
        <v>3133989</v>
      </c>
      <c r="N260" s="33">
        <v>3195146</v>
      </c>
      <c r="O260" s="33">
        <v>3275620</v>
      </c>
    </row>
    <row r="261" spans="1:15" x14ac:dyDescent="0.35">
      <c r="A261" s="40">
        <f>VLOOKUP(B261,'[1]PORTFOLIO RAW'!B:B,1,FALSE)</f>
        <v>916079</v>
      </c>
      <c r="B261" s="40">
        <v>916079</v>
      </c>
      <c r="C261" s="40" t="s">
        <v>4021</v>
      </c>
      <c r="D261" s="38" t="s">
        <v>4022</v>
      </c>
      <c r="E261" s="33">
        <v>3278400</v>
      </c>
      <c r="F261" s="33">
        <v>3408986</v>
      </c>
      <c r="G261" s="33">
        <v>3449702</v>
      </c>
      <c r="H261" s="33">
        <v>3827526</v>
      </c>
      <c r="I261" s="33">
        <v>4705242</v>
      </c>
      <c r="J261" s="33">
        <v>4685040</v>
      </c>
      <c r="K261" s="33">
        <v>5191810</v>
      </c>
      <c r="L261" s="33">
        <v>5266695</v>
      </c>
      <c r="M261" s="33">
        <v>5260224</v>
      </c>
      <c r="N261" s="33">
        <v>3479608</v>
      </c>
      <c r="O261" s="33">
        <v>2381516</v>
      </c>
    </row>
    <row r="262" spans="1:15" x14ac:dyDescent="0.35">
      <c r="A262" s="40">
        <f>VLOOKUP(B262,'[1]PORTFOLIO RAW'!B:B,1,FALSE)</f>
        <v>905061</v>
      </c>
      <c r="B262" s="40">
        <v>905061</v>
      </c>
      <c r="C262" s="40" t="s">
        <v>4023</v>
      </c>
      <c r="D262" s="38" t="s">
        <v>4024</v>
      </c>
      <c r="E262" s="33">
        <v>9975000</v>
      </c>
      <c r="F262" s="33">
        <v>9326000</v>
      </c>
      <c r="G262" s="33">
        <v>9722000</v>
      </c>
      <c r="H262" s="33">
        <v>10437000</v>
      </c>
      <c r="I262" s="33">
        <v>10952000</v>
      </c>
      <c r="J262" s="33">
        <v>10961000</v>
      </c>
      <c r="K262" s="33">
        <v>10807000</v>
      </c>
      <c r="L262" s="33">
        <v>10390000</v>
      </c>
      <c r="M262" s="33">
        <v>9946000</v>
      </c>
      <c r="N262" s="33">
        <v>10473000</v>
      </c>
      <c r="O262" s="33">
        <v>10337000</v>
      </c>
    </row>
    <row r="263" spans="1:15" x14ac:dyDescent="0.35">
      <c r="A263" s="40">
        <f>VLOOKUP(B263,'[1]PORTFOLIO RAW'!B:B,1,FALSE)</f>
        <v>906394</v>
      </c>
      <c r="B263" s="40">
        <v>906394</v>
      </c>
      <c r="C263" s="40" t="s">
        <v>4025</v>
      </c>
      <c r="D263" s="38" t="s">
        <v>4026</v>
      </c>
      <c r="E263" s="33">
        <v>14488300</v>
      </c>
      <c r="F263" s="33">
        <v>14926600</v>
      </c>
      <c r="G263" s="33">
        <v>15430900</v>
      </c>
      <c r="H263" s="33">
        <v>15361000</v>
      </c>
      <c r="I263" s="33">
        <v>15038100</v>
      </c>
      <c r="J263" s="33">
        <v>15464700</v>
      </c>
      <c r="K263" s="33">
        <v>16856100</v>
      </c>
      <c r="L263" s="33">
        <v>20548100</v>
      </c>
      <c r="M263" s="33">
        <v>21350200</v>
      </c>
      <c r="N263" s="33">
        <v>21539300</v>
      </c>
      <c r="O263" s="33">
        <v>25413000</v>
      </c>
    </row>
    <row r="264" spans="1:15" x14ac:dyDescent="0.35">
      <c r="A264" s="40">
        <f>VLOOKUP(B264,'[1]PORTFOLIO RAW'!B:B,1,FALSE)</f>
        <v>745110</v>
      </c>
      <c r="B264" s="40">
        <v>745110</v>
      </c>
      <c r="C264" s="40" t="s">
        <v>4027</v>
      </c>
      <c r="D264" s="38" t="s">
        <v>4028</v>
      </c>
      <c r="E264" s="33">
        <v>1637367</v>
      </c>
      <c r="F264" s="33">
        <v>1588371</v>
      </c>
      <c r="G264" s="33">
        <v>1883239</v>
      </c>
      <c r="H264" s="33">
        <v>2177475</v>
      </c>
      <c r="I264" s="33">
        <v>2348905</v>
      </c>
      <c r="J264" s="33">
        <v>2598732</v>
      </c>
      <c r="K264" s="33">
        <v>2720437</v>
      </c>
      <c r="L264" s="33">
        <v>2835059</v>
      </c>
      <c r="M264" s="33">
        <v>2911400</v>
      </c>
      <c r="N264" s="33">
        <v>3013500</v>
      </c>
      <c r="O264" s="33">
        <v>3233400</v>
      </c>
    </row>
    <row r="265" spans="1:15" x14ac:dyDescent="0.35">
      <c r="A265" s="40">
        <f>VLOOKUP(B265,'[1]PORTFOLIO RAW'!B:B,1,FALSE)</f>
        <v>944738</v>
      </c>
      <c r="B265" s="40">
        <v>944738</v>
      </c>
      <c r="C265" s="40" t="s">
        <v>4029</v>
      </c>
      <c r="D265" s="38" t="s">
        <v>4030</v>
      </c>
      <c r="E265" s="33">
        <v>844473</v>
      </c>
      <c r="F265" s="33">
        <v>990948</v>
      </c>
      <c r="G265" s="33">
        <v>1175801</v>
      </c>
      <c r="H265" s="33">
        <v>1241124</v>
      </c>
      <c r="I265" s="33">
        <v>1301289</v>
      </c>
      <c r="J265" s="33">
        <v>1425210</v>
      </c>
      <c r="K265" s="33">
        <v>1581077</v>
      </c>
      <c r="L265" s="33">
        <v>1692762</v>
      </c>
      <c r="M265" s="33">
        <v>1843018</v>
      </c>
      <c r="N265" s="33">
        <v>2099920</v>
      </c>
      <c r="O265" s="33">
        <v>2240993</v>
      </c>
    </row>
    <row r="266" spans="1:15" x14ac:dyDescent="0.35">
      <c r="A266" s="40">
        <f>VLOOKUP(B266,'[1]PORTFOLIO RAW'!B:B,1,FALSE)</f>
        <v>867138</v>
      </c>
      <c r="B266" s="40">
        <v>867138</v>
      </c>
      <c r="C266" s="40" t="s">
        <v>4031</v>
      </c>
      <c r="D266" s="38" t="s">
        <v>4032</v>
      </c>
      <c r="E266" s="33">
        <v>1732250</v>
      </c>
      <c r="F266" s="33">
        <v>1952458</v>
      </c>
      <c r="G266" s="33">
        <v>2135066</v>
      </c>
      <c r="H266" s="33">
        <v>1978422</v>
      </c>
      <c r="I266" s="33">
        <v>2141075</v>
      </c>
      <c r="J266" s="33">
        <v>3763137</v>
      </c>
      <c r="K266" s="33">
        <v>4432479</v>
      </c>
      <c r="L266" s="33">
        <v>5170513</v>
      </c>
      <c r="M266" s="33">
        <v>4870780</v>
      </c>
      <c r="N266" s="33">
        <v>4648047</v>
      </c>
      <c r="O266" s="33">
        <v>4690029</v>
      </c>
    </row>
    <row r="267" spans="1:15" x14ac:dyDescent="0.35">
      <c r="A267" s="40">
        <f>VLOOKUP(B267,'[1]PORTFOLIO RAW'!B:B,1,FALSE)</f>
        <v>906643</v>
      </c>
      <c r="B267" s="40">
        <v>906643</v>
      </c>
      <c r="C267" s="40" t="s">
        <v>4033</v>
      </c>
      <c r="D267" s="38" t="s">
        <v>4034</v>
      </c>
      <c r="E267" s="33">
        <v>4731000</v>
      </c>
      <c r="F267" s="33">
        <v>5014000</v>
      </c>
      <c r="G267" s="33">
        <v>4352000</v>
      </c>
      <c r="H267" s="33">
        <v>5166000</v>
      </c>
      <c r="I267" s="33">
        <v>5657000</v>
      </c>
      <c r="J267" s="33">
        <v>6012000</v>
      </c>
      <c r="K267" s="33">
        <v>6201000</v>
      </c>
      <c r="L267" s="33">
        <v>8890000</v>
      </c>
      <c r="M267" s="33">
        <v>9691000</v>
      </c>
      <c r="N267" s="33">
        <v>9608000</v>
      </c>
      <c r="O267" s="33">
        <v>10541000</v>
      </c>
    </row>
    <row r="268" spans="1:15" x14ac:dyDescent="0.35">
      <c r="A268" s="40">
        <f>VLOOKUP(B268,'[1]PORTFOLIO RAW'!B:B,1,FALSE)</f>
        <v>544682</v>
      </c>
      <c r="B268" s="40">
        <v>544682</v>
      </c>
      <c r="C268" s="40" t="s">
        <v>4035</v>
      </c>
      <c r="D268" s="38" t="s">
        <v>4036</v>
      </c>
      <c r="E268" s="33">
        <v>19223000</v>
      </c>
      <c r="F268" s="33">
        <v>21409000</v>
      </c>
      <c r="G268" s="33">
        <v>21910000</v>
      </c>
      <c r="H268" s="33">
        <v>23771000</v>
      </c>
      <c r="I268" s="33">
        <v>17152000</v>
      </c>
      <c r="J268" s="33">
        <v>18283000</v>
      </c>
      <c r="K268" s="33">
        <v>19344000</v>
      </c>
      <c r="L268" s="33">
        <v>21020000</v>
      </c>
      <c r="M268" s="33">
        <v>18553000</v>
      </c>
      <c r="N268" s="33">
        <v>17541000</v>
      </c>
      <c r="O268" s="33">
        <v>11708000</v>
      </c>
    </row>
    <row r="269" spans="1:15" x14ac:dyDescent="0.35">
      <c r="A269" s="40">
        <f>VLOOKUP(B269,'[1]PORTFOLIO RAW'!B:B,1,FALSE)</f>
        <v>905105</v>
      </c>
      <c r="B269" s="40">
        <v>905105</v>
      </c>
      <c r="C269" s="40" t="s">
        <v>4037</v>
      </c>
      <c r="D269" s="38" t="s">
        <v>4038</v>
      </c>
      <c r="E269" s="33">
        <v>15585000</v>
      </c>
      <c r="F269" s="33">
        <v>15447000</v>
      </c>
      <c r="G269" s="33">
        <v>16941000</v>
      </c>
      <c r="H269" s="33">
        <v>17763000</v>
      </c>
      <c r="I269" s="33">
        <v>18578000</v>
      </c>
      <c r="J269" s="33">
        <v>19877000</v>
      </c>
      <c r="K269" s="33">
        <v>21225000</v>
      </c>
      <c r="L269" s="33">
        <v>21189000</v>
      </c>
      <c r="M269" s="33">
        <v>20702000</v>
      </c>
      <c r="N269" s="33">
        <v>19932000</v>
      </c>
      <c r="O269" s="33">
        <v>24856000</v>
      </c>
    </row>
    <row r="270" spans="1:15" x14ac:dyDescent="0.35">
      <c r="A270" s="40">
        <f>VLOOKUP(B270,'[1]PORTFOLIO RAW'!B:B,1,FALSE)</f>
        <v>905122</v>
      </c>
      <c r="B270" s="40">
        <v>905122</v>
      </c>
      <c r="C270" s="40" t="s">
        <v>4039</v>
      </c>
      <c r="D270" s="38" t="s">
        <v>4040</v>
      </c>
      <c r="E270" s="33">
        <v>21355000</v>
      </c>
      <c r="F270" s="33">
        <v>15917000</v>
      </c>
      <c r="G270" s="33">
        <v>20066000</v>
      </c>
      <c r="H270" s="33">
        <v>21385000</v>
      </c>
      <c r="I270" s="33">
        <v>21880000</v>
      </c>
      <c r="J270" s="33">
        <v>25914000</v>
      </c>
      <c r="K270" s="33">
        <v>31866000</v>
      </c>
      <c r="L270" s="33">
        <v>31213000</v>
      </c>
      <c r="M270" s="33">
        <v>27358000</v>
      </c>
      <c r="N270" s="33">
        <v>27579000</v>
      </c>
      <c r="O270" s="33">
        <v>29610000</v>
      </c>
    </row>
    <row r="271" spans="1:15" x14ac:dyDescent="0.35">
      <c r="A271" s="40">
        <f>VLOOKUP(B271,'[1]PORTFOLIO RAW'!B:B,1,FALSE)</f>
        <v>702635</v>
      </c>
      <c r="B271" s="40">
        <v>702635</v>
      </c>
      <c r="C271" s="40" t="s">
        <v>4041</v>
      </c>
      <c r="D271" s="38" t="s">
        <v>4042</v>
      </c>
      <c r="E271" s="33">
        <v>19965000</v>
      </c>
      <c r="F271" s="33">
        <v>20810000</v>
      </c>
      <c r="G271" s="33">
        <v>23329000</v>
      </c>
      <c r="H271" s="33">
        <v>25545000</v>
      </c>
      <c r="I271" s="33">
        <v>27816000</v>
      </c>
      <c r="J271" s="33">
        <v>30662000</v>
      </c>
      <c r="K271" s="33">
        <v>32095000</v>
      </c>
      <c r="L271" s="33">
        <v>32231000</v>
      </c>
      <c r="M271" s="33">
        <v>33774000</v>
      </c>
      <c r="N271" s="33">
        <v>38371000</v>
      </c>
      <c r="O271" s="33">
        <v>47789000</v>
      </c>
    </row>
    <row r="272" spans="1:15" x14ac:dyDescent="0.35">
      <c r="A272" s="40">
        <f>VLOOKUP(B272,'[1]PORTFOLIO RAW'!B:B,1,FALSE)</f>
        <v>906220</v>
      </c>
      <c r="B272" s="40">
        <v>906220</v>
      </c>
      <c r="C272" s="40" t="s">
        <v>4043</v>
      </c>
      <c r="D272" s="38" t="s">
        <v>4044</v>
      </c>
      <c r="E272" s="33">
        <v>821455</v>
      </c>
      <c r="F272" s="33">
        <v>1027185</v>
      </c>
      <c r="G272" s="33">
        <v>1311783</v>
      </c>
      <c r="H272" s="33">
        <v>1275367</v>
      </c>
      <c r="I272" s="33">
        <v>1243891</v>
      </c>
      <c r="J272" s="33">
        <v>1509776</v>
      </c>
      <c r="K272" s="33">
        <v>1713847</v>
      </c>
      <c r="L272" s="33">
        <v>1616420</v>
      </c>
      <c r="M272" s="33">
        <v>1711600</v>
      </c>
      <c r="N272" s="33">
        <v>1740500</v>
      </c>
      <c r="O272" s="33">
        <v>1495000</v>
      </c>
    </row>
    <row r="273" spans="1:15" x14ac:dyDescent="0.35">
      <c r="A273" s="40">
        <f>VLOOKUP(B273,'[1]PORTFOLIO RAW'!B:B,1,FALSE)</f>
        <v>901892</v>
      </c>
      <c r="B273" s="40">
        <v>901892</v>
      </c>
      <c r="C273" s="40" t="s">
        <v>4045</v>
      </c>
      <c r="D273" s="38" t="s">
        <v>4046</v>
      </c>
      <c r="E273" s="33">
        <v>3576829</v>
      </c>
      <c r="F273" s="33">
        <v>3555892</v>
      </c>
      <c r="G273" s="33">
        <v>3815151</v>
      </c>
      <c r="H273" s="33">
        <v>3861219</v>
      </c>
      <c r="I273" s="33">
        <v>4525991</v>
      </c>
      <c r="J273" s="33">
        <v>5125625</v>
      </c>
      <c r="K273" s="33">
        <v>6077038</v>
      </c>
      <c r="L273" s="33">
        <v>5630882</v>
      </c>
      <c r="M273" s="33">
        <v>5384838</v>
      </c>
      <c r="N273" s="33">
        <v>4940921</v>
      </c>
      <c r="O273" s="33">
        <v>3719900</v>
      </c>
    </row>
    <row r="274" spans="1:15" x14ac:dyDescent="0.35">
      <c r="A274" s="40">
        <f>VLOOKUP(B274,'[1]PORTFOLIO RAW'!B:B,1,FALSE)</f>
        <v>545310</v>
      </c>
      <c r="B274" s="40">
        <v>545310</v>
      </c>
      <c r="C274" s="40" t="s">
        <v>4047</v>
      </c>
      <c r="D274" s="38" t="s">
        <v>4048</v>
      </c>
      <c r="E274" s="33">
        <v>271295</v>
      </c>
      <c r="F274" s="33">
        <v>238874</v>
      </c>
      <c r="G274" s="33">
        <v>1096346</v>
      </c>
      <c r="H274" s="33">
        <v>503973</v>
      </c>
      <c r="I274" s="33">
        <v>786843</v>
      </c>
      <c r="J274" s="33">
        <v>999180</v>
      </c>
      <c r="K274" s="33">
        <v>1356405</v>
      </c>
      <c r="L274" s="33">
        <v>1075006</v>
      </c>
      <c r="M274" s="33">
        <v>939967</v>
      </c>
      <c r="N274" s="33">
        <v>1156582</v>
      </c>
      <c r="O274" s="33">
        <v>2028579</v>
      </c>
    </row>
    <row r="275" spans="1:15" x14ac:dyDescent="0.35">
      <c r="A275" s="40">
        <f>VLOOKUP(B275,'[1]PORTFOLIO RAW'!B:B,1,FALSE)</f>
        <v>905816</v>
      </c>
      <c r="B275" s="40">
        <v>905816</v>
      </c>
      <c r="C275" s="40" t="s">
        <v>4049</v>
      </c>
      <c r="D275" s="38" t="s">
        <v>4050</v>
      </c>
      <c r="E275" s="33">
        <v>3759600</v>
      </c>
      <c r="F275" s="33">
        <v>3522736</v>
      </c>
      <c r="G275" s="33">
        <v>4052022</v>
      </c>
      <c r="H275" s="33">
        <v>3964980</v>
      </c>
      <c r="I275" s="33">
        <v>3791617</v>
      </c>
      <c r="J275" s="33">
        <v>3761062</v>
      </c>
      <c r="K275" s="33">
        <v>3938106</v>
      </c>
      <c r="L275" s="33">
        <v>4176699</v>
      </c>
      <c r="M275" s="33">
        <v>4454188</v>
      </c>
      <c r="N275" s="33">
        <v>4572476</v>
      </c>
      <c r="O275" s="33">
        <v>4968893</v>
      </c>
    </row>
    <row r="276" spans="1:15" x14ac:dyDescent="0.35">
      <c r="A276" s="40">
        <f>VLOOKUP(B276,'[1]PORTFOLIO RAW'!B:B,1,FALSE)</f>
        <v>912146</v>
      </c>
      <c r="B276" s="40">
        <v>912146</v>
      </c>
      <c r="C276" s="40" t="s">
        <v>4051</v>
      </c>
      <c r="D276" s="38" t="s">
        <v>4052</v>
      </c>
      <c r="E276" s="33">
        <v>5266849</v>
      </c>
      <c r="F276" s="33">
        <v>4814223</v>
      </c>
      <c r="G276" s="33">
        <v>5392653</v>
      </c>
      <c r="H276" s="33">
        <v>5466210</v>
      </c>
      <c r="I276" s="33">
        <v>5772731</v>
      </c>
      <c r="J276" s="33">
        <v>5570455</v>
      </c>
      <c r="K276" s="33">
        <v>5488007</v>
      </c>
      <c r="L276" s="33">
        <v>5468400</v>
      </c>
      <c r="M276" s="33">
        <v>5420641</v>
      </c>
      <c r="N276" s="33">
        <v>5860464</v>
      </c>
      <c r="O276" s="33">
        <v>3445664</v>
      </c>
    </row>
    <row r="277" spans="1:15" x14ac:dyDescent="0.35">
      <c r="A277" s="40">
        <f>VLOOKUP(B277,'[1]PORTFOLIO RAW'!B:B,1,FALSE)</f>
        <v>916548</v>
      </c>
      <c r="B277" s="40">
        <v>916548</v>
      </c>
      <c r="C277" s="40" t="s">
        <v>4053</v>
      </c>
      <c r="D277" s="38" t="s">
        <v>4054</v>
      </c>
      <c r="E277" s="33">
        <v>64608000</v>
      </c>
      <c r="F277" s="33">
        <v>65285000</v>
      </c>
      <c r="G277" s="33">
        <v>70749000</v>
      </c>
      <c r="H277" s="33">
        <v>68542000</v>
      </c>
      <c r="I277" s="33">
        <v>71315000</v>
      </c>
      <c r="J277" s="33">
        <v>76343000</v>
      </c>
      <c r="K277" s="33">
        <v>76255000</v>
      </c>
      <c r="L277" s="33">
        <v>81394000</v>
      </c>
      <c r="M277" s="33">
        <v>80546000</v>
      </c>
      <c r="N277" s="33">
        <v>77798000</v>
      </c>
      <c r="O277" s="33">
        <v>77869000</v>
      </c>
    </row>
    <row r="278" spans="1:15" x14ac:dyDescent="0.35">
      <c r="A278" s="40">
        <f>VLOOKUP(B278,'[1]PORTFOLIO RAW'!B:B,1,FALSE)</f>
        <v>519514</v>
      </c>
      <c r="B278" s="40">
        <v>519514</v>
      </c>
      <c r="C278" s="40" t="s">
        <v>4055</v>
      </c>
      <c r="D278" s="38" t="s">
        <v>4056</v>
      </c>
      <c r="E278" s="33">
        <v>5792000</v>
      </c>
      <c r="F278" s="33">
        <v>5902000</v>
      </c>
      <c r="G278" s="33">
        <v>6285000</v>
      </c>
      <c r="H278" s="33">
        <v>6260000</v>
      </c>
      <c r="I278" s="33">
        <v>6070000</v>
      </c>
      <c r="J278" s="33">
        <v>6354000</v>
      </c>
      <c r="K278" s="33">
        <v>5707000</v>
      </c>
      <c r="L278" s="33">
        <v>5866000</v>
      </c>
      <c r="M278" s="33">
        <v>5345000</v>
      </c>
      <c r="N278" s="33">
        <v>5297000</v>
      </c>
      <c r="O278" s="33">
        <v>6019000</v>
      </c>
    </row>
    <row r="279" spans="1:15" x14ac:dyDescent="0.35">
      <c r="A279" s="40">
        <f>VLOOKUP(B279,'[1]PORTFOLIO RAW'!B:B,1,FALSE)</f>
        <v>867390</v>
      </c>
      <c r="B279" s="40">
        <v>867390</v>
      </c>
      <c r="C279" s="40" t="s">
        <v>4057</v>
      </c>
      <c r="D279" s="38" t="s">
        <v>4058</v>
      </c>
      <c r="E279" s="33">
        <v>586076</v>
      </c>
      <c r="F279" s="33">
        <v>661005</v>
      </c>
      <c r="G279" s="33">
        <v>848949</v>
      </c>
      <c r="H279" s="33">
        <v>1068797</v>
      </c>
      <c r="I279" s="33">
        <v>1226578</v>
      </c>
      <c r="J279" s="33">
        <v>1467357</v>
      </c>
      <c r="K279" s="33">
        <v>1763173</v>
      </c>
      <c r="L279" s="33">
        <v>1894666</v>
      </c>
      <c r="M279" s="33">
        <v>2058851</v>
      </c>
      <c r="N279" s="33">
        <v>2301949</v>
      </c>
      <c r="O279" s="33">
        <v>2233788</v>
      </c>
    </row>
    <row r="280" spans="1:15" x14ac:dyDescent="0.35">
      <c r="A280" s="40">
        <f>VLOOKUP(B280,'[1]PORTFOLIO RAW'!B:B,1,FALSE)</f>
        <v>906785</v>
      </c>
      <c r="B280" s="40">
        <v>906785</v>
      </c>
      <c r="C280" s="40" t="s">
        <v>4059</v>
      </c>
      <c r="D280" s="38" t="s">
        <v>4060</v>
      </c>
      <c r="E280" s="33">
        <v>1716000</v>
      </c>
      <c r="F280" s="33">
        <v>2696000</v>
      </c>
      <c r="G280" s="33">
        <v>3192000</v>
      </c>
      <c r="H280" s="33">
        <v>4709000</v>
      </c>
      <c r="I280" s="33">
        <v>5488000</v>
      </c>
      <c r="J280" s="33">
        <v>7669000</v>
      </c>
      <c r="K280" s="33">
        <v>7893000</v>
      </c>
      <c r="L280" s="33">
        <v>8842000</v>
      </c>
      <c r="M280" s="33">
        <v>9219000</v>
      </c>
      <c r="N280" s="33">
        <v>11145000</v>
      </c>
      <c r="O280" s="33">
        <v>11418000</v>
      </c>
    </row>
    <row r="281" spans="1:15" x14ac:dyDescent="0.35">
      <c r="A281" s="40">
        <f>VLOOKUP(B281,'[1]PORTFOLIO RAW'!B:B,1,FALSE)</f>
        <v>905818</v>
      </c>
      <c r="B281" s="40">
        <v>905818</v>
      </c>
      <c r="C281" s="40" t="s">
        <v>4061</v>
      </c>
      <c r="D281" s="38" t="s">
        <v>4062</v>
      </c>
      <c r="E281" s="33">
        <v>7981000</v>
      </c>
      <c r="F281" s="33">
        <v>4814000</v>
      </c>
      <c r="G281" s="33">
        <v>4044000</v>
      </c>
      <c r="H281" s="33">
        <v>4612000</v>
      </c>
      <c r="I281" s="33">
        <v>4263000</v>
      </c>
      <c r="J281" s="33">
        <v>4070000</v>
      </c>
      <c r="K281" s="33">
        <v>6781000</v>
      </c>
      <c r="L281" s="33">
        <v>5254000</v>
      </c>
      <c r="M281" s="33">
        <v>4819000</v>
      </c>
      <c r="N281" s="33">
        <v>9130000</v>
      </c>
      <c r="O281" s="33">
        <v>8899000</v>
      </c>
    </row>
    <row r="282" spans="1:15" x14ac:dyDescent="0.35">
      <c r="A282" s="40">
        <f>VLOOKUP(B282,'[1]PORTFOLIO RAW'!B:B,1,FALSE)</f>
        <v>904869</v>
      </c>
      <c r="B282" s="40">
        <v>904869</v>
      </c>
      <c r="C282" s="40" t="s">
        <v>4063</v>
      </c>
      <c r="D282" s="38" t="s">
        <v>4064</v>
      </c>
      <c r="E282" s="33">
        <v>3911000</v>
      </c>
      <c r="F282" s="33">
        <v>3006000</v>
      </c>
      <c r="G282" s="33">
        <v>3664000</v>
      </c>
      <c r="H282" s="33">
        <v>4226000</v>
      </c>
      <c r="I282" s="33">
        <v>4181000</v>
      </c>
      <c r="J282" s="33">
        <v>4260000</v>
      </c>
      <c r="K282" s="33">
        <v>4924000</v>
      </c>
      <c r="L282" s="33">
        <v>4885000</v>
      </c>
      <c r="M282" s="33">
        <v>4743000</v>
      </c>
      <c r="N282" s="33">
        <v>4773000</v>
      </c>
      <c r="O282" s="33">
        <v>4198000</v>
      </c>
    </row>
    <row r="283" spans="1:15" x14ac:dyDescent="0.35">
      <c r="A283" s="40" t="str">
        <f>VLOOKUP(B283,'[1]PORTFOLIO RAW'!B:B,1,FALSE)</f>
        <v>26406N</v>
      </c>
      <c r="B283" s="40" t="s">
        <v>374</v>
      </c>
      <c r="C283" s="40" t="s">
        <v>4065</v>
      </c>
      <c r="D283" s="38" t="s">
        <v>4066</v>
      </c>
      <c r="E283" s="33">
        <v>1948159</v>
      </c>
      <c r="F283" s="33">
        <v>1592522</v>
      </c>
      <c r="G283" s="33">
        <v>3034338</v>
      </c>
      <c r="H283" s="33">
        <v>2237948</v>
      </c>
      <c r="I283" s="33">
        <v>2089022</v>
      </c>
      <c r="J283" s="33">
        <v>-259037</v>
      </c>
      <c r="K283" s="33">
        <v>-184507</v>
      </c>
      <c r="L283" s="33">
        <v>-28779</v>
      </c>
      <c r="M283" s="33">
        <v>-111979</v>
      </c>
      <c r="N283" s="33">
        <v>157949</v>
      </c>
      <c r="O283" s="33">
        <v>947846</v>
      </c>
    </row>
    <row r="284" spans="1:15" x14ac:dyDescent="0.35">
      <c r="A284" s="40" t="str">
        <f>VLOOKUP(B284,'[1]PORTFOLIO RAW'!B:B,1,FALSE)</f>
        <v>26393N</v>
      </c>
      <c r="B284" s="40" t="s">
        <v>360</v>
      </c>
      <c r="C284" s="40" t="s">
        <v>4067</v>
      </c>
      <c r="D284" s="38" t="s">
        <v>4068</v>
      </c>
      <c r="E284" s="33">
        <v>12305637</v>
      </c>
      <c r="F284" s="33">
        <v>18688569</v>
      </c>
      <c r="G284" s="33">
        <v>19301000</v>
      </c>
      <c r="H284" s="33">
        <v>20060100</v>
      </c>
      <c r="I284" s="33">
        <v>21552000</v>
      </c>
      <c r="J284" s="33">
        <v>21419100</v>
      </c>
      <c r="K284" s="33">
        <v>21154800</v>
      </c>
      <c r="L284" s="33">
        <v>20923500</v>
      </c>
      <c r="M284" s="33">
        <v>20551800</v>
      </c>
      <c r="N284" s="33">
        <v>20340700</v>
      </c>
      <c r="O284" s="33">
        <v>22411800</v>
      </c>
    </row>
    <row r="285" spans="1:15" x14ac:dyDescent="0.35">
      <c r="A285" s="40">
        <f>VLOOKUP(B285,'[1]PORTFOLIO RAW'!B:B,1,FALSE)</f>
        <v>922407</v>
      </c>
      <c r="B285" s="40">
        <v>922407</v>
      </c>
      <c r="C285" s="40" t="s">
        <v>4069</v>
      </c>
      <c r="D285" s="38" t="s">
        <v>4070</v>
      </c>
      <c r="E285" s="33">
        <v>6375000</v>
      </c>
      <c r="F285" s="33">
        <v>8440000</v>
      </c>
      <c r="G285" s="33">
        <v>8447000</v>
      </c>
      <c r="H285" s="33">
        <v>7288000</v>
      </c>
      <c r="I285" s="33">
        <v>1793000</v>
      </c>
      <c r="J285" s="33">
        <v>4752000</v>
      </c>
      <c r="K285" s="33">
        <v>4864000</v>
      </c>
      <c r="L285" s="33">
        <v>8777000</v>
      </c>
      <c r="M285" s="33">
        <v>6148000</v>
      </c>
      <c r="N285" s="33">
        <v>4643000</v>
      </c>
      <c r="O285" s="33">
        <v>9656000</v>
      </c>
    </row>
    <row r="286" spans="1:15" x14ac:dyDescent="0.35">
      <c r="A286" s="40">
        <f>VLOOKUP(B286,'[1]PORTFOLIO RAW'!B:B,1,FALSE)</f>
        <v>906979</v>
      </c>
      <c r="B286" s="40">
        <v>906979</v>
      </c>
      <c r="C286" s="40" t="s">
        <v>4071</v>
      </c>
      <c r="D286" s="38" t="s">
        <v>4072</v>
      </c>
      <c r="E286" s="33">
        <v>2681200</v>
      </c>
      <c r="F286" s="33">
        <v>2823500</v>
      </c>
      <c r="G286" s="33">
        <v>2772600</v>
      </c>
      <c r="H286" s="33">
        <v>2893600</v>
      </c>
      <c r="I286" s="33">
        <v>3013000</v>
      </c>
      <c r="J286" s="33">
        <v>3134900</v>
      </c>
      <c r="K286" s="33">
        <v>3281400</v>
      </c>
      <c r="L286" s="33">
        <v>3438700</v>
      </c>
      <c r="M286" s="33">
        <v>3724100</v>
      </c>
      <c r="N286" s="33">
        <v>3862000</v>
      </c>
      <c r="O286" s="33">
        <v>4182200</v>
      </c>
    </row>
    <row r="287" spans="1:15" x14ac:dyDescent="0.35">
      <c r="A287" s="40">
        <f>VLOOKUP(B287,'[1]PORTFOLIO RAW'!B:B,1,FALSE)</f>
        <v>877723</v>
      </c>
      <c r="B287" s="40">
        <v>877723</v>
      </c>
      <c r="C287" s="40" t="s">
        <v>4073</v>
      </c>
      <c r="D287" s="38" t="s">
        <v>4074</v>
      </c>
      <c r="E287" s="33">
        <v>1247375</v>
      </c>
      <c r="F287" s="33">
        <v>1488926</v>
      </c>
      <c r="G287" s="33">
        <v>1593067</v>
      </c>
      <c r="H287" s="33">
        <v>1933582</v>
      </c>
      <c r="I287" s="33">
        <v>2291630</v>
      </c>
      <c r="J287" s="33">
        <v>2673112</v>
      </c>
      <c r="K287" s="33">
        <v>3019167</v>
      </c>
      <c r="L287" s="33">
        <v>3316997</v>
      </c>
      <c r="M287" s="33">
        <v>3156785</v>
      </c>
      <c r="N287" s="33">
        <v>2904786</v>
      </c>
      <c r="O287" s="33">
        <v>3108580</v>
      </c>
    </row>
    <row r="288" spans="1:15" x14ac:dyDescent="0.35">
      <c r="A288" s="40">
        <f>VLOOKUP(B288,'[1]PORTFOLIO RAW'!B:B,1,FALSE)</f>
        <v>543542</v>
      </c>
      <c r="B288" s="40">
        <v>543542</v>
      </c>
      <c r="C288" s="40" t="s">
        <v>4075</v>
      </c>
      <c r="D288" s="38" t="s">
        <v>4076</v>
      </c>
      <c r="E288" s="33">
        <v>1772740</v>
      </c>
      <c r="F288" s="33">
        <v>1671823</v>
      </c>
      <c r="G288" s="33">
        <v>1737900</v>
      </c>
      <c r="H288" s="33">
        <v>2120470</v>
      </c>
      <c r="I288" s="33">
        <v>2414617</v>
      </c>
      <c r="J288" s="33">
        <v>2707685</v>
      </c>
      <c r="K288" s="33">
        <v>2963296</v>
      </c>
      <c r="L288" s="33">
        <v>2787681</v>
      </c>
      <c r="M288" s="33">
        <v>2635541</v>
      </c>
      <c r="N288" s="33">
        <v>2602787</v>
      </c>
      <c r="O288" s="33">
        <v>2509039</v>
      </c>
    </row>
    <row r="289" spans="1:15" x14ac:dyDescent="0.35">
      <c r="A289" s="40" t="str">
        <f>VLOOKUP(B289,'[1]PORTFOLIO RAW'!B:B,1,FALSE)</f>
        <v>26276P</v>
      </c>
      <c r="B289" s="40" t="s">
        <v>359</v>
      </c>
      <c r="C289" s="40" t="s">
        <v>4077</v>
      </c>
      <c r="D289" s="38" t="s">
        <v>4078</v>
      </c>
      <c r="E289" s="33">
        <v>3259287</v>
      </c>
      <c r="F289" s="33">
        <v>2349365</v>
      </c>
      <c r="G289" s="33">
        <v>2038106</v>
      </c>
      <c r="H289" s="33">
        <v>2609832</v>
      </c>
      <c r="I289" s="33">
        <v>3130613</v>
      </c>
      <c r="J289" s="33">
        <v>3474736</v>
      </c>
      <c r="K289" s="33">
        <v>4022208</v>
      </c>
      <c r="L289" s="33">
        <v>4500632</v>
      </c>
      <c r="M289" s="33">
        <v>2797678</v>
      </c>
      <c r="N289" s="33">
        <v>2360064</v>
      </c>
      <c r="O289" s="33">
        <v>2568278</v>
      </c>
    </row>
    <row r="290" spans="1:15" x14ac:dyDescent="0.35">
      <c r="A290" s="40">
        <f>VLOOKUP(B290,'[1]PORTFOLIO RAW'!B:B,1,FALSE)</f>
        <v>921855</v>
      </c>
      <c r="B290" s="40">
        <v>921855</v>
      </c>
      <c r="C290" s="40" t="s">
        <v>4079</v>
      </c>
      <c r="D290" s="38" t="s">
        <v>4080</v>
      </c>
      <c r="E290" s="33">
        <v>2131245</v>
      </c>
      <c r="F290" s="33">
        <v>2134557</v>
      </c>
      <c r="G290" s="33">
        <v>2889276</v>
      </c>
      <c r="H290" s="33">
        <v>3099899</v>
      </c>
      <c r="I290" s="33">
        <v>3209290</v>
      </c>
      <c r="J290" s="33">
        <v>3665937</v>
      </c>
      <c r="K290" s="33">
        <v>4229893</v>
      </c>
      <c r="L290" s="33">
        <v>4264230</v>
      </c>
      <c r="M290" s="33">
        <v>4307075</v>
      </c>
      <c r="N290" s="33">
        <v>4510599</v>
      </c>
      <c r="O290" s="33">
        <v>5148309</v>
      </c>
    </row>
    <row r="291" spans="1:15" x14ac:dyDescent="0.35">
      <c r="A291" s="40">
        <f>VLOOKUP(B291,'[1]PORTFOLIO RAW'!B:B,1,FALSE)</f>
        <v>951584</v>
      </c>
      <c r="B291" s="40">
        <v>951584</v>
      </c>
      <c r="C291" s="40" t="s">
        <v>4081</v>
      </c>
      <c r="D291" s="38" t="s">
        <v>4082</v>
      </c>
      <c r="E291" s="33">
        <v>5052800</v>
      </c>
      <c r="F291" s="33">
        <v>4919862</v>
      </c>
      <c r="G291" s="33">
        <v>4189874</v>
      </c>
      <c r="H291" s="33">
        <v>4591607</v>
      </c>
      <c r="I291" s="33">
        <v>4607748</v>
      </c>
      <c r="J291" s="33">
        <v>4923767</v>
      </c>
      <c r="K291" s="33">
        <v>5460593</v>
      </c>
      <c r="L291" s="33">
        <v>6365519</v>
      </c>
      <c r="M291" s="33">
        <v>6679029</v>
      </c>
      <c r="N291" s="33">
        <v>6924705</v>
      </c>
      <c r="O291" s="33">
        <v>7113000</v>
      </c>
    </row>
    <row r="292" spans="1:15" x14ac:dyDescent="0.35">
      <c r="A292" s="40">
        <f>VLOOKUP(B292,'[1]PORTFOLIO RAW'!B:B,1,FALSE)</f>
        <v>951051</v>
      </c>
      <c r="B292" s="40">
        <v>951051</v>
      </c>
      <c r="C292" s="40" t="s">
        <v>4083</v>
      </c>
      <c r="D292" s="38" t="s">
        <v>4084</v>
      </c>
      <c r="E292" s="33">
        <v>19823029</v>
      </c>
      <c r="F292" s="33">
        <v>13312837</v>
      </c>
      <c r="G292" s="33">
        <v>14113000</v>
      </c>
      <c r="H292" s="33">
        <v>13234000</v>
      </c>
      <c r="I292" s="33">
        <v>12999000</v>
      </c>
      <c r="J292" s="33">
        <v>14999000</v>
      </c>
      <c r="K292" s="33">
        <v>15268000</v>
      </c>
      <c r="L292" s="33">
        <v>15989000</v>
      </c>
      <c r="M292" s="33">
        <v>15844000</v>
      </c>
      <c r="N292" s="33">
        <v>15664000</v>
      </c>
      <c r="O292" s="33">
        <v>15192000</v>
      </c>
    </row>
    <row r="293" spans="1:15" x14ac:dyDescent="0.35">
      <c r="A293" s="40" t="str">
        <f>VLOOKUP(B293,'[1]PORTFOLIO RAW'!B:B,1,FALSE)</f>
        <v>29756N</v>
      </c>
      <c r="B293" s="40" t="s">
        <v>358</v>
      </c>
      <c r="C293" s="40" t="s">
        <v>4085</v>
      </c>
      <c r="D293" s="38" t="s">
        <v>4086</v>
      </c>
      <c r="E293" s="33">
        <v>1062000</v>
      </c>
      <c r="F293" s="33">
        <v>182000</v>
      </c>
      <c r="G293" s="33">
        <v>584000</v>
      </c>
      <c r="H293" s="33">
        <v>926000</v>
      </c>
      <c r="I293" s="33">
        <v>1341000</v>
      </c>
      <c r="J293" s="33">
        <v>1730000</v>
      </c>
      <c r="K293" s="33">
        <v>2699000</v>
      </c>
      <c r="L293" s="33">
        <v>2818000</v>
      </c>
      <c r="M293" s="33">
        <v>2378000</v>
      </c>
      <c r="N293" s="33">
        <v>2588000</v>
      </c>
      <c r="O293" s="33">
        <v>2887000</v>
      </c>
    </row>
    <row r="294" spans="1:15" x14ac:dyDescent="0.35">
      <c r="A294" s="40">
        <f>VLOOKUP(B294,'[1]PORTFOLIO RAW'!B:B,1,FALSE)</f>
        <v>905997</v>
      </c>
      <c r="B294" s="40">
        <v>905997</v>
      </c>
      <c r="C294" s="40" t="s">
        <v>4087</v>
      </c>
      <c r="D294" s="38" t="s">
        <v>4088</v>
      </c>
      <c r="E294" s="33">
        <v>7149391</v>
      </c>
      <c r="F294" s="33">
        <v>5980300</v>
      </c>
      <c r="G294" s="33">
        <v>7079600</v>
      </c>
      <c r="H294" s="33">
        <v>7798800</v>
      </c>
      <c r="I294" s="33">
        <v>7647900</v>
      </c>
      <c r="J294" s="33">
        <v>7966900</v>
      </c>
      <c r="K294" s="33">
        <v>8638900</v>
      </c>
      <c r="L294" s="33">
        <v>7863300</v>
      </c>
      <c r="M294" s="33">
        <v>7043000</v>
      </c>
      <c r="N294" s="33">
        <v>11418700</v>
      </c>
      <c r="O294" s="33">
        <v>13226100</v>
      </c>
    </row>
    <row r="295" spans="1:15" x14ac:dyDescent="0.35">
      <c r="A295" s="40" t="str">
        <f>VLOOKUP(B295,'[1]PORTFOLIO RAW'!B:B,1,FALSE)</f>
        <v>31604H</v>
      </c>
      <c r="B295" s="40" t="s">
        <v>353</v>
      </c>
      <c r="C295" s="40" t="s">
        <v>4089</v>
      </c>
      <c r="D295" s="38" t="s">
        <v>4090</v>
      </c>
      <c r="E295" s="33">
        <v>7810000</v>
      </c>
      <c r="F295" s="33">
        <v>6178000</v>
      </c>
      <c r="G295" s="33">
        <v>9273000</v>
      </c>
      <c r="H295" s="33">
        <v>10725000</v>
      </c>
      <c r="I295" s="33">
        <v>10255000</v>
      </c>
      <c r="J295" s="33">
        <v>9092000</v>
      </c>
      <c r="K295" s="33">
        <v>8192000</v>
      </c>
      <c r="L295" s="33">
        <v>8124000</v>
      </c>
      <c r="M295" s="33">
        <v>7217000</v>
      </c>
      <c r="N295" s="33">
        <v>6292000</v>
      </c>
      <c r="O295" s="33">
        <v>5998000</v>
      </c>
    </row>
    <row r="296" spans="1:15" x14ac:dyDescent="0.35">
      <c r="A296" s="40">
        <f>VLOOKUP(B296,'[1]PORTFOLIO RAW'!B:B,1,FALSE)</f>
        <v>543487</v>
      </c>
      <c r="B296" s="40">
        <v>543487</v>
      </c>
      <c r="C296" s="40" t="s">
        <v>4091</v>
      </c>
      <c r="D296" s="38" t="s">
        <v>4092</v>
      </c>
      <c r="E296" s="33">
        <v>7111200</v>
      </c>
      <c r="F296" s="33">
        <v>7033000</v>
      </c>
      <c r="G296" s="33">
        <v>8704000</v>
      </c>
      <c r="H296" s="33">
        <v>9283000</v>
      </c>
      <c r="I296" s="33">
        <v>8644000</v>
      </c>
      <c r="J296" s="33">
        <v>7448000</v>
      </c>
      <c r="K296" s="33">
        <v>5193000</v>
      </c>
      <c r="L296" s="33">
        <v>3719000</v>
      </c>
      <c r="M296" s="33">
        <v>3538000</v>
      </c>
      <c r="N296" s="33">
        <v>4277000</v>
      </c>
      <c r="O296" s="33">
        <v>6035000</v>
      </c>
    </row>
    <row r="297" spans="1:15" x14ac:dyDescent="0.35">
      <c r="A297" s="40" t="str">
        <f>VLOOKUP(B297,'[1]PORTFOLIO RAW'!B:B,1,FALSE)</f>
        <v>32480Q</v>
      </c>
      <c r="B297" s="40" t="s">
        <v>357</v>
      </c>
      <c r="C297" s="40" t="s">
        <v>4093</v>
      </c>
      <c r="D297" s="38" t="s">
        <v>4094</v>
      </c>
      <c r="E297" s="33">
        <v>21472400</v>
      </c>
      <c r="F297" s="33">
        <v>8597300</v>
      </c>
      <c r="G297" s="33">
        <v>9019400</v>
      </c>
      <c r="H297" s="33">
        <v>9820600</v>
      </c>
      <c r="I297" s="33">
        <v>9908000</v>
      </c>
      <c r="J297" s="33">
        <v>10213000</v>
      </c>
      <c r="K297" s="33">
        <v>9966000</v>
      </c>
      <c r="L297" s="33">
        <v>6970000</v>
      </c>
      <c r="M297" s="33">
        <v>5563000</v>
      </c>
      <c r="N297" s="33">
        <v>3689000</v>
      </c>
      <c r="O297" s="33">
        <v>1978000</v>
      </c>
    </row>
    <row r="298" spans="1:15" x14ac:dyDescent="0.35">
      <c r="A298" s="40" t="str">
        <f>VLOOKUP(B298,'[1]PORTFOLIO RAW'!B:B,1,FALSE)</f>
        <v>41071J</v>
      </c>
      <c r="B298" s="40" t="s">
        <v>364</v>
      </c>
      <c r="C298" s="40" t="s">
        <v>4095</v>
      </c>
      <c r="D298" s="38" t="s">
        <v>4096</v>
      </c>
      <c r="E298" s="33">
        <v>288904</v>
      </c>
      <c r="F298" s="33">
        <v>185155</v>
      </c>
      <c r="G298" s="33">
        <v>334719</v>
      </c>
      <c r="H298" s="33">
        <v>562674</v>
      </c>
      <c r="I298" s="33">
        <v>681061</v>
      </c>
      <c r="J298" s="33">
        <v>886866</v>
      </c>
      <c r="K298" s="33">
        <v>1230623</v>
      </c>
      <c r="L298" s="33">
        <v>1386772</v>
      </c>
      <c r="M298" s="33">
        <v>1275891</v>
      </c>
      <c r="N298" s="33">
        <v>1223914</v>
      </c>
      <c r="O298" s="33">
        <v>686202</v>
      </c>
    </row>
    <row r="299" spans="1:15" x14ac:dyDescent="0.35">
      <c r="A299" s="40" t="str">
        <f>VLOOKUP(B299,'[1]PORTFOLIO RAW'!B:B,1,FALSE)</f>
        <v>41195M</v>
      </c>
      <c r="B299" s="40" t="s">
        <v>372</v>
      </c>
      <c r="C299" s="40" t="s">
        <v>4097</v>
      </c>
      <c r="D299" s="38" t="s">
        <v>4098</v>
      </c>
      <c r="E299" s="33">
        <v>50700</v>
      </c>
      <c r="F299" s="33">
        <v>-8100</v>
      </c>
      <c r="G299" s="33">
        <v>353500</v>
      </c>
      <c r="H299" s="33">
        <v>582700</v>
      </c>
      <c r="I299" s="33">
        <v>894800</v>
      </c>
      <c r="J299" s="33">
        <v>940600</v>
      </c>
      <c r="K299" s="33">
        <v>1104700</v>
      </c>
      <c r="L299" s="33">
        <v>1300400</v>
      </c>
      <c r="M299" s="33">
        <v>1404900</v>
      </c>
      <c r="N299" s="33">
        <v>902200</v>
      </c>
      <c r="O299" s="33">
        <v>-491400</v>
      </c>
    </row>
    <row r="300" spans="1:15" x14ac:dyDescent="0.35">
      <c r="A300" s="40">
        <f>VLOOKUP(B300,'[1]PORTFOLIO RAW'!B:B,1,FALSE)</f>
        <v>517465</v>
      </c>
      <c r="B300" s="40">
        <v>517465</v>
      </c>
      <c r="C300" s="40" t="s">
        <v>4099</v>
      </c>
      <c r="D300" s="38" t="s">
        <v>4100</v>
      </c>
      <c r="E300" s="33">
        <v>4445400</v>
      </c>
      <c r="F300" s="33">
        <v>5175500</v>
      </c>
      <c r="G300" s="33">
        <v>5100700</v>
      </c>
      <c r="H300" s="33">
        <v>5219300</v>
      </c>
      <c r="I300" s="33">
        <v>5225000</v>
      </c>
      <c r="J300" s="33">
        <v>5038800</v>
      </c>
      <c r="K300" s="33">
        <v>4568400</v>
      </c>
      <c r="L300" s="33">
        <v>4633100</v>
      </c>
      <c r="M300" s="33">
        <v>4731600</v>
      </c>
      <c r="N300" s="33">
        <v>4897800</v>
      </c>
      <c r="O300" s="33">
        <v>5575800</v>
      </c>
    </row>
    <row r="301" spans="1:15" x14ac:dyDescent="0.35">
      <c r="A301" s="40">
        <f>VLOOKUP(B301,'[1]PORTFOLIO RAW'!B:B,1,FALSE)</f>
        <v>905840</v>
      </c>
      <c r="B301" s="40">
        <v>905840</v>
      </c>
      <c r="C301" s="40" t="s">
        <v>4101</v>
      </c>
      <c r="D301" s="38" t="s">
        <v>4102</v>
      </c>
      <c r="E301" s="33">
        <v>29403000</v>
      </c>
      <c r="F301" s="33">
        <v>25050000</v>
      </c>
      <c r="G301" s="33">
        <v>28977000</v>
      </c>
      <c r="H301" s="33">
        <v>32354000</v>
      </c>
      <c r="I301" s="33">
        <v>33417000</v>
      </c>
      <c r="J301" s="33">
        <v>35363000</v>
      </c>
      <c r="K301" s="33">
        <v>35959000</v>
      </c>
      <c r="L301" s="33">
        <v>35879000</v>
      </c>
      <c r="M301" s="33">
        <v>35485000</v>
      </c>
      <c r="N301" s="33">
        <v>35269000</v>
      </c>
      <c r="O301" s="33">
        <v>37709000</v>
      </c>
    </row>
    <row r="302" spans="1:15" x14ac:dyDescent="0.35">
      <c r="A302" s="40" t="str">
        <f>VLOOKUP(B302,'[1]PORTFOLIO RAW'!B:B,1,FALSE)</f>
        <v>51245V</v>
      </c>
      <c r="B302" s="40" t="s">
        <v>366</v>
      </c>
      <c r="C302" s="40" t="s">
        <v>4103</v>
      </c>
      <c r="D302" s="38" t="s">
        <v>4104</v>
      </c>
      <c r="E302" s="33">
        <v>6590600</v>
      </c>
      <c r="F302" s="33">
        <v>5689500</v>
      </c>
      <c r="G302" s="33">
        <v>6912900</v>
      </c>
      <c r="H302" s="33">
        <v>8264600</v>
      </c>
      <c r="I302" s="33">
        <v>8119100</v>
      </c>
      <c r="J302" s="33">
        <v>8316800</v>
      </c>
      <c r="K302" s="33">
        <v>8392600</v>
      </c>
      <c r="L302" s="33">
        <v>8326000</v>
      </c>
      <c r="M302" s="33">
        <v>7885300</v>
      </c>
      <c r="N302" s="33">
        <v>7503800</v>
      </c>
      <c r="O302" s="33">
        <v>8696100</v>
      </c>
    </row>
    <row r="303" spans="1:15" x14ac:dyDescent="0.35">
      <c r="A303" s="40">
        <f>VLOOKUP(B303,'[1]PORTFOLIO RAW'!B:B,1,FALSE)</f>
        <v>328314</v>
      </c>
      <c r="B303" s="40">
        <v>328314</v>
      </c>
      <c r="C303" s="40" t="s">
        <v>4105</v>
      </c>
      <c r="D303" s="38" t="s">
        <v>4106</v>
      </c>
      <c r="E303" s="33">
        <v>16079000</v>
      </c>
      <c r="F303" s="33">
        <v>16158000</v>
      </c>
      <c r="G303" s="33">
        <v>19010000</v>
      </c>
      <c r="H303" s="33">
        <v>21575000</v>
      </c>
      <c r="I303" s="33">
        <v>22801000</v>
      </c>
      <c r="J303" s="33">
        <v>24898000</v>
      </c>
      <c r="K303" s="33">
        <v>27651000</v>
      </c>
      <c r="L303" s="33">
        <v>27736000</v>
      </c>
      <c r="M303" s="33">
        <v>28261000</v>
      </c>
      <c r="N303" s="33">
        <v>47217000</v>
      </c>
      <c r="O303" s="33">
        <v>49722000</v>
      </c>
    </row>
    <row r="304" spans="1:15" x14ac:dyDescent="0.35">
      <c r="A304" s="40" t="str">
        <f>VLOOKUP(B304,'[1]PORTFOLIO RAW'!B:B,1,FALSE)</f>
        <v>31196R</v>
      </c>
      <c r="B304" s="40" t="s">
        <v>361</v>
      </c>
      <c r="C304" s="40" t="s">
        <v>4107</v>
      </c>
      <c r="D304" s="38" t="s">
        <v>4108</v>
      </c>
      <c r="E304" s="33">
        <v>2708262</v>
      </c>
      <c r="F304" s="33">
        <v>5534000</v>
      </c>
      <c r="G304" s="33">
        <v>6206000</v>
      </c>
      <c r="H304" s="33">
        <v>6223000</v>
      </c>
      <c r="I304" s="33">
        <v>6515000</v>
      </c>
      <c r="J304" s="33">
        <v>6289000</v>
      </c>
      <c r="K304" s="33">
        <v>6194000</v>
      </c>
      <c r="L304" s="33">
        <v>5600000</v>
      </c>
      <c r="M304" s="33">
        <v>5449000</v>
      </c>
      <c r="N304" s="33">
        <v>5165000</v>
      </c>
      <c r="O304" s="33">
        <v>4610000</v>
      </c>
    </row>
    <row r="305" spans="1:15" x14ac:dyDescent="0.35">
      <c r="A305" s="40">
        <f>VLOOKUP(B305,'[1]PORTFOLIO RAW'!B:B,1,FALSE)</f>
        <v>771767</v>
      </c>
      <c r="B305" s="40">
        <v>771767</v>
      </c>
      <c r="C305" s="40" t="s">
        <v>4109</v>
      </c>
      <c r="D305" s="38" t="s">
        <v>4110</v>
      </c>
      <c r="E305" s="33">
        <v>4183900</v>
      </c>
      <c r="F305" s="33">
        <v>6731200</v>
      </c>
      <c r="G305" s="33">
        <v>8493000</v>
      </c>
      <c r="H305" s="33">
        <v>8722200</v>
      </c>
      <c r="I305" s="33">
        <v>11641600</v>
      </c>
      <c r="J305" s="33">
        <v>11983100</v>
      </c>
      <c r="K305" s="33">
        <v>11302300</v>
      </c>
      <c r="L305" s="33">
        <v>10703100</v>
      </c>
      <c r="M305" s="33">
        <v>9531800</v>
      </c>
      <c r="N305" s="33">
        <v>9584600</v>
      </c>
      <c r="O305" s="33">
        <v>9617500</v>
      </c>
    </row>
    <row r="306" spans="1:15" x14ac:dyDescent="0.35">
      <c r="A306" s="40">
        <f>VLOOKUP(B306,'[1]PORTFOLIO RAW'!B:B,1,FALSE)</f>
        <v>921503</v>
      </c>
      <c r="B306" s="40">
        <v>921503</v>
      </c>
      <c r="C306" s="40" t="s">
        <v>4111</v>
      </c>
      <c r="D306" s="38" t="s">
        <v>4112</v>
      </c>
      <c r="E306" s="33">
        <v>1728500</v>
      </c>
      <c r="F306" s="33">
        <v>1688000</v>
      </c>
      <c r="G306" s="33">
        <v>1986100</v>
      </c>
      <c r="H306" s="33">
        <v>7017000</v>
      </c>
      <c r="I306" s="33">
        <v>7003600</v>
      </c>
      <c r="J306" s="33">
        <v>6667100</v>
      </c>
      <c r="K306" s="33">
        <v>6799200</v>
      </c>
      <c r="L306" s="33">
        <v>6429100</v>
      </c>
      <c r="M306" s="33">
        <v>5811600</v>
      </c>
      <c r="N306" s="33">
        <v>6367000</v>
      </c>
      <c r="O306" s="33">
        <v>7547100</v>
      </c>
    </row>
    <row r="307" spans="1:15" x14ac:dyDescent="0.35">
      <c r="A307" s="40">
        <f>VLOOKUP(B307,'[1]PORTFOLIO RAW'!B:B,1,FALSE)</f>
        <v>255781</v>
      </c>
      <c r="B307" s="40">
        <v>255781</v>
      </c>
      <c r="C307" s="40" t="s">
        <v>4113</v>
      </c>
      <c r="D307" s="38" t="s">
        <v>4114</v>
      </c>
      <c r="E307" s="33">
        <v>2350614</v>
      </c>
      <c r="F307" s="33">
        <v>2225854</v>
      </c>
      <c r="G307" s="33">
        <v>2836447</v>
      </c>
      <c r="H307" s="33">
        <v>3049562</v>
      </c>
      <c r="I307" s="33">
        <v>3256581</v>
      </c>
      <c r="J307" s="33">
        <v>3531796</v>
      </c>
      <c r="K307" s="33">
        <v>3659706</v>
      </c>
      <c r="L307" s="33">
        <v>3403367</v>
      </c>
      <c r="M307" s="33">
        <v>3345126</v>
      </c>
      <c r="N307" s="33">
        <v>3418003</v>
      </c>
      <c r="O307" s="33">
        <v>3802466</v>
      </c>
    </row>
    <row r="308" spans="1:15" x14ac:dyDescent="0.35">
      <c r="A308" s="40">
        <f>VLOOKUP(B308,'[1]PORTFOLIO RAW'!B:B,1,FALSE)</f>
        <v>670129</v>
      </c>
      <c r="B308" s="40">
        <v>670129</v>
      </c>
      <c r="C308" s="40" t="s">
        <v>4115</v>
      </c>
      <c r="D308" s="38" t="s">
        <v>4116</v>
      </c>
      <c r="E308" s="33">
        <v>2531452</v>
      </c>
      <c r="F308" s="33">
        <v>2282607</v>
      </c>
      <c r="G308" s="33">
        <v>2707516</v>
      </c>
      <c r="H308" s="33">
        <v>3088223</v>
      </c>
      <c r="I308" s="33">
        <v>13079439</v>
      </c>
      <c r="J308" s="33">
        <v>12486817</v>
      </c>
      <c r="K308" s="33">
        <v>13611158</v>
      </c>
      <c r="L308" s="33">
        <v>13897274</v>
      </c>
      <c r="M308" s="33">
        <v>14589700</v>
      </c>
      <c r="N308" s="33">
        <v>14912846</v>
      </c>
      <c r="O308" s="33">
        <v>15562208</v>
      </c>
    </row>
    <row r="309" spans="1:15" x14ac:dyDescent="0.35">
      <c r="A309" s="40" t="str">
        <f>VLOOKUP(B309,'[1]PORTFOLIO RAW'!B:B,1,FALSE)</f>
        <v>14352P</v>
      </c>
      <c r="B309" s="40" t="s">
        <v>350</v>
      </c>
      <c r="C309" s="40" t="s">
        <v>4117</v>
      </c>
      <c r="D309" s="38" t="s">
        <v>4118</v>
      </c>
      <c r="E309" s="33">
        <v>2063332</v>
      </c>
      <c r="F309" s="33">
        <v>2540506</v>
      </c>
      <c r="G309" s="33">
        <v>2886593</v>
      </c>
      <c r="H309" s="33">
        <v>2835746</v>
      </c>
      <c r="I309" s="33">
        <v>3878951</v>
      </c>
      <c r="J309" s="33">
        <v>4145833</v>
      </c>
      <c r="K309" s="33">
        <v>4960186</v>
      </c>
      <c r="L309" s="33">
        <v>5732035</v>
      </c>
      <c r="M309" s="33">
        <v>6133725</v>
      </c>
      <c r="N309" s="33">
        <v>7555262</v>
      </c>
      <c r="O309" s="33">
        <v>8949477</v>
      </c>
    </row>
    <row r="310" spans="1:15" x14ac:dyDescent="0.35">
      <c r="A310" s="40">
        <f>VLOOKUP(B310,'[1]PORTFOLIO RAW'!B:B,1,FALSE)</f>
        <v>749688</v>
      </c>
      <c r="B310" s="40">
        <v>749688</v>
      </c>
      <c r="C310" s="40" t="s">
        <v>4119</v>
      </c>
      <c r="D310" s="38" t="s">
        <v>4120</v>
      </c>
      <c r="E310" s="33">
        <v>-10538000</v>
      </c>
      <c r="F310" s="33">
        <v>-10255000</v>
      </c>
      <c r="G310" s="33">
        <v>-8986000</v>
      </c>
      <c r="H310" s="33">
        <v>-9702000</v>
      </c>
      <c r="I310" s="33">
        <v>-8258000</v>
      </c>
      <c r="J310" s="33">
        <v>-9660000</v>
      </c>
      <c r="K310" s="33">
        <v>-8270000</v>
      </c>
      <c r="L310" s="33">
        <v>-7894000</v>
      </c>
      <c r="M310" s="33">
        <v>-7599000</v>
      </c>
      <c r="N310" s="33">
        <v>-7302000</v>
      </c>
      <c r="O310" s="33">
        <v>-6806000</v>
      </c>
    </row>
    <row r="311" spans="1:15" x14ac:dyDescent="0.35">
      <c r="A311" s="40">
        <f>VLOOKUP(B311,'[1]PORTFOLIO RAW'!B:B,1,FALSE)</f>
        <v>894145</v>
      </c>
      <c r="B311" s="40">
        <v>894145</v>
      </c>
      <c r="C311" s="40" t="s">
        <v>4121</v>
      </c>
      <c r="D311" s="38" t="s">
        <v>4122</v>
      </c>
      <c r="E311" s="33">
        <v>2334900</v>
      </c>
      <c r="F311" s="33">
        <v>2389700</v>
      </c>
      <c r="G311" s="33">
        <v>2735100</v>
      </c>
      <c r="H311" s="33">
        <v>3116600</v>
      </c>
      <c r="I311" s="33">
        <v>3304700</v>
      </c>
      <c r="J311" s="33">
        <v>3652500</v>
      </c>
      <c r="K311" s="33">
        <v>3784600</v>
      </c>
      <c r="L311" s="33">
        <v>4034000</v>
      </c>
      <c r="M311" s="33">
        <v>3891000</v>
      </c>
      <c r="N311" s="33">
        <v>3744000</v>
      </c>
      <c r="O311" s="33">
        <v>3299600</v>
      </c>
    </row>
    <row r="312" spans="1:15" x14ac:dyDescent="0.35">
      <c r="A312" s="40" t="str">
        <f>VLOOKUP(B312,'[1]PORTFOLIO RAW'!B:B,1,FALSE)</f>
        <v>26599V</v>
      </c>
      <c r="B312" s="40" t="s">
        <v>371</v>
      </c>
      <c r="C312" s="40" t="s">
        <v>4123</v>
      </c>
      <c r="D312" s="38" t="s">
        <v>4124</v>
      </c>
      <c r="E312" s="33">
        <v>4737000</v>
      </c>
      <c r="F312" s="33">
        <v>4586000</v>
      </c>
      <c r="G312" s="33">
        <v>1524000</v>
      </c>
      <c r="H312" s="33">
        <v>2724000</v>
      </c>
      <c r="I312" s="33">
        <v>2463000</v>
      </c>
      <c r="J312" s="33">
        <v>3497000</v>
      </c>
      <c r="K312" s="33">
        <v>3495000</v>
      </c>
      <c r="L312" s="33">
        <v>2832000</v>
      </c>
      <c r="M312" s="33">
        <v>3018000</v>
      </c>
      <c r="N312" s="33">
        <v>1593000</v>
      </c>
      <c r="O312" s="33">
        <v>1364000</v>
      </c>
    </row>
    <row r="313" spans="1:15" x14ac:dyDescent="0.35">
      <c r="A313" s="40">
        <f>VLOOKUP(B313,'[1]PORTFOLIO RAW'!B:B,1,FALSE)</f>
        <v>904878</v>
      </c>
      <c r="B313" s="40">
        <v>904878</v>
      </c>
      <c r="C313" s="40" t="s">
        <v>4125</v>
      </c>
      <c r="D313" s="38" t="s">
        <v>4126</v>
      </c>
      <c r="E313" s="33">
        <v>15447000</v>
      </c>
      <c r="F313" s="33">
        <v>9507000</v>
      </c>
      <c r="G313" s="33">
        <v>9775000</v>
      </c>
      <c r="H313" s="33">
        <v>10885000</v>
      </c>
      <c r="I313" s="33">
        <v>5214000</v>
      </c>
      <c r="J313" s="33">
        <v>3265000</v>
      </c>
      <c r="K313" s="33">
        <v>3659000</v>
      </c>
      <c r="L313" s="33">
        <v>2735000</v>
      </c>
      <c r="M313" s="33">
        <v>-106000</v>
      </c>
      <c r="N313" s="33">
        <v>-964000</v>
      </c>
      <c r="O313" s="33">
        <v>-1742000</v>
      </c>
    </row>
    <row r="314" spans="1:15" x14ac:dyDescent="0.35">
      <c r="A314" s="40">
        <f>VLOOKUP(B314,'[1]PORTFOLIO RAW'!B:B,1,FALSE)</f>
        <v>922817</v>
      </c>
      <c r="B314" s="40">
        <v>922817</v>
      </c>
      <c r="C314" s="40" t="s">
        <v>4127</v>
      </c>
      <c r="D314" s="38" t="s">
        <v>4128</v>
      </c>
      <c r="E314" s="33">
        <v>6121000</v>
      </c>
      <c r="F314" s="33">
        <v>5267000</v>
      </c>
      <c r="G314" s="33">
        <v>5335000</v>
      </c>
      <c r="H314" s="33">
        <v>8251000</v>
      </c>
      <c r="I314" s="33">
        <v>8078000</v>
      </c>
      <c r="J314" s="33">
        <v>7762000</v>
      </c>
      <c r="K314" s="33">
        <v>8145000</v>
      </c>
      <c r="L314" s="33">
        <v>6571000</v>
      </c>
      <c r="M314" s="33">
        <v>6106000</v>
      </c>
      <c r="N314" s="33">
        <v>5475000</v>
      </c>
      <c r="O314" s="33">
        <v>4583000</v>
      </c>
    </row>
    <row r="315" spans="1:15" x14ac:dyDescent="0.35">
      <c r="A315" s="40">
        <f>VLOOKUP(B315,'[1]PORTFOLIO RAW'!B:B,1,FALSE)</f>
        <v>905446</v>
      </c>
      <c r="B315" s="40">
        <v>905446</v>
      </c>
      <c r="C315" s="40" t="s">
        <v>4129</v>
      </c>
      <c r="D315" s="38" t="s">
        <v>4130</v>
      </c>
      <c r="E315" s="33">
        <v>5416912</v>
      </c>
      <c r="F315" s="33">
        <v>4782885</v>
      </c>
      <c r="G315" s="33">
        <v>4957056</v>
      </c>
      <c r="H315" s="33">
        <v>6033435</v>
      </c>
      <c r="I315" s="33">
        <v>5345560</v>
      </c>
      <c r="J315" s="33">
        <v>5418032</v>
      </c>
      <c r="K315" s="33">
        <v>5146159</v>
      </c>
      <c r="L315" s="33">
        <v>4951580</v>
      </c>
      <c r="M315" s="33">
        <v>5357181</v>
      </c>
      <c r="N315" s="33">
        <v>6298322</v>
      </c>
      <c r="O315" s="33">
        <v>5955010</v>
      </c>
    </row>
    <row r="316" spans="1:15" x14ac:dyDescent="0.35">
      <c r="A316" s="40" t="str">
        <f>VLOOKUP(B316,'[1]PORTFOLIO RAW'!B:B,1,FALSE)</f>
        <v>28513N</v>
      </c>
      <c r="B316" s="40" t="s">
        <v>356</v>
      </c>
      <c r="C316" s="40" t="s">
        <v>4131</v>
      </c>
      <c r="D316" s="38" t="s">
        <v>4132</v>
      </c>
      <c r="E316" s="33">
        <v>988603</v>
      </c>
      <c r="F316" s="33">
        <v>114686</v>
      </c>
      <c r="G316" s="33">
        <v>629122</v>
      </c>
      <c r="H316" s="33">
        <v>908215</v>
      </c>
      <c r="I316" s="33">
        <v>1151481</v>
      </c>
      <c r="J316" s="33">
        <v>1539211</v>
      </c>
      <c r="K316" s="33">
        <v>1895785</v>
      </c>
      <c r="L316" s="33">
        <v>2259830</v>
      </c>
      <c r="M316" s="33">
        <v>2712652</v>
      </c>
      <c r="N316" s="33">
        <v>3014487</v>
      </c>
      <c r="O316" s="33">
        <v>4019430</v>
      </c>
    </row>
    <row r="317" spans="1:15" x14ac:dyDescent="0.35">
      <c r="A317" s="40" t="str">
        <f>VLOOKUP(B317,'[1]PORTFOLIO RAW'!B:B,1,FALSE)</f>
        <v>31412T</v>
      </c>
      <c r="B317" s="40" t="s">
        <v>362</v>
      </c>
      <c r="C317" s="40" t="s">
        <v>4133</v>
      </c>
      <c r="D317" s="38" t="s">
        <v>4134</v>
      </c>
      <c r="E317" s="33">
        <v>4818081</v>
      </c>
      <c r="F317" s="33">
        <v>2328394</v>
      </c>
      <c r="G317" s="33">
        <v>2682681</v>
      </c>
      <c r="H317" s="33">
        <v>2672544</v>
      </c>
      <c r="I317" s="33">
        <v>2199864</v>
      </c>
      <c r="J317" s="33">
        <v>2280259</v>
      </c>
      <c r="K317" s="33">
        <v>2145464</v>
      </c>
      <c r="L317" s="33">
        <v>1784267</v>
      </c>
      <c r="M317" s="33">
        <v>4864394</v>
      </c>
      <c r="N317" s="33">
        <v>4132301</v>
      </c>
      <c r="O317" s="33">
        <v>4522335</v>
      </c>
    </row>
    <row r="318" spans="1:15" x14ac:dyDescent="0.35">
      <c r="A318" s="40">
        <f>VLOOKUP(B318,'[1]PORTFOLIO RAW'!B:B,1,FALSE)</f>
        <v>680902</v>
      </c>
      <c r="B318" s="40">
        <v>680902</v>
      </c>
      <c r="C318" s="40" t="s">
        <v>4135</v>
      </c>
      <c r="D318" s="38" t="s">
        <v>4136</v>
      </c>
      <c r="E318" s="33">
        <v>3022092</v>
      </c>
      <c r="F318" s="33">
        <v>2991322</v>
      </c>
      <c r="G318" s="33">
        <v>3315082</v>
      </c>
      <c r="H318" s="33">
        <v>3501444</v>
      </c>
      <c r="I318" s="33">
        <v>3287220</v>
      </c>
      <c r="J318" s="33">
        <v>3573101</v>
      </c>
      <c r="K318" s="33">
        <v>3534165</v>
      </c>
      <c r="L318" s="33">
        <v>3953500</v>
      </c>
      <c r="M318" s="33">
        <v>4676679</v>
      </c>
      <c r="N318" s="33">
        <v>4788895</v>
      </c>
      <c r="O318" s="33">
        <v>6240100</v>
      </c>
    </row>
    <row r="319" spans="1:15" x14ac:dyDescent="0.35">
      <c r="A319" s="40">
        <f>VLOOKUP(B319,'[1]PORTFOLIO RAW'!B:B,1,FALSE)</f>
        <v>904383</v>
      </c>
      <c r="B319" s="40">
        <v>904383</v>
      </c>
      <c r="C319" s="40" t="s">
        <v>4137</v>
      </c>
      <c r="D319" s="38" t="s">
        <v>4138</v>
      </c>
      <c r="E319" s="33">
        <v>21199000</v>
      </c>
      <c r="F319" s="33">
        <v>20988000</v>
      </c>
      <c r="G319" s="33">
        <v>21750000</v>
      </c>
      <c r="H319" s="33">
        <v>22522000</v>
      </c>
      <c r="I319" s="33">
        <v>22772000</v>
      </c>
      <c r="J319" s="33">
        <v>40863000</v>
      </c>
      <c r="K319" s="33">
        <v>41330000</v>
      </c>
      <c r="L319" s="33">
        <v>40875000</v>
      </c>
      <c r="M319" s="33">
        <v>39727000</v>
      </c>
      <c r="N319" s="33">
        <v>41033000</v>
      </c>
      <c r="O319" s="33">
        <v>41739000</v>
      </c>
    </row>
    <row r="320" spans="1:15" x14ac:dyDescent="0.35">
      <c r="A320" s="40" t="str">
        <f>VLOOKUP(B320,'[1]PORTFOLIO RAW'!B:B,1,FALSE)</f>
        <v>13967E</v>
      </c>
      <c r="B320" s="40" t="s">
        <v>368</v>
      </c>
      <c r="C320" s="40" t="s">
        <v>4139</v>
      </c>
      <c r="D320" s="38" t="s">
        <v>4140</v>
      </c>
      <c r="E320" s="33">
        <v>27295000</v>
      </c>
      <c r="F320" s="33">
        <v>22200000</v>
      </c>
      <c r="G320" s="33">
        <v>25876000</v>
      </c>
      <c r="H320" s="33">
        <v>35834000</v>
      </c>
      <c r="I320" s="33">
        <v>35217000</v>
      </c>
      <c r="J320" s="33">
        <v>32215000</v>
      </c>
      <c r="K320" s="33">
        <v>32373000</v>
      </c>
      <c r="L320" s="33">
        <v>27750000</v>
      </c>
      <c r="M320" s="33">
        <v>28012000</v>
      </c>
      <c r="N320" s="33">
        <v>25161000</v>
      </c>
      <c r="O320" s="33">
        <v>26111000</v>
      </c>
    </row>
    <row r="321" spans="1:15" x14ac:dyDescent="0.35">
      <c r="A321" s="40">
        <f>VLOOKUP(B321,'[1]PORTFOLIO RAW'!B:B,1,FALSE)</f>
        <v>903749</v>
      </c>
      <c r="B321" s="40">
        <v>903749</v>
      </c>
      <c r="C321" s="40" t="s">
        <v>4141</v>
      </c>
      <c r="D321" s="38" t="s">
        <v>4142</v>
      </c>
      <c r="E321" s="33">
        <v>5172000</v>
      </c>
      <c r="F321" s="33">
        <v>6317000</v>
      </c>
      <c r="G321" s="33">
        <v>6777000</v>
      </c>
      <c r="H321" s="33">
        <v>7362000</v>
      </c>
      <c r="I321" s="33">
        <v>7469000</v>
      </c>
      <c r="J321" s="33">
        <v>15086000</v>
      </c>
      <c r="K321" s="33">
        <v>16791000</v>
      </c>
      <c r="L321" s="33">
        <v>15786000</v>
      </c>
      <c r="M321" s="33">
        <v>15186000</v>
      </c>
      <c r="N321" s="33">
        <v>14897000</v>
      </c>
      <c r="O321" s="33">
        <v>17253000</v>
      </c>
    </row>
    <row r="322" spans="1:15" x14ac:dyDescent="0.35">
      <c r="A322" s="40">
        <f>VLOOKUP(B322,'[1]PORTFOLIO RAW'!B:B,1,FALSE)</f>
        <v>937343</v>
      </c>
      <c r="B322" s="40">
        <v>937343</v>
      </c>
      <c r="C322" s="40" t="s">
        <v>4143</v>
      </c>
      <c r="D322" s="38" t="s">
        <v>4144</v>
      </c>
      <c r="E322" s="33">
        <v>2219000</v>
      </c>
      <c r="F322" s="33">
        <v>1874000</v>
      </c>
      <c r="G322" s="33">
        <v>2183000</v>
      </c>
      <c r="H322" s="33">
        <v>1476000</v>
      </c>
      <c r="I322" s="33">
        <v>137000</v>
      </c>
      <c r="J322" s="33">
        <v>-1015000</v>
      </c>
      <c r="K322" s="33">
        <v>-370000</v>
      </c>
      <c r="L322" s="33">
        <v>18000</v>
      </c>
      <c r="M322" s="33">
        <v>-259000</v>
      </c>
      <c r="N322" s="33">
        <v>-729000</v>
      </c>
      <c r="O322" s="33">
        <v>-753000</v>
      </c>
    </row>
    <row r="323" spans="1:15" x14ac:dyDescent="0.35">
      <c r="A323" s="40">
        <f>VLOOKUP(B323,'[1]PORTFOLIO RAW'!B:B,1,FALSE)</f>
        <v>905113</v>
      </c>
      <c r="B323" s="40">
        <v>905113</v>
      </c>
      <c r="C323" s="40" t="s">
        <v>4145</v>
      </c>
      <c r="D323" s="38" t="s">
        <v>4146</v>
      </c>
      <c r="E323" s="33">
        <v>15961000</v>
      </c>
      <c r="F323" s="33">
        <v>11680000</v>
      </c>
      <c r="G323" s="33">
        <v>12365000</v>
      </c>
      <c r="H323" s="33">
        <v>13556000</v>
      </c>
      <c r="I323" s="33">
        <v>13789000</v>
      </c>
      <c r="J323" s="33">
        <v>13144000</v>
      </c>
      <c r="K323" s="33">
        <v>10538000</v>
      </c>
      <c r="L323" s="33">
        <v>12248000</v>
      </c>
      <c r="M323" s="33">
        <v>11988000</v>
      </c>
      <c r="N323" s="33">
        <v>5057000</v>
      </c>
      <c r="O323" s="33">
        <v>4855000</v>
      </c>
    </row>
    <row r="324" spans="1:15" x14ac:dyDescent="0.35">
      <c r="A324" s="40" t="str">
        <f>VLOOKUP(B324,'[1]PORTFOLIO RAW'!B:B,1,FALSE)</f>
        <v>13967H</v>
      </c>
      <c r="B324" s="40" t="s">
        <v>373</v>
      </c>
      <c r="C324" s="40" t="s">
        <v>4147</v>
      </c>
      <c r="D324" s="38" t="s">
        <v>4148</v>
      </c>
      <c r="E324" s="33">
        <v>1347000</v>
      </c>
      <c r="F324" s="33">
        <v>1845000</v>
      </c>
      <c r="G324" s="33">
        <v>2180000</v>
      </c>
      <c r="H324" s="33">
        <v>2577000</v>
      </c>
      <c r="I324" s="33">
        <v>2486000</v>
      </c>
      <c r="J324" s="33">
        <v>1699000</v>
      </c>
      <c r="K324" s="33">
        <v>2215000</v>
      </c>
      <c r="L324" s="33">
        <v>1985000</v>
      </c>
      <c r="M324" s="33">
        <v>2229000</v>
      </c>
      <c r="N324" s="33">
        <v>10065000</v>
      </c>
      <c r="O324" s="33">
        <v>10126000</v>
      </c>
    </row>
    <row r="325" spans="1:15" x14ac:dyDescent="0.35">
      <c r="A325" s="40">
        <f>VLOOKUP(B325,'[1]PORTFOLIO RAW'!B:B,1,FALSE)</f>
        <v>921431</v>
      </c>
      <c r="B325" s="40">
        <v>921431</v>
      </c>
      <c r="C325" s="40" t="s">
        <v>4149</v>
      </c>
      <c r="D325" s="38" t="s">
        <v>4150</v>
      </c>
      <c r="E325" s="33">
        <v>6305600</v>
      </c>
      <c r="F325" s="33">
        <v>6807000</v>
      </c>
      <c r="G325" s="33">
        <v>7284000</v>
      </c>
      <c r="H325" s="33">
        <v>14100000</v>
      </c>
      <c r="I325" s="33">
        <v>15746000</v>
      </c>
      <c r="J325" s="33">
        <v>17069000</v>
      </c>
      <c r="K325" s="33">
        <v>17713000</v>
      </c>
      <c r="L325" s="33">
        <v>18625000</v>
      </c>
      <c r="M325" s="33">
        <v>16298000</v>
      </c>
      <c r="N325" s="33">
        <v>12656000</v>
      </c>
      <c r="O325" s="33">
        <v>39033000</v>
      </c>
    </row>
    <row r="326" spans="1:15" x14ac:dyDescent="0.35">
      <c r="A326" s="40">
        <f>VLOOKUP(B326,'[1]PORTFOLIO RAW'!B:B,1,FALSE)</f>
        <v>266220</v>
      </c>
      <c r="B326" s="40">
        <v>266220</v>
      </c>
      <c r="C326" s="40" t="s">
        <v>4151</v>
      </c>
      <c r="D326" s="38" t="s">
        <v>4152</v>
      </c>
      <c r="E326" s="33">
        <v>1910354</v>
      </c>
      <c r="F326" s="33">
        <v>1515820</v>
      </c>
      <c r="G326" s="33">
        <v>1696042</v>
      </c>
      <c r="H326" s="33">
        <v>1505293</v>
      </c>
      <c r="I326" s="33">
        <v>1612569</v>
      </c>
      <c r="J326" s="33">
        <v>1992931</v>
      </c>
      <c r="K326" s="33">
        <v>2409158</v>
      </c>
      <c r="L326" s="33">
        <v>2420653</v>
      </c>
      <c r="M326" s="33">
        <v>2489900</v>
      </c>
      <c r="N326" s="33">
        <v>2682900</v>
      </c>
      <c r="O326" s="33">
        <v>3001900</v>
      </c>
    </row>
    <row r="327" spans="1:15" x14ac:dyDescent="0.35">
      <c r="A327" s="40" t="str">
        <f>VLOOKUP(B327,'[1]PORTFOLIO RAW'!B:B,1,FALSE)</f>
        <v>30730Q</v>
      </c>
      <c r="B327" s="40" t="s">
        <v>365</v>
      </c>
      <c r="C327" s="40" t="s">
        <v>4153</v>
      </c>
      <c r="D327" s="38" t="s">
        <v>4154</v>
      </c>
      <c r="E327" s="33">
        <v>1476856</v>
      </c>
      <c r="F327" s="33">
        <v>2006231</v>
      </c>
      <c r="G327" s="33">
        <v>2399732</v>
      </c>
      <c r="H327" s="33">
        <v>2777550</v>
      </c>
      <c r="I327" s="33">
        <v>3121525</v>
      </c>
      <c r="J327" s="33">
        <v>3643377</v>
      </c>
      <c r="K327" s="33">
        <v>12583000</v>
      </c>
      <c r="L327" s="33">
        <v>12360000</v>
      </c>
      <c r="M327" s="33">
        <v>14808000</v>
      </c>
      <c r="N327" s="33">
        <v>15717000</v>
      </c>
      <c r="O327" s="33">
        <v>16924000</v>
      </c>
    </row>
    <row r="328" spans="1:15" x14ac:dyDescent="0.35">
      <c r="A328" s="40">
        <f>VLOOKUP(B328,'[1]PORTFOLIO RAW'!B:B,1,FALSE)</f>
        <v>921925</v>
      </c>
      <c r="B328" s="40">
        <v>921925</v>
      </c>
      <c r="C328" s="40" t="s">
        <v>4155</v>
      </c>
      <c r="D328" s="38" t="s">
        <v>4156</v>
      </c>
      <c r="E328" s="33">
        <v>5570492</v>
      </c>
      <c r="F328" s="33">
        <v>2676797</v>
      </c>
      <c r="G328" s="33">
        <v>4361647</v>
      </c>
      <c r="H328" s="33">
        <v>6956758</v>
      </c>
      <c r="I328" s="33">
        <v>6174396</v>
      </c>
      <c r="J328" s="33">
        <v>6767268</v>
      </c>
      <c r="K328" s="33">
        <v>10102462</v>
      </c>
      <c r="L328" s="33">
        <v>10302158</v>
      </c>
      <c r="M328" s="33">
        <v>10401211</v>
      </c>
      <c r="N328" s="33">
        <v>10128100</v>
      </c>
      <c r="O328" s="33">
        <v>10105957</v>
      </c>
    </row>
    <row r="329" spans="1:15" x14ac:dyDescent="0.35">
      <c r="A329" s="40">
        <f>VLOOKUP(B329,'[1]PORTFOLIO RAW'!B:B,1,FALSE)</f>
        <v>912278</v>
      </c>
      <c r="B329" s="40">
        <v>912278</v>
      </c>
      <c r="C329" s="40" t="s">
        <v>4157</v>
      </c>
      <c r="D329" s="38" t="s">
        <v>4158</v>
      </c>
      <c r="E329" s="33">
        <v>4620000</v>
      </c>
      <c r="F329" s="33">
        <v>3745000</v>
      </c>
      <c r="G329" s="33">
        <v>5065000</v>
      </c>
      <c r="H329" s="33">
        <v>6137000</v>
      </c>
      <c r="I329" s="33">
        <v>7627000</v>
      </c>
      <c r="J329" s="33">
        <v>8910000</v>
      </c>
      <c r="K329" s="33">
        <v>10113000</v>
      </c>
      <c r="L329" s="33">
        <v>10774000</v>
      </c>
      <c r="M329" s="33">
        <v>12035000</v>
      </c>
      <c r="N329" s="33">
        <v>13361000</v>
      </c>
      <c r="O329" s="33">
        <v>13407000</v>
      </c>
    </row>
    <row r="330" spans="1:15" x14ac:dyDescent="0.35">
      <c r="A330" s="40">
        <f>VLOOKUP(B330,'[1]PORTFOLIO RAW'!B:B,1,FALSE)</f>
        <v>905284</v>
      </c>
      <c r="B330" s="40">
        <v>905284</v>
      </c>
      <c r="C330" s="40" t="s">
        <v>4159</v>
      </c>
      <c r="D330" s="38" t="s">
        <v>4160</v>
      </c>
      <c r="E330" s="33">
        <v>8588000</v>
      </c>
      <c r="F330" s="33">
        <v>6238000</v>
      </c>
      <c r="G330" s="33">
        <v>7050000</v>
      </c>
      <c r="H330" s="33">
        <v>12006000</v>
      </c>
      <c r="I330" s="33">
        <v>11876000</v>
      </c>
      <c r="J330" s="33">
        <v>11521000</v>
      </c>
      <c r="K330" s="33">
        <v>12300000</v>
      </c>
      <c r="L330" s="33">
        <v>10634000</v>
      </c>
      <c r="M330" s="33">
        <v>9074000</v>
      </c>
      <c r="N330" s="33">
        <v>4803000</v>
      </c>
      <c r="O330" s="33">
        <v>5256000</v>
      </c>
    </row>
    <row r="331" spans="1:15" x14ac:dyDescent="0.35">
      <c r="A331" s="40">
        <f>VLOOKUP(B331,'[1]PORTFOLIO RAW'!B:B,1,FALSE)</f>
        <v>132808</v>
      </c>
      <c r="B331" s="40">
        <v>132808</v>
      </c>
      <c r="C331" s="40" t="s">
        <v>4161</v>
      </c>
      <c r="D331" s="38" t="s">
        <v>4162</v>
      </c>
      <c r="E331" s="33">
        <v>1031645</v>
      </c>
      <c r="F331" s="33">
        <v>725541</v>
      </c>
      <c r="G331" s="33">
        <v>580610</v>
      </c>
      <c r="H331" s="33">
        <v>389027</v>
      </c>
      <c r="I331" s="33">
        <v>251215</v>
      </c>
      <c r="J331" s="33">
        <v>847311</v>
      </c>
      <c r="K331" s="33">
        <v>899343</v>
      </c>
      <c r="L331" s="33">
        <v>1041609</v>
      </c>
      <c r="M331" s="33">
        <v>1463265</v>
      </c>
      <c r="N331" s="33">
        <v>1668903</v>
      </c>
      <c r="O331" s="33">
        <v>1538144</v>
      </c>
    </row>
    <row r="332" spans="1:15" x14ac:dyDescent="0.35">
      <c r="A332" s="40">
        <f>VLOOKUP(B332,'[1]PORTFOLIO RAW'!B:B,1,FALSE)</f>
        <v>993394</v>
      </c>
      <c r="B332" s="40">
        <v>993394</v>
      </c>
      <c r="C332" s="40" t="s">
        <v>4163</v>
      </c>
      <c r="D332" s="38" t="s">
        <v>4164</v>
      </c>
      <c r="E332" s="33">
        <v>3324627</v>
      </c>
      <c r="F332" s="33">
        <v>2222907</v>
      </c>
      <c r="G332" s="33">
        <v>3398891</v>
      </c>
      <c r="H332" s="33">
        <v>4016241</v>
      </c>
      <c r="I332" s="33">
        <v>4228908</v>
      </c>
      <c r="J332" s="33">
        <v>4361786</v>
      </c>
      <c r="K332" s="33">
        <v>3776342</v>
      </c>
      <c r="L332" s="33">
        <v>4697466</v>
      </c>
      <c r="M332" s="33">
        <v>4055552</v>
      </c>
      <c r="N332" s="33">
        <v>4566861</v>
      </c>
      <c r="O332" s="33">
        <v>6231421</v>
      </c>
    </row>
    <row r="333" spans="1:15" x14ac:dyDescent="0.35">
      <c r="A333" s="40">
        <f>VLOOKUP(B333,'[1]PORTFOLIO RAW'!B:B,1,FALSE)</f>
        <v>905409</v>
      </c>
      <c r="B333" s="40">
        <v>905409</v>
      </c>
      <c r="C333" s="40" t="s">
        <v>4165</v>
      </c>
      <c r="D333" s="38" t="s">
        <v>4166</v>
      </c>
      <c r="E333" s="33">
        <v>1903800</v>
      </c>
      <c r="F333" s="33">
        <v>2274000</v>
      </c>
      <c r="G333" s="33">
        <v>1869100</v>
      </c>
      <c r="H333" s="33">
        <v>2189600</v>
      </c>
      <c r="I333" s="33">
        <v>2502000</v>
      </c>
      <c r="J333" s="33">
        <v>1938900</v>
      </c>
      <c r="K333" s="33">
        <v>1561300</v>
      </c>
      <c r="L333" s="33">
        <v>1826000</v>
      </c>
      <c r="M333" s="33">
        <v>3397000</v>
      </c>
      <c r="N333" s="33">
        <v>3056000</v>
      </c>
      <c r="O333" s="33">
        <v>2928000</v>
      </c>
    </row>
    <row r="334" spans="1:15" x14ac:dyDescent="0.35">
      <c r="A334" s="40">
        <f>VLOOKUP(B334,'[1]PORTFOLIO RAW'!B:B,1,FALSE)</f>
        <v>906585</v>
      </c>
      <c r="B334" s="40">
        <v>906585</v>
      </c>
      <c r="C334" s="40" t="s">
        <v>4167</v>
      </c>
      <c r="D334" s="38" t="s">
        <v>4168</v>
      </c>
      <c r="E334" s="33">
        <v>1910871</v>
      </c>
      <c r="F334" s="33">
        <v>1898681</v>
      </c>
      <c r="G334" s="33">
        <v>2012088</v>
      </c>
      <c r="H334" s="33">
        <v>2093153</v>
      </c>
      <c r="I334" s="33">
        <v>1933329</v>
      </c>
      <c r="J334" s="33">
        <v>6366860</v>
      </c>
      <c r="K334" s="33">
        <v>6095300</v>
      </c>
      <c r="L334" s="33">
        <v>4663800</v>
      </c>
      <c r="M334" s="33">
        <v>4008800</v>
      </c>
      <c r="N334" s="33">
        <v>4254400</v>
      </c>
      <c r="O334" s="33">
        <v>5037800</v>
      </c>
    </row>
    <row r="335" spans="1:15" x14ac:dyDescent="0.35">
      <c r="A335" s="40" t="str">
        <f>VLOOKUP(B335,'[1]PORTFOLIO RAW'!B:B,1,FALSE)</f>
        <v>14737P</v>
      </c>
      <c r="B335" s="40" t="s">
        <v>354</v>
      </c>
      <c r="C335" s="40" t="s">
        <v>4169</v>
      </c>
      <c r="D335" s="38" t="s">
        <v>4170</v>
      </c>
      <c r="E335" s="33">
        <v>22826400</v>
      </c>
      <c r="F335" s="33">
        <v>21930100</v>
      </c>
      <c r="G335" s="33">
        <v>24416100</v>
      </c>
      <c r="H335" s="33">
        <v>23225600</v>
      </c>
      <c r="I335" s="33">
        <v>22681300</v>
      </c>
      <c r="J335" s="33">
        <v>23001200</v>
      </c>
      <c r="K335" s="33">
        <v>24289000</v>
      </c>
      <c r="L335" s="33">
        <v>23664000</v>
      </c>
      <c r="M335" s="33">
        <v>22891900</v>
      </c>
      <c r="N335" s="33">
        <v>24912200</v>
      </c>
      <c r="O335" s="33">
        <v>25969400</v>
      </c>
    </row>
    <row r="336" spans="1:15" x14ac:dyDescent="0.35">
      <c r="A336" s="40">
        <f>VLOOKUP(B336,'[1]PORTFOLIO RAW'!B:B,1,FALSE)</f>
        <v>687197</v>
      </c>
      <c r="B336" s="40">
        <v>687197</v>
      </c>
      <c r="C336" s="40" t="s">
        <v>4171</v>
      </c>
      <c r="D336" s="38" t="s">
        <v>4172</v>
      </c>
      <c r="E336" s="33">
        <v>3162659</v>
      </c>
      <c r="F336" s="33">
        <v>2712541</v>
      </c>
      <c r="G336" s="33">
        <v>2933845</v>
      </c>
      <c r="H336" s="33">
        <v>2443904</v>
      </c>
      <c r="I336" s="33">
        <v>2385727</v>
      </c>
      <c r="J336" s="33">
        <v>2938746</v>
      </c>
      <c r="K336" s="33">
        <v>5949217</v>
      </c>
      <c r="L336" s="33">
        <v>5738725</v>
      </c>
      <c r="M336" s="33">
        <v>6111721</v>
      </c>
      <c r="N336" s="33">
        <v>7557115</v>
      </c>
      <c r="O336" s="33">
        <v>10689084</v>
      </c>
    </row>
    <row r="337" spans="1:15" x14ac:dyDescent="0.35">
      <c r="A337" s="40">
        <f>VLOOKUP(B337,'[1]PORTFOLIO RAW'!B:B,1,FALSE)</f>
        <v>906496</v>
      </c>
      <c r="B337" s="40">
        <v>906496</v>
      </c>
      <c r="C337" s="40" t="s">
        <v>4173</v>
      </c>
      <c r="D337" s="38" t="s">
        <v>4174</v>
      </c>
      <c r="E337" s="33">
        <v>10977000</v>
      </c>
      <c r="F337" s="33">
        <v>11536000</v>
      </c>
      <c r="G337" s="33">
        <v>12851000</v>
      </c>
      <c r="H337" s="33">
        <v>14629000</v>
      </c>
      <c r="I337" s="33">
        <v>15968000</v>
      </c>
      <c r="J337" s="33">
        <v>17113000</v>
      </c>
      <c r="K337" s="33">
        <v>18671000</v>
      </c>
      <c r="L337" s="33">
        <v>19443000</v>
      </c>
      <c r="M337" s="33">
        <v>53230000</v>
      </c>
      <c r="N337" s="33">
        <v>52063000</v>
      </c>
      <c r="O337" s="33">
        <v>50294000</v>
      </c>
    </row>
    <row r="338" spans="1:15" x14ac:dyDescent="0.35">
      <c r="A338" s="40">
        <f>VLOOKUP(B338,'[1]PORTFOLIO RAW'!B:B,1,FALSE)</f>
        <v>904866</v>
      </c>
      <c r="B338" s="40">
        <v>904866</v>
      </c>
      <c r="C338" s="40" t="s">
        <v>4175</v>
      </c>
      <c r="D338" s="38" t="s">
        <v>4176</v>
      </c>
      <c r="E338" s="33">
        <v>11155900</v>
      </c>
      <c r="F338" s="33">
        <v>12905000</v>
      </c>
      <c r="G338" s="33">
        <v>14516000</v>
      </c>
      <c r="H338" s="33">
        <v>14487000</v>
      </c>
      <c r="I338" s="33">
        <v>14881000</v>
      </c>
      <c r="J338" s="33">
        <v>18255000</v>
      </c>
      <c r="K338" s="33">
        <v>19465000</v>
      </c>
      <c r="L338" s="33">
        <v>20462000</v>
      </c>
      <c r="M338" s="33">
        <v>30863000</v>
      </c>
      <c r="N338" s="33">
        <v>29881000</v>
      </c>
      <c r="O338" s="33">
        <v>27466000</v>
      </c>
    </row>
    <row r="339" spans="1:15" x14ac:dyDescent="0.35">
      <c r="A339" s="40">
        <f>VLOOKUP(B339,'[1]PORTFOLIO RAW'!B:B,1,FALSE)</f>
        <v>906931</v>
      </c>
      <c r="B339" s="40">
        <v>906931</v>
      </c>
      <c r="C339" s="40" t="s">
        <v>4177</v>
      </c>
      <c r="D339" s="38" t="s">
        <v>4178</v>
      </c>
      <c r="E339" s="33">
        <v>3402356</v>
      </c>
      <c r="F339" s="33">
        <v>2702439</v>
      </c>
      <c r="G339" s="33">
        <v>3130076</v>
      </c>
      <c r="H339" s="33">
        <v>3601879</v>
      </c>
      <c r="I339" s="33">
        <v>3491775</v>
      </c>
      <c r="J339" s="33">
        <v>3340718</v>
      </c>
      <c r="K339" s="33">
        <v>2941817</v>
      </c>
      <c r="L339" s="33">
        <v>3255900</v>
      </c>
      <c r="M339" s="33">
        <v>9764400</v>
      </c>
      <c r="N339" s="33">
        <v>11116200</v>
      </c>
      <c r="O339" s="33">
        <v>13307600</v>
      </c>
    </row>
    <row r="340" spans="1:15" x14ac:dyDescent="0.35">
      <c r="A340" s="40">
        <f>VLOOKUP(B340,'[1]PORTFOLIO RAW'!B:B,1,FALSE)</f>
        <v>894720</v>
      </c>
      <c r="B340" s="40">
        <v>894720</v>
      </c>
      <c r="C340" s="40" t="s">
        <v>4179</v>
      </c>
      <c r="D340" s="38" t="s">
        <v>4180</v>
      </c>
      <c r="E340" s="33">
        <v>1795455</v>
      </c>
      <c r="F340" s="33">
        <v>1802780</v>
      </c>
      <c r="G340" s="33">
        <v>2141142</v>
      </c>
      <c r="H340" s="33">
        <v>1955845</v>
      </c>
      <c r="I340" s="33">
        <v>1245688</v>
      </c>
      <c r="J340" s="33">
        <v>1149971</v>
      </c>
      <c r="K340" s="33">
        <v>1047338</v>
      </c>
      <c r="L340" s="33">
        <v>856355</v>
      </c>
      <c r="M340" s="33">
        <v>508841</v>
      </c>
      <c r="N340" s="33">
        <v>1936547</v>
      </c>
      <c r="O340" s="33">
        <v>2297438</v>
      </c>
    </row>
    <row r="341" spans="1:15" x14ac:dyDescent="0.35">
      <c r="A341" s="40">
        <f>VLOOKUP(B341,'[1]PORTFOLIO RAW'!B:B,1,FALSE)</f>
        <v>545615</v>
      </c>
      <c r="B341" s="40">
        <v>545615</v>
      </c>
      <c r="C341" s="40" t="s">
        <v>4181</v>
      </c>
      <c r="D341" s="38" t="s">
        <v>4182</v>
      </c>
      <c r="E341" s="33">
        <v>15624000</v>
      </c>
      <c r="F341" s="33">
        <v>15494000</v>
      </c>
      <c r="G341" s="33">
        <v>12941000</v>
      </c>
      <c r="H341" s="33">
        <v>14084000</v>
      </c>
      <c r="I341" s="33">
        <v>14182000</v>
      </c>
      <c r="J341" s="33">
        <v>4994000</v>
      </c>
      <c r="K341" s="33">
        <v>5098000</v>
      </c>
      <c r="L341" s="33">
        <v>4647000</v>
      </c>
      <c r="M341" s="33">
        <v>4041000</v>
      </c>
      <c r="N341" s="33">
        <v>24118000</v>
      </c>
      <c r="O341" s="33">
        <v>20447000</v>
      </c>
    </row>
    <row r="342" spans="1:15" x14ac:dyDescent="0.35">
      <c r="A342" s="40">
        <f>VLOOKUP(B342,'[1]PORTFOLIO RAW'!B:B,1,FALSE)</f>
        <v>325596</v>
      </c>
      <c r="B342" s="40">
        <v>325596</v>
      </c>
      <c r="C342" s="40" t="s">
        <v>4183</v>
      </c>
      <c r="D342" s="38" t="s">
        <v>4184</v>
      </c>
      <c r="E342" s="33">
        <v>1849465</v>
      </c>
      <c r="F342" s="33">
        <v>2108585</v>
      </c>
      <c r="G342" s="33">
        <v>3023100</v>
      </c>
      <c r="H342" s="33">
        <v>3281700</v>
      </c>
      <c r="I342" s="33">
        <v>3563600</v>
      </c>
      <c r="J342" s="33">
        <v>3833800</v>
      </c>
      <c r="K342" s="33">
        <v>9532100</v>
      </c>
      <c r="L342" s="33">
        <v>28331100</v>
      </c>
      <c r="M342" s="33">
        <v>71661700</v>
      </c>
      <c r="N342" s="33">
        <v>71263000</v>
      </c>
      <c r="O342" s="33">
        <v>68891400</v>
      </c>
    </row>
    <row r="343" spans="1:15" x14ac:dyDescent="0.35">
      <c r="A343" s="40">
        <f>VLOOKUP(B343,'[1]PORTFOLIO RAW'!B:B,1,FALSE)</f>
        <v>510209</v>
      </c>
      <c r="B343" s="40">
        <v>510209</v>
      </c>
      <c r="C343" s="40" t="s">
        <v>4185</v>
      </c>
      <c r="D343" s="38" t="s">
        <v>4186</v>
      </c>
      <c r="E343" s="33">
        <v>1516106</v>
      </c>
      <c r="F343" s="33">
        <v>1587722</v>
      </c>
      <c r="G343" s="33">
        <v>1832105</v>
      </c>
      <c r="H343" s="33">
        <v>1839386</v>
      </c>
      <c r="I343" s="33">
        <v>1848077</v>
      </c>
      <c r="J343" s="33">
        <v>2208698</v>
      </c>
      <c r="K343" s="33">
        <v>2535053</v>
      </c>
      <c r="L343" s="33">
        <v>2321279</v>
      </c>
      <c r="M343" s="33">
        <v>2338000</v>
      </c>
      <c r="N343" s="33">
        <v>8114300</v>
      </c>
      <c r="O343" s="33">
        <v>6616300</v>
      </c>
    </row>
    <row r="344" spans="1:15" x14ac:dyDescent="0.35">
      <c r="A344" s="40">
        <f>VLOOKUP(B344,'[1]PORTFOLIO RAW'!B:B,1,FALSE)</f>
        <v>905414</v>
      </c>
      <c r="B344" s="40">
        <v>905414</v>
      </c>
      <c r="C344" s="40" t="s">
        <v>4187</v>
      </c>
      <c r="D344" s="38" t="s">
        <v>4188</v>
      </c>
      <c r="E344" s="33">
        <v>1606650</v>
      </c>
      <c r="F344" s="33">
        <v>1282336</v>
      </c>
      <c r="G344" s="33">
        <v>1847287</v>
      </c>
      <c r="H344" s="33">
        <v>2210296</v>
      </c>
      <c r="I344" s="33">
        <v>1508000</v>
      </c>
      <c r="J344" s="33">
        <v>767000</v>
      </c>
      <c r="K344" s="33">
        <v>1301000</v>
      </c>
      <c r="L344" s="33">
        <v>488000</v>
      </c>
      <c r="M344" s="33">
        <v>194000</v>
      </c>
      <c r="N344" s="33">
        <v>650000</v>
      </c>
      <c r="O344" s="33">
        <v>711000</v>
      </c>
    </row>
    <row r="345" spans="1:15" x14ac:dyDescent="0.35">
      <c r="A345" s="40" t="str">
        <f>VLOOKUP(B345,'[1]PORTFOLIO RAW'!B:B,1,FALSE)</f>
        <v>29026M</v>
      </c>
      <c r="B345" s="40" t="s">
        <v>352</v>
      </c>
      <c r="C345" s="40" t="s">
        <v>4189</v>
      </c>
      <c r="D345" s="38" t="s">
        <v>4190</v>
      </c>
      <c r="E345" s="33">
        <v>22689679</v>
      </c>
      <c r="F345" s="33">
        <v>28238862</v>
      </c>
      <c r="G345" s="33">
        <v>36004224</v>
      </c>
      <c r="H345" s="33">
        <v>46241000</v>
      </c>
      <c r="I345" s="33">
        <v>58145000</v>
      </c>
      <c r="J345" s="33">
        <v>71715000</v>
      </c>
      <c r="K345" s="33">
        <v>87309000</v>
      </c>
      <c r="L345" s="33">
        <v>104500000</v>
      </c>
      <c r="M345" s="33">
        <v>120331000</v>
      </c>
      <c r="N345" s="33">
        <v>139036000</v>
      </c>
      <c r="O345" s="33">
        <v>152502000</v>
      </c>
    </row>
    <row r="346" spans="1:15" x14ac:dyDescent="0.35">
      <c r="A346" s="40">
        <f>VLOOKUP(B346,'[1]PORTFOLIO RAW'!B:B,1,FALSE)</f>
        <v>905277</v>
      </c>
      <c r="B346" s="40">
        <v>905277</v>
      </c>
      <c r="C346" s="40" t="s">
        <v>4191</v>
      </c>
      <c r="D346" s="38" t="s">
        <v>4192</v>
      </c>
      <c r="E346" s="33">
        <v>38526000</v>
      </c>
      <c r="F346" s="33">
        <v>38942000</v>
      </c>
      <c r="G346" s="33">
        <v>40517000</v>
      </c>
      <c r="H346" s="33">
        <v>40449000</v>
      </c>
      <c r="I346" s="33">
        <v>38625000</v>
      </c>
      <c r="J346" s="33">
        <v>22436000</v>
      </c>
      <c r="K346" s="33">
        <v>27269000</v>
      </c>
      <c r="L346" s="33">
        <v>26731000</v>
      </c>
      <c r="M346" s="33">
        <v>27768000</v>
      </c>
      <c r="N346" s="33">
        <v>-3889000</v>
      </c>
      <c r="O346" s="33">
        <v>-3408000</v>
      </c>
    </row>
    <row r="347" spans="1:15" x14ac:dyDescent="0.35">
      <c r="A347" s="40">
        <f>VLOOKUP(B347,'[1]PORTFOLIO RAW'!B:B,1,FALSE)</f>
        <v>916091</v>
      </c>
      <c r="B347" s="40">
        <v>916091</v>
      </c>
      <c r="C347" s="40" t="s">
        <v>4193</v>
      </c>
      <c r="D347" s="38" t="s">
        <v>4194</v>
      </c>
      <c r="E347" s="33">
        <v>5885500</v>
      </c>
      <c r="F347" s="33">
        <v>5461800</v>
      </c>
      <c r="G347" s="33">
        <v>5509900</v>
      </c>
      <c r="H347" s="33">
        <v>6446000</v>
      </c>
      <c r="I347" s="33">
        <v>7504000</v>
      </c>
      <c r="J347" s="33">
        <v>2779000</v>
      </c>
      <c r="K347" s="33">
        <v>3135000</v>
      </c>
      <c r="L347" s="33">
        <v>3912000</v>
      </c>
      <c r="M347" s="33">
        <v>2921000</v>
      </c>
      <c r="N347" s="33">
        <v>2025000</v>
      </c>
      <c r="O347" s="33">
        <v>1888000</v>
      </c>
    </row>
    <row r="348" spans="1:15" x14ac:dyDescent="0.35">
      <c r="A348">
        <f>VLOOKUP(B348,'[1]PORTFOLIO RAW'!B:B,1,FALSE)</f>
        <v>902335</v>
      </c>
      <c r="B348">
        <v>902335</v>
      </c>
      <c r="C348" s="1" t="s">
        <v>4195</v>
      </c>
      <c r="D348" t="s">
        <v>4196</v>
      </c>
      <c r="E348">
        <v>3099200</v>
      </c>
      <c r="F348">
        <v>3336900</v>
      </c>
      <c r="G348">
        <v>3566900</v>
      </c>
      <c r="H348">
        <v>3802100</v>
      </c>
      <c r="I348">
        <v>3963300</v>
      </c>
      <c r="J348">
        <v>4135100</v>
      </c>
      <c r="K348">
        <v>4233000</v>
      </c>
      <c r="L348">
        <v>4419700</v>
      </c>
      <c r="M348">
        <v>8654800</v>
      </c>
      <c r="N348">
        <v>8929800</v>
      </c>
      <c r="O348">
        <v>9461400</v>
      </c>
    </row>
    <row r="349" spans="1:15" x14ac:dyDescent="0.35">
      <c r="A349" t="str">
        <f>VLOOKUP(B349,'[1]PORTFOLIO RAW'!B:B,1,FALSE)</f>
        <v>9373MH</v>
      </c>
      <c r="B349" t="s">
        <v>367</v>
      </c>
      <c r="C349" s="1" t="s">
        <v>4197</v>
      </c>
      <c r="D349" t="s">
        <v>4198</v>
      </c>
      <c r="E349">
        <v>5142000</v>
      </c>
      <c r="F349">
        <v>4009000</v>
      </c>
      <c r="G349">
        <v>5315000</v>
      </c>
      <c r="H349">
        <v>5792000</v>
      </c>
      <c r="I349">
        <v>5488000</v>
      </c>
      <c r="J349">
        <v>6064000</v>
      </c>
      <c r="K349">
        <v>6609000</v>
      </c>
      <c r="L349">
        <v>5623000</v>
      </c>
      <c r="M349">
        <v>4389000</v>
      </c>
      <c r="N349">
        <v>5021000</v>
      </c>
      <c r="O349">
        <v>6018000</v>
      </c>
    </row>
  </sheetData>
  <autoFilter ref="A2:O349" xr:uid="{67E8CE70-1BD9-4A10-BDDD-53A9C3F70C1E}"/>
  <mergeCells count="1">
    <mergeCell ref="A1:O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60A7-314A-4D8E-9610-A7499C065E5A}">
  <sheetPr>
    <tabColor rgb="FF92D050"/>
  </sheetPr>
  <dimension ref="A1:O349"/>
  <sheetViews>
    <sheetView workbookViewId="0">
      <selection sqref="A1:XFD1048576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5" ht="23" thickBot="1" x14ac:dyDescent="0.5">
      <c r="A1" s="69" t="s">
        <v>7672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5" thickBot="1" x14ac:dyDescent="0.4">
      <c r="A2" s="35"/>
      <c r="B2" s="35" t="s">
        <v>349</v>
      </c>
      <c r="C2" s="48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</row>
    <row r="3" spans="1:15" x14ac:dyDescent="0.35">
      <c r="A3" s="39">
        <f>VLOOKUP(B3,'[1]PORTFOLIO RAW'!B:B,1,FALSE)</f>
        <v>891399</v>
      </c>
      <c r="B3" s="39">
        <v>891399</v>
      </c>
      <c r="C3" s="39" t="s">
        <v>4199</v>
      </c>
      <c r="D3" s="37" t="s">
        <v>4200</v>
      </c>
      <c r="E3" s="34">
        <v>1361000</v>
      </c>
      <c r="F3" s="34">
        <v>592000</v>
      </c>
      <c r="G3" s="34">
        <v>393000</v>
      </c>
      <c r="H3" s="34">
        <v>865000</v>
      </c>
      <c r="I3" s="34">
        <v>1939000</v>
      </c>
      <c r="J3" s="34">
        <v>4964000</v>
      </c>
      <c r="K3" s="34">
        <v>6917000</v>
      </c>
      <c r="L3" s="34">
        <v>16089000</v>
      </c>
      <c r="M3" s="34">
        <v>17547000</v>
      </c>
      <c r="N3" s="34">
        <v>20410000</v>
      </c>
      <c r="O3" s="34">
        <v>44147000</v>
      </c>
    </row>
    <row r="4" spans="1:15" x14ac:dyDescent="0.35">
      <c r="A4" s="40">
        <f>VLOOKUP(B4,'[1]PORTFOLIO RAW'!B:B,1,FALSE)</f>
        <v>916328</v>
      </c>
      <c r="B4" s="40">
        <v>916328</v>
      </c>
      <c r="C4" s="40" t="s">
        <v>4201</v>
      </c>
      <c r="D4" s="38" t="s">
        <v>4202</v>
      </c>
      <c r="E4" s="33">
        <v>12213704</v>
      </c>
      <c r="F4" s="33">
        <v>11445302</v>
      </c>
      <c r="G4" s="33">
        <v>15880914</v>
      </c>
      <c r="H4" s="33">
        <v>18268283</v>
      </c>
      <c r="I4" s="33">
        <v>14734577</v>
      </c>
      <c r="J4" s="33">
        <v>19860964</v>
      </c>
      <c r="K4" s="33">
        <v>6056000</v>
      </c>
      <c r="L4" s="33">
        <v>7400000</v>
      </c>
      <c r="M4" s="33">
        <v>8562000</v>
      </c>
      <c r="N4" s="33">
        <v>21552000</v>
      </c>
      <c r="O4" s="33">
        <v>27924000</v>
      </c>
    </row>
    <row r="5" spans="1:15" x14ac:dyDescent="0.35">
      <c r="A5" s="40">
        <f>VLOOKUP(B5,'[1]PORTFOLIO RAW'!B:B,1,FALSE)</f>
        <v>545101</v>
      </c>
      <c r="B5" s="40">
        <v>545101</v>
      </c>
      <c r="C5" s="40" t="s">
        <v>4203</v>
      </c>
      <c r="D5" s="38" t="s">
        <v>4204</v>
      </c>
      <c r="E5" s="33">
        <v>17994000</v>
      </c>
      <c r="F5" s="33">
        <v>18091000</v>
      </c>
      <c r="G5" s="33">
        <v>19916000</v>
      </c>
      <c r="H5" s="33">
        <v>19733000</v>
      </c>
      <c r="I5" s="33">
        <v>22573000</v>
      </c>
      <c r="J5" s="33">
        <v>21373000</v>
      </c>
      <c r="K5" s="33">
        <v>21049000</v>
      </c>
      <c r="L5" s="33">
        <v>20858000</v>
      </c>
      <c r="M5" s="33">
        <v>20807000</v>
      </c>
      <c r="N5" s="33">
        <v>20463000</v>
      </c>
      <c r="O5" s="33">
        <v>19965000</v>
      </c>
    </row>
    <row r="6" spans="1:15" x14ac:dyDescent="0.35">
      <c r="A6" s="40">
        <f>VLOOKUP(B6,'[1]PORTFOLIO RAW'!B:B,1,FALSE)</f>
        <v>906187</v>
      </c>
      <c r="B6" s="40">
        <v>906187</v>
      </c>
      <c r="C6" s="40" t="s">
        <v>4205</v>
      </c>
      <c r="D6" s="38" t="s">
        <v>4206</v>
      </c>
      <c r="E6" s="33">
        <v>35274000</v>
      </c>
      <c r="F6" s="33">
        <v>33925000</v>
      </c>
      <c r="G6" s="33">
        <v>26100000</v>
      </c>
      <c r="H6" s="33">
        <v>28624000</v>
      </c>
      <c r="I6" s="33">
        <v>31320000</v>
      </c>
      <c r="J6" s="33">
        <v>33269000</v>
      </c>
      <c r="K6" s="33">
        <v>39718000</v>
      </c>
      <c r="L6" s="33">
        <v>40804000</v>
      </c>
      <c r="M6" s="33">
        <v>39889000</v>
      </c>
      <c r="N6" s="33">
        <v>42168000</v>
      </c>
      <c r="O6" s="33">
        <v>46824000</v>
      </c>
    </row>
    <row r="7" spans="1:15" x14ac:dyDescent="0.35">
      <c r="A7" s="40">
        <f>VLOOKUP(B7,'[1]PORTFOLIO RAW'!B:B,1,FALSE)</f>
        <v>936365</v>
      </c>
      <c r="B7" s="40">
        <v>936365</v>
      </c>
      <c r="C7" s="40" t="s">
        <v>4207</v>
      </c>
      <c r="D7" s="38" t="s">
        <v>4208</v>
      </c>
      <c r="E7" s="33">
        <v>5269000</v>
      </c>
      <c r="F7" s="33">
        <v>5074000</v>
      </c>
      <c r="G7" s="33">
        <v>4731000</v>
      </c>
      <c r="H7" s="33">
        <v>2421000</v>
      </c>
      <c r="I7" s="33">
        <v>2016000</v>
      </c>
      <c r="J7" s="33">
        <v>2042000</v>
      </c>
      <c r="K7" s="33">
        <v>2058000</v>
      </c>
      <c r="L7" s="33">
        <v>2212000</v>
      </c>
      <c r="M7" s="33">
        <v>2262000</v>
      </c>
      <c r="N7" s="33">
        <v>1435000</v>
      </c>
      <c r="O7" s="33">
        <v>1395000</v>
      </c>
    </row>
    <row r="8" spans="1:15" x14ac:dyDescent="0.35">
      <c r="A8" s="40">
        <f>VLOOKUP(B8,'[1]PORTFOLIO RAW'!B:B,1,FALSE)</f>
        <v>749382</v>
      </c>
      <c r="B8" s="40">
        <v>749382</v>
      </c>
      <c r="C8" s="40" t="s">
        <v>4209</v>
      </c>
      <c r="D8" s="38" t="s">
        <v>4210</v>
      </c>
      <c r="E8" s="33">
        <v>0</v>
      </c>
      <c r="F8" s="33">
        <v>350000</v>
      </c>
      <c r="G8" s="33">
        <v>1000000</v>
      </c>
      <c r="H8" s="33">
        <v>1522461</v>
      </c>
      <c r="I8" s="33">
        <v>1514308</v>
      </c>
      <c r="J8" s="33">
        <v>1508155</v>
      </c>
      <c r="K8" s="33">
        <v>1513973</v>
      </c>
      <c r="L8" s="33">
        <v>1514315</v>
      </c>
      <c r="M8" s="33">
        <v>1907231</v>
      </c>
      <c r="N8" s="33">
        <v>1902068</v>
      </c>
      <c r="O8" s="33">
        <v>1881421</v>
      </c>
    </row>
    <row r="9" spans="1:15" x14ac:dyDescent="0.35">
      <c r="A9" s="40">
        <f>VLOOKUP(B9,'[1]PORTFOLIO RAW'!B:B,1,FALSE)</f>
        <v>905271</v>
      </c>
      <c r="B9" s="40">
        <v>905271</v>
      </c>
      <c r="C9" s="40" t="s">
        <v>4211</v>
      </c>
      <c r="D9" s="38" t="s">
        <v>4212</v>
      </c>
      <c r="E9" s="33">
        <v>3677200</v>
      </c>
      <c r="F9" s="33">
        <v>3966800</v>
      </c>
      <c r="G9" s="33">
        <v>4501500</v>
      </c>
      <c r="H9" s="33">
        <v>4159700</v>
      </c>
      <c r="I9" s="33">
        <v>4562200</v>
      </c>
      <c r="J9" s="33">
        <v>5291900</v>
      </c>
      <c r="K9" s="33">
        <v>6273600</v>
      </c>
      <c r="L9" s="33">
        <v>6118500</v>
      </c>
      <c r="M9" s="33">
        <v>5879000</v>
      </c>
      <c r="N9" s="33">
        <v>6225200</v>
      </c>
      <c r="O9" s="33">
        <v>3962800</v>
      </c>
    </row>
    <row r="10" spans="1:15" x14ac:dyDescent="0.35">
      <c r="A10" s="40">
        <f>VLOOKUP(B10,'[1]PORTFOLIO RAW'!B:B,1,FALSE)</f>
        <v>894371</v>
      </c>
      <c r="B10" s="40">
        <v>894371</v>
      </c>
      <c r="C10" s="40" t="s">
        <v>4213</v>
      </c>
      <c r="D10" s="38" t="s">
        <v>4214</v>
      </c>
      <c r="E10" s="33">
        <v>5492166</v>
      </c>
      <c r="F10" s="33">
        <v>6271916</v>
      </c>
      <c r="G10" s="33">
        <v>6719771</v>
      </c>
      <c r="H10" s="33">
        <v>7786001</v>
      </c>
      <c r="I10" s="33">
        <v>8704138</v>
      </c>
      <c r="J10" s="33">
        <v>8912369</v>
      </c>
      <c r="K10" s="33">
        <v>11521509</v>
      </c>
      <c r="L10" s="33">
        <v>10086984</v>
      </c>
      <c r="M10" s="33">
        <v>9216513</v>
      </c>
      <c r="N10" s="33">
        <v>9796133</v>
      </c>
      <c r="O10" s="33">
        <v>10271611</v>
      </c>
    </row>
    <row r="11" spans="1:15" x14ac:dyDescent="0.35">
      <c r="A11" s="40">
        <f>VLOOKUP(B11,'[1]PORTFOLIO RAW'!B:B,1,FALSE)</f>
        <v>322677</v>
      </c>
      <c r="B11" s="40">
        <v>322677</v>
      </c>
      <c r="C11" s="40" t="s">
        <v>4215</v>
      </c>
      <c r="D11" s="38" t="s">
        <v>4216</v>
      </c>
      <c r="E11" s="33">
        <v>5640000</v>
      </c>
      <c r="F11" s="33">
        <v>5659000</v>
      </c>
      <c r="G11" s="33">
        <v>5910000</v>
      </c>
      <c r="H11" s="33">
        <v>5908000</v>
      </c>
      <c r="I11" s="33">
        <v>5908000</v>
      </c>
      <c r="J11" s="33">
        <v>6057000</v>
      </c>
      <c r="K11" s="33">
        <v>6245000</v>
      </c>
      <c r="L11" s="33">
        <v>5205000</v>
      </c>
      <c r="M11" s="33">
        <v>5129000</v>
      </c>
      <c r="N11" s="33">
        <v>6347000</v>
      </c>
      <c r="O11" s="33">
        <v>6350000</v>
      </c>
    </row>
    <row r="12" spans="1:15" x14ac:dyDescent="0.35">
      <c r="A12" s="40">
        <f>VLOOKUP(B12,'[1]PORTFOLIO RAW'!B:B,1,FALSE)</f>
        <v>906191</v>
      </c>
      <c r="B12" s="40">
        <v>906191</v>
      </c>
      <c r="C12" s="40" t="s">
        <v>4217</v>
      </c>
      <c r="D12" s="38" t="s">
        <v>4218</v>
      </c>
      <c r="E12" s="33">
        <v>7657000</v>
      </c>
      <c r="F12" s="33">
        <v>8375000</v>
      </c>
      <c r="G12" s="33">
        <v>7607000</v>
      </c>
      <c r="H12" s="33">
        <v>6644000</v>
      </c>
      <c r="I12" s="33">
        <v>7555000</v>
      </c>
      <c r="J12" s="33">
        <v>7496000</v>
      </c>
      <c r="K12" s="33">
        <v>8829000</v>
      </c>
      <c r="L12" s="33">
        <v>8683000</v>
      </c>
      <c r="M12" s="33">
        <v>12068000</v>
      </c>
      <c r="N12" s="33">
        <v>15775000</v>
      </c>
      <c r="O12" s="33">
        <v>17882000</v>
      </c>
    </row>
    <row r="13" spans="1:15" x14ac:dyDescent="0.35">
      <c r="A13" s="40">
        <f>VLOOKUP(B13,'[1]PORTFOLIO RAW'!B:B,1,FALSE)</f>
        <v>938692</v>
      </c>
      <c r="B13" s="40">
        <v>938692</v>
      </c>
      <c r="C13" s="40" t="s">
        <v>4219</v>
      </c>
      <c r="D13" s="38" t="s">
        <v>4220</v>
      </c>
      <c r="E13" s="33">
        <v>11177000</v>
      </c>
      <c r="F13" s="33">
        <v>10176000</v>
      </c>
      <c r="G13" s="33">
        <v>10601000</v>
      </c>
      <c r="H13" s="33">
        <v>13362000</v>
      </c>
      <c r="I13" s="33">
        <v>21428000</v>
      </c>
      <c r="J13" s="33">
        <v>26529000</v>
      </c>
      <c r="K13" s="33">
        <v>32128000</v>
      </c>
      <c r="L13" s="33">
        <v>30715000</v>
      </c>
      <c r="M13" s="33">
        <v>31556000</v>
      </c>
      <c r="N13" s="33">
        <v>34596000</v>
      </c>
      <c r="O13" s="33">
        <v>35342000</v>
      </c>
    </row>
    <row r="14" spans="1:15" x14ac:dyDescent="0.35">
      <c r="A14" s="40">
        <f>VLOOKUP(B14,'[1]PORTFOLIO RAW'!B:B,1,FALSE)</f>
        <v>905802</v>
      </c>
      <c r="B14" s="40">
        <v>905802</v>
      </c>
      <c r="C14" s="40" t="s">
        <v>4221</v>
      </c>
      <c r="D14" s="38" t="s">
        <v>4222</v>
      </c>
      <c r="E14" s="33">
        <v>3980000</v>
      </c>
      <c r="F14" s="33">
        <v>3955000</v>
      </c>
      <c r="G14" s="33">
        <v>4467000</v>
      </c>
      <c r="H14" s="33">
        <v>5583000</v>
      </c>
      <c r="I14" s="33">
        <v>6057000</v>
      </c>
      <c r="J14" s="33">
        <v>8111000</v>
      </c>
      <c r="K14" s="33">
        <v>5798000</v>
      </c>
      <c r="L14" s="33">
        <v>5987000</v>
      </c>
      <c r="M14" s="33">
        <v>6630000</v>
      </c>
      <c r="N14" s="33">
        <v>6806000</v>
      </c>
      <c r="O14" s="33">
        <v>6977000</v>
      </c>
    </row>
    <row r="15" spans="1:15" x14ac:dyDescent="0.35">
      <c r="A15" s="40">
        <f>VLOOKUP(B15,'[1]PORTFOLIO RAW'!B:B,1,FALSE)</f>
        <v>906156</v>
      </c>
      <c r="B15" s="40">
        <v>906156</v>
      </c>
      <c r="C15" s="40" t="s">
        <v>4223</v>
      </c>
      <c r="D15" s="38" t="s">
        <v>4224</v>
      </c>
      <c r="E15" s="33">
        <v>72734000</v>
      </c>
      <c r="F15" s="33">
        <v>69034000</v>
      </c>
      <c r="G15" s="33">
        <v>54682000</v>
      </c>
      <c r="H15" s="33">
        <v>71368000</v>
      </c>
      <c r="I15" s="33">
        <v>66085000</v>
      </c>
      <c r="J15" s="33">
        <v>62819000</v>
      </c>
      <c r="K15" s="33">
        <v>60793000</v>
      </c>
      <c r="L15" s="33">
        <v>62082000</v>
      </c>
      <c r="M15" s="33">
        <v>53282000</v>
      </c>
      <c r="N15" s="33">
        <v>54826000</v>
      </c>
      <c r="O15" s="33">
        <v>61919000</v>
      </c>
    </row>
    <row r="16" spans="1:15" x14ac:dyDescent="0.35">
      <c r="A16" s="40">
        <f>VLOOKUP(B16,'[1]PORTFOLIO RAW'!B:B,1,FALSE)</f>
        <v>905425</v>
      </c>
      <c r="B16" s="40">
        <v>905425</v>
      </c>
      <c r="C16" s="40" t="s">
        <v>4225</v>
      </c>
      <c r="D16" s="38" t="s">
        <v>4226</v>
      </c>
      <c r="E16" s="33">
        <v>16025000</v>
      </c>
      <c r="F16" s="33">
        <v>17959000</v>
      </c>
      <c r="G16" s="33">
        <v>17624000</v>
      </c>
      <c r="H16" s="33">
        <v>18157000</v>
      </c>
      <c r="I16" s="33">
        <v>18166000</v>
      </c>
      <c r="J16" s="33">
        <v>18738000</v>
      </c>
      <c r="K16" s="33">
        <v>19134000</v>
      </c>
      <c r="L16" s="33">
        <v>20030000</v>
      </c>
      <c r="M16" s="33">
        <v>20372700</v>
      </c>
      <c r="N16" s="33">
        <v>21969400</v>
      </c>
      <c r="O16" s="33">
        <v>22811900</v>
      </c>
    </row>
    <row r="17" spans="1:15" x14ac:dyDescent="0.35">
      <c r="A17" s="40">
        <f>VLOOKUP(B17,'[1]PORTFOLIO RAW'!B:B,1,FALSE)</f>
        <v>933185</v>
      </c>
      <c r="B17" s="40">
        <v>933185</v>
      </c>
      <c r="C17" s="40" t="s">
        <v>4227</v>
      </c>
      <c r="D17" s="38" t="s">
        <v>4228</v>
      </c>
      <c r="E17" s="33">
        <v>1465000</v>
      </c>
      <c r="F17" s="33">
        <v>1721000</v>
      </c>
      <c r="G17" s="33">
        <v>2599000</v>
      </c>
      <c r="H17" s="33">
        <v>3038000</v>
      </c>
      <c r="I17" s="33">
        <v>3285000</v>
      </c>
      <c r="J17" s="33">
        <v>4352000</v>
      </c>
      <c r="K17" s="33">
        <v>4897000</v>
      </c>
      <c r="L17" s="33">
        <v>5282000</v>
      </c>
      <c r="M17" s="33">
        <v>5011000</v>
      </c>
      <c r="N17" s="33">
        <v>5360000</v>
      </c>
      <c r="O17" s="33">
        <v>5289000</v>
      </c>
    </row>
    <row r="18" spans="1:15" x14ac:dyDescent="0.35">
      <c r="A18" s="40">
        <f>VLOOKUP(B18,'[1]PORTFOLIO RAW'!B:B,1,FALSE)</f>
        <v>916305</v>
      </c>
      <c r="B18" s="40">
        <v>916305</v>
      </c>
      <c r="C18" s="40" t="s">
        <v>4229</v>
      </c>
      <c r="D18" s="38" t="s">
        <v>4230</v>
      </c>
      <c r="E18" s="33">
        <v>176049000</v>
      </c>
      <c r="F18" s="33">
        <v>193203000</v>
      </c>
      <c r="G18" s="33">
        <v>141472000</v>
      </c>
      <c r="H18" s="33">
        <v>108580000</v>
      </c>
      <c r="I18" s="33">
        <v>75253000</v>
      </c>
      <c r="J18" s="33">
        <v>48500000</v>
      </c>
      <c r="K18" s="33">
        <v>41693000</v>
      </c>
      <c r="L18" s="33">
        <v>31217000</v>
      </c>
      <c r="M18" s="33">
        <v>29350000</v>
      </c>
      <c r="N18" s="33">
        <v>30912000</v>
      </c>
      <c r="O18" s="33">
        <v>31640000</v>
      </c>
    </row>
    <row r="19" spans="1:15" x14ac:dyDescent="0.35">
      <c r="A19" s="40">
        <f>VLOOKUP(B19,'[1]PORTFOLIO RAW'!B:B,1,FALSE)</f>
        <v>905276</v>
      </c>
      <c r="B19" s="40">
        <v>905276</v>
      </c>
      <c r="C19" s="40" t="s">
        <v>4231</v>
      </c>
      <c r="D19" s="38" t="s">
        <v>4232</v>
      </c>
      <c r="E19" s="33">
        <v>0</v>
      </c>
      <c r="F19" s="33">
        <v>0</v>
      </c>
      <c r="G19" s="33">
        <v>379626</v>
      </c>
      <c r="H19" s="33">
        <v>400635</v>
      </c>
      <c r="I19" s="33">
        <v>886376</v>
      </c>
      <c r="J19" s="33">
        <v>821598</v>
      </c>
      <c r="K19" s="33">
        <v>872241</v>
      </c>
      <c r="L19" s="33">
        <v>872789</v>
      </c>
      <c r="M19" s="33">
        <v>873336</v>
      </c>
      <c r="N19" s="33">
        <v>1732177</v>
      </c>
      <c r="O19" s="33">
        <v>7851084</v>
      </c>
    </row>
    <row r="20" spans="1:15" x14ac:dyDescent="0.35">
      <c r="A20" s="40">
        <f>VLOOKUP(B20,'[1]PORTFOLIO RAW'!B:B,1,FALSE)</f>
        <v>982852</v>
      </c>
      <c r="B20" s="40">
        <v>982852</v>
      </c>
      <c r="C20" s="40" t="s">
        <v>4233</v>
      </c>
      <c r="D20" s="38" t="s">
        <v>4234</v>
      </c>
      <c r="E20" s="33">
        <v>6862000</v>
      </c>
      <c r="F20" s="33">
        <v>6576000</v>
      </c>
      <c r="G20" s="33">
        <v>7400000</v>
      </c>
      <c r="H20" s="33">
        <v>8337000</v>
      </c>
      <c r="I20" s="33">
        <v>7741000</v>
      </c>
      <c r="J20" s="33">
        <v>7049000</v>
      </c>
      <c r="K20" s="33">
        <v>6564000</v>
      </c>
      <c r="L20" s="33">
        <v>6386000</v>
      </c>
      <c r="M20" s="33">
        <v>7377000</v>
      </c>
      <c r="N20" s="33">
        <v>8001000</v>
      </c>
      <c r="O20" s="33">
        <v>8872000</v>
      </c>
    </row>
    <row r="21" spans="1:15" x14ac:dyDescent="0.35">
      <c r="A21" s="40">
        <f>VLOOKUP(B21,'[1]PORTFOLIO RAW'!B:B,1,FALSE)</f>
        <v>921983</v>
      </c>
      <c r="B21" s="40">
        <v>921983</v>
      </c>
      <c r="C21" s="40" t="s">
        <v>4235</v>
      </c>
      <c r="D21" s="38" t="s">
        <v>4236</v>
      </c>
      <c r="E21" s="33">
        <v>4226679</v>
      </c>
      <c r="F21" s="33">
        <v>4921573</v>
      </c>
      <c r="G21" s="33">
        <v>5067716</v>
      </c>
      <c r="H21" s="33">
        <v>8141000</v>
      </c>
      <c r="I21" s="33">
        <v>7216000</v>
      </c>
      <c r="J21" s="33">
        <v>12345000</v>
      </c>
      <c r="K21" s="33">
        <v>9725000</v>
      </c>
      <c r="L21" s="33">
        <v>11245000</v>
      </c>
      <c r="M21" s="33">
        <v>8778000</v>
      </c>
      <c r="N21" s="33">
        <v>8544000</v>
      </c>
      <c r="O21" s="33">
        <v>8484000</v>
      </c>
    </row>
    <row r="22" spans="1:15" x14ac:dyDescent="0.35">
      <c r="A22" s="40">
        <f>VLOOKUP(B22,'[1]PORTFOLIO RAW'!B:B,1,FALSE)</f>
        <v>981550</v>
      </c>
      <c r="B22" s="40">
        <v>981550</v>
      </c>
      <c r="C22" s="40" t="s">
        <v>4237</v>
      </c>
      <c r="D22" s="38" t="s">
        <v>4238</v>
      </c>
      <c r="E22" s="33">
        <v>31323000</v>
      </c>
      <c r="F22" s="33">
        <v>32456000</v>
      </c>
      <c r="G22" s="33">
        <v>29081000</v>
      </c>
      <c r="H22" s="33">
        <v>31407000</v>
      </c>
      <c r="I22" s="33">
        <v>39309000</v>
      </c>
      <c r="J22" s="33">
        <v>40458000</v>
      </c>
      <c r="K22" s="33">
        <v>47847000</v>
      </c>
      <c r="L22" s="33">
        <v>48234000</v>
      </c>
      <c r="M22" s="33">
        <v>52621000</v>
      </c>
      <c r="N22" s="33">
        <v>61046000</v>
      </c>
      <c r="O22" s="33">
        <v>64556000</v>
      </c>
    </row>
    <row r="23" spans="1:15" x14ac:dyDescent="0.35">
      <c r="A23" s="40">
        <f>VLOOKUP(B23,'[1]PORTFOLIO RAW'!B:B,1,FALSE)</f>
        <v>992816</v>
      </c>
      <c r="B23" s="40">
        <v>992816</v>
      </c>
      <c r="C23" s="40" t="s">
        <v>4239</v>
      </c>
      <c r="D23" s="38" t="s">
        <v>4240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16960000</v>
      </c>
      <c r="L23" s="33">
        <v>35295000</v>
      </c>
      <c r="M23" s="33">
        <v>64462000</v>
      </c>
      <c r="N23" s="33">
        <v>87032000</v>
      </c>
      <c r="O23" s="33">
        <v>115680000</v>
      </c>
    </row>
    <row r="24" spans="1:15" x14ac:dyDescent="0.35">
      <c r="A24" s="40">
        <f>VLOOKUP(B24,'[1]PORTFOLIO RAW'!B:B,1,FALSE)</f>
        <v>905296</v>
      </c>
      <c r="B24" s="40">
        <v>905296</v>
      </c>
      <c r="C24" s="40" t="s">
        <v>4241</v>
      </c>
      <c r="D24" s="38" t="s">
        <v>4242</v>
      </c>
      <c r="E24" s="33">
        <v>204842</v>
      </c>
      <c r="F24" s="33">
        <v>202644</v>
      </c>
      <c r="G24" s="33">
        <v>201894</v>
      </c>
      <c r="H24" s="33">
        <v>205529</v>
      </c>
      <c r="I24" s="33">
        <v>1947000</v>
      </c>
      <c r="J24" s="33">
        <v>1946000</v>
      </c>
      <c r="K24" s="33">
        <v>1946000</v>
      </c>
      <c r="L24" s="33">
        <v>1947000</v>
      </c>
      <c r="M24" s="33">
        <v>4542000</v>
      </c>
      <c r="N24" s="33">
        <v>3343000</v>
      </c>
      <c r="O24" s="33">
        <v>5304000</v>
      </c>
    </row>
    <row r="25" spans="1:15" x14ac:dyDescent="0.35">
      <c r="A25" s="40">
        <f>VLOOKUP(B25,'[1]PORTFOLIO RAW'!B:B,1,FALSE)</f>
        <v>130298</v>
      </c>
      <c r="B25" s="40">
        <v>130298</v>
      </c>
      <c r="C25" s="40" t="s">
        <v>4243</v>
      </c>
      <c r="D25" s="38" t="s">
        <v>4244</v>
      </c>
      <c r="E25" s="33">
        <v>723938</v>
      </c>
      <c r="F25" s="33">
        <v>932264</v>
      </c>
      <c r="G25" s="33">
        <v>812713</v>
      </c>
      <c r="H25" s="33">
        <v>860910</v>
      </c>
      <c r="I25" s="33">
        <v>763673</v>
      </c>
      <c r="J25" s="33">
        <v>699288</v>
      </c>
      <c r="K25" s="33">
        <v>1078864</v>
      </c>
      <c r="L25" s="33">
        <v>2934131</v>
      </c>
      <c r="M25" s="33">
        <v>3852019</v>
      </c>
      <c r="N25" s="33">
        <v>2369262</v>
      </c>
      <c r="O25" s="33">
        <v>1837372</v>
      </c>
    </row>
    <row r="26" spans="1:15" x14ac:dyDescent="0.35">
      <c r="A26" s="40">
        <f>VLOOKUP(B26,'[1]PORTFOLIO RAW'!B:B,1,FALSE)</f>
        <v>921093</v>
      </c>
      <c r="B26" s="40">
        <v>921093</v>
      </c>
      <c r="C26" s="40" t="s">
        <v>4245</v>
      </c>
      <c r="D26" s="38" t="s">
        <v>4246</v>
      </c>
      <c r="E26" s="33">
        <v>5285000</v>
      </c>
      <c r="F26" s="33">
        <v>11045000</v>
      </c>
      <c r="G26" s="33">
        <v>8204000</v>
      </c>
      <c r="H26" s="33">
        <v>7548000</v>
      </c>
      <c r="I26" s="33">
        <v>10319000</v>
      </c>
      <c r="J26" s="33">
        <v>9540000</v>
      </c>
      <c r="K26" s="33">
        <v>6870000</v>
      </c>
      <c r="L26" s="33">
        <v>5690000</v>
      </c>
      <c r="M26" s="33">
        <v>5877000</v>
      </c>
      <c r="N26" s="33">
        <v>6931000</v>
      </c>
      <c r="O26" s="33">
        <v>7493000</v>
      </c>
    </row>
    <row r="27" spans="1:15" x14ac:dyDescent="0.35">
      <c r="A27" s="40">
        <f>VLOOKUP(B27,'[1]PORTFOLIO RAW'!B:B,1,FALSE)</f>
        <v>902607</v>
      </c>
      <c r="B27" s="40">
        <v>902607</v>
      </c>
      <c r="C27" s="40" t="s">
        <v>4247</v>
      </c>
      <c r="D27" s="38" t="s">
        <v>4248</v>
      </c>
      <c r="E27" s="33">
        <v>3631559</v>
      </c>
      <c r="F27" s="33">
        <v>3879718</v>
      </c>
      <c r="G27" s="33">
        <v>3801932</v>
      </c>
      <c r="H27" s="33">
        <v>3694273</v>
      </c>
      <c r="I27" s="33">
        <v>3496489</v>
      </c>
      <c r="J27" s="33">
        <v>3414091</v>
      </c>
      <c r="K27" s="33">
        <v>3490014</v>
      </c>
      <c r="L27" s="33">
        <v>3562185</v>
      </c>
      <c r="M27" s="33">
        <v>3819971</v>
      </c>
      <c r="N27" s="33">
        <v>4323985</v>
      </c>
      <c r="O27" s="33">
        <v>4967113</v>
      </c>
    </row>
    <row r="28" spans="1:15" x14ac:dyDescent="0.35">
      <c r="A28" s="40">
        <f>VLOOKUP(B28,'[1]PORTFOLIO RAW'!B:B,1,FALSE)</f>
        <v>670942</v>
      </c>
      <c r="B28" s="40">
        <v>670942</v>
      </c>
      <c r="C28" s="40" t="s">
        <v>4249</v>
      </c>
      <c r="D28" s="38" t="s">
        <v>4250</v>
      </c>
      <c r="E28" s="33">
        <v>7400000</v>
      </c>
      <c r="F28" s="33">
        <v>8108000</v>
      </c>
      <c r="G28" s="33">
        <v>8167000</v>
      </c>
      <c r="H28" s="33">
        <v>7737000</v>
      </c>
      <c r="I28" s="33">
        <v>7004000</v>
      </c>
      <c r="J28" s="33">
        <v>6981000</v>
      </c>
      <c r="K28" s="33">
        <v>6406000</v>
      </c>
      <c r="L28" s="33">
        <v>6954000</v>
      </c>
      <c r="M28" s="33">
        <v>7576000</v>
      </c>
      <c r="N28" s="33">
        <v>7834000</v>
      </c>
      <c r="O28" s="33">
        <v>8419000</v>
      </c>
    </row>
    <row r="29" spans="1:15" x14ac:dyDescent="0.35">
      <c r="A29" s="40">
        <f>VLOOKUP(B29,'[1]PORTFOLIO RAW'!B:B,1,FALSE)</f>
        <v>702259</v>
      </c>
      <c r="B29" s="40">
        <v>702259</v>
      </c>
      <c r="C29" s="40" t="s">
        <v>4251</v>
      </c>
      <c r="D29" s="38" t="s">
        <v>4252</v>
      </c>
      <c r="E29" s="33">
        <v>0</v>
      </c>
      <c r="F29" s="33">
        <v>52100</v>
      </c>
      <c r="G29" s="33">
        <v>0</v>
      </c>
      <c r="H29" s="33">
        <v>0</v>
      </c>
      <c r="I29" s="33">
        <v>0</v>
      </c>
      <c r="J29" s="33">
        <v>745600</v>
      </c>
      <c r="K29" s="33">
        <v>746400</v>
      </c>
      <c r="L29" s="33">
        <v>747200</v>
      </c>
      <c r="M29" s="33">
        <v>1487700</v>
      </c>
      <c r="N29" s="33">
        <v>1490700</v>
      </c>
      <c r="O29" s="33">
        <v>1586000</v>
      </c>
    </row>
    <row r="30" spans="1:15" x14ac:dyDescent="0.35">
      <c r="A30" s="40">
        <f>VLOOKUP(B30,'[1]PORTFOLIO RAW'!B:B,1,FALSE)</f>
        <v>912669</v>
      </c>
      <c r="B30" s="40">
        <v>912669</v>
      </c>
      <c r="C30" s="40" t="s">
        <v>4253</v>
      </c>
      <c r="D30" s="38" t="s">
        <v>4254</v>
      </c>
      <c r="E30" s="33">
        <v>43700</v>
      </c>
      <c r="F30" s="33">
        <v>54800</v>
      </c>
      <c r="G30" s="33">
        <v>775500</v>
      </c>
      <c r="H30" s="33">
        <v>42600</v>
      </c>
      <c r="I30" s="33">
        <v>37000</v>
      </c>
      <c r="J30" s="33">
        <v>16800</v>
      </c>
      <c r="K30" s="33">
        <v>14700</v>
      </c>
      <c r="L30" s="33">
        <v>2186800</v>
      </c>
      <c r="M30" s="33">
        <v>11700</v>
      </c>
      <c r="N30" s="33">
        <v>2010200</v>
      </c>
      <c r="O30" s="33">
        <v>2010200</v>
      </c>
    </row>
    <row r="31" spans="1:15" x14ac:dyDescent="0.35">
      <c r="A31" s="40">
        <f>VLOOKUP(B31,'[1]PORTFOLIO RAW'!B:B,1,FALSE)</f>
        <v>544616</v>
      </c>
      <c r="B31" s="40">
        <v>544616</v>
      </c>
      <c r="C31" s="40" t="s">
        <v>4255</v>
      </c>
      <c r="D31" s="38" t="s">
        <v>4256</v>
      </c>
      <c r="E31" s="33">
        <v>1998128</v>
      </c>
      <c r="F31" s="33">
        <v>2318710</v>
      </c>
      <c r="G31" s="33">
        <v>2782603</v>
      </c>
      <c r="H31" s="33">
        <v>3001231</v>
      </c>
      <c r="I31" s="33">
        <v>3441331</v>
      </c>
      <c r="J31" s="33">
        <v>3873587</v>
      </c>
      <c r="K31" s="33">
        <v>4187000</v>
      </c>
      <c r="L31" s="33">
        <v>4380305</v>
      </c>
      <c r="M31" s="33">
        <v>4665404</v>
      </c>
      <c r="N31" s="33">
        <v>4968953</v>
      </c>
      <c r="O31" s="33">
        <v>5129372</v>
      </c>
    </row>
    <row r="32" spans="1:15" x14ac:dyDescent="0.35">
      <c r="A32" s="40">
        <f>VLOOKUP(B32,'[1]PORTFOLIO RAW'!B:B,1,FALSE)</f>
        <v>921161</v>
      </c>
      <c r="B32" s="40">
        <v>921161</v>
      </c>
      <c r="C32" s="40" t="s">
        <v>4257</v>
      </c>
      <c r="D32" s="38" t="s">
        <v>4258</v>
      </c>
      <c r="E32" s="33">
        <v>2255800</v>
      </c>
      <c r="F32" s="33">
        <v>2209800</v>
      </c>
      <c r="G32" s="33">
        <v>1624300</v>
      </c>
      <c r="H32" s="33">
        <v>1337200</v>
      </c>
      <c r="I32" s="33">
        <v>1181300</v>
      </c>
      <c r="J32" s="33">
        <v>1222400</v>
      </c>
      <c r="K32" s="33">
        <v>1027500</v>
      </c>
      <c r="L32" s="33">
        <v>1149600</v>
      </c>
      <c r="M32" s="33">
        <v>1058900</v>
      </c>
      <c r="N32" s="33">
        <v>1292500</v>
      </c>
      <c r="O32" s="33">
        <v>1581700</v>
      </c>
    </row>
    <row r="33" spans="1:15" x14ac:dyDescent="0.35">
      <c r="A33" s="40">
        <f>VLOOKUP(B33,'[1]PORTFOLIO RAW'!B:B,1,FALSE)</f>
        <v>932060</v>
      </c>
      <c r="B33" s="40">
        <v>932060</v>
      </c>
      <c r="C33" s="40" t="s">
        <v>4259</v>
      </c>
      <c r="D33" s="38" t="s">
        <v>4260</v>
      </c>
      <c r="E33" s="33">
        <v>2358600</v>
      </c>
      <c r="F33" s="33">
        <v>2534100</v>
      </c>
      <c r="G33" s="33">
        <v>2596200</v>
      </c>
      <c r="H33" s="33">
        <v>2812300</v>
      </c>
      <c r="I33" s="33">
        <v>3144100</v>
      </c>
      <c r="J33" s="33">
        <v>3305100</v>
      </c>
      <c r="K33" s="33">
        <v>3605100</v>
      </c>
      <c r="L33" s="33">
        <v>3168900</v>
      </c>
      <c r="M33" s="33">
        <v>5131500</v>
      </c>
      <c r="N33" s="33">
        <v>7532000</v>
      </c>
      <c r="O33" s="33">
        <v>6971000</v>
      </c>
    </row>
    <row r="34" spans="1:15" x14ac:dyDescent="0.35">
      <c r="A34" s="40">
        <f>VLOOKUP(B34,'[1]PORTFOLIO RAW'!B:B,1,FALSE)</f>
        <v>874227</v>
      </c>
      <c r="B34" s="40">
        <v>874227</v>
      </c>
      <c r="C34" s="40" t="s">
        <v>4261</v>
      </c>
      <c r="D34" s="38" t="s">
        <v>4262</v>
      </c>
      <c r="E34" s="33">
        <v>33826000</v>
      </c>
      <c r="F34" s="33">
        <v>36882000</v>
      </c>
      <c r="G34" s="33">
        <v>37909000</v>
      </c>
      <c r="H34" s="33">
        <v>58574000</v>
      </c>
      <c r="I34" s="33">
        <v>60384000</v>
      </c>
      <c r="J34" s="33">
        <v>62736000</v>
      </c>
      <c r="K34" s="33">
        <v>72224000</v>
      </c>
      <c r="L34" s="33">
        <v>80209000</v>
      </c>
      <c r="M34" s="33">
        <v>84289000</v>
      </c>
      <c r="N34" s="33">
        <v>101644000</v>
      </c>
      <c r="O34" s="33">
        <v>102587000</v>
      </c>
    </row>
    <row r="35" spans="1:15" x14ac:dyDescent="0.35">
      <c r="A35" s="40">
        <f>VLOOKUP(B35,'[1]PORTFOLIO RAW'!B:B,1,FALSE)</f>
        <v>916365</v>
      </c>
      <c r="B35" s="40">
        <v>916365</v>
      </c>
      <c r="C35" s="40" t="s">
        <v>4263</v>
      </c>
      <c r="D35" s="38" t="s">
        <v>4264</v>
      </c>
      <c r="E35" s="33">
        <v>3089000</v>
      </c>
      <c r="F35" s="33">
        <v>3756000</v>
      </c>
      <c r="G35" s="33">
        <v>4151000</v>
      </c>
      <c r="H35" s="33">
        <v>4387000</v>
      </c>
      <c r="I35" s="33">
        <v>5195000</v>
      </c>
      <c r="J35" s="33">
        <v>5930000</v>
      </c>
      <c r="K35" s="33">
        <v>9166000</v>
      </c>
      <c r="L35" s="33">
        <v>9305000</v>
      </c>
      <c r="M35" s="33">
        <v>6520000</v>
      </c>
      <c r="N35" s="33">
        <v>2782000</v>
      </c>
      <c r="O35" s="33">
        <v>3512000</v>
      </c>
    </row>
    <row r="36" spans="1:15" x14ac:dyDescent="0.35">
      <c r="A36" s="40">
        <f>VLOOKUP(B36,'[1]PORTFOLIO RAW'!B:B,1,FALSE)</f>
        <v>905876</v>
      </c>
      <c r="B36" s="40">
        <v>905876</v>
      </c>
      <c r="C36" s="40" t="s">
        <v>4265</v>
      </c>
      <c r="D36" s="38" t="s">
        <v>4266</v>
      </c>
      <c r="E36" s="33">
        <v>1163347</v>
      </c>
      <c r="F36" s="33">
        <v>1154538</v>
      </c>
      <c r="G36" s="33">
        <v>1891425</v>
      </c>
      <c r="H36" s="33">
        <v>1698115</v>
      </c>
      <c r="I36" s="33">
        <v>2719597</v>
      </c>
      <c r="J36" s="33">
        <v>4166254</v>
      </c>
      <c r="K36" s="33">
        <v>3970000</v>
      </c>
      <c r="L36" s="33">
        <v>3971000</v>
      </c>
      <c r="M36" s="33">
        <v>12822000</v>
      </c>
      <c r="N36" s="33">
        <v>11551000</v>
      </c>
      <c r="O36" s="33">
        <v>18870000</v>
      </c>
    </row>
    <row r="37" spans="1:15" x14ac:dyDescent="0.35">
      <c r="A37" s="40">
        <f>VLOOKUP(B37,'[1]PORTFOLIO RAW'!B:B,1,FALSE)</f>
        <v>945384</v>
      </c>
      <c r="B37" s="40">
        <v>945384</v>
      </c>
      <c r="C37" s="40" t="s">
        <v>4267</v>
      </c>
      <c r="D37" s="38" t="s">
        <v>4268</v>
      </c>
      <c r="E37" s="33">
        <v>31157000</v>
      </c>
      <c r="F37" s="33">
        <v>51952000</v>
      </c>
      <c r="G37" s="33">
        <v>62256000</v>
      </c>
      <c r="H37" s="33">
        <v>52794000</v>
      </c>
      <c r="I37" s="33">
        <v>55152000</v>
      </c>
      <c r="J37" s="33">
        <v>51987000</v>
      </c>
      <c r="K37" s="33">
        <v>93591000</v>
      </c>
      <c r="L37" s="33">
        <v>113271000</v>
      </c>
      <c r="M37" s="33">
        <v>110194000</v>
      </c>
      <c r="N37" s="33">
        <v>108078000</v>
      </c>
      <c r="O37" s="33">
        <v>117095000</v>
      </c>
    </row>
    <row r="38" spans="1:15" x14ac:dyDescent="0.35">
      <c r="A38" s="40">
        <f>VLOOKUP(B38,'[1]PORTFOLIO RAW'!B:B,1,FALSE)</f>
        <v>929302</v>
      </c>
      <c r="B38" s="40">
        <v>929302</v>
      </c>
      <c r="C38" s="40" t="s">
        <v>4269</v>
      </c>
      <c r="D38" s="38" t="s">
        <v>4270</v>
      </c>
      <c r="E38" s="33">
        <v>650000</v>
      </c>
      <c r="F38" s="33">
        <v>816000</v>
      </c>
      <c r="G38" s="33">
        <v>1963000</v>
      </c>
      <c r="H38" s="33">
        <v>1802000</v>
      </c>
      <c r="I38" s="33">
        <v>1709000</v>
      </c>
      <c r="J38" s="33">
        <v>2296000</v>
      </c>
      <c r="K38" s="33">
        <v>1657000</v>
      </c>
      <c r="L38" s="33">
        <v>1621000</v>
      </c>
      <c r="M38" s="33">
        <v>1734000</v>
      </c>
      <c r="N38" s="33">
        <v>1365000</v>
      </c>
      <c r="O38" s="33">
        <v>1355000</v>
      </c>
    </row>
    <row r="39" spans="1:15" x14ac:dyDescent="0.35">
      <c r="A39" s="40">
        <f>VLOOKUP(B39,'[1]PORTFOLIO RAW'!B:B,1,FALSE)</f>
        <v>895784</v>
      </c>
      <c r="B39" s="40">
        <v>895784</v>
      </c>
      <c r="C39" s="40" t="s">
        <v>4271</v>
      </c>
      <c r="D39" s="38" t="s">
        <v>4272</v>
      </c>
      <c r="E39" s="33">
        <v>5739624</v>
      </c>
      <c r="F39" s="33">
        <v>5633077</v>
      </c>
      <c r="G39" s="33">
        <v>4909571</v>
      </c>
      <c r="H39" s="33">
        <v>5268057</v>
      </c>
      <c r="I39" s="33">
        <v>6052509</v>
      </c>
      <c r="J39" s="33">
        <v>6559897</v>
      </c>
      <c r="K39" s="33">
        <v>6967579</v>
      </c>
      <c r="L39" s="33">
        <v>8199609</v>
      </c>
      <c r="M39" s="33">
        <v>10447108</v>
      </c>
      <c r="N39" s="33">
        <v>6523798</v>
      </c>
      <c r="O39" s="33">
        <v>5897975</v>
      </c>
    </row>
    <row r="40" spans="1:15" x14ac:dyDescent="0.35">
      <c r="A40" s="40">
        <f>VLOOKUP(B40,'[1]PORTFOLIO RAW'!B:B,1,FALSE)</f>
        <v>878574</v>
      </c>
      <c r="B40" s="40">
        <v>878574</v>
      </c>
      <c r="C40" s="40" t="s">
        <v>4273</v>
      </c>
      <c r="D40" s="38" t="s">
        <v>4274</v>
      </c>
      <c r="E40" s="33">
        <v>3212000</v>
      </c>
      <c r="F40" s="33">
        <v>3589000</v>
      </c>
      <c r="G40" s="33">
        <v>3230000</v>
      </c>
      <c r="H40" s="33">
        <v>3557000</v>
      </c>
      <c r="I40" s="33">
        <v>3291000</v>
      </c>
      <c r="J40" s="33">
        <v>2942000</v>
      </c>
      <c r="K40" s="33">
        <v>2989000</v>
      </c>
      <c r="L40" s="33">
        <v>3344000</v>
      </c>
      <c r="M40" s="33">
        <v>3977000</v>
      </c>
      <c r="N40" s="33">
        <v>9127000</v>
      </c>
      <c r="O40" s="33">
        <v>9804000</v>
      </c>
    </row>
    <row r="41" spans="1:15" x14ac:dyDescent="0.35">
      <c r="A41" s="40">
        <f>VLOOKUP(B41,'[1]PORTFOLIO RAW'!B:B,1,FALSE)</f>
        <v>905159</v>
      </c>
      <c r="B41" s="40">
        <v>905159</v>
      </c>
      <c r="C41" s="40" t="s">
        <v>4275</v>
      </c>
      <c r="D41" s="38" t="s">
        <v>4276</v>
      </c>
      <c r="E41" s="33">
        <v>11786000</v>
      </c>
      <c r="F41" s="33">
        <v>13973000</v>
      </c>
      <c r="G41" s="33">
        <v>14923000</v>
      </c>
      <c r="H41" s="33">
        <v>14765000</v>
      </c>
      <c r="I41" s="33">
        <v>17337000</v>
      </c>
      <c r="J41" s="33">
        <v>19147000</v>
      </c>
      <c r="K41" s="33">
        <v>20650000</v>
      </c>
      <c r="L41" s="33">
        <v>21779000</v>
      </c>
      <c r="M41" s="33">
        <v>22066000</v>
      </c>
      <c r="N41" s="33">
        <v>22552000</v>
      </c>
      <c r="O41" s="33">
        <v>22497000</v>
      </c>
    </row>
    <row r="42" spans="1:15" x14ac:dyDescent="0.35">
      <c r="A42" s="40">
        <f>VLOOKUP(B42,'[1]PORTFOLIO RAW'!B:B,1,FALSE)</f>
        <v>905596</v>
      </c>
      <c r="B42" s="40">
        <v>905596</v>
      </c>
      <c r="C42" s="40" t="s">
        <v>4277</v>
      </c>
      <c r="D42" s="38" t="s">
        <v>4278</v>
      </c>
      <c r="E42" s="33">
        <v>2197293</v>
      </c>
      <c r="F42" s="33">
        <v>1236470</v>
      </c>
      <c r="G42" s="33">
        <v>2043792</v>
      </c>
      <c r="H42" s="33">
        <v>1149732</v>
      </c>
      <c r="I42" s="33">
        <v>1116991</v>
      </c>
      <c r="J42" s="33">
        <v>1040549</v>
      </c>
      <c r="K42" s="33">
        <v>906680</v>
      </c>
      <c r="L42" s="33">
        <v>906474</v>
      </c>
      <c r="M42" s="33">
        <v>506088</v>
      </c>
      <c r="N42" s="33">
        <v>1502751</v>
      </c>
      <c r="O42" s="33">
        <v>1494998</v>
      </c>
    </row>
    <row r="43" spans="1:15" x14ac:dyDescent="0.35">
      <c r="A43" s="40">
        <f>VLOOKUP(B43,'[1]PORTFOLIO RAW'!B:B,1,FALSE)</f>
        <v>904818</v>
      </c>
      <c r="B43" s="40">
        <v>904818</v>
      </c>
      <c r="C43" s="40" t="s">
        <v>4279</v>
      </c>
      <c r="D43" s="38" t="s">
        <v>4280</v>
      </c>
      <c r="E43" s="33">
        <v>8217000</v>
      </c>
      <c r="F43" s="33">
        <v>7512000</v>
      </c>
      <c r="G43" s="33">
        <v>12924000</v>
      </c>
      <c r="H43" s="33">
        <v>12421000</v>
      </c>
      <c r="I43" s="33">
        <v>12371000</v>
      </c>
      <c r="J43" s="33">
        <v>10409000</v>
      </c>
      <c r="K43" s="33">
        <v>9635000</v>
      </c>
      <c r="L43" s="33">
        <v>9070000</v>
      </c>
      <c r="M43" s="33">
        <v>9964000</v>
      </c>
      <c r="N43" s="33">
        <v>9952000</v>
      </c>
      <c r="O43" s="33">
        <v>11117000</v>
      </c>
    </row>
    <row r="44" spans="1:15" x14ac:dyDescent="0.35">
      <c r="A44" s="40">
        <f>VLOOKUP(B44,'[1]PORTFOLIO RAW'!B:B,1,FALSE)</f>
        <v>923649</v>
      </c>
      <c r="B44" s="40">
        <v>923649</v>
      </c>
      <c r="C44" s="40" t="s">
        <v>4281</v>
      </c>
      <c r="D44" s="38" t="s">
        <v>4282</v>
      </c>
      <c r="E44" s="33">
        <v>4123</v>
      </c>
      <c r="F44" s="33">
        <v>1997</v>
      </c>
      <c r="G44" s="33">
        <v>1892</v>
      </c>
      <c r="H44" s="33">
        <v>1779</v>
      </c>
      <c r="I44" s="33">
        <v>1656</v>
      </c>
      <c r="J44" s="33">
        <v>1545</v>
      </c>
      <c r="K44" s="33">
        <v>1428</v>
      </c>
      <c r="L44" s="33">
        <v>1299</v>
      </c>
      <c r="M44" s="33">
        <v>1160</v>
      </c>
      <c r="N44" s="33">
        <v>1007</v>
      </c>
      <c r="O44" s="33">
        <v>840</v>
      </c>
    </row>
    <row r="45" spans="1:15" x14ac:dyDescent="0.35">
      <c r="A45" s="40">
        <f>VLOOKUP(B45,'[1]PORTFOLIO RAW'!B:B,1,FALSE)</f>
        <v>325824</v>
      </c>
      <c r="B45" s="40">
        <v>325824</v>
      </c>
      <c r="C45" s="40" t="s">
        <v>4283</v>
      </c>
      <c r="D45" s="38" t="s">
        <v>4284</v>
      </c>
      <c r="E45" s="33">
        <v>8189000</v>
      </c>
      <c r="F45" s="33">
        <v>6745000</v>
      </c>
      <c r="G45" s="33">
        <v>5918000</v>
      </c>
      <c r="H45" s="33">
        <v>5438000</v>
      </c>
      <c r="I45" s="33">
        <v>4261000</v>
      </c>
      <c r="J45" s="33">
        <v>4256000</v>
      </c>
      <c r="K45" s="33">
        <v>4240000</v>
      </c>
      <c r="L45" s="33">
        <v>4262000</v>
      </c>
      <c r="M45" s="33">
        <v>5677000</v>
      </c>
      <c r="N45" s="33">
        <v>5484000</v>
      </c>
      <c r="O45" s="33">
        <v>5616000</v>
      </c>
    </row>
    <row r="46" spans="1:15" x14ac:dyDescent="0.35">
      <c r="A46" s="40">
        <f>VLOOKUP(B46,'[1]PORTFOLIO RAW'!B:B,1,FALSE)</f>
        <v>879628</v>
      </c>
      <c r="B46" s="40">
        <v>879628</v>
      </c>
      <c r="C46" s="40" t="s">
        <v>4285</v>
      </c>
      <c r="D46" s="38" t="s">
        <v>4286</v>
      </c>
      <c r="E46" s="33">
        <v>87443</v>
      </c>
      <c r="F46" s="33">
        <v>83591</v>
      </c>
      <c r="G46" s="33">
        <v>77258</v>
      </c>
      <c r="H46" s="33">
        <v>59600</v>
      </c>
      <c r="I46" s="33">
        <v>62062</v>
      </c>
      <c r="J46" s="33">
        <v>321662</v>
      </c>
      <c r="K46" s="33">
        <v>944117</v>
      </c>
      <c r="L46" s="33">
        <v>1183601</v>
      </c>
      <c r="M46" s="33">
        <v>1036298</v>
      </c>
      <c r="N46" s="33">
        <v>1322052</v>
      </c>
      <c r="O46" s="33">
        <v>1561359</v>
      </c>
    </row>
    <row r="47" spans="1:15" x14ac:dyDescent="0.35">
      <c r="A47" s="40">
        <f>VLOOKUP(B47,'[1]PORTFOLIO RAW'!B:B,1,FALSE)</f>
        <v>905080</v>
      </c>
      <c r="B47" s="40">
        <v>905080</v>
      </c>
      <c r="C47" s="40" t="s">
        <v>4287</v>
      </c>
      <c r="D47" s="38" t="s">
        <v>4288</v>
      </c>
      <c r="E47" s="33">
        <v>6272000</v>
      </c>
      <c r="F47" s="33">
        <v>6739000</v>
      </c>
      <c r="G47" s="33">
        <v>6361000</v>
      </c>
      <c r="H47" s="33">
        <v>4735000</v>
      </c>
      <c r="I47" s="33">
        <v>5491000</v>
      </c>
      <c r="J47" s="33">
        <v>7394000</v>
      </c>
      <c r="K47" s="33">
        <v>8340000</v>
      </c>
      <c r="L47" s="33">
        <v>7832000</v>
      </c>
      <c r="M47" s="33">
        <v>6689000</v>
      </c>
      <c r="N47" s="33">
        <v>6708000</v>
      </c>
      <c r="O47" s="33">
        <v>7962000</v>
      </c>
    </row>
    <row r="48" spans="1:15" x14ac:dyDescent="0.35">
      <c r="A48" s="40">
        <f>VLOOKUP(B48,'[1]PORTFOLIO RAW'!B:B,1,FALSE)</f>
        <v>130502</v>
      </c>
      <c r="B48" s="40">
        <v>130502</v>
      </c>
      <c r="C48" s="40" t="s">
        <v>4289</v>
      </c>
      <c r="D48" s="38" t="s">
        <v>4290</v>
      </c>
      <c r="E48" s="33">
        <v>3208202</v>
      </c>
      <c r="F48" s="33">
        <v>3674457</v>
      </c>
      <c r="G48" s="33">
        <v>3974872</v>
      </c>
      <c r="H48" s="33">
        <v>4067657</v>
      </c>
      <c r="I48" s="33">
        <v>3632296</v>
      </c>
      <c r="J48" s="33">
        <v>3851033</v>
      </c>
      <c r="K48" s="33">
        <v>6209852</v>
      </c>
      <c r="L48" s="33">
        <v>6588451</v>
      </c>
      <c r="M48" s="33">
        <v>6526733</v>
      </c>
      <c r="N48" s="33">
        <v>7099117</v>
      </c>
      <c r="O48" s="33">
        <v>7378833</v>
      </c>
    </row>
    <row r="49" spans="1:15" x14ac:dyDescent="0.35">
      <c r="A49" s="40">
        <f>VLOOKUP(B49,'[1]PORTFOLIO RAW'!B:B,1,FALSE)</f>
        <v>902103</v>
      </c>
      <c r="B49" s="40">
        <v>902103</v>
      </c>
      <c r="C49" s="40" t="s">
        <v>4291</v>
      </c>
      <c r="D49" s="38" t="s">
        <v>4292</v>
      </c>
      <c r="E49" s="33">
        <v>5638000</v>
      </c>
      <c r="F49" s="33">
        <v>7457000</v>
      </c>
      <c r="G49" s="33">
        <v>8730000</v>
      </c>
      <c r="H49" s="33">
        <v>9566000</v>
      </c>
      <c r="I49" s="33">
        <v>10942000</v>
      </c>
      <c r="J49" s="33">
        <v>12971000</v>
      </c>
      <c r="K49" s="33">
        <v>12950000</v>
      </c>
      <c r="L49" s="33">
        <v>14371000</v>
      </c>
      <c r="M49" s="33">
        <v>14663000</v>
      </c>
      <c r="N49" s="33">
        <v>17121000</v>
      </c>
      <c r="O49" s="33">
        <v>19412000</v>
      </c>
    </row>
    <row r="50" spans="1:15" x14ac:dyDescent="0.35">
      <c r="A50" s="40">
        <f>VLOOKUP(B50,'[1]PORTFOLIO RAW'!B:B,1,FALSE)</f>
        <v>951849</v>
      </c>
      <c r="B50" s="40">
        <v>951849</v>
      </c>
      <c r="C50" s="40" t="s">
        <v>4293</v>
      </c>
      <c r="D50" s="38" t="s">
        <v>4294</v>
      </c>
      <c r="E50" s="33">
        <v>2646000</v>
      </c>
      <c r="F50" s="33">
        <v>2008000</v>
      </c>
      <c r="G50" s="33">
        <v>2583000</v>
      </c>
      <c r="H50" s="33">
        <v>1930000</v>
      </c>
      <c r="I50" s="33">
        <v>1685000</v>
      </c>
      <c r="J50" s="33">
        <v>1667000</v>
      </c>
      <c r="K50" s="33">
        <v>2990000</v>
      </c>
      <c r="L50" s="33">
        <v>4737000</v>
      </c>
      <c r="M50" s="33">
        <v>7268000</v>
      </c>
      <c r="N50" s="33">
        <v>13867000</v>
      </c>
      <c r="O50" s="33">
        <v>14931000</v>
      </c>
    </row>
    <row r="51" spans="1:15" x14ac:dyDescent="0.35">
      <c r="A51" s="40">
        <f>VLOOKUP(B51,'[1]PORTFOLIO RAW'!B:B,1,FALSE)</f>
        <v>674693</v>
      </c>
      <c r="B51" s="40">
        <v>674693</v>
      </c>
      <c r="C51" s="40" t="s">
        <v>4295</v>
      </c>
      <c r="D51" s="38" t="s">
        <v>4296</v>
      </c>
      <c r="E51" s="33">
        <v>1265296</v>
      </c>
      <c r="F51" s="33">
        <v>1261655</v>
      </c>
      <c r="G51" s="33">
        <v>574378</v>
      </c>
      <c r="H51" s="33">
        <v>581626</v>
      </c>
      <c r="I51" s="33">
        <v>690086</v>
      </c>
      <c r="J51" s="33">
        <v>697614</v>
      </c>
      <c r="K51" s="33">
        <v>1374056</v>
      </c>
      <c r="L51" s="33">
        <v>1381190</v>
      </c>
      <c r="M51" s="33">
        <v>1869680</v>
      </c>
      <c r="N51" s="33">
        <v>1866953</v>
      </c>
      <c r="O51" s="33">
        <v>2410145</v>
      </c>
    </row>
    <row r="52" spans="1:15" x14ac:dyDescent="0.35">
      <c r="A52" s="40">
        <f>VLOOKUP(B52,'[1]PORTFOLIO RAW'!B:B,1,FALSE)</f>
        <v>546075</v>
      </c>
      <c r="B52" s="40">
        <v>546075</v>
      </c>
      <c r="C52" s="40" t="s">
        <v>4297</v>
      </c>
      <c r="D52" s="38" t="s">
        <v>4298</v>
      </c>
      <c r="E52" s="33">
        <v>722636</v>
      </c>
      <c r="F52" s="33">
        <v>786459</v>
      </c>
      <c r="G52" s="33">
        <v>753449</v>
      </c>
      <c r="H52" s="33">
        <v>799992</v>
      </c>
      <c r="I52" s="33">
        <v>1377129</v>
      </c>
      <c r="J52" s="33">
        <v>1706497</v>
      </c>
      <c r="K52" s="33">
        <v>2132874</v>
      </c>
      <c r="L52" s="33">
        <v>2673900</v>
      </c>
      <c r="M52" s="33">
        <v>2813500</v>
      </c>
      <c r="N52" s="33">
        <v>3010700</v>
      </c>
      <c r="O52" s="33">
        <v>3542600</v>
      </c>
    </row>
    <row r="53" spans="1:15" x14ac:dyDescent="0.35">
      <c r="A53" s="40">
        <f>VLOOKUP(B53,'[1]PORTFOLIO RAW'!B:B,1,FALSE)</f>
        <v>912216</v>
      </c>
      <c r="B53" s="40">
        <v>912216</v>
      </c>
      <c r="C53" s="40" t="s">
        <v>4299</v>
      </c>
      <c r="D53" s="38" t="s">
        <v>4300</v>
      </c>
      <c r="E53" s="33">
        <v>1177000</v>
      </c>
      <c r="F53" s="33">
        <v>1006000</v>
      </c>
      <c r="G53" s="33">
        <v>999000</v>
      </c>
      <c r="H53" s="33">
        <v>699000</v>
      </c>
      <c r="I53" s="33">
        <v>759000</v>
      </c>
      <c r="J53" s="33">
        <v>510000</v>
      </c>
      <c r="K53" s="33">
        <v>1002000</v>
      </c>
      <c r="L53" s="33">
        <v>1005000</v>
      </c>
      <c r="M53" s="33">
        <v>1188000</v>
      </c>
      <c r="N53" s="33">
        <v>1501000</v>
      </c>
      <c r="O53" s="33">
        <v>2149000</v>
      </c>
    </row>
    <row r="54" spans="1:15" x14ac:dyDescent="0.35">
      <c r="A54" s="40">
        <f>VLOOKUP(B54,'[1]PORTFOLIO RAW'!B:B,1,FALSE)</f>
        <v>993189</v>
      </c>
      <c r="B54" s="40">
        <v>993189</v>
      </c>
      <c r="C54" s="40" t="s">
        <v>4301</v>
      </c>
      <c r="D54" s="38" t="s">
        <v>4302</v>
      </c>
      <c r="E54" s="33">
        <v>7257000</v>
      </c>
      <c r="F54" s="33">
        <v>7832000</v>
      </c>
      <c r="G54" s="33">
        <v>8008000</v>
      </c>
      <c r="H54" s="33">
        <v>8664000</v>
      </c>
      <c r="I54" s="33">
        <v>9241000</v>
      </c>
      <c r="J54" s="33">
        <v>9832000</v>
      </c>
      <c r="K54" s="33">
        <v>9555000</v>
      </c>
      <c r="L54" s="33">
        <v>9742000</v>
      </c>
      <c r="M54" s="33">
        <v>10703000</v>
      </c>
      <c r="N54" s="33">
        <v>11293000</v>
      </c>
      <c r="O54" s="33">
        <v>11809000</v>
      </c>
    </row>
    <row r="55" spans="1:15" x14ac:dyDescent="0.35">
      <c r="A55" s="40">
        <f>VLOOKUP(B55,'[1]PORTFOLIO RAW'!B:B,1,FALSE)</f>
        <v>905075</v>
      </c>
      <c r="B55" s="40">
        <v>905075</v>
      </c>
      <c r="C55" s="40" t="s">
        <v>4303</v>
      </c>
      <c r="D55" s="38" t="s">
        <v>4304</v>
      </c>
      <c r="E55" s="33">
        <v>2669000</v>
      </c>
      <c r="F55" s="33">
        <v>2615000</v>
      </c>
      <c r="G55" s="33">
        <v>2624000</v>
      </c>
      <c r="H55" s="33">
        <v>2780000</v>
      </c>
      <c r="I55" s="33">
        <v>3084000</v>
      </c>
      <c r="J55" s="33">
        <v>2790000</v>
      </c>
      <c r="K55" s="33">
        <v>4453000</v>
      </c>
      <c r="L55" s="33">
        <v>4015000</v>
      </c>
      <c r="M55" s="33">
        <v>4095000</v>
      </c>
      <c r="N55" s="33">
        <v>3533000</v>
      </c>
      <c r="O55" s="33">
        <v>3536000</v>
      </c>
    </row>
    <row r="56" spans="1:15" x14ac:dyDescent="0.35">
      <c r="A56" s="40">
        <f>VLOOKUP(B56,'[1]PORTFOLIO RAW'!B:B,1,FALSE)</f>
        <v>937083</v>
      </c>
      <c r="B56" s="40">
        <v>937083</v>
      </c>
      <c r="C56" s="40" t="s">
        <v>4305</v>
      </c>
      <c r="D56" s="38" t="s">
        <v>4306</v>
      </c>
      <c r="E56" s="33">
        <v>4185500</v>
      </c>
      <c r="F56" s="33">
        <v>5257500</v>
      </c>
      <c r="G56" s="33">
        <v>4433600</v>
      </c>
      <c r="H56" s="33">
        <v>3835500</v>
      </c>
      <c r="I56" s="33">
        <v>3236300</v>
      </c>
      <c r="J56" s="33">
        <v>3129500</v>
      </c>
      <c r="K56" s="33">
        <v>3305400</v>
      </c>
      <c r="L56" s="33">
        <v>7020500</v>
      </c>
      <c r="M56" s="33">
        <v>7348000</v>
      </c>
      <c r="N56" s="33">
        <v>8081200</v>
      </c>
      <c r="O56" s="33">
        <v>9238100</v>
      </c>
    </row>
    <row r="57" spans="1:15" x14ac:dyDescent="0.35">
      <c r="A57" s="40">
        <f>VLOOKUP(B57,'[1]PORTFOLIO RAW'!B:B,1,FALSE)</f>
        <v>944704</v>
      </c>
      <c r="B57" s="40">
        <v>944704</v>
      </c>
      <c r="C57" s="40" t="s">
        <v>4307</v>
      </c>
      <c r="D57" s="38" t="s">
        <v>4308</v>
      </c>
      <c r="E57" s="33">
        <v>3473300</v>
      </c>
      <c r="F57" s="33">
        <v>3846400</v>
      </c>
      <c r="G57" s="33">
        <v>3647300</v>
      </c>
      <c r="H57" s="33">
        <v>2129300</v>
      </c>
      <c r="I57" s="33">
        <v>2502000</v>
      </c>
      <c r="J57" s="33">
        <v>2894000</v>
      </c>
      <c r="K57" s="33">
        <v>3854000</v>
      </c>
      <c r="L57" s="33">
        <v>3972000</v>
      </c>
      <c r="M57" s="33">
        <v>5492000</v>
      </c>
      <c r="N57" s="33">
        <v>5539000</v>
      </c>
      <c r="O57" s="33">
        <v>10395000</v>
      </c>
    </row>
    <row r="58" spans="1:15" x14ac:dyDescent="0.35">
      <c r="A58" s="40">
        <f>VLOOKUP(B58,'[1]PORTFOLIO RAW'!B:B,1,FALSE)</f>
        <v>902224</v>
      </c>
      <c r="B58" s="40">
        <v>902224</v>
      </c>
      <c r="C58" s="40" t="s">
        <v>4309</v>
      </c>
      <c r="D58" s="38" t="s">
        <v>4310</v>
      </c>
      <c r="E58" s="33">
        <v>28429000</v>
      </c>
      <c r="F58" s="33">
        <v>35535000</v>
      </c>
      <c r="G58" s="33">
        <v>31631000</v>
      </c>
      <c r="H58" s="33">
        <v>28418000</v>
      </c>
      <c r="I58" s="33">
        <v>34592000</v>
      </c>
      <c r="J58" s="33">
        <v>40143000</v>
      </c>
      <c r="K58" s="33">
        <v>37750000</v>
      </c>
      <c r="L58" s="33">
        <v>39285000</v>
      </c>
      <c r="M58" s="33">
        <v>38093000</v>
      </c>
      <c r="N58" s="33">
        <v>36783000</v>
      </c>
      <c r="O58" s="33">
        <v>34878000</v>
      </c>
    </row>
    <row r="59" spans="1:15" x14ac:dyDescent="0.35">
      <c r="A59" s="40">
        <f>VLOOKUP(B59,'[1]PORTFOLIO RAW'!B:B,1,FALSE)</f>
        <v>755790</v>
      </c>
      <c r="B59" s="40">
        <v>755790</v>
      </c>
      <c r="C59" s="40" t="s">
        <v>4311</v>
      </c>
      <c r="D59" s="38" t="s">
        <v>4312</v>
      </c>
      <c r="E59" s="33">
        <v>222691</v>
      </c>
      <c r="F59" s="33">
        <v>26003</v>
      </c>
      <c r="G59" s="33">
        <v>25063</v>
      </c>
      <c r="H59" s="33">
        <v>1268161</v>
      </c>
      <c r="I59" s="33">
        <v>1802269</v>
      </c>
      <c r="J59" s="33">
        <v>3079792</v>
      </c>
      <c r="K59" s="33">
        <v>4741300</v>
      </c>
      <c r="L59" s="33">
        <v>6871600</v>
      </c>
      <c r="M59" s="33">
        <v>14250400</v>
      </c>
      <c r="N59" s="33">
        <v>14289200</v>
      </c>
      <c r="O59" s="33">
        <v>15838000</v>
      </c>
    </row>
    <row r="60" spans="1:15" x14ac:dyDescent="0.35">
      <c r="A60" s="40">
        <f>VLOOKUP(B60,'[1]PORTFOLIO RAW'!B:B,1,FALSE)</f>
        <v>867705</v>
      </c>
      <c r="B60" s="40">
        <v>867705</v>
      </c>
      <c r="C60" s="40" t="s">
        <v>4313</v>
      </c>
      <c r="D60" s="38" t="s">
        <v>4314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1292953</v>
      </c>
      <c r="M60" s="33">
        <v>1324992</v>
      </c>
      <c r="N60" s="33">
        <v>1427651</v>
      </c>
      <c r="O60" s="33">
        <v>2127474</v>
      </c>
    </row>
    <row r="61" spans="1:15" x14ac:dyDescent="0.35">
      <c r="A61" s="40">
        <f>VLOOKUP(B61,'[1]PORTFOLIO RAW'!B:B,1,FALSE)</f>
        <v>902242</v>
      </c>
      <c r="B61" s="40">
        <v>902242</v>
      </c>
      <c r="C61" s="40" t="s">
        <v>4315</v>
      </c>
      <c r="D61" s="38" t="s">
        <v>4316</v>
      </c>
      <c r="E61" s="33">
        <v>431839000</v>
      </c>
      <c r="F61" s="33">
        <v>633474000</v>
      </c>
      <c r="G61" s="33">
        <v>625265000</v>
      </c>
      <c r="H61" s="33">
        <v>616985000</v>
      </c>
      <c r="I61" s="33">
        <v>543846000</v>
      </c>
      <c r="J61" s="33">
        <v>571130000</v>
      </c>
      <c r="K61" s="33">
        <v>534894000</v>
      </c>
      <c r="L61" s="33">
        <v>565503000</v>
      </c>
      <c r="M61" s="33">
        <v>477996000</v>
      </c>
      <c r="N61" s="33">
        <v>495354000</v>
      </c>
      <c r="O61" s="33">
        <v>494798000</v>
      </c>
    </row>
    <row r="62" spans="1:15" x14ac:dyDescent="0.35">
      <c r="A62" s="40">
        <f>VLOOKUP(B62,'[1]PORTFOLIO RAW'!B:B,1,FALSE)</f>
        <v>951545</v>
      </c>
      <c r="B62" s="40">
        <v>951545</v>
      </c>
      <c r="C62" s="40" t="s">
        <v>4317</v>
      </c>
      <c r="D62" s="38" t="s">
        <v>4318</v>
      </c>
      <c r="E62" s="33">
        <v>860000</v>
      </c>
      <c r="F62" s="33">
        <v>840000</v>
      </c>
      <c r="G62" s="33">
        <v>839000</v>
      </c>
      <c r="H62" s="33">
        <v>839000</v>
      </c>
      <c r="I62" s="33">
        <v>925000</v>
      </c>
      <c r="J62" s="33">
        <v>931000</v>
      </c>
      <c r="K62" s="33">
        <v>958000</v>
      </c>
      <c r="L62" s="33">
        <v>894000</v>
      </c>
      <c r="M62" s="33">
        <v>869000</v>
      </c>
      <c r="N62" s="33">
        <v>858000</v>
      </c>
      <c r="O62" s="33">
        <v>863000</v>
      </c>
    </row>
    <row r="63" spans="1:15" x14ac:dyDescent="0.35">
      <c r="A63" s="40">
        <f>VLOOKUP(B63,'[1]PORTFOLIO RAW'!B:B,1,FALSE)</f>
        <v>944777</v>
      </c>
      <c r="B63" s="40">
        <v>944777</v>
      </c>
      <c r="C63" s="40" t="s">
        <v>4319</v>
      </c>
      <c r="D63" s="38" t="s">
        <v>4320</v>
      </c>
      <c r="E63" s="33">
        <v>881215</v>
      </c>
      <c r="F63" s="33">
        <v>943806</v>
      </c>
      <c r="G63" s="33">
        <v>786656</v>
      </c>
      <c r="H63" s="33">
        <v>786053</v>
      </c>
      <c r="I63" s="33">
        <v>1286125</v>
      </c>
      <c r="J63" s="33">
        <v>1284802</v>
      </c>
      <c r="K63" s="33">
        <v>1309166</v>
      </c>
      <c r="L63" s="33">
        <v>1300980</v>
      </c>
      <c r="M63" s="33">
        <v>1300000</v>
      </c>
      <c r="N63" s="33">
        <v>1300000</v>
      </c>
      <c r="O63" s="33">
        <v>3133524</v>
      </c>
    </row>
    <row r="64" spans="1:15" x14ac:dyDescent="0.35">
      <c r="A64" s="40">
        <f>VLOOKUP(B64,'[1]PORTFOLIO RAW'!B:B,1,FALSE)</f>
        <v>542868</v>
      </c>
      <c r="B64" s="40">
        <v>542868</v>
      </c>
      <c r="C64" s="40" t="s">
        <v>4321</v>
      </c>
      <c r="D64" s="38" t="s">
        <v>4322</v>
      </c>
      <c r="E64" s="33">
        <v>6408000</v>
      </c>
      <c r="F64" s="33">
        <v>6893000</v>
      </c>
      <c r="G64" s="33">
        <v>10295000</v>
      </c>
      <c r="H64" s="33">
        <v>15284000</v>
      </c>
      <c r="I64" s="33">
        <v>16822000</v>
      </c>
      <c r="J64" s="33">
        <v>16328000</v>
      </c>
      <c r="K64" s="33">
        <v>16211000</v>
      </c>
      <c r="L64" s="33">
        <v>20909000</v>
      </c>
      <c r="M64" s="33">
        <v>25354000</v>
      </c>
      <c r="N64" s="33">
        <v>28643000</v>
      </c>
      <c r="O64" s="33">
        <v>33717000</v>
      </c>
    </row>
    <row r="65" spans="1:15" x14ac:dyDescent="0.35">
      <c r="A65" s="40">
        <f>VLOOKUP(B65,'[1]PORTFOLIO RAW'!B:B,1,FALSE)</f>
        <v>916125</v>
      </c>
      <c r="B65" s="40">
        <v>916125</v>
      </c>
      <c r="C65" s="40" t="s">
        <v>4323</v>
      </c>
      <c r="D65" s="38" t="s">
        <v>4324</v>
      </c>
      <c r="E65" s="33">
        <v>2036000</v>
      </c>
      <c r="F65" s="33">
        <v>3475000</v>
      </c>
      <c r="G65" s="33">
        <v>3149000</v>
      </c>
      <c r="H65" s="33">
        <v>2795000</v>
      </c>
      <c r="I65" s="33">
        <v>2584000</v>
      </c>
      <c r="J65" s="33">
        <v>2721000</v>
      </c>
      <c r="K65" s="33">
        <v>2372000</v>
      </c>
      <c r="L65" s="33">
        <v>2313000</v>
      </c>
      <c r="M65" s="33">
        <v>2191000</v>
      </c>
      <c r="N65" s="33">
        <v>2320000</v>
      </c>
      <c r="O65" s="33">
        <v>2198000</v>
      </c>
    </row>
    <row r="66" spans="1:15" x14ac:dyDescent="0.35">
      <c r="A66" s="40">
        <f>VLOOKUP(B66,'[1]PORTFOLIO RAW'!B:B,1,FALSE)</f>
        <v>904282</v>
      </c>
      <c r="B66" s="40">
        <v>904282</v>
      </c>
      <c r="C66" s="40" t="s">
        <v>4325</v>
      </c>
      <c r="D66" s="38" t="s">
        <v>4326</v>
      </c>
      <c r="E66" s="33">
        <v>9329000</v>
      </c>
      <c r="F66" s="33">
        <v>9312000</v>
      </c>
      <c r="G66" s="33">
        <v>11859000</v>
      </c>
      <c r="H66" s="33">
        <v>23417000</v>
      </c>
      <c r="I66" s="33">
        <v>28568000</v>
      </c>
      <c r="J66" s="33">
        <v>32610000</v>
      </c>
      <c r="K66" s="33">
        <v>37079000</v>
      </c>
      <c r="L66" s="33">
        <v>41745000</v>
      </c>
      <c r="M66" s="33">
        <v>44213000</v>
      </c>
      <c r="N66" s="33">
        <v>45709000</v>
      </c>
      <c r="O66" s="33">
        <v>47685000</v>
      </c>
    </row>
    <row r="67" spans="1:15" x14ac:dyDescent="0.35">
      <c r="A67" s="40">
        <f>VLOOKUP(B67,'[1]PORTFOLIO RAW'!B:B,1,FALSE)</f>
        <v>906148</v>
      </c>
      <c r="B67" s="40">
        <v>906148</v>
      </c>
      <c r="C67" s="40" t="s">
        <v>4327</v>
      </c>
      <c r="D67" s="38" t="s">
        <v>4328</v>
      </c>
      <c r="E67" s="33">
        <v>3515900</v>
      </c>
      <c r="F67" s="33">
        <v>3783500</v>
      </c>
      <c r="G67" s="33">
        <v>3182000</v>
      </c>
      <c r="H67" s="33">
        <v>3424000</v>
      </c>
      <c r="I67" s="33">
        <v>4810000</v>
      </c>
      <c r="J67" s="33">
        <v>5230000</v>
      </c>
      <c r="K67" s="33">
        <v>5657000</v>
      </c>
      <c r="L67" s="33">
        <v>6148000</v>
      </c>
      <c r="M67" s="33">
        <v>6571000</v>
      </c>
      <c r="N67" s="33">
        <v>6533000</v>
      </c>
      <c r="O67" s="33">
        <v>6577000</v>
      </c>
    </row>
    <row r="68" spans="1:15" x14ac:dyDescent="0.35">
      <c r="A68" s="40">
        <f>VLOOKUP(B68,'[1]PORTFOLIO RAW'!B:B,1,FALSE)</f>
        <v>922964</v>
      </c>
      <c r="B68" s="40">
        <v>922964</v>
      </c>
      <c r="C68" s="40" t="s">
        <v>4329</v>
      </c>
      <c r="D68" s="38" t="s">
        <v>4330</v>
      </c>
      <c r="E68" s="33">
        <v>11628000</v>
      </c>
      <c r="F68" s="33">
        <v>16802000</v>
      </c>
      <c r="G68" s="33">
        <v>11522000</v>
      </c>
      <c r="H68" s="33">
        <v>6351000</v>
      </c>
      <c r="I68" s="33">
        <v>5103000</v>
      </c>
      <c r="J68" s="33">
        <v>4830000</v>
      </c>
      <c r="K68" s="33">
        <v>3796000</v>
      </c>
      <c r="L68" s="33">
        <v>2795000</v>
      </c>
      <c r="M68" s="33">
        <v>3081000</v>
      </c>
      <c r="N68" s="33">
        <v>5185000</v>
      </c>
      <c r="O68" s="33">
        <v>4632000</v>
      </c>
    </row>
    <row r="69" spans="1:15" x14ac:dyDescent="0.35">
      <c r="A69" s="40">
        <f>VLOOKUP(B69,'[1]PORTFOLIO RAW'!B:B,1,FALSE)</f>
        <v>929814</v>
      </c>
      <c r="B69" s="40">
        <v>929814</v>
      </c>
      <c r="C69" s="40" t="s">
        <v>4331</v>
      </c>
      <c r="D69" s="38" t="s">
        <v>4332</v>
      </c>
      <c r="E69" s="33">
        <v>3459500</v>
      </c>
      <c r="F69" s="33">
        <v>4001600</v>
      </c>
      <c r="G69" s="33">
        <v>3489700</v>
      </c>
      <c r="H69" s="33">
        <v>3487200</v>
      </c>
      <c r="I69" s="33">
        <v>3233800</v>
      </c>
      <c r="J69" s="33">
        <v>2936700</v>
      </c>
      <c r="K69" s="33">
        <v>9589800</v>
      </c>
      <c r="L69" s="33">
        <v>8993600</v>
      </c>
      <c r="M69" s="33">
        <v>7904800</v>
      </c>
      <c r="N69" s="33">
        <v>5528000</v>
      </c>
      <c r="O69" s="33">
        <v>2996400</v>
      </c>
    </row>
    <row r="70" spans="1:15" x14ac:dyDescent="0.35">
      <c r="A70" s="40">
        <f>VLOOKUP(B70,'[1]PORTFOLIO RAW'!B:B,1,FALSE)</f>
        <v>902288</v>
      </c>
      <c r="B70" s="40">
        <v>902288</v>
      </c>
      <c r="C70" s="40" t="s">
        <v>4333</v>
      </c>
      <c r="D70" s="38" t="s">
        <v>4334</v>
      </c>
      <c r="E70" s="33">
        <v>9282000</v>
      </c>
      <c r="F70" s="33">
        <v>10094000</v>
      </c>
      <c r="G70" s="33">
        <v>10599000</v>
      </c>
      <c r="H70" s="33">
        <v>10683000</v>
      </c>
      <c r="I70" s="33">
        <v>10675000</v>
      </c>
      <c r="J70" s="33">
        <v>11309000</v>
      </c>
      <c r="K70" s="33">
        <v>12426000</v>
      </c>
      <c r="L70" s="33">
        <v>12991000</v>
      </c>
      <c r="M70" s="33">
        <v>14274000</v>
      </c>
      <c r="N70" s="33">
        <v>15828000</v>
      </c>
      <c r="O70" s="33">
        <v>16606000</v>
      </c>
    </row>
    <row r="71" spans="1:15" x14ac:dyDescent="0.35">
      <c r="A71" s="40">
        <f>VLOOKUP(B71,'[1]PORTFOLIO RAW'!B:B,1,FALSE)</f>
        <v>901686</v>
      </c>
      <c r="B71" s="40">
        <v>901686</v>
      </c>
      <c r="C71" s="40" t="s">
        <v>4335</v>
      </c>
      <c r="D71" s="38" t="s">
        <v>4336</v>
      </c>
      <c r="E71" s="33">
        <v>6511000</v>
      </c>
      <c r="F71" s="33">
        <v>6757000</v>
      </c>
      <c r="G71" s="33">
        <v>6826000</v>
      </c>
      <c r="H71" s="33">
        <v>7386000</v>
      </c>
      <c r="I71" s="33">
        <v>7264000</v>
      </c>
      <c r="J71" s="33">
        <v>7514000</v>
      </c>
      <c r="K71" s="33">
        <v>7971000</v>
      </c>
      <c r="L71" s="33">
        <v>8739000</v>
      </c>
      <c r="M71" s="33">
        <v>9514000</v>
      </c>
      <c r="N71" s="33">
        <v>10034000</v>
      </c>
      <c r="O71" s="33">
        <v>10487000</v>
      </c>
    </row>
    <row r="72" spans="1:15" x14ac:dyDescent="0.35">
      <c r="A72" s="40">
        <f>VLOOKUP(B72,'[1]PORTFOLIO RAW'!B:B,1,FALSE)</f>
        <v>938928</v>
      </c>
      <c r="B72" s="40">
        <v>938928</v>
      </c>
      <c r="C72" s="40" t="s">
        <v>4337</v>
      </c>
      <c r="D72" s="38" t="s">
        <v>4338</v>
      </c>
      <c r="E72" s="33">
        <v>876630</v>
      </c>
      <c r="F72" s="33">
        <v>904794</v>
      </c>
      <c r="G72" s="33">
        <v>781474</v>
      </c>
      <c r="H72" s="33">
        <v>611136</v>
      </c>
      <c r="I72" s="33">
        <v>380432</v>
      </c>
      <c r="J72" s="33">
        <v>373706</v>
      </c>
      <c r="K72" s="33">
        <v>344657</v>
      </c>
      <c r="L72" s="33">
        <v>1382351</v>
      </c>
      <c r="M72" s="33">
        <v>1349957</v>
      </c>
      <c r="N72" s="33">
        <v>1333773</v>
      </c>
      <c r="O72" s="33">
        <v>1172700</v>
      </c>
    </row>
    <row r="73" spans="1:15" x14ac:dyDescent="0.35">
      <c r="A73" s="40">
        <f>VLOOKUP(B73,'[1]PORTFOLIO RAW'!B:B,1,FALSE)</f>
        <v>912273</v>
      </c>
      <c r="B73" s="40">
        <v>912273</v>
      </c>
      <c r="C73" s="40" t="s">
        <v>4339</v>
      </c>
      <c r="D73" s="38" t="s">
        <v>4340</v>
      </c>
      <c r="E73" s="33">
        <v>1537000</v>
      </c>
      <c r="F73" s="33">
        <v>1605000</v>
      </c>
      <c r="G73" s="33">
        <v>2004000</v>
      </c>
      <c r="H73" s="33">
        <v>2319000</v>
      </c>
      <c r="I73" s="33">
        <v>2391000</v>
      </c>
      <c r="J73" s="33">
        <v>3458000</v>
      </c>
      <c r="K73" s="33">
        <v>3698000</v>
      </c>
      <c r="L73" s="33">
        <v>3616000</v>
      </c>
      <c r="M73" s="33">
        <v>4830000</v>
      </c>
      <c r="N73" s="33">
        <v>4255000</v>
      </c>
      <c r="O73" s="33">
        <v>5534000</v>
      </c>
    </row>
    <row r="74" spans="1:15" x14ac:dyDescent="0.35">
      <c r="A74" s="40">
        <f>VLOOKUP(B74,'[1]PORTFOLIO RAW'!B:B,1,FALSE)</f>
        <v>923036</v>
      </c>
      <c r="B74" s="40">
        <v>923036</v>
      </c>
      <c r="C74" s="40" t="s">
        <v>4341</v>
      </c>
      <c r="D74" s="38" t="s">
        <v>4342</v>
      </c>
      <c r="E74" s="33">
        <v>1871800</v>
      </c>
      <c r="F74" s="33">
        <v>1479000</v>
      </c>
      <c r="G74" s="33">
        <v>1661000</v>
      </c>
      <c r="H74" s="33">
        <v>1429200</v>
      </c>
      <c r="I74" s="33">
        <v>5047300</v>
      </c>
      <c r="J74" s="33">
        <v>4583600</v>
      </c>
      <c r="K74" s="33">
        <v>4401300</v>
      </c>
      <c r="L74" s="33">
        <v>4414000</v>
      </c>
      <c r="M74" s="33">
        <v>4591200</v>
      </c>
      <c r="N74" s="33">
        <v>4359000</v>
      </c>
      <c r="O74" s="33">
        <v>3258000</v>
      </c>
    </row>
    <row r="75" spans="1:15" x14ac:dyDescent="0.35">
      <c r="A75" s="40">
        <f>VLOOKUP(B75,'[1]PORTFOLIO RAW'!B:B,1,FALSE)</f>
        <v>905966</v>
      </c>
      <c r="B75" s="40">
        <v>905966</v>
      </c>
      <c r="C75" s="40" t="s">
        <v>4343</v>
      </c>
      <c r="D75" s="38" t="s">
        <v>4344</v>
      </c>
      <c r="E75" s="33">
        <v>674000</v>
      </c>
      <c r="F75" s="33">
        <v>698000</v>
      </c>
      <c r="G75" s="33">
        <v>674000</v>
      </c>
      <c r="H75" s="33">
        <v>791000</v>
      </c>
      <c r="I75" s="33">
        <v>686000</v>
      </c>
      <c r="J75" s="33">
        <v>775000</v>
      </c>
      <c r="K75" s="33">
        <v>1740000</v>
      </c>
      <c r="L75" s="33">
        <v>1698000</v>
      </c>
      <c r="M75" s="33">
        <v>1639000</v>
      </c>
      <c r="N75" s="33">
        <v>1856000</v>
      </c>
      <c r="O75" s="33">
        <v>2006000</v>
      </c>
    </row>
    <row r="76" spans="1:15" x14ac:dyDescent="0.35">
      <c r="A76" s="40">
        <f>VLOOKUP(B76,'[1]PORTFOLIO RAW'!B:B,1,FALSE)</f>
        <v>325922</v>
      </c>
      <c r="B76" s="40">
        <v>325922</v>
      </c>
      <c r="C76" s="40" t="s">
        <v>4345</v>
      </c>
      <c r="D76" s="38" t="s">
        <v>4346</v>
      </c>
      <c r="E76" s="33">
        <v>4376800</v>
      </c>
      <c r="F76" s="33">
        <v>3748400</v>
      </c>
      <c r="G76" s="33">
        <v>3277300</v>
      </c>
      <c r="H76" s="33">
        <v>2171800</v>
      </c>
      <c r="I76" s="33">
        <v>1704600</v>
      </c>
      <c r="J76" s="33">
        <v>2493100</v>
      </c>
      <c r="K76" s="33">
        <v>3509000</v>
      </c>
      <c r="L76" s="33">
        <v>3682800</v>
      </c>
      <c r="M76" s="33">
        <v>3811500</v>
      </c>
      <c r="N76" s="33">
        <v>3271300</v>
      </c>
      <c r="O76" s="33">
        <v>2871600</v>
      </c>
    </row>
    <row r="77" spans="1:15" x14ac:dyDescent="0.35">
      <c r="A77" s="40">
        <f>VLOOKUP(B77,'[1]PORTFOLIO RAW'!B:B,1,FALSE)</f>
        <v>912941</v>
      </c>
      <c r="B77" s="40">
        <v>912941</v>
      </c>
      <c r="C77" s="40" t="s">
        <v>4347</v>
      </c>
      <c r="D77" s="38" t="s">
        <v>4348</v>
      </c>
      <c r="E77" s="33">
        <v>3726244</v>
      </c>
      <c r="F77" s="33">
        <v>2619329</v>
      </c>
      <c r="G77" s="33">
        <v>2933209</v>
      </c>
      <c r="H77" s="33">
        <v>2824668</v>
      </c>
      <c r="I77" s="33">
        <v>5305192</v>
      </c>
      <c r="J77" s="33">
        <v>5393400</v>
      </c>
      <c r="K77" s="33">
        <v>3499000</v>
      </c>
      <c r="L77" s="33">
        <v>3473400</v>
      </c>
      <c r="M77" s="33">
        <v>12870400</v>
      </c>
      <c r="N77" s="33">
        <v>12269000</v>
      </c>
      <c r="O77" s="33">
        <v>10522100</v>
      </c>
    </row>
    <row r="78" spans="1:15" x14ac:dyDescent="0.35">
      <c r="A78" s="40">
        <f>VLOOKUP(B78,'[1]PORTFOLIO RAW'!B:B,1,FALSE)</f>
        <v>683118</v>
      </c>
      <c r="B78" s="40">
        <v>683118</v>
      </c>
      <c r="C78" s="40" t="s">
        <v>4349</v>
      </c>
      <c r="D78" s="38" t="s">
        <v>4350</v>
      </c>
      <c r="E78" s="33">
        <v>1151900</v>
      </c>
      <c r="F78" s="33">
        <v>1467700</v>
      </c>
      <c r="G78" s="33">
        <v>1193700</v>
      </c>
      <c r="H78" s="33">
        <v>1239600</v>
      </c>
      <c r="I78" s="33">
        <v>1243800</v>
      </c>
      <c r="J78" s="33">
        <v>1671200</v>
      </c>
      <c r="K78" s="33">
        <v>2101800</v>
      </c>
      <c r="L78" s="33">
        <v>2655200</v>
      </c>
      <c r="M78" s="33">
        <v>3401000</v>
      </c>
      <c r="N78" s="33">
        <v>3363000</v>
      </c>
      <c r="O78" s="33">
        <v>5540500</v>
      </c>
    </row>
    <row r="79" spans="1:15" x14ac:dyDescent="0.35">
      <c r="A79" s="40">
        <f>VLOOKUP(B79,'[1]PORTFOLIO RAW'!B:B,1,FALSE)</f>
        <v>906189</v>
      </c>
      <c r="B79" s="40">
        <v>906189</v>
      </c>
      <c r="C79" s="40" t="s">
        <v>4351</v>
      </c>
      <c r="D79" s="38" t="s">
        <v>4352</v>
      </c>
      <c r="E79" s="33">
        <v>21767600</v>
      </c>
      <c r="F79" s="33">
        <v>22419000</v>
      </c>
      <c r="G79" s="33">
        <v>24550600</v>
      </c>
      <c r="H79" s="33">
        <v>24349000</v>
      </c>
      <c r="I79" s="33">
        <v>26589600</v>
      </c>
      <c r="J79" s="33">
        <v>32420400</v>
      </c>
      <c r="K79" s="33">
        <v>34475700</v>
      </c>
      <c r="L79" s="33">
        <v>37045400</v>
      </c>
      <c r="M79" s="33">
        <v>36909400</v>
      </c>
      <c r="N79" s="33">
        <v>35708400</v>
      </c>
      <c r="O79" s="33">
        <v>40071300</v>
      </c>
    </row>
    <row r="80" spans="1:15" x14ac:dyDescent="0.35">
      <c r="A80" s="40">
        <f>VLOOKUP(B80,'[1]PORTFOLIO RAW'!B:B,1,FALSE)</f>
        <v>327998</v>
      </c>
      <c r="B80" s="40">
        <v>327998</v>
      </c>
      <c r="C80" s="40" t="s">
        <v>4353</v>
      </c>
      <c r="D80" s="38" t="s">
        <v>4354</v>
      </c>
      <c r="E80" s="33">
        <v>415731000</v>
      </c>
      <c r="F80" s="33">
        <v>288848000</v>
      </c>
      <c r="G80" s="33">
        <v>363255000</v>
      </c>
      <c r="H80" s="33">
        <v>353764000</v>
      </c>
      <c r="I80" s="33">
        <v>312596000</v>
      </c>
      <c r="J80" s="33">
        <v>310110000</v>
      </c>
      <c r="K80" s="33">
        <v>358760000</v>
      </c>
      <c r="L80" s="33">
        <v>275886000</v>
      </c>
      <c r="M80" s="33">
        <v>231307000</v>
      </c>
      <c r="N80" s="33">
        <v>236188000</v>
      </c>
      <c r="O80" s="33">
        <v>262598000</v>
      </c>
    </row>
    <row r="81" spans="1:15" x14ac:dyDescent="0.35">
      <c r="A81" s="40">
        <f>VLOOKUP(B81,'[1]PORTFOLIO RAW'!B:B,1,FALSE)</f>
        <v>683432</v>
      </c>
      <c r="B81" s="40">
        <v>683432</v>
      </c>
      <c r="C81" s="40" t="s">
        <v>4355</v>
      </c>
      <c r="D81" s="38" t="s">
        <v>4356</v>
      </c>
      <c r="E81" s="33">
        <v>1567800</v>
      </c>
      <c r="F81" s="33">
        <v>7702500</v>
      </c>
      <c r="G81" s="33">
        <v>6962600</v>
      </c>
      <c r="H81" s="33">
        <v>6743600</v>
      </c>
      <c r="I81" s="33">
        <v>6921800</v>
      </c>
      <c r="J81" s="33">
        <v>7070500</v>
      </c>
      <c r="K81" s="33">
        <v>7018100</v>
      </c>
      <c r="L81" s="33">
        <v>7061200</v>
      </c>
      <c r="M81" s="33">
        <v>7574200</v>
      </c>
      <c r="N81" s="33">
        <v>7658900</v>
      </c>
      <c r="O81" s="33">
        <v>8187400</v>
      </c>
    </row>
    <row r="82" spans="1:15" x14ac:dyDescent="0.35">
      <c r="A82" s="40">
        <f>VLOOKUP(B82,'[1]PORTFOLIO RAW'!B:B,1,FALSE)</f>
        <v>921964</v>
      </c>
      <c r="B82" s="40">
        <v>921964</v>
      </c>
      <c r="C82" s="40" t="s">
        <v>4357</v>
      </c>
      <c r="D82" s="38" t="s">
        <v>4358</v>
      </c>
      <c r="E82" s="33">
        <v>15446000</v>
      </c>
      <c r="F82" s="33">
        <v>14880000</v>
      </c>
      <c r="G82" s="33">
        <v>12927000</v>
      </c>
      <c r="H82" s="33">
        <v>12704000</v>
      </c>
      <c r="I82" s="33">
        <v>14265000</v>
      </c>
      <c r="J82" s="33">
        <v>14595000</v>
      </c>
      <c r="K82" s="33">
        <v>14562000</v>
      </c>
      <c r="L82" s="33">
        <v>14840000</v>
      </c>
      <c r="M82" s="33">
        <v>17336000</v>
      </c>
      <c r="N82" s="33">
        <v>20170000</v>
      </c>
      <c r="O82" s="33">
        <v>25291000</v>
      </c>
    </row>
    <row r="83" spans="1:15" x14ac:dyDescent="0.35">
      <c r="A83" s="40">
        <f>VLOOKUP(B83,'[1]PORTFOLIO RAW'!B:B,1,FALSE)</f>
        <v>154259</v>
      </c>
      <c r="B83" s="40">
        <v>154259</v>
      </c>
      <c r="C83" s="40" t="s">
        <v>4359</v>
      </c>
      <c r="D83" s="38" t="s">
        <v>4360</v>
      </c>
      <c r="E83" s="33">
        <v>268500</v>
      </c>
      <c r="F83" s="33">
        <v>267600</v>
      </c>
      <c r="G83" s="33">
        <v>267500</v>
      </c>
      <c r="H83" s="33">
        <v>266500</v>
      </c>
      <c r="I83" s="33">
        <v>265500</v>
      </c>
      <c r="J83" s="33">
        <v>271300</v>
      </c>
      <c r="K83" s="33">
        <v>769800</v>
      </c>
      <c r="L83" s="33">
        <v>757000</v>
      </c>
      <c r="M83" s="33">
        <v>7495700</v>
      </c>
      <c r="N83" s="33">
        <v>6445800</v>
      </c>
      <c r="O83" s="33">
        <v>5778000</v>
      </c>
    </row>
    <row r="84" spans="1:15" x14ac:dyDescent="0.35">
      <c r="A84" s="40">
        <f>VLOOKUP(B84,'[1]PORTFOLIO RAW'!B:B,1,FALSE)</f>
        <v>904830</v>
      </c>
      <c r="B84" s="40">
        <v>904830</v>
      </c>
      <c r="C84" s="40" t="s">
        <v>4361</v>
      </c>
      <c r="D84" s="38" t="s">
        <v>4362</v>
      </c>
      <c r="E84" s="33">
        <v>2090652</v>
      </c>
      <c r="F84" s="33">
        <v>2085673</v>
      </c>
      <c r="G84" s="33">
        <v>1860884</v>
      </c>
      <c r="H84" s="33">
        <v>1807811</v>
      </c>
      <c r="I84" s="33">
        <v>2187252</v>
      </c>
      <c r="J84" s="33">
        <v>2800116</v>
      </c>
      <c r="K84" s="33">
        <v>2832102</v>
      </c>
      <c r="L84" s="33">
        <v>3034482</v>
      </c>
      <c r="M84" s="33">
        <v>2773617</v>
      </c>
      <c r="N84" s="33">
        <v>3634817</v>
      </c>
      <c r="O84" s="33">
        <v>3583081</v>
      </c>
    </row>
    <row r="85" spans="1:15" x14ac:dyDescent="0.35">
      <c r="A85" s="40">
        <f>VLOOKUP(B85,'[1]PORTFOLIO RAW'!B:B,1,FALSE)</f>
        <v>932913</v>
      </c>
      <c r="B85" s="40">
        <v>932913</v>
      </c>
      <c r="C85" s="40" t="s">
        <v>4363</v>
      </c>
      <c r="D85" s="38" t="s">
        <v>4364</v>
      </c>
      <c r="E85" s="33">
        <v>3069300</v>
      </c>
      <c r="F85" s="33">
        <v>3073200</v>
      </c>
      <c r="G85" s="33">
        <v>2472400</v>
      </c>
      <c r="H85" s="33">
        <v>3176200</v>
      </c>
      <c r="I85" s="33">
        <v>3193100</v>
      </c>
      <c r="J85" s="33">
        <v>4455300</v>
      </c>
      <c r="K85" s="33">
        <v>4039700</v>
      </c>
      <c r="L85" s="33">
        <v>4570200</v>
      </c>
      <c r="M85" s="33">
        <v>4570800</v>
      </c>
      <c r="N85" s="33">
        <v>4949300</v>
      </c>
      <c r="O85" s="33">
        <v>4924700</v>
      </c>
    </row>
    <row r="86" spans="1:15" x14ac:dyDescent="0.35">
      <c r="A86" s="40">
        <f>VLOOKUP(B86,'[1]PORTFOLIO RAW'!B:B,1,FALSE)</f>
        <v>905214</v>
      </c>
      <c r="B86" s="40">
        <v>905214</v>
      </c>
      <c r="C86" s="40" t="s">
        <v>4365</v>
      </c>
      <c r="D86" s="38" t="s">
        <v>4366</v>
      </c>
      <c r="E86" s="33">
        <v>8509000</v>
      </c>
      <c r="F86" s="33">
        <v>8847000</v>
      </c>
      <c r="G86" s="33">
        <v>8368000</v>
      </c>
      <c r="H86" s="33">
        <v>8164000</v>
      </c>
      <c r="I86" s="33">
        <v>8132000</v>
      </c>
      <c r="J86" s="33">
        <v>8071000</v>
      </c>
      <c r="K86" s="33">
        <v>8243000</v>
      </c>
      <c r="L86" s="33">
        <v>9015000</v>
      </c>
      <c r="M86" s="33">
        <v>9807000</v>
      </c>
      <c r="N86" s="33">
        <v>11782000</v>
      </c>
      <c r="O86" s="33">
        <v>12915000</v>
      </c>
    </row>
    <row r="87" spans="1:15" x14ac:dyDescent="0.35">
      <c r="A87" s="40">
        <f>VLOOKUP(B87,'[1]PORTFOLIO RAW'!B:B,1,FALSE)</f>
        <v>513260</v>
      </c>
      <c r="B87" s="40">
        <v>513260</v>
      </c>
      <c r="C87" s="40" t="s">
        <v>4367</v>
      </c>
      <c r="D87" s="38" t="s">
        <v>4368</v>
      </c>
      <c r="E87" s="33">
        <v>4316460</v>
      </c>
      <c r="F87" s="33">
        <v>4298478</v>
      </c>
      <c r="G87" s="33">
        <v>3854032</v>
      </c>
      <c r="H87" s="33">
        <v>4207079</v>
      </c>
      <c r="I87" s="33">
        <v>3809589</v>
      </c>
      <c r="J87" s="33">
        <v>4446170</v>
      </c>
      <c r="K87" s="33">
        <v>4254376</v>
      </c>
      <c r="L87" s="33">
        <v>4453403</v>
      </c>
      <c r="M87" s="33">
        <v>3341739</v>
      </c>
      <c r="N87" s="33">
        <v>2908477</v>
      </c>
      <c r="O87" s="33">
        <v>2422891</v>
      </c>
    </row>
    <row r="88" spans="1:15" x14ac:dyDescent="0.35">
      <c r="A88" s="40">
        <f>VLOOKUP(B88,'[1]PORTFOLIO RAW'!B:B,1,FALSE)</f>
        <v>152719</v>
      </c>
      <c r="B88" s="40">
        <v>152719</v>
      </c>
      <c r="C88" s="40" t="s">
        <v>4369</v>
      </c>
      <c r="D88" s="38" t="s">
        <v>4370</v>
      </c>
      <c r="E88" s="33">
        <v>703000</v>
      </c>
      <c r="F88" s="33">
        <v>1873500</v>
      </c>
      <c r="G88" s="33">
        <v>1841200</v>
      </c>
      <c r="H88" s="33">
        <v>1692600</v>
      </c>
      <c r="I88" s="33">
        <v>1648800</v>
      </c>
      <c r="J88" s="33">
        <v>2120700</v>
      </c>
      <c r="K88" s="33">
        <v>2713200</v>
      </c>
      <c r="L88" s="33">
        <v>2756000</v>
      </c>
      <c r="M88" s="33">
        <v>1467300</v>
      </c>
      <c r="N88" s="33">
        <v>440000</v>
      </c>
      <c r="O88" s="33">
        <v>936600</v>
      </c>
    </row>
    <row r="89" spans="1:15" x14ac:dyDescent="0.35">
      <c r="A89" s="40">
        <f>VLOOKUP(B89,'[1]PORTFOLIO RAW'!B:B,1,FALSE)</f>
        <v>687609</v>
      </c>
      <c r="B89" s="40">
        <v>687609</v>
      </c>
      <c r="C89" s="40" t="s">
        <v>4371</v>
      </c>
      <c r="D89" s="38" t="s">
        <v>4372</v>
      </c>
      <c r="E89" s="33">
        <v>200220</v>
      </c>
      <c r="F89" s="33">
        <v>1000000</v>
      </c>
      <c r="G89" s="33">
        <v>0</v>
      </c>
      <c r="H89" s="33">
        <v>1794227</v>
      </c>
      <c r="I89" s="33">
        <v>2089648</v>
      </c>
      <c r="J89" s="33">
        <v>4519000</v>
      </c>
      <c r="K89" s="33">
        <v>4123000</v>
      </c>
      <c r="L89" s="33">
        <v>7627000</v>
      </c>
      <c r="M89" s="33">
        <v>6779000</v>
      </c>
      <c r="N89" s="33">
        <v>8960000</v>
      </c>
      <c r="O89" s="33">
        <v>10015000</v>
      </c>
    </row>
    <row r="90" spans="1:15" x14ac:dyDescent="0.35">
      <c r="A90" s="40">
        <f>VLOOKUP(B90,'[1]PORTFOLIO RAW'!B:B,1,FALSE)</f>
        <v>923937</v>
      </c>
      <c r="B90" s="40">
        <v>923937</v>
      </c>
      <c r="C90" s="40" t="s">
        <v>4373</v>
      </c>
      <c r="D90" s="38" t="s">
        <v>4374</v>
      </c>
      <c r="E90" s="33">
        <v>610032000</v>
      </c>
      <c r="F90" s="33">
        <v>632946000</v>
      </c>
      <c r="G90" s="33">
        <v>764730000</v>
      </c>
      <c r="H90" s="33">
        <v>753752000</v>
      </c>
      <c r="I90" s="33">
        <v>622827000</v>
      </c>
      <c r="J90" s="33">
        <v>599575000</v>
      </c>
      <c r="K90" s="33">
        <v>493779000</v>
      </c>
      <c r="L90" s="33">
        <v>475588000</v>
      </c>
      <c r="M90" s="33">
        <v>439153000</v>
      </c>
      <c r="N90" s="33">
        <v>411058000</v>
      </c>
      <c r="O90" s="33">
        <v>436933000</v>
      </c>
    </row>
    <row r="91" spans="1:15" x14ac:dyDescent="0.35">
      <c r="A91" s="40">
        <f>VLOOKUP(B91,'[1]PORTFOLIO RAW'!B:B,1,FALSE)</f>
        <v>741344</v>
      </c>
      <c r="B91" s="40">
        <v>741344</v>
      </c>
      <c r="C91" s="40" t="s">
        <v>4375</v>
      </c>
      <c r="D91" s="38" t="s">
        <v>4376</v>
      </c>
      <c r="E91" s="33">
        <v>810759000</v>
      </c>
      <c r="F91" s="33">
        <v>669624000</v>
      </c>
      <c r="G91" s="33">
        <v>561336000</v>
      </c>
      <c r="H91" s="33">
        <v>621049000</v>
      </c>
      <c r="I91" s="33">
        <v>543483000</v>
      </c>
      <c r="J91" s="33">
        <v>474825000</v>
      </c>
      <c r="K91" s="33">
        <v>483572000</v>
      </c>
      <c r="L91" s="33">
        <v>454853000</v>
      </c>
      <c r="M91" s="33">
        <v>368850000</v>
      </c>
      <c r="N91" s="33">
        <v>378700000</v>
      </c>
      <c r="O91" s="33">
        <v>437438000</v>
      </c>
    </row>
    <row r="92" spans="1:15" x14ac:dyDescent="0.35">
      <c r="A92" s="40">
        <f>VLOOKUP(B92,'[1]PORTFOLIO RAW'!B:B,1,FALSE)</f>
        <v>357922</v>
      </c>
      <c r="B92" s="40">
        <v>357922</v>
      </c>
      <c r="C92" s="40" t="s">
        <v>4377</v>
      </c>
      <c r="D92" s="38" t="s">
        <v>4378</v>
      </c>
      <c r="E92" s="33">
        <v>1613000</v>
      </c>
      <c r="F92" s="33">
        <v>1459000</v>
      </c>
      <c r="G92" s="33">
        <v>1610000</v>
      </c>
      <c r="H92" s="33">
        <v>1604000</v>
      </c>
      <c r="I92" s="33">
        <v>1598000</v>
      </c>
      <c r="J92" s="33">
        <v>4783000</v>
      </c>
      <c r="K92" s="33">
        <v>4254000</v>
      </c>
      <c r="L92" s="33">
        <v>7549000</v>
      </c>
      <c r="M92" s="33">
        <v>7039000</v>
      </c>
      <c r="N92" s="33">
        <v>6594000</v>
      </c>
      <c r="O92" s="33">
        <v>6540000</v>
      </c>
    </row>
    <row r="93" spans="1:15" x14ac:dyDescent="0.35">
      <c r="A93" s="40">
        <f>VLOOKUP(B93,'[1]PORTFOLIO RAW'!B:B,1,FALSE)</f>
        <v>883488</v>
      </c>
      <c r="B93" s="40">
        <v>883488</v>
      </c>
      <c r="C93" s="40" t="s">
        <v>4379</v>
      </c>
      <c r="D93" s="38" t="s">
        <v>4380</v>
      </c>
      <c r="E93" s="33">
        <v>19401895</v>
      </c>
      <c r="F93" s="33">
        <v>14485588</v>
      </c>
      <c r="G93" s="33">
        <v>11647525</v>
      </c>
      <c r="H93" s="33">
        <v>10765844</v>
      </c>
      <c r="I93" s="33">
        <v>9245986</v>
      </c>
      <c r="J93" s="33">
        <v>7480559</v>
      </c>
      <c r="K93" s="33">
        <v>7590532</v>
      </c>
      <c r="L93" s="33">
        <v>6337000</v>
      </c>
      <c r="M93" s="33">
        <v>1488000</v>
      </c>
      <c r="N93" s="33">
        <v>1403000</v>
      </c>
      <c r="O93" s="33">
        <v>1901000</v>
      </c>
    </row>
    <row r="94" spans="1:15" x14ac:dyDescent="0.35">
      <c r="A94" s="40">
        <f>VLOOKUP(B94,'[1]PORTFOLIO RAW'!B:B,1,FALSE)</f>
        <v>755148</v>
      </c>
      <c r="B94" s="40">
        <v>755148</v>
      </c>
      <c r="C94" s="40" t="s">
        <v>4381</v>
      </c>
      <c r="D94" s="38" t="s">
        <v>4382</v>
      </c>
      <c r="E94" s="33">
        <v>730385</v>
      </c>
      <c r="F94" s="33">
        <v>500178</v>
      </c>
      <c r="G94" s="33">
        <v>436012</v>
      </c>
      <c r="H94" s="33">
        <v>549662</v>
      </c>
      <c r="I94" s="33">
        <v>425981</v>
      </c>
      <c r="J94" s="33">
        <v>447011</v>
      </c>
      <c r="K94" s="33">
        <v>324826</v>
      </c>
      <c r="L94" s="33">
        <v>691175</v>
      </c>
      <c r="M94" s="33">
        <v>348788</v>
      </c>
      <c r="N94" s="33">
        <v>693493</v>
      </c>
      <c r="O94" s="33">
        <v>729369</v>
      </c>
    </row>
    <row r="95" spans="1:15" x14ac:dyDescent="0.35">
      <c r="A95" s="40">
        <f>VLOOKUP(B95,'[1]PORTFOLIO RAW'!B:B,1,FALSE)</f>
        <v>135448</v>
      </c>
      <c r="B95" s="40">
        <v>135448</v>
      </c>
      <c r="C95" s="40" t="s">
        <v>4383</v>
      </c>
      <c r="D95" s="38" t="s">
        <v>4384</v>
      </c>
      <c r="E95" s="33">
        <v>6125704</v>
      </c>
      <c r="F95" s="33">
        <v>5007756</v>
      </c>
      <c r="G95" s="33">
        <v>6496564</v>
      </c>
      <c r="H95" s="33">
        <v>6514936</v>
      </c>
      <c r="I95" s="33">
        <v>7493779</v>
      </c>
      <c r="J95" s="33">
        <v>11888100</v>
      </c>
      <c r="K95" s="33">
        <v>13650884</v>
      </c>
      <c r="L95" s="33">
        <v>14463780</v>
      </c>
      <c r="M95" s="33">
        <v>13755925</v>
      </c>
      <c r="N95" s="33">
        <v>16478900</v>
      </c>
      <c r="O95" s="33">
        <v>16202965</v>
      </c>
    </row>
    <row r="96" spans="1:15" x14ac:dyDescent="0.35">
      <c r="A96" s="40">
        <f>VLOOKUP(B96,'[1]PORTFOLIO RAW'!B:B,1,FALSE)</f>
        <v>921268</v>
      </c>
      <c r="B96" s="40">
        <v>921268</v>
      </c>
      <c r="C96" s="40" t="s">
        <v>4385</v>
      </c>
      <c r="D96" s="38" t="s">
        <v>4386</v>
      </c>
      <c r="E96" s="33">
        <v>1003400</v>
      </c>
      <c r="F96" s="33">
        <v>1138200</v>
      </c>
      <c r="G96" s="33">
        <v>967300</v>
      </c>
      <c r="H96" s="33">
        <v>845600</v>
      </c>
      <c r="I96" s="33">
        <v>7636200</v>
      </c>
      <c r="J96" s="33">
        <v>6541900</v>
      </c>
      <c r="K96" s="33">
        <v>6904500</v>
      </c>
      <c r="L96" s="33">
        <v>6569400</v>
      </c>
      <c r="M96" s="33">
        <v>6465500</v>
      </c>
      <c r="N96" s="33">
        <v>6687000</v>
      </c>
      <c r="O96" s="33">
        <v>7322700</v>
      </c>
    </row>
    <row r="97" spans="1:15" x14ac:dyDescent="0.35">
      <c r="A97" s="40">
        <f>VLOOKUP(B97,'[1]PORTFOLIO RAW'!B:B,1,FALSE)</f>
        <v>912157</v>
      </c>
      <c r="B97" s="40">
        <v>912157</v>
      </c>
      <c r="C97" s="40" t="s">
        <v>4387</v>
      </c>
      <c r="D97" s="38" t="s">
        <v>4388</v>
      </c>
      <c r="E97" s="33">
        <v>516640</v>
      </c>
      <c r="F97" s="33">
        <v>509080</v>
      </c>
      <c r="G97" s="33">
        <v>558343</v>
      </c>
      <c r="H97" s="33">
        <v>426255</v>
      </c>
      <c r="I97" s="33">
        <v>944908</v>
      </c>
      <c r="J97" s="33">
        <v>940596</v>
      </c>
      <c r="K97" s="33">
        <v>934728</v>
      </c>
      <c r="L97" s="33">
        <v>1052967</v>
      </c>
      <c r="M97" s="33">
        <v>1012885</v>
      </c>
      <c r="N97" s="33">
        <v>1046426</v>
      </c>
      <c r="O97" s="33">
        <v>2006109</v>
      </c>
    </row>
    <row r="98" spans="1:15" x14ac:dyDescent="0.35">
      <c r="A98" s="40">
        <f>VLOOKUP(B98,'[1]PORTFOLIO RAW'!B:B,1,FALSE)</f>
        <v>500320</v>
      </c>
      <c r="B98" s="40">
        <v>500320</v>
      </c>
      <c r="C98" s="40" t="s">
        <v>4389</v>
      </c>
      <c r="D98" s="38" t="s">
        <v>4390</v>
      </c>
      <c r="E98" s="33">
        <v>0</v>
      </c>
      <c r="F98" s="33">
        <v>0</v>
      </c>
      <c r="G98" s="33">
        <v>0</v>
      </c>
      <c r="H98" s="33">
        <v>0</v>
      </c>
      <c r="I98" s="33">
        <v>0</v>
      </c>
      <c r="J98" s="33">
        <v>539000</v>
      </c>
      <c r="K98" s="33">
        <v>559000</v>
      </c>
      <c r="L98" s="33">
        <v>580000</v>
      </c>
      <c r="M98" s="33">
        <v>633000</v>
      </c>
      <c r="N98" s="33">
        <v>1152000</v>
      </c>
      <c r="O98" s="33">
        <v>990000</v>
      </c>
    </row>
    <row r="99" spans="1:15" x14ac:dyDescent="0.35">
      <c r="A99" s="40">
        <f>VLOOKUP(B99,'[1]PORTFOLIO RAW'!B:B,1,FALSE)</f>
        <v>905115</v>
      </c>
      <c r="B99" s="40">
        <v>905115</v>
      </c>
      <c r="C99" s="40" t="s">
        <v>4391</v>
      </c>
      <c r="D99" s="38" t="s">
        <v>4392</v>
      </c>
      <c r="E99" s="33">
        <v>3776000</v>
      </c>
      <c r="F99" s="33">
        <v>4518000</v>
      </c>
      <c r="G99" s="33">
        <v>4575000</v>
      </c>
      <c r="H99" s="33">
        <v>5066000</v>
      </c>
      <c r="I99" s="33">
        <v>5201000</v>
      </c>
      <c r="J99" s="33">
        <v>5293000</v>
      </c>
      <c r="K99" s="33">
        <v>5642000</v>
      </c>
      <c r="L99" s="33">
        <v>6024000</v>
      </c>
      <c r="M99" s="33">
        <v>6842000</v>
      </c>
      <c r="N99" s="33">
        <v>6646000</v>
      </c>
      <c r="O99" s="33">
        <v>4656000</v>
      </c>
    </row>
    <row r="100" spans="1:15" x14ac:dyDescent="0.35">
      <c r="A100" s="40">
        <f>VLOOKUP(B100,'[1]PORTFOLIO RAW'!B:B,1,FALSE)</f>
        <v>902306</v>
      </c>
      <c r="B100" s="40">
        <v>902306</v>
      </c>
      <c r="C100" s="40" t="s">
        <v>4393</v>
      </c>
      <c r="D100" s="38" t="s">
        <v>4394</v>
      </c>
      <c r="E100" s="33">
        <v>11122982</v>
      </c>
      <c r="F100" s="33">
        <v>12279269</v>
      </c>
      <c r="G100" s="33">
        <v>12014455</v>
      </c>
      <c r="H100" s="33">
        <v>11816306</v>
      </c>
      <c r="I100" s="33">
        <v>12386829</v>
      </c>
      <c r="J100" s="33">
        <v>13473257</v>
      </c>
      <c r="K100" s="33">
        <v>13677672</v>
      </c>
      <c r="L100" s="33">
        <v>14030109</v>
      </c>
      <c r="M100" s="33">
        <v>13849988</v>
      </c>
      <c r="N100" s="33">
        <v>15274571</v>
      </c>
      <c r="O100" s="33">
        <v>16677091</v>
      </c>
    </row>
    <row r="101" spans="1:15" x14ac:dyDescent="0.35">
      <c r="A101" s="40">
        <f>VLOOKUP(B101,'[1]PORTFOLIO RAW'!B:B,1,FALSE)</f>
        <v>500373</v>
      </c>
      <c r="B101" s="40">
        <v>500373</v>
      </c>
      <c r="C101" s="40" t="s">
        <v>4395</v>
      </c>
      <c r="D101" s="38" t="s">
        <v>4396</v>
      </c>
      <c r="E101" s="33">
        <v>1185000</v>
      </c>
      <c r="F101" s="33">
        <v>1897000</v>
      </c>
      <c r="G101" s="33">
        <v>2797000</v>
      </c>
      <c r="H101" s="33">
        <v>5223341</v>
      </c>
      <c r="I101" s="33">
        <v>5009166</v>
      </c>
      <c r="J101" s="33">
        <v>6312181</v>
      </c>
      <c r="K101" s="33">
        <v>5913221</v>
      </c>
      <c r="L101" s="33">
        <v>5909933</v>
      </c>
      <c r="M101" s="33">
        <v>6660264</v>
      </c>
      <c r="N101" s="33">
        <v>6986358</v>
      </c>
      <c r="O101" s="33">
        <v>6387071</v>
      </c>
    </row>
    <row r="102" spans="1:15" x14ac:dyDescent="0.35">
      <c r="A102" s="40">
        <f>VLOOKUP(B102,'[1]PORTFOLIO RAW'!B:B,1,FALSE)</f>
        <v>906194</v>
      </c>
      <c r="B102" s="40">
        <v>906194</v>
      </c>
      <c r="C102" s="40" t="s">
        <v>4397</v>
      </c>
      <c r="D102" s="38" t="s">
        <v>4398</v>
      </c>
      <c r="E102" s="33">
        <v>1387300</v>
      </c>
      <c r="F102" s="33">
        <v>1219300</v>
      </c>
      <c r="G102" s="33">
        <v>1174100</v>
      </c>
      <c r="H102" s="33">
        <v>999600</v>
      </c>
      <c r="I102" s="33">
        <v>1013200</v>
      </c>
      <c r="J102" s="33">
        <v>1730700</v>
      </c>
      <c r="K102" s="33">
        <v>1442000</v>
      </c>
      <c r="L102" s="33">
        <v>1526100</v>
      </c>
      <c r="M102" s="33">
        <v>1195200</v>
      </c>
      <c r="N102" s="33">
        <v>2672200</v>
      </c>
      <c r="O102" s="33">
        <v>2704300</v>
      </c>
    </row>
    <row r="103" spans="1:15" x14ac:dyDescent="0.35">
      <c r="A103" s="40">
        <f>VLOOKUP(B103,'[1]PORTFOLIO RAW'!B:B,1,FALSE)</f>
        <v>329534</v>
      </c>
      <c r="B103" s="40">
        <v>329534</v>
      </c>
      <c r="C103" s="40" t="s">
        <v>4399</v>
      </c>
      <c r="D103" s="38" t="s">
        <v>4400</v>
      </c>
      <c r="E103" s="33">
        <v>9508733</v>
      </c>
      <c r="F103" s="33">
        <v>10501246</v>
      </c>
      <c r="G103" s="33">
        <v>9392570</v>
      </c>
      <c r="H103" s="33">
        <v>9948076</v>
      </c>
      <c r="I103" s="33">
        <v>9721061</v>
      </c>
      <c r="J103" s="33">
        <v>8529244</v>
      </c>
      <c r="K103" s="33">
        <v>10766254</v>
      </c>
      <c r="L103" s="33">
        <v>10844861</v>
      </c>
      <c r="M103" s="33">
        <v>10968498</v>
      </c>
      <c r="N103" s="33">
        <v>8987258</v>
      </c>
      <c r="O103" s="33">
        <v>8957291</v>
      </c>
    </row>
    <row r="104" spans="1:15" x14ac:dyDescent="0.35">
      <c r="A104" s="40">
        <f>VLOOKUP(B104,'[1]PORTFOLIO RAW'!B:B,1,FALSE)</f>
        <v>867375</v>
      </c>
      <c r="B104" s="40">
        <v>867375</v>
      </c>
      <c r="C104" s="40" t="s">
        <v>4401</v>
      </c>
      <c r="D104" s="38" t="s">
        <v>4402</v>
      </c>
      <c r="E104" s="33">
        <v>1088500</v>
      </c>
      <c r="F104" s="33">
        <v>1196900</v>
      </c>
      <c r="G104" s="33">
        <v>1421400</v>
      </c>
      <c r="H104" s="33">
        <v>1228400</v>
      </c>
      <c r="I104" s="33">
        <v>1218100</v>
      </c>
      <c r="J104" s="33">
        <v>1288100</v>
      </c>
      <c r="K104" s="33">
        <v>1344300</v>
      </c>
      <c r="L104" s="33">
        <v>1343100</v>
      </c>
      <c r="M104" s="33">
        <v>1637300</v>
      </c>
      <c r="N104" s="33">
        <v>2241500</v>
      </c>
      <c r="O104" s="33">
        <v>3572000</v>
      </c>
    </row>
    <row r="105" spans="1:15" x14ac:dyDescent="0.35">
      <c r="A105" s="40">
        <f>VLOOKUP(B105,'[1]PORTFOLIO RAW'!B:B,1,FALSE)</f>
        <v>910722</v>
      </c>
      <c r="B105" s="40">
        <v>910722</v>
      </c>
      <c r="C105" s="40" t="s">
        <v>4403</v>
      </c>
      <c r="D105" s="38" t="s">
        <v>4404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</row>
    <row r="106" spans="1:15" x14ac:dyDescent="0.35">
      <c r="A106" s="40">
        <f>VLOOKUP(B106,'[1]PORTFOLIO RAW'!B:B,1,FALSE)</f>
        <v>905039</v>
      </c>
      <c r="B106" s="40">
        <v>905039</v>
      </c>
      <c r="C106" s="40" t="s">
        <v>4405</v>
      </c>
      <c r="D106" s="38" t="s">
        <v>4406</v>
      </c>
      <c r="E106" s="33">
        <v>9566000</v>
      </c>
      <c r="F106" s="33">
        <v>9425000</v>
      </c>
      <c r="G106" s="33">
        <v>9605000</v>
      </c>
      <c r="H106" s="33">
        <v>15014000</v>
      </c>
      <c r="I106" s="33">
        <v>17033000</v>
      </c>
      <c r="J106" s="33">
        <v>11581000</v>
      </c>
      <c r="K106" s="33">
        <v>22699000</v>
      </c>
      <c r="L106" s="33">
        <v>29121000</v>
      </c>
      <c r="M106" s="33">
        <v>38687000</v>
      </c>
      <c r="N106" s="33">
        <v>42762000</v>
      </c>
      <c r="O106" s="33">
        <v>42336000</v>
      </c>
    </row>
    <row r="107" spans="1:15" x14ac:dyDescent="0.35">
      <c r="A107" s="40">
        <f>VLOOKUP(B107,'[1]PORTFOLIO RAW'!B:B,1,FALSE)</f>
        <v>905082</v>
      </c>
      <c r="B107" s="40">
        <v>905082</v>
      </c>
      <c r="C107" s="40" t="s">
        <v>4407</v>
      </c>
      <c r="D107" s="38" t="s">
        <v>4408</v>
      </c>
      <c r="E107" s="33">
        <v>545200</v>
      </c>
      <c r="F107" s="33">
        <v>623600</v>
      </c>
      <c r="G107" s="33">
        <v>643900</v>
      </c>
      <c r="H107" s="33">
        <v>637900</v>
      </c>
      <c r="I107" s="33">
        <v>825600</v>
      </c>
      <c r="J107" s="33">
        <v>965100</v>
      </c>
      <c r="K107" s="33">
        <v>1851900</v>
      </c>
      <c r="L107" s="33">
        <v>1678600</v>
      </c>
      <c r="M107" s="33">
        <v>2148900</v>
      </c>
      <c r="N107" s="33">
        <v>1893000</v>
      </c>
      <c r="O107" s="33">
        <v>3185600</v>
      </c>
    </row>
    <row r="108" spans="1:15" x14ac:dyDescent="0.35">
      <c r="A108" s="40">
        <f>VLOOKUP(B108,'[1]PORTFOLIO RAW'!B:B,1,FALSE)</f>
        <v>905016</v>
      </c>
      <c r="B108" s="40">
        <v>905016</v>
      </c>
      <c r="C108" s="40" t="s">
        <v>4409</v>
      </c>
      <c r="D108" s="38" t="s">
        <v>4410</v>
      </c>
      <c r="E108" s="33">
        <v>13698000</v>
      </c>
      <c r="F108" s="33">
        <v>17086000</v>
      </c>
      <c r="G108" s="33">
        <v>18889000</v>
      </c>
      <c r="H108" s="33">
        <v>20822000</v>
      </c>
      <c r="I108" s="33">
        <v>22967000</v>
      </c>
      <c r="J108" s="33">
        <v>27359000</v>
      </c>
      <c r="K108" s="33">
        <v>28426000</v>
      </c>
      <c r="L108" s="33">
        <v>29024000</v>
      </c>
      <c r="M108" s="33">
        <v>29687000</v>
      </c>
      <c r="N108" s="33">
        <v>30840000</v>
      </c>
      <c r="O108" s="33">
        <v>35081000</v>
      </c>
    </row>
    <row r="109" spans="1:15" x14ac:dyDescent="0.35">
      <c r="A109" s="40" t="str">
        <f>VLOOKUP(B109,'[1]PORTFOLIO RAW'!B:B,1,FALSE)</f>
        <v>28341F</v>
      </c>
      <c r="B109" s="40" t="s">
        <v>355</v>
      </c>
      <c r="C109" s="40" t="s">
        <v>4411</v>
      </c>
      <c r="D109" s="38" t="s">
        <v>4412</v>
      </c>
      <c r="E109" s="33">
        <v>993023</v>
      </c>
      <c r="F109" s="33">
        <v>983117</v>
      </c>
      <c r="G109" s="33">
        <v>980218</v>
      </c>
      <c r="H109" s="33">
        <v>977164</v>
      </c>
      <c r="I109" s="33">
        <v>972278</v>
      </c>
      <c r="J109" s="33">
        <v>972399</v>
      </c>
      <c r="K109" s="33">
        <v>1638118</v>
      </c>
      <c r="L109" s="33">
        <v>1171079</v>
      </c>
      <c r="M109" s="33">
        <v>1171382</v>
      </c>
      <c r="N109" s="33">
        <v>1067020</v>
      </c>
      <c r="O109" s="33">
        <v>1068200</v>
      </c>
    </row>
    <row r="110" spans="1:15" x14ac:dyDescent="0.35">
      <c r="A110" s="40">
        <f>VLOOKUP(B110,'[1]PORTFOLIO RAW'!B:B,1,FALSE)</f>
        <v>755980</v>
      </c>
      <c r="B110" s="40">
        <v>755980</v>
      </c>
      <c r="C110" s="40" t="s">
        <v>4413</v>
      </c>
      <c r="D110" s="38" t="s">
        <v>4414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90000</v>
      </c>
      <c r="M110" s="33">
        <v>365000</v>
      </c>
      <c r="N110" s="33">
        <v>390000</v>
      </c>
      <c r="O110" s="33">
        <v>415000</v>
      </c>
    </row>
    <row r="111" spans="1:15" x14ac:dyDescent="0.35">
      <c r="A111" s="40">
        <f>VLOOKUP(B111,'[1]PORTFOLIO RAW'!B:B,1,FALSE)</f>
        <v>905994</v>
      </c>
      <c r="B111" s="40">
        <v>905994</v>
      </c>
      <c r="C111" s="40" t="s">
        <v>4415</v>
      </c>
      <c r="D111" s="38" t="s">
        <v>4416</v>
      </c>
      <c r="E111" s="33">
        <v>1638460</v>
      </c>
      <c r="F111" s="33">
        <v>1745785</v>
      </c>
      <c r="G111" s="33">
        <v>1793848</v>
      </c>
      <c r="H111" s="33">
        <v>1767149</v>
      </c>
      <c r="I111" s="33">
        <v>2110410</v>
      </c>
      <c r="J111" s="33">
        <v>2208602</v>
      </c>
      <c r="K111" s="33">
        <v>2321862</v>
      </c>
      <c r="L111" s="33">
        <v>2409677</v>
      </c>
      <c r="M111" s="33">
        <v>2642366</v>
      </c>
      <c r="N111" s="33">
        <v>2798452</v>
      </c>
      <c r="O111" s="33">
        <v>3284766</v>
      </c>
    </row>
    <row r="112" spans="1:15" x14ac:dyDescent="0.35">
      <c r="A112" s="40">
        <f>VLOOKUP(B112,'[1]PORTFOLIO RAW'!B:B,1,FALSE)</f>
        <v>997198</v>
      </c>
      <c r="B112" s="40">
        <v>997198</v>
      </c>
      <c r="C112" s="40" t="s">
        <v>4417</v>
      </c>
      <c r="D112" s="38" t="s">
        <v>4418</v>
      </c>
      <c r="E112" s="33">
        <v>22031000</v>
      </c>
      <c r="F112" s="33">
        <v>23831000</v>
      </c>
      <c r="G112" s="33">
        <v>12104000</v>
      </c>
      <c r="H112" s="33">
        <v>11411000</v>
      </c>
      <c r="I112" s="33">
        <v>13267000</v>
      </c>
      <c r="J112" s="33">
        <v>14266000</v>
      </c>
      <c r="K112" s="33">
        <v>11297000</v>
      </c>
      <c r="L112" s="33">
        <v>16667000</v>
      </c>
      <c r="M112" s="33">
        <v>16920000</v>
      </c>
      <c r="N112" s="33">
        <v>17681000</v>
      </c>
      <c r="O112" s="33">
        <v>18749000</v>
      </c>
    </row>
    <row r="113" spans="1:15" x14ac:dyDescent="0.35">
      <c r="A113" s="40">
        <f>VLOOKUP(B113,'[1]PORTFOLIO RAW'!B:B,1,FALSE)</f>
        <v>951503</v>
      </c>
      <c r="B113" s="40">
        <v>951503</v>
      </c>
      <c r="C113" s="40" t="s">
        <v>4419</v>
      </c>
      <c r="D113" s="38" t="s">
        <v>4420</v>
      </c>
      <c r="E113" s="33">
        <v>16139842</v>
      </c>
      <c r="F113" s="33">
        <v>15084884</v>
      </c>
      <c r="G113" s="33">
        <v>12682598</v>
      </c>
      <c r="H113" s="33">
        <v>8787583</v>
      </c>
      <c r="I113" s="33">
        <v>7468308</v>
      </c>
      <c r="J113" s="33">
        <v>5682240</v>
      </c>
      <c r="K113" s="33">
        <v>5369325</v>
      </c>
      <c r="L113" s="33">
        <v>9199635</v>
      </c>
      <c r="M113" s="33">
        <v>12786040</v>
      </c>
      <c r="N113" s="33">
        <v>9657277</v>
      </c>
      <c r="O113" s="33">
        <v>8316529</v>
      </c>
    </row>
    <row r="114" spans="1:15" x14ac:dyDescent="0.35">
      <c r="A114" s="40">
        <f>VLOOKUP(B114,'[1]PORTFOLIO RAW'!B:B,1,FALSE)</f>
        <v>741123</v>
      </c>
      <c r="B114" s="40">
        <v>741123</v>
      </c>
      <c r="C114" s="40" t="s">
        <v>4421</v>
      </c>
      <c r="D114" s="38" t="s">
        <v>4422</v>
      </c>
      <c r="E114" s="33">
        <v>5405000</v>
      </c>
      <c r="F114" s="33">
        <v>4105000</v>
      </c>
      <c r="G114" s="33">
        <v>3641000</v>
      </c>
      <c r="H114" s="33">
        <v>3356000</v>
      </c>
      <c r="I114" s="33">
        <v>3395000</v>
      </c>
      <c r="J114" s="33">
        <v>3230000</v>
      </c>
      <c r="K114" s="33">
        <v>3848000</v>
      </c>
      <c r="L114" s="33">
        <v>3803000</v>
      </c>
      <c r="M114" s="33">
        <v>4293000</v>
      </c>
      <c r="N114" s="33">
        <v>4562000</v>
      </c>
      <c r="O114" s="33">
        <v>4900000</v>
      </c>
    </row>
    <row r="115" spans="1:15" x14ac:dyDescent="0.35">
      <c r="A115" s="40">
        <f>VLOOKUP(B115,'[1]PORTFOLIO RAW'!B:B,1,FALSE)</f>
        <v>546814</v>
      </c>
      <c r="B115" s="40">
        <v>546814</v>
      </c>
      <c r="C115" s="40" t="s">
        <v>4423</v>
      </c>
      <c r="D115" s="38" t="s">
        <v>4424</v>
      </c>
      <c r="E115" s="33">
        <v>9753000</v>
      </c>
      <c r="F115" s="33">
        <v>9699000</v>
      </c>
      <c r="G115" s="33">
        <v>8698000</v>
      </c>
      <c r="H115" s="33">
        <v>7425000</v>
      </c>
      <c r="I115" s="33">
        <v>7758000</v>
      </c>
      <c r="J115" s="33">
        <v>6930000</v>
      </c>
      <c r="K115" s="33">
        <v>7672000</v>
      </c>
      <c r="L115" s="33">
        <v>7341000</v>
      </c>
      <c r="M115" s="33">
        <v>7637000</v>
      </c>
      <c r="N115" s="33">
        <v>6871000</v>
      </c>
      <c r="O115" s="33">
        <v>5883000</v>
      </c>
    </row>
    <row r="116" spans="1:15" x14ac:dyDescent="0.35">
      <c r="A116" s="40">
        <f>VLOOKUP(B116,'[1]PORTFOLIO RAW'!B:B,1,FALSE)</f>
        <v>938076</v>
      </c>
      <c r="B116" s="40">
        <v>938076</v>
      </c>
      <c r="C116" s="40" t="s">
        <v>4425</v>
      </c>
      <c r="D116" s="38" t="s">
        <v>4426</v>
      </c>
      <c r="E116" s="33">
        <v>822898</v>
      </c>
      <c r="F116" s="33">
        <v>269271</v>
      </c>
      <c r="G116" s="33">
        <v>121156</v>
      </c>
      <c r="H116" s="33">
        <v>979900</v>
      </c>
      <c r="I116" s="33">
        <v>2168437</v>
      </c>
      <c r="J116" s="33">
        <v>2777200</v>
      </c>
      <c r="K116" s="33">
        <v>2295100</v>
      </c>
      <c r="L116" s="33">
        <v>2149000</v>
      </c>
      <c r="M116" s="33">
        <v>2155300</v>
      </c>
      <c r="N116" s="33">
        <v>2083400</v>
      </c>
      <c r="O116" s="33">
        <v>1097600</v>
      </c>
    </row>
    <row r="117" spans="1:15" x14ac:dyDescent="0.35">
      <c r="A117" s="40">
        <f>VLOOKUP(B117,'[1]PORTFOLIO RAW'!B:B,1,FALSE)</f>
        <v>152594</v>
      </c>
      <c r="B117" s="40">
        <v>152594</v>
      </c>
      <c r="C117" s="40" t="s">
        <v>4427</v>
      </c>
      <c r="D117" s="38" t="s">
        <v>4428</v>
      </c>
      <c r="E117" s="33">
        <v>7211000</v>
      </c>
      <c r="F117" s="33">
        <v>7351000</v>
      </c>
      <c r="G117" s="33">
        <v>6346000</v>
      </c>
      <c r="H117" s="33">
        <v>4755000</v>
      </c>
      <c r="I117" s="33">
        <v>3537000</v>
      </c>
      <c r="J117" s="33">
        <v>3527000</v>
      </c>
      <c r="K117" s="33">
        <v>20706000</v>
      </c>
      <c r="L117" s="33">
        <v>18970000</v>
      </c>
      <c r="M117" s="33">
        <v>20428000</v>
      </c>
      <c r="N117" s="33">
        <v>16027000</v>
      </c>
      <c r="O117" s="33">
        <v>13117000</v>
      </c>
    </row>
    <row r="118" spans="1:15" x14ac:dyDescent="0.35">
      <c r="A118" s="40">
        <f>VLOOKUP(B118,'[1]PORTFOLIO RAW'!B:B,1,FALSE)</f>
        <v>951018</v>
      </c>
      <c r="B118" s="40">
        <v>951018</v>
      </c>
      <c r="C118" s="40" t="s">
        <v>4429</v>
      </c>
      <c r="D118" s="38" t="s">
        <v>4430</v>
      </c>
      <c r="E118" s="33">
        <v>188000</v>
      </c>
      <c r="F118" s="33">
        <v>50000</v>
      </c>
      <c r="G118" s="33">
        <v>0</v>
      </c>
      <c r="H118" s="33">
        <v>0</v>
      </c>
      <c r="I118" s="33">
        <v>1665000</v>
      </c>
      <c r="J118" s="33">
        <v>1246000</v>
      </c>
      <c r="K118" s="33">
        <v>1394000</v>
      </c>
      <c r="L118" s="33">
        <v>1353000</v>
      </c>
      <c r="M118" s="33">
        <v>1731000</v>
      </c>
      <c r="N118" s="33">
        <v>1313000</v>
      </c>
      <c r="O118" s="33">
        <v>1249000</v>
      </c>
    </row>
    <row r="119" spans="1:15" x14ac:dyDescent="0.35">
      <c r="A119" s="40">
        <f>VLOOKUP(B119,'[1]PORTFOLIO RAW'!B:B,1,FALSE)</f>
        <v>907652</v>
      </c>
      <c r="B119" s="40">
        <v>907652</v>
      </c>
      <c r="C119" s="40" t="s">
        <v>4431</v>
      </c>
      <c r="D119" s="38" t="s">
        <v>4432</v>
      </c>
      <c r="E119" s="33">
        <v>2791000</v>
      </c>
      <c r="F119" s="33">
        <v>4024000</v>
      </c>
      <c r="G119" s="33">
        <v>3864000</v>
      </c>
      <c r="H119" s="33">
        <v>3203000</v>
      </c>
      <c r="I119" s="33">
        <v>3930000</v>
      </c>
      <c r="J119" s="33">
        <v>3909000</v>
      </c>
      <c r="K119" s="33">
        <v>3943000</v>
      </c>
      <c r="L119" s="33">
        <v>3942000</v>
      </c>
      <c r="M119" s="33">
        <v>3431000</v>
      </c>
      <c r="N119" s="33">
        <v>3918000</v>
      </c>
      <c r="O119" s="33">
        <v>4009000</v>
      </c>
    </row>
    <row r="120" spans="1:15" x14ac:dyDescent="0.35">
      <c r="A120" s="40">
        <f>VLOOKUP(B120,'[1]PORTFOLIO RAW'!B:B,1,FALSE)</f>
        <v>905801</v>
      </c>
      <c r="B120" s="40">
        <v>905801</v>
      </c>
      <c r="C120" s="40" t="s">
        <v>4433</v>
      </c>
      <c r="D120" s="38" t="s">
        <v>4434</v>
      </c>
      <c r="E120" s="33">
        <v>6206000</v>
      </c>
      <c r="F120" s="33">
        <v>6999500</v>
      </c>
      <c r="G120" s="33">
        <v>7075500</v>
      </c>
      <c r="H120" s="33">
        <v>6425900</v>
      </c>
      <c r="I120" s="33">
        <v>6885100</v>
      </c>
      <c r="J120" s="33">
        <v>7429600</v>
      </c>
      <c r="K120" s="33">
        <v>7969100</v>
      </c>
      <c r="L120" s="33">
        <v>8785800</v>
      </c>
      <c r="M120" s="33">
        <v>9223900</v>
      </c>
      <c r="N120" s="33">
        <v>8430900</v>
      </c>
      <c r="O120" s="33">
        <v>9481700</v>
      </c>
    </row>
    <row r="121" spans="1:15" x14ac:dyDescent="0.35">
      <c r="A121" s="40">
        <f>VLOOKUP(B121,'[1]PORTFOLIO RAW'!B:B,1,FALSE)</f>
        <v>906511</v>
      </c>
      <c r="B121" s="40">
        <v>906511</v>
      </c>
      <c r="C121" s="40" t="s">
        <v>4435</v>
      </c>
      <c r="D121" s="38" t="s">
        <v>4436</v>
      </c>
      <c r="E121" s="33">
        <v>513707</v>
      </c>
      <c r="F121" s="33">
        <v>512708</v>
      </c>
      <c r="G121" s="33">
        <v>513504</v>
      </c>
      <c r="H121" s="33">
        <v>512622</v>
      </c>
      <c r="I121" s="33">
        <v>500000</v>
      </c>
      <c r="J121" s="33">
        <v>500000</v>
      </c>
      <c r="K121" s="33">
        <v>792473</v>
      </c>
      <c r="L121" s="33">
        <v>805506</v>
      </c>
      <c r="M121" s="33">
        <v>662642</v>
      </c>
      <c r="N121" s="33">
        <v>914221</v>
      </c>
      <c r="O121" s="33">
        <v>3300702</v>
      </c>
    </row>
    <row r="122" spans="1:15" x14ac:dyDescent="0.35">
      <c r="A122" s="40">
        <f>VLOOKUP(B122,'[1]PORTFOLIO RAW'!B:B,1,FALSE)</f>
        <v>546697</v>
      </c>
      <c r="B122" s="40">
        <v>546697</v>
      </c>
      <c r="C122" s="40" t="s">
        <v>4437</v>
      </c>
      <c r="D122" s="38" t="s">
        <v>4438</v>
      </c>
      <c r="E122" s="33">
        <v>1300286</v>
      </c>
      <c r="F122" s="33">
        <v>1305485</v>
      </c>
      <c r="G122" s="33">
        <v>1161030</v>
      </c>
      <c r="H122" s="33">
        <v>3484918</v>
      </c>
      <c r="I122" s="33">
        <v>7607306</v>
      </c>
      <c r="J122" s="33">
        <v>8224045</v>
      </c>
      <c r="K122" s="33">
        <v>6699583</v>
      </c>
      <c r="L122" s="33">
        <v>12419000</v>
      </c>
      <c r="M122" s="33">
        <v>22180000</v>
      </c>
      <c r="N122" s="33">
        <v>26346000</v>
      </c>
      <c r="O122" s="33">
        <v>33542000</v>
      </c>
    </row>
    <row r="123" spans="1:15" x14ac:dyDescent="0.35">
      <c r="A123" s="40">
        <f>VLOOKUP(B123,'[1]PORTFOLIO RAW'!B:B,1,FALSE)</f>
        <v>134784</v>
      </c>
      <c r="B123" s="40">
        <v>134784</v>
      </c>
      <c r="C123" s="40" t="s">
        <v>4439</v>
      </c>
      <c r="D123" s="38" t="s">
        <v>4440</v>
      </c>
      <c r="E123" s="33">
        <v>1958000</v>
      </c>
      <c r="F123" s="33">
        <v>1797000</v>
      </c>
      <c r="G123" s="33">
        <v>2509000</v>
      </c>
      <c r="H123" s="33">
        <v>2296000</v>
      </c>
      <c r="I123" s="33">
        <v>4004000</v>
      </c>
      <c r="J123" s="33">
        <v>3980000</v>
      </c>
      <c r="K123" s="33">
        <v>4873000</v>
      </c>
      <c r="L123" s="33">
        <v>10719000</v>
      </c>
      <c r="M123" s="33">
        <v>9844000</v>
      </c>
      <c r="N123" s="33">
        <v>8154000</v>
      </c>
      <c r="O123" s="33">
        <v>8545000</v>
      </c>
    </row>
    <row r="124" spans="1:15" x14ac:dyDescent="0.35">
      <c r="A124" s="40">
        <f>VLOOKUP(B124,'[1]PORTFOLIO RAW'!B:B,1,FALSE)</f>
        <v>694405</v>
      </c>
      <c r="B124" s="40">
        <v>694405</v>
      </c>
      <c r="C124" s="40" t="s">
        <v>4441</v>
      </c>
      <c r="D124" s="38" t="s">
        <v>4442</v>
      </c>
      <c r="E124" s="33">
        <v>0</v>
      </c>
      <c r="F124" s="33">
        <v>26562</v>
      </c>
      <c r="G124" s="33">
        <v>25634</v>
      </c>
      <c r="H124" s="33">
        <v>25063</v>
      </c>
      <c r="I124" s="33">
        <v>23455</v>
      </c>
      <c r="J124" s="33">
        <v>21406</v>
      </c>
      <c r="K124" s="33">
        <v>1376792</v>
      </c>
      <c r="L124" s="33">
        <v>1401842</v>
      </c>
      <c r="M124" s="33">
        <v>1514000</v>
      </c>
      <c r="N124" s="33">
        <v>2820000</v>
      </c>
      <c r="O124" s="33">
        <v>2000000</v>
      </c>
    </row>
    <row r="125" spans="1:15" x14ac:dyDescent="0.35">
      <c r="A125" s="40">
        <f>VLOOKUP(B125,'[1]PORTFOLIO RAW'!B:B,1,FALSE)</f>
        <v>906150</v>
      </c>
      <c r="B125" s="40">
        <v>906150</v>
      </c>
      <c r="C125" s="40" t="s">
        <v>4443</v>
      </c>
      <c r="D125" s="38" t="s">
        <v>4444</v>
      </c>
      <c r="E125" s="33">
        <v>514116000</v>
      </c>
      <c r="F125" s="33">
        <v>523762000</v>
      </c>
      <c r="G125" s="33">
        <v>510200000</v>
      </c>
      <c r="H125" s="33">
        <v>478640000</v>
      </c>
      <c r="I125" s="33">
        <v>453443000</v>
      </c>
      <c r="J125" s="33">
        <v>414060000</v>
      </c>
      <c r="K125" s="33">
        <v>383040000</v>
      </c>
      <c r="L125" s="33">
        <v>364980000</v>
      </c>
      <c r="M125" s="33">
        <v>198276000</v>
      </c>
      <c r="N125" s="33">
        <v>136211000</v>
      </c>
      <c r="O125" s="33">
        <v>134591000</v>
      </c>
    </row>
    <row r="126" spans="1:15" x14ac:dyDescent="0.35">
      <c r="A126" s="40">
        <f>VLOOKUP(B126,'[1]PORTFOLIO RAW'!B:B,1,FALSE)</f>
        <v>905898</v>
      </c>
      <c r="B126" s="40">
        <v>905898</v>
      </c>
      <c r="C126" s="40" t="s">
        <v>4445</v>
      </c>
      <c r="D126" s="38" t="s">
        <v>4446</v>
      </c>
      <c r="E126" s="33">
        <v>111545</v>
      </c>
      <c r="F126" s="33">
        <v>529445</v>
      </c>
      <c r="G126" s="33">
        <v>525408</v>
      </c>
      <c r="H126" s="33">
        <v>494274</v>
      </c>
      <c r="I126" s="33">
        <v>516564</v>
      </c>
      <c r="J126" s="33">
        <v>564644</v>
      </c>
      <c r="K126" s="33">
        <v>542799</v>
      </c>
      <c r="L126" s="33">
        <v>484836</v>
      </c>
      <c r="M126" s="33">
        <v>1988832</v>
      </c>
      <c r="N126" s="33">
        <v>2247052</v>
      </c>
      <c r="O126" s="33">
        <v>2342348</v>
      </c>
    </row>
    <row r="127" spans="1:15" x14ac:dyDescent="0.35">
      <c r="A127" s="40">
        <f>VLOOKUP(B127,'[1]PORTFOLIO RAW'!B:B,1,FALSE)</f>
        <v>904678</v>
      </c>
      <c r="B127" s="40">
        <v>904678</v>
      </c>
      <c r="C127" s="40" t="s">
        <v>4447</v>
      </c>
      <c r="D127" s="38" t="s">
        <v>4448</v>
      </c>
      <c r="E127" s="33">
        <v>2786000</v>
      </c>
      <c r="F127" s="33">
        <v>2612000</v>
      </c>
      <c r="G127" s="33">
        <v>4574000</v>
      </c>
      <c r="H127" s="33">
        <v>3824000</v>
      </c>
      <c r="I127" s="33">
        <v>4820000</v>
      </c>
      <c r="J127" s="33">
        <v>4820000</v>
      </c>
      <c r="K127" s="33">
        <v>7816000</v>
      </c>
      <c r="L127" s="33">
        <v>7854000</v>
      </c>
      <c r="M127" s="33">
        <v>15346000</v>
      </c>
      <c r="N127" s="33">
        <v>12377000</v>
      </c>
      <c r="O127" s="33">
        <v>10942000</v>
      </c>
    </row>
    <row r="128" spans="1:15" x14ac:dyDescent="0.35">
      <c r="A128" s="40">
        <f>VLOOKUP(B128,'[1]PORTFOLIO RAW'!B:B,1,FALSE)</f>
        <v>696738</v>
      </c>
      <c r="B128" s="40">
        <v>696738</v>
      </c>
      <c r="C128" s="40" t="s">
        <v>4449</v>
      </c>
      <c r="D128" s="38" t="s">
        <v>4450</v>
      </c>
      <c r="E128" s="33">
        <v>553911000</v>
      </c>
      <c r="F128" s="33">
        <v>368633000</v>
      </c>
      <c r="G128" s="33">
        <v>437341000</v>
      </c>
      <c r="H128" s="33">
        <v>495718000</v>
      </c>
      <c r="I128" s="33">
        <v>511009000</v>
      </c>
      <c r="J128" s="33">
        <v>491643000</v>
      </c>
      <c r="K128" s="33">
        <v>490736000</v>
      </c>
      <c r="L128" s="33">
        <v>328705000</v>
      </c>
      <c r="M128" s="33">
        <v>332645000</v>
      </c>
      <c r="N128" s="33">
        <v>329214000</v>
      </c>
      <c r="O128" s="33">
        <v>388908000</v>
      </c>
    </row>
    <row r="129" spans="1:15" x14ac:dyDescent="0.35">
      <c r="A129" s="40">
        <f>VLOOKUP(B129,'[1]PORTFOLIO RAW'!B:B,1,FALSE)</f>
        <v>729665</v>
      </c>
      <c r="B129" s="40">
        <v>729665</v>
      </c>
      <c r="C129" s="40" t="s">
        <v>4451</v>
      </c>
      <c r="D129" s="38" t="s">
        <v>4452</v>
      </c>
      <c r="E129" s="33">
        <v>2099955</v>
      </c>
      <c r="F129" s="33">
        <v>3914887</v>
      </c>
      <c r="G129" s="33">
        <v>5636129</v>
      </c>
      <c r="H129" s="33">
        <v>5752356</v>
      </c>
      <c r="I129" s="33">
        <v>5722619</v>
      </c>
      <c r="J129" s="33">
        <v>5102649</v>
      </c>
      <c r="K129" s="33">
        <v>5259170</v>
      </c>
      <c r="L129" s="33">
        <v>5504629</v>
      </c>
      <c r="M129" s="33">
        <v>6890388</v>
      </c>
      <c r="N129" s="33">
        <v>6807567</v>
      </c>
      <c r="O129" s="33">
        <v>6988009</v>
      </c>
    </row>
    <row r="130" spans="1:15" x14ac:dyDescent="0.35">
      <c r="A130" s="40">
        <f>VLOOKUP(B130,'[1]PORTFOLIO RAW'!B:B,1,FALSE)</f>
        <v>912030</v>
      </c>
      <c r="B130" s="40">
        <v>912030</v>
      </c>
      <c r="C130" s="40" t="s">
        <v>4453</v>
      </c>
      <c r="D130" s="38" t="s">
        <v>4454</v>
      </c>
      <c r="E130" s="33">
        <v>855272</v>
      </c>
      <c r="F130" s="33">
        <v>717309</v>
      </c>
      <c r="G130" s="33">
        <v>1146111</v>
      </c>
      <c r="H130" s="33">
        <v>1399463</v>
      </c>
      <c r="I130" s="33">
        <v>1581302</v>
      </c>
      <c r="J130" s="33">
        <v>1620786</v>
      </c>
      <c r="K130" s="33">
        <v>1396617</v>
      </c>
      <c r="L130" s="33">
        <v>1812376</v>
      </c>
      <c r="M130" s="33">
        <v>1711678</v>
      </c>
      <c r="N130" s="33">
        <v>1720974</v>
      </c>
      <c r="O130" s="33">
        <v>1848566</v>
      </c>
    </row>
    <row r="131" spans="1:15" x14ac:dyDescent="0.35">
      <c r="A131" s="40">
        <f>VLOOKUP(B131,'[1]PORTFOLIO RAW'!B:B,1,FALSE)</f>
        <v>945589</v>
      </c>
      <c r="B131" s="40">
        <v>945589</v>
      </c>
      <c r="C131" s="40" t="s">
        <v>4455</v>
      </c>
      <c r="D131" s="38" t="s">
        <v>4456</v>
      </c>
      <c r="E131" s="33">
        <v>7510907</v>
      </c>
      <c r="F131" s="33">
        <v>5937456</v>
      </c>
      <c r="G131" s="33">
        <v>5656143</v>
      </c>
      <c r="H131" s="33">
        <v>4646345</v>
      </c>
      <c r="I131" s="33">
        <v>7722619</v>
      </c>
      <c r="J131" s="33">
        <v>8693820</v>
      </c>
      <c r="K131" s="33">
        <v>8661627</v>
      </c>
      <c r="L131" s="33">
        <v>9759773</v>
      </c>
      <c r="M131" s="33">
        <v>11069003</v>
      </c>
      <c r="N131" s="33">
        <v>9189495</v>
      </c>
      <c r="O131" s="33">
        <v>7880466</v>
      </c>
    </row>
    <row r="132" spans="1:15" x14ac:dyDescent="0.35">
      <c r="A132" s="40">
        <f>VLOOKUP(B132,'[1]PORTFOLIO RAW'!B:B,1,FALSE)</f>
        <v>905077</v>
      </c>
      <c r="B132" s="40">
        <v>905077</v>
      </c>
      <c r="C132" s="40" t="s">
        <v>4457</v>
      </c>
      <c r="D132" s="38" t="s">
        <v>4458</v>
      </c>
      <c r="E132" s="33">
        <v>2136357</v>
      </c>
      <c r="F132" s="33">
        <v>2007458</v>
      </c>
      <c r="G132" s="33">
        <v>1542043</v>
      </c>
      <c r="H132" s="33">
        <v>1827305</v>
      </c>
      <c r="I132" s="33">
        <v>1888173</v>
      </c>
      <c r="J132" s="33">
        <v>1906865</v>
      </c>
      <c r="K132" s="33">
        <v>1962017</v>
      </c>
      <c r="L132" s="33">
        <v>2184464</v>
      </c>
      <c r="M132" s="33">
        <v>2420527</v>
      </c>
      <c r="N132" s="33">
        <v>2980169</v>
      </c>
      <c r="O132" s="33">
        <v>2920480</v>
      </c>
    </row>
    <row r="133" spans="1:15" x14ac:dyDescent="0.35">
      <c r="A133" s="40">
        <f>VLOOKUP(B133,'[1]PORTFOLIO RAW'!B:B,1,FALSE)</f>
        <v>699943</v>
      </c>
      <c r="B133" s="40">
        <v>699943</v>
      </c>
      <c r="C133" s="40" t="s">
        <v>4459</v>
      </c>
      <c r="D133" s="38" t="s">
        <v>4460</v>
      </c>
      <c r="E133" s="33">
        <v>399496</v>
      </c>
      <c r="F133" s="33">
        <v>0</v>
      </c>
      <c r="G133" s="33">
        <v>0</v>
      </c>
      <c r="H133" s="33">
        <v>0</v>
      </c>
      <c r="I133" s="33">
        <v>999034</v>
      </c>
      <c r="J133" s="33">
        <v>999200</v>
      </c>
      <c r="K133" s="33">
        <v>999300</v>
      </c>
      <c r="L133" s="33">
        <v>1349000</v>
      </c>
      <c r="M133" s="33">
        <v>1948700</v>
      </c>
      <c r="N133" s="33">
        <v>2133700</v>
      </c>
      <c r="O133" s="33">
        <v>2136300</v>
      </c>
    </row>
    <row r="134" spans="1:15" x14ac:dyDescent="0.35">
      <c r="A134" s="40">
        <f>VLOOKUP(B134,'[1]PORTFOLIO RAW'!B:B,1,FALSE)</f>
        <v>542983</v>
      </c>
      <c r="B134" s="40">
        <v>542983</v>
      </c>
      <c r="C134" s="40" t="s">
        <v>4461</v>
      </c>
      <c r="D134" s="38" t="s">
        <v>4462</v>
      </c>
      <c r="E134" s="33">
        <v>11199</v>
      </c>
      <c r="F134" s="33">
        <v>2200900</v>
      </c>
      <c r="G134" s="33">
        <v>1903328</v>
      </c>
      <c r="H134" s="33">
        <v>1448415</v>
      </c>
      <c r="I134" s="33">
        <v>1488580</v>
      </c>
      <c r="J134" s="33">
        <v>5035614</v>
      </c>
      <c r="K134" s="33">
        <v>4805910</v>
      </c>
      <c r="L134" s="33">
        <v>4267700</v>
      </c>
      <c r="M134" s="33">
        <v>3639800</v>
      </c>
      <c r="N134" s="33">
        <v>3345400</v>
      </c>
      <c r="O134" s="33">
        <v>3347200</v>
      </c>
    </row>
    <row r="135" spans="1:15" x14ac:dyDescent="0.35">
      <c r="A135" s="40">
        <f>VLOOKUP(B135,'[1]PORTFOLIO RAW'!B:B,1,FALSE)</f>
        <v>741410</v>
      </c>
      <c r="B135" s="40">
        <v>741410</v>
      </c>
      <c r="C135" s="40" t="s">
        <v>4463</v>
      </c>
      <c r="D135" s="38" t="s">
        <v>4464</v>
      </c>
      <c r="E135" s="33">
        <v>2690200</v>
      </c>
      <c r="F135" s="33">
        <v>2449900</v>
      </c>
      <c r="G135" s="33">
        <v>2549600</v>
      </c>
      <c r="H135" s="33">
        <v>2856400</v>
      </c>
      <c r="I135" s="33">
        <v>2882500</v>
      </c>
      <c r="J135" s="33">
        <v>3211200</v>
      </c>
      <c r="K135" s="33">
        <v>2688500</v>
      </c>
      <c r="L135" s="33">
        <v>2780600</v>
      </c>
      <c r="M135" s="33">
        <v>2827500</v>
      </c>
      <c r="N135" s="33">
        <v>2999400</v>
      </c>
      <c r="O135" s="33">
        <v>2938300</v>
      </c>
    </row>
    <row r="136" spans="1:15" x14ac:dyDescent="0.35">
      <c r="A136" s="40">
        <f>VLOOKUP(B136,'[1]PORTFOLIO RAW'!B:B,1,FALSE)</f>
        <v>998171</v>
      </c>
      <c r="B136" s="40">
        <v>998171</v>
      </c>
      <c r="C136" s="40" t="s">
        <v>4465</v>
      </c>
      <c r="D136" s="38" t="s">
        <v>4466</v>
      </c>
      <c r="E136" s="33">
        <v>13430000</v>
      </c>
      <c r="F136" s="33">
        <v>11434000</v>
      </c>
      <c r="G136" s="33">
        <v>9682000</v>
      </c>
      <c r="H136" s="33">
        <v>9749000</v>
      </c>
      <c r="I136" s="33">
        <v>10788000</v>
      </c>
      <c r="J136" s="33">
        <v>10796000</v>
      </c>
      <c r="K136" s="33">
        <v>14724000</v>
      </c>
      <c r="L136" s="33">
        <v>17197000</v>
      </c>
      <c r="M136" s="33">
        <v>21315000</v>
      </c>
      <c r="N136" s="33">
        <v>23601000</v>
      </c>
      <c r="O136" s="33">
        <v>27028000</v>
      </c>
    </row>
    <row r="137" spans="1:15" x14ac:dyDescent="0.35">
      <c r="A137" s="40">
        <f>VLOOKUP(B137,'[1]PORTFOLIO RAW'!B:B,1,FALSE)</f>
        <v>904842</v>
      </c>
      <c r="B137" s="40">
        <v>904842</v>
      </c>
      <c r="C137" s="40" t="s">
        <v>4467</v>
      </c>
      <c r="D137" s="38" t="s">
        <v>4468</v>
      </c>
      <c r="E137" s="33">
        <v>9911000</v>
      </c>
      <c r="F137" s="33">
        <v>10667000</v>
      </c>
      <c r="G137" s="33">
        <v>10278000</v>
      </c>
      <c r="H137" s="33">
        <v>9714000</v>
      </c>
      <c r="I137" s="33">
        <v>9384000</v>
      </c>
      <c r="J137" s="33">
        <v>10063000</v>
      </c>
      <c r="K137" s="33">
        <v>8813000</v>
      </c>
      <c r="L137" s="33">
        <v>9403000</v>
      </c>
      <c r="M137" s="33">
        <v>9259000</v>
      </c>
      <c r="N137" s="33">
        <v>9309000</v>
      </c>
      <c r="O137" s="33">
        <v>9508000</v>
      </c>
    </row>
    <row r="138" spans="1:15" x14ac:dyDescent="0.35">
      <c r="A138" s="40">
        <f>VLOOKUP(B138,'[1]PORTFOLIO RAW'!B:B,1,FALSE)</f>
        <v>916860</v>
      </c>
      <c r="B138" s="40">
        <v>916860</v>
      </c>
      <c r="C138" s="40" t="s">
        <v>4469</v>
      </c>
      <c r="D138" s="38" t="s">
        <v>4470</v>
      </c>
      <c r="E138" s="33">
        <v>1957049</v>
      </c>
      <c r="F138" s="33">
        <v>2161574</v>
      </c>
      <c r="G138" s="33">
        <v>2052630</v>
      </c>
      <c r="H138" s="33">
        <v>2078234</v>
      </c>
      <c r="I138" s="33">
        <v>1965000</v>
      </c>
      <c r="J138" s="33">
        <v>2935000</v>
      </c>
      <c r="K138" s="33">
        <v>3003000</v>
      </c>
      <c r="L138" s="33">
        <v>4159000</v>
      </c>
      <c r="M138" s="33">
        <v>4720000</v>
      </c>
      <c r="N138" s="33">
        <v>4604000</v>
      </c>
      <c r="O138" s="33">
        <v>5211000</v>
      </c>
    </row>
    <row r="139" spans="1:15" x14ac:dyDescent="0.35">
      <c r="A139" s="40">
        <f>VLOOKUP(B139,'[1]PORTFOLIO RAW'!B:B,1,FALSE)</f>
        <v>951068</v>
      </c>
      <c r="B139" s="40">
        <v>951068</v>
      </c>
      <c r="C139" s="40" t="s">
        <v>4471</v>
      </c>
      <c r="D139" s="38" t="s">
        <v>4472</v>
      </c>
      <c r="E139" s="33">
        <v>9798547</v>
      </c>
      <c r="F139" s="33">
        <v>8179862</v>
      </c>
      <c r="G139" s="33">
        <v>4678911</v>
      </c>
      <c r="H139" s="33">
        <v>5854559</v>
      </c>
      <c r="I139" s="33">
        <v>4538949</v>
      </c>
      <c r="J139" s="33">
        <v>2954648</v>
      </c>
      <c r="K139" s="33">
        <v>4810415</v>
      </c>
      <c r="L139" s="33">
        <v>6733063</v>
      </c>
      <c r="M139" s="33">
        <v>7682893</v>
      </c>
      <c r="N139" s="33">
        <v>12001813</v>
      </c>
      <c r="O139" s="33">
        <v>14262000</v>
      </c>
    </row>
    <row r="140" spans="1:15" x14ac:dyDescent="0.35">
      <c r="A140" s="40">
        <f>VLOOKUP(B140,'[1]PORTFOLIO RAW'!B:B,1,FALSE)</f>
        <v>545725</v>
      </c>
      <c r="B140" s="40">
        <v>545725</v>
      </c>
      <c r="C140" s="40" t="s">
        <v>4473</v>
      </c>
      <c r="D140" s="38" t="s">
        <v>4474</v>
      </c>
      <c r="E140" s="33">
        <v>1562900</v>
      </c>
      <c r="F140" s="33">
        <v>1113098</v>
      </c>
      <c r="G140" s="33">
        <v>1099969</v>
      </c>
      <c r="H140" s="33">
        <v>1203500</v>
      </c>
      <c r="I140" s="33">
        <v>1064100</v>
      </c>
      <c r="J140" s="33">
        <v>1140775</v>
      </c>
      <c r="K140" s="33">
        <v>595927</v>
      </c>
      <c r="L140" s="33">
        <v>585197</v>
      </c>
      <c r="M140" s="33">
        <v>6526300</v>
      </c>
      <c r="N140" s="33">
        <v>6517400</v>
      </c>
      <c r="O140" s="33">
        <v>5938200</v>
      </c>
    </row>
    <row r="141" spans="1:15" x14ac:dyDescent="0.35">
      <c r="A141" s="40">
        <f>VLOOKUP(B141,'[1]PORTFOLIO RAW'!B:B,1,FALSE)</f>
        <v>905052</v>
      </c>
      <c r="B141" s="40">
        <v>905052</v>
      </c>
      <c r="C141" s="40" t="s">
        <v>4475</v>
      </c>
      <c r="D141" s="38" t="s">
        <v>4476</v>
      </c>
      <c r="E141" s="33">
        <v>2299351</v>
      </c>
      <c r="F141" s="33">
        <v>3677175</v>
      </c>
      <c r="G141" s="33">
        <v>3128555</v>
      </c>
      <c r="H141" s="33">
        <v>2829746</v>
      </c>
      <c r="I141" s="33">
        <v>3990261</v>
      </c>
      <c r="J141" s="33">
        <v>5048000</v>
      </c>
      <c r="K141" s="33">
        <v>6344000</v>
      </c>
      <c r="L141" s="33">
        <v>7457000</v>
      </c>
      <c r="M141" s="33">
        <v>7422000</v>
      </c>
      <c r="N141" s="33">
        <v>7829000</v>
      </c>
      <c r="O141" s="33">
        <v>8328000</v>
      </c>
    </row>
    <row r="142" spans="1:15" x14ac:dyDescent="0.35">
      <c r="A142" s="40">
        <f>VLOOKUP(B142,'[1]PORTFOLIO RAW'!B:B,1,FALSE)</f>
        <v>328184</v>
      </c>
      <c r="B142" s="40">
        <v>328184</v>
      </c>
      <c r="C142" s="40" t="s">
        <v>4477</v>
      </c>
      <c r="D142" s="38" t="s">
        <v>4478</v>
      </c>
      <c r="E142" s="33">
        <v>1000196</v>
      </c>
      <c r="F142" s="33">
        <v>999558</v>
      </c>
      <c r="G142" s="33">
        <v>998184</v>
      </c>
      <c r="H142" s="33">
        <v>998000</v>
      </c>
      <c r="I142" s="33">
        <v>999000</v>
      </c>
      <c r="J142" s="33">
        <v>499000</v>
      </c>
      <c r="K142" s="33">
        <v>499000</v>
      </c>
      <c r="L142" s="33">
        <v>499000</v>
      </c>
      <c r="M142" s="33">
        <v>500000</v>
      </c>
      <c r="N142" s="33">
        <v>1000000</v>
      </c>
      <c r="O142" s="33">
        <v>488000</v>
      </c>
    </row>
    <row r="143" spans="1:15" x14ac:dyDescent="0.35">
      <c r="A143" s="40">
        <f>VLOOKUP(B143,'[1]PORTFOLIO RAW'!B:B,1,FALSE)</f>
        <v>922726</v>
      </c>
      <c r="B143" s="40">
        <v>922726</v>
      </c>
      <c r="C143" s="40" t="s">
        <v>4479</v>
      </c>
      <c r="D143" s="38" t="s">
        <v>4480</v>
      </c>
      <c r="E143" s="33">
        <v>2122000</v>
      </c>
      <c r="F143" s="33">
        <v>1988000</v>
      </c>
      <c r="G143" s="33">
        <v>2221000</v>
      </c>
      <c r="H143" s="33">
        <v>2115000</v>
      </c>
      <c r="I143" s="33">
        <v>7331000</v>
      </c>
      <c r="J143" s="33">
        <v>13448000</v>
      </c>
      <c r="K143" s="33">
        <v>13446000</v>
      </c>
      <c r="L143" s="33">
        <v>13711000</v>
      </c>
      <c r="M143" s="33">
        <v>22670000</v>
      </c>
      <c r="N143" s="33">
        <v>25283000</v>
      </c>
      <c r="O143" s="33">
        <v>26813000</v>
      </c>
    </row>
    <row r="144" spans="1:15" x14ac:dyDescent="0.35">
      <c r="A144" s="40">
        <f>VLOOKUP(B144,'[1]PORTFOLIO RAW'!B:B,1,FALSE)</f>
        <v>905050</v>
      </c>
      <c r="B144" s="40">
        <v>905050</v>
      </c>
      <c r="C144" s="40" t="s">
        <v>4481</v>
      </c>
      <c r="D144" s="38" t="s">
        <v>4482</v>
      </c>
      <c r="E144" s="33">
        <v>1212641</v>
      </c>
      <c r="F144" s="33">
        <v>1255654</v>
      </c>
      <c r="G144" s="33">
        <v>1011529</v>
      </c>
      <c r="H144" s="33">
        <v>921567</v>
      </c>
      <c r="I144" s="33">
        <v>894936</v>
      </c>
      <c r="J144" s="33">
        <v>1031175</v>
      </c>
      <c r="K144" s="33">
        <v>932814</v>
      </c>
      <c r="L144" s="33">
        <v>942322</v>
      </c>
      <c r="M144" s="33">
        <v>1070193</v>
      </c>
      <c r="N144" s="33">
        <v>1325371</v>
      </c>
      <c r="O144" s="33">
        <v>1639152</v>
      </c>
    </row>
    <row r="145" spans="1:15" x14ac:dyDescent="0.35">
      <c r="A145" s="40">
        <f>VLOOKUP(B145,'[1]PORTFOLIO RAW'!B:B,1,FALSE)</f>
        <v>904069</v>
      </c>
      <c r="B145" s="40">
        <v>904069</v>
      </c>
      <c r="C145" s="40" t="s">
        <v>4483</v>
      </c>
      <c r="D145" s="38" t="s">
        <v>4484</v>
      </c>
      <c r="E145" s="33">
        <v>6620000</v>
      </c>
      <c r="F145" s="33">
        <v>12074000</v>
      </c>
      <c r="G145" s="33">
        <v>9033000</v>
      </c>
      <c r="H145" s="33">
        <v>8671000</v>
      </c>
      <c r="I145" s="33">
        <v>9908000</v>
      </c>
      <c r="J145" s="33">
        <v>10140000</v>
      </c>
      <c r="K145" s="33">
        <v>9488000</v>
      </c>
      <c r="L145" s="33">
        <v>9373000</v>
      </c>
      <c r="M145" s="33">
        <v>9326000</v>
      </c>
      <c r="N145" s="33">
        <v>11314000</v>
      </c>
      <c r="O145" s="33">
        <v>11157000</v>
      </c>
    </row>
    <row r="146" spans="1:15" x14ac:dyDescent="0.35">
      <c r="A146" s="40">
        <f>VLOOKUP(B146,'[1]PORTFOLIO RAW'!B:B,1,FALSE)</f>
        <v>923465</v>
      </c>
      <c r="B146" s="40">
        <v>923465</v>
      </c>
      <c r="C146" s="40" t="s">
        <v>4485</v>
      </c>
      <c r="D146" s="38" t="s">
        <v>4486</v>
      </c>
      <c r="E146" s="33">
        <v>2349200</v>
      </c>
      <c r="F146" s="33">
        <v>2119700</v>
      </c>
      <c r="G146" s="33">
        <v>1946600</v>
      </c>
      <c r="H146" s="33">
        <v>1737000</v>
      </c>
      <c r="I146" s="33">
        <v>1769200</v>
      </c>
      <c r="J146" s="33">
        <v>2449500</v>
      </c>
      <c r="K146" s="33">
        <v>1662500</v>
      </c>
      <c r="L146" s="33">
        <v>1732800</v>
      </c>
      <c r="M146" s="33">
        <v>1762300</v>
      </c>
      <c r="N146" s="33">
        <v>1690300</v>
      </c>
      <c r="O146" s="33">
        <v>1372500</v>
      </c>
    </row>
    <row r="147" spans="1:15" x14ac:dyDescent="0.35">
      <c r="A147" s="40">
        <f>VLOOKUP(B147,'[1]PORTFOLIO RAW'!B:B,1,FALSE)</f>
        <v>912142</v>
      </c>
      <c r="B147" s="40">
        <v>912142</v>
      </c>
      <c r="C147" s="40" t="s">
        <v>4487</v>
      </c>
      <c r="D147" s="38" t="s">
        <v>4488</v>
      </c>
      <c r="E147" s="33">
        <v>40979</v>
      </c>
      <c r="F147" s="33">
        <v>56642</v>
      </c>
      <c r="G147" s="33">
        <v>18232</v>
      </c>
      <c r="H147" s="33">
        <v>79908</v>
      </c>
      <c r="I147" s="33">
        <v>568073</v>
      </c>
      <c r="J147" s="33">
        <v>528260</v>
      </c>
      <c r="K147" s="33">
        <v>460651</v>
      </c>
      <c r="L147" s="33">
        <v>837539</v>
      </c>
      <c r="M147" s="33">
        <v>611162</v>
      </c>
      <c r="N147" s="33">
        <v>390172</v>
      </c>
      <c r="O147" s="33">
        <v>238071</v>
      </c>
    </row>
    <row r="148" spans="1:15" x14ac:dyDescent="0.35">
      <c r="A148" s="40">
        <f>VLOOKUP(B148,'[1]PORTFOLIO RAW'!B:B,1,FALSE)</f>
        <v>912212</v>
      </c>
      <c r="B148" s="40">
        <v>912212</v>
      </c>
      <c r="C148" s="40" t="s">
        <v>4489</v>
      </c>
      <c r="D148" s="38" t="s">
        <v>4490</v>
      </c>
      <c r="E148" s="33">
        <v>9537000</v>
      </c>
      <c r="F148" s="33">
        <v>11852000</v>
      </c>
      <c r="G148" s="33">
        <v>14541000</v>
      </c>
      <c r="H148" s="33">
        <v>16773000</v>
      </c>
      <c r="I148" s="33">
        <v>19627000</v>
      </c>
      <c r="J148" s="33">
        <v>16165000</v>
      </c>
      <c r="K148" s="33">
        <v>18180000</v>
      </c>
      <c r="L148" s="33">
        <v>18760000</v>
      </c>
      <c r="M148" s="33">
        <v>19861000</v>
      </c>
      <c r="N148" s="33">
        <v>27126000</v>
      </c>
      <c r="O148" s="33">
        <v>34581000</v>
      </c>
    </row>
    <row r="149" spans="1:15" x14ac:dyDescent="0.35">
      <c r="A149" s="40">
        <f>VLOOKUP(B149,'[1]PORTFOLIO RAW'!B:B,1,FALSE)</f>
        <v>867871</v>
      </c>
      <c r="B149" s="40">
        <v>867871</v>
      </c>
      <c r="C149" s="40" t="s">
        <v>4491</v>
      </c>
      <c r="D149" s="38" t="s">
        <v>4492</v>
      </c>
      <c r="E149" s="33">
        <v>5316000</v>
      </c>
      <c r="F149" s="33">
        <v>7431000</v>
      </c>
      <c r="G149" s="33">
        <v>6975000</v>
      </c>
      <c r="H149" s="33">
        <v>6989000</v>
      </c>
      <c r="I149" s="33">
        <v>6530000</v>
      </c>
      <c r="J149" s="33">
        <v>7287000</v>
      </c>
      <c r="K149" s="33">
        <v>6628000</v>
      </c>
      <c r="L149" s="33">
        <v>6109000</v>
      </c>
      <c r="M149" s="33">
        <v>5359000</v>
      </c>
      <c r="N149" s="33">
        <v>5052000</v>
      </c>
      <c r="O149" s="33">
        <v>4998000</v>
      </c>
    </row>
    <row r="150" spans="1:15" x14ac:dyDescent="0.35">
      <c r="A150" s="40">
        <f>VLOOKUP(B150,'[1]PORTFOLIO RAW'!B:B,1,FALSE)</f>
        <v>993062</v>
      </c>
      <c r="B150" s="40">
        <v>993062</v>
      </c>
      <c r="C150" s="40" t="s">
        <v>4493</v>
      </c>
      <c r="D150" s="38" t="s">
        <v>4494</v>
      </c>
      <c r="E150" s="33">
        <v>0</v>
      </c>
      <c r="F150" s="33">
        <v>744661</v>
      </c>
      <c r="G150" s="33">
        <v>745204</v>
      </c>
      <c r="H150" s="33">
        <v>745747</v>
      </c>
      <c r="I150" s="33">
        <v>746290</v>
      </c>
      <c r="J150" s="33">
        <v>746833</v>
      </c>
      <c r="K150" s="33">
        <v>747376</v>
      </c>
      <c r="L150" s="33">
        <v>747919</v>
      </c>
      <c r="M150" s="33">
        <v>3190416</v>
      </c>
      <c r="N150" s="33">
        <v>3057936</v>
      </c>
      <c r="O150" s="33">
        <v>2930457</v>
      </c>
    </row>
    <row r="151" spans="1:15" x14ac:dyDescent="0.35">
      <c r="A151" s="40">
        <f>VLOOKUP(B151,'[1]PORTFOLIO RAW'!B:B,1,FALSE)</f>
        <v>271980</v>
      </c>
      <c r="B151" s="40">
        <v>271980</v>
      </c>
      <c r="C151" s="40" t="s">
        <v>4495</v>
      </c>
      <c r="D151" s="38" t="s">
        <v>4496</v>
      </c>
      <c r="E151" s="33">
        <v>7928000</v>
      </c>
      <c r="F151" s="33">
        <v>5841000</v>
      </c>
      <c r="G151" s="33">
        <v>7279000</v>
      </c>
      <c r="H151" s="33">
        <v>5630000</v>
      </c>
      <c r="I151" s="33">
        <v>9780000</v>
      </c>
      <c r="J151" s="33">
        <v>11644000</v>
      </c>
      <c r="K151" s="33">
        <v>12022000</v>
      </c>
      <c r="L151" s="33">
        <v>11262000</v>
      </c>
      <c r="M151" s="33">
        <v>13113000</v>
      </c>
      <c r="N151" s="33">
        <v>10154000</v>
      </c>
      <c r="O151" s="33">
        <v>10406000</v>
      </c>
    </row>
    <row r="152" spans="1:15" x14ac:dyDescent="0.35">
      <c r="A152" s="40">
        <f>VLOOKUP(B152,'[1]PORTFOLIO RAW'!B:B,1,FALSE)</f>
        <v>905922</v>
      </c>
      <c r="B152" s="40">
        <v>905922</v>
      </c>
      <c r="C152" s="40" t="s">
        <v>4497</v>
      </c>
      <c r="D152" s="38" t="s">
        <v>4498</v>
      </c>
      <c r="E152" s="33">
        <v>5225000</v>
      </c>
      <c r="F152" s="33">
        <v>5456000</v>
      </c>
      <c r="G152" s="33">
        <v>4880000</v>
      </c>
      <c r="H152" s="33">
        <v>5904000</v>
      </c>
      <c r="I152" s="33">
        <v>6032000</v>
      </c>
      <c r="J152" s="33">
        <v>7902000</v>
      </c>
      <c r="K152" s="33">
        <v>7365000</v>
      </c>
      <c r="L152" s="33">
        <v>7376000</v>
      </c>
      <c r="M152" s="33">
        <v>7764000</v>
      </c>
      <c r="N152" s="33">
        <v>7770000</v>
      </c>
      <c r="O152" s="33">
        <v>8618000</v>
      </c>
    </row>
    <row r="153" spans="1:15" x14ac:dyDescent="0.35">
      <c r="A153" s="40">
        <f>VLOOKUP(B153,'[1]PORTFOLIO RAW'!B:B,1,FALSE)</f>
        <v>916130</v>
      </c>
      <c r="B153" s="40">
        <v>916130</v>
      </c>
      <c r="C153" s="40" t="s">
        <v>4499</v>
      </c>
      <c r="D153" s="38" t="s">
        <v>4500</v>
      </c>
      <c r="E153" s="33">
        <v>22337000</v>
      </c>
      <c r="F153" s="33">
        <v>25029000</v>
      </c>
      <c r="G153" s="33">
        <v>13640000</v>
      </c>
      <c r="H153" s="33">
        <v>13788000</v>
      </c>
      <c r="I153" s="33">
        <v>11568000</v>
      </c>
      <c r="J153" s="33">
        <v>8743000</v>
      </c>
      <c r="K153" s="33">
        <v>9527000</v>
      </c>
      <c r="L153" s="33">
        <v>8873000</v>
      </c>
      <c r="M153" s="33">
        <v>11091000</v>
      </c>
      <c r="N153" s="33">
        <v>14694000</v>
      </c>
      <c r="O153" s="33">
        <v>15344000</v>
      </c>
    </row>
    <row r="154" spans="1:15" x14ac:dyDescent="0.35">
      <c r="A154" s="40">
        <f>VLOOKUP(B154,'[1]PORTFOLIO RAW'!B:B,1,FALSE)</f>
        <v>546169</v>
      </c>
      <c r="B154" s="40">
        <v>546169</v>
      </c>
      <c r="C154" s="40" t="s">
        <v>4501</v>
      </c>
      <c r="D154" s="38" t="s">
        <v>4502</v>
      </c>
      <c r="E154" s="33">
        <v>4216415</v>
      </c>
      <c r="F154" s="33">
        <v>4556646</v>
      </c>
      <c r="G154" s="33">
        <v>4434383</v>
      </c>
      <c r="H154" s="33">
        <v>4058987</v>
      </c>
      <c r="I154" s="33">
        <v>4114385</v>
      </c>
      <c r="J154" s="33">
        <v>4195317</v>
      </c>
      <c r="K154" s="33">
        <v>4221401</v>
      </c>
      <c r="L154" s="33">
        <v>4620298</v>
      </c>
      <c r="M154" s="33">
        <v>5376310</v>
      </c>
      <c r="N154" s="33">
        <v>5066368</v>
      </c>
      <c r="O154" s="33">
        <v>5478927</v>
      </c>
    </row>
    <row r="155" spans="1:15" x14ac:dyDescent="0.35">
      <c r="A155" s="40">
        <f>VLOOKUP(B155,'[1]PORTFOLIO RAW'!B:B,1,FALSE)</f>
        <v>902354</v>
      </c>
      <c r="B155" s="40">
        <v>902354</v>
      </c>
      <c r="C155" s="40" t="s">
        <v>4503</v>
      </c>
      <c r="D155" s="38" t="s">
        <v>4504</v>
      </c>
      <c r="E155" s="33">
        <v>6496400</v>
      </c>
      <c r="F155" s="33">
        <v>6976000</v>
      </c>
      <c r="G155" s="33">
        <v>6454000</v>
      </c>
      <c r="H155" s="33">
        <v>6005000</v>
      </c>
      <c r="I155" s="33">
        <v>6679000</v>
      </c>
      <c r="J155" s="33">
        <v>6734000</v>
      </c>
      <c r="K155" s="33">
        <v>6339000</v>
      </c>
      <c r="L155" s="33">
        <v>7028000</v>
      </c>
      <c r="M155" s="33">
        <v>7839000</v>
      </c>
      <c r="N155" s="33">
        <v>7630000</v>
      </c>
      <c r="O155" s="33">
        <v>7486000</v>
      </c>
    </row>
    <row r="156" spans="1:15" x14ac:dyDescent="0.35">
      <c r="A156" s="40">
        <f>VLOOKUP(B156,'[1]PORTFOLIO RAW'!B:B,1,FALSE)</f>
        <v>325849</v>
      </c>
      <c r="B156" s="40">
        <v>325849</v>
      </c>
      <c r="C156" s="40" t="s">
        <v>4505</v>
      </c>
      <c r="D156" s="38" t="s">
        <v>4506</v>
      </c>
      <c r="E156" s="33">
        <v>2064576</v>
      </c>
      <c r="F156" s="33">
        <v>2070000</v>
      </c>
      <c r="G156" s="33">
        <v>2068000</v>
      </c>
      <c r="H156" s="33">
        <v>3998000</v>
      </c>
      <c r="I156" s="33">
        <v>4244000</v>
      </c>
      <c r="J156" s="33">
        <v>4553000</v>
      </c>
      <c r="K156" s="33">
        <v>4861000</v>
      </c>
      <c r="L156" s="33">
        <v>4761000</v>
      </c>
      <c r="M156" s="33">
        <v>4708000</v>
      </c>
      <c r="N156" s="33">
        <v>4611000</v>
      </c>
      <c r="O156" s="33">
        <v>4514000</v>
      </c>
    </row>
    <row r="157" spans="1:15" x14ac:dyDescent="0.35">
      <c r="A157" s="40">
        <f>VLOOKUP(B157,'[1]PORTFOLIO RAW'!B:B,1,FALSE)</f>
        <v>912134</v>
      </c>
      <c r="B157" s="40">
        <v>912134</v>
      </c>
      <c r="C157" s="40" t="s">
        <v>4507</v>
      </c>
      <c r="D157" s="38" t="s">
        <v>4508</v>
      </c>
      <c r="E157" s="33">
        <v>8782000</v>
      </c>
      <c r="F157" s="33">
        <v>8726000</v>
      </c>
      <c r="G157" s="33">
        <v>8676000</v>
      </c>
      <c r="H157" s="33">
        <v>8534000</v>
      </c>
      <c r="I157" s="33">
        <v>8859000</v>
      </c>
      <c r="J157" s="33">
        <v>8875000</v>
      </c>
      <c r="K157" s="33">
        <v>11310000</v>
      </c>
      <c r="L157" s="33">
        <v>11656000</v>
      </c>
      <c r="M157" s="33">
        <v>12078000</v>
      </c>
      <c r="N157" s="33">
        <v>14077000</v>
      </c>
      <c r="O157" s="33">
        <v>15589000</v>
      </c>
    </row>
    <row r="158" spans="1:15" x14ac:dyDescent="0.35">
      <c r="A158" s="40">
        <f>VLOOKUP(B158,'[1]PORTFOLIO RAW'!B:B,1,FALSE)</f>
        <v>277355</v>
      </c>
      <c r="B158" s="40">
        <v>277355</v>
      </c>
      <c r="C158" s="40" t="s">
        <v>4509</v>
      </c>
      <c r="D158" s="38" t="s">
        <v>4510</v>
      </c>
      <c r="E158" s="33">
        <v>199855</v>
      </c>
      <c r="F158" s="33">
        <v>199855</v>
      </c>
      <c r="G158" s="33">
        <v>199755</v>
      </c>
      <c r="H158" s="33">
        <v>0</v>
      </c>
      <c r="I158" s="33">
        <v>0</v>
      </c>
      <c r="J158" s="33">
        <v>0</v>
      </c>
      <c r="K158" s="33">
        <v>0</v>
      </c>
      <c r="L158" s="33">
        <v>604851</v>
      </c>
      <c r="M158" s="33">
        <v>624288</v>
      </c>
      <c r="N158" s="33">
        <v>640087</v>
      </c>
      <c r="O158" s="33">
        <v>662913</v>
      </c>
    </row>
    <row r="159" spans="1:15" x14ac:dyDescent="0.35">
      <c r="A159" s="40">
        <f>VLOOKUP(B159,'[1]PORTFOLIO RAW'!B:B,1,FALSE)</f>
        <v>906487</v>
      </c>
      <c r="B159" s="40">
        <v>906487</v>
      </c>
      <c r="C159" s="40" t="s">
        <v>4511</v>
      </c>
      <c r="D159" s="38" t="s">
        <v>4512</v>
      </c>
      <c r="E159" s="33">
        <v>1159300</v>
      </c>
      <c r="F159" s="33">
        <v>886800</v>
      </c>
      <c r="G159" s="33">
        <v>825000</v>
      </c>
      <c r="H159" s="33">
        <v>782800</v>
      </c>
      <c r="I159" s="33">
        <v>852800</v>
      </c>
      <c r="J159" s="33">
        <v>1057200</v>
      </c>
      <c r="K159" s="33">
        <v>878600</v>
      </c>
      <c r="L159" s="33">
        <v>969300</v>
      </c>
      <c r="M159" s="33">
        <v>969500</v>
      </c>
      <c r="N159" s="33">
        <v>977600</v>
      </c>
      <c r="O159" s="33">
        <v>1262700</v>
      </c>
    </row>
    <row r="160" spans="1:15" x14ac:dyDescent="0.35">
      <c r="A160" s="40">
        <f>VLOOKUP(B160,'[1]PORTFOLIO RAW'!B:B,1,FALSE)</f>
        <v>912219</v>
      </c>
      <c r="B160" s="40">
        <v>912219</v>
      </c>
      <c r="C160" s="40" t="s">
        <v>4513</v>
      </c>
      <c r="D160" s="38" t="s">
        <v>4514</v>
      </c>
      <c r="E160" s="33">
        <v>2836873</v>
      </c>
      <c r="F160" s="33">
        <v>2770718</v>
      </c>
      <c r="G160" s="33">
        <v>2978909</v>
      </c>
      <c r="H160" s="33">
        <v>4152134</v>
      </c>
      <c r="I160" s="33">
        <v>4538434</v>
      </c>
      <c r="J160" s="33">
        <v>5037525</v>
      </c>
      <c r="K160" s="33">
        <v>5065606</v>
      </c>
      <c r="L160" s="33">
        <v>6141400</v>
      </c>
      <c r="M160" s="33">
        <v>6655158</v>
      </c>
      <c r="N160" s="33">
        <v>6275540</v>
      </c>
      <c r="O160" s="33">
        <v>7972515</v>
      </c>
    </row>
    <row r="161" spans="1:15" x14ac:dyDescent="0.35">
      <c r="A161" s="40">
        <f>VLOOKUP(B161,'[1]PORTFOLIO RAW'!B:B,1,FALSE)</f>
        <v>921290</v>
      </c>
      <c r="B161" s="40">
        <v>921290</v>
      </c>
      <c r="C161" s="40" t="s">
        <v>4515</v>
      </c>
      <c r="D161" s="38" t="s">
        <v>4516</v>
      </c>
      <c r="E161" s="33">
        <v>5007200</v>
      </c>
      <c r="F161" s="33">
        <v>10462000</v>
      </c>
      <c r="G161" s="33">
        <v>6662100</v>
      </c>
      <c r="H161" s="33">
        <v>6926500</v>
      </c>
      <c r="I161" s="33">
        <v>6987000</v>
      </c>
      <c r="J161" s="33">
        <v>5531300</v>
      </c>
      <c r="K161" s="33">
        <v>5212900</v>
      </c>
      <c r="L161" s="33">
        <v>8056400</v>
      </c>
      <c r="M161" s="33">
        <v>7978500</v>
      </c>
      <c r="N161" s="33">
        <v>10305200</v>
      </c>
      <c r="O161" s="33">
        <v>13647100</v>
      </c>
    </row>
    <row r="162" spans="1:15" x14ac:dyDescent="0.35">
      <c r="A162" s="40">
        <f>VLOOKUP(B162,'[1]PORTFOLIO RAW'!B:B,1,FALSE)</f>
        <v>912402</v>
      </c>
      <c r="B162" s="40">
        <v>912402</v>
      </c>
      <c r="C162" s="40" t="s">
        <v>4517</v>
      </c>
      <c r="D162" s="38" t="s">
        <v>4518</v>
      </c>
      <c r="E162" s="33">
        <v>5168000</v>
      </c>
      <c r="F162" s="33">
        <v>5546000</v>
      </c>
      <c r="G162" s="33">
        <v>5400000</v>
      </c>
      <c r="H162" s="33">
        <v>5750000</v>
      </c>
      <c r="I162" s="33">
        <v>5691000</v>
      </c>
      <c r="J162" s="33">
        <v>5639000</v>
      </c>
      <c r="K162" s="33">
        <v>5821000</v>
      </c>
      <c r="L162" s="33">
        <v>5520000</v>
      </c>
      <c r="M162" s="33">
        <v>5582000</v>
      </c>
      <c r="N162" s="33">
        <v>5795000</v>
      </c>
      <c r="O162" s="33">
        <v>5344000</v>
      </c>
    </row>
    <row r="163" spans="1:15" x14ac:dyDescent="0.35">
      <c r="A163" s="40">
        <f>VLOOKUP(B163,'[1]PORTFOLIO RAW'!B:B,1,FALSE)</f>
        <v>277487</v>
      </c>
      <c r="B163" s="40">
        <v>277487</v>
      </c>
      <c r="C163" s="40" t="s">
        <v>4519</v>
      </c>
      <c r="D163" s="38" t="s">
        <v>4520</v>
      </c>
      <c r="E163" s="33">
        <v>11018000</v>
      </c>
      <c r="F163" s="33">
        <v>9871000</v>
      </c>
      <c r="G163" s="33">
        <v>9521000</v>
      </c>
      <c r="H163" s="33">
        <v>10846000</v>
      </c>
      <c r="I163" s="33">
        <v>11128000</v>
      </c>
      <c r="J163" s="33">
        <v>12870000</v>
      </c>
      <c r="K163" s="33">
        <v>10872000</v>
      </c>
      <c r="L163" s="33">
        <v>10787000</v>
      </c>
      <c r="M163" s="33">
        <v>14334000</v>
      </c>
      <c r="N163" s="33">
        <v>16075000</v>
      </c>
      <c r="O163" s="33">
        <v>24289000</v>
      </c>
    </row>
    <row r="164" spans="1:15" x14ac:dyDescent="0.35">
      <c r="A164" s="40">
        <f>VLOOKUP(B164,'[1]PORTFOLIO RAW'!B:B,1,FALSE)</f>
        <v>277642</v>
      </c>
      <c r="B164" s="40">
        <v>277642</v>
      </c>
      <c r="C164" s="40" t="s">
        <v>4521</v>
      </c>
      <c r="D164" s="38" t="s">
        <v>4522</v>
      </c>
      <c r="E164" s="33">
        <v>2087000</v>
      </c>
      <c r="F164" s="33">
        <v>2125000</v>
      </c>
      <c r="G164" s="33">
        <v>2904000</v>
      </c>
      <c r="H164" s="33">
        <v>3691000</v>
      </c>
      <c r="I164" s="33">
        <v>2185000</v>
      </c>
      <c r="J164" s="33">
        <v>2362000</v>
      </c>
      <c r="K164" s="33">
        <v>2699000</v>
      </c>
      <c r="L164" s="33">
        <v>2762000</v>
      </c>
      <c r="M164" s="33">
        <v>1655000</v>
      </c>
      <c r="N164" s="33">
        <v>1912000</v>
      </c>
      <c r="O164" s="33">
        <v>2011000</v>
      </c>
    </row>
    <row r="165" spans="1:15" x14ac:dyDescent="0.35">
      <c r="A165" s="40">
        <f>VLOOKUP(B165,'[1]PORTFOLIO RAW'!B:B,1,FALSE)</f>
        <v>154423</v>
      </c>
      <c r="B165" s="40">
        <v>154423</v>
      </c>
      <c r="C165" s="40" t="s">
        <v>4523</v>
      </c>
      <c r="D165" s="38" t="s">
        <v>4524</v>
      </c>
      <c r="E165" s="33">
        <v>4407000</v>
      </c>
      <c r="F165" s="33">
        <v>3805000</v>
      </c>
      <c r="G165" s="33">
        <v>5052000</v>
      </c>
      <c r="H165" s="33">
        <v>5019000</v>
      </c>
      <c r="I165" s="33">
        <v>6460000</v>
      </c>
      <c r="J165" s="33">
        <v>6308000</v>
      </c>
      <c r="K165" s="33">
        <v>6152000</v>
      </c>
      <c r="L165" s="33">
        <v>6169000</v>
      </c>
      <c r="M165" s="33">
        <v>15261000</v>
      </c>
      <c r="N165" s="33">
        <v>14282000</v>
      </c>
      <c r="O165" s="33">
        <v>14263000</v>
      </c>
    </row>
    <row r="166" spans="1:15" x14ac:dyDescent="0.35">
      <c r="A166" s="40">
        <f>VLOOKUP(B166,'[1]PORTFOLIO RAW'!B:B,1,FALSE)</f>
        <v>922418</v>
      </c>
      <c r="B166" s="40">
        <v>922418</v>
      </c>
      <c r="C166" s="40" t="s">
        <v>4525</v>
      </c>
      <c r="D166" s="38" t="s">
        <v>4526</v>
      </c>
      <c r="E166" s="33">
        <v>7321000</v>
      </c>
      <c r="F166" s="33">
        <v>8264000</v>
      </c>
      <c r="G166" s="33">
        <v>9485000</v>
      </c>
      <c r="H166" s="33">
        <v>9477000</v>
      </c>
      <c r="I166" s="33">
        <v>9001000</v>
      </c>
      <c r="J166" s="33">
        <v>9210000</v>
      </c>
      <c r="K166" s="33">
        <v>10846000</v>
      </c>
      <c r="L166" s="33">
        <v>10668000</v>
      </c>
      <c r="M166" s="33">
        <v>10583000</v>
      </c>
      <c r="N166" s="33">
        <v>10778000</v>
      </c>
      <c r="O166" s="33">
        <v>11533000</v>
      </c>
    </row>
    <row r="167" spans="1:15" x14ac:dyDescent="0.35">
      <c r="A167" s="40">
        <f>VLOOKUP(B167,'[1]PORTFOLIO RAW'!B:B,1,FALSE)</f>
        <v>755695</v>
      </c>
      <c r="B167" s="40">
        <v>755695</v>
      </c>
      <c r="C167" s="40" t="s">
        <v>4527</v>
      </c>
      <c r="D167" s="38" t="s">
        <v>4528</v>
      </c>
      <c r="E167" s="33">
        <v>8852000</v>
      </c>
      <c r="F167" s="33">
        <v>9343000</v>
      </c>
      <c r="G167" s="33">
        <v>10047000</v>
      </c>
      <c r="H167" s="33">
        <v>9364000</v>
      </c>
      <c r="I167" s="33">
        <v>9353000</v>
      </c>
      <c r="J167" s="33">
        <v>8902000</v>
      </c>
      <c r="K167" s="33">
        <v>9560000</v>
      </c>
      <c r="L167" s="33">
        <v>9088000</v>
      </c>
      <c r="M167" s="33">
        <v>8787000</v>
      </c>
      <c r="N167" s="33">
        <v>9454000</v>
      </c>
      <c r="O167" s="33">
        <v>9195000</v>
      </c>
    </row>
    <row r="168" spans="1:15" x14ac:dyDescent="0.35">
      <c r="A168" s="40">
        <f>VLOOKUP(B168,'[1]PORTFOLIO RAW'!B:B,1,FALSE)</f>
        <v>905620</v>
      </c>
      <c r="B168" s="40">
        <v>905620</v>
      </c>
      <c r="C168" s="40" t="s">
        <v>4529</v>
      </c>
      <c r="D168" s="38" t="s">
        <v>4530</v>
      </c>
      <c r="E168" s="33">
        <v>6680000</v>
      </c>
      <c r="F168" s="33">
        <v>6060000</v>
      </c>
      <c r="G168" s="33">
        <v>5080000</v>
      </c>
      <c r="H168" s="33">
        <v>6573000</v>
      </c>
      <c r="I168" s="33">
        <v>7627000</v>
      </c>
      <c r="J168" s="33">
        <v>47000</v>
      </c>
      <c r="K168" s="33">
        <v>10521000</v>
      </c>
      <c r="L168" s="33">
        <v>11367000</v>
      </c>
      <c r="M168" s="33">
        <v>12649000</v>
      </c>
      <c r="N168" s="33">
        <v>15699000</v>
      </c>
      <c r="O168" s="33">
        <v>16995000</v>
      </c>
    </row>
    <row r="169" spans="1:15" x14ac:dyDescent="0.35">
      <c r="A169" s="40">
        <f>VLOOKUP(B169,'[1]PORTFOLIO RAW'!B:B,1,FALSE)</f>
        <v>944314</v>
      </c>
      <c r="B169" s="40">
        <v>944314</v>
      </c>
      <c r="C169" s="40" t="s">
        <v>4531</v>
      </c>
      <c r="D169" s="38" t="s">
        <v>4532</v>
      </c>
      <c r="E169" s="33">
        <v>16469000</v>
      </c>
      <c r="F169" s="33">
        <v>17430000</v>
      </c>
      <c r="G169" s="33">
        <v>17913000</v>
      </c>
      <c r="H169" s="33">
        <v>17592000</v>
      </c>
      <c r="I169" s="33">
        <v>20582000</v>
      </c>
      <c r="J169" s="33">
        <v>21486000</v>
      </c>
      <c r="K169" s="33">
        <v>22776000</v>
      </c>
      <c r="L169" s="33">
        <v>25955000</v>
      </c>
      <c r="M169" s="33">
        <v>28951000</v>
      </c>
      <c r="N169" s="33">
        <v>35095000</v>
      </c>
      <c r="O169" s="33">
        <v>37324000</v>
      </c>
    </row>
    <row r="170" spans="1:15" x14ac:dyDescent="0.35">
      <c r="A170" s="40">
        <f>VLOOKUP(B170,'[1]PORTFOLIO RAW'!B:B,1,FALSE)</f>
        <v>357366</v>
      </c>
      <c r="B170" s="40">
        <v>357366</v>
      </c>
      <c r="C170" s="40" t="s">
        <v>4533</v>
      </c>
      <c r="D170" s="38" t="s">
        <v>4534</v>
      </c>
      <c r="E170" s="33">
        <v>5762958</v>
      </c>
      <c r="F170" s="33">
        <v>5975269</v>
      </c>
      <c r="G170" s="33">
        <v>4531634</v>
      </c>
      <c r="H170" s="33">
        <v>3892070</v>
      </c>
      <c r="I170" s="33">
        <v>4206074</v>
      </c>
      <c r="J170" s="33">
        <v>5261370</v>
      </c>
      <c r="K170" s="33">
        <v>4582727</v>
      </c>
      <c r="L170" s="33">
        <v>6292400</v>
      </c>
      <c r="M170" s="33">
        <v>5283742</v>
      </c>
      <c r="N170" s="33">
        <v>4965900</v>
      </c>
      <c r="O170" s="33">
        <v>5170264</v>
      </c>
    </row>
    <row r="171" spans="1:15" x14ac:dyDescent="0.35">
      <c r="A171" s="40">
        <f>VLOOKUP(B171,'[1]PORTFOLIO RAW'!B:B,1,FALSE)</f>
        <v>516007</v>
      </c>
      <c r="B171" s="40">
        <v>516007</v>
      </c>
      <c r="C171" s="40" t="s">
        <v>4535</v>
      </c>
      <c r="D171" s="38" t="s">
        <v>4536</v>
      </c>
      <c r="E171" s="33">
        <v>11182003</v>
      </c>
      <c r="F171" s="33">
        <v>13470611</v>
      </c>
      <c r="G171" s="33">
        <v>14060270</v>
      </c>
      <c r="H171" s="33">
        <v>12050437</v>
      </c>
      <c r="I171" s="33">
        <v>13472263</v>
      </c>
      <c r="J171" s="33">
        <v>14229509</v>
      </c>
      <c r="K171" s="33">
        <v>13984130</v>
      </c>
      <c r="L171" s="33">
        <v>14159202</v>
      </c>
      <c r="M171" s="33">
        <v>12696753</v>
      </c>
      <c r="N171" s="33">
        <v>12987595</v>
      </c>
      <c r="O171" s="33">
        <v>12909094</v>
      </c>
    </row>
    <row r="172" spans="1:15" x14ac:dyDescent="0.35">
      <c r="A172" s="40">
        <f>VLOOKUP(B172,'[1]PORTFOLIO RAW'!B:B,1,FALSE)</f>
        <v>510493</v>
      </c>
      <c r="B172" s="40">
        <v>510493</v>
      </c>
      <c r="C172" s="40" t="s">
        <v>4537</v>
      </c>
      <c r="D172" s="38" t="s">
        <v>4538</v>
      </c>
      <c r="E172" s="33">
        <v>723108</v>
      </c>
      <c r="F172" s="33">
        <v>1239200</v>
      </c>
      <c r="G172" s="33">
        <v>991100</v>
      </c>
      <c r="H172" s="33">
        <v>880300</v>
      </c>
      <c r="I172" s="33">
        <v>1252100</v>
      </c>
      <c r="J172" s="33">
        <v>1171800</v>
      </c>
      <c r="K172" s="33">
        <v>1233100</v>
      </c>
      <c r="L172" s="33">
        <v>1284900</v>
      </c>
      <c r="M172" s="33">
        <v>1395700</v>
      </c>
      <c r="N172" s="33">
        <v>1447200</v>
      </c>
      <c r="O172" s="33">
        <v>5027100</v>
      </c>
    </row>
    <row r="173" spans="1:15" x14ac:dyDescent="0.35">
      <c r="A173" s="40">
        <f>VLOOKUP(B173,'[1]PORTFOLIO RAW'!B:B,1,FALSE)</f>
        <v>921910</v>
      </c>
      <c r="B173" s="40">
        <v>921910</v>
      </c>
      <c r="C173" s="40" t="s">
        <v>4539</v>
      </c>
      <c r="D173" s="38" t="s">
        <v>4540</v>
      </c>
      <c r="E173" s="33">
        <v>9301100</v>
      </c>
      <c r="F173" s="33">
        <v>10217800</v>
      </c>
      <c r="G173" s="33">
        <v>10578400</v>
      </c>
      <c r="H173" s="33">
        <v>11505300</v>
      </c>
      <c r="I173" s="33">
        <v>12500400</v>
      </c>
      <c r="J173" s="33">
        <v>13632500</v>
      </c>
      <c r="K173" s="33">
        <v>14129800</v>
      </c>
      <c r="L173" s="33">
        <v>14989700</v>
      </c>
      <c r="M173" s="33">
        <v>24122100</v>
      </c>
      <c r="N173" s="33">
        <v>25955700</v>
      </c>
      <c r="O173" s="33">
        <v>29536400</v>
      </c>
    </row>
    <row r="174" spans="1:15" x14ac:dyDescent="0.35">
      <c r="A174" s="40">
        <f>VLOOKUP(B174,'[1]PORTFOLIO RAW'!B:B,1,FALSE)</f>
        <v>311759</v>
      </c>
      <c r="B174" s="40">
        <v>311759</v>
      </c>
      <c r="C174" s="40" t="s">
        <v>4541</v>
      </c>
      <c r="D174" s="38" t="s">
        <v>4542</v>
      </c>
      <c r="E174" s="33">
        <v>1178910</v>
      </c>
      <c r="F174" s="33">
        <v>1179089</v>
      </c>
      <c r="G174" s="33">
        <v>1017984</v>
      </c>
      <c r="H174" s="33">
        <v>868060</v>
      </c>
      <c r="I174" s="33">
        <v>818109</v>
      </c>
      <c r="J174" s="33">
        <v>818161</v>
      </c>
      <c r="K174" s="33">
        <v>488319</v>
      </c>
      <c r="L174" s="33">
        <v>638364</v>
      </c>
      <c r="M174" s="33">
        <v>638368</v>
      </c>
      <c r="N174" s="33">
        <v>633176</v>
      </c>
      <c r="O174" s="33">
        <v>633395</v>
      </c>
    </row>
    <row r="175" spans="1:15" x14ac:dyDescent="0.35">
      <c r="A175" s="40">
        <f>VLOOKUP(B175,'[1]PORTFOLIO RAW'!B:B,1,FALSE)</f>
        <v>912588</v>
      </c>
      <c r="B175" s="40">
        <v>912588</v>
      </c>
      <c r="C175" s="40" t="s">
        <v>4543</v>
      </c>
      <c r="D175" s="38" t="s">
        <v>4544</v>
      </c>
      <c r="E175" s="33">
        <v>5625000</v>
      </c>
      <c r="F175" s="33">
        <v>5952000</v>
      </c>
      <c r="G175" s="33">
        <v>5837000</v>
      </c>
      <c r="H175" s="33">
        <v>5477000</v>
      </c>
      <c r="I175" s="33">
        <v>5753000</v>
      </c>
      <c r="J175" s="33">
        <v>5411000</v>
      </c>
      <c r="K175" s="33">
        <v>4759000</v>
      </c>
      <c r="L175" s="33">
        <v>3992000</v>
      </c>
      <c r="M175" s="33">
        <v>4017000</v>
      </c>
      <c r="N175" s="33">
        <v>3649000</v>
      </c>
      <c r="O175" s="33">
        <v>3954000</v>
      </c>
    </row>
    <row r="176" spans="1:15" x14ac:dyDescent="0.35">
      <c r="A176" s="40">
        <f>VLOOKUP(B176,'[1]PORTFOLIO RAW'!B:B,1,FALSE)</f>
        <v>904780</v>
      </c>
      <c r="B176" s="40">
        <v>904780</v>
      </c>
      <c r="C176" s="40" t="s">
        <v>4545</v>
      </c>
      <c r="D176" s="38" t="s">
        <v>4546</v>
      </c>
      <c r="E176" s="33">
        <v>3864000</v>
      </c>
      <c r="F176" s="33">
        <v>3602000</v>
      </c>
      <c r="G176" s="33">
        <v>3592000</v>
      </c>
      <c r="H176" s="33">
        <v>3034000</v>
      </c>
      <c r="I176" s="33">
        <v>2928000</v>
      </c>
      <c r="J176" s="33">
        <v>2918000</v>
      </c>
      <c r="K176" s="33">
        <v>2955000</v>
      </c>
      <c r="L176" s="33">
        <v>3387000</v>
      </c>
      <c r="M176" s="33">
        <v>4414000</v>
      </c>
      <c r="N176" s="33">
        <v>4807000</v>
      </c>
      <c r="O176" s="33">
        <v>5487000</v>
      </c>
    </row>
    <row r="177" spans="1:15" x14ac:dyDescent="0.35">
      <c r="A177" s="40">
        <f>VLOOKUP(B177,'[1]PORTFOLIO RAW'!B:B,1,FALSE)</f>
        <v>905624</v>
      </c>
      <c r="B177" s="40">
        <v>905624</v>
      </c>
      <c r="C177" s="40" t="s">
        <v>4547</v>
      </c>
      <c r="D177" s="38" t="s">
        <v>4548</v>
      </c>
      <c r="E177" s="33">
        <v>4088000</v>
      </c>
      <c r="F177" s="33">
        <v>3986000</v>
      </c>
      <c r="G177" s="33">
        <v>3968000</v>
      </c>
      <c r="H177" s="33">
        <v>4098000</v>
      </c>
      <c r="I177" s="33">
        <v>4025000</v>
      </c>
      <c r="J177" s="33">
        <v>3628000</v>
      </c>
      <c r="K177" s="33">
        <v>3427000</v>
      </c>
      <c r="L177" s="33">
        <v>3424000</v>
      </c>
      <c r="M177" s="33">
        <v>3423000</v>
      </c>
      <c r="N177" s="33">
        <v>2997000</v>
      </c>
      <c r="O177" s="33">
        <v>3085000</v>
      </c>
    </row>
    <row r="178" spans="1:15" x14ac:dyDescent="0.35">
      <c r="A178" s="40">
        <f>VLOOKUP(B178,'[1]PORTFOLIO RAW'!B:B,1,FALSE)</f>
        <v>130062</v>
      </c>
      <c r="B178" s="40">
        <v>130062</v>
      </c>
      <c r="C178" s="40" t="s">
        <v>4549</v>
      </c>
      <c r="D178" s="38" t="s">
        <v>4550</v>
      </c>
      <c r="E178" s="33">
        <v>1131283</v>
      </c>
      <c r="F178" s="33">
        <v>1360044</v>
      </c>
      <c r="G178" s="33">
        <v>1251348</v>
      </c>
      <c r="H178" s="33">
        <v>1032882</v>
      </c>
      <c r="I178" s="33">
        <v>1060100</v>
      </c>
      <c r="J178" s="33">
        <v>1047900</v>
      </c>
      <c r="K178" s="33">
        <v>1033477</v>
      </c>
      <c r="L178" s="33">
        <v>1585578</v>
      </c>
      <c r="M178" s="33">
        <v>1583130</v>
      </c>
      <c r="N178" s="33">
        <v>1686189</v>
      </c>
      <c r="O178" s="33">
        <v>3027200</v>
      </c>
    </row>
    <row r="179" spans="1:15" x14ac:dyDescent="0.35">
      <c r="A179" s="40">
        <f>VLOOKUP(B179,'[1]PORTFOLIO RAW'!B:B,1,FALSE)</f>
        <v>286738</v>
      </c>
      <c r="B179" s="40">
        <v>286738</v>
      </c>
      <c r="C179" s="40" t="s">
        <v>4551</v>
      </c>
      <c r="D179" s="38" t="s">
        <v>4552</v>
      </c>
      <c r="E179" s="33">
        <v>20501000</v>
      </c>
      <c r="F179" s="33">
        <v>21276000</v>
      </c>
      <c r="G179" s="33">
        <v>22620000</v>
      </c>
      <c r="H179" s="33">
        <v>36380000</v>
      </c>
      <c r="I179" s="33">
        <v>32217000</v>
      </c>
      <c r="J179" s="33">
        <v>26550000</v>
      </c>
      <c r="K179" s="33">
        <v>26217000</v>
      </c>
      <c r="L179" s="33">
        <v>23775000</v>
      </c>
      <c r="M179" s="33">
        <v>25456000</v>
      </c>
      <c r="N179" s="33">
        <v>23984000</v>
      </c>
      <c r="O179" s="33">
        <v>20428000</v>
      </c>
    </row>
    <row r="180" spans="1:15" x14ac:dyDescent="0.35">
      <c r="A180" s="40">
        <f>VLOOKUP(B180,'[1]PORTFOLIO RAW'!B:B,1,FALSE)</f>
        <v>771830</v>
      </c>
      <c r="B180" s="40">
        <v>771830</v>
      </c>
      <c r="C180" s="40" t="s">
        <v>4553</v>
      </c>
      <c r="D180" s="38" t="s">
        <v>4554</v>
      </c>
      <c r="E180" s="33">
        <v>0</v>
      </c>
      <c r="F180" s="33">
        <v>0</v>
      </c>
      <c r="G180" s="33">
        <v>0</v>
      </c>
      <c r="H180" s="33">
        <v>300000</v>
      </c>
      <c r="I180" s="33">
        <v>300000</v>
      </c>
      <c r="J180" s="33">
        <v>309088</v>
      </c>
      <c r="K180" s="33">
        <v>505588</v>
      </c>
      <c r="L180" s="33">
        <v>1001026</v>
      </c>
      <c r="M180" s="33">
        <v>1001024</v>
      </c>
      <c r="N180" s="33">
        <v>1239807</v>
      </c>
      <c r="O180" s="33">
        <v>1487678</v>
      </c>
    </row>
    <row r="181" spans="1:15" x14ac:dyDescent="0.35">
      <c r="A181" s="40">
        <f>VLOOKUP(B181,'[1]PORTFOLIO RAW'!B:B,1,FALSE)</f>
        <v>312367</v>
      </c>
      <c r="B181" s="40">
        <v>312367</v>
      </c>
      <c r="C181" s="40" t="s">
        <v>4555</v>
      </c>
      <c r="D181" s="38" t="s">
        <v>4556</v>
      </c>
      <c r="E181" s="33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4693000</v>
      </c>
      <c r="L181" s="33">
        <v>4324000</v>
      </c>
      <c r="M181" s="33">
        <v>4079000</v>
      </c>
      <c r="N181" s="33">
        <v>4887000</v>
      </c>
      <c r="O181" s="33">
        <v>4390000</v>
      </c>
    </row>
    <row r="182" spans="1:15" x14ac:dyDescent="0.35">
      <c r="A182" s="40">
        <f>VLOOKUP(B182,'[1]PORTFOLIO RAW'!B:B,1,FALSE)</f>
        <v>912635</v>
      </c>
      <c r="B182" s="40">
        <v>912635</v>
      </c>
      <c r="C182" s="40" t="s">
        <v>4557</v>
      </c>
      <c r="D182" s="38" t="s">
        <v>4558</v>
      </c>
      <c r="E182" s="33">
        <v>10481900</v>
      </c>
      <c r="F182" s="33">
        <v>11754600</v>
      </c>
      <c r="G182" s="33">
        <v>11175000</v>
      </c>
      <c r="H182" s="33">
        <v>10057000</v>
      </c>
      <c r="I182" s="33">
        <v>10014000</v>
      </c>
      <c r="J182" s="33">
        <v>9828000</v>
      </c>
      <c r="K182" s="33">
        <v>13402000</v>
      </c>
      <c r="L182" s="33">
        <v>12955000</v>
      </c>
      <c r="M182" s="33">
        <v>27464000</v>
      </c>
      <c r="N182" s="33">
        <v>27531000</v>
      </c>
      <c r="O182" s="33">
        <v>27002000</v>
      </c>
    </row>
    <row r="183" spans="1:15" x14ac:dyDescent="0.35">
      <c r="A183" s="40">
        <f>VLOOKUP(B183,'[1]PORTFOLIO RAW'!B:B,1,FALSE)</f>
        <v>152533</v>
      </c>
      <c r="B183" s="40">
        <v>152533</v>
      </c>
      <c r="C183" s="40" t="s">
        <v>4559</v>
      </c>
      <c r="D183" s="38" t="s">
        <v>4560</v>
      </c>
      <c r="E183" s="33">
        <v>1667000</v>
      </c>
      <c r="F183" s="33">
        <v>1721300</v>
      </c>
      <c r="G183" s="33">
        <v>1394400</v>
      </c>
      <c r="H183" s="33">
        <v>2188400</v>
      </c>
      <c r="I183" s="33">
        <v>2221000</v>
      </c>
      <c r="J183" s="33">
        <v>2655000</v>
      </c>
      <c r="K183" s="33">
        <v>3000400</v>
      </c>
      <c r="L183" s="33">
        <v>3029800</v>
      </c>
      <c r="M183" s="33">
        <v>6417000</v>
      </c>
      <c r="N183" s="33">
        <v>5849500</v>
      </c>
      <c r="O183" s="33">
        <v>6762100</v>
      </c>
    </row>
    <row r="184" spans="1:15" x14ac:dyDescent="0.35">
      <c r="A184" s="40">
        <f>VLOOKUP(B184,'[1]PORTFOLIO RAW'!B:B,1,FALSE)</f>
        <v>719643</v>
      </c>
      <c r="B184" s="40">
        <v>719643</v>
      </c>
      <c r="C184" s="40" t="s">
        <v>4561</v>
      </c>
      <c r="D184" s="38" t="s">
        <v>4562</v>
      </c>
      <c r="E184" s="33">
        <v>0</v>
      </c>
      <c r="F184" s="33">
        <v>0</v>
      </c>
      <c r="G184" s="33">
        <v>5746000</v>
      </c>
      <c r="H184" s="33">
        <v>5939000</v>
      </c>
      <c r="I184" s="33">
        <v>11921000</v>
      </c>
      <c r="J184" s="33">
        <v>11944000</v>
      </c>
      <c r="K184" s="33">
        <v>15600000</v>
      </c>
      <c r="L184" s="33">
        <v>22645000</v>
      </c>
      <c r="M184" s="33">
        <v>35292000</v>
      </c>
      <c r="N184" s="33">
        <v>53687000</v>
      </c>
      <c r="O184" s="33">
        <v>88707000</v>
      </c>
    </row>
    <row r="185" spans="1:15" x14ac:dyDescent="0.35">
      <c r="A185" s="40">
        <f>VLOOKUP(B185,'[1]PORTFOLIO RAW'!B:B,1,FALSE)</f>
        <v>999506</v>
      </c>
      <c r="B185" s="40">
        <v>999506</v>
      </c>
      <c r="C185" s="40" t="s">
        <v>4563</v>
      </c>
      <c r="D185" s="38" t="s">
        <v>4564</v>
      </c>
      <c r="E185" s="33">
        <v>2544000</v>
      </c>
      <c r="F185" s="33">
        <v>2824000</v>
      </c>
      <c r="G185" s="33">
        <v>3098000</v>
      </c>
      <c r="H185" s="33">
        <v>2360000</v>
      </c>
      <c r="I185" s="33">
        <v>2001000</v>
      </c>
      <c r="J185" s="33">
        <v>3262000</v>
      </c>
      <c r="K185" s="33">
        <v>6037000</v>
      </c>
      <c r="L185" s="33">
        <v>6650000</v>
      </c>
      <c r="M185" s="33">
        <v>7390000</v>
      </c>
      <c r="N185" s="33">
        <v>9910000</v>
      </c>
      <c r="O185" s="33">
        <v>11155000</v>
      </c>
    </row>
    <row r="186" spans="1:15" x14ac:dyDescent="0.35">
      <c r="A186" s="40">
        <f>VLOOKUP(B186,'[1]PORTFOLIO RAW'!B:B,1,FALSE)</f>
        <v>328228</v>
      </c>
      <c r="B186" s="40">
        <v>328228</v>
      </c>
      <c r="C186" s="40" t="s">
        <v>4565</v>
      </c>
      <c r="D186" s="38" t="s">
        <v>4566</v>
      </c>
      <c r="E186" s="33">
        <v>0</v>
      </c>
      <c r="F186" s="33">
        <v>1150128</v>
      </c>
      <c r="G186" s="33">
        <v>1149184</v>
      </c>
      <c r="H186" s="33">
        <v>340672</v>
      </c>
      <c r="I186" s="33">
        <v>347334</v>
      </c>
      <c r="J186" s="33">
        <v>355050</v>
      </c>
      <c r="K186" s="33">
        <v>983385</v>
      </c>
      <c r="L186" s="33">
        <v>1020758</v>
      </c>
      <c r="M186" s="33">
        <v>1826858</v>
      </c>
      <c r="N186" s="33">
        <v>2483037</v>
      </c>
      <c r="O186" s="33">
        <v>2950476</v>
      </c>
    </row>
    <row r="187" spans="1:15" x14ac:dyDescent="0.35">
      <c r="A187" s="40">
        <f>VLOOKUP(B187,'[1]PORTFOLIO RAW'!B:B,1,FALSE)</f>
        <v>902172</v>
      </c>
      <c r="B187" s="40">
        <v>902172</v>
      </c>
      <c r="C187" s="40" t="s">
        <v>4567</v>
      </c>
      <c r="D187" s="38" t="s">
        <v>4568</v>
      </c>
      <c r="E187" s="33">
        <v>4991000</v>
      </c>
      <c r="F187" s="33">
        <v>6776000</v>
      </c>
      <c r="G187" s="33">
        <v>5830000</v>
      </c>
      <c r="H187" s="33">
        <v>5452000</v>
      </c>
      <c r="I187" s="33">
        <v>5166000</v>
      </c>
      <c r="J187" s="33">
        <v>6072000</v>
      </c>
      <c r="K187" s="33">
        <v>6090000</v>
      </c>
      <c r="L187" s="33">
        <v>6896000</v>
      </c>
      <c r="M187" s="33">
        <v>10843000</v>
      </c>
      <c r="N187" s="33">
        <v>11695000</v>
      </c>
      <c r="O187" s="33">
        <v>14009000</v>
      </c>
    </row>
    <row r="188" spans="1:15" x14ac:dyDescent="0.35">
      <c r="A188" s="40">
        <f>VLOOKUP(B188,'[1]PORTFOLIO RAW'!B:B,1,FALSE)</f>
        <v>325475</v>
      </c>
      <c r="B188" s="40">
        <v>325475</v>
      </c>
      <c r="C188" s="40" t="s">
        <v>4569</v>
      </c>
      <c r="D188" s="38" t="s">
        <v>4570</v>
      </c>
      <c r="E188" s="33">
        <v>2306453</v>
      </c>
      <c r="F188" s="33">
        <v>1967398</v>
      </c>
      <c r="G188" s="33">
        <v>1872379</v>
      </c>
      <c r="H188" s="33">
        <v>1653582</v>
      </c>
      <c r="I188" s="33">
        <v>1586439</v>
      </c>
      <c r="J188" s="33">
        <v>1382942</v>
      </c>
      <c r="K188" s="33">
        <v>2260008</v>
      </c>
      <c r="L188" s="33">
        <v>2253440</v>
      </c>
      <c r="M188" s="33">
        <v>3199931</v>
      </c>
      <c r="N188" s="33">
        <v>2511485</v>
      </c>
      <c r="O188" s="33">
        <v>2763578</v>
      </c>
    </row>
    <row r="189" spans="1:15" x14ac:dyDescent="0.35">
      <c r="A189" s="40">
        <f>VLOOKUP(B189,'[1]PORTFOLIO RAW'!B:B,1,FALSE)</f>
        <v>905010</v>
      </c>
      <c r="B189" s="40">
        <v>905010</v>
      </c>
      <c r="C189" s="40" t="s">
        <v>4571</v>
      </c>
      <c r="D189" s="38" t="s">
        <v>4572</v>
      </c>
      <c r="E189" s="33">
        <v>8068255</v>
      </c>
      <c r="F189" s="33">
        <v>8745710</v>
      </c>
      <c r="G189" s="33">
        <v>8891442</v>
      </c>
      <c r="H189" s="33">
        <v>9784959</v>
      </c>
      <c r="I189" s="33">
        <v>10127435</v>
      </c>
      <c r="J189" s="33">
        <v>11004060</v>
      </c>
      <c r="K189" s="33">
        <v>11950517</v>
      </c>
      <c r="L189" s="33">
        <v>12776860</v>
      </c>
      <c r="M189" s="33">
        <v>13993740</v>
      </c>
      <c r="N189" s="33">
        <v>14842247</v>
      </c>
      <c r="O189" s="33">
        <v>15791000</v>
      </c>
    </row>
    <row r="190" spans="1:15" x14ac:dyDescent="0.35">
      <c r="A190" s="40">
        <f>VLOOKUP(B190,'[1]PORTFOLIO RAW'!B:B,1,FALSE)</f>
        <v>902230</v>
      </c>
      <c r="B190" s="40">
        <v>902230</v>
      </c>
      <c r="C190" s="40" t="s">
        <v>4573</v>
      </c>
      <c r="D190" s="38" t="s">
        <v>4574</v>
      </c>
      <c r="E190" s="33">
        <v>168530000</v>
      </c>
      <c r="F190" s="33">
        <v>154688000</v>
      </c>
      <c r="G190" s="33">
        <v>133087000</v>
      </c>
      <c r="H190" s="33">
        <v>104189000</v>
      </c>
      <c r="I190" s="33">
        <v>99689000</v>
      </c>
      <c r="J190" s="33">
        <v>105058000</v>
      </c>
      <c r="K190" s="33">
        <v>114727000</v>
      </c>
      <c r="L190" s="33">
        <v>119276000</v>
      </c>
      <c r="M190" s="33">
        <v>132965000</v>
      </c>
      <c r="N190" s="33">
        <v>142970000</v>
      </c>
      <c r="O190" s="33">
        <v>154287000</v>
      </c>
    </row>
    <row r="191" spans="1:15" x14ac:dyDescent="0.35">
      <c r="A191" s="40">
        <f>VLOOKUP(B191,'[1]PORTFOLIO RAW'!B:B,1,FALSE)</f>
        <v>884383</v>
      </c>
      <c r="B191" s="40">
        <v>884383</v>
      </c>
      <c r="C191" s="40" t="s">
        <v>4575</v>
      </c>
      <c r="D191" s="38" t="s">
        <v>4576</v>
      </c>
      <c r="E191" s="33">
        <v>890700</v>
      </c>
      <c r="F191" s="33">
        <v>873900</v>
      </c>
      <c r="G191" s="33">
        <v>883000</v>
      </c>
      <c r="H191" s="33">
        <v>887000</v>
      </c>
      <c r="I191" s="33">
        <v>510000</v>
      </c>
      <c r="J191" s="33">
        <v>3149000</v>
      </c>
      <c r="K191" s="33">
        <v>3150000</v>
      </c>
      <c r="L191" s="33">
        <v>3166000</v>
      </c>
      <c r="M191" s="33">
        <v>3930000</v>
      </c>
      <c r="N191" s="33">
        <v>3214000</v>
      </c>
      <c r="O191" s="33">
        <v>2712000</v>
      </c>
    </row>
    <row r="192" spans="1:15" x14ac:dyDescent="0.35">
      <c r="A192" s="40">
        <f>VLOOKUP(B192,'[1]PORTFOLIO RAW'!B:B,1,FALSE)</f>
        <v>867422</v>
      </c>
      <c r="B192" s="40">
        <v>867422</v>
      </c>
      <c r="C192" s="40" t="s">
        <v>4577</v>
      </c>
      <c r="D192" s="38" t="s">
        <v>4578</v>
      </c>
      <c r="E192" s="33">
        <v>85110</v>
      </c>
      <c r="F192" s="33">
        <v>172600</v>
      </c>
      <c r="G192" s="33">
        <v>1265000</v>
      </c>
      <c r="H192" s="33">
        <v>1101500</v>
      </c>
      <c r="I192" s="33">
        <v>1265000</v>
      </c>
      <c r="J192" s="33">
        <v>1264900</v>
      </c>
      <c r="K192" s="33">
        <v>2252400</v>
      </c>
      <c r="L192" s="33">
        <v>995500</v>
      </c>
      <c r="M192" s="33">
        <v>1487500</v>
      </c>
      <c r="N192" s="33">
        <v>2339000</v>
      </c>
      <c r="O192" s="33">
        <v>1993000</v>
      </c>
    </row>
    <row r="193" spans="1:15" x14ac:dyDescent="0.35">
      <c r="A193" s="40">
        <f>VLOOKUP(B193,'[1]PORTFOLIO RAW'!B:B,1,FALSE)</f>
        <v>906933</v>
      </c>
      <c r="B193" s="40">
        <v>906933</v>
      </c>
      <c r="C193" s="40" t="s">
        <v>4579</v>
      </c>
      <c r="D193" s="38" t="s">
        <v>4580</v>
      </c>
      <c r="E193" s="33">
        <v>2184900</v>
      </c>
      <c r="F193" s="33">
        <v>2879300</v>
      </c>
      <c r="G193" s="33">
        <v>2508800</v>
      </c>
      <c r="H193" s="33">
        <v>2368900</v>
      </c>
      <c r="I193" s="33">
        <v>2176800</v>
      </c>
      <c r="J193" s="33">
        <v>1918400</v>
      </c>
      <c r="K193" s="33">
        <v>1836400</v>
      </c>
      <c r="L193" s="33">
        <v>2481900</v>
      </c>
      <c r="M193" s="33">
        <v>3076400</v>
      </c>
      <c r="N193" s="33">
        <v>11892800</v>
      </c>
      <c r="O193" s="33">
        <v>10552400</v>
      </c>
    </row>
    <row r="194" spans="1:15" x14ac:dyDescent="0.35">
      <c r="A194" s="40">
        <f>VLOOKUP(B194,'[1]PORTFOLIO RAW'!B:B,1,FALSE)</f>
        <v>912160</v>
      </c>
      <c r="B194" s="40">
        <v>912160</v>
      </c>
      <c r="C194" s="40" t="s">
        <v>4581</v>
      </c>
      <c r="D194" s="38" t="s">
        <v>4582</v>
      </c>
      <c r="E194" s="33">
        <v>2938000</v>
      </c>
      <c r="F194" s="33">
        <v>3542000</v>
      </c>
      <c r="G194" s="33">
        <v>4809000</v>
      </c>
      <c r="H194" s="33">
        <v>4441000</v>
      </c>
      <c r="I194" s="33">
        <v>4313000</v>
      </c>
      <c r="J194" s="33">
        <v>6298000</v>
      </c>
      <c r="K194" s="33">
        <v>6751000</v>
      </c>
      <c r="L194" s="33">
        <v>6656000</v>
      </c>
      <c r="M194" s="33">
        <v>6254000</v>
      </c>
      <c r="N194" s="33">
        <v>4626000</v>
      </c>
      <c r="O194" s="33">
        <v>4087000</v>
      </c>
    </row>
    <row r="195" spans="1:15" x14ac:dyDescent="0.35">
      <c r="A195" s="40">
        <f>VLOOKUP(B195,'[1]PORTFOLIO RAW'!B:B,1,FALSE)</f>
        <v>993249</v>
      </c>
      <c r="B195" s="40">
        <v>993249</v>
      </c>
      <c r="C195" s="40" t="s">
        <v>4583</v>
      </c>
      <c r="D195" s="38" t="s">
        <v>4584</v>
      </c>
      <c r="E195" s="33">
        <v>541200</v>
      </c>
      <c r="F195" s="33">
        <v>625100</v>
      </c>
      <c r="G195" s="33">
        <v>812100</v>
      </c>
      <c r="H195" s="33">
        <v>591800</v>
      </c>
      <c r="I195" s="33">
        <v>663000</v>
      </c>
      <c r="J195" s="33">
        <v>385000</v>
      </c>
      <c r="K195" s="33">
        <v>1469000</v>
      </c>
      <c r="L195" s="33">
        <v>1447000</v>
      </c>
      <c r="M195" s="33">
        <v>1265000</v>
      </c>
      <c r="N195" s="33">
        <v>2070000</v>
      </c>
      <c r="O195" s="33">
        <v>4172000</v>
      </c>
    </row>
    <row r="196" spans="1:15" x14ac:dyDescent="0.35">
      <c r="A196" s="40">
        <f>VLOOKUP(B196,'[1]PORTFOLIO RAW'!B:B,1,FALSE)</f>
        <v>906557</v>
      </c>
      <c r="B196" s="40">
        <v>906557</v>
      </c>
      <c r="C196" s="40" t="s">
        <v>4585</v>
      </c>
      <c r="D196" s="38" t="s">
        <v>4586</v>
      </c>
      <c r="E196" s="33">
        <v>1876087</v>
      </c>
      <c r="F196" s="33">
        <v>2266000</v>
      </c>
      <c r="G196" s="33">
        <v>2037000</v>
      </c>
      <c r="H196" s="33">
        <v>2272000</v>
      </c>
      <c r="I196" s="33">
        <v>4469000</v>
      </c>
      <c r="J196" s="33">
        <v>4108000</v>
      </c>
      <c r="K196" s="33">
        <v>4824000</v>
      </c>
      <c r="L196" s="33">
        <v>6171000</v>
      </c>
      <c r="M196" s="33">
        <v>8029000</v>
      </c>
      <c r="N196" s="33">
        <v>7074000</v>
      </c>
      <c r="O196" s="33">
        <v>6807000</v>
      </c>
    </row>
    <row r="197" spans="1:15" x14ac:dyDescent="0.35">
      <c r="A197" s="40">
        <f>VLOOKUP(B197,'[1]PORTFOLIO RAW'!B:B,1,FALSE)</f>
        <v>906560</v>
      </c>
      <c r="B197" s="40">
        <v>906560</v>
      </c>
      <c r="C197" s="40" t="s">
        <v>4587</v>
      </c>
      <c r="D197" s="38" t="s">
        <v>4588</v>
      </c>
      <c r="E197" s="33">
        <v>2497000</v>
      </c>
      <c r="F197" s="33">
        <v>2513000</v>
      </c>
      <c r="G197" s="33">
        <v>2613000</v>
      </c>
      <c r="H197" s="33">
        <v>2781000</v>
      </c>
      <c r="I197" s="33">
        <v>3647000</v>
      </c>
      <c r="J197" s="33">
        <v>3131000</v>
      </c>
      <c r="K197" s="33">
        <v>3113000</v>
      </c>
      <c r="L197" s="33">
        <v>3131000</v>
      </c>
      <c r="M197" s="33">
        <v>2805000</v>
      </c>
      <c r="N197" s="33">
        <v>2774000</v>
      </c>
      <c r="O197" s="33">
        <v>2737000</v>
      </c>
    </row>
    <row r="198" spans="1:15" x14ac:dyDescent="0.35">
      <c r="A198" s="40">
        <f>VLOOKUP(B198,'[1]PORTFOLIO RAW'!B:B,1,FALSE)</f>
        <v>901899</v>
      </c>
      <c r="B198" s="40">
        <v>901899</v>
      </c>
      <c r="C198" s="40" t="s">
        <v>4589</v>
      </c>
      <c r="D198" s="38" t="s">
        <v>4590</v>
      </c>
      <c r="E198" s="33">
        <v>6368000</v>
      </c>
      <c r="F198" s="33">
        <v>6667000</v>
      </c>
      <c r="G198" s="33">
        <v>7153000</v>
      </c>
      <c r="H198" s="33">
        <v>7025000</v>
      </c>
      <c r="I198" s="33">
        <v>7540000</v>
      </c>
      <c r="J198" s="33">
        <v>8682000</v>
      </c>
      <c r="K198" s="33">
        <v>9448000</v>
      </c>
      <c r="L198" s="33">
        <v>9026000</v>
      </c>
      <c r="M198" s="33">
        <v>10093000</v>
      </c>
      <c r="N198" s="33">
        <v>10212000</v>
      </c>
      <c r="O198" s="33">
        <v>9836000</v>
      </c>
    </row>
    <row r="199" spans="1:15" x14ac:dyDescent="0.35">
      <c r="A199" s="40">
        <f>VLOOKUP(B199,'[1]PORTFOLIO RAW'!B:B,1,FALSE)</f>
        <v>906176</v>
      </c>
      <c r="B199" s="40">
        <v>906176</v>
      </c>
      <c r="C199" s="40" t="s">
        <v>4591</v>
      </c>
      <c r="D199" s="38" t="s">
        <v>4592</v>
      </c>
      <c r="E199" s="33">
        <v>6689300</v>
      </c>
      <c r="F199" s="33">
        <v>7576700</v>
      </c>
      <c r="G199" s="33">
        <v>6787400</v>
      </c>
      <c r="H199" s="33">
        <v>7291700</v>
      </c>
      <c r="I199" s="33">
        <v>7897100</v>
      </c>
      <c r="J199" s="33">
        <v>8062800</v>
      </c>
      <c r="K199" s="33">
        <v>9087200</v>
      </c>
      <c r="L199" s="33">
        <v>9999400</v>
      </c>
      <c r="M199" s="33">
        <v>6949600</v>
      </c>
      <c r="N199" s="33">
        <v>7909300</v>
      </c>
      <c r="O199" s="33">
        <v>9002200</v>
      </c>
    </row>
    <row r="200" spans="1:15" x14ac:dyDescent="0.35">
      <c r="A200" s="40">
        <f>VLOOKUP(B200,'[1]PORTFOLIO RAW'!B:B,1,FALSE)</f>
        <v>905861</v>
      </c>
      <c r="B200" s="40">
        <v>905861</v>
      </c>
      <c r="C200" s="40" t="s">
        <v>4593</v>
      </c>
      <c r="D200" s="38" t="s">
        <v>4594</v>
      </c>
      <c r="E200" s="33">
        <v>8950800</v>
      </c>
      <c r="F200" s="33">
        <v>8672000</v>
      </c>
      <c r="G200" s="33">
        <v>14432000</v>
      </c>
      <c r="H200" s="33">
        <v>9896100</v>
      </c>
      <c r="I200" s="33">
        <v>7482500</v>
      </c>
      <c r="J200" s="33">
        <v>6008200</v>
      </c>
      <c r="K200" s="33">
        <v>7423900</v>
      </c>
      <c r="L200" s="33">
        <v>6892500</v>
      </c>
      <c r="M200" s="33">
        <v>8099200</v>
      </c>
      <c r="N200" s="33">
        <v>8892900</v>
      </c>
      <c r="O200" s="33">
        <v>12395500</v>
      </c>
    </row>
    <row r="201" spans="1:15" x14ac:dyDescent="0.35">
      <c r="A201" s="40">
        <f>VLOOKUP(B201,'[1]PORTFOLIO RAW'!B:B,1,FALSE)</f>
        <v>905809</v>
      </c>
      <c r="B201" s="40">
        <v>905809</v>
      </c>
      <c r="C201" s="40" t="s">
        <v>4595</v>
      </c>
      <c r="D201" s="38" t="s">
        <v>4596</v>
      </c>
      <c r="E201" s="33">
        <v>4405000</v>
      </c>
      <c r="F201" s="33">
        <v>3944000</v>
      </c>
      <c r="G201" s="33">
        <v>4294000</v>
      </c>
      <c r="H201" s="33">
        <v>4829000</v>
      </c>
      <c r="I201" s="33">
        <v>3948000</v>
      </c>
      <c r="J201" s="33">
        <v>3935000</v>
      </c>
      <c r="K201" s="33">
        <v>5930000</v>
      </c>
      <c r="L201" s="33">
        <v>5928000</v>
      </c>
      <c r="M201" s="33">
        <v>6526000</v>
      </c>
      <c r="N201" s="33">
        <v>7070000</v>
      </c>
      <c r="O201" s="33">
        <v>15266000</v>
      </c>
    </row>
    <row r="202" spans="1:15" x14ac:dyDescent="0.35">
      <c r="A202" s="40">
        <f>VLOOKUP(B202,'[1]PORTFOLIO RAW'!B:B,1,FALSE)</f>
        <v>906195</v>
      </c>
      <c r="B202" s="40">
        <v>906195</v>
      </c>
      <c r="C202" s="40" t="s">
        <v>4597</v>
      </c>
      <c r="D202" s="38" t="s">
        <v>4598</v>
      </c>
      <c r="E202" s="33">
        <v>152648000</v>
      </c>
      <c r="F202" s="33">
        <v>375232000</v>
      </c>
      <c r="G202" s="33">
        <v>242827000</v>
      </c>
      <c r="H202" s="33">
        <v>212384000</v>
      </c>
      <c r="I202" s="33">
        <v>174445000</v>
      </c>
      <c r="J202" s="33">
        <v>184554000</v>
      </c>
      <c r="K202" s="33">
        <v>206881000</v>
      </c>
      <c r="L202" s="33">
        <v>247461000</v>
      </c>
      <c r="M202" s="33">
        <v>297064000</v>
      </c>
      <c r="N202" s="33">
        <v>351858000</v>
      </c>
      <c r="O202" s="33">
        <v>328276000</v>
      </c>
    </row>
    <row r="203" spans="1:15" x14ac:dyDescent="0.35">
      <c r="A203" s="40">
        <f>VLOOKUP(B203,'[1]PORTFOLIO RAW'!B:B,1,FALSE)</f>
        <v>921482</v>
      </c>
      <c r="B203" s="40">
        <v>921482</v>
      </c>
      <c r="C203" s="40" t="s">
        <v>4599</v>
      </c>
      <c r="D203" s="38" t="s">
        <v>4600</v>
      </c>
      <c r="E203" s="33">
        <v>2273168</v>
      </c>
      <c r="F203" s="33">
        <v>3337322</v>
      </c>
      <c r="G203" s="33">
        <v>3161648</v>
      </c>
      <c r="H203" s="33">
        <v>4356528</v>
      </c>
      <c r="I203" s="33">
        <v>4335626</v>
      </c>
      <c r="J203" s="33">
        <v>3713912</v>
      </c>
      <c r="K203" s="33">
        <v>4409402</v>
      </c>
      <c r="L203" s="33">
        <v>4612059</v>
      </c>
      <c r="M203" s="33">
        <v>4436491</v>
      </c>
      <c r="N203" s="33">
        <v>4388968</v>
      </c>
      <c r="O203" s="33">
        <v>3970529</v>
      </c>
    </row>
    <row r="204" spans="1:15" x14ac:dyDescent="0.35">
      <c r="A204" s="40">
        <f>VLOOKUP(B204,'[1]PORTFOLIO RAW'!B:B,1,FALSE)</f>
        <v>134843</v>
      </c>
      <c r="B204" s="40">
        <v>134843</v>
      </c>
      <c r="C204" s="40" t="s">
        <v>4601</v>
      </c>
      <c r="D204" s="38" t="s">
        <v>4602</v>
      </c>
      <c r="E204" s="33">
        <v>109240302</v>
      </c>
      <c r="F204" s="33">
        <v>120505428</v>
      </c>
      <c r="G204" s="33">
        <v>123384368</v>
      </c>
      <c r="H204" s="33">
        <v>41796000</v>
      </c>
      <c r="I204" s="33">
        <v>39561000</v>
      </c>
      <c r="J204" s="33">
        <v>49910000</v>
      </c>
      <c r="K204" s="33">
        <v>40654000</v>
      </c>
      <c r="L204" s="33">
        <v>48457000</v>
      </c>
      <c r="M204" s="33">
        <v>59148000</v>
      </c>
      <c r="N204" s="33">
        <v>60460000</v>
      </c>
      <c r="O204" s="33">
        <v>60281000</v>
      </c>
    </row>
    <row r="205" spans="1:15" x14ac:dyDescent="0.35">
      <c r="A205" s="40">
        <f>VLOOKUP(B205,'[1]PORTFOLIO RAW'!B:B,1,FALSE)</f>
        <v>905102</v>
      </c>
      <c r="B205" s="40">
        <v>905102</v>
      </c>
      <c r="C205" s="40" t="s">
        <v>4603</v>
      </c>
      <c r="D205" s="38" t="s">
        <v>4604</v>
      </c>
      <c r="E205" s="33">
        <v>1813000</v>
      </c>
      <c r="F205" s="33">
        <v>2772000</v>
      </c>
      <c r="G205" s="33">
        <v>2821000</v>
      </c>
      <c r="H205" s="33">
        <v>5111000</v>
      </c>
      <c r="I205" s="33">
        <v>5871000</v>
      </c>
      <c r="J205" s="33">
        <v>7623000</v>
      </c>
      <c r="K205" s="33">
        <v>6939000</v>
      </c>
      <c r="L205" s="33">
        <v>6838000</v>
      </c>
      <c r="M205" s="33">
        <v>8333000</v>
      </c>
      <c r="N205" s="33">
        <v>9819000</v>
      </c>
      <c r="O205" s="33">
        <v>9828000</v>
      </c>
    </row>
    <row r="206" spans="1:15" x14ac:dyDescent="0.35">
      <c r="A206" s="40">
        <f>VLOOKUP(B206,'[1]PORTFOLIO RAW'!B:B,1,FALSE)</f>
        <v>719618</v>
      </c>
      <c r="B206" s="40">
        <v>719618</v>
      </c>
      <c r="C206" s="40" t="s">
        <v>4605</v>
      </c>
      <c r="D206" s="38" t="s">
        <v>4606</v>
      </c>
      <c r="E206" s="33">
        <v>7593000</v>
      </c>
      <c r="F206" s="33">
        <v>11236000</v>
      </c>
      <c r="G206" s="33">
        <v>10238000</v>
      </c>
      <c r="H206" s="33">
        <v>14655000</v>
      </c>
      <c r="I206" s="33">
        <v>15922000</v>
      </c>
      <c r="J206" s="33">
        <v>16474000</v>
      </c>
      <c r="K206" s="33">
        <v>18494000</v>
      </c>
      <c r="L206" s="33">
        <v>24175000</v>
      </c>
      <c r="M206" s="33">
        <v>40977000</v>
      </c>
      <c r="N206" s="33">
        <v>42864000</v>
      </c>
      <c r="O206" s="33">
        <v>56929000</v>
      </c>
    </row>
    <row r="207" spans="1:15" x14ac:dyDescent="0.35">
      <c r="A207" s="40">
        <f>VLOOKUP(B207,'[1]PORTFOLIO RAW'!B:B,1,FALSE)</f>
        <v>921757</v>
      </c>
      <c r="B207" s="40">
        <v>921757</v>
      </c>
      <c r="C207" s="40" t="s">
        <v>4607</v>
      </c>
      <c r="D207" s="38" t="s">
        <v>4608</v>
      </c>
      <c r="E207" s="33">
        <v>7875800</v>
      </c>
      <c r="F207" s="33">
        <v>7484800</v>
      </c>
      <c r="G207" s="33">
        <v>6072800</v>
      </c>
      <c r="H207" s="33">
        <v>5276000</v>
      </c>
      <c r="I207" s="33">
        <v>6655400</v>
      </c>
      <c r="J207" s="33">
        <v>7880100</v>
      </c>
      <c r="K207" s="33">
        <v>8424200</v>
      </c>
      <c r="L207" s="33">
        <v>8230600</v>
      </c>
      <c r="M207" s="33">
        <v>8591500</v>
      </c>
      <c r="N207" s="33">
        <v>8475200</v>
      </c>
      <c r="O207" s="33">
        <v>8879400</v>
      </c>
    </row>
    <row r="208" spans="1:15" x14ac:dyDescent="0.35">
      <c r="A208" s="40">
        <f>VLOOKUP(B208,'[1]PORTFOLIO RAW'!B:B,1,FALSE)</f>
        <v>902317</v>
      </c>
      <c r="B208" s="40">
        <v>902317</v>
      </c>
      <c r="C208" s="40" t="s">
        <v>4609</v>
      </c>
      <c r="D208" s="38" t="s">
        <v>4610</v>
      </c>
      <c r="E208" s="33">
        <v>13687000</v>
      </c>
      <c r="F208" s="33">
        <v>13151000</v>
      </c>
      <c r="G208" s="33">
        <v>12681000</v>
      </c>
      <c r="H208" s="33">
        <v>12915000</v>
      </c>
      <c r="I208" s="33">
        <v>13492000</v>
      </c>
      <c r="J208" s="33">
        <v>19690000</v>
      </c>
      <c r="K208" s="33">
        <v>20121000</v>
      </c>
      <c r="L208" s="33">
        <v>22272000</v>
      </c>
      <c r="M208" s="33">
        <v>26319000</v>
      </c>
      <c r="N208" s="33">
        <v>35913000</v>
      </c>
      <c r="O208" s="33">
        <v>35582000</v>
      </c>
    </row>
    <row r="209" spans="1:15" x14ac:dyDescent="0.35">
      <c r="A209" s="40">
        <f>VLOOKUP(B209,'[1]PORTFOLIO RAW'!B:B,1,FALSE)</f>
        <v>905150</v>
      </c>
      <c r="B209" s="40">
        <v>905150</v>
      </c>
      <c r="C209" s="40" t="s">
        <v>4611</v>
      </c>
      <c r="D209" s="38" t="s">
        <v>4612</v>
      </c>
      <c r="E209" s="33">
        <v>1285300</v>
      </c>
      <c r="F209" s="33">
        <v>2071316</v>
      </c>
      <c r="G209" s="33">
        <v>2321172</v>
      </c>
      <c r="H209" s="33">
        <v>1776906</v>
      </c>
      <c r="I209" s="33">
        <v>1766357</v>
      </c>
      <c r="J209" s="33">
        <v>1729535</v>
      </c>
      <c r="K209" s="33">
        <v>2829786</v>
      </c>
      <c r="L209" s="33">
        <v>2324764</v>
      </c>
      <c r="M209" s="33">
        <v>2947102</v>
      </c>
      <c r="N209" s="33">
        <v>3036840</v>
      </c>
      <c r="O209" s="33">
        <v>5870360</v>
      </c>
    </row>
    <row r="210" spans="1:15" x14ac:dyDescent="0.35">
      <c r="A210" s="40">
        <f>VLOOKUP(B210,'[1]PORTFOLIO RAW'!B:B,1,FALSE)</f>
        <v>945297</v>
      </c>
      <c r="B210" s="40">
        <v>945297</v>
      </c>
      <c r="C210" s="40" t="s">
        <v>4613</v>
      </c>
      <c r="D210" s="38" t="s">
        <v>4614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</row>
    <row r="211" spans="1:15" x14ac:dyDescent="0.35">
      <c r="A211" s="40">
        <f>VLOOKUP(B211,'[1]PORTFOLIO RAW'!B:B,1,FALSE)</f>
        <v>902107</v>
      </c>
      <c r="B211" s="40">
        <v>902107</v>
      </c>
      <c r="C211" s="40" t="s">
        <v>4615</v>
      </c>
      <c r="D211" s="38" t="s">
        <v>4616</v>
      </c>
      <c r="E211" s="33">
        <v>7660000</v>
      </c>
      <c r="F211" s="33">
        <v>8517000</v>
      </c>
      <c r="G211" s="33">
        <v>7782000</v>
      </c>
      <c r="H211" s="33">
        <v>13357000</v>
      </c>
      <c r="I211" s="33">
        <v>18571000</v>
      </c>
      <c r="J211" s="33">
        <v>20128000</v>
      </c>
      <c r="K211" s="33">
        <v>21608000</v>
      </c>
      <c r="L211" s="33">
        <v>21857000</v>
      </c>
      <c r="M211" s="33">
        <v>19964000</v>
      </c>
      <c r="N211" s="33">
        <v>19249000</v>
      </c>
      <c r="O211" s="33">
        <v>21275000</v>
      </c>
    </row>
    <row r="212" spans="1:15" x14ac:dyDescent="0.35">
      <c r="A212" s="40">
        <f>VLOOKUP(B212,'[1]PORTFOLIO RAW'!B:B,1,FALSE)</f>
        <v>905677</v>
      </c>
      <c r="B212" s="40">
        <v>905677</v>
      </c>
      <c r="C212" s="40" t="s">
        <v>4617</v>
      </c>
      <c r="D212" s="38" t="s">
        <v>4618</v>
      </c>
      <c r="E212" s="33">
        <v>4203000</v>
      </c>
      <c r="F212" s="33">
        <v>8227000</v>
      </c>
      <c r="G212" s="33">
        <v>7864000</v>
      </c>
      <c r="H212" s="33">
        <v>24897000</v>
      </c>
      <c r="I212" s="33">
        <v>26773000</v>
      </c>
      <c r="J212" s="33">
        <v>28359000</v>
      </c>
      <c r="K212" s="33">
        <v>29639000</v>
      </c>
      <c r="L212" s="33">
        <v>28897000</v>
      </c>
      <c r="M212" s="33">
        <v>33284000</v>
      </c>
      <c r="N212" s="33">
        <v>36945000</v>
      </c>
      <c r="O212" s="33">
        <v>39281000</v>
      </c>
    </row>
    <row r="213" spans="1:15" x14ac:dyDescent="0.35">
      <c r="A213" s="40">
        <f>VLOOKUP(B213,'[1]PORTFOLIO RAW'!B:B,1,FALSE)</f>
        <v>904030</v>
      </c>
      <c r="B213" s="40">
        <v>904030</v>
      </c>
      <c r="C213" s="40" t="s">
        <v>4619</v>
      </c>
      <c r="D213" s="38" t="s">
        <v>4620</v>
      </c>
      <c r="E213" s="33">
        <v>13139000</v>
      </c>
      <c r="F213" s="33">
        <v>17283000</v>
      </c>
      <c r="G213" s="33">
        <v>48662000</v>
      </c>
      <c r="H213" s="33">
        <v>44033000</v>
      </c>
      <c r="I213" s="33">
        <v>38949000</v>
      </c>
      <c r="J213" s="33">
        <v>37460000</v>
      </c>
      <c r="K213" s="33">
        <v>36489000</v>
      </c>
      <c r="L213" s="33">
        <v>36682000</v>
      </c>
      <c r="M213" s="33">
        <v>38978000</v>
      </c>
      <c r="N213" s="33">
        <v>42086000</v>
      </c>
      <c r="O213" s="33">
        <v>43491000</v>
      </c>
    </row>
    <row r="214" spans="1:15" x14ac:dyDescent="0.35">
      <c r="A214" s="40">
        <f>VLOOKUP(B214,'[1]PORTFOLIO RAW'!B:B,1,FALSE)</f>
        <v>901666</v>
      </c>
      <c r="B214" s="40">
        <v>901666</v>
      </c>
      <c r="C214" s="40" t="s">
        <v>4621</v>
      </c>
      <c r="D214" s="38" t="s">
        <v>4622</v>
      </c>
      <c r="E214" s="33">
        <v>21687000</v>
      </c>
      <c r="F214" s="33">
        <v>27455000</v>
      </c>
      <c r="G214" s="33">
        <v>28653000</v>
      </c>
      <c r="H214" s="33">
        <v>23592000</v>
      </c>
      <c r="I214" s="33">
        <v>23355000</v>
      </c>
      <c r="J214" s="33">
        <v>22497000</v>
      </c>
      <c r="K214" s="33">
        <v>21662000</v>
      </c>
      <c r="L214" s="33">
        <v>22565000</v>
      </c>
      <c r="M214" s="33">
        <v>24880000</v>
      </c>
      <c r="N214" s="33">
        <v>27275000</v>
      </c>
      <c r="O214" s="33">
        <v>19703000</v>
      </c>
    </row>
    <row r="215" spans="1:15" x14ac:dyDescent="0.35">
      <c r="A215" s="40">
        <f>VLOOKUP(B215,'[1]PORTFOLIO RAW'!B:B,1,FALSE)</f>
        <v>895705</v>
      </c>
      <c r="B215" s="40">
        <v>895705</v>
      </c>
      <c r="C215" s="40" t="s">
        <v>4623</v>
      </c>
      <c r="D215" s="38" t="s">
        <v>4624</v>
      </c>
      <c r="E215" s="33">
        <v>2755491</v>
      </c>
      <c r="F215" s="33">
        <v>2964047</v>
      </c>
      <c r="G215" s="33">
        <v>2761011</v>
      </c>
      <c r="H215" s="33">
        <v>2601670</v>
      </c>
      <c r="I215" s="33">
        <v>2528905</v>
      </c>
      <c r="J215" s="33">
        <v>3721193</v>
      </c>
      <c r="K215" s="33">
        <v>2653059</v>
      </c>
      <c r="L215" s="33">
        <v>2665000</v>
      </c>
      <c r="M215" s="33">
        <v>3655000</v>
      </c>
      <c r="N215" s="33">
        <v>3213000</v>
      </c>
      <c r="O215" s="33">
        <v>2732000</v>
      </c>
    </row>
    <row r="216" spans="1:15" x14ac:dyDescent="0.35">
      <c r="A216" s="40">
        <f>VLOOKUP(B216,'[1]PORTFOLIO RAW'!B:B,1,FALSE)</f>
        <v>904853</v>
      </c>
      <c r="B216" s="40">
        <v>904853</v>
      </c>
      <c r="C216" s="40" t="s">
        <v>4625</v>
      </c>
      <c r="D216" s="38" t="s">
        <v>4626</v>
      </c>
      <c r="E216" s="33">
        <v>11046000</v>
      </c>
      <c r="F216" s="33">
        <v>7474000</v>
      </c>
      <c r="G216" s="33">
        <v>11960000</v>
      </c>
      <c r="H216" s="33">
        <v>12194000</v>
      </c>
      <c r="I216" s="33">
        <v>13689000</v>
      </c>
      <c r="J216" s="33">
        <v>14196000</v>
      </c>
      <c r="K216" s="33">
        <v>14517000</v>
      </c>
      <c r="L216" s="33">
        <v>14693000</v>
      </c>
      <c r="M216" s="33">
        <v>12919000</v>
      </c>
      <c r="N216" s="33">
        <v>13881000</v>
      </c>
      <c r="O216" s="33">
        <v>13894000</v>
      </c>
    </row>
    <row r="217" spans="1:15" x14ac:dyDescent="0.35">
      <c r="A217" s="40">
        <f>VLOOKUP(B217,'[1]PORTFOLIO RAW'!B:B,1,FALSE)</f>
        <v>944175</v>
      </c>
      <c r="B217" s="40">
        <v>944175</v>
      </c>
      <c r="C217" s="40" t="s">
        <v>4627</v>
      </c>
      <c r="D217" s="38" t="s">
        <v>4628</v>
      </c>
      <c r="E217" s="33">
        <v>30931000</v>
      </c>
      <c r="F217" s="33">
        <v>52240000</v>
      </c>
      <c r="G217" s="33">
        <v>39261000</v>
      </c>
      <c r="H217" s="33">
        <v>39488000</v>
      </c>
      <c r="I217" s="33">
        <v>36704000</v>
      </c>
      <c r="J217" s="33">
        <v>40907000</v>
      </c>
      <c r="K217" s="33">
        <v>46105000</v>
      </c>
      <c r="L217" s="33">
        <v>56768000</v>
      </c>
      <c r="M217" s="33">
        <v>54532000</v>
      </c>
      <c r="N217" s="33">
        <v>52706000</v>
      </c>
      <c r="O217" s="33">
        <v>59088000</v>
      </c>
    </row>
    <row r="218" spans="1:15" x14ac:dyDescent="0.35">
      <c r="A218" s="40">
        <f>VLOOKUP(B218,'[1]PORTFOLIO RAW'!B:B,1,FALSE)</f>
        <v>901897</v>
      </c>
      <c r="B218" s="40">
        <v>901897</v>
      </c>
      <c r="C218" s="40" t="s">
        <v>4629</v>
      </c>
      <c r="D218" s="38" t="s">
        <v>4630</v>
      </c>
      <c r="E218" s="33">
        <v>3020000</v>
      </c>
      <c r="F218" s="33">
        <v>3912000</v>
      </c>
      <c r="G218" s="33">
        <v>3346000</v>
      </c>
      <c r="H218" s="33">
        <v>4071000</v>
      </c>
      <c r="I218" s="33">
        <v>3682000</v>
      </c>
      <c r="J218" s="33">
        <v>4010000</v>
      </c>
      <c r="K218" s="33">
        <v>3406000</v>
      </c>
      <c r="L218" s="33">
        <v>4025000</v>
      </c>
      <c r="M218" s="33">
        <v>4325000</v>
      </c>
      <c r="N218" s="33">
        <v>4416000</v>
      </c>
      <c r="O218" s="33">
        <v>4146000</v>
      </c>
    </row>
    <row r="219" spans="1:15" x14ac:dyDescent="0.35">
      <c r="A219" s="40">
        <f>VLOOKUP(B219,'[1]PORTFOLIO RAW'!B:B,1,FALSE)</f>
        <v>312385</v>
      </c>
      <c r="B219" s="40">
        <v>312385</v>
      </c>
      <c r="C219" s="40" t="s">
        <v>4631</v>
      </c>
      <c r="D219" s="38" t="s">
        <v>4632</v>
      </c>
      <c r="E219" s="33">
        <v>2221715</v>
      </c>
      <c r="F219" s="33">
        <v>2346364</v>
      </c>
      <c r="G219" s="33">
        <v>2303000</v>
      </c>
      <c r="H219" s="33">
        <v>2336000</v>
      </c>
      <c r="I219" s="33">
        <v>2322000</v>
      </c>
      <c r="J219" s="33">
        <v>1565000</v>
      </c>
      <c r="K219" s="33">
        <v>5194000</v>
      </c>
      <c r="L219" s="33">
        <v>5100000</v>
      </c>
      <c r="M219" s="33">
        <v>6157000</v>
      </c>
      <c r="N219" s="33">
        <v>5535000</v>
      </c>
      <c r="O219" s="33">
        <v>6659000</v>
      </c>
    </row>
    <row r="220" spans="1:15" x14ac:dyDescent="0.35">
      <c r="A220" s="40">
        <f>VLOOKUP(B220,'[1]PORTFOLIO RAW'!B:B,1,FALSE)</f>
        <v>729104</v>
      </c>
      <c r="B220" s="40">
        <v>729104</v>
      </c>
      <c r="C220" s="40" t="s">
        <v>4633</v>
      </c>
      <c r="D220" s="38" t="s">
        <v>4634</v>
      </c>
      <c r="E220" s="33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</row>
    <row r="221" spans="1:15" x14ac:dyDescent="0.35">
      <c r="A221" s="40">
        <f>VLOOKUP(B221,'[1]PORTFOLIO RAW'!B:B,1,FALSE)</f>
        <v>877181</v>
      </c>
      <c r="B221" s="40">
        <v>877181</v>
      </c>
      <c r="C221" s="40" t="s">
        <v>4635</v>
      </c>
      <c r="D221" s="38" t="s">
        <v>4636</v>
      </c>
      <c r="E221" s="33">
        <v>3540800</v>
      </c>
      <c r="F221" s="33">
        <v>3083200</v>
      </c>
      <c r="G221" s="33">
        <v>3107300</v>
      </c>
      <c r="H221" s="33">
        <v>2990200</v>
      </c>
      <c r="I221" s="33">
        <v>4024900</v>
      </c>
      <c r="J221" s="33">
        <v>3363600</v>
      </c>
      <c r="K221" s="33">
        <v>3344000</v>
      </c>
      <c r="L221" s="33">
        <v>3774000</v>
      </c>
      <c r="M221" s="33">
        <v>3660000</v>
      </c>
      <c r="N221" s="33">
        <v>3740000</v>
      </c>
      <c r="O221" s="33">
        <v>3861000</v>
      </c>
    </row>
    <row r="222" spans="1:15" x14ac:dyDescent="0.35">
      <c r="A222" s="40">
        <f>VLOOKUP(B222,'[1]PORTFOLIO RAW'!B:B,1,FALSE)</f>
        <v>912228</v>
      </c>
      <c r="B222" s="40">
        <v>912228</v>
      </c>
      <c r="C222" s="40" t="s">
        <v>4637</v>
      </c>
      <c r="D222" s="38" t="s">
        <v>4638</v>
      </c>
      <c r="E222" s="33">
        <v>35415000</v>
      </c>
      <c r="F222" s="33">
        <v>36665000</v>
      </c>
      <c r="G222" s="33">
        <v>36972000</v>
      </c>
      <c r="H222" s="33">
        <v>29832000</v>
      </c>
      <c r="I222" s="33">
        <v>32014000</v>
      </c>
      <c r="J222" s="33">
        <v>29778000</v>
      </c>
      <c r="K222" s="33">
        <v>31543000</v>
      </c>
      <c r="L222" s="33">
        <v>35417000</v>
      </c>
      <c r="M222" s="33">
        <v>30350000</v>
      </c>
      <c r="N222" s="33">
        <v>30598000</v>
      </c>
      <c r="O222" s="33">
        <v>31592000</v>
      </c>
    </row>
    <row r="223" spans="1:15" x14ac:dyDescent="0.35">
      <c r="A223" s="40">
        <f>VLOOKUP(B223,'[1]PORTFOLIO RAW'!B:B,1,FALSE)</f>
        <v>936324</v>
      </c>
      <c r="B223" s="40">
        <v>936324</v>
      </c>
      <c r="C223" s="40" t="s">
        <v>4639</v>
      </c>
      <c r="D223" s="38" t="s">
        <v>4640</v>
      </c>
      <c r="E223" s="33">
        <v>2173900</v>
      </c>
      <c r="F223" s="33">
        <v>2175500</v>
      </c>
      <c r="G223" s="33">
        <v>2177200</v>
      </c>
      <c r="H223" s="33">
        <v>1958200</v>
      </c>
      <c r="I223" s="33">
        <v>2442100</v>
      </c>
      <c r="J223" s="33">
        <v>2063100</v>
      </c>
      <c r="K223" s="33">
        <v>1860900</v>
      </c>
      <c r="L223" s="33">
        <v>2164700</v>
      </c>
      <c r="M223" s="33">
        <v>2707900</v>
      </c>
      <c r="N223" s="33">
        <v>3148200</v>
      </c>
      <c r="O223" s="33">
        <v>3306300</v>
      </c>
    </row>
    <row r="224" spans="1:15" x14ac:dyDescent="0.35">
      <c r="A224" s="40">
        <f>VLOOKUP(B224,'[1]PORTFOLIO RAW'!B:B,1,FALSE)</f>
        <v>902321</v>
      </c>
      <c r="B224" s="40">
        <v>902321</v>
      </c>
      <c r="C224" s="40" t="s">
        <v>4641</v>
      </c>
      <c r="D224" s="38" t="s">
        <v>4642</v>
      </c>
      <c r="E224" s="33">
        <v>9850000</v>
      </c>
      <c r="F224" s="33">
        <v>9057000</v>
      </c>
      <c r="G224" s="33">
        <v>8696000</v>
      </c>
      <c r="H224" s="33">
        <v>9004000</v>
      </c>
      <c r="I224" s="33">
        <v>8094000</v>
      </c>
      <c r="J224" s="33">
        <v>8202000</v>
      </c>
      <c r="K224" s="33">
        <v>8714000</v>
      </c>
      <c r="L224" s="33">
        <v>9144000</v>
      </c>
      <c r="M224" s="33">
        <v>9932000</v>
      </c>
      <c r="N224" s="33">
        <v>11783000</v>
      </c>
      <c r="O224" s="33">
        <v>13610000</v>
      </c>
    </row>
    <row r="225" spans="1:15" x14ac:dyDescent="0.35">
      <c r="A225" s="40">
        <f>VLOOKUP(B225,'[1]PORTFOLIO RAW'!B:B,1,FALSE)</f>
        <v>912518</v>
      </c>
      <c r="B225" s="40">
        <v>912518</v>
      </c>
      <c r="C225" s="40" t="s">
        <v>4643</v>
      </c>
      <c r="D225" s="38" t="s">
        <v>4644</v>
      </c>
      <c r="E225" s="33">
        <v>4104542</v>
      </c>
      <c r="F225" s="33">
        <v>3504097</v>
      </c>
      <c r="G225" s="33">
        <v>4404344</v>
      </c>
      <c r="H225" s="33">
        <v>3455262</v>
      </c>
      <c r="I225" s="33">
        <v>3136724</v>
      </c>
      <c r="J225" s="33">
        <v>2690461</v>
      </c>
      <c r="K225" s="33">
        <v>2199659</v>
      </c>
      <c r="L225" s="33">
        <v>1958802</v>
      </c>
      <c r="M225" s="33">
        <v>2387982</v>
      </c>
      <c r="N225" s="33">
        <v>3470739</v>
      </c>
      <c r="O225" s="33">
        <v>3444771</v>
      </c>
    </row>
    <row r="226" spans="1:15" x14ac:dyDescent="0.35">
      <c r="A226" s="40">
        <f>VLOOKUP(B226,'[1]PORTFOLIO RAW'!B:B,1,FALSE)</f>
        <v>546370</v>
      </c>
      <c r="B226" s="40">
        <v>546370</v>
      </c>
      <c r="C226" s="40" t="s">
        <v>4645</v>
      </c>
      <c r="D226" s="38" t="s">
        <v>4646</v>
      </c>
      <c r="E226" s="33">
        <v>91000</v>
      </c>
      <c r="F226" s="33">
        <v>143000</v>
      </c>
      <c r="G226" s="33">
        <v>189000</v>
      </c>
      <c r="H226" s="33">
        <v>1309000</v>
      </c>
      <c r="I226" s="33">
        <v>1165000</v>
      </c>
      <c r="J226" s="33">
        <v>1124000</v>
      </c>
      <c r="K226" s="33">
        <v>17000</v>
      </c>
      <c r="L226" s="33">
        <v>0</v>
      </c>
      <c r="M226" s="33">
        <v>10969000</v>
      </c>
      <c r="N226" s="33">
        <v>11757000</v>
      </c>
      <c r="O226" s="33">
        <v>21937000</v>
      </c>
    </row>
    <row r="227" spans="1:15" x14ac:dyDescent="0.35">
      <c r="A227" s="40">
        <f>VLOOKUP(B227,'[1]PORTFOLIO RAW'!B:B,1,FALSE)</f>
        <v>312451</v>
      </c>
      <c r="B227" s="40">
        <v>312451</v>
      </c>
      <c r="C227" s="40" t="s">
        <v>4647</v>
      </c>
      <c r="D227" s="38" t="s">
        <v>4648</v>
      </c>
      <c r="E227" s="33">
        <v>2007975</v>
      </c>
      <c r="F227" s="33">
        <v>2135571</v>
      </c>
      <c r="G227" s="33">
        <v>1886380</v>
      </c>
      <c r="H227" s="33">
        <v>2094469</v>
      </c>
      <c r="I227" s="33">
        <v>1982440</v>
      </c>
      <c r="J227" s="33">
        <v>1941891</v>
      </c>
      <c r="K227" s="33">
        <v>1854697</v>
      </c>
      <c r="L227" s="33">
        <v>2021357</v>
      </c>
      <c r="M227" s="33">
        <v>1872478</v>
      </c>
      <c r="N227" s="33">
        <v>1642420</v>
      </c>
      <c r="O227" s="33">
        <v>3594977</v>
      </c>
    </row>
    <row r="228" spans="1:15" x14ac:dyDescent="0.35">
      <c r="A228" s="40">
        <f>VLOOKUP(B228,'[1]PORTFOLIO RAW'!B:B,1,FALSE)</f>
        <v>992656</v>
      </c>
      <c r="B228" s="40">
        <v>992656</v>
      </c>
      <c r="C228" s="40" t="s">
        <v>4649</v>
      </c>
      <c r="D228" s="38" t="s">
        <v>4650</v>
      </c>
      <c r="E228" s="33">
        <v>3502676</v>
      </c>
      <c r="F228" s="33">
        <v>3274047</v>
      </c>
      <c r="G228" s="33">
        <v>3426589</v>
      </c>
      <c r="H228" s="33">
        <v>3567504</v>
      </c>
      <c r="I228" s="33">
        <v>3918370</v>
      </c>
      <c r="J228" s="33">
        <v>3409333</v>
      </c>
      <c r="K228" s="33">
        <v>3523703</v>
      </c>
      <c r="L228" s="33">
        <v>3583105</v>
      </c>
      <c r="M228" s="33">
        <v>3570795</v>
      </c>
      <c r="N228" s="33">
        <v>3401478</v>
      </c>
      <c r="O228" s="33">
        <v>3671663</v>
      </c>
    </row>
    <row r="229" spans="1:15" x14ac:dyDescent="0.35">
      <c r="A229" s="40">
        <f>VLOOKUP(B229,'[1]PORTFOLIO RAW'!B:B,1,FALSE)</f>
        <v>951046</v>
      </c>
      <c r="B229" s="40">
        <v>951046</v>
      </c>
      <c r="C229" s="40" t="s">
        <v>4651</v>
      </c>
      <c r="D229" s="38" t="s">
        <v>4652</v>
      </c>
      <c r="E229" s="33">
        <v>75810000</v>
      </c>
      <c r="F229" s="33">
        <v>72342000</v>
      </c>
      <c r="G229" s="33">
        <v>63892000</v>
      </c>
      <c r="H229" s="33">
        <v>64094000</v>
      </c>
      <c r="I229" s="33">
        <v>62421000</v>
      </c>
      <c r="J229" s="33">
        <v>51818000</v>
      </c>
      <c r="K229" s="33">
        <v>47657000</v>
      </c>
      <c r="L229" s="33">
        <v>62153000</v>
      </c>
      <c r="M229" s="33">
        <v>59955000</v>
      </c>
      <c r="N229" s="33">
        <v>47286000</v>
      </c>
      <c r="O229" s="33">
        <v>48910000</v>
      </c>
    </row>
    <row r="230" spans="1:15" x14ac:dyDescent="0.35">
      <c r="A230" s="40">
        <f>VLOOKUP(B230,'[1]PORTFOLIO RAW'!B:B,1,FALSE)</f>
        <v>702365</v>
      </c>
      <c r="B230" s="40">
        <v>702365</v>
      </c>
      <c r="C230" s="40" t="s">
        <v>4653</v>
      </c>
      <c r="D230" s="38" t="s">
        <v>4654</v>
      </c>
      <c r="E230" s="33">
        <v>150000</v>
      </c>
      <c r="F230" s="33">
        <v>150000</v>
      </c>
      <c r="G230" s="33">
        <v>150000</v>
      </c>
      <c r="H230" s="33">
        <v>150000</v>
      </c>
      <c r="I230" s="33">
        <v>150000</v>
      </c>
      <c r="J230" s="33">
        <v>150000</v>
      </c>
      <c r="K230" s="33">
        <v>150000</v>
      </c>
      <c r="L230" s="33">
        <v>398375</v>
      </c>
      <c r="M230" s="33">
        <v>396025</v>
      </c>
      <c r="N230" s="33">
        <v>396493</v>
      </c>
      <c r="O230" s="33">
        <v>396967</v>
      </c>
    </row>
    <row r="231" spans="1:15" x14ac:dyDescent="0.35">
      <c r="A231" s="40">
        <f>VLOOKUP(B231,'[1]PORTFOLIO RAW'!B:B,1,FALSE)</f>
        <v>546965</v>
      </c>
      <c r="B231" s="40">
        <v>546965</v>
      </c>
      <c r="C231" s="40" t="s">
        <v>4655</v>
      </c>
      <c r="D231" s="38" t="s">
        <v>4656</v>
      </c>
      <c r="E231" s="33">
        <v>1058592</v>
      </c>
      <c r="F231" s="33">
        <v>1267516</v>
      </c>
      <c r="G231" s="33">
        <v>1153758</v>
      </c>
      <c r="H231" s="33">
        <v>1341045</v>
      </c>
      <c r="I231" s="33">
        <v>1085016</v>
      </c>
      <c r="J231" s="33">
        <v>2022122</v>
      </c>
      <c r="K231" s="33">
        <v>2471383</v>
      </c>
      <c r="L231" s="33">
        <v>2220243</v>
      </c>
      <c r="M231" s="33">
        <v>3275640</v>
      </c>
      <c r="N231" s="33">
        <v>6212522</v>
      </c>
      <c r="O231" s="33">
        <v>5158695</v>
      </c>
    </row>
    <row r="232" spans="1:15" x14ac:dyDescent="0.35">
      <c r="A232" s="40">
        <f>VLOOKUP(B232,'[1]PORTFOLIO RAW'!B:B,1,FALSE)</f>
        <v>902233</v>
      </c>
      <c r="B232" s="40">
        <v>902233</v>
      </c>
      <c r="C232" s="40" t="s">
        <v>4657</v>
      </c>
      <c r="D232" s="38" t="s">
        <v>4658</v>
      </c>
      <c r="E232" s="33">
        <v>927100</v>
      </c>
      <c r="F232" s="33">
        <v>1004500</v>
      </c>
      <c r="G232" s="33">
        <v>904700</v>
      </c>
      <c r="H232" s="33">
        <v>904900</v>
      </c>
      <c r="I232" s="33">
        <v>905000</v>
      </c>
      <c r="J232" s="33">
        <v>1062000</v>
      </c>
      <c r="K232" s="33">
        <v>1141000</v>
      </c>
      <c r="L232" s="33">
        <v>1287500</v>
      </c>
      <c r="M232" s="33">
        <v>1572600</v>
      </c>
      <c r="N232" s="33">
        <v>2036600</v>
      </c>
      <c r="O232" s="33">
        <v>1843800</v>
      </c>
    </row>
    <row r="233" spans="1:15" x14ac:dyDescent="0.35">
      <c r="A233" s="40">
        <f>VLOOKUP(B233,'[1]PORTFOLIO RAW'!B:B,1,FALSE)</f>
        <v>322549</v>
      </c>
      <c r="B233" s="40">
        <v>322549</v>
      </c>
      <c r="C233" s="40" t="s">
        <v>4659</v>
      </c>
      <c r="D233" s="38" t="s">
        <v>4660</v>
      </c>
      <c r="E233" s="33">
        <v>5698272</v>
      </c>
      <c r="F233" s="33">
        <v>7011403</v>
      </c>
      <c r="G233" s="33">
        <v>7718247</v>
      </c>
      <c r="H233" s="33">
        <v>8521944</v>
      </c>
      <c r="I233" s="33">
        <v>7632636</v>
      </c>
      <c r="J233" s="33">
        <v>8489947</v>
      </c>
      <c r="K233" s="33">
        <v>8074804</v>
      </c>
      <c r="L233" s="33">
        <v>8319166</v>
      </c>
      <c r="M233" s="33">
        <v>8707506</v>
      </c>
      <c r="N233" s="33">
        <v>9109579</v>
      </c>
      <c r="O233" s="33">
        <v>7273791</v>
      </c>
    </row>
    <row r="234" spans="1:15" x14ac:dyDescent="0.35">
      <c r="A234" s="40">
        <f>VLOOKUP(B234,'[1]PORTFOLIO RAW'!B:B,1,FALSE)</f>
        <v>912633</v>
      </c>
      <c r="B234" s="40">
        <v>912633</v>
      </c>
      <c r="C234" s="40" t="s">
        <v>4661</v>
      </c>
      <c r="D234" s="38" t="s">
        <v>4662</v>
      </c>
      <c r="E234" s="33">
        <v>2268000</v>
      </c>
      <c r="F234" s="33">
        <v>2309000</v>
      </c>
      <c r="G234" s="33">
        <v>2322000</v>
      </c>
      <c r="H234" s="33">
        <v>3610000</v>
      </c>
      <c r="I234" s="33">
        <v>4605000</v>
      </c>
      <c r="J234" s="33">
        <v>4731000</v>
      </c>
      <c r="K234" s="33">
        <v>4734000</v>
      </c>
      <c r="L234" s="33">
        <v>5330000</v>
      </c>
      <c r="M234" s="33">
        <v>5330000</v>
      </c>
      <c r="N234" s="33">
        <v>5335000</v>
      </c>
      <c r="O234" s="33">
        <v>5050000</v>
      </c>
    </row>
    <row r="235" spans="1:15" x14ac:dyDescent="0.35">
      <c r="A235" s="40">
        <f>VLOOKUP(B235,'[1]PORTFOLIO RAW'!B:B,1,FALSE)</f>
        <v>933974</v>
      </c>
      <c r="B235" s="40">
        <v>933974</v>
      </c>
      <c r="C235" s="40" t="s">
        <v>4663</v>
      </c>
      <c r="D235" s="38" t="s">
        <v>4664</v>
      </c>
      <c r="E235" s="33">
        <v>6242000</v>
      </c>
      <c r="F235" s="33">
        <v>6181000</v>
      </c>
      <c r="G235" s="33">
        <v>6527000</v>
      </c>
      <c r="H235" s="33">
        <v>6611000</v>
      </c>
      <c r="I235" s="33">
        <v>6605000</v>
      </c>
      <c r="J235" s="33">
        <v>6350000</v>
      </c>
      <c r="K235" s="33">
        <v>6346000</v>
      </c>
      <c r="L235" s="33">
        <v>6349000</v>
      </c>
      <c r="M235" s="33">
        <v>6344000</v>
      </c>
      <c r="N235" s="33">
        <v>6437000</v>
      </c>
      <c r="O235" s="33">
        <v>6571000</v>
      </c>
    </row>
    <row r="236" spans="1:15" x14ac:dyDescent="0.35">
      <c r="A236" s="40" t="str">
        <f>VLOOKUP(B236,'[1]PORTFOLIO RAW'!B:B,1,FALSE)</f>
        <v>14015T</v>
      </c>
      <c r="B236" s="40" t="s">
        <v>363</v>
      </c>
      <c r="C236" s="40" t="s">
        <v>4665</v>
      </c>
      <c r="D236" s="38" t="s">
        <v>4666</v>
      </c>
      <c r="E236" s="33">
        <v>4275397</v>
      </c>
      <c r="F236" s="33">
        <v>2514500</v>
      </c>
      <c r="G236" s="33">
        <v>3253300</v>
      </c>
      <c r="H236" s="33">
        <v>5240000</v>
      </c>
      <c r="I236" s="33">
        <v>4809800</v>
      </c>
      <c r="J236" s="33">
        <v>4385500</v>
      </c>
      <c r="K236" s="33">
        <v>4468600</v>
      </c>
      <c r="L236" s="33">
        <v>5067700</v>
      </c>
      <c r="M236" s="33">
        <v>11513100</v>
      </c>
      <c r="N236" s="33">
        <v>10478000</v>
      </c>
      <c r="O236" s="33">
        <v>8763000</v>
      </c>
    </row>
    <row r="237" spans="1:15" x14ac:dyDescent="0.35">
      <c r="A237" s="40">
        <f>VLOOKUP(B237,'[1]PORTFOLIO RAW'!B:B,1,FALSE)</f>
        <v>905019</v>
      </c>
      <c r="B237" s="40">
        <v>905019</v>
      </c>
      <c r="C237" s="40" t="s">
        <v>4667</v>
      </c>
      <c r="D237" s="38" t="s">
        <v>4668</v>
      </c>
      <c r="E237" s="33">
        <v>5739400</v>
      </c>
      <c r="F237" s="33">
        <v>6240400</v>
      </c>
      <c r="G237" s="33">
        <v>17660700</v>
      </c>
      <c r="H237" s="33">
        <v>17882000</v>
      </c>
      <c r="I237" s="33">
        <v>17515000</v>
      </c>
      <c r="J237" s="33">
        <v>20569000</v>
      </c>
      <c r="K237" s="33">
        <v>25060000</v>
      </c>
      <c r="L237" s="33">
        <v>21403000</v>
      </c>
      <c r="M237" s="33">
        <v>26514000</v>
      </c>
      <c r="N237" s="33">
        <v>24842000</v>
      </c>
      <c r="O237" s="33">
        <v>24410000</v>
      </c>
    </row>
    <row r="238" spans="1:15" x14ac:dyDescent="0.35">
      <c r="A238" s="40">
        <f>VLOOKUP(B238,'[1]PORTFOLIO RAW'!B:B,1,FALSE)</f>
        <v>912090</v>
      </c>
      <c r="B238" s="40">
        <v>912090</v>
      </c>
      <c r="C238" s="40" t="s">
        <v>4669</v>
      </c>
      <c r="D238" s="38" t="s">
        <v>4670</v>
      </c>
      <c r="E238" s="33">
        <v>5466101</v>
      </c>
      <c r="F238" s="33">
        <v>5290888</v>
      </c>
      <c r="G238" s="33">
        <v>5480000</v>
      </c>
      <c r="H238" s="33">
        <v>8099000</v>
      </c>
      <c r="I238" s="33">
        <v>9925000</v>
      </c>
      <c r="J238" s="33">
        <v>11630000</v>
      </c>
      <c r="K238" s="33">
        <v>13176000</v>
      </c>
      <c r="L238" s="33">
        <v>13330000</v>
      </c>
      <c r="M238" s="33">
        <v>18999000</v>
      </c>
      <c r="N238" s="33">
        <v>19616000</v>
      </c>
      <c r="O238" s="33">
        <v>18199000</v>
      </c>
    </row>
    <row r="239" spans="1:15" x14ac:dyDescent="0.35">
      <c r="A239" s="40">
        <f>VLOOKUP(B239,'[1]PORTFOLIO RAW'!B:B,1,FALSE)</f>
        <v>755741</v>
      </c>
      <c r="B239" s="40">
        <v>755741</v>
      </c>
      <c r="C239" s="40" t="s">
        <v>4671</v>
      </c>
      <c r="D239" s="38" t="s">
        <v>4672</v>
      </c>
      <c r="E239" s="33">
        <v>899000</v>
      </c>
      <c r="F239" s="33">
        <v>883000</v>
      </c>
      <c r="G239" s="33">
        <v>1512000</v>
      </c>
      <c r="H239" s="33">
        <v>2006000</v>
      </c>
      <c r="I239" s="33">
        <v>2001000</v>
      </c>
      <c r="J239" s="33">
        <v>1632000</v>
      </c>
      <c r="K239" s="33">
        <v>1903000</v>
      </c>
      <c r="L239" s="33">
        <v>1899000</v>
      </c>
      <c r="M239" s="33">
        <v>2890000</v>
      </c>
      <c r="N239" s="33">
        <v>2876000</v>
      </c>
      <c r="O239" s="33">
        <v>19753000</v>
      </c>
    </row>
    <row r="240" spans="1:15" x14ac:dyDescent="0.35">
      <c r="A240" s="40" t="str">
        <f>VLOOKUP(B240,'[1]PORTFOLIO RAW'!B:B,1,FALSE)</f>
        <v>14361V</v>
      </c>
      <c r="B240" s="40" t="s">
        <v>375</v>
      </c>
      <c r="C240" s="40" t="s">
        <v>4673</v>
      </c>
      <c r="D240" s="38" t="s">
        <v>4674</v>
      </c>
      <c r="E240" s="33">
        <v>104300</v>
      </c>
      <c r="F240" s="33">
        <v>460100</v>
      </c>
      <c r="G240" s="33">
        <v>1127600</v>
      </c>
      <c r="H240" s="33">
        <v>1142100</v>
      </c>
      <c r="I240" s="33">
        <v>1719300</v>
      </c>
      <c r="J240" s="33">
        <v>1820900</v>
      </c>
      <c r="K240" s="33">
        <v>1672800</v>
      </c>
      <c r="L240" s="33">
        <v>1425500</v>
      </c>
      <c r="M240" s="33">
        <v>11556300</v>
      </c>
      <c r="N240" s="33">
        <v>11241400</v>
      </c>
      <c r="O240" s="33">
        <v>10142500</v>
      </c>
    </row>
    <row r="241" spans="1:15" x14ac:dyDescent="0.35">
      <c r="A241" s="40">
        <f>VLOOKUP(B241,'[1]PORTFOLIO RAW'!B:B,1,FALSE)</f>
        <v>154680</v>
      </c>
      <c r="B241" s="40">
        <v>154680</v>
      </c>
      <c r="C241" s="40" t="s">
        <v>4675</v>
      </c>
      <c r="D241" s="38" t="s">
        <v>4676</v>
      </c>
      <c r="E241" s="33">
        <v>1227774</v>
      </c>
      <c r="F241" s="33">
        <v>1189131</v>
      </c>
      <c r="G241" s="33">
        <v>1178001</v>
      </c>
      <c r="H241" s="33">
        <v>1343580</v>
      </c>
      <c r="I241" s="33">
        <v>1364952</v>
      </c>
      <c r="J241" s="33">
        <v>1446770</v>
      </c>
      <c r="K241" s="33">
        <v>1462981</v>
      </c>
      <c r="L241" s="33">
        <v>2056532</v>
      </c>
      <c r="M241" s="33">
        <v>3597774</v>
      </c>
      <c r="N241" s="33">
        <v>4481393</v>
      </c>
      <c r="O241" s="33">
        <v>3822396</v>
      </c>
    </row>
    <row r="242" spans="1:15" x14ac:dyDescent="0.35">
      <c r="A242" s="40" t="str">
        <f>VLOOKUP(B242,'[1]PORTFOLIO RAW'!B:B,1,FALSE)</f>
        <v>14698C</v>
      </c>
      <c r="B242" s="40" t="s">
        <v>369</v>
      </c>
      <c r="C242" s="40" t="s">
        <v>4677</v>
      </c>
      <c r="D242" s="38" t="s">
        <v>4678</v>
      </c>
      <c r="E242" s="33">
        <v>1689600</v>
      </c>
      <c r="F242" s="33">
        <v>1791400</v>
      </c>
      <c r="G242" s="33">
        <v>1686200</v>
      </c>
      <c r="H242" s="33">
        <v>1691600</v>
      </c>
      <c r="I242" s="33">
        <v>1670000</v>
      </c>
      <c r="J242" s="33">
        <v>2712100</v>
      </c>
      <c r="K242" s="33">
        <v>2752300</v>
      </c>
      <c r="L242" s="33">
        <v>2559200</v>
      </c>
      <c r="M242" s="33">
        <v>3514700</v>
      </c>
      <c r="N242" s="33">
        <v>3177100</v>
      </c>
      <c r="O242" s="33">
        <v>3217900</v>
      </c>
    </row>
    <row r="243" spans="1:15" x14ac:dyDescent="0.35">
      <c r="A243" s="40">
        <f>VLOOKUP(B243,'[1]PORTFOLIO RAW'!B:B,1,FALSE)</f>
        <v>905361</v>
      </c>
      <c r="B243" s="40">
        <v>905361</v>
      </c>
      <c r="C243" s="40" t="s">
        <v>4679</v>
      </c>
      <c r="D243" s="38" t="s">
        <v>4680</v>
      </c>
      <c r="E243" s="33">
        <v>965448</v>
      </c>
      <c r="F243" s="33">
        <v>833735</v>
      </c>
      <c r="G243" s="33">
        <v>817611</v>
      </c>
      <c r="H243" s="33">
        <v>1044793</v>
      </c>
      <c r="I243" s="33">
        <v>993367</v>
      </c>
      <c r="J243" s="33">
        <v>1704889</v>
      </c>
      <c r="K243" s="33">
        <v>1721872</v>
      </c>
      <c r="L243" s="33">
        <v>1805416</v>
      </c>
      <c r="M243" s="33">
        <v>1962812</v>
      </c>
      <c r="N243" s="33">
        <v>1952540</v>
      </c>
      <c r="O243" s="33">
        <v>10520655</v>
      </c>
    </row>
    <row r="244" spans="1:15" x14ac:dyDescent="0.35">
      <c r="A244" s="40">
        <f>VLOOKUP(B244,'[1]PORTFOLIO RAW'!B:B,1,FALSE)</f>
        <v>357834</v>
      </c>
      <c r="B244" s="40">
        <v>357834</v>
      </c>
      <c r="C244" s="40" t="s">
        <v>4681</v>
      </c>
      <c r="D244" s="38" t="s">
        <v>4682</v>
      </c>
      <c r="E244" s="33">
        <v>17218674</v>
      </c>
      <c r="F244" s="33">
        <v>18042532</v>
      </c>
      <c r="G244" s="33">
        <v>18630302</v>
      </c>
      <c r="H244" s="33">
        <v>17473760</v>
      </c>
      <c r="I244" s="33">
        <v>18446440</v>
      </c>
      <c r="J244" s="33">
        <v>23113007</v>
      </c>
      <c r="K244" s="33">
        <v>23588531</v>
      </c>
      <c r="L244" s="33">
        <v>20852993</v>
      </c>
      <c r="M244" s="33">
        <v>22502173</v>
      </c>
      <c r="N244" s="33">
        <v>22977104</v>
      </c>
      <c r="O244" s="33">
        <v>24632463</v>
      </c>
    </row>
    <row r="245" spans="1:15" x14ac:dyDescent="0.35">
      <c r="A245" s="40">
        <f>VLOOKUP(B245,'[1]PORTFOLIO RAW'!B:B,1,FALSE)</f>
        <v>906400</v>
      </c>
      <c r="B245" s="40">
        <v>906400</v>
      </c>
      <c r="C245" s="40" t="s">
        <v>4683</v>
      </c>
      <c r="D245" s="38" t="s">
        <v>4684</v>
      </c>
      <c r="E245" s="33">
        <v>517900</v>
      </c>
      <c r="F245" s="33">
        <v>539200</v>
      </c>
      <c r="G245" s="33">
        <v>1091500</v>
      </c>
      <c r="H245" s="33">
        <v>1193800</v>
      </c>
      <c r="I245" s="33">
        <v>1006600</v>
      </c>
      <c r="J245" s="33">
        <v>1015200</v>
      </c>
      <c r="K245" s="33">
        <v>972000</v>
      </c>
      <c r="L245" s="33">
        <v>919300</v>
      </c>
      <c r="M245" s="33">
        <v>880100</v>
      </c>
      <c r="N245" s="33">
        <v>1010200</v>
      </c>
      <c r="O245" s="33">
        <v>1186800</v>
      </c>
    </row>
    <row r="246" spans="1:15" x14ac:dyDescent="0.35">
      <c r="A246" s="40" t="str">
        <f>VLOOKUP(B246,'[1]PORTFOLIO RAW'!B:B,1,FALSE)</f>
        <v>14861V</v>
      </c>
      <c r="B246" s="40" t="s">
        <v>370</v>
      </c>
      <c r="C246" s="40" t="s">
        <v>4685</v>
      </c>
      <c r="D246" s="38" t="s">
        <v>4686</v>
      </c>
      <c r="E246" s="33">
        <v>47511000</v>
      </c>
      <c r="F246" s="33">
        <v>42913000</v>
      </c>
      <c r="G246" s="33">
        <v>33355000</v>
      </c>
      <c r="H246" s="33">
        <v>33691000</v>
      </c>
      <c r="I246" s="33">
        <v>36149000</v>
      </c>
      <c r="J246" s="33">
        <v>33031000</v>
      </c>
      <c r="K246" s="33">
        <v>37422000</v>
      </c>
      <c r="L246" s="33">
        <v>39135000</v>
      </c>
      <c r="M246" s="33">
        <v>37422000</v>
      </c>
      <c r="N246" s="33">
        <v>28930000</v>
      </c>
      <c r="O246" s="33">
        <v>28470000</v>
      </c>
    </row>
    <row r="247" spans="1:15" x14ac:dyDescent="0.35">
      <c r="A247" s="40" t="str">
        <f>VLOOKUP(B247,'[1]PORTFOLIO RAW'!B:B,1,FALSE)</f>
        <v>14806F</v>
      </c>
      <c r="B247" s="40" t="s">
        <v>351</v>
      </c>
      <c r="C247" s="40" t="s">
        <v>4687</v>
      </c>
      <c r="D247" s="38" t="s">
        <v>4688</v>
      </c>
      <c r="E247" s="33">
        <v>535672</v>
      </c>
      <c r="F247" s="33">
        <v>476752</v>
      </c>
      <c r="G247" s="33">
        <v>213799</v>
      </c>
      <c r="H247" s="33">
        <v>311380</v>
      </c>
      <c r="I247" s="33">
        <v>432165</v>
      </c>
      <c r="J247" s="33">
        <v>613810</v>
      </c>
      <c r="K247" s="33">
        <v>1053584</v>
      </c>
      <c r="L247" s="33">
        <v>1636893</v>
      </c>
      <c r="M247" s="33">
        <v>1213759</v>
      </c>
      <c r="N247" s="33">
        <v>1043255</v>
      </c>
      <c r="O247" s="33">
        <v>1044677</v>
      </c>
    </row>
    <row r="248" spans="1:15" x14ac:dyDescent="0.35">
      <c r="A248" s="40">
        <f>VLOOKUP(B248,'[1]PORTFOLIO RAW'!B:B,1,FALSE)</f>
        <v>902324</v>
      </c>
      <c r="B248" s="40">
        <v>902324</v>
      </c>
      <c r="C248" s="40" t="s">
        <v>4689</v>
      </c>
      <c r="D248" s="38" t="s">
        <v>4690</v>
      </c>
      <c r="E248" s="33">
        <v>9746000</v>
      </c>
      <c r="F248" s="33">
        <v>13491000</v>
      </c>
      <c r="G248" s="33">
        <v>11123000</v>
      </c>
      <c r="H248" s="33">
        <v>12534000</v>
      </c>
      <c r="I248" s="33">
        <v>14397000</v>
      </c>
      <c r="J248" s="33">
        <v>9622000</v>
      </c>
      <c r="K248" s="33">
        <v>10635000</v>
      </c>
      <c r="L248" s="33">
        <v>12029000</v>
      </c>
      <c r="M248" s="33">
        <v>11954000</v>
      </c>
      <c r="N248" s="33">
        <v>12463000</v>
      </c>
      <c r="O248" s="33">
        <v>14516000</v>
      </c>
    </row>
    <row r="249" spans="1:15" x14ac:dyDescent="0.35">
      <c r="A249" s="40">
        <f>VLOOKUP(B249,'[1]PORTFOLIO RAW'!B:B,1,FALSE)</f>
        <v>902325</v>
      </c>
      <c r="B249" s="40">
        <v>902325</v>
      </c>
      <c r="C249" s="40" t="s">
        <v>4691</v>
      </c>
      <c r="D249" s="38" t="s">
        <v>4692</v>
      </c>
      <c r="E249" s="33">
        <v>16593000</v>
      </c>
      <c r="F249" s="33">
        <v>18386000</v>
      </c>
      <c r="G249" s="33">
        <v>19883000</v>
      </c>
      <c r="H249" s="33">
        <v>20752000</v>
      </c>
      <c r="I249" s="33">
        <v>21223000</v>
      </c>
      <c r="J249" s="33">
        <v>22584000</v>
      </c>
      <c r="K249" s="33">
        <v>23295000</v>
      </c>
      <c r="L249" s="33">
        <v>24977000</v>
      </c>
      <c r="M249" s="33">
        <v>28738000</v>
      </c>
      <c r="N249" s="33">
        <v>47324000</v>
      </c>
      <c r="O249" s="33">
        <v>50793000</v>
      </c>
    </row>
    <row r="250" spans="1:15" x14ac:dyDescent="0.35">
      <c r="A250" s="40">
        <f>VLOOKUP(B250,'[1]PORTFOLIO RAW'!B:B,1,FALSE)</f>
        <v>992305</v>
      </c>
      <c r="B250" s="40">
        <v>992305</v>
      </c>
      <c r="C250" s="40" t="s">
        <v>4693</v>
      </c>
      <c r="D250" s="38" t="s">
        <v>4694</v>
      </c>
      <c r="E250" s="33">
        <v>29327000</v>
      </c>
      <c r="F250" s="33">
        <v>28820000</v>
      </c>
      <c r="G250" s="33">
        <v>29482000</v>
      </c>
      <c r="H250" s="33">
        <v>27403000</v>
      </c>
      <c r="I250" s="33">
        <v>25369000</v>
      </c>
      <c r="J250" s="33">
        <v>21978000</v>
      </c>
      <c r="K250" s="33">
        <v>27774000</v>
      </c>
      <c r="L250" s="33">
        <v>28144000</v>
      </c>
      <c r="M250" s="33">
        <v>32686000</v>
      </c>
      <c r="N250" s="33">
        <v>23371000</v>
      </c>
      <c r="O250" s="33">
        <v>28586000</v>
      </c>
    </row>
    <row r="251" spans="1:15" x14ac:dyDescent="0.35">
      <c r="A251" s="40">
        <f>VLOOKUP(B251,'[1]PORTFOLIO RAW'!B:B,1,FALSE)</f>
        <v>905647</v>
      </c>
      <c r="B251" s="40">
        <v>905647</v>
      </c>
      <c r="C251" s="40" t="s">
        <v>4695</v>
      </c>
      <c r="D251" s="38" t="s">
        <v>4696</v>
      </c>
      <c r="E251" s="33">
        <v>2091000</v>
      </c>
      <c r="F251" s="33">
        <v>3661000</v>
      </c>
      <c r="G251" s="33">
        <v>3515000</v>
      </c>
      <c r="H251" s="33">
        <v>3380000</v>
      </c>
      <c r="I251" s="33">
        <v>3751000</v>
      </c>
      <c r="J251" s="33">
        <v>3154000</v>
      </c>
      <c r="K251" s="33">
        <v>3110000</v>
      </c>
      <c r="L251" s="33">
        <v>2885000</v>
      </c>
      <c r="M251" s="33">
        <v>3343000</v>
      </c>
      <c r="N251" s="33">
        <v>3512000</v>
      </c>
      <c r="O251" s="33">
        <v>3753000</v>
      </c>
    </row>
    <row r="252" spans="1:15" x14ac:dyDescent="0.35">
      <c r="A252" s="40">
        <f>VLOOKUP(B252,'[1]PORTFOLIO RAW'!B:B,1,FALSE)</f>
        <v>945388</v>
      </c>
      <c r="B252" s="40">
        <v>945388</v>
      </c>
      <c r="C252" s="40" t="s">
        <v>4697</v>
      </c>
      <c r="D252" s="38" t="s">
        <v>4698</v>
      </c>
      <c r="E252" s="33">
        <v>64115000</v>
      </c>
      <c r="F252" s="33">
        <v>74991000</v>
      </c>
      <c r="G252" s="33">
        <v>72081000</v>
      </c>
      <c r="H252" s="33">
        <v>66167000</v>
      </c>
      <c r="I252" s="33">
        <v>64753000</v>
      </c>
      <c r="J252" s="33">
        <v>69844000</v>
      </c>
      <c r="K252" s="33">
        <v>74788000</v>
      </c>
      <c r="L252" s="33">
        <v>82067000</v>
      </c>
      <c r="M252" s="33">
        <v>126151000</v>
      </c>
      <c r="N252" s="33">
        <v>123513000</v>
      </c>
      <c r="O252" s="33">
        <v>164346000</v>
      </c>
    </row>
    <row r="253" spans="1:15" x14ac:dyDescent="0.35">
      <c r="A253" s="40">
        <f>VLOOKUP(B253,'[1]PORTFOLIO RAW'!B:B,1,FALSE)</f>
        <v>905024</v>
      </c>
      <c r="B253" s="40">
        <v>905024</v>
      </c>
      <c r="C253" s="40" t="s">
        <v>4699</v>
      </c>
      <c r="D253" s="38" t="s">
        <v>4700</v>
      </c>
      <c r="E253" s="33">
        <v>7232000</v>
      </c>
      <c r="F253" s="33">
        <v>8901000</v>
      </c>
      <c r="G253" s="33">
        <v>10514000</v>
      </c>
      <c r="H253" s="33">
        <v>11476000</v>
      </c>
      <c r="I253" s="33">
        <v>10152000</v>
      </c>
      <c r="J253" s="33">
        <v>12192000</v>
      </c>
      <c r="K253" s="33">
        <v>20431000</v>
      </c>
      <c r="L253" s="33">
        <v>27818000</v>
      </c>
      <c r="M253" s="33">
        <v>38592000</v>
      </c>
      <c r="N253" s="33">
        <v>46126000</v>
      </c>
      <c r="O253" s="33">
        <v>38763000</v>
      </c>
    </row>
    <row r="254" spans="1:15" x14ac:dyDescent="0.35">
      <c r="A254" s="40">
        <f>VLOOKUP(B254,'[1]PORTFOLIO RAW'!B:B,1,FALSE)</f>
        <v>951052</v>
      </c>
      <c r="B254" s="40">
        <v>951052</v>
      </c>
      <c r="C254" s="40" t="s">
        <v>4701</v>
      </c>
      <c r="D254" s="38" t="s">
        <v>4702</v>
      </c>
      <c r="E254" s="33">
        <v>24264000</v>
      </c>
      <c r="F254" s="33">
        <v>34252000</v>
      </c>
      <c r="G254" s="33">
        <v>44112000</v>
      </c>
      <c r="H254" s="33">
        <v>32591000</v>
      </c>
      <c r="I254" s="33">
        <v>22125000</v>
      </c>
      <c r="J254" s="33">
        <v>20336000</v>
      </c>
      <c r="K254" s="33">
        <v>21451000</v>
      </c>
      <c r="L254" s="33">
        <v>23369000</v>
      </c>
      <c r="M254" s="33">
        <v>17787000</v>
      </c>
      <c r="N254" s="33">
        <v>17415000</v>
      </c>
      <c r="O254" s="33">
        <v>15606000</v>
      </c>
    </row>
    <row r="255" spans="1:15" x14ac:dyDescent="0.35">
      <c r="A255" s="40">
        <f>VLOOKUP(B255,'[1]PORTFOLIO RAW'!B:B,1,FALSE)</f>
        <v>326143</v>
      </c>
      <c r="B255" s="40">
        <v>326143</v>
      </c>
      <c r="C255" s="40" t="s">
        <v>4703</v>
      </c>
      <c r="D255" s="38" t="s">
        <v>4704</v>
      </c>
      <c r="E255" s="33">
        <v>1264244</v>
      </c>
      <c r="F255" s="33">
        <v>1270000</v>
      </c>
      <c r="G255" s="33">
        <v>557300</v>
      </c>
      <c r="H255" s="33">
        <v>552000</v>
      </c>
      <c r="I255" s="33">
        <v>550900</v>
      </c>
      <c r="J255" s="33">
        <v>549600</v>
      </c>
      <c r="K255" s="33">
        <v>1348200</v>
      </c>
      <c r="L255" s="33">
        <v>2048300</v>
      </c>
      <c r="M255" s="33">
        <v>2347500</v>
      </c>
      <c r="N255" s="33">
        <v>3602200</v>
      </c>
      <c r="O255" s="33">
        <v>3991700</v>
      </c>
    </row>
    <row r="256" spans="1:15" x14ac:dyDescent="0.35">
      <c r="A256" s="40">
        <f>VLOOKUP(B256,'[1]PORTFOLIO RAW'!B:B,1,FALSE)</f>
        <v>905792</v>
      </c>
      <c r="B256" s="40">
        <v>905792</v>
      </c>
      <c r="C256" s="40" t="s">
        <v>4705</v>
      </c>
      <c r="D256" s="38" t="s">
        <v>4706</v>
      </c>
      <c r="E256" s="33">
        <v>1069928</v>
      </c>
      <c r="F256" s="33">
        <v>643811</v>
      </c>
      <c r="G256" s="33">
        <v>518889</v>
      </c>
      <c r="H256" s="33">
        <v>568417</v>
      </c>
      <c r="I256" s="33">
        <v>398314</v>
      </c>
      <c r="J256" s="33">
        <v>468828</v>
      </c>
      <c r="K256" s="33">
        <v>839053</v>
      </c>
      <c r="L256" s="33">
        <v>64364</v>
      </c>
      <c r="M256" s="33">
        <v>319016</v>
      </c>
      <c r="N256" s="33">
        <v>390749</v>
      </c>
      <c r="O256" s="33">
        <v>1431322</v>
      </c>
    </row>
    <row r="257" spans="1:15" x14ac:dyDescent="0.35">
      <c r="A257" s="40">
        <f>VLOOKUP(B257,'[1]PORTFOLIO RAW'!B:B,1,FALSE)</f>
        <v>981722</v>
      </c>
      <c r="B257" s="40">
        <v>981722</v>
      </c>
      <c r="C257" s="40" t="s">
        <v>4707</v>
      </c>
      <c r="D257" s="38" t="s">
        <v>4708</v>
      </c>
      <c r="E257" s="33">
        <v>16800</v>
      </c>
      <c r="F257" s="33">
        <v>20500</v>
      </c>
      <c r="G257" s="33">
        <v>18000</v>
      </c>
      <c r="H257" s="33">
        <v>1021800</v>
      </c>
      <c r="I257" s="33">
        <v>1768000</v>
      </c>
      <c r="J257" s="33">
        <v>1762000</v>
      </c>
      <c r="K257" s="33">
        <v>2764000</v>
      </c>
      <c r="L257" s="33">
        <v>3973000</v>
      </c>
      <c r="M257" s="33">
        <v>4022000</v>
      </c>
      <c r="N257" s="33">
        <v>6914000</v>
      </c>
      <c r="O257" s="33">
        <v>7222000</v>
      </c>
    </row>
    <row r="258" spans="1:15" x14ac:dyDescent="0.35">
      <c r="A258" s="40">
        <f>VLOOKUP(B258,'[1]PORTFOLIO RAW'!B:B,1,FALSE)</f>
        <v>922725</v>
      </c>
      <c r="B258" s="40">
        <v>922725</v>
      </c>
      <c r="C258" s="40" t="s">
        <v>4709</v>
      </c>
      <c r="D258" s="38" t="s">
        <v>4710</v>
      </c>
      <c r="E258" s="33">
        <v>35157328</v>
      </c>
      <c r="F258" s="33">
        <v>36292131</v>
      </c>
      <c r="G258" s="33">
        <v>22854884</v>
      </c>
      <c r="H258" s="33">
        <v>19469000</v>
      </c>
      <c r="I258" s="33">
        <v>22374000</v>
      </c>
      <c r="J258" s="33">
        <v>14851000</v>
      </c>
      <c r="K258" s="33">
        <v>19439000</v>
      </c>
      <c r="L258" s="33">
        <v>22208000</v>
      </c>
      <c r="M258" s="33">
        <v>13089000</v>
      </c>
      <c r="N258" s="33">
        <v>18299000</v>
      </c>
      <c r="O258" s="33">
        <v>15801000</v>
      </c>
    </row>
    <row r="259" spans="1:15" x14ac:dyDescent="0.35">
      <c r="A259" s="40">
        <f>VLOOKUP(B259,'[1]PORTFOLIO RAW'!B:B,1,FALSE)</f>
        <v>541900</v>
      </c>
      <c r="B259" s="40">
        <v>541900</v>
      </c>
      <c r="C259" s="40" t="s">
        <v>4711</v>
      </c>
      <c r="D259" s="38" t="s">
        <v>4712</v>
      </c>
      <c r="E259" s="33">
        <v>2100000</v>
      </c>
      <c r="F259" s="33">
        <v>2300000</v>
      </c>
      <c r="G259" s="33">
        <v>2100000</v>
      </c>
      <c r="H259" s="33">
        <v>1871000</v>
      </c>
      <c r="I259" s="33">
        <v>2583000</v>
      </c>
      <c r="J259" s="33">
        <v>2039000</v>
      </c>
      <c r="K259" s="33">
        <v>3091000</v>
      </c>
      <c r="L259" s="33">
        <v>2095000</v>
      </c>
      <c r="M259" s="33">
        <v>2096000</v>
      </c>
      <c r="N259" s="33">
        <v>2207000</v>
      </c>
      <c r="O259" s="33">
        <v>8186000</v>
      </c>
    </row>
    <row r="260" spans="1:15" x14ac:dyDescent="0.35">
      <c r="A260" s="40">
        <f>VLOOKUP(B260,'[1]PORTFOLIO RAW'!B:B,1,FALSE)</f>
        <v>325059</v>
      </c>
      <c r="B260" s="40">
        <v>325059</v>
      </c>
      <c r="C260" s="40" t="s">
        <v>4713</v>
      </c>
      <c r="D260" s="38" t="s">
        <v>4714</v>
      </c>
      <c r="E260" s="33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135000</v>
      </c>
      <c r="K260" s="33">
        <v>105000</v>
      </c>
      <c r="L260" s="33">
        <v>75000</v>
      </c>
      <c r="M260" s="33">
        <v>205000</v>
      </c>
      <c r="N260" s="33">
        <v>205000</v>
      </c>
      <c r="O260" s="33">
        <v>143987</v>
      </c>
    </row>
    <row r="261" spans="1:15" x14ac:dyDescent="0.35">
      <c r="A261" s="40">
        <f>VLOOKUP(B261,'[1]PORTFOLIO RAW'!B:B,1,FALSE)</f>
        <v>916079</v>
      </c>
      <c r="B261" s="40">
        <v>916079</v>
      </c>
      <c r="C261" s="40" t="s">
        <v>4715</v>
      </c>
      <c r="D261" s="38" t="s">
        <v>4716</v>
      </c>
      <c r="E261" s="33">
        <v>1780695</v>
      </c>
      <c r="F261" s="33">
        <v>1980331</v>
      </c>
      <c r="G261" s="33">
        <v>2476649</v>
      </c>
      <c r="H261" s="33">
        <v>2480632</v>
      </c>
      <c r="I261" s="33">
        <v>2668523</v>
      </c>
      <c r="J261" s="33">
        <v>3018338</v>
      </c>
      <c r="K261" s="33">
        <v>2888919</v>
      </c>
      <c r="L261" s="33">
        <v>2759919</v>
      </c>
      <c r="M261" s="33">
        <v>7321877</v>
      </c>
      <c r="N261" s="33">
        <v>7435402</v>
      </c>
      <c r="O261" s="33">
        <v>8194890</v>
      </c>
    </row>
    <row r="262" spans="1:15" x14ac:dyDescent="0.35">
      <c r="A262" s="40">
        <f>VLOOKUP(B262,'[1]PORTFOLIO RAW'!B:B,1,FALSE)</f>
        <v>905061</v>
      </c>
      <c r="B262" s="40">
        <v>905061</v>
      </c>
      <c r="C262" s="40" t="s">
        <v>4717</v>
      </c>
      <c r="D262" s="38" t="s">
        <v>4718</v>
      </c>
      <c r="E262" s="33">
        <v>0</v>
      </c>
      <c r="F262" s="33">
        <v>0</v>
      </c>
      <c r="G262" s="33">
        <v>0</v>
      </c>
      <c r="H262" s="33">
        <v>0</v>
      </c>
      <c r="I262" s="33">
        <v>5592000</v>
      </c>
      <c r="J262" s="33">
        <v>5686000</v>
      </c>
      <c r="K262" s="33">
        <v>5158000</v>
      </c>
      <c r="L262" s="33">
        <v>4642000</v>
      </c>
      <c r="M262" s="33">
        <v>4120000</v>
      </c>
      <c r="N262" s="33">
        <v>3609000</v>
      </c>
      <c r="O262" s="33">
        <v>4077000</v>
      </c>
    </row>
    <row r="263" spans="1:15" x14ac:dyDescent="0.35">
      <c r="A263" s="40">
        <f>VLOOKUP(B263,'[1]PORTFOLIO RAW'!B:B,1,FALSE)</f>
        <v>906394</v>
      </c>
      <c r="B263" s="40">
        <v>906394</v>
      </c>
      <c r="C263" s="40" t="s">
        <v>4719</v>
      </c>
      <c r="D263" s="38" t="s">
        <v>4720</v>
      </c>
      <c r="E263" s="33">
        <v>2195200</v>
      </c>
      <c r="F263" s="33">
        <v>2058300</v>
      </c>
      <c r="G263" s="33">
        <v>2183400</v>
      </c>
      <c r="H263" s="33">
        <v>2137100</v>
      </c>
      <c r="I263" s="33">
        <v>7028000</v>
      </c>
      <c r="J263" s="33">
        <v>7124300</v>
      </c>
      <c r="K263" s="33">
        <v>10487500</v>
      </c>
      <c r="L263" s="33">
        <v>14564000</v>
      </c>
      <c r="M263" s="33">
        <v>12526700</v>
      </c>
      <c r="N263" s="33">
        <v>16627900</v>
      </c>
      <c r="O263" s="33">
        <v>21008000</v>
      </c>
    </row>
    <row r="264" spans="1:15" x14ac:dyDescent="0.35">
      <c r="A264" s="40">
        <f>VLOOKUP(B264,'[1]PORTFOLIO RAW'!B:B,1,FALSE)</f>
        <v>745110</v>
      </c>
      <c r="B264" s="40">
        <v>745110</v>
      </c>
      <c r="C264" s="40" t="s">
        <v>4721</v>
      </c>
      <c r="D264" s="38" t="s">
        <v>4722</v>
      </c>
      <c r="E264" s="33">
        <v>453137</v>
      </c>
      <c r="F264" s="33">
        <v>708804</v>
      </c>
      <c r="G264" s="33">
        <v>754049</v>
      </c>
      <c r="H264" s="33">
        <v>688240</v>
      </c>
      <c r="I264" s="33">
        <v>712147</v>
      </c>
      <c r="J264" s="33">
        <v>959272</v>
      </c>
      <c r="K264" s="33">
        <v>1107323</v>
      </c>
      <c r="L264" s="33">
        <v>1116548</v>
      </c>
      <c r="M264" s="33">
        <v>1103900</v>
      </c>
      <c r="N264" s="33">
        <v>1107100</v>
      </c>
      <c r="O264" s="33">
        <v>1003500</v>
      </c>
    </row>
    <row r="265" spans="1:15" x14ac:dyDescent="0.35">
      <c r="A265" s="40">
        <f>VLOOKUP(B265,'[1]PORTFOLIO RAW'!B:B,1,FALSE)</f>
        <v>944738</v>
      </c>
      <c r="B265" s="40">
        <v>944738</v>
      </c>
      <c r="C265" s="40" t="s">
        <v>4723</v>
      </c>
      <c r="D265" s="38" t="s">
        <v>4724</v>
      </c>
      <c r="E265" s="33">
        <v>268321</v>
      </c>
      <c r="F265" s="33">
        <v>224789</v>
      </c>
      <c r="G265" s="33">
        <v>218400</v>
      </c>
      <c r="H265" s="33">
        <v>278025</v>
      </c>
      <c r="I265" s="33">
        <v>259207</v>
      </c>
      <c r="J265" s="33">
        <v>232638</v>
      </c>
      <c r="K265" s="33">
        <v>1493040</v>
      </c>
      <c r="L265" s="33">
        <v>1456017</v>
      </c>
      <c r="M265" s="33">
        <v>1437466</v>
      </c>
      <c r="N265" s="33">
        <v>3364003</v>
      </c>
      <c r="O265" s="33">
        <v>3193814</v>
      </c>
    </row>
    <row r="266" spans="1:15" x14ac:dyDescent="0.35">
      <c r="A266" s="40">
        <f>VLOOKUP(B266,'[1]PORTFOLIO RAW'!B:B,1,FALSE)</f>
        <v>867138</v>
      </c>
      <c r="B266" s="40">
        <v>867138</v>
      </c>
      <c r="C266" s="40" t="s">
        <v>4725</v>
      </c>
      <c r="D266" s="38" t="s">
        <v>4726</v>
      </c>
      <c r="E266" s="33">
        <v>3707318</v>
      </c>
      <c r="F266" s="33">
        <v>3695146</v>
      </c>
      <c r="G266" s="33">
        <v>3632224</v>
      </c>
      <c r="H266" s="33">
        <v>4308742</v>
      </c>
      <c r="I266" s="33">
        <v>4504969</v>
      </c>
      <c r="J266" s="33">
        <v>8554325</v>
      </c>
      <c r="K266" s="33">
        <v>8415928</v>
      </c>
      <c r="L266" s="33">
        <v>8503434</v>
      </c>
      <c r="M266" s="33">
        <v>9130345</v>
      </c>
      <c r="N266" s="33">
        <v>9112368</v>
      </c>
      <c r="O266" s="33">
        <v>9336231</v>
      </c>
    </row>
    <row r="267" spans="1:15" x14ac:dyDescent="0.35">
      <c r="A267" s="40">
        <f>VLOOKUP(B267,'[1]PORTFOLIO RAW'!B:B,1,FALSE)</f>
        <v>906643</v>
      </c>
      <c r="B267" s="40">
        <v>906643</v>
      </c>
      <c r="C267" s="40" t="s">
        <v>4727</v>
      </c>
      <c r="D267" s="38" t="s">
        <v>4728</v>
      </c>
      <c r="E267" s="33">
        <v>2779000</v>
      </c>
      <c r="F267" s="33">
        <v>2896000</v>
      </c>
      <c r="G267" s="33">
        <v>3552000</v>
      </c>
      <c r="H267" s="33">
        <v>2536000</v>
      </c>
      <c r="I267" s="33">
        <v>2182000</v>
      </c>
      <c r="J267" s="33">
        <v>2432000</v>
      </c>
      <c r="K267" s="33">
        <v>2408000</v>
      </c>
      <c r="L267" s="33">
        <v>8178000</v>
      </c>
      <c r="M267" s="33">
        <v>6725000</v>
      </c>
      <c r="N267" s="33">
        <v>6279000</v>
      </c>
      <c r="O267" s="33">
        <v>10203000</v>
      </c>
    </row>
    <row r="268" spans="1:15" x14ac:dyDescent="0.35">
      <c r="A268" s="40">
        <f>VLOOKUP(B268,'[1]PORTFOLIO RAW'!B:B,1,FALSE)</f>
        <v>544682</v>
      </c>
      <c r="B268" s="40">
        <v>544682</v>
      </c>
      <c r="C268" s="40" t="s">
        <v>4729</v>
      </c>
      <c r="D268" s="38" t="s">
        <v>4730</v>
      </c>
      <c r="E268" s="33">
        <v>7215000</v>
      </c>
      <c r="F268" s="33">
        <v>7185000</v>
      </c>
      <c r="G268" s="33">
        <v>8532000</v>
      </c>
      <c r="H268" s="33">
        <v>7896000</v>
      </c>
      <c r="I268" s="33">
        <v>4815000</v>
      </c>
      <c r="J268" s="33">
        <v>6896000</v>
      </c>
      <c r="K268" s="33">
        <v>6597000</v>
      </c>
      <c r="L268" s="33">
        <v>6391000</v>
      </c>
      <c r="M268" s="33">
        <v>7277000</v>
      </c>
      <c r="N268" s="33">
        <v>7275000</v>
      </c>
      <c r="O268" s="33">
        <v>5494000</v>
      </c>
    </row>
    <row r="269" spans="1:15" x14ac:dyDescent="0.35">
      <c r="A269" s="40">
        <f>VLOOKUP(B269,'[1]PORTFOLIO RAW'!B:B,1,FALSE)</f>
        <v>905105</v>
      </c>
      <c r="B269" s="40">
        <v>905105</v>
      </c>
      <c r="C269" s="40" t="s">
        <v>4731</v>
      </c>
      <c r="D269" s="38" t="s">
        <v>4732</v>
      </c>
      <c r="E269" s="33">
        <v>7682000</v>
      </c>
      <c r="F269" s="33">
        <v>8927000</v>
      </c>
      <c r="G269" s="33">
        <v>9848000</v>
      </c>
      <c r="H269" s="33">
        <v>9242000</v>
      </c>
      <c r="I269" s="33">
        <v>8906000</v>
      </c>
      <c r="J269" s="33">
        <v>8997000</v>
      </c>
      <c r="K269" s="33">
        <v>9577000</v>
      </c>
      <c r="L269" s="33">
        <v>11480000</v>
      </c>
      <c r="M269" s="33">
        <v>14201000</v>
      </c>
      <c r="N269" s="33">
        <v>15007000</v>
      </c>
      <c r="O269" s="33">
        <v>16944000</v>
      </c>
    </row>
    <row r="270" spans="1:15" x14ac:dyDescent="0.35">
      <c r="A270" s="40">
        <f>VLOOKUP(B270,'[1]PORTFOLIO RAW'!B:B,1,FALSE)</f>
        <v>905122</v>
      </c>
      <c r="B270" s="40">
        <v>905122</v>
      </c>
      <c r="C270" s="40" t="s">
        <v>4733</v>
      </c>
      <c r="D270" s="38" t="s">
        <v>4734</v>
      </c>
      <c r="E270" s="33">
        <v>9148000</v>
      </c>
      <c r="F270" s="33">
        <v>11476000</v>
      </c>
      <c r="G270" s="33">
        <v>9744000</v>
      </c>
      <c r="H270" s="33">
        <v>10289000</v>
      </c>
      <c r="I270" s="33">
        <v>10260000</v>
      </c>
      <c r="J270" s="33">
        <v>23221000</v>
      </c>
      <c r="K270" s="33">
        <v>20241000</v>
      </c>
      <c r="L270" s="33">
        <v>19794000</v>
      </c>
      <c r="M270" s="33">
        <v>20425000</v>
      </c>
      <c r="N270" s="33">
        <v>23901000</v>
      </c>
      <c r="O270" s="33">
        <v>27485000</v>
      </c>
    </row>
    <row r="271" spans="1:15" x14ac:dyDescent="0.35">
      <c r="A271" s="40">
        <f>VLOOKUP(B271,'[1]PORTFOLIO RAW'!B:B,1,FALSE)</f>
        <v>702635</v>
      </c>
      <c r="B271" s="40">
        <v>702635</v>
      </c>
      <c r="C271" s="40" t="s">
        <v>4735</v>
      </c>
      <c r="D271" s="38" t="s">
        <v>4736</v>
      </c>
      <c r="E271" s="33">
        <v>11009000</v>
      </c>
      <c r="F271" s="33">
        <v>12794000</v>
      </c>
      <c r="G271" s="33">
        <v>11173000</v>
      </c>
      <c r="H271" s="33">
        <v>11142000</v>
      </c>
      <c r="I271" s="33">
        <v>11638000</v>
      </c>
      <c r="J271" s="33">
        <v>16754000</v>
      </c>
      <c r="K271" s="33">
        <v>16860000</v>
      </c>
      <c r="L271" s="33">
        <v>17406000</v>
      </c>
      <c r="M271" s="33">
        <v>32094000</v>
      </c>
      <c r="N271" s="33">
        <v>32970000</v>
      </c>
      <c r="O271" s="33">
        <v>31692000</v>
      </c>
    </row>
    <row r="272" spans="1:15" x14ac:dyDescent="0.35">
      <c r="A272" s="40">
        <f>VLOOKUP(B272,'[1]PORTFOLIO RAW'!B:B,1,FALSE)</f>
        <v>906220</v>
      </c>
      <c r="B272" s="40">
        <v>906220</v>
      </c>
      <c r="C272" s="40" t="s">
        <v>4737</v>
      </c>
      <c r="D272" s="38" t="s">
        <v>4738</v>
      </c>
      <c r="E272" s="33">
        <v>90356</v>
      </c>
      <c r="F272" s="33">
        <v>40386</v>
      </c>
      <c r="G272" s="33">
        <v>36844</v>
      </c>
      <c r="H272" s="33">
        <v>43394</v>
      </c>
      <c r="I272" s="33">
        <v>197526</v>
      </c>
      <c r="J272" s="33">
        <v>161250</v>
      </c>
      <c r="K272" s="33">
        <v>506250</v>
      </c>
      <c r="L272" s="33">
        <v>437500</v>
      </c>
      <c r="M272" s="33">
        <v>495946</v>
      </c>
      <c r="N272" s="33">
        <v>667100</v>
      </c>
      <c r="O272" s="33">
        <v>350000</v>
      </c>
    </row>
    <row r="273" spans="1:15" x14ac:dyDescent="0.35">
      <c r="A273" s="40">
        <f>VLOOKUP(B273,'[1]PORTFOLIO RAW'!B:B,1,FALSE)</f>
        <v>901892</v>
      </c>
      <c r="B273" s="40">
        <v>901892</v>
      </c>
      <c r="C273" s="40" t="s">
        <v>4739</v>
      </c>
      <c r="D273" s="38" t="s">
        <v>4740</v>
      </c>
      <c r="E273" s="33">
        <v>1280158</v>
      </c>
      <c r="F273" s="33">
        <v>1198448</v>
      </c>
      <c r="G273" s="33">
        <v>1187126</v>
      </c>
      <c r="H273" s="33">
        <v>975195</v>
      </c>
      <c r="I273" s="33">
        <v>2116211</v>
      </c>
      <c r="J273" s="33">
        <v>1844598</v>
      </c>
      <c r="K273" s="33">
        <v>1450806</v>
      </c>
      <c r="L273" s="33">
        <v>1449378</v>
      </c>
      <c r="M273" s="33">
        <v>1864689</v>
      </c>
      <c r="N273" s="33">
        <v>2318898</v>
      </c>
      <c r="O273" s="33">
        <v>2923338</v>
      </c>
    </row>
    <row r="274" spans="1:15" x14ac:dyDescent="0.35">
      <c r="A274" s="40">
        <f>VLOOKUP(B274,'[1]PORTFOLIO RAW'!B:B,1,FALSE)</f>
        <v>545310</v>
      </c>
      <c r="B274" s="40">
        <v>545310</v>
      </c>
      <c r="C274" s="40" t="s">
        <v>4741</v>
      </c>
      <c r="D274" s="38" t="s">
        <v>4742</v>
      </c>
      <c r="E274" s="33">
        <v>19997</v>
      </c>
      <c r="F274" s="33">
        <v>287500</v>
      </c>
      <c r="G274" s="33">
        <v>153836</v>
      </c>
      <c r="H274" s="33">
        <v>536991</v>
      </c>
      <c r="I274" s="33">
        <v>455950</v>
      </c>
      <c r="J274" s="33">
        <v>696908</v>
      </c>
      <c r="K274" s="33">
        <v>506584</v>
      </c>
      <c r="L274" s="33">
        <v>824947</v>
      </c>
      <c r="M274" s="33">
        <v>826526</v>
      </c>
      <c r="N274" s="33">
        <v>840761</v>
      </c>
      <c r="O274" s="33">
        <v>606433</v>
      </c>
    </row>
    <row r="275" spans="1:15" x14ac:dyDescent="0.35">
      <c r="A275" s="40">
        <f>VLOOKUP(B275,'[1]PORTFOLIO RAW'!B:B,1,FALSE)</f>
        <v>905816</v>
      </c>
      <c r="B275" s="40">
        <v>905816</v>
      </c>
      <c r="C275" s="40" t="s">
        <v>4743</v>
      </c>
      <c r="D275" s="38" t="s">
        <v>4744</v>
      </c>
      <c r="E275" s="33">
        <v>3656509</v>
      </c>
      <c r="F275" s="33">
        <v>3547773</v>
      </c>
      <c r="G275" s="33">
        <v>2738013</v>
      </c>
      <c r="H275" s="33">
        <v>2718262</v>
      </c>
      <c r="I275" s="33">
        <v>2815439</v>
      </c>
      <c r="J275" s="33">
        <v>2677003</v>
      </c>
      <c r="K275" s="33">
        <v>2522413</v>
      </c>
      <c r="L275" s="33">
        <v>2005584</v>
      </c>
      <c r="M275" s="33">
        <v>1980464</v>
      </c>
      <c r="N275" s="33">
        <v>1982889</v>
      </c>
      <c r="O275" s="33">
        <v>2854865</v>
      </c>
    </row>
    <row r="276" spans="1:15" x14ac:dyDescent="0.35">
      <c r="A276" s="40">
        <f>VLOOKUP(B276,'[1]PORTFOLIO RAW'!B:B,1,FALSE)</f>
        <v>912146</v>
      </c>
      <c r="B276" s="40">
        <v>912146</v>
      </c>
      <c r="C276" s="40" t="s">
        <v>4745</v>
      </c>
      <c r="D276" s="38" t="s">
        <v>4746</v>
      </c>
      <c r="E276" s="33">
        <v>13022166</v>
      </c>
      <c r="F276" s="33">
        <v>12655874</v>
      </c>
      <c r="G276" s="33">
        <v>10946368</v>
      </c>
      <c r="H276" s="33">
        <v>10893639</v>
      </c>
      <c r="I276" s="33">
        <v>10562002</v>
      </c>
      <c r="J276" s="33">
        <v>11536190</v>
      </c>
      <c r="K276" s="33">
        <v>9978718</v>
      </c>
      <c r="L276" s="33">
        <v>10898859</v>
      </c>
      <c r="M276" s="33">
        <v>11091010</v>
      </c>
      <c r="N276" s="33">
        <v>10611685</v>
      </c>
      <c r="O276" s="33">
        <v>10185001</v>
      </c>
    </row>
    <row r="277" spans="1:15" x14ac:dyDescent="0.35">
      <c r="A277" s="40">
        <f>VLOOKUP(B277,'[1]PORTFOLIO RAW'!B:B,1,FALSE)</f>
        <v>916548</v>
      </c>
      <c r="B277" s="40">
        <v>916548</v>
      </c>
      <c r="C277" s="40" t="s">
        <v>4747</v>
      </c>
      <c r="D277" s="38" t="s">
        <v>4748</v>
      </c>
      <c r="E277" s="33">
        <v>44671000</v>
      </c>
      <c r="F277" s="33">
        <v>42218000</v>
      </c>
      <c r="G277" s="33">
        <v>41320000</v>
      </c>
      <c r="H277" s="33">
        <v>49597000</v>
      </c>
      <c r="I277" s="33">
        <v>53246000</v>
      </c>
      <c r="J277" s="33">
        <v>54136000</v>
      </c>
      <c r="K277" s="33">
        <v>56641000</v>
      </c>
      <c r="L277" s="33">
        <v>50381000</v>
      </c>
      <c r="M277" s="33">
        <v>50034000</v>
      </c>
      <c r="N277" s="33">
        <v>42729000</v>
      </c>
      <c r="O277" s="33">
        <v>42446000</v>
      </c>
    </row>
    <row r="278" spans="1:15" x14ac:dyDescent="0.35">
      <c r="A278" s="40">
        <f>VLOOKUP(B278,'[1]PORTFOLIO RAW'!B:B,1,FALSE)</f>
        <v>519514</v>
      </c>
      <c r="B278" s="40">
        <v>519514</v>
      </c>
      <c r="C278" s="40" t="s">
        <v>4749</v>
      </c>
      <c r="D278" s="38" t="s">
        <v>4750</v>
      </c>
      <c r="E278" s="33">
        <v>8337000</v>
      </c>
      <c r="F278" s="33">
        <v>8326000</v>
      </c>
      <c r="G278" s="33">
        <v>8873000</v>
      </c>
      <c r="H278" s="33">
        <v>8907000</v>
      </c>
      <c r="I278" s="33">
        <v>9756000</v>
      </c>
      <c r="J278" s="33">
        <v>9916000</v>
      </c>
      <c r="K278" s="33">
        <v>10226000</v>
      </c>
      <c r="L278" s="33">
        <v>9435000</v>
      </c>
      <c r="M278" s="33">
        <v>8981000</v>
      </c>
      <c r="N278" s="33">
        <v>9310000</v>
      </c>
      <c r="O278" s="33">
        <v>9491000</v>
      </c>
    </row>
    <row r="279" spans="1:15" x14ac:dyDescent="0.35">
      <c r="A279" s="40">
        <f>VLOOKUP(B279,'[1]PORTFOLIO RAW'!B:B,1,FALSE)</f>
        <v>867390</v>
      </c>
      <c r="B279" s="40">
        <v>867390</v>
      </c>
      <c r="C279" s="40" t="s">
        <v>4751</v>
      </c>
      <c r="D279" s="38" t="s">
        <v>4752</v>
      </c>
      <c r="E279" s="33">
        <v>884176</v>
      </c>
      <c r="F279" s="33">
        <v>536120</v>
      </c>
      <c r="G279" s="33">
        <v>631772</v>
      </c>
      <c r="H279" s="33">
        <v>766055</v>
      </c>
      <c r="I279" s="33">
        <v>990832</v>
      </c>
      <c r="J279" s="33">
        <v>1177781</v>
      </c>
      <c r="K279" s="33">
        <v>1323346</v>
      </c>
      <c r="L279" s="33">
        <v>1465243</v>
      </c>
      <c r="M279" s="33">
        <v>1668336</v>
      </c>
      <c r="N279" s="33">
        <v>1827263</v>
      </c>
      <c r="O279" s="33">
        <v>1997774</v>
      </c>
    </row>
    <row r="280" spans="1:15" x14ac:dyDescent="0.35">
      <c r="A280" s="40">
        <f>VLOOKUP(B280,'[1]PORTFOLIO RAW'!B:B,1,FALSE)</f>
        <v>906785</v>
      </c>
      <c r="B280" s="40">
        <v>906785</v>
      </c>
      <c r="C280" s="40" t="s">
        <v>4753</v>
      </c>
      <c r="D280" s="38" t="s">
        <v>4754</v>
      </c>
      <c r="E280" s="33">
        <v>22000</v>
      </c>
      <c r="F280" s="33">
        <v>509000</v>
      </c>
      <c r="G280" s="33">
        <v>482000</v>
      </c>
      <c r="H280" s="33">
        <v>400000</v>
      </c>
      <c r="I280" s="33">
        <v>294000</v>
      </c>
      <c r="J280" s="33">
        <v>2185000</v>
      </c>
      <c r="K280" s="33">
        <v>1955000</v>
      </c>
      <c r="L280" s="33">
        <v>2438000</v>
      </c>
      <c r="M280" s="33">
        <v>2567000</v>
      </c>
      <c r="N280" s="33">
        <v>16994000</v>
      </c>
      <c r="O280" s="33">
        <v>13151000</v>
      </c>
    </row>
    <row r="281" spans="1:15" x14ac:dyDescent="0.35">
      <c r="A281" s="40">
        <f>VLOOKUP(B281,'[1]PORTFOLIO RAW'!B:B,1,FALSE)</f>
        <v>905818</v>
      </c>
      <c r="B281" s="40">
        <v>905818</v>
      </c>
      <c r="C281" s="40" t="s">
        <v>4755</v>
      </c>
      <c r="D281" s="38" t="s">
        <v>4756</v>
      </c>
      <c r="E281" s="33">
        <v>7395000</v>
      </c>
      <c r="F281" s="33">
        <v>6017000</v>
      </c>
      <c r="G281" s="33">
        <v>5690000</v>
      </c>
      <c r="H281" s="33">
        <v>5060000</v>
      </c>
      <c r="I281" s="33">
        <v>4478000</v>
      </c>
      <c r="J281" s="33">
        <v>4291000</v>
      </c>
      <c r="K281" s="33">
        <v>5409000</v>
      </c>
      <c r="L281" s="33">
        <v>5402000</v>
      </c>
      <c r="M281" s="33">
        <v>5402000</v>
      </c>
      <c r="N281" s="33">
        <v>7122000</v>
      </c>
      <c r="O281" s="33">
        <v>6503000</v>
      </c>
    </row>
    <row r="282" spans="1:15" x14ac:dyDescent="0.35">
      <c r="A282" s="40">
        <f>VLOOKUP(B282,'[1]PORTFOLIO RAW'!B:B,1,FALSE)</f>
        <v>904869</v>
      </c>
      <c r="B282" s="40">
        <v>904869</v>
      </c>
      <c r="C282" s="40" t="s">
        <v>4757</v>
      </c>
      <c r="D282" s="38" t="s">
        <v>4758</v>
      </c>
      <c r="E282" s="33">
        <v>2093000</v>
      </c>
      <c r="F282" s="33">
        <v>2597000</v>
      </c>
      <c r="G282" s="33">
        <v>2903000</v>
      </c>
      <c r="H282" s="33">
        <v>2509000</v>
      </c>
      <c r="I282" s="33">
        <v>2491000</v>
      </c>
      <c r="J282" s="33">
        <v>2461000</v>
      </c>
      <c r="K282" s="33">
        <v>2463000</v>
      </c>
      <c r="L282" s="33">
        <v>4347000</v>
      </c>
      <c r="M282" s="33">
        <v>3998000</v>
      </c>
      <c r="N282" s="33">
        <v>4470000</v>
      </c>
      <c r="O282" s="33">
        <v>5218000</v>
      </c>
    </row>
    <row r="283" spans="1:15" x14ac:dyDescent="0.35">
      <c r="A283" s="40" t="str">
        <f>VLOOKUP(B283,'[1]PORTFOLIO RAW'!B:B,1,FALSE)</f>
        <v>26406N</v>
      </c>
      <c r="B283" s="40" t="s">
        <v>374</v>
      </c>
      <c r="C283" s="40" t="s">
        <v>4759</v>
      </c>
      <c r="D283" s="38" t="s">
        <v>4760</v>
      </c>
      <c r="E283" s="33">
        <v>3548379</v>
      </c>
      <c r="F283" s="33">
        <v>4299177</v>
      </c>
      <c r="G283" s="33">
        <v>3569103</v>
      </c>
      <c r="H283" s="33">
        <v>3267529</v>
      </c>
      <c r="I283" s="33">
        <v>3334998</v>
      </c>
      <c r="J283" s="33">
        <v>5782820</v>
      </c>
      <c r="K283" s="33">
        <v>6587568</v>
      </c>
      <c r="L283" s="33">
        <v>7345262</v>
      </c>
      <c r="M283" s="33">
        <v>9212765</v>
      </c>
      <c r="N283" s="33">
        <v>10125352</v>
      </c>
      <c r="O283" s="33">
        <v>9645226</v>
      </c>
    </row>
    <row r="284" spans="1:15" x14ac:dyDescent="0.35">
      <c r="A284" s="40" t="str">
        <f>VLOOKUP(B284,'[1]PORTFOLIO RAW'!B:B,1,FALSE)</f>
        <v>26393N</v>
      </c>
      <c r="B284" s="40" t="s">
        <v>360</v>
      </c>
      <c r="C284" s="40" t="s">
        <v>4761</v>
      </c>
      <c r="D284" s="38" t="s">
        <v>4762</v>
      </c>
      <c r="E284" s="33">
        <v>3026461</v>
      </c>
      <c r="F284" s="33">
        <v>3672762</v>
      </c>
      <c r="G284" s="33">
        <v>2314500</v>
      </c>
      <c r="H284" s="33">
        <v>2525300</v>
      </c>
      <c r="I284" s="33">
        <v>2106800</v>
      </c>
      <c r="J284" s="33">
        <v>2856500</v>
      </c>
      <c r="K284" s="33">
        <v>2857100</v>
      </c>
      <c r="L284" s="33">
        <v>2107900</v>
      </c>
      <c r="M284" s="33">
        <v>2241400</v>
      </c>
      <c r="N284" s="33">
        <v>2231200</v>
      </c>
      <c r="O284" s="33">
        <v>2233100</v>
      </c>
    </row>
    <row r="285" spans="1:15" x14ac:dyDescent="0.35">
      <c r="A285" s="40">
        <f>VLOOKUP(B285,'[1]PORTFOLIO RAW'!B:B,1,FALSE)</f>
        <v>922407</v>
      </c>
      <c r="B285" s="40">
        <v>922407</v>
      </c>
      <c r="C285" s="40" t="s">
        <v>4763</v>
      </c>
      <c r="D285" s="38" t="s">
        <v>4764</v>
      </c>
      <c r="E285" s="33">
        <v>7900000</v>
      </c>
      <c r="F285" s="33">
        <v>7879000</v>
      </c>
      <c r="G285" s="33">
        <v>8276000</v>
      </c>
      <c r="H285" s="33">
        <v>9108000</v>
      </c>
      <c r="I285" s="33">
        <v>8722000</v>
      </c>
      <c r="J285" s="33">
        <v>10736000</v>
      </c>
      <c r="K285" s="33">
        <v>11579000</v>
      </c>
      <c r="L285" s="33">
        <v>21690000</v>
      </c>
      <c r="M285" s="33">
        <v>24487000</v>
      </c>
      <c r="N285" s="33">
        <v>23502000</v>
      </c>
      <c r="O285" s="33">
        <v>20935000</v>
      </c>
    </row>
    <row r="286" spans="1:15" x14ac:dyDescent="0.35">
      <c r="A286" s="40">
        <f>VLOOKUP(B286,'[1]PORTFOLIO RAW'!B:B,1,FALSE)</f>
        <v>906979</v>
      </c>
      <c r="B286" s="40">
        <v>906979</v>
      </c>
      <c r="C286" s="40" t="s">
        <v>4765</v>
      </c>
      <c r="D286" s="38" t="s">
        <v>4766</v>
      </c>
      <c r="E286" s="33">
        <v>1655900</v>
      </c>
      <c r="F286" s="33">
        <v>1970800</v>
      </c>
      <c r="G286" s="33">
        <v>2696000</v>
      </c>
      <c r="H286" s="33">
        <v>2752100</v>
      </c>
      <c r="I286" s="33">
        <v>2807300</v>
      </c>
      <c r="J286" s="33">
        <v>3355600</v>
      </c>
      <c r="K286" s="33">
        <v>3617700</v>
      </c>
      <c r="L286" s="33">
        <v>3933000</v>
      </c>
      <c r="M286" s="33">
        <v>3997400</v>
      </c>
      <c r="N286" s="33">
        <v>4570300</v>
      </c>
      <c r="O286" s="33">
        <v>5286500</v>
      </c>
    </row>
    <row r="287" spans="1:15" x14ac:dyDescent="0.35">
      <c r="A287" s="40">
        <f>VLOOKUP(B287,'[1]PORTFOLIO RAW'!B:B,1,FALSE)</f>
        <v>877723</v>
      </c>
      <c r="B287" s="40">
        <v>877723</v>
      </c>
      <c r="C287" s="40" t="s">
        <v>4767</v>
      </c>
      <c r="D287" s="38" t="s">
        <v>4768</v>
      </c>
      <c r="E287" s="33">
        <v>185477</v>
      </c>
      <c r="F287" s="33">
        <v>327831</v>
      </c>
      <c r="G287" s="33">
        <v>337047</v>
      </c>
      <c r="H287" s="33">
        <v>150571</v>
      </c>
      <c r="I287" s="33">
        <v>4043785</v>
      </c>
      <c r="J287" s="33">
        <v>5052706</v>
      </c>
      <c r="K287" s="33">
        <v>6209036</v>
      </c>
      <c r="L287" s="33">
        <v>7583410</v>
      </c>
      <c r="M287" s="33">
        <v>9109252</v>
      </c>
      <c r="N287" s="33">
        <v>10657832</v>
      </c>
      <c r="O287" s="33">
        <v>12169704</v>
      </c>
    </row>
    <row r="288" spans="1:15" x14ac:dyDescent="0.35">
      <c r="A288" s="40">
        <f>VLOOKUP(B288,'[1]PORTFOLIO RAW'!B:B,1,FALSE)</f>
        <v>543542</v>
      </c>
      <c r="B288" s="40">
        <v>543542</v>
      </c>
      <c r="C288" s="40" t="s">
        <v>4769</v>
      </c>
      <c r="D288" s="38" t="s">
        <v>4770</v>
      </c>
      <c r="E288" s="33">
        <v>999597</v>
      </c>
      <c r="F288" s="33">
        <v>999851</v>
      </c>
      <c r="G288" s="33">
        <v>690125</v>
      </c>
      <c r="H288" s="33">
        <v>354798</v>
      </c>
      <c r="I288" s="33">
        <v>890980</v>
      </c>
      <c r="J288" s="33">
        <v>906569</v>
      </c>
      <c r="K288" s="33">
        <v>960066</v>
      </c>
      <c r="L288" s="33">
        <v>1558871</v>
      </c>
      <c r="M288" s="33">
        <v>1570892</v>
      </c>
      <c r="N288" s="33">
        <v>1582941</v>
      </c>
      <c r="O288" s="33">
        <v>1451575</v>
      </c>
    </row>
    <row r="289" spans="1:15" x14ac:dyDescent="0.35">
      <c r="A289" s="40" t="str">
        <f>VLOOKUP(B289,'[1]PORTFOLIO RAW'!B:B,1,FALSE)</f>
        <v>26276P</v>
      </c>
      <c r="B289" s="40" t="s">
        <v>359</v>
      </c>
      <c r="C289" s="40" t="s">
        <v>4771</v>
      </c>
      <c r="D289" s="38" t="s">
        <v>4772</v>
      </c>
      <c r="E289" s="33">
        <v>487159</v>
      </c>
      <c r="F289" s="33">
        <v>591223</v>
      </c>
      <c r="G289" s="33">
        <v>392793</v>
      </c>
      <c r="H289" s="33">
        <v>350000</v>
      </c>
      <c r="I289" s="33">
        <v>405000</v>
      </c>
      <c r="J289" s="33">
        <v>750000</v>
      </c>
      <c r="K289" s="33">
        <v>924000</v>
      </c>
      <c r="L289" s="33">
        <v>1500000</v>
      </c>
      <c r="M289" s="33">
        <v>1485620</v>
      </c>
      <c r="N289" s="33">
        <v>1487939</v>
      </c>
      <c r="O289" s="33">
        <v>1486920</v>
      </c>
    </row>
    <row r="290" spans="1:15" x14ac:dyDescent="0.35">
      <c r="A290" s="40">
        <f>VLOOKUP(B290,'[1]PORTFOLIO RAW'!B:B,1,FALSE)</f>
        <v>921855</v>
      </c>
      <c r="B290" s="40">
        <v>921855</v>
      </c>
      <c r="C290" s="40" t="s">
        <v>4773</v>
      </c>
      <c r="D290" s="38" t="s">
        <v>4774</v>
      </c>
      <c r="E290" s="33">
        <v>855468</v>
      </c>
      <c r="F290" s="33">
        <v>778809</v>
      </c>
      <c r="G290" s="33">
        <v>792524</v>
      </c>
      <c r="H290" s="33">
        <v>790244</v>
      </c>
      <c r="I290" s="33">
        <v>787593</v>
      </c>
      <c r="J290" s="33">
        <v>774552</v>
      </c>
      <c r="K290" s="33">
        <v>1274200</v>
      </c>
      <c r="L290" s="33">
        <v>1623900</v>
      </c>
      <c r="M290" s="33">
        <v>1709268</v>
      </c>
      <c r="N290" s="33">
        <v>2403831</v>
      </c>
      <c r="O290" s="33">
        <v>2452524</v>
      </c>
    </row>
    <row r="291" spans="1:15" x14ac:dyDescent="0.35">
      <c r="A291" s="40">
        <f>VLOOKUP(B291,'[1]PORTFOLIO RAW'!B:B,1,FALSE)</f>
        <v>951584</v>
      </c>
      <c r="B291" s="40">
        <v>951584</v>
      </c>
      <c r="C291" s="40" t="s">
        <v>4775</v>
      </c>
      <c r="D291" s="38" t="s">
        <v>4776</v>
      </c>
      <c r="E291" s="33">
        <v>10056547</v>
      </c>
      <c r="F291" s="33">
        <v>6578168</v>
      </c>
      <c r="G291" s="33">
        <v>2983634</v>
      </c>
      <c r="H291" s="33">
        <v>2873822</v>
      </c>
      <c r="I291" s="33">
        <v>2677319</v>
      </c>
      <c r="J291" s="33">
        <v>2689735</v>
      </c>
      <c r="K291" s="33">
        <v>2613923</v>
      </c>
      <c r="L291" s="33">
        <v>1336505</v>
      </c>
      <c r="M291" s="33">
        <v>1164335</v>
      </c>
      <c r="N291" s="33">
        <v>1362119</v>
      </c>
      <c r="O291" s="33">
        <v>5359000</v>
      </c>
    </row>
    <row r="292" spans="1:15" x14ac:dyDescent="0.35">
      <c r="A292" s="40">
        <f>VLOOKUP(B292,'[1]PORTFOLIO RAW'!B:B,1,FALSE)</f>
        <v>951051</v>
      </c>
      <c r="B292" s="40">
        <v>951051</v>
      </c>
      <c r="C292" s="40" t="s">
        <v>4777</v>
      </c>
      <c r="D292" s="38" t="s">
        <v>4778</v>
      </c>
      <c r="E292" s="33">
        <v>22444912</v>
      </c>
      <c r="F292" s="33">
        <v>35053239</v>
      </c>
      <c r="G292" s="33">
        <v>22132000</v>
      </c>
      <c r="H292" s="33">
        <v>17127000</v>
      </c>
      <c r="I292" s="33">
        <v>11177000</v>
      </c>
      <c r="J292" s="33">
        <v>7435000</v>
      </c>
      <c r="K292" s="33">
        <v>8371000</v>
      </c>
      <c r="L292" s="33">
        <v>5715000</v>
      </c>
      <c r="M292" s="33">
        <v>8359000</v>
      </c>
      <c r="N292" s="33">
        <v>12015000</v>
      </c>
      <c r="O292" s="33">
        <v>13632000</v>
      </c>
    </row>
    <row r="293" spans="1:15" x14ac:dyDescent="0.35">
      <c r="A293" s="40" t="str">
        <f>VLOOKUP(B293,'[1]PORTFOLIO RAW'!B:B,1,FALSE)</f>
        <v>29756N</v>
      </c>
      <c r="B293" s="40" t="s">
        <v>358</v>
      </c>
      <c r="C293" s="40" t="s">
        <v>4779</v>
      </c>
      <c r="D293" s="38" t="s">
        <v>4780</v>
      </c>
      <c r="E293" s="33">
        <v>3556000</v>
      </c>
      <c r="F293" s="33">
        <v>3533000</v>
      </c>
      <c r="G293" s="33">
        <v>3501000</v>
      </c>
      <c r="H293" s="33">
        <v>3218000</v>
      </c>
      <c r="I293" s="33">
        <v>3017000</v>
      </c>
      <c r="J293" s="33">
        <v>3098000</v>
      </c>
      <c r="K293" s="33">
        <v>3064000</v>
      </c>
      <c r="L293" s="33">
        <v>2745000</v>
      </c>
      <c r="M293" s="33">
        <v>2981000</v>
      </c>
      <c r="N293" s="33">
        <v>3008000</v>
      </c>
      <c r="O293" s="33">
        <v>3641000</v>
      </c>
    </row>
    <row r="294" spans="1:15" x14ac:dyDescent="0.35">
      <c r="A294" s="40">
        <f>VLOOKUP(B294,'[1]PORTFOLIO RAW'!B:B,1,FALSE)</f>
        <v>905997</v>
      </c>
      <c r="B294" s="40">
        <v>905997</v>
      </c>
      <c r="C294" s="40" t="s">
        <v>4781</v>
      </c>
      <c r="D294" s="38" t="s">
        <v>4782</v>
      </c>
      <c r="E294" s="33">
        <v>2264877</v>
      </c>
      <c r="F294" s="33">
        <v>1831800</v>
      </c>
      <c r="G294" s="33">
        <v>1713000</v>
      </c>
      <c r="H294" s="33">
        <v>1960700</v>
      </c>
      <c r="I294" s="33">
        <v>1961800</v>
      </c>
      <c r="J294" s="33">
        <v>4668100</v>
      </c>
      <c r="K294" s="33">
        <v>3799900</v>
      </c>
      <c r="L294" s="33">
        <v>3186500</v>
      </c>
      <c r="M294" s="33">
        <v>2937400</v>
      </c>
      <c r="N294" s="33">
        <v>12072500</v>
      </c>
      <c r="O294" s="33">
        <v>11313500</v>
      </c>
    </row>
    <row r="295" spans="1:15" x14ac:dyDescent="0.35">
      <c r="A295" s="40" t="str">
        <f>VLOOKUP(B295,'[1]PORTFOLIO RAW'!B:B,1,FALSE)</f>
        <v>31604H</v>
      </c>
      <c r="B295" s="40" t="s">
        <v>353</v>
      </c>
      <c r="C295" s="40" t="s">
        <v>4783</v>
      </c>
      <c r="D295" s="38" t="s">
        <v>4784</v>
      </c>
      <c r="E295" s="33">
        <v>2018000</v>
      </c>
      <c r="F295" s="33">
        <v>2027000</v>
      </c>
      <c r="G295" s="33">
        <v>2249000</v>
      </c>
      <c r="H295" s="33">
        <v>8249000</v>
      </c>
      <c r="I295" s="33">
        <v>8075000</v>
      </c>
      <c r="J295" s="33">
        <v>7885000</v>
      </c>
      <c r="K295" s="33">
        <v>8956000</v>
      </c>
      <c r="L295" s="33">
        <v>10129000</v>
      </c>
      <c r="M295" s="33">
        <v>10446000</v>
      </c>
      <c r="N295" s="33">
        <v>5436000</v>
      </c>
      <c r="O295" s="33">
        <v>5299000</v>
      </c>
    </row>
    <row r="296" spans="1:15" x14ac:dyDescent="0.35">
      <c r="A296" s="40">
        <f>VLOOKUP(B296,'[1]PORTFOLIO RAW'!B:B,1,FALSE)</f>
        <v>543487</v>
      </c>
      <c r="B296" s="40">
        <v>543487</v>
      </c>
      <c r="C296" s="40" t="s">
        <v>4785</v>
      </c>
      <c r="D296" s="38" t="s">
        <v>4786</v>
      </c>
      <c r="E296" s="33">
        <v>8246100</v>
      </c>
      <c r="F296" s="33">
        <v>8002000</v>
      </c>
      <c r="G296" s="33">
        <v>6773000</v>
      </c>
      <c r="H296" s="33">
        <v>6752000</v>
      </c>
      <c r="I296" s="33">
        <v>7365000</v>
      </c>
      <c r="J296" s="33">
        <v>8149000</v>
      </c>
      <c r="K296" s="33">
        <v>11885000</v>
      </c>
      <c r="L296" s="33">
        <v>12769000</v>
      </c>
      <c r="M296" s="33">
        <v>12285000</v>
      </c>
      <c r="N296" s="33">
        <v>11913000</v>
      </c>
      <c r="O296" s="33">
        <v>11119000</v>
      </c>
    </row>
    <row r="297" spans="1:15" x14ac:dyDescent="0.35">
      <c r="A297" s="40" t="str">
        <f>VLOOKUP(B297,'[1]PORTFOLIO RAW'!B:B,1,FALSE)</f>
        <v>32480Q</v>
      </c>
      <c r="B297" s="40" t="s">
        <v>357</v>
      </c>
      <c r="C297" s="40" t="s">
        <v>4787</v>
      </c>
      <c r="D297" s="38" t="s">
        <v>4788</v>
      </c>
      <c r="E297" s="33">
        <v>7087700</v>
      </c>
      <c r="F297" s="33">
        <v>6996100</v>
      </c>
      <c r="G297" s="33">
        <v>6996900</v>
      </c>
      <c r="H297" s="33">
        <v>6000800</v>
      </c>
      <c r="I297" s="33">
        <v>5982000</v>
      </c>
      <c r="J297" s="33">
        <v>5922000</v>
      </c>
      <c r="K297" s="33">
        <v>6436000</v>
      </c>
      <c r="L297" s="33">
        <v>7146000</v>
      </c>
      <c r="M297" s="33">
        <v>8448000</v>
      </c>
      <c r="N297" s="33">
        <v>9375000</v>
      </c>
      <c r="O297" s="33">
        <v>10162000</v>
      </c>
    </row>
    <row r="298" spans="1:15" x14ac:dyDescent="0.35">
      <c r="A298" s="40" t="str">
        <f>VLOOKUP(B298,'[1]PORTFOLIO RAW'!B:B,1,FALSE)</f>
        <v>41071J</v>
      </c>
      <c r="B298" s="40" t="s">
        <v>364</v>
      </c>
      <c r="C298" s="40" t="s">
        <v>4789</v>
      </c>
      <c r="D298" s="38" t="s">
        <v>4790</v>
      </c>
      <c r="E298" s="33">
        <v>2334827</v>
      </c>
      <c r="F298" s="33">
        <v>2238281</v>
      </c>
      <c r="G298" s="33">
        <v>1980781</v>
      </c>
      <c r="H298" s="33">
        <v>2131413</v>
      </c>
      <c r="I298" s="33">
        <v>2037785</v>
      </c>
      <c r="J298" s="33">
        <v>1517552</v>
      </c>
      <c r="K298" s="33">
        <v>1684982</v>
      </c>
      <c r="L298" s="33">
        <v>1983752</v>
      </c>
      <c r="M298" s="33">
        <v>2624766</v>
      </c>
      <c r="N298" s="33">
        <v>3742445</v>
      </c>
      <c r="O298" s="33">
        <v>3963516</v>
      </c>
    </row>
    <row r="299" spans="1:15" x14ac:dyDescent="0.35">
      <c r="A299" s="40" t="str">
        <f>VLOOKUP(B299,'[1]PORTFOLIO RAW'!B:B,1,FALSE)</f>
        <v>41195M</v>
      </c>
      <c r="B299" s="40" t="s">
        <v>372</v>
      </c>
      <c r="C299" s="40" t="s">
        <v>4791</v>
      </c>
      <c r="D299" s="38" t="s">
        <v>4792</v>
      </c>
      <c r="E299" s="33">
        <v>3338000</v>
      </c>
      <c r="F299" s="33">
        <v>3143500</v>
      </c>
      <c r="G299" s="33">
        <v>3048500</v>
      </c>
      <c r="H299" s="33">
        <v>3289900</v>
      </c>
      <c r="I299" s="33">
        <v>3583200</v>
      </c>
      <c r="J299" s="33">
        <v>4029200</v>
      </c>
      <c r="K299" s="33">
        <v>4213000</v>
      </c>
      <c r="L299" s="33">
        <v>3720400</v>
      </c>
      <c r="M299" s="33">
        <v>3225600</v>
      </c>
      <c r="N299" s="33">
        <v>2786100</v>
      </c>
      <c r="O299" s="33">
        <v>3033600</v>
      </c>
    </row>
    <row r="300" spans="1:15" x14ac:dyDescent="0.35">
      <c r="A300" s="40">
        <f>VLOOKUP(B300,'[1]PORTFOLIO RAW'!B:B,1,FALSE)</f>
        <v>517465</v>
      </c>
      <c r="B300" s="40">
        <v>517465</v>
      </c>
      <c r="C300" s="40" t="s">
        <v>4793</v>
      </c>
      <c r="D300" s="38" t="s">
        <v>4794</v>
      </c>
      <c r="E300" s="33">
        <v>65400</v>
      </c>
      <c r="F300" s="33">
        <v>368400</v>
      </c>
      <c r="G300" s="33">
        <v>340700</v>
      </c>
      <c r="H300" s="33">
        <v>1192800</v>
      </c>
      <c r="I300" s="33">
        <v>1016300</v>
      </c>
      <c r="J300" s="33">
        <v>3045500</v>
      </c>
      <c r="K300" s="33">
        <v>5696100</v>
      </c>
      <c r="L300" s="33">
        <v>4725200</v>
      </c>
      <c r="M300" s="33">
        <v>5346000</v>
      </c>
      <c r="N300" s="33">
        <v>5086900</v>
      </c>
      <c r="O300" s="33">
        <v>5005400</v>
      </c>
    </row>
    <row r="301" spans="1:15" x14ac:dyDescent="0.35">
      <c r="A301" s="40">
        <f>VLOOKUP(B301,'[1]PORTFOLIO RAW'!B:B,1,FALSE)</f>
        <v>905840</v>
      </c>
      <c r="B301" s="40">
        <v>905840</v>
      </c>
      <c r="C301" s="40" t="s">
        <v>4795</v>
      </c>
      <c r="D301" s="38" t="s">
        <v>4796</v>
      </c>
      <c r="E301" s="33">
        <v>24985000</v>
      </c>
      <c r="F301" s="33">
        <v>23721000</v>
      </c>
      <c r="G301" s="33">
        <v>21071000</v>
      </c>
      <c r="H301" s="33">
        <v>24987000</v>
      </c>
      <c r="I301" s="33">
        <v>28384000</v>
      </c>
      <c r="J301" s="33">
        <v>27675000</v>
      </c>
      <c r="K301" s="33">
        <v>30271000</v>
      </c>
      <c r="L301" s="33">
        <v>32519000</v>
      </c>
      <c r="M301" s="33">
        <v>37072000</v>
      </c>
      <c r="N301" s="33">
        <v>35206000</v>
      </c>
      <c r="O301" s="33">
        <v>49245000</v>
      </c>
    </row>
    <row r="302" spans="1:15" x14ac:dyDescent="0.35">
      <c r="A302" s="40" t="str">
        <f>VLOOKUP(B302,'[1]PORTFOLIO RAW'!B:B,1,FALSE)</f>
        <v>51245V</v>
      </c>
      <c r="B302" s="40" t="s">
        <v>366</v>
      </c>
      <c r="C302" s="40" t="s">
        <v>4797</v>
      </c>
      <c r="D302" s="38" t="s">
        <v>4798</v>
      </c>
      <c r="E302" s="33">
        <v>1393000</v>
      </c>
      <c r="F302" s="33">
        <v>1159200</v>
      </c>
      <c r="G302" s="33">
        <v>745700</v>
      </c>
      <c r="H302" s="33">
        <v>7181100</v>
      </c>
      <c r="I302" s="33">
        <v>6797600</v>
      </c>
      <c r="J302" s="33">
        <v>5085400</v>
      </c>
      <c r="K302" s="33">
        <v>5770300</v>
      </c>
      <c r="L302" s="33">
        <v>6738900</v>
      </c>
      <c r="M302" s="33">
        <v>7509800</v>
      </c>
      <c r="N302" s="33">
        <v>6505500</v>
      </c>
      <c r="O302" s="33">
        <v>6875600</v>
      </c>
    </row>
    <row r="303" spans="1:15" x14ac:dyDescent="0.35">
      <c r="A303" s="40">
        <f>VLOOKUP(B303,'[1]PORTFOLIO RAW'!B:B,1,FALSE)</f>
        <v>328314</v>
      </c>
      <c r="B303" s="40">
        <v>328314</v>
      </c>
      <c r="C303" s="40" t="s">
        <v>4799</v>
      </c>
      <c r="D303" s="38" t="s">
        <v>4800</v>
      </c>
      <c r="E303" s="33">
        <v>2492000</v>
      </c>
      <c r="F303" s="33">
        <v>3586000</v>
      </c>
      <c r="G303" s="33">
        <v>3628000</v>
      </c>
      <c r="H303" s="33">
        <v>4967000</v>
      </c>
      <c r="I303" s="33">
        <v>4920000</v>
      </c>
      <c r="J303" s="33">
        <v>5070000</v>
      </c>
      <c r="K303" s="33">
        <v>6017000</v>
      </c>
      <c r="L303" s="33">
        <v>6218000</v>
      </c>
      <c r="M303" s="33">
        <v>11160000</v>
      </c>
      <c r="N303" s="33">
        <v>14821000</v>
      </c>
      <c r="O303" s="33">
        <v>14285000</v>
      </c>
    </row>
    <row r="304" spans="1:15" x14ac:dyDescent="0.35">
      <c r="A304" s="40" t="str">
        <f>VLOOKUP(B304,'[1]PORTFOLIO RAW'!B:B,1,FALSE)</f>
        <v>31196R</v>
      </c>
      <c r="B304" s="40" t="s">
        <v>361</v>
      </c>
      <c r="C304" s="40" t="s">
        <v>4801</v>
      </c>
      <c r="D304" s="38" t="s">
        <v>4802</v>
      </c>
      <c r="E304" s="33">
        <v>4141091</v>
      </c>
      <c r="F304" s="33">
        <v>3789000</v>
      </c>
      <c r="G304" s="33">
        <v>3495000</v>
      </c>
      <c r="H304" s="33">
        <v>3618000</v>
      </c>
      <c r="I304" s="33">
        <v>4245000</v>
      </c>
      <c r="J304" s="33">
        <v>5243000</v>
      </c>
      <c r="K304" s="33">
        <v>6499000</v>
      </c>
      <c r="L304" s="33">
        <v>7153000</v>
      </c>
      <c r="M304" s="33">
        <v>7735000</v>
      </c>
      <c r="N304" s="33">
        <v>7923000</v>
      </c>
      <c r="O304" s="33">
        <v>14785000</v>
      </c>
    </row>
    <row r="305" spans="1:15" x14ac:dyDescent="0.35">
      <c r="A305" s="40">
        <f>VLOOKUP(B305,'[1]PORTFOLIO RAW'!B:B,1,FALSE)</f>
        <v>771767</v>
      </c>
      <c r="B305" s="40">
        <v>771767</v>
      </c>
      <c r="C305" s="40" t="s">
        <v>4803</v>
      </c>
      <c r="D305" s="38" t="s">
        <v>4804</v>
      </c>
      <c r="E305" s="33">
        <v>2360500</v>
      </c>
      <c r="F305" s="33">
        <v>1551400</v>
      </c>
      <c r="G305" s="33">
        <v>1392500</v>
      </c>
      <c r="H305" s="33">
        <v>1343900</v>
      </c>
      <c r="I305" s="33">
        <v>832900</v>
      </c>
      <c r="J305" s="33">
        <v>1053000</v>
      </c>
      <c r="K305" s="33">
        <v>3031900</v>
      </c>
      <c r="L305" s="33">
        <v>3832500</v>
      </c>
      <c r="M305" s="33">
        <v>3859600</v>
      </c>
      <c r="N305" s="33">
        <v>3818200</v>
      </c>
      <c r="O305" s="33">
        <v>5227700</v>
      </c>
    </row>
    <row r="306" spans="1:15" x14ac:dyDescent="0.35">
      <c r="A306" s="40">
        <f>VLOOKUP(B306,'[1]PORTFOLIO RAW'!B:B,1,FALSE)</f>
        <v>921503</v>
      </c>
      <c r="B306" s="40">
        <v>921503</v>
      </c>
      <c r="C306" s="40" t="s">
        <v>4805</v>
      </c>
      <c r="D306" s="38" t="s">
        <v>4806</v>
      </c>
      <c r="E306" s="33">
        <v>1504900</v>
      </c>
      <c r="F306" s="33">
        <v>1647200</v>
      </c>
      <c r="G306" s="33">
        <v>1383100</v>
      </c>
      <c r="H306" s="33">
        <v>3435800</v>
      </c>
      <c r="I306" s="33">
        <v>3452400</v>
      </c>
      <c r="J306" s="33">
        <v>3538000</v>
      </c>
      <c r="K306" s="33">
        <v>4202000</v>
      </c>
      <c r="L306" s="33">
        <v>3847300</v>
      </c>
      <c r="M306" s="33">
        <v>3844200</v>
      </c>
      <c r="N306" s="33">
        <v>3827400</v>
      </c>
      <c r="O306" s="33">
        <v>3831700</v>
      </c>
    </row>
    <row r="307" spans="1:15" x14ac:dyDescent="0.35">
      <c r="A307" s="40">
        <f>VLOOKUP(B307,'[1]PORTFOLIO RAW'!B:B,1,FALSE)</f>
        <v>255781</v>
      </c>
      <c r="B307" s="40">
        <v>255781</v>
      </c>
      <c r="C307" s="40" t="s">
        <v>4807</v>
      </c>
      <c r="D307" s="38" t="s">
        <v>4808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</row>
    <row r="308" spans="1:15" x14ac:dyDescent="0.35">
      <c r="A308" s="40">
        <f>VLOOKUP(B308,'[1]PORTFOLIO RAW'!B:B,1,FALSE)</f>
        <v>670129</v>
      </c>
      <c r="B308" s="40">
        <v>670129</v>
      </c>
      <c r="C308" s="40" t="s">
        <v>4809</v>
      </c>
      <c r="D308" s="38" t="s">
        <v>4810</v>
      </c>
      <c r="E308" s="33">
        <v>3494844</v>
      </c>
      <c r="F308" s="33">
        <v>3990185</v>
      </c>
      <c r="G308" s="33">
        <v>3212596</v>
      </c>
      <c r="H308" s="33">
        <v>3331299</v>
      </c>
      <c r="I308" s="33">
        <v>11382408</v>
      </c>
      <c r="J308" s="33">
        <v>11790794</v>
      </c>
      <c r="K308" s="33">
        <v>9011216</v>
      </c>
      <c r="L308" s="33">
        <v>9380199</v>
      </c>
      <c r="M308" s="33">
        <v>11626831</v>
      </c>
      <c r="N308" s="33">
        <v>10608294</v>
      </c>
      <c r="O308" s="33">
        <v>9412631</v>
      </c>
    </row>
    <row r="309" spans="1:15" x14ac:dyDescent="0.35">
      <c r="A309" s="40" t="str">
        <f>VLOOKUP(B309,'[1]PORTFOLIO RAW'!B:B,1,FALSE)</f>
        <v>14352P</v>
      </c>
      <c r="B309" s="40" t="s">
        <v>350</v>
      </c>
      <c r="C309" s="40" t="s">
        <v>4811</v>
      </c>
      <c r="D309" s="38" t="s">
        <v>4812</v>
      </c>
      <c r="E309" s="33">
        <v>26360</v>
      </c>
      <c r="F309" s="33">
        <v>8278</v>
      </c>
      <c r="G309" s="33">
        <v>955</v>
      </c>
      <c r="H309" s="33">
        <v>1588</v>
      </c>
      <c r="I309" s="33">
        <v>4419</v>
      </c>
      <c r="J309" s="33">
        <v>33</v>
      </c>
      <c r="K309" s="33">
        <v>25600</v>
      </c>
      <c r="L309" s="33">
        <v>26733</v>
      </c>
      <c r="M309" s="33">
        <v>27435</v>
      </c>
      <c r="N309" s="33">
        <v>27230</v>
      </c>
      <c r="O309" s="33">
        <v>25070</v>
      </c>
    </row>
    <row r="310" spans="1:15" x14ac:dyDescent="0.35">
      <c r="A310" s="40">
        <f>VLOOKUP(B310,'[1]PORTFOLIO RAW'!B:B,1,FALSE)</f>
        <v>749688</v>
      </c>
      <c r="B310" s="40">
        <v>749688</v>
      </c>
      <c r="C310" s="40" t="s">
        <v>4813</v>
      </c>
      <c r="D310" s="38" t="s">
        <v>4814</v>
      </c>
      <c r="E310" s="33">
        <v>27308000</v>
      </c>
      <c r="F310" s="33">
        <v>26989000</v>
      </c>
      <c r="G310" s="33">
        <v>25670000</v>
      </c>
      <c r="H310" s="33">
        <v>26033000</v>
      </c>
      <c r="I310" s="33">
        <v>27052000</v>
      </c>
      <c r="J310" s="33">
        <v>28930000</v>
      </c>
      <c r="K310" s="33">
        <v>28376000</v>
      </c>
      <c r="L310" s="33">
        <v>29645000</v>
      </c>
      <c r="M310" s="33">
        <v>30488000</v>
      </c>
      <c r="N310" s="33">
        <v>31376000</v>
      </c>
      <c r="O310" s="33">
        <v>33058000</v>
      </c>
    </row>
    <row r="311" spans="1:15" x14ac:dyDescent="0.35">
      <c r="A311" s="40">
        <f>VLOOKUP(B311,'[1]PORTFOLIO RAW'!B:B,1,FALSE)</f>
        <v>894145</v>
      </c>
      <c r="B311" s="40">
        <v>894145</v>
      </c>
      <c r="C311" s="40" t="s">
        <v>4815</v>
      </c>
      <c r="D311" s="38" t="s">
        <v>4816</v>
      </c>
      <c r="E311" s="33">
        <v>447500</v>
      </c>
      <c r="F311" s="33">
        <v>752400</v>
      </c>
      <c r="G311" s="33">
        <v>483000</v>
      </c>
      <c r="H311" s="33">
        <v>320300</v>
      </c>
      <c r="I311" s="33">
        <v>332300</v>
      </c>
      <c r="J311" s="33">
        <v>312700</v>
      </c>
      <c r="K311" s="33">
        <v>305000</v>
      </c>
      <c r="L311" s="33">
        <v>571000</v>
      </c>
      <c r="M311" s="33">
        <v>789000</v>
      </c>
      <c r="N311" s="33">
        <v>1000000</v>
      </c>
      <c r="O311" s="33">
        <v>861700</v>
      </c>
    </row>
    <row r="312" spans="1:15" x14ac:dyDescent="0.35">
      <c r="A312" s="40" t="str">
        <f>VLOOKUP(B312,'[1]PORTFOLIO RAW'!B:B,1,FALSE)</f>
        <v>26599V</v>
      </c>
      <c r="B312" s="40" t="s">
        <v>371</v>
      </c>
      <c r="C312" s="40" t="s">
        <v>4817</v>
      </c>
      <c r="D312" s="38" t="s">
        <v>4818</v>
      </c>
      <c r="E312" s="33">
        <v>2063000</v>
      </c>
      <c r="F312" s="33">
        <v>2030000</v>
      </c>
      <c r="G312" s="33">
        <v>2727000</v>
      </c>
      <c r="H312" s="33">
        <v>2502000</v>
      </c>
      <c r="I312" s="33">
        <v>3512000</v>
      </c>
      <c r="J312" s="33">
        <v>2863000</v>
      </c>
      <c r="K312" s="33">
        <v>2777000</v>
      </c>
      <c r="L312" s="33">
        <v>3920000</v>
      </c>
      <c r="M312" s="33">
        <v>4155000</v>
      </c>
      <c r="N312" s="33">
        <v>4130000</v>
      </c>
      <c r="O312" s="33">
        <v>5021000</v>
      </c>
    </row>
    <row r="313" spans="1:15" x14ac:dyDescent="0.35">
      <c r="A313" s="40">
        <f>VLOOKUP(B313,'[1]PORTFOLIO RAW'!B:B,1,FALSE)</f>
        <v>904878</v>
      </c>
      <c r="B313" s="40">
        <v>904878</v>
      </c>
      <c r="C313" s="40" t="s">
        <v>4819</v>
      </c>
      <c r="D313" s="38" t="s">
        <v>4820</v>
      </c>
      <c r="E313" s="33">
        <v>4285000</v>
      </c>
      <c r="F313" s="33">
        <v>4033000</v>
      </c>
      <c r="G313" s="33">
        <v>3791000</v>
      </c>
      <c r="H313" s="33">
        <v>2729000</v>
      </c>
      <c r="I313" s="33">
        <v>1535000</v>
      </c>
      <c r="J313" s="33">
        <v>1863000</v>
      </c>
      <c r="K313" s="33">
        <v>2444000</v>
      </c>
      <c r="L313" s="33">
        <v>3400000</v>
      </c>
      <c r="M313" s="33">
        <v>4390000</v>
      </c>
      <c r="N313" s="33">
        <v>4396000</v>
      </c>
      <c r="O313" s="33">
        <v>4471000</v>
      </c>
    </row>
    <row r="314" spans="1:15" x14ac:dyDescent="0.35">
      <c r="A314" s="40">
        <f>VLOOKUP(B314,'[1]PORTFOLIO RAW'!B:B,1,FALSE)</f>
        <v>922817</v>
      </c>
      <c r="B314" s="40">
        <v>922817</v>
      </c>
      <c r="C314" s="40" t="s">
        <v>4821</v>
      </c>
      <c r="D314" s="38" t="s">
        <v>4822</v>
      </c>
      <c r="E314" s="33">
        <v>2145000</v>
      </c>
      <c r="F314" s="33">
        <v>1977000</v>
      </c>
      <c r="G314" s="33">
        <v>2008000</v>
      </c>
      <c r="H314" s="33">
        <v>4506000</v>
      </c>
      <c r="I314" s="33">
        <v>4492000</v>
      </c>
      <c r="J314" s="33">
        <v>4165000</v>
      </c>
      <c r="K314" s="33">
        <v>4593000</v>
      </c>
      <c r="L314" s="33">
        <v>5766000</v>
      </c>
      <c r="M314" s="33">
        <v>5903000</v>
      </c>
      <c r="N314" s="33">
        <v>6374000</v>
      </c>
      <c r="O314" s="33">
        <v>6119000</v>
      </c>
    </row>
    <row r="315" spans="1:15" x14ac:dyDescent="0.35">
      <c r="A315" s="40">
        <f>VLOOKUP(B315,'[1]PORTFOLIO RAW'!B:B,1,FALSE)</f>
        <v>905446</v>
      </c>
      <c r="B315" s="40">
        <v>905446</v>
      </c>
      <c r="C315" s="40" t="s">
        <v>4823</v>
      </c>
      <c r="D315" s="38" t="s">
        <v>4824</v>
      </c>
      <c r="E315" s="33">
        <v>995785</v>
      </c>
      <c r="F315" s="33">
        <v>3679104</v>
      </c>
      <c r="G315" s="33">
        <v>2859427</v>
      </c>
      <c r="H315" s="33">
        <v>2790775</v>
      </c>
      <c r="I315" s="33">
        <v>2812087</v>
      </c>
      <c r="J315" s="33">
        <v>2450614</v>
      </c>
      <c r="K315" s="33">
        <v>2563434</v>
      </c>
      <c r="L315" s="33">
        <v>3493579</v>
      </c>
      <c r="M315" s="33">
        <v>3904119</v>
      </c>
      <c r="N315" s="33">
        <v>3858550</v>
      </c>
      <c r="O315" s="33">
        <v>3389376</v>
      </c>
    </row>
    <row r="316" spans="1:15" x14ac:dyDescent="0.35">
      <c r="A316" s="40" t="str">
        <f>VLOOKUP(B316,'[1]PORTFOLIO RAW'!B:B,1,FALSE)</f>
        <v>28513N</v>
      </c>
      <c r="B316" s="40" t="s">
        <v>356</v>
      </c>
      <c r="C316" s="40" t="s">
        <v>4825</v>
      </c>
      <c r="D316" s="38" t="s">
        <v>4826</v>
      </c>
      <c r="E316" s="33">
        <v>2698614</v>
      </c>
      <c r="F316" s="33">
        <v>2920100</v>
      </c>
      <c r="G316" s="33">
        <v>3010677</v>
      </c>
      <c r="H316" s="33">
        <v>2515567</v>
      </c>
      <c r="I316" s="33">
        <v>3583348</v>
      </c>
      <c r="J316" s="33">
        <v>3751436</v>
      </c>
      <c r="K316" s="33">
        <v>2488249</v>
      </c>
      <c r="L316" s="33">
        <v>2424102</v>
      </c>
      <c r="M316" s="33">
        <v>4430336</v>
      </c>
      <c r="N316" s="33">
        <v>3802806</v>
      </c>
      <c r="O316" s="33">
        <v>2910393</v>
      </c>
    </row>
    <row r="317" spans="1:15" x14ac:dyDescent="0.35">
      <c r="A317" s="40" t="str">
        <f>VLOOKUP(B317,'[1]PORTFOLIO RAW'!B:B,1,FALSE)</f>
        <v>31412T</v>
      </c>
      <c r="B317" s="40" t="s">
        <v>362</v>
      </c>
      <c r="C317" s="40" t="s">
        <v>4827</v>
      </c>
      <c r="D317" s="38" t="s">
        <v>4828</v>
      </c>
      <c r="E317" s="33">
        <v>1085000</v>
      </c>
      <c r="F317" s="33">
        <v>1544548</v>
      </c>
      <c r="G317" s="33">
        <v>895086</v>
      </c>
      <c r="H317" s="33">
        <v>1644894</v>
      </c>
      <c r="I317" s="33">
        <v>1249281</v>
      </c>
      <c r="J317" s="33">
        <v>1249345</v>
      </c>
      <c r="K317" s="33">
        <v>1331412</v>
      </c>
      <c r="L317" s="33">
        <v>1850787</v>
      </c>
      <c r="M317" s="33">
        <v>3201277</v>
      </c>
      <c r="N317" s="33">
        <v>3160336</v>
      </c>
      <c r="O317" s="33">
        <v>4249054</v>
      </c>
    </row>
    <row r="318" spans="1:15" x14ac:dyDescent="0.35">
      <c r="A318" s="40">
        <f>VLOOKUP(B318,'[1]PORTFOLIO RAW'!B:B,1,FALSE)</f>
        <v>680902</v>
      </c>
      <c r="B318" s="40">
        <v>680902</v>
      </c>
      <c r="C318" s="40" t="s">
        <v>4829</v>
      </c>
      <c r="D318" s="38" t="s">
        <v>4830</v>
      </c>
      <c r="E318" s="33">
        <v>4285284</v>
      </c>
      <c r="F318" s="33">
        <v>4333146</v>
      </c>
      <c r="G318" s="33">
        <v>4211581</v>
      </c>
      <c r="H318" s="33">
        <v>5587388</v>
      </c>
      <c r="I318" s="33">
        <v>7236308</v>
      </c>
      <c r="J318" s="33">
        <v>8753376</v>
      </c>
      <c r="K318" s="33">
        <v>14478278</v>
      </c>
      <c r="L318" s="33">
        <v>14608708</v>
      </c>
      <c r="M318" s="33">
        <v>17119009</v>
      </c>
      <c r="N318" s="33">
        <v>18533465</v>
      </c>
      <c r="O318" s="33">
        <v>20205100</v>
      </c>
    </row>
    <row r="319" spans="1:15" x14ac:dyDescent="0.35">
      <c r="A319" s="40">
        <f>VLOOKUP(B319,'[1]PORTFOLIO RAW'!B:B,1,FALSE)</f>
        <v>904383</v>
      </c>
      <c r="B319" s="40">
        <v>904383</v>
      </c>
      <c r="C319" s="40" t="s">
        <v>4831</v>
      </c>
      <c r="D319" s="38" t="s">
        <v>4832</v>
      </c>
      <c r="E319" s="33">
        <v>11766000</v>
      </c>
      <c r="F319" s="33">
        <v>14439000</v>
      </c>
      <c r="G319" s="33">
        <v>17015000</v>
      </c>
      <c r="H319" s="33">
        <v>18426000</v>
      </c>
      <c r="I319" s="33">
        <v>21000000</v>
      </c>
      <c r="J319" s="33">
        <v>40518000</v>
      </c>
      <c r="K319" s="33">
        <v>41095000</v>
      </c>
      <c r="L319" s="33">
        <v>42534000</v>
      </c>
      <c r="M319" s="33">
        <v>43202000</v>
      </c>
      <c r="N319" s="33">
        <v>50382000</v>
      </c>
      <c r="O319" s="33">
        <v>54442000</v>
      </c>
    </row>
    <row r="320" spans="1:15" x14ac:dyDescent="0.35">
      <c r="A320" s="40" t="str">
        <f>VLOOKUP(B320,'[1]PORTFOLIO RAW'!B:B,1,FALSE)</f>
        <v>13967E</v>
      </c>
      <c r="B320" s="40" t="s">
        <v>368</v>
      </c>
      <c r="C320" s="40" t="s">
        <v>4833</v>
      </c>
      <c r="D320" s="38" t="s">
        <v>4834</v>
      </c>
      <c r="E320" s="33">
        <v>21009000</v>
      </c>
      <c r="F320" s="33">
        <v>20251000</v>
      </c>
      <c r="G320" s="33">
        <v>18990000</v>
      </c>
      <c r="H320" s="33">
        <v>28724000</v>
      </c>
      <c r="I320" s="33">
        <v>26931000</v>
      </c>
      <c r="J320" s="33">
        <v>19425000</v>
      </c>
      <c r="K320" s="33">
        <v>17121000</v>
      </c>
      <c r="L320" s="33">
        <v>16700000</v>
      </c>
      <c r="M320" s="33">
        <v>15398000</v>
      </c>
      <c r="N320" s="33">
        <v>17199000</v>
      </c>
      <c r="O320" s="33">
        <v>17652000</v>
      </c>
    </row>
    <row r="321" spans="1:15" x14ac:dyDescent="0.35">
      <c r="A321" s="40">
        <f>VLOOKUP(B321,'[1]PORTFOLIO RAW'!B:B,1,FALSE)</f>
        <v>903749</v>
      </c>
      <c r="B321" s="40">
        <v>903749</v>
      </c>
      <c r="C321" s="40" t="s">
        <v>4835</v>
      </c>
      <c r="D321" s="38" t="s">
        <v>4836</v>
      </c>
      <c r="E321" s="33">
        <v>3417000</v>
      </c>
      <c r="F321" s="33">
        <v>4271000</v>
      </c>
      <c r="G321" s="33">
        <v>3467000</v>
      </c>
      <c r="H321" s="33">
        <v>3458000</v>
      </c>
      <c r="I321" s="33">
        <v>3773000</v>
      </c>
      <c r="J321" s="33">
        <v>10833000</v>
      </c>
      <c r="K321" s="33">
        <v>9549000</v>
      </c>
      <c r="L321" s="33">
        <v>9034000</v>
      </c>
      <c r="M321" s="33">
        <v>8449000</v>
      </c>
      <c r="N321" s="33">
        <v>8277000</v>
      </c>
      <c r="O321" s="33">
        <v>7751000</v>
      </c>
    </row>
    <row r="322" spans="1:15" x14ac:dyDescent="0.35">
      <c r="A322" s="40">
        <f>VLOOKUP(B322,'[1]PORTFOLIO RAW'!B:B,1,FALSE)</f>
        <v>937343</v>
      </c>
      <c r="B322" s="40">
        <v>937343</v>
      </c>
      <c r="C322" s="40" t="s">
        <v>4837</v>
      </c>
      <c r="D322" s="38" t="s">
        <v>4838</v>
      </c>
      <c r="E322" s="33">
        <v>2912000</v>
      </c>
      <c r="F322" s="33">
        <v>2897000</v>
      </c>
      <c r="G322" s="33">
        <v>2725000</v>
      </c>
      <c r="H322" s="33">
        <v>2507000</v>
      </c>
      <c r="I322" s="33">
        <v>3538000</v>
      </c>
      <c r="J322" s="33">
        <v>4477000</v>
      </c>
      <c r="K322" s="33">
        <v>4976000</v>
      </c>
      <c r="L322" s="33">
        <v>4765000</v>
      </c>
      <c r="M322" s="33">
        <v>5721000</v>
      </c>
      <c r="N322" s="33">
        <v>5736000</v>
      </c>
      <c r="O322" s="33">
        <v>5794000</v>
      </c>
    </row>
    <row r="323" spans="1:15" x14ac:dyDescent="0.35">
      <c r="A323" s="40">
        <f>VLOOKUP(B323,'[1]PORTFOLIO RAW'!B:B,1,FALSE)</f>
        <v>905113</v>
      </c>
      <c r="B323" s="40">
        <v>905113</v>
      </c>
      <c r="C323" s="40" t="s">
        <v>4839</v>
      </c>
      <c r="D323" s="38" t="s">
        <v>4840</v>
      </c>
      <c r="E323" s="33">
        <v>7998000</v>
      </c>
      <c r="F323" s="33">
        <v>10578000</v>
      </c>
      <c r="G323" s="33">
        <v>9859000</v>
      </c>
      <c r="H323" s="33">
        <v>9165000</v>
      </c>
      <c r="I323" s="33">
        <v>9371000</v>
      </c>
      <c r="J323" s="33">
        <v>8829000</v>
      </c>
      <c r="K323" s="33">
        <v>8319000</v>
      </c>
      <c r="L323" s="33">
        <v>8852000</v>
      </c>
      <c r="M323" s="33">
        <v>9103000</v>
      </c>
      <c r="N323" s="33">
        <v>8084000</v>
      </c>
      <c r="O323" s="33">
        <v>6844000</v>
      </c>
    </row>
    <row r="324" spans="1:15" x14ac:dyDescent="0.35">
      <c r="A324" s="40" t="str">
        <f>VLOOKUP(B324,'[1]PORTFOLIO RAW'!B:B,1,FALSE)</f>
        <v>13967H</v>
      </c>
      <c r="B324" s="40" t="s">
        <v>373</v>
      </c>
      <c r="C324" s="40" t="s">
        <v>4841</v>
      </c>
      <c r="D324" s="38" t="s">
        <v>4842</v>
      </c>
      <c r="E324" s="33">
        <v>1250000</v>
      </c>
      <c r="F324" s="33">
        <v>2650000</v>
      </c>
      <c r="G324" s="33">
        <v>2374000</v>
      </c>
      <c r="H324" s="33">
        <v>2290000</v>
      </c>
      <c r="I324" s="33">
        <v>2395000</v>
      </c>
      <c r="J324" s="33">
        <v>2381000</v>
      </c>
      <c r="K324" s="33">
        <v>2326000</v>
      </c>
      <c r="L324" s="33">
        <v>2309000</v>
      </c>
      <c r="M324" s="33">
        <v>3266000</v>
      </c>
      <c r="N324" s="33">
        <v>3865000</v>
      </c>
      <c r="O324" s="33">
        <v>4535000</v>
      </c>
    </row>
    <row r="325" spans="1:15" x14ac:dyDescent="0.35">
      <c r="A325" s="40">
        <f>VLOOKUP(B325,'[1]PORTFOLIO RAW'!B:B,1,FALSE)</f>
        <v>921431</v>
      </c>
      <c r="B325" s="40">
        <v>921431</v>
      </c>
      <c r="C325" s="40" t="s">
        <v>4843</v>
      </c>
      <c r="D325" s="38" t="s">
        <v>4844</v>
      </c>
      <c r="E325" s="33">
        <v>1084800</v>
      </c>
      <c r="F325" s="33">
        <v>2333000</v>
      </c>
      <c r="G325" s="33">
        <v>1800000</v>
      </c>
      <c r="H325" s="33">
        <v>3885000</v>
      </c>
      <c r="I325" s="33">
        <v>4069000</v>
      </c>
      <c r="J325" s="33">
        <v>4916000</v>
      </c>
      <c r="K325" s="33">
        <v>4381000</v>
      </c>
      <c r="L325" s="33">
        <v>4133000</v>
      </c>
      <c r="M325" s="33">
        <v>4041000</v>
      </c>
      <c r="N325" s="33">
        <v>3018000</v>
      </c>
      <c r="O325" s="33">
        <v>8349000</v>
      </c>
    </row>
    <row r="326" spans="1:15" x14ac:dyDescent="0.35">
      <c r="A326" s="40">
        <f>VLOOKUP(B326,'[1]PORTFOLIO RAW'!B:B,1,FALSE)</f>
        <v>266220</v>
      </c>
      <c r="B326" s="40">
        <v>266220</v>
      </c>
      <c r="C326" s="40" t="s">
        <v>4845</v>
      </c>
      <c r="D326" s="38" t="s">
        <v>4846</v>
      </c>
      <c r="E326" s="33">
        <v>3100</v>
      </c>
      <c r="F326" s="33">
        <v>2865</v>
      </c>
      <c r="G326" s="33">
        <v>33076</v>
      </c>
      <c r="H326" s="33">
        <v>24901</v>
      </c>
      <c r="I326" s="33">
        <v>24155</v>
      </c>
      <c r="J326" s="33">
        <v>23360</v>
      </c>
      <c r="K326" s="33">
        <v>985</v>
      </c>
      <c r="L326" s="33">
        <v>140485</v>
      </c>
      <c r="M326" s="33">
        <v>890400</v>
      </c>
      <c r="N326" s="33">
        <v>876200</v>
      </c>
      <c r="O326" s="33">
        <v>1579500</v>
      </c>
    </row>
    <row r="327" spans="1:15" x14ac:dyDescent="0.35">
      <c r="A327" s="40" t="str">
        <f>VLOOKUP(B327,'[1]PORTFOLIO RAW'!B:B,1,FALSE)</f>
        <v>30730Q</v>
      </c>
      <c r="B327" s="40" t="s">
        <v>365</v>
      </c>
      <c r="C327" s="40" t="s">
        <v>4847</v>
      </c>
      <c r="D327" s="38" t="s">
        <v>4848</v>
      </c>
      <c r="E327" s="33">
        <v>221875</v>
      </c>
      <c r="F327" s="33">
        <v>379375</v>
      </c>
      <c r="G327" s="33">
        <v>307500</v>
      </c>
      <c r="H327" s="33">
        <v>578500</v>
      </c>
      <c r="I327" s="33">
        <v>887500</v>
      </c>
      <c r="J327" s="33">
        <v>1132500</v>
      </c>
      <c r="K327" s="33">
        <v>5058000</v>
      </c>
      <c r="L327" s="33">
        <v>4289000</v>
      </c>
      <c r="M327" s="33">
        <v>7308000</v>
      </c>
      <c r="N327" s="33">
        <v>6364000</v>
      </c>
      <c r="O327" s="33">
        <v>6100000</v>
      </c>
    </row>
    <row r="328" spans="1:15" x14ac:dyDescent="0.35">
      <c r="A328" s="40">
        <f>VLOOKUP(B328,'[1]PORTFOLIO RAW'!B:B,1,FALSE)</f>
        <v>921925</v>
      </c>
      <c r="B328" s="40">
        <v>921925</v>
      </c>
      <c r="C328" s="40" t="s">
        <v>4849</v>
      </c>
      <c r="D328" s="38" t="s">
        <v>4850</v>
      </c>
      <c r="E328" s="33">
        <v>2136550</v>
      </c>
      <c r="F328" s="33">
        <v>2081456</v>
      </c>
      <c r="G328" s="33">
        <v>1970371</v>
      </c>
      <c r="H328" s="33">
        <v>1691128</v>
      </c>
      <c r="I328" s="33">
        <v>1997958</v>
      </c>
      <c r="J328" s="33">
        <v>1474054</v>
      </c>
      <c r="K328" s="33">
        <v>13564820</v>
      </c>
      <c r="L328" s="33">
        <v>14567029</v>
      </c>
      <c r="M328" s="33">
        <v>14782210</v>
      </c>
      <c r="N328" s="33">
        <v>14695978</v>
      </c>
      <c r="O328" s="33">
        <v>15164305</v>
      </c>
    </row>
    <row r="329" spans="1:15" x14ac:dyDescent="0.35">
      <c r="A329" s="40">
        <f>VLOOKUP(B329,'[1]PORTFOLIO RAW'!B:B,1,FALSE)</f>
        <v>912278</v>
      </c>
      <c r="B329" s="40">
        <v>912278</v>
      </c>
      <c r="C329" s="40" t="s">
        <v>4851</v>
      </c>
      <c r="D329" s="38" t="s">
        <v>4852</v>
      </c>
      <c r="E329" s="33">
        <v>1793000</v>
      </c>
      <c r="F329" s="33">
        <v>2391000</v>
      </c>
      <c r="G329" s="33">
        <v>2540000</v>
      </c>
      <c r="H329" s="33">
        <v>2840000</v>
      </c>
      <c r="I329" s="33">
        <v>5094000</v>
      </c>
      <c r="J329" s="33">
        <v>5187000</v>
      </c>
      <c r="K329" s="33">
        <v>5247000</v>
      </c>
      <c r="L329" s="33">
        <v>5152000</v>
      </c>
      <c r="M329" s="33">
        <v>5169000</v>
      </c>
      <c r="N329" s="33">
        <v>5032000</v>
      </c>
      <c r="O329" s="33">
        <v>5439000</v>
      </c>
    </row>
    <row r="330" spans="1:15" x14ac:dyDescent="0.35">
      <c r="A330" s="40">
        <f>VLOOKUP(B330,'[1]PORTFOLIO RAW'!B:B,1,FALSE)</f>
        <v>905284</v>
      </c>
      <c r="B330" s="40">
        <v>905284</v>
      </c>
      <c r="C330" s="40" t="s">
        <v>4853</v>
      </c>
      <c r="D330" s="38" t="s">
        <v>4854</v>
      </c>
      <c r="E330" s="33">
        <v>8096000</v>
      </c>
      <c r="F330" s="33">
        <v>9032000</v>
      </c>
      <c r="G330" s="33">
        <v>9913000</v>
      </c>
      <c r="H330" s="33">
        <v>9257000</v>
      </c>
      <c r="I330" s="33">
        <v>8633000</v>
      </c>
      <c r="J330" s="33">
        <v>8489000</v>
      </c>
      <c r="K330" s="33">
        <v>8021000</v>
      </c>
      <c r="L330" s="33">
        <v>7741000</v>
      </c>
      <c r="M330" s="33">
        <v>7367000</v>
      </c>
      <c r="N330" s="33">
        <v>6316000</v>
      </c>
      <c r="O330" s="33">
        <v>5517000</v>
      </c>
    </row>
    <row r="331" spans="1:15" x14ac:dyDescent="0.35">
      <c r="A331" s="40">
        <f>VLOOKUP(B331,'[1]PORTFOLIO RAW'!B:B,1,FALSE)</f>
        <v>132808</v>
      </c>
      <c r="B331" s="40">
        <v>132808</v>
      </c>
      <c r="C331" s="40" t="s">
        <v>4855</v>
      </c>
      <c r="D331" s="38" t="s">
        <v>4856</v>
      </c>
      <c r="E331" s="33">
        <v>7531782</v>
      </c>
      <c r="F331" s="33">
        <v>6777121</v>
      </c>
      <c r="G331" s="33">
        <v>5690310</v>
      </c>
      <c r="H331" s="33">
        <v>5504801</v>
      </c>
      <c r="I331" s="33">
        <v>5172320</v>
      </c>
      <c r="J331" s="33">
        <v>4688447</v>
      </c>
      <c r="K331" s="33">
        <v>4388185</v>
      </c>
      <c r="L331" s="33">
        <v>4135139</v>
      </c>
      <c r="M331" s="33">
        <v>3873160</v>
      </c>
      <c r="N331" s="33">
        <v>3884632</v>
      </c>
      <c r="O331" s="33">
        <v>4088911</v>
      </c>
    </row>
    <row r="332" spans="1:15" x14ac:dyDescent="0.35">
      <c r="A332" s="40">
        <f>VLOOKUP(B332,'[1]PORTFOLIO RAW'!B:B,1,FALSE)</f>
        <v>993394</v>
      </c>
      <c r="B332" s="40">
        <v>993394</v>
      </c>
      <c r="C332" s="40" t="s">
        <v>4857</v>
      </c>
      <c r="D332" s="38" t="s">
        <v>4858</v>
      </c>
      <c r="E332" s="33">
        <v>924491</v>
      </c>
      <c r="F332" s="33">
        <v>1027177</v>
      </c>
      <c r="G332" s="33">
        <v>1153778</v>
      </c>
      <c r="H332" s="33">
        <v>1112939</v>
      </c>
      <c r="I332" s="33">
        <v>1139834</v>
      </c>
      <c r="J332" s="33">
        <v>1308729</v>
      </c>
      <c r="K332" s="33">
        <v>1219935</v>
      </c>
      <c r="L332" s="33">
        <v>1230528</v>
      </c>
      <c r="M332" s="33">
        <v>1233862</v>
      </c>
      <c r="N332" s="33">
        <v>1397640</v>
      </c>
      <c r="O332" s="33">
        <v>1460268</v>
      </c>
    </row>
    <row r="333" spans="1:15" x14ac:dyDescent="0.35">
      <c r="A333" s="40">
        <f>VLOOKUP(B333,'[1]PORTFOLIO RAW'!B:B,1,FALSE)</f>
        <v>905409</v>
      </c>
      <c r="B333" s="40">
        <v>905409</v>
      </c>
      <c r="C333" s="40" t="s">
        <v>4859</v>
      </c>
      <c r="D333" s="38" t="s">
        <v>4860</v>
      </c>
      <c r="E333" s="33">
        <v>1128700</v>
      </c>
      <c r="F333" s="33">
        <v>846000</v>
      </c>
      <c r="G333" s="33">
        <v>1283700</v>
      </c>
      <c r="H333" s="33">
        <v>1207300</v>
      </c>
      <c r="I333" s="33">
        <v>2072100</v>
      </c>
      <c r="J333" s="33">
        <v>2047200</v>
      </c>
      <c r="K333" s="33">
        <v>1735100</v>
      </c>
      <c r="L333" s="33">
        <v>1635500</v>
      </c>
      <c r="M333" s="33">
        <v>5216100</v>
      </c>
      <c r="N333" s="33">
        <v>4517000</v>
      </c>
      <c r="O333" s="33">
        <v>4030000</v>
      </c>
    </row>
    <row r="334" spans="1:15" x14ac:dyDescent="0.35">
      <c r="A334" s="40">
        <f>VLOOKUP(B334,'[1]PORTFOLIO RAW'!B:B,1,FALSE)</f>
        <v>906585</v>
      </c>
      <c r="B334" s="40">
        <v>906585</v>
      </c>
      <c r="C334" s="40" t="s">
        <v>4861</v>
      </c>
      <c r="D334" s="38" t="s">
        <v>4862</v>
      </c>
      <c r="E334" s="33">
        <v>1060991</v>
      </c>
      <c r="F334" s="33">
        <v>954092</v>
      </c>
      <c r="G334" s="33">
        <v>805637</v>
      </c>
      <c r="H334" s="33">
        <v>707472</v>
      </c>
      <c r="I334" s="33">
        <v>1309087</v>
      </c>
      <c r="J334" s="33">
        <v>2478088</v>
      </c>
      <c r="K334" s="33">
        <v>2574100</v>
      </c>
      <c r="L334" s="33">
        <v>3004100</v>
      </c>
      <c r="M334" s="33">
        <v>4710000</v>
      </c>
      <c r="N334" s="33">
        <v>4279200</v>
      </c>
      <c r="O334" s="33">
        <v>1440700</v>
      </c>
    </row>
    <row r="335" spans="1:15" x14ac:dyDescent="0.35">
      <c r="A335" s="40" t="str">
        <f>VLOOKUP(B335,'[1]PORTFOLIO RAW'!B:B,1,FALSE)</f>
        <v>14737P</v>
      </c>
      <c r="B335" s="40" t="s">
        <v>354</v>
      </c>
      <c r="C335" s="40" t="s">
        <v>4863</v>
      </c>
      <c r="D335" s="38" t="s">
        <v>4864</v>
      </c>
      <c r="E335" s="33">
        <v>9043900</v>
      </c>
      <c r="F335" s="33">
        <v>8841600</v>
      </c>
      <c r="G335" s="33">
        <v>8399100</v>
      </c>
      <c r="H335" s="33">
        <v>8953700</v>
      </c>
      <c r="I335" s="33">
        <v>9795400</v>
      </c>
      <c r="J335" s="33">
        <v>14977900</v>
      </c>
      <c r="K335" s="33">
        <v>14491600</v>
      </c>
      <c r="L335" s="33">
        <v>15152200</v>
      </c>
      <c r="M335" s="33">
        <v>15864500</v>
      </c>
      <c r="N335" s="33">
        <v>15726900</v>
      </c>
      <c r="O335" s="33">
        <v>19931800</v>
      </c>
    </row>
    <row r="336" spans="1:15" x14ac:dyDescent="0.35">
      <c r="A336" s="40">
        <f>VLOOKUP(B336,'[1]PORTFOLIO RAW'!B:B,1,FALSE)</f>
        <v>687197</v>
      </c>
      <c r="B336" s="40">
        <v>687197</v>
      </c>
      <c r="C336" s="40" t="s">
        <v>4865</v>
      </c>
      <c r="D336" s="38" t="s">
        <v>4866</v>
      </c>
      <c r="E336" s="33">
        <v>6069195</v>
      </c>
      <c r="F336" s="33">
        <v>6096744</v>
      </c>
      <c r="G336" s="33">
        <v>6579150</v>
      </c>
      <c r="H336" s="33">
        <v>6778894</v>
      </c>
      <c r="I336" s="33">
        <v>6885699</v>
      </c>
      <c r="J336" s="33">
        <v>11611242</v>
      </c>
      <c r="K336" s="33">
        <v>11594500</v>
      </c>
      <c r="L336" s="33">
        <v>11920861</v>
      </c>
      <c r="M336" s="33">
        <v>12249238</v>
      </c>
      <c r="N336" s="33">
        <v>12171142</v>
      </c>
      <c r="O336" s="33">
        <v>16159620</v>
      </c>
    </row>
    <row r="337" spans="1:15" x14ac:dyDescent="0.35">
      <c r="A337" s="40">
        <f>VLOOKUP(B337,'[1]PORTFOLIO RAW'!B:B,1,FALSE)</f>
        <v>906496</v>
      </c>
      <c r="B337" s="40">
        <v>906496</v>
      </c>
      <c r="C337" s="40" t="s">
        <v>4867</v>
      </c>
      <c r="D337" s="38" t="s">
        <v>4868</v>
      </c>
      <c r="E337" s="33">
        <v>6087000</v>
      </c>
      <c r="F337" s="33">
        <v>6956000</v>
      </c>
      <c r="G337" s="33">
        <v>7294000</v>
      </c>
      <c r="H337" s="33">
        <v>9519000</v>
      </c>
      <c r="I337" s="33">
        <v>9835000</v>
      </c>
      <c r="J337" s="33">
        <v>10633000</v>
      </c>
      <c r="K337" s="33">
        <v>10651000</v>
      </c>
      <c r="L337" s="33">
        <v>11916000</v>
      </c>
      <c r="M337" s="33">
        <v>36176000</v>
      </c>
      <c r="N337" s="33">
        <v>31240000</v>
      </c>
      <c r="O337" s="33">
        <v>33441000</v>
      </c>
    </row>
    <row r="338" spans="1:15" x14ac:dyDescent="0.35">
      <c r="A338" s="40">
        <f>VLOOKUP(B338,'[1]PORTFOLIO RAW'!B:B,1,FALSE)</f>
        <v>904866</v>
      </c>
      <c r="B338" s="40">
        <v>904866</v>
      </c>
      <c r="C338" s="40" t="s">
        <v>4869</v>
      </c>
      <c r="D338" s="38" t="s">
        <v>4870</v>
      </c>
      <c r="E338" s="33">
        <v>1181100</v>
      </c>
      <c r="F338" s="33">
        <v>1836000</v>
      </c>
      <c r="G338" s="33">
        <v>2727000</v>
      </c>
      <c r="H338" s="33">
        <v>2728000</v>
      </c>
      <c r="I338" s="33">
        <v>2751000</v>
      </c>
      <c r="J338" s="33">
        <v>5782000</v>
      </c>
      <c r="K338" s="33">
        <v>5405000</v>
      </c>
      <c r="L338" s="33">
        <v>5002000</v>
      </c>
      <c r="M338" s="33">
        <v>16818000</v>
      </c>
      <c r="N338" s="33">
        <v>21569000</v>
      </c>
      <c r="O338" s="33">
        <v>14390000</v>
      </c>
    </row>
    <row r="339" spans="1:15" x14ac:dyDescent="0.35">
      <c r="A339" s="40">
        <f>VLOOKUP(B339,'[1]PORTFOLIO RAW'!B:B,1,FALSE)</f>
        <v>906931</v>
      </c>
      <c r="B339" s="40">
        <v>906931</v>
      </c>
      <c r="C339" s="40" t="s">
        <v>4871</v>
      </c>
      <c r="D339" s="38" t="s">
        <v>4872</v>
      </c>
      <c r="E339" s="33">
        <v>5256449</v>
      </c>
      <c r="F339" s="33">
        <v>5319909</v>
      </c>
      <c r="G339" s="33">
        <v>3787028</v>
      </c>
      <c r="H339" s="33">
        <v>4051491</v>
      </c>
      <c r="I339" s="33">
        <v>4836280</v>
      </c>
      <c r="J339" s="33">
        <v>5097931</v>
      </c>
      <c r="K339" s="33">
        <v>6726592</v>
      </c>
      <c r="L339" s="33">
        <v>6684400</v>
      </c>
      <c r="M339" s="33">
        <v>7373900</v>
      </c>
      <c r="N339" s="33">
        <v>15539300</v>
      </c>
      <c r="O339" s="33">
        <v>14720700</v>
      </c>
    </row>
    <row r="340" spans="1:15" x14ac:dyDescent="0.35">
      <c r="A340" s="40">
        <f>VLOOKUP(B340,'[1]PORTFOLIO RAW'!B:B,1,FALSE)</f>
        <v>894720</v>
      </c>
      <c r="B340" s="40">
        <v>894720</v>
      </c>
      <c r="C340" s="40" t="s">
        <v>4873</v>
      </c>
      <c r="D340" s="38" t="s">
        <v>4874</v>
      </c>
      <c r="E340" s="33">
        <v>3266288</v>
      </c>
      <c r="F340" s="33">
        <v>3243215</v>
      </c>
      <c r="G340" s="33">
        <v>3251784</v>
      </c>
      <c r="H340" s="33">
        <v>3009455</v>
      </c>
      <c r="I340" s="33">
        <v>3353588</v>
      </c>
      <c r="J340" s="33">
        <v>3825003</v>
      </c>
      <c r="K340" s="33">
        <v>4171722</v>
      </c>
      <c r="L340" s="33">
        <v>4663531</v>
      </c>
      <c r="M340" s="33">
        <v>4845678</v>
      </c>
      <c r="N340" s="33">
        <v>6305878</v>
      </c>
      <c r="O340" s="33">
        <v>7134689</v>
      </c>
    </row>
    <row r="341" spans="1:15" x14ac:dyDescent="0.35">
      <c r="A341" s="40">
        <f>VLOOKUP(B341,'[1]PORTFOLIO RAW'!B:B,1,FALSE)</f>
        <v>545615</v>
      </c>
      <c r="B341" s="40">
        <v>545615</v>
      </c>
      <c r="C341" s="40" t="s">
        <v>4875</v>
      </c>
      <c r="D341" s="38" t="s">
        <v>4876</v>
      </c>
      <c r="E341" s="33">
        <v>4456000</v>
      </c>
      <c r="F341" s="33">
        <v>4264000</v>
      </c>
      <c r="G341" s="33">
        <v>4274000</v>
      </c>
      <c r="H341" s="33">
        <v>4188000</v>
      </c>
      <c r="I341" s="33">
        <v>4148000</v>
      </c>
      <c r="J341" s="33">
        <v>1491000</v>
      </c>
      <c r="K341" s="33">
        <v>1463000</v>
      </c>
      <c r="L341" s="33">
        <v>1463000</v>
      </c>
      <c r="M341" s="33">
        <v>3146000</v>
      </c>
      <c r="N341" s="33">
        <v>16353000</v>
      </c>
      <c r="O341" s="33">
        <v>13572000</v>
      </c>
    </row>
    <row r="342" spans="1:15" x14ac:dyDescent="0.35">
      <c r="A342" s="40">
        <f>VLOOKUP(B342,'[1]PORTFOLIO RAW'!B:B,1,FALSE)</f>
        <v>325596</v>
      </c>
      <c r="B342" s="40">
        <v>325596</v>
      </c>
      <c r="C342" s="40" t="s">
        <v>4877</v>
      </c>
      <c r="D342" s="38" t="s">
        <v>4878</v>
      </c>
      <c r="E342" s="33">
        <v>905649</v>
      </c>
      <c r="F342" s="33">
        <v>877893</v>
      </c>
      <c r="G342" s="33">
        <v>1457800</v>
      </c>
      <c r="H342" s="33">
        <v>1016100</v>
      </c>
      <c r="I342" s="33">
        <v>1033000</v>
      </c>
      <c r="J342" s="33">
        <v>6433300</v>
      </c>
      <c r="K342" s="33">
        <v>9052000</v>
      </c>
      <c r="L342" s="33">
        <v>15543700</v>
      </c>
      <c r="M342" s="33">
        <v>42726200</v>
      </c>
      <c r="N342" s="33">
        <v>32768700</v>
      </c>
      <c r="O342" s="33">
        <v>30075300</v>
      </c>
    </row>
    <row r="343" spans="1:15" x14ac:dyDescent="0.35">
      <c r="A343" s="40">
        <f>VLOOKUP(B343,'[1]PORTFOLIO RAW'!B:B,1,FALSE)</f>
        <v>510209</v>
      </c>
      <c r="B343" s="40">
        <v>510209</v>
      </c>
      <c r="C343" s="40" t="s">
        <v>4879</v>
      </c>
      <c r="D343" s="38" t="s">
        <v>4880</v>
      </c>
      <c r="E343" s="33">
        <v>483307</v>
      </c>
      <c r="F343" s="33">
        <v>449474</v>
      </c>
      <c r="G343" s="33">
        <v>469325</v>
      </c>
      <c r="H343" s="33">
        <v>611769</v>
      </c>
      <c r="I343" s="33">
        <v>1766711</v>
      </c>
      <c r="J343" s="33">
        <v>1520998</v>
      </c>
      <c r="K343" s="33">
        <v>1476040</v>
      </c>
      <c r="L343" s="33">
        <v>1265713</v>
      </c>
      <c r="M343" s="33">
        <v>1153100</v>
      </c>
      <c r="N343" s="33">
        <v>1532200</v>
      </c>
      <c r="O343" s="33">
        <v>1641700</v>
      </c>
    </row>
    <row r="344" spans="1:15" x14ac:dyDescent="0.35">
      <c r="A344" s="40">
        <f>VLOOKUP(B344,'[1]PORTFOLIO RAW'!B:B,1,FALSE)</f>
        <v>905414</v>
      </c>
      <c r="B344" s="40">
        <v>905414</v>
      </c>
      <c r="C344" s="40" t="s">
        <v>4881</v>
      </c>
      <c r="D344" s="38" t="s">
        <v>4882</v>
      </c>
      <c r="E344" s="33">
        <v>1197447</v>
      </c>
      <c r="F344" s="33">
        <v>1267633</v>
      </c>
      <c r="G344" s="33">
        <v>1197813</v>
      </c>
      <c r="H344" s="33">
        <v>1198265</v>
      </c>
      <c r="I344" s="33">
        <v>1198000</v>
      </c>
      <c r="J344" s="33">
        <v>1256000</v>
      </c>
      <c r="K344" s="33">
        <v>799000</v>
      </c>
      <c r="L344" s="33">
        <v>799000</v>
      </c>
      <c r="M344" s="33">
        <v>3611000</v>
      </c>
      <c r="N344" s="33">
        <v>3564000</v>
      </c>
      <c r="O344" s="33">
        <v>3569000</v>
      </c>
    </row>
    <row r="345" spans="1:15" x14ac:dyDescent="0.35">
      <c r="A345" s="40" t="str">
        <f>VLOOKUP(B345,'[1]PORTFOLIO RAW'!B:B,1,FALSE)</f>
        <v>29026M</v>
      </c>
      <c r="B345" s="40" t="s">
        <v>352</v>
      </c>
      <c r="C345" s="40" t="s">
        <v>4883</v>
      </c>
      <c r="D345" s="38" t="s">
        <v>4884</v>
      </c>
      <c r="E345" s="33">
        <v>0</v>
      </c>
      <c r="F345" s="33">
        <v>0</v>
      </c>
      <c r="G345" s="33">
        <v>0</v>
      </c>
      <c r="H345" s="33">
        <v>3465000</v>
      </c>
      <c r="I345" s="33">
        <v>4204000</v>
      </c>
      <c r="J345" s="33">
        <v>5537000</v>
      </c>
      <c r="K345" s="33">
        <v>6254000</v>
      </c>
      <c r="L345" s="33">
        <v>5247000</v>
      </c>
      <c r="M345" s="33">
        <v>5220000</v>
      </c>
      <c r="N345" s="33">
        <v>3935000</v>
      </c>
      <c r="O345" s="33">
        <v>3969000</v>
      </c>
    </row>
    <row r="346" spans="1:15" x14ac:dyDescent="0.35">
      <c r="A346" s="40">
        <f>VLOOKUP(B346,'[1]PORTFOLIO RAW'!B:B,1,FALSE)</f>
        <v>905277</v>
      </c>
      <c r="B346" s="40">
        <v>905277</v>
      </c>
      <c r="C346" s="40" t="s">
        <v>4885</v>
      </c>
      <c r="D346" s="38" t="s">
        <v>4886</v>
      </c>
      <c r="E346" s="33">
        <v>8183000</v>
      </c>
      <c r="F346" s="33">
        <v>17852000</v>
      </c>
      <c r="G346" s="33">
        <v>15461000</v>
      </c>
      <c r="H346" s="33">
        <v>21635000</v>
      </c>
      <c r="I346" s="33">
        <v>30091000</v>
      </c>
      <c r="J346" s="33">
        <v>28037000</v>
      </c>
      <c r="K346" s="33">
        <v>22587000</v>
      </c>
      <c r="L346" s="33">
        <v>19525000</v>
      </c>
      <c r="M346" s="33">
        <v>24665000</v>
      </c>
      <c r="N346" s="33">
        <v>6836000</v>
      </c>
      <c r="O346" s="33">
        <v>7819000</v>
      </c>
    </row>
    <row r="347" spans="1:15" x14ac:dyDescent="0.35">
      <c r="A347" s="40">
        <f>VLOOKUP(B347,'[1]PORTFOLIO RAW'!B:B,1,FALSE)</f>
        <v>916091</v>
      </c>
      <c r="B347" s="40">
        <v>916091</v>
      </c>
      <c r="C347" s="40" t="s">
        <v>4887</v>
      </c>
      <c r="D347" s="38" t="s">
        <v>4888</v>
      </c>
      <c r="E347" s="33">
        <v>1505900</v>
      </c>
      <c r="F347" s="33">
        <v>3473700</v>
      </c>
      <c r="G347" s="33">
        <v>4234500</v>
      </c>
      <c r="H347" s="33">
        <v>3744000</v>
      </c>
      <c r="I347" s="33">
        <v>2579000</v>
      </c>
      <c r="J347" s="33">
        <v>2740000</v>
      </c>
      <c r="K347" s="33">
        <v>2732000</v>
      </c>
      <c r="L347" s="33">
        <v>2888000</v>
      </c>
      <c r="M347" s="33">
        <v>2669000</v>
      </c>
      <c r="N347" s="33">
        <v>2644000</v>
      </c>
      <c r="O347" s="33">
        <v>2963000</v>
      </c>
    </row>
    <row r="348" spans="1:15" x14ac:dyDescent="0.35">
      <c r="A348">
        <f>VLOOKUP(B348,'[1]PORTFOLIO RAW'!B:B,1,FALSE)</f>
        <v>902335</v>
      </c>
      <c r="B348">
        <v>902335</v>
      </c>
      <c r="C348" s="1" t="s">
        <v>4889</v>
      </c>
      <c r="D348" t="s">
        <v>4890</v>
      </c>
      <c r="E348">
        <v>4426000</v>
      </c>
      <c r="F348">
        <v>4738800</v>
      </c>
      <c r="G348">
        <v>4996600</v>
      </c>
      <c r="H348">
        <v>5063300</v>
      </c>
      <c r="I348">
        <v>5316800</v>
      </c>
      <c r="J348">
        <v>5260500</v>
      </c>
      <c r="K348">
        <v>5242800</v>
      </c>
      <c r="L348">
        <v>5228100</v>
      </c>
      <c r="M348">
        <v>10376800</v>
      </c>
      <c r="N348">
        <v>10175600</v>
      </c>
      <c r="O348">
        <v>11033300</v>
      </c>
    </row>
    <row r="349" spans="1:15" x14ac:dyDescent="0.35">
      <c r="A349" t="str">
        <f>VLOOKUP(B349,'[1]PORTFOLIO RAW'!B:B,1,FALSE)</f>
        <v>9373MH</v>
      </c>
      <c r="B349" t="s">
        <v>367</v>
      </c>
      <c r="C349" s="1" t="s">
        <v>4891</v>
      </c>
      <c r="D349" t="s">
        <v>4892</v>
      </c>
      <c r="E349">
        <v>4192000</v>
      </c>
      <c r="F349">
        <v>5025000</v>
      </c>
      <c r="G349">
        <v>5055000</v>
      </c>
      <c r="H349">
        <v>5557000</v>
      </c>
      <c r="I349">
        <v>6562000</v>
      </c>
      <c r="J349">
        <v>7362000</v>
      </c>
      <c r="K349">
        <v>8811000</v>
      </c>
      <c r="L349">
        <v>9258000</v>
      </c>
      <c r="M349">
        <v>9231000</v>
      </c>
      <c r="N349">
        <v>9515000</v>
      </c>
      <c r="O349">
        <v>9000000</v>
      </c>
    </row>
  </sheetData>
  <autoFilter ref="A2:O349" xr:uid="{475C73A1-CB58-4C86-9984-CC6123DCF3CC}"/>
  <mergeCells count="1">
    <mergeCell ref="A1:O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7068-87AD-49D4-9FDC-CEC26ED95EA0}">
  <sheetPr>
    <tabColor rgb="FF92D050"/>
  </sheetPr>
  <dimension ref="A1:O350"/>
  <sheetViews>
    <sheetView workbookViewId="0">
      <selection sqref="A1:XFD1048576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5" ht="23" thickBot="1" x14ac:dyDescent="0.5">
      <c r="A1" s="69" t="s">
        <v>7717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5" thickBot="1" x14ac:dyDescent="0.4">
      <c r="A2" s="35"/>
      <c r="B2" s="35" t="s">
        <v>349</v>
      </c>
      <c r="C2" s="48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</row>
    <row r="3" spans="1:15" x14ac:dyDescent="0.35">
      <c r="A3" s="39">
        <f>VLOOKUP(B3,'[1]PORTFOLIO RAW'!B:B,1,FALSE)</f>
        <v>891399</v>
      </c>
      <c r="B3" s="39">
        <v>891399</v>
      </c>
      <c r="C3" s="39" t="s">
        <v>4893</v>
      </c>
      <c r="D3" s="37" t="s">
        <v>4894</v>
      </c>
      <c r="E3" s="34">
        <v>14835000</v>
      </c>
      <c r="F3" s="34">
        <v>19166000</v>
      </c>
      <c r="G3" s="34">
        <v>24509000</v>
      </c>
      <c r="H3" s="34">
        <v>34204000</v>
      </c>
      <c r="I3" s="34">
        <v>48077000</v>
      </c>
      <c r="J3" s="34">
        <v>61093000</v>
      </c>
      <c r="K3" s="34">
        <v>74452000</v>
      </c>
      <c r="L3" s="34">
        <v>88988000</v>
      </c>
      <c r="M3" s="34">
        <v>107006000</v>
      </c>
      <c r="N3" s="34">
        <v>135987000</v>
      </c>
      <c r="O3" s="34">
        <v>177866000</v>
      </c>
    </row>
    <row r="4" spans="1:15" x14ac:dyDescent="0.35">
      <c r="A4" s="40">
        <f>VLOOKUP(B4,'[1]PORTFOLIO RAW'!B:B,1,FALSE)</f>
        <v>916328</v>
      </c>
      <c r="B4" s="40">
        <v>916328</v>
      </c>
      <c r="C4" s="40" t="s">
        <v>4895</v>
      </c>
      <c r="D4" s="38" t="s">
        <v>4896</v>
      </c>
      <c r="E4" s="33">
        <v>25914238</v>
      </c>
      <c r="F4" s="33">
        <v>29527552</v>
      </c>
      <c r="G4" s="33">
        <v>30764707</v>
      </c>
      <c r="H4" s="33">
        <v>35166721</v>
      </c>
      <c r="I4" s="33">
        <v>38851259</v>
      </c>
      <c r="J4" s="33">
        <v>39873910</v>
      </c>
      <c r="K4" s="33">
        <v>21848000</v>
      </c>
      <c r="L4" s="33">
        <v>20247000</v>
      </c>
      <c r="M4" s="33">
        <v>20405000</v>
      </c>
      <c r="N4" s="33">
        <v>20853000</v>
      </c>
      <c r="O4" s="33">
        <v>27390000</v>
      </c>
    </row>
    <row r="5" spans="1:15" x14ac:dyDescent="0.35">
      <c r="A5" s="40">
        <f>VLOOKUP(B5,'[1]PORTFOLIO RAW'!B:B,1,FALSE)</f>
        <v>545101</v>
      </c>
      <c r="B5" s="40">
        <v>545101</v>
      </c>
      <c r="C5" s="40" t="s">
        <v>4897</v>
      </c>
      <c r="D5" s="38" t="s">
        <v>4898</v>
      </c>
      <c r="E5" s="33">
        <v>13588000</v>
      </c>
      <c r="F5" s="33">
        <v>16070000</v>
      </c>
      <c r="G5" s="33">
        <v>13933000</v>
      </c>
      <c r="H5" s="33">
        <v>16568000</v>
      </c>
      <c r="I5" s="33">
        <v>17344000</v>
      </c>
      <c r="J5" s="33">
        <v>18141000</v>
      </c>
      <c r="K5" s="33">
        <v>15880000</v>
      </c>
      <c r="L5" s="33">
        <v>17141000</v>
      </c>
      <c r="M5" s="33">
        <v>14971000</v>
      </c>
      <c r="N5" s="33">
        <v>13586000</v>
      </c>
      <c r="O5" s="33">
        <v>10530000</v>
      </c>
    </row>
    <row r="6" spans="1:15" x14ac:dyDescent="0.35">
      <c r="A6" s="40">
        <f>VLOOKUP(B6,'[1]PORTFOLIO RAW'!B:B,1,FALSE)</f>
        <v>906187</v>
      </c>
      <c r="B6" s="40">
        <v>906187</v>
      </c>
      <c r="C6" s="40" t="s">
        <v>4899</v>
      </c>
      <c r="D6" s="38" t="s">
        <v>4900</v>
      </c>
      <c r="E6" s="33">
        <v>98786000</v>
      </c>
      <c r="F6" s="33">
        <v>103630000</v>
      </c>
      <c r="G6" s="33">
        <v>95758000</v>
      </c>
      <c r="H6" s="33">
        <v>99870000</v>
      </c>
      <c r="I6" s="33">
        <v>106916000</v>
      </c>
      <c r="J6" s="33">
        <v>104507000</v>
      </c>
      <c r="K6" s="33">
        <v>99751000</v>
      </c>
      <c r="L6" s="33">
        <v>92793000</v>
      </c>
      <c r="M6" s="33">
        <v>81741000</v>
      </c>
      <c r="N6" s="33">
        <v>79919000</v>
      </c>
      <c r="O6" s="33">
        <v>79139000</v>
      </c>
    </row>
    <row r="7" spans="1:15" x14ac:dyDescent="0.35">
      <c r="A7" s="40">
        <f>VLOOKUP(B7,'[1]PORTFOLIO RAW'!B:B,1,FALSE)</f>
        <v>936365</v>
      </c>
      <c r="B7" s="40">
        <v>936365</v>
      </c>
      <c r="C7" s="40" t="s">
        <v>4901</v>
      </c>
      <c r="D7" s="38" t="s">
        <v>4902</v>
      </c>
      <c r="E7" s="33">
        <v>6013000</v>
      </c>
      <c r="F7" s="33">
        <v>5808000</v>
      </c>
      <c r="G7" s="33">
        <v>5403000</v>
      </c>
      <c r="H7" s="33">
        <v>6494000</v>
      </c>
      <c r="I7" s="33">
        <v>6568000</v>
      </c>
      <c r="J7" s="33">
        <v>5422000</v>
      </c>
      <c r="K7" s="33">
        <v>5299000</v>
      </c>
      <c r="L7" s="33">
        <v>5506000</v>
      </c>
      <c r="M7" s="33">
        <v>3991000</v>
      </c>
      <c r="N7" s="33">
        <v>4272000</v>
      </c>
      <c r="O7" s="33">
        <v>5329000</v>
      </c>
    </row>
    <row r="8" spans="1:15" x14ac:dyDescent="0.35">
      <c r="A8" s="40">
        <f>VLOOKUP(B8,'[1]PORTFOLIO RAW'!B:B,1,FALSE)</f>
        <v>749382</v>
      </c>
      <c r="B8" s="40">
        <v>749382</v>
      </c>
      <c r="C8" s="40" t="s">
        <v>4903</v>
      </c>
      <c r="D8" s="38" t="s">
        <v>4904</v>
      </c>
      <c r="E8" s="33">
        <v>3157881</v>
      </c>
      <c r="F8" s="33">
        <v>3579889</v>
      </c>
      <c r="G8" s="33">
        <v>2945853</v>
      </c>
      <c r="H8" s="33">
        <v>3779831</v>
      </c>
      <c r="I8" s="33">
        <v>4212509</v>
      </c>
      <c r="J8" s="33">
        <v>4403677</v>
      </c>
      <c r="K8" s="33">
        <v>4055240</v>
      </c>
      <c r="L8" s="33">
        <v>4147065</v>
      </c>
      <c r="M8" s="33">
        <v>4795511</v>
      </c>
      <c r="N8" s="33">
        <v>5854430</v>
      </c>
      <c r="O8" s="33">
        <v>7301505</v>
      </c>
    </row>
    <row r="9" spans="1:15" x14ac:dyDescent="0.35">
      <c r="A9" s="40">
        <f>VLOOKUP(B9,'[1]PORTFOLIO RAW'!B:B,1,FALSE)</f>
        <v>905271</v>
      </c>
      <c r="B9" s="40">
        <v>905271</v>
      </c>
      <c r="C9" s="40" t="s">
        <v>4905</v>
      </c>
      <c r="D9" s="38" t="s">
        <v>4906</v>
      </c>
      <c r="E9" s="33">
        <v>10037800</v>
      </c>
      <c r="F9" s="33">
        <v>10414500</v>
      </c>
      <c r="G9" s="33">
        <v>8256200</v>
      </c>
      <c r="H9" s="33">
        <v>9026000</v>
      </c>
      <c r="I9" s="33">
        <v>10082000</v>
      </c>
      <c r="J9" s="33">
        <v>9611700</v>
      </c>
      <c r="K9" s="33">
        <v>10180400</v>
      </c>
      <c r="L9" s="33">
        <v>10439000</v>
      </c>
      <c r="M9" s="33">
        <v>9894900</v>
      </c>
      <c r="N9" s="33">
        <v>9524400</v>
      </c>
      <c r="O9" s="33">
        <v>8187600</v>
      </c>
    </row>
    <row r="10" spans="1:15" x14ac:dyDescent="0.35">
      <c r="A10" s="40">
        <f>VLOOKUP(B10,'[1]PORTFOLIO RAW'!B:B,1,FALSE)</f>
        <v>894371</v>
      </c>
      <c r="B10" s="40">
        <v>894371</v>
      </c>
      <c r="C10" s="40" t="s">
        <v>4907</v>
      </c>
      <c r="D10" s="38" t="s">
        <v>4908</v>
      </c>
      <c r="E10" s="33">
        <v>1482289</v>
      </c>
      <c r="F10" s="33">
        <v>1488400</v>
      </c>
      <c r="G10" s="33">
        <v>1522249</v>
      </c>
      <c r="H10" s="33">
        <v>1558136</v>
      </c>
      <c r="I10" s="33">
        <v>1759526</v>
      </c>
      <c r="J10" s="33">
        <v>1876267</v>
      </c>
      <c r="K10" s="33">
        <v>2135539</v>
      </c>
      <c r="L10" s="33">
        <v>2565037</v>
      </c>
      <c r="M10" s="33">
        <v>2866716</v>
      </c>
      <c r="N10" s="33">
        <v>2631426</v>
      </c>
      <c r="O10" s="33">
        <v>2609739</v>
      </c>
    </row>
    <row r="11" spans="1:15" x14ac:dyDescent="0.35">
      <c r="A11" s="40">
        <f>VLOOKUP(B11,'[1]PORTFOLIO RAW'!B:B,1,FALSE)</f>
        <v>322677</v>
      </c>
      <c r="B11" s="40">
        <v>322677</v>
      </c>
      <c r="C11" s="40" t="s">
        <v>4909</v>
      </c>
      <c r="D11" s="38" t="s">
        <v>4910</v>
      </c>
      <c r="E11" s="33">
        <v>36639000</v>
      </c>
      <c r="F11" s="33">
        <v>31315000</v>
      </c>
      <c r="G11" s="33">
        <v>33915000</v>
      </c>
      <c r="H11" s="33">
        <v>32361000</v>
      </c>
      <c r="I11" s="33">
        <v>33162000</v>
      </c>
      <c r="J11" s="33">
        <v>33200000</v>
      </c>
      <c r="K11" s="33">
        <v>34714000</v>
      </c>
      <c r="L11" s="33">
        <v>35481000</v>
      </c>
      <c r="M11" s="33">
        <v>36105000</v>
      </c>
      <c r="N11" s="33">
        <v>36847000</v>
      </c>
      <c r="O11" s="33">
        <v>38670000</v>
      </c>
    </row>
    <row r="12" spans="1:15" x14ac:dyDescent="0.35">
      <c r="A12" s="40">
        <f>VLOOKUP(B12,'[1]PORTFOLIO RAW'!B:B,1,FALSE)</f>
        <v>906191</v>
      </c>
      <c r="B12" s="40">
        <v>906191</v>
      </c>
      <c r="C12" s="40" t="s">
        <v>4911</v>
      </c>
      <c r="D12" s="38" t="s">
        <v>4912</v>
      </c>
      <c r="E12" s="33">
        <v>34589000</v>
      </c>
      <c r="F12" s="33">
        <v>36556000</v>
      </c>
      <c r="G12" s="33">
        <v>30854000</v>
      </c>
      <c r="H12" s="33">
        <v>33389000</v>
      </c>
      <c r="I12" s="33">
        <v>36500000</v>
      </c>
      <c r="J12" s="33">
        <v>37665000</v>
      </c>
      <c r="K12" s="33">
        <v>39062000</v>
      </c>
      <c r="L12" s="33">
        <v>40306000</v>
      </c>
      <c r="M12" s="33">
        <v>38581000</v>
      </c>
      <c r="N12" s="33">
        <v>39302000</v>
      </c>
      <c r="O12" s="33">
        <v>40534000</v>
      </c>
    </row>
    <row r="13" spans="1:15" x14ac:dyDescent="0.35">
      <c r="A13" s="40">
        <f>VLOOKUP(B13,'[1]PORTFOLIO RAW'!B:B,1,FALSE)</f>
        <v>938692</v>
      </c>
      <c r="B13" s="40">
        <v>938692</v>
      </c>
      <c r="C13" s="40" t="s">
        <v>4913</v>
      </c>
      <c r="D13" s="38" t="s">
        <v>4914</v>
      </c>
      <c r="E13" s="33">
        <v>14771000</v>
      </c>
      <c r="F13" s="33">
        <v>15003000</v>
      </c>
      <c r="G13" s="33">
        <v>14642000</v>
      </c>
      <c r="H13" s="33">
        <v>15006000</v>
      </c>
      <c r="I13" s="33">
        <v>15582000</v>
      </c>
      <c r="J13" s="33">
        <v>17265000</v>
      </c>
      <c r="K13" s="33">
        <v>18676000</v>
      </c>
      <c r="L13" s="33">
        <v>20063000</v>
      </c>
      <c r="M13" s="33">
        <v>21662000</v>
      </c>
      <c r="N13" s="33">
        <v>22991000</v>
      </c>
      <c r="O13" s="33">
        <v>22849000</v>
      </c>
    </row>
    <row r="14" spans="1:15" x14ac:dyDescent="0.35">
      <c r="A14" s="40">
        <f>VLOOKUP(B14,'[1]PORTFOLIO RAW'!B:B,1,FALSE)</f>
        <v>905802</v>
      </c>
      <c r="B14" s="40">
        <v>905802</v>
      </c>
      <c r="C14" s="40" t="s">
        <v>4915</v>
      </c>
      <c r="D14" s="38" t="s">
        <v>4916</v>
      </c>
      <c r="E14" s="33">
        <v>31647000</v>
      </c>
      <c r="F14" s="33">
        <v>41165000</v>
      </c>
      <c r="G14" s="33">
        <v>29378000</v>
      </c>
      <c r="H14" s="33">
        <v>33862000</v>
      </c>
      <c r="I14" s="33">
        <v>38466000</v>
      </c>
      <c r="J14" s="33">
        <v>37691000</v>
      </c>
      <c r="K14" s="33">
        <v>22284000</v>
      </c>
      <c r="L14" s="33">
        <v>10737000</v>
      </c>
      <c r="M14" s="33">
        <v>6636000</v>
      </c>
      <c r="N14" s="33">
        <v>4762000</v>
      </c>
      <c r="O14" s="33">
        <v>5466000</v>
      </c>
    </row>
    <row r="15" spans="1:15" x14ac:dyDescent="0.35">
      <c r="A15" s="40">
        <f>VLOOKUP(B15,'[1]PORTFOLIO RAW'!B:B,1,FALSE)</f>
        <v>906156</v>
      </c>
      <c r="B15" s="40">
        <v>906156</v>
      </c>
      <c r="C15" s="40" t="s">
        <v>4917</v>
      </c>
      <c r="D15" s="38" t="s">
        <v>4918</v>
      </c>
      <c r="E15" s="33">
        <v>31557000</v>
      </c>
      <c r="F15" s="33">
        <v>31920000</v>
      </c>
      <c r="G15" s="33">
        <v>26730000</v>
      </c>
      <c r="H15" s="33">
        <v>30242000</v>
      </c>
      <c r="I15" s="33">
        <v>32282000</v>
      </c>
      <c r="J15" s="33">
        <v>33808000</v>
      </c>
      <c r="K15" s="33">
        <v>34932000</v>
      </c>
      <c r="L15" s="33">
        <v>36004000</v>
      </c>
      <c r="M15" s="33">
        <v>34441000</v>
      </c>
      <c r="N15" s="33">
        <v>33823000</v>
      </c>
      <c r="O15" s="33">
        <v>35583000</v>
      </c>
    </row>
    <row r="16" spans="1:15" x14ac:dyDescent="0.35">
      <c r="A16" s="40">
        <f>VLOOKUP(B16,'[1]PORTFOLIO RAW'!B:B,1,FALSE)</f>
        <v>905425</v>
      </c>
      <c r="B16" s="40">
        <v>905425</v>
      </c>
      <c r="C16" s="40" t="s">
        <v>4919</v>
      </c>
      <c r="D16" s="38" t="s">
        <v>4920</v>
      </c>
      <c r="E16" s="33">
        <v>13380000</v>
      </c>
      <c r="F16" s="33">
        <v>14440000</v>
      </c>
      <c r="G16" s="33">
        <v>13489000</v>
      </c>
      <c r="H16" s="33">
        <v>14427000</v>
      </c>
      <c r="I16" s="33">
        <v>15050000</v>
      </c>
      <c r="J16" s="33">
        <v>14945000</v>
      </c>
      <c r="K16" s="33">
        <v>15357000</v>
      </c>
      <c r="L16" s="33">
        <v>17020000</v>
      </c>
      <c r="M16" s="33">
        <v>16453200</v>
      </c>
      <c r="N16" s="33">
        <v>16380100</v>
      </c>
      <c r="O16" s="33">
        <v>15424900</v>
      </c>
    </row>
    <row r="17" spans="1:15" x14ac:dyDescent="0.35">
      <c r="A17" s="40">
        <f>VLOOKUP(B17,'[1]PORTFOLIO RAW'!B:B,1,FALSE)</f>
        <v>933185</v>
      </c>
      <c r="B17" s="40">
        <v>933185</v>
      </c>
      <c r="C17" s="40" t="s">
        <v>4921</v>
      </c>
      <c r="D17" s="38" t="s">
        <v>4922</v>
      </c>
      <c r="E17" s="33">
        <v>15416000</v>
      </c>
      <c r="F17" s="33">
        <v>17307000</v>
      </c>
      <c r="G17" s="33">
        <v>19615000</v>
      </c>
      <c r="H17" s="33">
        <v>21191000</v>
      </c>
      <c r="I17" s="33">
        <v>24072000</v>
      </c>
      <c r="J17" s="33">
        <v>26341000</v>
      </c>
      <c r="K17" s="33">
        <v>24138000</v>
      </c>
      <c r="L17" s="33">
        <v>22759000</v>
      </c>
      <c r="M17" s="33">
        <v>21025000</v>
      </c>
      <c r="N17" s="33">
        <v>22642000</v>
      </c>
      <c r="O17" s="33">
        <v>21704000</v>
      </c>
    </row>
    <row r="18" spans="1:15" x14ac:dyDescent="0.35">
      <c r="A18" s="40">
        <f>VLOOKUP(B18,'[1]PORTFOLIO RAW'!B:B,1,FALSE)</f>
        <v>916305</v>
      </c>
      <c r="B18" s="40">
        <v>916305</v>
      </c>
      <c r="C18" s="40" t="s">
        <v>4923</v>
      </c>
      <c r="D18" s="38" t="s">
        <v>4924</v>
      </c>
      <c r="E18" s="33">
        <v>126251000</v>
      </c>
      <c r="F18" s="33">
        <v>87388000</v>
      </c>
      <c r="G18" s="33">
        <v>104329000</v>
      </c>
      <c r="H18" s="33">
        <v>79536000</v>
      </c>
      <c r="I18" s="33">
        <v>65585000</v>
      </c>
      <c r="J18" s="33">
        <v>67741000</v>
      </c>
      <c r="K18" s="33">
        <v>68865000</v>
      </c>
      <c r="L18" s="33">
        <v>64623000</v>
      </c>
      <c r="M18" s="33">
        <v>58918000</v>
      </c>
      <c r="N18" s="33">
        <v>52854000</v>
      </c>
      <c r="O18" s="33">
        <v>49747000</v>
      </c>
    </row>
    <row r="19" spans="1:15" x14ac:dyDescent="0.35">
      <c r="A19" s="40">
        <f>VLOOKUP(B19,'[1]PORTFOLIO RAW'!B:B,1,FALSE)</f>
        <v>905276</v>
      </c>
      <c r="B19" s="40">
        <v>905276</v>
      </c>
      <c r="C19" s="40" t="s">
        <v>4925</v>
      </c>
      <c r="D19" s="38" t="s">
        <v>4926</v>
      </c>
      <c r="E19" s="33">
        <v>2511117</v>
      </c>
      <c r="F19" s="33">
        <v>2582931</v>
      </c>
      <c r="G19" s="33">
        <v>2014908</v>
      </c>
      <c r="H19" s="33">
        <v>2761503</v>
      </c>
      <c r="I19" s="33">
        <v>2993320</v>
      </c>
      <c r="J19" s="33">
        <v>2701142</v>
      </c>
      <c r="K19" s="33">
        <v>2633689</v>
      </c>
      <c r="L19" s="33">
        <v>2864773</v>
      </c>
      <c r="M19" s="33">
        <v>3435092</v>
      </c>
      <c r="N19" s="33">
        <v>3421409</v>
      </c>
      <c r="O19" s="33">
        <v>5107503</v>
      </c>
    </row>
    <row r="20" spans="1:15" x14ac:dyDescent="0.35">
      <c r="A20" s="40">
        <f>VLOOKUP(B20,'[1]PORTFOLIO RAW'!B:B,1,FALSE)</f>
        <v>982852</v>
      </c>
      <c r="B20" s="40">
        <v>982852</v>
      </c>
      <c r="C20" s="40" t="s">
        <v>4927</v>
      </c>
      <c r="D20" s="38" t="s">
        <v>4928</v>
      </c>
      <c r="E20" s="33">
        <v>95327000</v>
      </c>
      <c r="F20" s="33">
        <v>119114000</v>
      </c>
      <c r="G20" s="33">
        <v>68144000</v>
      </c>
      <c r="H20" s="33">
        <v>82233000</v>
      </c>
      <c r="I20" s="33">
        <v>125987000</v>
      </c>
      <c r="J20" s="33">
        <v>139250000</v>
      </c>
      <c r="K20" s="33">
        <v>138074000</v>
      </c>
      <c r="L20" s="33">
        <v>130844000</v>
      </c>
      <c r="M20" s="33">
        <v>87804000</v>
      </c>
      <c r="N20" s="33">
        <v>75659000</v>
      </c>
      <c r="O20" s="33">
        <v>93980000</v>
      </c>
    </row>
    <row r="21" spans="1:15" x14ac:dyDescent="0.35">
      <c r="A21" s="40">
        <f>VLOOKUP(B21,'[1]PORTFOLIO RAW'!B:B,1,FALSE)</f>
        <v>921983</v>
      </c>
      <c r="B21" s="40">
        <v>921983</v>
      </c>
      <c r="C21" s="40" t="s">
        <v>4929</v>
      </c>
      <c r="D21" s="38" t="s">
        <v>4930</v>
      </c>
      <c r="E21" s="33">
        <v>9977858</v>
      </c>
      <c r="F21" s="33">
        <v>12389750</v>
      </c>
      <c r="G21" s="33">
        <v>8612650</v>
      </c>
      <c r="H21" s="33">
        <v>11929000</v>
      </c>
      <c r="I21" s="33">
        <v>16899000</v>
      </c>
      <c r="J21" s="33">
        <v>17078000</v>
      </c>
      <c r="K21" s="33">
        <v>16402000</v>
      </c>
      <c r="L21" s="33">
        <v>13749000</v>
      </c>
      <c r="M21" s="33">
        <v>6383000</v>
      </c>
      <c r="N21" s="33">
        <v>5367000</v>
      </c>
      <c r="O21" s="33">
        <v>5887000</v>
      </c>
    </row>
    <row r="22" spans="1:15" x14ac:dyDescent="0.35">
      <c r="A22" s="40">
        <f>VLOOKUP(B22,'[1]PORTFOLIO RAW'!B:B,1,FALSE)</f>
        <v>981550</v>
      </c>
      <c r="B22" s="40">
        <v>981550</v>
      </c>
      <c r="C22" s="40" t="s">
        <v>4931</v>
      </c>
      <c r="D22" s="38" t="s">
        <v>4932</v>
      </c>
      <c r="E22" s="33">
        <v>30895000</v>
      </c>
      <c r="F22" s="33">
        <v>34256000</v>
      </c>
      <c r="G22" s="33">
        <v>35756000</v>
      </c>
      <c r="H22" s="33">
        <v>37937000</v>
      </c>
      <c r="I22" s="33">
        <v>55842000</v>
      </c>
      <c r="J22" s="33">
        <v>62570000</v>
      </c>
      <c r="K22" s="33">
        <v>64657000</v>
      </c>
      <c r="L22" s="33">
        <v>68775000</v>
      </c>
      <c r="M22" s="33">
        <v>74510000</v>
      </c>
      <c r="N22" s="33">
        <v>80403000</v>
      </c>
      <c r="O22" s="33">
        <v>84526000</v>
      </c>
    </row>
    <row r="23" spans="1:15" x14ac:dyDescent="0.35">
      <c r="A23" s="40">
        <f>VLOOKUP(B23,'[1]PORTFOLIO RAW'!B:B,1,FALSE)</f>
        <v>992816</v>
      </c>
      <c r="B23" s="40">
        <v>992816</v>
      </c>
      <c r="C23" s="40" t="s">
        <v>4933</v>
      </c>
      <c r="D23" s="38" t="s">
        <v>4934</v>
      </c>
      <c r="E23" s="33">
        <v>24006000</v>
      </c>
      <c r="F23" s="33">
        <v>32479000</v>
      </c>
      <c r="G23" s="33">
        <v>42603000</v>
      </c>
      <c r="H23" s="33">
        <v>65067000</v>
      </c>
      <c r="I23" s="33">
        <v>108598000</v>
      </c>
      <c r="J23" s="33">
        <v>156508000</v>
      </c>
      <c r="K23" s="33">
        <v>170910000</v>
      </c>
      <c r="L23" s="33">
        <v>182795000</v>
      </c>
      <c r="M23" s="33">
        <v>233715000</v>
      </c>
      <c r="N23" s="33">
        <v>215639000</v>
      </c>
      <c r="O23" s="33">
        <v>229234000</v>
      </c>
    </row>
    <row r="24" spans="1:15" x14ac:dyDescent="0.35">
      <c r="A24" s="40">
        <f>VLOOKUP(B24,'[1]PORTFOLIO RAW'!B:B,1,FALSE)</f>
        <v>905296</v>
      </c>
      <c r="B24" s="40">
        <v>905296</v>
      </c>
      <c r="C24" s="40" t="s">
        <v>4935</v>
      </c>
      <c r="D24" s="38" t="s">
        <v>4936</v>
      </c>
      <c r="E24" s="33">
        <v>9734856</v>
      </c>
      <c r="F24" s="33">
        <v>8129240</v>
      </c>
      <c r="G24" s="33">
        <v>5013607</v>
      </c>
      <c r="H24" s="33">
        <v>9548667</v>
      </c>
      <c r="I24" s="33">
        <v>10517000</v>
      </c>
      <c r="J24" s="33">
        <v>8719000</v>
      </c>
      <c r="K24" s="33">
        <v>7509000</v>
      </c>
      <c r="L24" s="33">
        <v>9072000</v>
      </c>
      <c r="M24" s="33">
        <v>9659000</v>
      </c>
      <c r="N24" s="33">
        <v>10825000</v>
      </c>
      <c r="O24" s="33">
        <v>14537000</v>
      </c>
    </row>
    <row r="25" spans="1:15" x14ac:dyDescent="0.35">
      <c r="A25" s="40">
        <f>VLOOKUP(B25,'[1]PORTFOLIO RAW'!B:B,1,FALSE)</f>
        <v>130298</v>
      </c>
      <c r="B25" s="40">
        <v>130298</v>
      </c>
      <c r="C25" s="40" t="s">
        <v>4937</v>
      </c>
      <c r="D25" s="38" t="s">
        <v>4938</v>
      </c>
      <c r="E25" s="33">
        <v>2336187</v>
      </c>
      <c r="F25" s="33">
        <v>2467115</v>
      </c>
      <c r="G25" s="33">
        <v>2005394</v>
      </c>
      <c r="H25" s="33">
        <v>2362764</v>
      </c>
      <c r="I25" s="33">
        <v>2869005</v>
      </c>
      <c r="J25" s="33">
        <v>2745420</v>
      </c>
      <c r="K25" s="33">
        <v>2616416</v>
      </c>
      <c r="L25" s="33">
        <v>2445548</v>
      </c>
      <c r="M25" s="33">
        <v>3651335</v>
      </c>
      <c r="N25" s="33">
        <v>2677203</v>
      </c>
      <c r="O25" s="33">
        <v>3071976</v>
      </c>
    </row>
    <row r="26" spans="1:15" x14ac:dyDescent="0.35">
      <c r="A26" s="40">
        <f>VLOOKUP(B26,'[1]PORTFOLIO RAW'!B:B,1,FALSE)</f>
        <v>921093</v>
      </c>
      <c r="B26" s="40">
        <v>921093</v>
      </c>
      <c r="C26" s="40" t="s">
        <v>4939</v>
      </c>
      <c r="D26" s="38" t="s">
        <v>4940</v>
      </c>
      <c r="E26" s="33">
        <v>44018000</v>
      </c>
      <c r="F26" s="33">
        <v>69816000</v>
      </c>
      <c r="G26" s="33">
        <v>69213000</v>
      </c>
      <c r="H26" s="33">
        <v>61682000</v>
      </c>
      <c r="I26" s="33">
        <v>80689000</v>
      </c>
      <c r="J26" s="33">
        <v>93200000</v>
      </c>
      <c r="K26" s="33">
        <v>89696000</v>
      </c>
      <c r="L26" s="33">
        <v>81202000</v>
      </c>
      <c r="M26" s="33">
        <v>67686000</v>
      </c>
      <c r="N26" s="33">
        <v>62351000</v>
      </c>
      <c r="O26" s="33">
        <v>60839000</v>
      </c>
    </row>
    <row r="27" spans="1:15" x14ac:dyDescent="0.35">
      <c r="A27" s="40">
        <f>VLOOKUP(B27,'[1]PORTFOLIO RAW'!B:B,1,FALSE)</f>
        <v>902607</v>
      </c>
      <c r="B27" s="40">
        <v>902607</v>
      </c>
      <c r="C27" s="40" t="s">
        <v>4941</v>
      </c>
      <c r="D27" s="38" t="s">
        <v>4942</v>
      </c>
      <c r="E27" s="33">
        <v>3523620</v>
      </c>
      <c r="F27" s="33">
        <v>3367076</v>
      </c>
      <c r="G27" s="33">
        <v>3294617</v>
      </c>
      <c r="H27" s="33">
        <v>3262209</v>
      </c>
      <c r="I27" s="33">
        <v>3241406</v>
      </c>
      <c r="J27" s="33">
        <v>3301701</v>
      </c>
      <c r="K27" s="33">
        <v>3454339</v>
      </c>
      <c r="L27" s="33">
        <v>3491308</v>
      </c>
      <c r="M27" s="33">
        <v>3494869</v>
      </c>
      <c r="N27" s="33">
        <v>3497911</v>
      </c>
      <c r="O27" s="33">
        <v>3566488</v>
      </c>
    </row>
    <row r="28" spans="1:15" x14ac:dyDescent="0.35">
      <c r="A28" s="40">
        <f>VLOOKUP(B28,'[1]PORTFOLIO RAW'!B:B,1,FALSE)</f>
        <v>670942</v>
      </c>
      <c r="B28" s="40">
        <v>670942</v>
      </c>
      <c r="C28" s="40" t="s">
        <v>4943</v>
      </c>
      <c r="D28" s="38" t="s">
        <v>4944</v>
      </c>
      <c r="E28" s="33">
        <v>7546000</v>
      </c>
      <c r="F28" s="33">
        <v>7839000</v>
      </c>
      <c r="G28" s="33">
        <v>7090000</v>
      </c>
      <c r="H28" s="33">
        <v>7638000</v>
      </c>
      <c r="I28" s="33">
        <v>7519000</v>
      </c>
      <c r="J28" s="33">
        <v>6828000</v>
      </c>
      <c r="K28" s="33">
        <v>5838000</v>
      </c>
      <c r="L28" s="33">
        <v>6053000</v>
      </c>
      <c r="M28" s="33">
        <v>6098000</v>
      </c>
      <c r="N28" s="33">
        <v>6076000</v>
      </c>
      <c r="O28" s="33">
        <v>6177000</v>
      </c>
    </row>
    <row r="29" spans="1:15" x14ac:dyDescent="0.35">
      <c r="A29" s="40">
        <f>VLOOKUP(B29,'[1]PORTFOLIO RAW'!B:B,1,FALSE)</f>
        <v>702259</v>
      </c>
      <c r="B29" s="40">
        <v>702259</v>
      </c>
      <c r="C29" s="40" t="s">
        <v>4945</v>
      </c>
      <c r="D29" s="38" t="s">
        <v>4946</v>
      </c>
      <c r="E29" s="33">
        <v>2171900</v>
      </c>
      <c r="F29" s="33">
        <v>2315200</v>
      </c>
      <c r="G29" s="33">
        <v>1724600</v>
      </c>
      <c r="H29" s="33">
        <v>1938800</v>
      </c>
      <c r="I29" s="33">
        <v>2217500</v>
      </c>
      <c r="J29" s="33">
        <v>2312200</v>
      </c>
      <c r="K29" s="33">
        <v>2273900</v>
      </c>
      <c r="L29" s="33">
        <v>2512200</v>
      </c>
      <c r="M29" s="33">
        <v>2504100</v>
      </c>
      <c r="N29" s="33">
        <v>2031000</v>
      </c>
      <c r="O29" s="33">
        <v>2056600</v>
      </c>
    </row>
    <row r="30" spans="1:15" x14ac:dyDescent="0.35">
      <c r="A30" s="40">
        <f>VLOOKUP(B30,'[1]PORTFOLIO RAW'!B:B,1,FALSE)</f>
        <v>912669</v>
      </c>
      <c r="B30" s="40">
        <v>912669</v>
      </c>
      <c r="C30" s="40" t="s">
        <v>4947</v>
      </c>
      <c r="D30" s="38" t="s">
        <v>4948</v>
      </c>
      <c r="E30" s="33">
        <v>7800000</v>
      </c>
      <c r="F30" s="33">
        <v>8776500</v>
      </c>
      <c r="G30" s="33">
        <v>8867100</v>
      </c>
      <c r="H30" s="33">
        <v>8927700</v>
      </c>
      <c r="I30" s="33">
        <v>9879500</v>
      </c>
      <c r="J30" s="33">
        <v>10665200</v>
      </c>
      <c r="K30" s="33">
        <v>11310100</v>
      </c>
      <c r="L30" s="33">
        <v>12206500</v>
      </c>
      <c r="M30" s="33">
        <v>10938500</v>
      </c>
      <c r="N30" s="33">
        <v>11667800</v>
      </c>
      <c r="O30" s="33">
        <v>12379800</v>
      </c>
    </row>
    <row r="31" spans="1:15" x14ac:dyDescent="0.35">
      <c r="A31" s="40">
        <f>VLOOKUP(B31,'[1]PORTFOLIO RAW'!B:B,1,FALSE)</f>
        <v>544616</v>
      </c>
      <c r="B31" s="40">
        <v>544616</v>
      </c>
      <c r="C31" s="40" t="s">
        <v>4949</v>
      </c>
      <c r="D31" s="38" t="s">
        <v>4950</v>
      </c>
      <c r="E31" s="33">
        <v>6169804</v>
      </c>
      <c r="F31" s="33">
        <v>6522706</v>
      </c>
      <c r="G31" s="33">
        <v>6816824</v>
      </c>
      <c r="H31" s="33">
        <v>7362618</v>
      </c>
      <c r="I31" s="33">
        <v>8072973</v>
      </c>
      <c r="J31" s="33">
        <v>8603863</v>
      </c>
      <c r="K31" s="33">
        <v>9147530</v>
      </c>
      <c r="L31" s="33">
        <v>9475313</v>
      </c>
      <c r="M31" s="33">
        <v>10187340</v>
      </c>
      <c r="N31" s="33">
        <v>10635676</v>
      </c>
      <c r="O31" s="33">
        <v>10888676</v>
      </c>
    </row>
    <row r="32" spans="1:15" x14ac:dyDescent="0.35">
      <c r="A32" s="40">
        <f>VLOOKUP(B32,'[1]PORTFOLIO RAW'!B:B,1,FALSE)</f>
        <v>921161</v>
      </c>
      <c r="B32" s="40">
        <v>921161</v>
      </c>
      <c r="C32" s="40" t="s">
        <v>4951</v>
      </c>
      <c r="D32" s="38" t="s">
        <v>4952</v>
      </c>
      <c r="E32" s="33">
        <v>6307800</v>
      </c>
      <c r="F32" s="33">
        <v>6710400</v>
      </c>
      <c r="G32" s="33">
        <v>5952700</v>
      </c>
      <c r="H32" s="33">
        <v>6512700</v>
      </c>
      <c r="I32" s="33">
        <v>6026300</v>
      </c>
      <c r="J32" s="33">
        <v>6035600</v>
      </c>
      <c r="K32" s="33">
        <v>6140000</v>
      </c>
      <c r="L32" s="33">
        <v>6330300</v>
      </c>
      <c r="M32" s="33">
        <v>5966900</v>
      </c>
      <c r="N32" s="33">
        <v>6086500</v>
      </c>
      <c r="O32" s="33">
        <v>6613800</v>
      </c>
    </row>
    <row r="33" spans="1:15" x14ac:dyDescent="0.35">
      <c r="A33" s="40">
        <f>VLOOKUP(B33,'[1]PORTFOLIO RAW'!B:B,1,FALSE)</f>
        <v>932060</v>
      </c>
      <c r="B33" s="40">
        <v>932060</v>
      </c>
      <c r="C33" s="40" t="s">
        <v>4953</v>
      </c>
      <c r="D33" s="38" t="s">
        <v>4954</v>
      </c>
      <c r="E33" s="33">
        <v>7475300</v>
      </c>
      <c r="F33" s="33">
        <v>7561500</v>
      </c>
      <c r="G33" s="33">
        <v>7345300</v>
      </c>
      <c r="H33" s="33">
        <v>7636700</v>
      </c>
      <c r="I33" s="33">
        <v>8567900</v>
      </c>
      <c r="J33" s="33">
        <v>8735700</v>
      </c>
      <c r="K33" s="33">
        <v>8468100</v>
      </c>
      <c r="L33" s="33">
        <v>8570000</v>
      </c>
      <c r="M33" s="33">
        <v>7997000</v>
      </c>
      <c r="N33" s="33">
        <v>9061000</v>
      </c>
      <c r="O33" s="33">
        <v>10983000</v>
      </c>
    </row>
    <row r="34" spans="1:15" x14ac:dyDescent="0.35">
      <c r="A34" s="40">
        <f>VLOOKUP(B34,'[1]PORTFOLIO RAW'!B:B,1,FALSE)</f>
        <v>874227</v>
      </c>
      <c r="B34" s="40">
        <v>874227</v>
      </c>
      <c r="C34" s="40" t="s">
        <v>4955</v>
      </c>
      <c r="D34" s="38" t="s">
        <v>4956</v>
      </c>
      <c r="E34" s="33">
        <v>118245000</v>
      </c>
      <c r="F34" s="33">
        <v>107786000</v>
      </c>
      <c r="G34" s="33">
        <v>112024000</v>
      </c>
      <c r="H34" s="33">
        <v>137897000</v>
      </c>
      <c r="I34" s="33">
        <v>146700000</v>
      </c>
      <c r="J34" s="33">
        <v>160837000</v>
      </c>
      <c r="K34" s="33">
        <v>179542000</v>
      </c>
      <c r="L34" s="33">
        <v>194167000</v>
      </c>
      <c r="M34" s="33">
        <v>209847000</v>
      </c>
      <c r="N34" s="33">
        <v>222853000</v>
      </c>
      <c r="O34" s="33">
        <v>241419000</v>
      </c>
    </row>
    <row r="35" spans="1:15" x14ac:dyDescent="0.35">
      <c r="A35" s="40">
        <f>VLOOKUP(B35,'[1]PORTFOLIO RAW'!B:B,1,FALSE)</f>
        <v>916365</v>
      </c>
      <c r="B35" s="40">
        <v>916365</v>
      </c>
      <c r="C35" s="40" t="s">
        <v>4957</v>
      </c>
      <c r="D35" s="38" t="s">
        <v>4958</v>
      </c>
      <c r="E35" s="33">
        <v>11263000</v>
      </c>
      <c r="F35" s="33">
        <v>12348000</v>
      </c>
      <c r="G35" s="33">
        <v>12557000</v>
      </c>
      <c r="H35" s="33">
        <v>12846000</v>
      </c>
      <c r="I35" s="33">
        <v>13895000</v>
      </c>
      <c r="J35" s="33">
        <v>14190000</v>
      </c>
      <c r="K35" s="33">
        <v>15259000</v>
      </c>
      <c r="L35" s="33">
        <v>16671000</v>
      </c>
      <c r="M35" s="33">
        <v>9968000</v>
      </c>
      <c r="N35" s="33">
        <v>10163000</v>
      </c>
      <c r="O35" s="33">
        <v>10561000</v>
      </c>
    </row>
    <row r="36" spans="1:15" x14ac:dyDescent="0.35">
      <c r="A36" s="40">
        <f>VLOOKUP(B36,'[1]PORTFOLIO RAW'!B:B,1,FALSE)</f>
        <v>905876</v>
      </c>
      <c r="B36" s="40">
        <v>905876</v>
      </c>
      <c r="C36" s="40" t="s">
        <v>4959</v>
      </c>
      <c r="D36" s="38" t="s">
        <v>4960</v>
      </c>
      <c r="E36" s="33">
        <v>6359708</v>
      </c>
      <c r="F36" s="33">
        <v>7155910</v>
      </c>
      <c r="G36" s="33">
        <v>7056016</v>
      </c>
      <c r="H36" s="33">
        <v>7403804</v>
      </c>
      <c r="I36" s="33">
        <v>7828904</v>
      </c>
      <c r="J36" s="33">
        <v>7708382</v>
      </c>
      <c r="K36" s="33">
        <v>8054000</v>
      </c>
      <c r="L36" s="33">
        <v>8446000</v>
      </c>
      <c r="M36" s="33">
        <v>10282000</v>
      </c>
      <c r="N36" s="33">
        <v>12483000</v>
      </c>
      <c r="O36" s="33">
        <v>12093000</v>
      </c>
    </row>
    <row r="37" spans="1:15" x14ac:dyDescent="0.35">
      <c r="A37" s="40">
        <f>VLOOKUP(B37,'[1]PORTFOLIO RAW'!B:B,1,FALSE)</f>
        <v>945384</v>
      </c>
      <c r="B37" s="40">
        <v>945384</v>
      </c>
      <c r="C37" s="40" t="s">
        <v>4961</v>
      </c>
      <c r="D37" s="38" t="s">
        <v>4962</v>
      </c>
      <c r="E37" s="33">
        <v>93469000</v>
      </c>
      <c r="F37" s="33">
        <v>97354000</v>
      </c>
      <c r="G37" s="33">
        <v>107808000</v>
      </c>
      <c r="H37" s="33">
        <v>106565000</v>
      </c>
      <c r="I37" s="33">
        <v>110875000</v>
      </c>
      <c r="J37" s="33">
        <v>115846000</v>
      </c>
      <c r="K37" s="33">
        <v>120550000</v>
      </c>
      <c r="L37" s="33">
        <v>127079000</v>
      </c>
      <c r="M37" s="33">
        <v>131620000</v>
      </c>
      <c r="N37" s="33">
        <v>125980000</v>
      </c>
      <c r="O37" s="33">
        <v>126034000</v>
      </c>
    </row>
    <row r="38" spans="1:15" x14ac:dyDescent="0.35">
      <c r="A38" s="40">
        <f>VLOOKUP(B38,'[1]PORTFOLIO RAW'!B:B,1,FALSE)</f>
        <v>929302</v>
      </c>
      <c r="B38" s="40">
        <v>929302</v>
      </c>
      <c r="C38" s="40" t="s">
        <v>4963</v>
      </c>
      <c r="D38" s="38" t="s">
        <v>4964</v>
      </c>
      <c r="E38" s="33">
        <v>35934000</v>
      </c>
      <c r="F38" s="33">
        <v>40023000</v>
      </c>
      <c r="G38" s="33">
        <v>45015000</v>
      </c>
      <c r="H38" s="33">
        <v>49694000</v>
      </c>
      <c r="I38" s="33">
        <v>50272000</v>
      </c>
      <c r="J38" s="33">
        <v>49183677</v>
      </c>
      <c r="K38" s="33">
        <v>42410000</v>
      </c>
      <c r="L38" s="33">
        <v>40339000</v>
      </c>
      <c r="M38" s="33">
        <v>39528000</v>
      </c>
      <c r="N38" s="33">
        <v>39403000</v>
      </c>
      <c r="O38" s="33">
        <v>42151000</v>
      </c>
    </row>
    <row r="39" spans="1:15" x14ac:dyDescent="0.35">
      <c r="A39" s="40">
        <f>VLOOKUP(B39,'[1]PORTFOLIO RAW'!B:B,1,FALSE)</f>
        <v>895784</v>
      </c>
      <c r="B39" s="40">
        <v>895784</v>
      </c>
      <c r="C39" s="40" t="s">
        <v>4965</v>
      </c>
      <c r="D39" s="38" t="s">
        <v>4966</v>
      </c>
      <c r="E39" s="33">
        <v>1054523</v>
      </c>
      <c r="F39" s="33">
        <v>1116861</v>
      </c>
      <c r="G39" s="33">
        <v>1010659</v>
      </c>
      <c r="H39" s="33">
        <v>1101246</v>
      </c>
      <c r="I39" s="33">
        <v>1263428</v>
      </c>
      <c r="J39" s="33">
        <v>1398155</v>
      </c>
      <c r="K39" s="33">
        <v>1469077</v>
      </c>
      <c r="L39" s="33">
        <v>1519978</v>
      </c>
      <c r="M39" s="33">
        <v>1838803</v>
      </c>
      <c r="N39" s="33">
        <v>2102097</v>
      </c>
      <c r="O39" s="33">
        <v>1584714</v>
      </c>
    </row>
    <row r="40" spans="1:15" x14ac:dyDescent="0.35">
      <c r="A40" s="40">
        <f>VLOOKUP(B40,'[1]PORTFOLIO RAW'!B:B,1,FALSE)</f>
        <v>878574</v>
      </c>
      <c r="B40" s="40">
        <v>878574</v>
      </c>
      <c r="C40" s="40" t="s">
        <v>4967</v>
      </c>
      <c r="D40" s="38" t="s">
        <v>4968</v>
      </c>
      <c r="E40" s="33">
        <v>10416000</v>
      </c>
      <c r="F40" s="33">
        <v>11279000</v>
      </c>
      <c r="G40" s="33">
        <v>10836000</v>
      </c>
      <c r="H40" s="33">
        <v>11343000</v>
      </c>
      <c r="I40" s="33">
        <v>12626000</v>
      </c>
      <c r="J40" s="33">
        <v>13633000</v>
      </c>
      <c r="K40" s="33">
        <v>13084000</v>
      </c>
      <c r="L40" s="33">
        <v>13279000</v>
      </c>
      <c r="M40" s="33">
        <v>13105000</v>
      </c>
      <c r="N40" s="33">
        <v>6366000</v>
      </c>
      <c r="O40" s="33">
        <v>5878000</v>
      </c>
    </row>
    <row r="41" spans="1:15" x14ac:dyDescent="0.35">
      <c r="A41" s="40">
        <f>VLOOKUP(B41,'[1]PORTFOLIO RAW'!B:B,1,FALSE)</f>
        <v>905159</v>
      </c>
      <c r="B41" s="40">
        <v>905159</v>
      </c>
      <c r="C41" s="40" t="s">
        <v>4969</v>
      </c>
      <c r="D41" s="38" t="s">
        <v>4970</v>
      </c>
      <c r="E41" s="33">
        <v>12802000</v>
      </c>
      <c r="F41" s="33">
        <v>13627000</v>
      </c>
      <c r="G41" s="33">
        <v>12967000</v>
      </c>
      <c r="H41" s="33">
        <v>13790000</v>
      </c>
      <c r="I41" s="33">
        <v>16258000</v>
      </c>
      <c r="J41" s="33">
        <v>15303000</v>
      </c>
      <c r="K41" s="33">
        <v>14917000</v>
      </c>
      <c r="L41" s="33">
        <v>15049000</v>
      </c>
      <c r="M41" s="33">
        <v>15026000</v>
      </c>
      <c r="N41" s="33">
        <v>14562000</v>
      </c>
      <c r="O41" s="33">
        <v>14017000</v>
      </c>
    </row>
    <row r="42" spans="1:15" x14ac:dyDescent="0.35">
      <c r="A42" s="40">
        <f>VLOOKUP(B42,'[1]PORTFOLIO RAW'!B:B,1,FALSE)</f>
        <v>905596</v>
      </c>
      <c r="B42" s="40">
        <v>905596</v>
      </c>
      <c r="C42" s="40" t="s">
        <v>4971</v>
      </c>
      <c r="D42" s="38" t="s">
        <v>4972</v>
      </c>
      <c r="E42" s="33">
        <v>4021274</v>
      </c>
      <c r="F42" s="33">
        <v>4403877</v>
      </c>
      <c r="G42" s="33">
        <v>4083577</v>
      </c>
      <c r="H42" s="33">
        <v>3874332</v>
      </c>
      <c r="I42" s="33">
        <v>3774296</v>
      </c>
      <c r="J42" s="33">
        <v>2893771</v>
      </c>
      <c r="K42" s="33">
        <v>2905943</v>
      </c>
      <c r="L42" s="33">
        <v>3024295</v>
      </c>
      <c r="M42" s="33">
        <v>3078658</v>
      </c>
      <c r="N42" s="33">
        <v>3038153</v>
      </c>
      <c r="O42" s="33">
        <v>3036314</v>
      </c>
    </row>
    <row r="43" spans="1:15" x14ac:dyDescent="0.35">
      <c r="A43" s="40">
        <f>VLOOKUP(B43,'[1]PORTFOLIO RAW'!B:B,1,FALSE)</f>
        <v>904818</v>
      </c>
      <c r="B43" s="40">
        <v>904818</v>
      </c>
      <c r="C43" s="40" t="s">
        <v>4973</v>
      </c>
      <c r="D43" s="38" t="s">
        <v>4974</v>
      </c>
      <c r="E43" s="33">
        <v>66387000</v>
      </c>
      <c r="F43" s="33">
        <v>60909000</v>
      </c>
      <c r="G43" s="33">
        <v>68281000</v>
      </c>
      <c r="H43" s="33">
        <v>64306000</v>
      </c>
      <c r="I43" s="33">
        <v>68735000</v>
      </c>
      <c r="J43" s="33">
        <v>81698000</v>
      </c>
      <c r="K43" s="33">
        <v>86623000</v>
      </c>
      <c r="L43" s="33">
        <v>90762000</v>
      </c>
      <c r="M43" s="33">
        <v>96114000</v>
      </c>
      <c r="N43" s="33">
        <v>94571000</v>
      </c>
      <c r="O43" s="33">
        <v>93392000</v>
      </c>
    </row>
    <row r="44" spans="1:15" x14ac:dyDescent="0.35">
      <c r="A44" s="40">
        <f>VLOOKUP(B44,'[1]PORTFOLIO RAW'!B:B,1,FALSE)</f>
        <v>923649</v>
      </c>
      <c r="B44" s="40">
        <v>923649</v>
      </c>
      <c r="C44" s="40" t="s">
        <v>4975</v>
      </c>
      <c r="D44" s="38" t="s">
        <v>4976</v>
      </c>
      <c r="E44" s="33">
        <v>4645666</v>
      </c>
      <c r="F44" s="33">
        <v>4600554</v>
      </c>
      <c r="G44" s="33">
        <v>3036547</v>
      </c>
      <c r="H44" s="33">
        <v>3175093</v>
      </c>
      <c r="I44" s="33">
        <v>3776976</v>
      </c>
      <c r="J44" s="33">
        <v>4111213</v>
      </c>
      <c r="K44" s="33">
        <v>4245895</v>
      </c>
      <c r="L44" s="33">
        <v>4695014</v>
      </c>
      <c r="M44" s="33">
        <v>5094933</v>
      </c>
      <c r="N44" s="33">
        <v>5250399</v>
      </c>
      <c r="O44" s="33">
        <v>5266789</v>
      </c>
    </row>
    <row r="45" spans="1:15" x14ac:dyDescent="0.35">
      <c r="A45" s="40">
        <f>VLOOKUP(B45,'[1]PORTFOLIO RAW'!B:B,1,FALSE)</f>
        <v>325824</v>
      </c>
      <c r="B45" s="40">
        <v>325824</v>
      </c>
      <c r="C45" s="40" t="s">
        <v>4977</v>
      </c>
      <c r="D45" s="38" t="s">
        <v>4978</v>
      </c>
      <c r="E45" s="33">
        <v>8357000</v>
      </c>
      <c r="F45" s="33">
        <v>8050000</v>
      </c>
      <c r="G45" s="33">
        <v>8188000</v>
      </c>
      <c r="H45" s="33">
        <v>7806000</v>
      </c>
      <c r="I45" s="33">
        <v>7622000</v>
      </c>
      <c r="J45" s="33">
        <v>7249000</v>
      </c>
      <c r="K45" s="33">
        <v>7143000</v>
      </c>
      <c r="L45" s="33">
        <v>7380000</v>
      </c>
      <c r="M45" s="33">
        <v>7477000</v>
      </c>
      <c r="N45" s="33">
        <v>8386000</v>
      </c>
      <c r="O45" s="33">
        <v>9048000</v>
      </c>
    </row>
    <row r="46" spans="1:15" x14ac:dyDescent="0.35">
      <c r="A46" s="40">
        <f>VLOOKUP(B46,'[1]PORTFOLIO RAW'!B:B,1,FALSE)</f>
        <v>879628</v>
      </c>
      <c r="B46" s="40">
        <v>879628</v>
      </c>
      <c r="C46" s="40" t="s">
        <v>4979</v>
      </c>
      <c r="D46" s="38" t="s">
        <v>4980</v>
      </c>
      <c r="E46" s="33">
        <v>7316223</v>
      </c>
      <c r="F46" s="33">
        <v>8578614</v>
      </c>
      <c r="G46" s="33">
        <v>7577189</v>
      </c>
      <c r="H46" s="33">
        <v>9274305</v>
      </c>
      <c r="I46" s="33">
        <v>10336346</v>
      </c>
      <c r="J46" s="33">
        <v>11359113</v>
      </c>
      <c r="K46" s="33">
        <v>12752076</v>
      </c>
      <c r="L46" s="33">
        <v>13470067</v>
      </c>
      <c r="M46" s="33">
        <v>13476084</v>
      </c>
      <c r="N46" s="33">
        <v>13144413</v>
      </c>
      <c r="O46" s="33">
        <v>14869380</v>
      </c>
    </row>
    <row r="47" spans="1:15" x14ac:dyDescent="0.35">
      <c r="A47" s="40">
        <f>VLOOKUP(B47,'[1]PORTFOLIO RAW'!B:B,1,FALSE)</f>
        <v>905080</v>
      </c>
      <c r="B47" s="40">
        <v>905080</v>
      </c>
      <c r="C47" s="40" t="s">
        <v>4981</v>
      </c>
      <c r="D47" s="38" t="s">
        <v>4982</v>
      </c>
      <c r="E47" s="33">
        <v>19348000</v>
      </c>
      <c r="F47" s="33">
        <v>20597000</v>
      </c>
      <c r="G47" s="33">
        <v>18808000</v>
      </c>
      <c r="H47" s="33">
        <v>19484000</v>
      </c>
      <c r="I47" s="33">
        <v>21244000</v>
      </c>
      <c r="J47" s="33">
        <v>17621000</v>
      </c>
      <c r="K47" s="33">
        <v>16385000</v>
      </c>
      <c r="L47" s="33">
        <v>15879000</v>
      </c>
      <c r="M47" s="33">
        <v>16560000</v>
      </c>
      <c r="N47" s="33">
        <v>19427000</v>
      </c>
      <c r="O47" s="33">
        <v>20776000</v>
      </c>
    </row>
    <row r="48" spans="1:15" x14ac:dyDescent="0.35">
      <c r="A48" s="40">
        <f>VLOOKUP(B48,'[1]PORTFOLIO RAW'!B:B,1,FALSE)</f>
        <v>130502</v>
      </c>
      <c r="B48" s="40">
        <v>130502</v>
      </c>
      <c r="C48" s="40" t="s">
        <v>4983</v>
      </c>
      <c r="D48" s="38" t="s">
        <v>4984</v>
      </c>
      <c r="E48" s="33">
        <v>812741</v>
      </c>
      <c r="F48" s="33">
        <v>854208</v>
      </c>
      <c r="G48" s="33">
        <v>851582</v>
      </c>
      <c r="H48" s="33">
        <v>895266</v>
      </c>
      <c r="I48" s="33">
        <v>968711</v>
      </c>
      <c r="J48" s="33">
        <v>1038660</v>
      </c>
      <c r="K48" s="33">
        <v>1463161</v>
      </c>
      <c r="L48" s="33">
        <v>1685551</v>
      </c>
      <c r="M48" s="33">
        <v>1865675</v>
      </c>
      <c r="N48" s="33">
        <v>2055479</v>
      </c>
      <c r="O48" s="33">
        <v>2147721</v>
      </c>
    </row>
    <row r="49" spans="1:15" x14ac:dyDescent="0.35">
      <c r="A49" s="40">
        <f>VLOOKUP(B49,'[1]PORTFOLIO RAW'!B:B,1,FALSE)</f>
        <v>902103</v>
      </c>
      <c r="B49" s="40">
        <v>902103</v>
      </c>
      <c r="C49" s="40" t="s">
        <v>4985</v>
      </c>
      <c r="D49" s="38" t="s">
        <v>4986</v>
      </c>
      <c r="E49" s="33">
        <v>11438000</v>
      </c>
      <c r="F49" s="33">
        <v>10758000</v>
      </c>
      <c r="G49" s="33">
        <v>8106000</v>
      </c>
      <c r="H49" s="33">
        <v>8956000</v>
      </c>
      <c r="I49" s="33">
        <v>10006000</v>
      </c>
      <c r="J49" s="33">
        <v>9640000</v>
      </c>
      <c r="K49" s="33">
        <v>10557000</v>
      </c>
      <c r="L49" s="33">
        <v>11018000</v>
      </c>
      <c r="M49" s="33">
        <v>10189000</v>
      </c>
      <c r="N49" s="33">
        <v>10201000</v>
      </c>
      <c r="O49" s="33">
        <v>11191000</v>
      </c>
    </row>
    <row r="50" spans="1:15" x14ac:dyDescent="0.35">
      <c r="A50" s="40">
        <f>VLOOKUP(B50,'[1]PORTFOLIO RAW'!B:B,1,FALSE)</f>
        <v>951849</v>
      </c>
      <c r="B50" s="40">
        <v>951849</v>
      </c>
      <c r="C50" s="40" t="s">
        <v>4987</v>
      </c>
      <c r="D50" s="38" t="s">
        <v>4988</v>
      </c>
      <c r="E50" s="33">
        <v>35214000</v>
      </c>
      <c r="F50" s="33">
        <v>37953000</v>
      </c>
      <c r="G50" s="33">
        <v>35497000</v>
      </c>
      <c r="H50" s="33">
        <v>34734000</v>
      </c>
      <c r="I50" s="33">
        <v>39304000</v>
      </c>
      <c r="J50" s="33">
        <v>42680000</v>
      </c>
      <c r="K50" s="33">
        <v>44287000</v>
      </c>
      <c r="L50" s="33">
        <v>45567000</v>
      </c>
      <c r="M50" s="33">
        <v>47453000</v>
      </c>
      <c r="N50" s="33">
        <v>50365000</v>
      </c>
      <c r="O50" s="33">
        <v>60319000</v>
      </c>
    </row>
    <row r="51" spans="1:15" x14ac:dyDescent="0.35">
      <c r="A51" s="40">
        <f>VLOOKUP(B51,'[1]PORTFOLIO RAW'!B:B,1,FALSE)</f>
        <v>674693</v>
      </c>
      <c r="B51" s="40">
        <v>674693</v>
      </c>
      <c r="C51" s="40" t="s">
        <v>4989</v>
      </c>
      <c r="D51" s="38" t="s">
        <v>4990</v>
      </c>
      <c r="E51" s="33">
        <v>1496289</v>
      </c>
      <c r="F51" s="33">
        <v>961735</v>
      </c>
      <c r="G51" s="33">
        <v>1030619</v>
      </c>
      <c r="H51" s="33">
        <v>680578</v>
      </c>
      <c r="I51" s="33">
        <v>771978</v>
      </c>
      <c r="J51" s="33">
        <v>873592</v>
      </c>
      <c r="K51" s="33">
        <v>965087</v>
      </c>
      <c r="L51" s="33">
        <v>1010117</v>
      </c>
      <c r="M51" s="33">
        <v>1059366</v>
      </c>
      <c r="N51" s="33">
        <v>1142167</v>
      </c>
      <c r="O51" s="33">
        <v>1165095</v>
      </c>
    </row>
    <row r="52" spans="1:15" x14ac:dyDescent="0.35">
      <c r="A52" s="40">
        <f>VLOOKUP(B52,'[1]PORTFOLIO RAW'!B:B,1,FALSE)</f>
        <v>546075</v>
      </c>
      <c r="B52" s="40">
        <v>546075</v>
      </c>
      <c r="C52" s="40" t="s">
        <v>4991</v>
      </c>
      <c r="D52" s="38" t="s">
        <v>4992</v>
      </c>
      <c r="E52" s="33">
        <v>2851041</v>
      </c>
      <c r="F52" s="33">
        <v>3236471</v>
      </c>
      <c r="G52" s="33">
        <v>2820065</v>
      </c>
      <c r="H52" s="33">
        <v>3554101</v>
      </c>
      <c r="I52" s="33">
        <v>3939786</v>
      </c>
      <c r="J52" s="33">
        <v>4292065</v>
      </c>
      <c r="K52" s="33">
        <v>4614669</v>
      </c>
      <c r="L52" s="33">
        <v>5345500</v>
      </c>
      <c r="M52" s="33">
        <v>5568700</v>
      </c>
      <c r="N52" s="33">
        <v>6286400</v>
      </c>
      <c r="O52" s="33">
        <v>7011300</v>
      </c>
    </row>
    <row r="53" spans="1:15" x14ac:dyDescent="0.35">
      <c r="A53" s="40">
        <f>VLOOKUP(B53,'[1]PORTFOLIO RAW'!B:B,1,FALSE)</f>
        <v>912216</v>
      </c>
      <c r="B53" s="40">
        <v>912216</v>
      </c>
      <c r="C53" s="40" t="s">
        <v>4993</v>
      </c>
      <c r="D53" s="38" t="s">
        <v>4994</v>
      </c>
      <c r="E53" s="33">
        <v>2218000</v>
      </c>
      <c r="F53" s="33">
        <v>2582000</v>
      </c>
      <c r="G53" s="33">
        <v>2481000</v>
      </c>
      <c r="H53" s="33">
        <v>2493000</v>
      </c>
      <c r="I53" s="33">
        <v>2586000</v>
      </c>
      <c r="J53" s="33">
        <v>2722000</v>
      </c>
      <c r="K53" s="33">
        <v>2849000</v>
      </c>
      <c r="L53" s="33">
        <v>2990000</v>
      </c>
      <c r="M53" s="33">
        <v>3067000</v>
      </c>
      <c r="N53" s="33">
        <v>3028000</v>
      </c>
      <c r="O53" s="33">
        <v>2952000</v>
      </c>
    </row>
    <row r="54" spans="1:15" x14ac:dyDescent="0.35">
      <c r="A54" s="40">
        <f>VLOOKUP(B54,'[1]PORTFOLIO RAW'!B:B,1,FALSE)</f>
        <v>993189</v>
      </c>
      <c r="B54" s="40">
        <v>993189</v>
      </c>
      <c r="C54" s="40" t="s">
        <v>4995</v>
      </c>
      <c r="D54" s="38" t="s">
        <v>4996</v>
      </c>
      <c r="E54" s="33">
        <v>10030000</v>
      </c>
      <c r="F54" s="33">
        <v>11255000</v>
      </c>
      <c r="G54" s="33">
        <v>9041000</v>
      </c>
      <c r="H54" s="33">
        <v>10636000</v>
      </c>
      <c r="I54" s="33">
        <v>11743000</v>
      </c>
      <c r="J54" s="33">
        <v>11756000</v>
      </c>
      <c r="K54" s="33">
        <v>12026000</v>
      </c>
      <c r="L54" s="33">
        <v>12669000</v>
      </c>
      <c r="M54" s="33">
        <v>11811000</v>
      </c>
      <c r="N54" s="33">
        <v>11069000</v>
      </c>
      <c r="O54" s="33">
        <v>11408000</v>
      </c>
    </row>
    <row r="55" spans="1:15" x14ac:dyDescent="0.35">
      <c r="A55" s="40">
        <f>VLOOKUP(B55,'[1]PORTFOLIO RAW'!B:B,1,FALSE)</f>
        <v>905075</v>
      </c>
      <c r="B55" s="40">
        <v>905075</v>
      </c>
      <c r="C55" s="40" t="s">
        <v>4997</v>
      </c>
      <c r="D55" s="38" t="s">
        <v>4998</v>
      </c>
      <c r="E55" s="33">
        <v>7867000</v>
      </c>
      <c r="F55" s="33">
        <v>7998000</v>
      </c>
      <c r="G55" s="33">
        <v>7586000</v>
      </c>
      <c r="H55" s="33">
        <v>7676000</v>
      </c>
      <c r="I55" s="33">
        <v>7719000</v>
      </c>
      <c r="J55" s="33">
        <v>7707000</v>
      </c>
      <c r="K55" s="33">
        <v>8052000</v>
      </c>
      <c r="L55" s="33">
        <v>8268000</v>
      </c>
      <c r="M55" s="33">
        <v>8082000</v>
      </c>
      <c r="N55" s="33">
        <v>7961000</v>
      </c>
      <c r="O55" s="33">
        <v>7890000</v>
      </c>
    </row>
    <row r="56" spans="1:15" x14ac:dyDescent="0.35">
      <c r="A56" s="40">
        <f>VLOOKUP(B56,'[1]PORTFOLIO RAW'!B:B,1,FALSE)</f>
        <v>937083</v>
      </c>
      <c r="B56" s="40">
        <v>937083</v>
      </c>
      <c r="C56" s="40" t="s">
        <v>4999</v>
      </c>
      <c r="D56" s="38" t="s">
        <v>5000</v>
      </c>
      <c r="E56" s="33">
        <v>5216400</v>
      </c>
      <c r="F56" s="33">
        <v>3773000</v>
      </c>
      <c r="G56" s="33">
        <v>3654600</v>
      </c>
      <c r="H56" s="33">
        <v>3346200</v>
      </c>
      <c r="I56" s="33">
        <v>3318400</v>
      </c>
      <c r="J56" s="33">
        <v>2654300</v>
      </c>
      <c r="K56" s="33">
        <v>2796100</v>
      </c>
      <c r="L56" s="33">
        <v>4867700</v>
      </c>
      <c r="M56" s="33">
        <v>6028000</v>
      </c>
      <c r="N56" s="33">
        <v>6548400</v>
      </c>
      <c r="O56" s="33">
        <v>7331500</v>
      </c>
    </row>
    <row r="57" spans="1:15" x14ac:dyDescent="0.35">
      <c r="A57" s="40">
        <f>VLOOKUP(B57,'[1]PORTFOLIO RAW'!B:B,1,FALSE)</f>
        <v>944704</v>
      </c>
      <c r="B57" s="40">
        <v>944704</v>
      </c>
      <c r="C57" s="40" t="s">
        <v>5001</v>
      </c>
      <c r="D57" s="38" t="s">
        <v>5002</v>
      </c>
      <c r="E57" s="33">
        <v>86852000</v>
      </c>
      <c r="F57" s="33">
        <v>91091400</v>
      </c>
      <c r="G57" s="33">
        <v>99513500</v>
      </c>
      <c r="H57" s="33">
        <v>98502800</v>
      </c>
      <c r="I57" s="33">
        <v>102644200</v>
      </c>
      <c r="J57" s="33">
        <v>107552000</v>
      </c>
      <c r="K57" s="33">
        <v>101093000</v>
      </c>
      <c r="L57" s="33">
        <v>91084000</v>
      </c>
      <c r="M57" s="33">
        <v>102531000</v>
      </c>
      <c r="N57" s="33">
        <v>121546000</v>
      </c>
      <c r="O57" s="33">
        <v>129976000</v>
      </c>
    </row>
    <row r="58" spans="1:15" x14ac:dyDescent="0.35">
      <c r="A58" s="40">
        <f>VLOOKUP(B58,'[1]PORTFOLIO RAW'!B:B,1,FALSE)</f>
        <v>902224</v>
      </c>
      <c r="B58" s="40">
        <v>902224</v>
      </c>
      <c r="C58" s="40" t="s">
        <v>5003</v>
      </c>
      <c r="D58" s="38" t="s">
        <v>5004</v>
      </c>
      <c r="E58" s="33">
        <v>44958000</v>
      </c>
      <c r="F58" s="33">
        <v>51324000</v>
      </c>
      <c r="G58" s="33">
        <v>32396000</v>
      </c>
      <c r="H58" s="33">
        <v>42588000</v>
      </c>
      <c r="I58" s="33">
        <v>60138000</v>
      </c>
      <c r="J58" s="33">
        <v>65875000</v>
      </c>
      <c r="K58" s="33">
        <v>55656000</v>
      </c>
      <c r="L58" s="33">
        <v>55184000</v>
      </c>
      <c r="M58" s="33">
        <v>47011000</v>
      </c>
      <c r="N58" s="33">
        <v>38537000</v>
      </c>
      <c r="O58" s="33">
        <v>45462000</v>
      </c>
    </row>
    <row r="59" spans="1:15" x14ac:dyDescent="0.35">
      <c r="A59" s="40">
        <f>VLOOKUP(B59,'[1]PORTFOLIO RAW'!B:B,1,FALSE)</f>
        <v>755790</v>
      </c>
      <c r="B59" s="40">
        <v>755790</v>
      </c>
      <c r="C59" s="40" t="s">
        <v>5005</v>
      </c>
      <c r="D59" s="38" t="s">
        <v>5006</v>
      </c>
      <c r="E59" s="33">
        <v>1405820</v>
      </c>
      <c r="F59" s="33">
        <v>2254781</v>
      </c>
      <c r="G59" s="33">
        <v>2726322</v>
      </c>
      <c r="H59" s="33">
        <v>3578059</v>
      </c>
      <c r="I59" s="33">
        <v>4842103</v>
      </c>
      <c r="J59" s="33">
        <v>5506713</v>
      </c>
      <c r="K59" s="33">
        <v>6493900</v>
      </c>
      <c r="L59" s="33">
        <v>7670400</v>
      </c>
      <c r="M59" s="33">
        <v>9256000</v>
      </c>
      <c r="N59" s="33">
        <v>11229200</v>
      </c>
      <c r="O59" s="33">
        <v>13003000</v>
      </c>
    </row>
    <row r="60" spans="1:15" x14ac:dyDescent="0.35">
      <c r="A60" s="40">
        <f>VLOOKUP(B60,'[1]PORTFOLIO RAW'!B:B,1,FALSE)</f>
        <v>867705</v>
      </c>
      <c r="B60" s="40">
        <v>867705</v>
      </c>
      <c r="C60" s="40" t="s">
        <v>5007</v>
      </c>
      <c r="D60" s="38" t="s">
        <v>5008</v>
      </c>
      <c r="E60" s="33">
        <v>1391942</v>
      </c>
      <c r="F60" s="33">
        <v>1583354</v>
      </c>
      <c r="G60" s="33">
        <v>1614088</v>
      </c>
      <c r="H60" s="33">
        <v>1874662</v>
      </c>
      <c r="I60" s="33">
        <v>2206392</v>
      </c>
      <c r="J60" s="33">
        <v>2586123</v>
      </c>
      <c r="K60" s="33">
        <v>2918434</v>
      </c>
      <c r="L60" s="33">
        <v>3142856</v>
      </c>
      <c r="M60" s="33">
        <v>3275594</v>
      </c>
      <c r="N60" s="33">
        <v>3418265</v>
      </c>
      <c r="O60" s="33">
        <v>2824686</v>
      </c>
    </row>
    <row r="61" spans="1:15" x14ac:dyDescent="0.35">
      <c r="A61" s="40">
        <f>VLOOKUP(B61,'[1]PORTFOLIO RAW'!B:B,1,FALSE)</f>
        <v>902242</v>
      </c>
      <c r="B61" s="40">
        <v>902242</v>
      </c>
      <c r="C61" s="40" t="s">
        <v>5009</v>
      </c>
      <c r="D61" s="38" t="s">
        <v>5010</v>
      </c>
      <c r="E61" s="33">
        <v>116353000</v>
      </c>
      <c r="F61" s="33">
        <v>101491000</v>
      </c>
      <c r="G61" s="33">
        <v>115632000</v>
      </c>
      <c r="H61" s="33">
        <v>115475000</v>
      </c>
      <c r="I61" s="33">
        <v>110914000</v>
      </c>
      <c r="J61" s="33">
        <v>106239000</v>
      </c>
      <c r="K61" s="33">
        <v>104983000</v>
      </c>
      <c r="L61" s="33">
        <v>102102000</v>
      </c>
      <c r="M61" s="33">
        <v>101028000</v>
      </c>
      <c r="N61" s="33">
        <v>105514000</v>
      </c>
      <c r="O61" s="33">
        <v>113906000</v>
      </c>
    </row>
    <row r="62" spans="1:15" x14ac:dyDescent="0.35">
      <c r="A62" s="40">
        <f>VLOOKUP(B62,'[1]PORTFOLIO RAW'!B:B,1,FALSE)</f>
        <v>951545</v>
      </c>
      <c r="B62" s="40">
        <v>951545</v>
      </c>
      <c r="C62" s="40" t="s">
        <v>5011</v>
      </c>
      <c r="D62" s="38" t="s">
        <v>5012</v>
      </c>
      <c r="E62" s="33">
        <v>4273000</v>
      </c>
      <c r="F62" s="33">
        <v>4334000</v>
      </c>
      <c r="G62" s="33">
        <v>4034000</v>
      </c>
      <c r="H62" s="33">
        <v>3808000</v>
      </c>
      <c r="I62" s="33">
        <v>3860000</v>
      </c>
      <c r="J62" s="33">
        <v>4144000</v>
      </c>
      <c r="K62" s="33">
        <v>4531000</v>
      </c>
      <c r="L62" s="33">
        <v>4945000</v>
      </c>
      <c r="M62" s="33">
        <v>5142000</v>
      </c>
      <c r="N62" s="33">
        <v>5449000</v>
      </c>
      <c r="O62" s="33">
        <v>5732000</v>
      </c>
    </row>
    <row r="63" spans="1:15" x14ac:dyDescent="0.35">
      <c r="A63" s="40">
        <f>VLOOKUP(B63,'[1]PORTFOLIO RAW'!B:B,1,FALSE)</f>
        <v>944777</v>
      </c>
      <c r="B63" s="40">
        <v>944777</v>
      </c>
      <c r="C63" s="40" t="s">
        <v>5013</v>
      </c>
      <c r="D63" s="38" t="s">
        <v>5014</v>
      </c>
      <c r="E63" s="33">
        <v>3706900</v>
      </c>
      <c r="F63" s="33">
        <v>3937900</v>
      </c>
      <c r="G63" s="33">
        <v>3774685</v>
      </c>
      <c r="H63" s="33">
        <v>3547339</v>
      </c>
      <c r="I63" s="33">
        <v>3810384</v>
      </c>
      <c r="J63" s="33">
        <v>4102000</v>
      </c>
      <c r="K63" s="33">
        <v>4316471</v>
      </c>
      <c r="L63" s="33">
        <v>4551812</v>
      </c>
      <c r="M63" s="33">
        <v>4476886</v>
      </c>
      <c r="N63" s="33">
        <v>4905458</v>
      </c>
      <c r="O63" s="33">
        <v>5323381</v>
      </c>
    </row>
    <row r="64" spans="1:15" x14ac:dyDescent="0.35">
      <c r="A64" s="40">
        <f>VLOOKUP(B64,'[1]PORTFOLIO RAW'!B:B,1,FALSE)</f>
        <v>542868</v>
      </c>
      <c r="B64" s="40">
        <v>542868</v>
      </c>
      <c r="C64" s="40" t="s">
        <v>5015</v>
      </c>
      <c r="D64" s="38" t="s">
        <v>5016</v>
      </c>
      <c r="E64" s="33">
        <v>34922000</v>
      </c>
      <c r="F64" s="33">
        <v>39540000</v>
      </c>
      <c r="G64" s="33">
        <v>36117000</v>
      </c>
      <c r="H64" s="33">
        <v>40040000</v>
      </c>
      <c r="I64" s="33">
        <v>43218000</v>
      </c>
      <c r="J64" s="33">
        <v>46061000</v>
      </c>
      <c r="K64" s="33">
        <v>48607000</v>
      </c>
      <c r="L64" s="33">
        <v>47142000</v>
      </c>
      <c r="M64" s="33">
        <v>49161000</v>
      </c>
      <c r="N64" s="33">
        <v>49247000</v>
      </c>
      <c r="O64" s="33">
        <v>48005000</v>
      </c>
    </row>
    <row r="65" spans="1:15" x14ac:dyDescent="0.35">
      <c r="A65" s="40">
        <f>VLOOKUP(B65,'[1]PORTFOLIO RAW'!B:B,1,FALSE)</f>
        <v>916125</v>
      </c>
      <c r="B65" s="40">
        <v>916125</v>
      </c>
      <c r="C65" s="40" t="s">
        <v>5017</v>
      </c>
      <c r="D65" s="38" t="s">
        <v>5018</v>
      </c>
      <c r="E65" s="33">
        <v>4847000</v>
      </c>
      <c r="F65" s="33">
        <v>5273000</v>
      </c>
      <c r="G65" s="33">
        <v>5450000</v>
      </c>
      <c r="H65" s="33">
        <v>5534000</v>
      </c>
      <c r="I65" s="33">
        <v>5231000</v>
      </c>
      <c r="J65" s="33">
        <v>5468000</v>
      </c>
      <c r="K65" s="33">
        <v>5623000</v>
      </c>
      <c r="L65" s="33">
        <v>5591000</v>
      </c>
      <c r="M65" s="33">
        <v>5655000</v>
      </c>
      <c r="N65" s="33">
        <v>5761000</v>
      </c>
      <c r="O65" s="33">
        <v>5973000</v>
      </c>
    </row>
    <row r="66" spans="1:15" x14ac:dyDescent="0.35">
      <c r="A66" s="40">
        <f>VLOOKUP(B66,'[1]PORTFOLIO RAW'!B:B,1,FALSE)</f>
        <v>904282</v>
      </c>
      <c r="B66" s="40">
        <v>904282</v>
      </c>
      <c r="C66" s="40" t="s">
        <v>5019</v>
      </c>
      <c r="D66" s="38" t="s">
        <v>5020</v>
      </c>
      <c r="E66" s="33">
        <v>28857000</v>
      </c>
      <c r="F66" s="33">
        <v>31944000</v>
      </c>
      <c r="G66" s="33">
        <v>31006000</v>
      </c>
      <c r="H66" s="33">
        <v>35200000</v>
      </c>
      <c r="I66" s="33">
        <v>46766000</v>
      </c>
      <c r="J66" s="33">
        <v>48022000</v>
      </c>
      <c r="K66" s="33">
        <v>46843000</v>
      </c>
      <c r="L66" s="33">
        <v>46052000</v>
      </c>
      <c r="M66" s="33">
        <v>44257000</v>
      </c>
      <c r="N66" s="33">
        <v>41901000</v>
      </c>
      <c r="O66" s="33">
        <v>35423000</v>
      </c>
    </row>
    <row r="67" spans="1:15" x14ac:dyDescent="0.35">
      <c r="A67" s="40">
        <f>VLOOKUP(B67,'[1]PORTFOLIO RAW'!B:B,1,FALSE)</f>
        <v>906148</v>
      </c>
      <c r="B67" s="40">
        <v>906148</v>
      </c>
      <c r="C67" s="40" t="s">
        <v>5021</v>
      </c>
      <c r="D67" s="38" t="s">
        <v>5022</v>
      </c>
      <c r="E67" s="33">
        <v>13789700</v>
      </c>
      <c r="F67" s="33">
        <v>15329900</v>
      </c>
      <c r="G67" s="33">
        <v>15327000</v>
      </c>
      <c r="H67" s="33">
        <v>15564000</v>
      </c>
      <c r="I67" s="33">
        <v>16734000</v>
      </c>
      <c r="J67" s="33">
        <v>17085000</v>
      </c>
      <c r="K67" s="33">
        <v>17420000</v>
      </c>
      <c r="L67" s="33">
        <v>17277000</v>
      </c>
      <c r="M67" s="33">
        <v>16034000</v>
      </c>
      <c r="N67" s="33">
        <v>15195000</v>
      </c>
      <c r="O67" s="33">
        <v>15454000</v>
      </c>
    </row>
    <row r="68" spans="1:15" x14ac:dyDescent="0.35">
      <c r="A68" s="40">
        <f>VLOOKUP(B68,'[1]PORTFOLIO RAW'!B:B,1,FALSE)</f>
        <v>922964</v>
      </c>
      <c r="B68" s="40">
        <v>922964</v>
      </c>
      <c r="C68" s="40" t="s">
        <v>5023</v>
      </c>
      <c r="D68" s="38" t="s">
        <v>5024</v>
      </c>
      <c r="E68" s="33">
        <v>4615000</v>
      </c>
      <c r="F68" s="33">
        <v>3944000</v>
      </c>
      <c r="G68" s="33">
        <v>3155000</v>
      </c>
      <c r="H68" s="33">
        <v>2642000</v>
      </c>
      <c r="I68" s="33">
        <v>2599000</v>
      </c>
      <c r="J68" s="33">
        <v>2713000</v>
      </c>
      <c r="K68" s="33">
        <v>2610000</v>
      </c>
      <c r="L68" s="33">
        <v>2618000</v>
      </c>
      <c r="M68" s="33">
        <v>2834000</v>
      </c>
      <c r="N68" s="33">
        <v>2960000</v>
      </c>
      <c r="O68" s="33">
        <v>3289000</v>
      </c>
    </row>
    <row r="69" spans="1:15" x14ac:dyDescent="0.35">
      <c r="A69" s="40">
        <f>VLOOKUP(B69,'[1]PORTFOLIO RAW'!B:B,1,FALSE)</f>
        <v>929814</v>
      </c>
      <c r="B69" s="40">
        <v>929814</v>
      </c>
      <c r="C69" s="40" t="s">
        <v>5025</v>
      </c>
      <c r="D69" s="38" t="s">
        <v>5026</v>
      </c>
      <c r="E69" s="33">
        <v>12028200</v>
      </c>
      <c r="F69" s="33">
        <v>11605700</v>
      </c>
      <c r="G69" s="33">
        <v>12731200</v>
      </c>
      <c r="H69" s="33">
        <v>12079400</v>
      </c>
      <c r="I69" s="33">
        <v>12303100</v>
      </c>
      <c r="J69" s="33">
        <v>13269000</v>
      </c>
      <c r="K69" s="33">
        <v>15491400</v>
      </c>
      <c r="L69" s="33">
        <v>17708900</v>
      </c>
      <c r="M69" s="33">
        <v>15832400</v>
      </c>
      <c r="N69" s="33">
        <v>11642900</v>
      </c>
      <c r="O69" s="33">
        <v>7826900</v>
      </c>
    </row>
    <row r="70" spans="1:15" x14ac:dyDescent="0.35">
      <c r="A70" s="40">
        <f>VLOOKUP(B70,'[1]PORTFOLIO RAW'!B:B,1,FALSE)</f>
        <v>902288</v>
      </c>
      <c r="B70" s="40">
        <v>902288</v>
      </c>
      <c r="C70" s="40" t="s">
        <v>5027</v>
      </c>
      <c r="D70" s="38" t="s">
        <v>5028</v>
      </c>
      <c r="E70" s="33">
        <v>13120000</v>
      </c>
      <c r="F70" s="33">
        <v>13583000</v>
      </c>
      <c r="G70" s="33">
        <v>13032000</v>
      </c>
      <c r="H70" s="33">
        <v>13325000</v>
      </c>
      <c r="I70" s="33">
        <v>12938000</v>
      </c>
      <c r="J70" s="33">
        <v>12188000</v>
      </c>
      <c r="K70" s="33">
        <v>12354000</v>
      </c>
      <c r="L70" s="33">
        <v>12919000</v>
      </c>
      <c r="M70" s="33">
        <v>12554000</v>
      </c>
      <c r="N70" s="33">
        <v>12075000</v>
      </c>
      <c r="O70" s="33">
        <v>12033000</v>
      </c>
    </row>
    <row r="71" spans="1:15" x14ac:dyDescent="0.35">
      <c r="A71" s="40">
        <f>VLOOKUP(B71,'[1]PORTFOLIO RAW'!B:B,1,FALSE)</f>
        <v>901686</v>
      </c>
      <c r="B71" s="40">
        <v>901686</v>
      </c>
      <c r="C71" s="40" t="s">
        <v>5029</v>
      </c>
      <c r="D71" s="38" t="s">
        <v>5030</v>
      </c>
      <c r="E71" s="33">
        <v>6464000</v>
      </c>
      <c r="F71" s="33">
        <v>6821000</v>
      </c>
      <c r="G71" s="33">
        <v>6198000</v>
      </c>
      <c r="H71" s="33">
        <v>6428000</v>
      </c>
      <c r="I71" s="33">
        <v>6501000</v>
      </c>
      <c r="J71" s="33">
        <v>6253000</v>
      </c>
      <c r="K71" s="33">
        <v>6566000</v>
      </c>
      <c r="L71" s="33">
        <v>7179000</v>
      </c>
      <c r="M71" s="33">
        <v>6456000</v>
      </c>
      <c r="N71" s="33">
        <v>6399000</v>
      </c>
      <c r="O71" s="33">
        <v>6583000</v>
      </c>
    </row>
    <row r="72" spans="1:15" x14ac:dyDescent="0.35">
      <c r="A72" s="40">
        <f>VLOOKUP(B72,'[1]PORTFOLIO RAW'!B:B,1,FALSE)</f>
        <v>938928</v>
      </c>
      <c r="B72" s="40">
        <v>938928</v>
      </c>
      <c r="C72" s="40" t="s">
        <v>5031</v>
      </c>
      <c r="D72" s="38" t="s">
        <v>5032</v>
      </c>
      <c r="E72" s="33">
        <v>950641</v>
      </c>
      <c r="F72" s="33">
        <v>1063176</v>
      </c>
      <c r="G72" s="33">
        <v>1080421</v>
      </c>
      <c r="H72" s="33">
        <v>1163817</v>
      </c>
      <c r="I72" s="33">
        <v>1330835</v>
      </c>
      <c r="J72" s="33">
        <v>1445136</v>
      </c>
      <c r="K72" s="33">
        <v>1587725</v>
      </c>
      <c r="L72" s="33">
        <v>1717776</v>
      </c>
      <c r="M72" s="33">
        <v>1797060</v>
      </c>
      <c r="N72" s="33">
        <v>1966814</v>
      </c>
      <c r="O72" s="33">
        <v>2139000</v>
      </c>
    </row>
    <row r="73" spans="1:15" x14ac:dyDescent="0.35">
      <c r="A73" s="40">
        <f>VLOOKUP(B73,'[1]PORTFOLIO RAW'!B:B,1,FALSE)</f>
        <v>912273</v>
      </c>
      <c r="B73" s="40">
        <v>912273</v>
      </c>
      <c r="C73" s="40" t="s">
        <v>5033</v>
      </c>
      <c r="D73" s="38" t="s">
        <v>5034</v>
      </c>
      <c r="E73" s="33">
        <v>5860000</v>
      </c>
      <c r="F73" s="33">
        <v>5948000</v>
      </c>
      <c r="G73" s="33">
        <v>5395000</v>
      </c>
      <c r="H73" s="33">
        <v>6631000</v>
      </c>
      <c r="I73" s="33">
        <v>7890000</v>
      </c>
      <c r="J73" s="33">
        <v>8012000</v>
      </c>
      <c r="K73" s="33">
        <v>7819000</v>
      </c>
      <c r="L73" s="33">
        <v>9715000</v>
      </c>
      <c r="M73" s="33">
        <v>9111000</v>
      </c>
      <c r="N73" s="33">
        <v>9390000</v>
      </c>
      <c r="O73" s="33">
        <v>10116000</v>
      </c>
    </row>
    <row r="74" spans="1:15" x14ac:dyDescent="0.35">
      <c r="A74" s="40">
        <f>VLOOKUP(B74,'[1]PORTFOLIO RAW'!B:B,1,FALSE)</f>
        <v>923036</v>
      </c>
      <c r="B74" s="40">
        <v>923036</v>
      </c>
      <c r="C74" s="40" t="s">
        <v>5035</v>
      </c>
      <c r="D74" s="38" t="s">
        <v>5036</v>
      </c>
      <c r="E74" s="33">
        <v>4651200</v>
      </c>
      <c r="F74" s="33">
        <v>4843500</v>
      </c>
      <c r="G74" s="33">
        <v>4242800</v>
      </c>
      <c r="H74" s="33">
        <v>4490100</v>
      </c>
      <c r="I74" s="33">
        <v>5640900</v>
      </c>
      <c r="J74" s="33">
        <v>7648100</v>
      </c>
      <c r="K74" s="33">
        <v>7690800</v>
      </c>
      <c r="L74" s="33">
        <v>7750500</v>
      </c>
      <c r="M74" s="33">
        <v>7031500</v>
      </c>
      <c r="N74" s="33">
        <v>6778300</v>
      </c>
      <c r="O74" s="33">
        <v>4461600</v>
      </c>
    </row>
    <row r="75" spans="1:15" x14ac:dyDescent="0.35">
      <c r="A75" s="40">
        <f>VLOOKUP(B75,'[1]PORTFOLIO RAW'!B:B,1,FALSE)</f>
        <v>905966</v>
      </c>
      <c r="B75" s="40">
        <v>905966</v>
      </c>
      <c r="C75" s="40" t="s">
        <v>5037</v>
      </c>
      <c r="D75" s="38" t="s">
        <v>5038</v>
      </c>
      <c r="E75" s="33">
        <v>13048000</v>
      </c>
      <c r="F75" s="33">
        <v>14342000</v>
      </c>
      <c r="G75" s="33">
        <v>10800000</v>
      </c>
      <c r="H75" s="33">
        <v>13232000</v>
      </c>
      <c r="I75" s="33">
        <v>18045000</v>
      </c>
      <c r="J75" s="33">
        <v>17334000</v>
      </c>
      <c r="K75" s="33">
        <v>17301000</v>
      </c>
      <c r="L75" s="33">
        <v>19221000</v>
      </c>
      <c r="M75" s="33">
        <v>19110000</v>
      </c>
      <c r="N75" s="33">
        <v>17509000</v>
      </c>
      <c r="O75" s="33">
        <v>20428000</v>
      </c>
    </row>
    <row r="76" spans="1:15" x14ac:dyDescent="0.35">
      <c r="A76" s="40">
        <f>VLOOKUP(B76,'[1]PORTFOLIO RAW'!B:B,1,FALSE)</f>
        <v>325922</v>
      </c>
      <c r="B76" s="40">
        <v>325922</v>
      </c>
      <c r="C76" s="40" t="s">
        <v>5039</v>
      </c>
      <c r="D76" s="38" t="s">
        <v>5040</v>
      </c>
      <c r="E76" s="33">
        <v>11296500</v>
      </c>
      <c r="F76" s="33">
        <v>6646100</v>
      </c>
      <c r="G76" s="33">
        <v>3657600</v>
      </c>
      <c r="H76" s="33">
        <v>4400200</v>
      </c>
      <c r="I76" s="33">
        <v>3636800</v>
      </c>
      <c r="J76" s="33">
        <v>4354000</v>
      </c>
      <c r="K76" s="33">
        <v>6259300</v>
      </c>
      <c r="L76" s="33">
        <v>8024900</v>
      </c>
      <c r="M76" s="33">
        <v>10824000</v>
      </c>
      <c r="N76" s="33">
        <v>12157400</v>
      </c>
      <c r="O76" s="33">
        <v>14091000</v>
      </c>
    </row>
    <row r="77" spans="1:15" x14ac:dyDescent="0.35">
      <c r="A77" s="40">
        <f>VLOOKUP(B77,'[1]PORTFOLIO RAW'!B:B,1,FALSE)</f>
        <v>912941</v>
      </c>
      <c r="B77" s="40">
        <v>912941</v>
      </c>
      <c r="C77" s="40" t="s">
        <v>5041</v>
      </c>
      <c r="D77" s="38" t="s">
        <v>5042</v>
      </c>
      <c r="E77" s="33">
        <v>11025917</v>
      </c>
      <c r="F77" s="33">
        <v>12697456</v>
      </c>
      <c r="G77" s="33">
        <v>11184938</v>
      </c>
      <c r="H77" s="33">
        <v>13202602</v>
      </c>
      <c r="I77" s="33">
        <v>16090540</v>
      </c>
      <c r="J77" s="33">
        <v>18260400</v>
      </c>
      <c r="K77" s="33">
        <v>19118000</v>
      </c>
      <c r="L77" s="33">
        <v>19913800</v>
      </c>
      <c r="M77" s="33">
        <v>20563100</v>
      </c>
      <c r="N77" s="33">
        <v>16882400</v>
      </c>
      <c r="O77" s="33">
        <v>18329700</v>
      </c>
    </row>
    <row r="78" spans="1:15" x14ac:dyDescent="0.35">
      <c r="A78" s="40">
        <f>VLOOKUP(B78,'[1]PORTFOLIO RAW'!B:B,1,FALSE)</f>
        <v>683118</v>
      </c>
      <c r="B78" s="40">
        <v>683118</v>
      </c>
      <c r="C78" s="40" t="s">
        <v>5043</v>
      </c>
      <c r="D78" s="38" t="s">
        <v>5044</v>
      </c>
      <c r="E78" s="33">
        <v>2259000</v>
      </c>
      <c r="F78" s="33">
        <v>1755400</v>
      </c>
      <c r="G78" s="33">
        <v>1795300</v>
      </c>
      <c r="H78" s="33">
        <v>2033000</v>
      </c>
      <c r="I78" s="33">
        <v>2280700</v>
      </c>
      <c r="J78" s="33">
        <v>2730300</v>
      </c>
      <c r="K78" s="33">
        <v>2972500</v>
      </c>
      <c r="L78" s="33">
        <v>3334300</v>
      </c>
      <c r="M78" s="33">
        <v>3484500</v>
      </c>
      <c r="N78" s="33">
        <v>3604200</v>
      </c>
      <c r="O78" s="33">
        <v>4204100</v>
      </c>
    </row>
    <row r="79" spans="1:15" x14ac:dyDescent="0.35">
      <c r="A79" s="40">
        <f>VLOOKUP(B79,'[1]PORTFOLIO RAW'!B:B,1,FALSE)</f>
        <v>923425</v>
      </c>
      <c r="B79" s="40">
        <v>923425</v>
      </c>
      <c r="C79" s="40" t="s">
        <v>5045</v>
      </c>
      <c r="D79" s="38" t="s">
        <v>5046</v>
      </c>
      <c r="E79" s="33">
        <v>63367000</v>
      </c>
      <c r="F79" s="33">
        <v>64948000</v>
      </c>
      <c r="G79" s="33">
        <v>65357000</v>
      </c>
      <c r="H79" s="33">
        <v>67390000</v>
      </c>
      <c r="I79" s="33">
        <v>69865000</v>
      </c>
      <c r="J79" s="33">
        <v>73301000</v>
      </c>
      <c r="K79" s="33">
        <v>72596000</v>
      </c>
      <c r="L79" s="33">
        <v>72618000</v>
      </c>
      <c r="M79" s="33">
        <v>73785000</v>
      </c>
      <c r="N79" s="33">
        <v>69495000</v>
      </c>
      <c r="O79" s="33">
        <v>71879000</v>
      </c>
    </row>
    <row r="80" spans="1:15" x14ac:dyDescent="0.35">
      <c r="A80" s="40">
        <f>VLOOKUP(B80,'[1]PORTFOLIO RAW'!B:B,1,FALSE)</f>
        <v>906189</v>
      </c>
      <c r="B80" s="40">
        <v>906189</v>
      </c>
      <c r="C80" s="40" t="s">
        <v>5047</v>
      </c>
      <c r="D80" s="38" t="s">
        <v>5048</v>
      </c>
      <c r="E80" s="33">
        <v>23999200</v>
      </c>
      <c r="F80" s="33">
        <v>28416600</v>
      </c>
      <c r="G80" s="33">
        <v>23103400</v>
      </c>
      <c r="H80" s="33">
        <v>26004600</v>
      </c>
      <c r="I80" s="33">
        <v>32012500</v>
      </c>
      <c r="J80" s="33">
        <v>36157100</v>
      </c>
      <c r="K80" s="33">
        <v>37795400</v>
      </c>
      <c r="L80" s="33">
        <v>36066900</v>
      </c>
      <c r="M80" s="33">
        <v>28862800</v>
      </c>
      <c r="N80" s="33">
        <v>26644000</v>
      </c>
      <c r="O80" s="33">
        <v>29737700</v>
      </c>
    </row>
    <row r="81" spans="1:15" x14ac:dyDescent="0.35">
      <c r="A81" s="40">
        <f>VLOOKUP(B81,'[1]PORTFOLIO RAW'!B:B,1,FALSE)</f>
        <v>327998</v>
      </c>
      <c r="B81" s="40">
        <v>327998</v>
      </c>
      <c r="C81" s="40" t="s">
        <v>5049</v>
      </c>
      <c r="D81" s="38" t="s">
        <v>5050</v>
      </c>
      <c r="E81" s="33">
        <v>85405000</v>
      </c>
      <c r="F81" s="33">
        <v>62262000</v>
      </c>
      <c r="G81" s="33">
        <v>30070000</v>
      </c>
      <c r="H81" s="33">
        <v>37429000</v>
      </c>
      <c r="I81" s="33">
        <v>40963000</v>
      </c>
      <c r="J81" s="33">
        <v>31878000</v>
      </c>
      <c r="K81" s="33">
        <v>36848000</v>
      </c>
      <c r="L81" s="33">
        <v>37953000</v>
      </c>
      <c r="M81" s="33">
        <v>37897000</v>
      </c>
      <c r="N81" s="33">
        <v>37949000</v>
      </c>
      <c r="O81" s="33">
        <v>43642000</v>
      </c>
    </row>
    <row r="82" spans="1:15" x14ac:dyDescent="0.35">
      <c r="A82" s="40">
        <f>VLOOKUP(B82,'[1]PORTFOLIO RAW'!B:B,1,FALSE)</f>
        <v>683432</v>
      </c>
      <c r="B82" s="40">
        <v>683432</v>
      </c>
      <c r="C82" s="40" t="s">
        <v>5051</v>
      </c>
      <c r="D82" s="38" t="s">
        <v>5052</v>
      </c>
      <c r="E82" s="33">
        <v>3176200</v>
      </c>
      <c r="F82" s="33">
        <v>3685100</v>
      </c>
      <c r="G82" s="33">
        <v>8194000</v>
      </c>
      <c r="H82" s="33">
        <v>8109200</v>
      </c>
      <c r="I82" s="33">
        <v>8192900</v>
      </c>
      <c r="J82" s="33">
        <v>8115000</v>
      </c>
      <c r="K82" s="33">
        <v>8417200</v>
      </c>
      <c r="L82" s="33">
        <v>8788300</v>
      </c>
      <c r="M82" s="33">
        <v>9115000</v>
      </c>
      <c r="N82" s="33">
        <v>9387700</v>
      </c>
      <c r="O82" s="33">
        <v>10041500</v>
      </c>
    </row>
    <row r="83" spans="1:15" x14ac:dyDescent="0.35">
      <c r="A83" s="40">
        <f>VLOOKUP(B83,'[1]PORTFOLIO RAW'!B:B,1,FALSE)</f>
        <v>921964</v>
      </c>
      <c r="B83" s="40">
        <v>921964</v>
      </c>
      <c r="C83" s="40" t="s">
        <v>5053</v>
      </c>
      <c r="D83" s="38" t="s">
        <v>5054</v>
      </c>
      <c r="E83" s="33">
        <v>35510000</v>
      </c>
      <c r="F83" s="33">
        <v>37843000</v>
      </c>
      <c r="G83" s="33">
        <v>36149000</v>
      </c>
      <c r="H83" s="33">
        <v>38063000</v>
      </c>
      <c r="I83" s="33">
        <v>40893000</v>
      </c>
      <c r="J83" s="33">
        <v>42278000</v>
      </c>
      <c r="K83" s="33">
        <v>45041000</v>
      </c>
      <c r="L83" s="33">
        <v>48813000</v>
      </c>
      <c r="M83" s="33">
        <v>52465000</v>
      </c>
      <c r="N83" s="33">
        <v>55632000</v>
      </c>
      <c r="O83" s="33">
        <v>55137000</v>
      </c>
    </row>
    <row r="84" spans="1:15" x14ac:dyDescent="0.35">
      <c r="A84" s="40">
        <f>VLOOKUP(B84,'[1]PORTFOLIO RAW'!B:B,1,FALSE)</f>
        <v>154259</v>
      </c>
      <c r="B84" s="40">
        <v>154259</v>
      </c>
      <c r="C84" s="40" t="s">
        <v>5055</v>
      </c>
      <c r="D84" s="38" t="s">
        <v>5056</v>
      </c>
      <c r="E84" s="33">
        <v>4242600</v>
      </c>
      <c r="F84" s="33">
        <v>4644900</v>
      </c>
      <c r="G84" s="33">
        <v>5231200</v>
      </c>
      <c r="H84" s="33">
        <v>5882400</v>
      </c>
      <c r="I84" s="33">
        <v>6630500</v>
      </c>
      <c r="J84" s="33">
        <v>7394500</v>
      </c>
      <c r="K84" s="33">
        <v>7840300</v>
      </c>
      <c r="L84" s="33">
        <v>8602200</v>
      </c>
      <c r="M84" s="33">
        <v>15498400</v>
      </c>
      <c r="N84" s="33">
        <v>20719200</v>
      </c>
      <c r="O84" s="33">
        <v>22245500</v>
      </c>
    </row>
    <row r="85" spans="1:15" x14ac:dyDescent="0.35">
      <c r="A85" s="40">
        <f>VLOOKUP(B85,'[1]PORTFOLIO RAW'!B:B,1,FALSE)</f>
        <v>904830</v>
      </c>
      <c r="B85" s="40">
        <v>904830</v>
      </c>
      <c r="C85" s="40" t="s">
        <v>5057</v>
      </c>
      <c r="D85" s="38" t="s">
        <v>5058</v>
      </c>
      <c r="E85" s="33">
        <v>7226089</v>
      </c>
      <c r="F85" s="33">
        <v>7568888</v>
      </c>
      <c r="G85" s="33">
        <v>5775689</v>
      </c>
      <c r="H85" s="33">
        <v>7132648</v>
      </c>
      <c r="I85" s="33">
        <v>7950140</v>
      </c>
      <c r="J85" s="33">
        <v>8104339</v>
      </c>
      <c r="K85" s="33">
        <v>8729813</v>
      </c>
      <c r="L85" s="33">
        <v>7752728</v>
      </c>
      <c r="M85" s="33">
        <v>6956311</v>
      </c>
      <c r="N85" s="33">
        <v>6794342</v>
      </c>
      <c r="O85" s="33">
        <v>7830436</v>
      </c>
    </row>
    <row r="86" spans="1:15" x14ac:dyDescent="0.35">
      <c r="A86" s="40">
        <f>VLOOKUP(B86,'[1]PORTFOLIO RAW'!B:B,1,FALSE)</f>
        <v>932913</v>
      </c>
      <c r="B86" s="40">
        <v>932913</v>
      </c>
      <c r="C86" s="40" t="s">
        <v>5059</v>
      </c>
      <c r="D86" s="38" t="s">
        <v>5060</v>
      </c>
      <c r="E86" s="33">
        <v>12694000</v>
      </c>
      <c r="F86" s="33">
        <v>13359900</v>
      </c>
      <c r="G86" s="33">
        <v>11720700</v>
      </c>
      <c r="H86" s="33">
        <v>12542500</v>
      </c>
      <c r="I86" s="33">
        <v>13872500</v>
      </c>
      <c r="J86" s="33">
        <v>14219400</v>
      </c>
      <c r="K86" s="33">
        <v>14584500</v>
      </c>
      <c r="L86" s="33">
        <v>15317800</v>
      </c>
      <c r="M86" s="33">
        <v>15134400</v>
      </c>
      <c r="N86" s="33">
        <v>15416900</v>
      </c>
      <c r="O86" s="33">
        <v>15273600</v>
      </c>
    </row>
    <row r="87" spans="1:15" x14ac:dyDescent="0.35">
      <c r="A87" s="40">
        <f>VLOOKUP(B87,'[1]PORTFOLIO RAW'!B:B,1,FALSE)</f>
        <v>905214</v>
      </c>
      <c r="B87" s="40">
        <v>905214</v>
      </c>
      <c r="C87" s="40" t="s">
        <v>5061</v>
      </c>
      <c r="D87" s="38" t="s">
        <v>5062</v>
      </c>
      <c r="E87" s="33">
        <v>8506000</v>
      </c>
      <c r="F87" s="33">
        <v>9329000</v>
      </c>
      <c r="G87" s="33">
        <v>7844000</v>
      </c>
      <c r="H87" s="33">
        <v>8421000</v>
      </c>
      <c r="I87" s="33">
        <v>8717000</v>
      </c>
      <c r="J87" s="33">
        <v>8751000</v>
      </c>
      <c r="K87" s="33">
        <v>9628000</v>
      </c>
      <c r="L87" s="33">
        <v>12217000</v>
      </c>
      <c r="M87" s="33">
        <v>10337000</v>
      </c>
      <c r="N87" s="33">
        <v>10737000</v>
      </c>
      <c r="O87" s="33">
        <v>12576000</v>
      </c>
    </row>
    <row r="88" spans="1:15" x14ac:dyDescent="0.35">
      <c r="A88" s="40">
        <f>VLOOKUP(B88,'[1]PORTFOLIO RAW'!B:B,1,FALSE)</f>
        <v>513260</v>
      </c>
      <c r="B88" s="40">
        <v>513260</v>
      </c>
      <c r="C88" s="40" t="s">
        <v>5063</v>
      </c>
      <c r="D88" s="38" t="s">
        <v>5064</v>
      </c>
      <c r="E88" s="33">
        <v>893846</v>
      </c>
      <c r="F88" s="33">
        <v>972270</v>
      </c>
      <c r="G88" s="33">
        <v>1344089</v>
      </c>
      <c r="H88" s="33">
        <v>1393603</v>
      </c>
      <c r="I88" s="33">
        <v>1274274</v>
      </c>
      <c r="J88" s="33">
        <v>1109440</v>
      </c>
      <c r="K88" s="33">
        <v>1150516</v>
      </c>
      <c r="L88" s="33">
        <v>1337860</v>
      </c>
      <c r="M88" s="33">
        <v>1214188</v>
      </c>
      <c r="N88" s="33">
        <v>1074202</v>
      </c>
      <c r="O88" s="33">
        <v>903847</v>
      </c>
    </row>
    <row r="89" spans="1:15" x14ac:dyDescent="0.35">
      <c r="A89" s="40">
        <f>VLOOKUP(B89,'[1]PORTFOLIO RAW'!B:B,1,FALSE)</f>
        <v>152719</v>
      </c>
      <c r="B89" s="40">
        <v>152719</v>
      </c>
      <c r="C89" s="40" t="s">
        <v>5065</v>
      </c>
      <c r="D89" s="38" t="s">
        <v>5066</v>
      </c>
      <c r="E89" s="33">
        <v>5567100</v>
      </c>
      <c r="F89" s="33">
        <v>6626500</v>
      </c>
      <c r="G89" s="33">
        <v>7217500</v>
      </c>
      <c r="H89" s="33">
        <v>7113100</v>
      </c>
      <c r="I89" s="33">
        <v>7500200</v>
      </c>
      <c r="J89" s="33">
        <v>7998700</v>
      </c>
      <c r="K89" s="33">
        <v>8551900</v>
      </c>
      <c r="L89" s="33">
        <v>6285600</v>
      </c>
      <c r="M89" s="33">
        <v>6764000</v>
      </c>
      <c r="N89" s="33">
        <v>6933500</v>
      </c>
      <c r="O89" s="33">
        <v>7170200</v>
      </c>
    </row>
    <row r="90" spans="1:15" x14ac:dyDescent="0.35">
      <c r="A90" s="40">
        <f>VLOOKUP(B90,'[1]PORTFOLIO RAW'!B:B,1,FALSE)</f>
        <v>687609</v>
      </c>
      <c r="B90" s="40">
        <v>687609</v>
      </c>
      <c r="C90" s="40" t="s">
        <v>5067</v>
      </c>
      <c r="D90" s="38" t="s">
        <v>5068</v>
      </c>
      <c r="E90" s="33">
        <v>7672329</v>
      </c>
      <c r="F90" s="33">
        <v>8541261</v>
      </c>
      <c r="G90" s="33">
        <v>8727362</v>
      </c>
      <c r="H90" s="33">
        <v>9145139</v>
      </c>
      <c r="I90" s="33">
        <v>11677517</v>
      </c>
      <c r="J90" s="33">
        <v>14028000</v>
      </c>
      <c r="K90" s="33">
        <v>16051000</v>
      </c>
      <c r="L90" s="33">
        <v>17938000</v>
      </c>
      <c r="M90" s="33">
        <v>8592000</v>
      </c>
      <c r="N90" s="33">
        <v>8979000</v>
      </c>
      <c r="O90" s="33">
        <v>9595000</v>
      </c>
    </row>
    <row r="91" spans="1:15" x14ac:dyDescent="0.35">
      <c r="A91" s="40">
        <f>VLOOKUP(B91,'[1]PORTFOLIO RAW'!B:B,1,FALSE)</f>
        <v>923937</v>
      </c>
      <c r="B91" s="40">
        <v>923937</v>
      </c>
      <c r="C91" s="40" t="s">
        <v>5069</v>
      </c>
      <c r="D91" s="38" t="s">
        <v>5070</v>
      </c>
      <c r="E91" s="33">
        <v>119190000</v>
      </c>
      <c r="F91" s="33">
        <v>112452000</v>
      </c>
      <c r="G91" s="33">
        <v>143272000</v>
      </c>
      <c r="H91" s="33">
        <v>129645000</v>
      </c>
      <c r="I91" s="33">
        <v>107242000</v>
      </c>
      <c r="J91" s="33">
        <v>98061000</v>
      </c>
      <c r="K91" s="33">
        <v>98845000</v>
      </c>
      <c r="L91" s="33">
        <v>94067000</v>
      </c>
      <c r="M91" s="33">
        <v>92876000</v>
      </c>
      <c r="N91" s="33">
        <v>93481000</v>
      </c>
      <c r="O91" s="33">
        <v>99512000</v>
      </c>
    </row>
    <row r="92" spans="1:15" x14ac:dyDescent="0.35">
      <c r="A92" s="40">
        <f>VLOOKUP(B92,'[1]PORTFOLIO RAW'!B:B,1,FALSE)</f>
        <v>741344</v>
      </c>
      <c r="B92" s="40">
        <v>741344</v>
      </c>
      <c r="C92" s="40" t="s">
        <v>5071</v>
      </c>
      <c r="D92" s="38" t="s">
        <v>5072</v>
      </c>
      <c r="E92" s="33">
        <v>159229000</v>
      </c>
      <c r="F92" s="33">
        <v>105756000</v>
      </c>
      <c r="G92" s="33">
        <v>107409000</v>
      </c>
      <c r="H92" s="33">
        <v>115867000</v>
      </c>
      <c r="I92" s="33">
        <v>103310000</v>
      </c>
      <c r="J92" s="33">
        <v>98290000</v>
      </c>
      <c r="K92" s="33">
        <v>93078000</v>
      </c>
      <c r="L92" s="33">
        <v>90996000</v>
      </c>
      <c r="M92" s="33">
        <v>88540000</v>
      </c>
      <c r="N92" s="33">
        <v>83006000</v>
      </c>
      <c r="O92" s="33">
        <v>87430000</v>
      </c>
    </row>
    <row r="93" spans="1:15" x14ac:dyDescent="0.35">
      <c r="A93" s="40">
        <f>VLOOKUP(B93,'[1]PORTFOLIO RAW'!B:B,1,FALSE)</f>
        <v>357922</v>
      </c>
      <c r="B93" s="40">
        <v>357922</v>
      </c>
      <c r="C93" s="40" t="s">
        <v>5073</v>
      </c>
      <c r="D93" s="38" t="s">
        <v>5074</v>
      </c>
      <c r="E93" s="33">
        <v>6830000</v>
      </c>
      <c r="F93" s="33">
        <v>6726000</v>
      </c>
      <c r="G93" s="33">
        <v>5024000</v>
      </c>
      <c r="H93" s="33">
        <v>5798000</v>
      </c>
      <c r="I93" s="33">
        <v>7178000</v>
      </c>
      <c r="J93" s="33">
        <v>8102000</v>
      </c>
      <c r="K93" s="33">
        <v>9350000</v>
      </c>
      <c r="L93" s="33">
        <v>9527000</v>
      </c>
      <c r="M93" s="33">
        <v>9648000</v>
      </c>
      <c r="N93" s="33">
        <v>9008000</v>
      </c>
      <c r="O93" s="33">
        <v>9549000</v>
      </c>
    </row>
    <row r="94" spans="1:15" x14ac:dyDescent="0.35">
      <c r="A94" s="40">
        <f>VLOOKUP(B94,'[1]PORTFOLIO RAW'!B:B,1,FALSE)</f>
        <v>883488</v>
      </c>
      <c r="B94" s="40">
        <v>883488</v>
      </c>
      <c r="C94" s="40" t="s">
        <v>5075</v>
      </c>
      <c r="D94" s="38" t="s">
        <v>5076</v>
      </c>
      <c r="E94" s="33">
        <v>2427286</v>
      </c>
      <c r="F94" s="33">
        <v>3230439</v>
      </c>
      <c r="G94" s="33">
        <v>2877410</v>
      </c>
      <c r="H94" s="33">
        <v>2436956</v>
      </c>
      <c r="I94" s="33">
        <v>2366276</v>
      </c>
      <c r="J94" s="33">
        <v>2209652</v>
      </c>
      <c r="K94" s="33">
        <v>1964098</v>
      </c>
      <c r="L94" s="33">
        <v>2019000</v>
      </c>
      <c r="M94" s="33">
        <v>1557000</v>
      </c>
      <c r="N94" s="33">
        <v>2026000</v>
      </c>
      <c r="O94" s="33">
        <v>2452000</v>
      </c>
    </row>
    <row r="95" spans="1:15" x14ac:dyDescent="0.35">
      <c r="A95" s="40">
        <f>VLOOKUP(B95,'[1]PORTFOLIO RAW'!B:B,1,FALSE)</f>
        <v>755148</v>
      </c>
      <c r="B95" s="40">
        <v>755148</v>
      </c>
      <c r="C95" s="40" t="s">
        <v>5077</v>
      </c>
      <c r="D95" s="38" t="s">
        <v>5078</v>
      </c>
      <c r="E95" s="33">
        <v>1615013</v>
      </c>
      <c r="F95" s="33">
        <v>1038614</v>
      </c>
      <c r="G95" s="33">
        <v>852632</v>
      </c>
      <c r="H95" s="33">
        <v>935954</v>
      </c>
      <c r="I95" s="33">
        <v>1149835</v>
      </c>
      <c r="J95" s="33">
        <v>1326424</v>
      </c>
      <c r="K95" s="33">
        <v>1460116</v>
      </c>
      <c r="L95" s="33">
        <v>1580932</v>
      </c>
      <c r="M95" s="33">
        <v>1702091</v>
      </c>
      <c r="N95" s="33">
        <v>1816083</v>
      </c>
      <c r="O95" s="33">
        <v>1943032</v>
      </c>
    </row>
    <row r="96" spans="1:15" x14ac:dyDescent="0.35">
      <c r="A96" s="40">
        <f>VLOOKUP(B96,'[1]PORTFOLIO RAW'!B:B,1,FALSE)</f>
        <v>135448</v>
      </c>
      <c r="B96" s="40">
        <v>135448</v>
      </c>
      <c r="C96" s="40" t="s">
        <v>5079</v>
      </c>
      <c r="D96" s="38" t="s">
        <v>5080</v>
      </c>
      <c r="E96" s="33">
        <v>11090375</v>
      </c>
      <c r="F96" s="33">
        <v>11617187</v>
      </c>
      <c r="G96" s="33">
        <v>11664151</v>
      </c>
      <c r="H96" s="33">
        <v>12640744</v>
      </c>
      <c r="I96" s="33">
        <v>14048393</v>
      </c>
      <c r="J96" s="33">
        <v>14266492</v>
      </c>
      <c r="K96" s="33">
        <v>13904865</v>
      </c>
      <c r="L96" s="33">
        <v>14643387</v>
      </c>
      <c r="M96" s="33">
        <v>15068901</v>
      </c>
      <c r="N96" s="33">
        <v>15094562</v>
      </c>
      <c r="O96" s="33">
        <v>14391375</v>
      </c>
    </row>
    <row r="97" spans="1:15" x14ac:dyDescent="0.35">
      <c r="A97" s="40">
        <f>VLOOKUP(B97,'[1]PORTFOLIO RAW'!B:B,1,FALSE)</f>
        <v>921268</v>
      </c>
      <c r="B97" s="40">
        <v>921268</v>
      </c>
      <c r="C97" s="40" t="s">
        <v>5081</v>
      </c>
      <c r="D97" s="38" t="s">
        <v>5082</v>
      </c>
      <c r="E97" s="33">
        <v>5469600</v>
      </c>
      <c r="F97" s="33">
        <v>6137500</v>
      </c>
      <c r="G97" s="33">
        <v>5900600</v>
      </c>
      <c r="H97" s="33">
        <v>6089700</v>
      </c>
      <c r="I97" s="33">
        <v>6828400</v>
      </c>
      <c r="J97" s="33">
        <v>11838700</v>
      </c>
      <c r="K97" s="33">
        <v>13253400</v>
      </c>
      <c r="L97" s="33">
        <v>14280500</v>
      </c>
      <c r="M97" s="33">
        <v>13545100</v>
      </c>
      <c r="N97" s="33">
        <v>13152800</v>
      </c>
      <c r="O97" s="33">
        <v>13838300</v>
      </c>
    </row>
    <row r="98" spans="1:15" x14ac:dyDescent="0.35">
      <c r="A98" s="40">
        <f>VLOOKUP(B98,'[1]PORTFOLIO RAW'!B:B,1,FALSE)</f>
        <v>912157</v>
      </c>
      <c r="B98" s="40">
        <v>912157</v>
      </c>
      <c r="C98" s="40" t="s">
        <v>5083</v>
      </c>
      <c r="D98" s="38" t="s">
        <v>5084</v>
      </c>
      <c r="E98" s="33">
        <v>1787331</v>
      </c>
      <c r="F98" s="33">
        <v>1937465</v>
      </c>
      <c r="G98" s="33">
        <v>1812202</v>
      </c>
      <c r="H98" s="33">
        <v>1704346</v>
      </c>
      <c r="I98" s="33">
        <v>1921287</v>
      </c>
      <c r="J98" s="33">
        <v>2115205</v>
      </c>
      <c r="K98" s="33">
        <v>2166232</v>
      </c>
      <c r="L98" s="33">
        <v>2237219</v>
      </c>
      <c r="M98" s="33">
        <v>2262359</v>
      </c>
      <c r="N98" s="33">
        <v>2115517</v>
      </c>
      <c r="O98" s="33">
        <v>2256982</v>
      </c>
    </row>
    <row r="99" spans="1:15" x14ac:dyDescent="0.35">
      <c r="A99" s="40">
        <f>VLOOKUP(B99,'[1]PORTFOLIO RAW'!B:B,1,FALSE)</f>
        <v>500320</v>
      </c>
      <c r="B99" s="40">
        <v>500320</v>
      </c>
      <c r="C99" s="40" t="s">
        <v>5085</v>
      </c>
      <c r="D99" s="38" t="s">
        <v>5086</v>
      </c>
      <c r="E99" s="33">
        <v>3091000</v>
      </c>
      <c r="F99" s="33">
        <v>3665000</v>
      </c>
      <c r="G99" s="33">
        <v>4212000</v>
      </c>
      <c r="H99" s="33">
        <v>3654000</v>
      </c>
      <c r="I99" s="33">
        <v>3589000</v>
      </c>
      <c r="J99" s="33">
        <v>4143000</v>
      </c>
      <c r="K99" s="33">
        <v>3797000</v>
      </c>
      <c r="L99" s="33">
        <v>3575000</v>
      </c>
      <c r="M99" s="33">
        <v>4515000</v>
      </c>
      <c r="N99" s="33">
        <v>4396000</v>
      </c>
      <c r="O99" s="33">
        <v>4845000</v>
      </c>
    </row>
    <row r="100" spans="1:15" x14ac:dyDescent="0.35">
      <c r="A100" s="40">
        <f>VLOOKUP(B100,'[1]PORTFOLIO RAW'!B:B,1,FALSE)</f>
        <v>905115</v>
      </c>
      <c r="B100" s="40">
        <v>905115</v>
      </c>
      <c r="C100" s="40" t="s">
        <v>5087</v>
      </c>
      <c r="D100" s="38" t="s">
        <v>5088</v>
      </c>
      <c r="E100" s="33">
        <v>22572000</v>
      </c>
      <c r="F100" s="33">
        <v>24807000</v>
      </c>
      <c r="G100" s="33">
        <v>20939000</v>
      </c>
      <c r="H100" s="33">
        <v>21044000</v>
      </c>
      <c r="I100" s="33">
        <v>24211000</v>
      </c>
      <c r="J100" s="33">
        <v>24427000</v>
      </c>
      <c r="K100" s="33">
        <v>24669000</v>
      </c>
      <c r="L100" s="33">
        <v>24537000</v>
      </c>
      <c r="M100" s="33">
        <v>22304000</v>
      </c>
      <c r="N100" s="33">
        <v>14522000</v>
      </c>
      <c r="O100" s="33">
        <v>15264000</v>
      </c>
    </row>
    <row r="101" spans="1:15" x14ac:dyDescent="0.35">
      <c r="A101" s="40">
        <f>VLOOKUP(B101,'[1]PORTFOLIO RAW'!B:B,1,FALSE)</f>
        <v>902306</v>
      </c>
      <c r="B101" s="40">
        <v>902306</v>
      </c>
      <c r="C101" s="40" t="s">
        <v>5089</v>
      </c>
      <c r="D101" s="38" t="s">
        <v>5090</v>
      </c>
      <c r="E101" s="33">
        <v>11484398</v>
      </c>
      <c r="F101" s="33">
        <v>13093756</v>
      </c>
      <c r="G101" s="33">
        <v>10423650</v>
      </c>
      <c r="H101" s="33">
        <v>11267577</v>
      </c>
      <c r="I101" s="33">
        <v>11050073</v>
      </c>
      <c r="J101" s="33">
        <v>10301079</v>
      </c>
      <c r="K101" s="33">
        <v>11390947</v>
      </c>
      <c r="L101" s="33">
        <v>12494921</v>
      </c>
      <c r="M101" s="33">
        <v>11513251</v>
      </c>
      <c r="N101" s="33">
        <v>10845645</v>
      </c>
      <c r="O101" s="33">
        <v>11074481</v>
      </c>
    </row>
    <row r="102" spans="1:15" x14ac:dyDescent="0.35">
      <c r="A102" s="40">
        <f>VLOOKUP(B102,'[1]PORTFOLIO RAW'!B:B,1,FALSE)</f>
        <v>500373</v>
      </c>
      <c r="B102" s="40">
        <v>500373</v>
      </c>
      <c r="C102" s="40" t="s">
        <v>5091</v>
      </c>
      <c r="D102" s="38" t="s">
        <v>5092</v>
      </c>
      <c r="E102" s="33">
        <v>4038496</v>
      </c>
      <c r="F102" s="33">
        <v>6386519</v>
      </c>
      <c r="G102" s="33">
        <v>3806589</v>
      </c>
      <c r="H102" s="33">
        <v>5790895</v>
      </c>
      <c r="I102" s="33">
        <v>8973980</v>
      </c>
      <c r="J102" s="33">
        <v>11055070</v>
      </c>
      <c r="K102" s="33">
        <v>14455902</v>
      </c>
      <c r="L102" s="33">
        <v>16693477</v>
      </c>
      <c r="M102" s="33">
        <v>8704302</v>
      </c>
      <c r="N102" s="33">
        <v>7544405</v>
      </c>
      <c r="O102" s="33">
        <v>11287588</v>
      </c>
    </row>
    <row r="103" spans="1:15" x14ac:dyDescent="0.35">
      <c r="A103" s="40">
        <f>VLOOKUP(B103,'[1]PORTFOLIO RAW'!B:B,1,FALSE)</f>
        <v>906194</v>
      </c>
      <c r="B103" s="40">
        <v>906194</v>
      </c>
      <c r="C103" s="40" t="s">
        <v>5093</v>
      </c>
      <c r="D103" s="38" t="s">
        <v>5094</v>
      </c>
      <c r="E103" s="33">
        <v>1843000</v>
      </c>
      <c r="F103" s="33">
        <v>1935700</v>
      </c>
      <c r="G103" s="33">
        <v>1824500</v>
      </c>
      <c r="H103" s="33">
        <v>1859500</v>
      </c>
      <c r="I103" s="33">
        <v>1959800</v>
      </c>
      <c r="J103" s="33">
        <v>2160500</v>
      </c>
      <c r="K103" s="33">
        <v>2303900</v>
      </c>
      <c r="L103" s="33">
        <v>2436400</v>
      </c>
      <c r="M103" s="33">
        <v>2663600</v>
      </c>
      <c r="N103" s="33">
        <v>3144900</v>
      </c>
      <c r="O103" s="33">
        <v>3362200</v>
      </c>
    </row>
    <row r="104" spans="1:15" x14ac:dyDescent="0.35">
      <c r="A104" s="40">
        <f>VLOOKUP(B104,'[1]PORTFOLIO RAW'!B:B,1,FALSE)</f>
        <v>329534</v>
      </c>
      <c r="B104" s="40">
        <v>329534</v>
      </c>
      <c r="C104" s="40" t="s">
        <v>5095</v>
      </c>
      <c r="D104" s="38" t="s">
        <v>5096</v>
      </c>
      <c r="E104" s="33">
        <v>2038084</v>
      </c>
      <c r="F104" s="33">
        <v>2103204</v>
      </c>
      <c r="G104" s="33">
        <v>1943711</v>
      </c>
      <c r="H104" s="33">
        <v>1995519</v>
      </c>
      <c r="I104" s="33">
        <v>1989463</v>
      </c>
      <c r="J104" s="33">
        <v>2123715</v>
      </c>
      <c r="K104" s="33">
        <v>2399929</v>
      </c>
      <c r="L104" s="33">
        <v>2832710</v>
      </c>
      <c r="M104" s="33">
        <v>3080098</v>
      </c>
      <c r="N104" s="33">
        <v>6485586</v>
      </c>
      <c r="O104" s="33">
        <v>2647630</v>
      </c>
    </row>
    <row r="105" spans="1:15" x14ac:dyDescent="0.35">
      <c r="A105" s="40">
        <f>VLOOKUP(B105,'[1]PORTFOLIO RAW'!B:B,1,FALSE)</f>
        <v>867375</v>
      </c>
      <c r="B105" s="40">
        <v>867375</v>
      </c>
      <c r="C105" s="40" t="s">
        <v>5097</v>
      </c>
      <c r="D105" s="38" t="s">
        <v>5098</v>
      </c>
      <c r="E105" s="33">
        <v>7037500</v>
      </c>
      <c r="F105" s="33">
        <v>7910800</v>
      </c>
      <c r="G105" s="33">
        <v>7331900</v>
      </c>
      <c r="H105" s="33">
        <v>7795800</v>
      </c>
      <c r="I105" s="33">
        <v>8810000</v>
      </c>
      <c r="J105" s="33">
        <v>9713600</v>
      </c>
      <c r="K105" s="33">
        <v>10183200</v>
      </c>
      <c r="L105" s="33">
        <v>10968900</v>
      </c>
      <c r="M105" s="33">
        <v>10780400</v>
      </c>
      <c r="N105" s="33">
        <v>11262300</v>
      </c>
      <c r="O105" s="33">
        <v>11824000</v>
      </c>
    </row>
    <row r="106" spans="1:15" x14ac:dyDescent="0.35">
      <c r="A106" s="40">
        <f>VLOOKUP(B106,'[1]PORTFOLIO RAW'!B:B,1,FALSE)</f>
        <v>910722</v>
      </c>
      <c r="B106" s="40">
        <v>910722</v>
      </c>
      <c r="C106" s="40" t="s">
        <v>5099</v>
      </c>
      <c r="D106" s="38" t="s">
        <v>5100</v>
      </c>
      <c r="E106" s="33">
        <v>5235171</v>
      </c>
      <c r="F106" s="33">
        <v>5633878</v>
      </c>
      <c r="G106" s="33">
        <v>4092283</v>
      </c>
      <c r="H106" s="33">
        <v>5967573</v>
      </c>
      <c r="I106" s="33">
        <v>6150498</v>
      </c>
      <c r="J106" s="33">
        <v>5980943</v>
      </c>
      <c r="K106" s="33">
        <v>6080257</v>
      </c>
      <c r="L106" s="33">
        <v>6564721</v>
      </c>
      <c r="M106" s="33">
        <v>6616632</v>
      </c>
      <c r="N106" s="33">
        <v>6098037</v>
      </c>
      <c r="O106" s="33">
        <v>6920948</v>
      </c>
    </row>
    <row r="107" spans="1:15" x14ac:dyDescent="0.35">
      <c r="A107" s="40">
        <f>VLOOKUP(B107,'[1]PORTFOLIO RAW'!B:B,1,FALSE)</f>
        <v>905039</v>
      </c>
      <c r="B107" s="40">
        <v>905039</v>
      </c>
      <c r="C107" s="40" t="s">
        <v>5101</v>
      </c>
      <c r="D107" s="38" t="s">
        <v>5102</v>
      </c>
      <c r="E107" s="33">
        <v>358600000</v>
      </c>
      <c r="F107" s="33">
        <v>425071000</v>
      </c>
      <c r="G107" s="33">
        <v>275564000</v>
      </c>
      <c r="H107" s="33">
        <v>341578000</v>
      </c>
      <c r="I107" s="33">
        <v>433526000</v>
      </c>
      <c r="J107" s="33">
        <v>420714000</v>
      </c>
      <c r="K107" s="33">
        <v>390247000</v>
      </c>
      <c r="L107" s="33">
        <v>364763000</v>
      </c>
      <c r="M107" s="33">
        <v>236810000</v>
      </c>
      <c r="N107" s="33">
        <v>197518000</v>
      </c>
      <c r="O107" s="33">
        <v>237162000</v>
      </c>
    </row>
    <row r="108" spans="1:15" x14ac:dyDescent="0.35">
      <c r="A108" s="40">
        <f>VLOOKUP(B108,'[1]PORTFOLIO RAW'!B:B,1,FALSE)</f>
        <v>905082</v>
      </c>
      <c r="B108" s="40">
        <v>905082</v>
      </c>
      <c r="C108" s="40" t="s">
        <v>5103</v>
      </c>
      <c r="D108" s="38" t="s">
        <v>5104</v>
      </c>
      <c r="E108" s="33">
        <v>2632900</v>
      </c>
      <c r="F108" s="33">
        <v>3115300</v>
      </c>
      <c r="G108" s="33">
        <v>2826200</v>
      </c>
      <c r="H108" s="33">
        <v>3116300</v>
      </c>
      <c r="I108" s="33">
        <v>3377900</v>
      </c>
      <c r="J108" s="33">
        <v>3748300</v>
      </c>
      <c r="K108" s="33">
        <v>3874800</v>
      </c>
      <c r="L108" s="33">
        <v>4037700</v>
      </c>
      <c r="M108" s="33">
        <v>3276500</v>
      </c>
      <c r="N108" s="33">
        <v>3282400</v>
      </c>
      <c r="O108" s="33">
        <v>2878600</v>
      </c>
    </row>
    <row r="109" spans="1:15" x14ac:dyDescent="0.35">
      <c r="A109" s="40">
        <f>VLOOKUP(B109,'[1]PORTFOLIO RAW'!B:B,1,FALSE)</f>
        <v>905016</v>
      </c>
      <c r="B109" s="40">
        <v>905016</v>
      </c>
      <c r="C109" s="40" t="s">
        <v>5105</v>
      </c>
      <c r="D109" s="38" t="s">
        <v>5106</v>
      </c>
      <c r="E109" s="33">
        <v>15263000</v>
      </c>
      <c r="F109" s="33">
        <v>16410000</v>
      </c>
      <c r="G109" s="33">
        <v>15479000</v>
      </c>
      <c r="H109" s="33">
        <v>14667000</v>
      </c>
      <c r="I109" s="33">
        <v>14827000</v>
      </c>
      <c r="J109" s="33">
        <v>14085000</v>
      </c>
      <c r="K109" s="33">
        <v>15136000</v>
      </c>
      <c r="L109" s="33">
        <v>16601000</v>
      </c>
      <c r="M109" s="33">
        <v>16554000</v>
      </c>
      <c r="N109" s="33">
        <v>15696000</v>
      </c>
      <c r="O109" s="33">
        <v>16741000</v>
      </c>
    </row>
    <row r="110" spans="1:15" x14ac:dyDescent="0.35">
      <c r="A110" s="40" t="str">
        <f>VLOOKUP(B110,'[1]PORTFOLIO RAW'!B:B,1,FALSE)</f>
        <v>28341F</v>
      </c>
      <c r="B110" s="40" t="s">
        <v>355</v>
      </c>
      <c r="C110" s="40" t="s">
        <v>5107</v>
      </c>
      <c r="D110" s="38" t="s">
        <v>5108</v>
      </c>
      <c r="E110" s="33">
        <v>8441701</v>
      </c>
      <c r="F110" s="33">
        <v>8913986</v>
      </c>
      <c r="G110" s="33">
        <v>8721708</v>
      </c>
      <c r="H110" s="33">
        <v>8519870</v>
      </c>
      <c r="I110" s="33">
        <v>8259314</v>
      </c>
      <c r="J110" s="33">
        <v>8455532</v>
      </c>
      <c r="K110" s="33">
        <v>9052044</v>
      </c>
      <c r="L110" s="33">
        <v>10381683</v>
      </c>
      <c r="M110" s="33">
        <v>10330518</v>
      </c>
      <c r="N110" s="33">
        <v>7538654</v>
      </c>
      <c r="O110" s="33">
        <v>6415900</v>
      </c>
    </row>
    <row r="111" spans="1:15" x14ac:dyDescent="0.35">
      <c r="A111" s="40">
        <f>VLOOKUP(B111,'[1]PORTFOLIO RAW'!B:B,1,FALSE)</f>
        <v>755980</v>
      </c>
      <c r="B111" s="40">
        <v>755980</v>
      </c>
      <c r="C111" s="40" t="s">
        <v>5109</v>
      </c>
      <c r="D111" s="38" t="s">
        <v>5110</v>
      </c>
      <c r="E111" s="33">
        <v>2061819</v>
      </c>
      <c r="F111" s="33">
        <v>2340425</v>
      </c>
      <c r="G111" s="33">
        <v>1930330</v>
      </c>
      <c r="H111" s="33">
        <v>2269471</v>
      </c>
      <c r="I111" s="33">
        <v>2766859</v>
      </c>
      <c r="J111" s="33">
        <v>3133577</v>
      </c>
      <c r="K111" s="33">
        <v>3326106</v>
      </c>
      <c r="L111" s="33">
        <v>3733507</v>
      </c>
      <c r="M111" s="33">
        <v>3869187</v>
      </c>
      <c r="N111" s="33">
        <v>3962036</v>
      </c>
      <c r="O111" s="33">
        <v>4390500</v>
      </c>
    </row>
    <row r="112" spans="1:15" x14ac:dyDescent="0.35">
      <c r="A112" s="40">
        <f>VLOOKUP(B112,'[1]PORTFOLIO RAW'!B:B,1,FALSE)</f>
        <v>905994</v>
      </c>
      <c r="B112" s="40">
        <v>905994</v>
      </c>
      <c r="C112" s="40" t="s">
        <v>5111</v>
      </c>
      <c r="D112" s="38" t="s">
        <v>5112</v>
      </c>
      <c r="E112" s="33">
        <v>485892</v>
      </c>
      <c r="F112" s="33">
        <v>520525</v>
      </c>
      <c r="G112" s="33">
        <v>531019</v>
      </c>
      <c r="H112" s="33">
        <v>544674</v>
      </c>
      <c r="I112" s="33">
        <v>553059</v>
      </c>
      <c r="J112" s="33">
        <v>608018</v>
      </c>
      <c r="K112" s="33">
        <v>637413</v>
      </c>
      <c r="L112" s="33">
        <v>686090</v>
      </c>
      <c r="M112" s="33">
        <v>744012</v>
      </c>
      <c r="N112" s="33">
        <v>801591</v>
      </c>
      <c r="O112" s="33">
        <v>857348</v>
      </c>
    </row>
    <row r="113" spans="1:15" x14ac:dyDescent="0.35">
      <c r="A113" s="40">
        <f>VLOOKUP(B113,'[1]PORTFOLIO RAW'!B:B,1,FALSE)</f>
        <v>997198</v>
      </c>
      <c r="B113" s="40">
        <v>997198</v>
      </c>
      <c r="C113" s="40" t="s">
        <v>5113</v>
      </c>
      <c r="D113" s="38" t="s">
        <v>5114</v>
      </c>
      <c r="E113" s="33">
        <v>8494000</v>
      </c>
      <c r="F113" s="33">
        <v>8205000</v>
      </c>
      <c r="G113" s="33">
        <v>7298000</v>
      </c>
      <c r="H113" s="33">
        <v>6645000</v>
      </c>
      <c r="I113" s="33">
        <v>6204000</v>
      </c>
      <c r="J113" s="33">
        <v>6130000</v>
      </c>
      <c r="K113" s="33">
        <v>6813000</v>
      </c>
      <c r="L113" s="33">
        <v>6321000</v>
      </c>
      <c r="M113" s="33">
        <v>6637000</v>
      </c>
      <c r="N113" s="33">
        <v>6823000</v>
      </c>
      <c r="O113" s="33">
        <v>7666000</v>
      </c>
    </row>
    <row r="114" spans="1:15" x14ac:dyDescent="0.35">
      <c r="A114" s="40">
        <f>VLOOKUP(B114,'[1]PORTFOLIO RAW'!B:B,1,FALSE)</f>
        <v>951503</v>
      </c>
      <c r="B114" s="40">
        <v>951503</v>
      </c>
      <c r="C114" s="40" t="s">
        <v>5115</v>
      </c>
      <c r="D114" s="38" t="s">
        <v>5116</v>
      </c>
      <c r="E114" s="33">
        <v>4596167</v>
      </c>
      <c r="F114" s="33">
        <v>4403023</v>
      </c>
      <c r="G114" s="33">
        <v>3942920</v>
      </c>
      <c r="H114" s="33">
        <v>3920118</v>
      </c>
      <c r="I114" s="33">
        <v>4350105</v>
      </c>
      <c r="J114" s="33">
        <v>4674653</v>
      </c>
      <c r="K114" s="33">
        <v>4838665</v>
      </c>
      <c r="L114" s="33">
        <v>4752822</v>
      </c>
      <c r="M114" s="33">
        <v>5010148</v>
      </c>
      <c r="N114" s="33">
        <v>5721867</v>
      </c>
      <c r="O114" s="33">
        <v>6018938</v>
      </c>
    </row>
    <row r="115" spans="1:15" x14ac:dyDescent="0.35">
      <c r="A115" s="40">
        <f>VLOOKUP(B115,'[1]PORTFOLIO RAW'!B:B,1,FALSE)</f>
        <v>741123</v>
      </c>
      <c r="B115" s="40">
        <v>741123</v>
      </c>
      <c r="C115" s="40" t="s">
        <v>5117</v>
      </c>
      <c r="D115" s="38" t="s">
        <v>5118</v>
      </c>
      <c r="E115" s="33">
        <v>3922000</v>
      </c>
      <c r="F115" s="33">
        <v>4739000</v>
      </c>
      <c r="G115" s="33">
        <v>4077000</v>
      </c>
      <c r="H115" s="33">
        <v>4133000</v>
      </c>
      <c r="I115" s="33">
        <v>4337000</v>
      </c>
      <c r="J115" s="33">
        <v>4482000</v>
      </c>
      <c r="K115" s="33">
        <v>4814000</v>
      </c>
      <c r="L115" s="33">
        <v>5066000</v>
      </c>
      <c r="M115" s="33">
        <v>5254000</v>
      </c>
      <c r="N115" s="33">
        <v>5505000</v>
      </c>
      <c r="O115" s="33">
        <v>5696000</v>
      </c>
    </row>
    <row r="116" spans="1:15" x14ac:dyDescent="0.35">
      <c r="A116" s="40">
        <f>VLOOKUP(B116,'[1]PORTFOLIO RAW'!B:B,1,FALSE)</f>
        <v>546814</v>
      </c>
      <c r="B116" s="40">
        <v>546814</v>
      </c>
      <c r="C116" s="40" t="s">
        <v>5119</v>
      </c>
      <c r="D116" s="38" t="s">
        <v>5120</v>
      </c>
      <c r="E116" s="33">
        <v>26313000</v>
      </c>
      <c r="F116" s="33">
        <v>24892000</v>
      </c>
      <c r="G116" s="33">
        <v>23489000</v>
      </c>
      <c r="H116" s="33">
        <v>25003000</v>
      </c>
      <c r="I116" s="33">
        <v>26405000</v>
      </c>
      <c r="J116" s="33">
        <v>27686000</v>
      </c>
      <c r="K116" s="33">
        <v>27931000</v>
      </c>
      <c r="L116" s="33">
        <v>28105000</v>
      </c>
      <c r="M116" s="33">
        <v>27079000</v>
      </c>
      <c r="N116" s="33">
        <v>25778000</v>
      </c>
      <c r="O116" s="33">
        <v>24837000</v>
      </c>
    </row>
    <row r="117" spans="1:15" x14ac:dyDescent="0.35">
      <c r="A117" s="40">
        <f>VLOOKUP(B117,'[1]PORTFOLIO RAW'!B:B,1,FALSE)</f>
        <v>938076</v>
      </c>
      <c r="B117" s="40">
        <v>938076</v>
      </c>
      <c r="C117" s="40" t="s">
        <v>5121</v>
      </c>
      <c r="D117" s="38" t="s">
        <v>5122</v>
      </c>
      <c r="E117" s="33">
        <v>6205769</v>
      </c>
      <c r="F117" s="33">
        <v>6032386</v>
      </c>
      <c r="G117" s="33">
        <v>4159565</v>
      </c>
      <c r="H117" s="33">
        <v>5914140</v>
      </c>
      <c r="I117" s="33">
        <v>7209754</v>
      </c>
      <c r="J117" s="33">
        <v>7174500</v>
      </c>
      <c r="K117" s="33">
        <v>8086100</v>
      </c>
      <c r="L117" s="33">
        <v>8592500</v>
      </c>
      <c r="M117" s="33">
        <v>7968500</v>
      </c>
      <c r="N117" s="33">
        <v>6683500</v>
      </c>
      <c r="O117" s="33">
        <v>6526600</v>
      </c>
    </row>
    <row r="118" spans="1:15" x14ac:dyDescent="0.35">
      <c r="A118" s="40">
        <f>VLOOKUP(B118,'[1]PORTFOLIO RAW'!B:B,1,FALSE)</f>
        <v>152594</v>
      </c>
      <c r="B118" s="40">
        <v>152594</v>
      </c>
      <c r="C118" s="40" t="s">
        <v>5123</v>
      </c>
      <c r="D118" s="38" t="s">
        <v>5124</v>
      </c>
      <c r="E118" s="33">
        <v>16939000</v>
      </c>
      <c r="F118" s="33">
        <v>17796000</v>
      </c>
      <c r="G118" s="33">
        <v>15040000</v>
      </c>
      <c r="H118" s="33">
        <v>18395000</v>
      </c>
      <c r="I118" s="33">
        <v>21427000</v>
      </c>
      <c r="J118" s="33">
        <v>18010000</v>
      </c>
      <c r="K118" s="33">
        <v>21391000</v>
      </c>
      <c r="L118" s="33">
        <v>21222000</v>
      </c>
      <c r="M118" s="33">
        <v>16229000</v>
      </c>
      <c r="N118" s="33">
        <v>14599000</v>
      </c>
      <c r="O118" s="33">
        <v>15888000</v>
      </c>
    </row>
    <row r="119" spans="1:15" x14ac:dyDescent="0.35">
      <c r="A119" s="40">
        <f>VLOOKUP(B119,'[1]PORTFOLIO RAW'!B:B,1,FALSE)</f>
        <v>951018</v>
      </c>
      <c r="B119" s="40">
        <v>951018</v>
      </c>
      <c r="C119" s="40" t="s">
        <v>5125</v>
      </c>
      <c r="D119" s="38" t="s">
        <v>5126</v>
      </c>
      <c r="E119" s="33">
        <v>15763000</v>
      </c>
      <c r="F119" s="33">
        <v>14526000</v>
      </c>
      <c r="G119" s="33">
        <v>14197000</v>
      </c>
      <c r="H119" s="33">
        <v>14664000</v>
      </c>
      <c r="I119" s="33">
        <v>14549000</v>
      </c>
      <c r="J119" s="33">
        <v>15651000</v>
      </c>
      <c r="K119" s="33">
        <v>16148000</v>
      </c>
      <c r="L119" s="33">
        <v>16435000</v>
      </c>
      <c r="M119" s="33">
        <v>15797000</v>
      </c>
      <c r="N119" s="33">
        <v>15516000</v>
      </c>
      <c r="O119" s="33">
        <v>15855000</v>
      </c>
    </row>
    <row r="120" spans="1:15" x14ac:dyDescent="0.35">
      <c r="A120" s="40">
        <f>VLOOKUP(B120,'[1]PORTFOLIO RAW'!B:B,1,FALSE)</f>
        <v>907652</v>
      </c>
      <c r="B120" s="40">
        <v>907652</v>
      </c>
      <c r="C120" s="40" t="s">
        <v>5127</v>
      </c>
      <c r="D120" s="38" t="s">
        <v>5128</v>
      </c>
      <c r="E120" s="33">
        <v>27240000</v>
      </c>
      <c r="F120" s="33">
        <v>29300000</v>
      </c>
      <c r="G120" s="33">
        <v>31981000</v>
      </c>
      <c r="H120" s="33">
        <v>32466000</v>
      </c>
      <c r="I120" s="33">
        <v>32677000</v>
      </c>
      <c r="J120" s="33">
        <v>31513000</v>
      </c>
      <c r="K120" s="33">
        <v>31218000</v>
      </c>
      <c r="L120" s="33">
        <v>30852000</v>
      </c>
      <c r="M120" s="33">
        <v>31469000</v>
      </c>
      <c r="N120" s="33">
        <v>31353000</v>
      </c>
      <c r="O120" s="33">
        <v>30973000</v>
      </c>
    </row>
    <row r="121" spans="1:15" x14ac:dyDescent="0.35">
      <c r="A121" s="40">
        <f>VLOOKUP(B121,'[1]PORTFOLIO RAW'!B:B,1,FALSE)</f>
        <v>905801</v>
      </c>
      <c r="B121" s="40">
        <v>905801</v>
      </c>
      <c r="C121" s="40" t="s">
        <v>5129</v>
      </c>
      <c r="D121" s="38" t="s">
        <v>5130</v>
      </c>
      <c r="E121" s="33">
        <v>12442000</v>
      </c>
      <c r="F121" s="33">
        <v>13652100</v>
      </c>
      <c r="G121" s="33">
        <v>14691300</v>
      </c>
      <c r="H121" s="33">
        <v>14796500</v>
      </c>
      <c r="I121" s="33">
        <v>14880200</v>
      </c>
      <c r="J121" s="33">
        <v>16657900</v>
      </c>
      <c r="K121" s="33">
        <v>17774100</v>
      </c>
      <c r="L121" s="33">
        <v>17909600</v>
      </c>
      <c r="M121" s="33">
        <v>17630300</v>
      </c>
      <c r="N121" s="33">
        <v>16563100</v>
      </c>
      <c r="O121" s="33">
        <v>15619800</v>
      </c>
    </row>
    <row r="122" spans="1:15" x14ac:dyDescent="0.35">
      <c r="A122" s="40">
        <f>VLOOKUP(B122,'[1]PORTFOLIO RAW'!B:B,1,FALSE)</f>
        <v>906511</v>
      </c>
      <c r="B122" s="40">
        <v>906511</v>
      </c>
      <c r="C122" s="40" t="s">
        <v>5131</v>
      </c>
      <c r="D122" s="38" t="s">
        <v>5132</v>
      </c>
      <c r="E122" s="33">
        <v>10843195</v>
      </c>
      <c r="F122" s="33">
        <v>11015263</v>
      </c>
      <c r="G122" s="33">
        <v>10057512</v>
      </c>
      <c r="H122" s="33">
        <v>11207589</v>
      </c>
      <c r="I122" s="33">
        <v>12458877</v>
      </c>
      <c r="J122" s="33">
        <v>13013868</v>
      </c>
      <c r="K122" s="33">
        <v>14077843</v>
      </c>
      <c r="L122" s="33">
        <v>15341647</v>
      </c>
      <c r="M122" s="33">
        <v>15280044</v>
      </c>
      <c r="N122" s="33">
        <v>15339713</v>
      </c>
      <c r="O122" s="33">
        <v>16308801</v>
      </c>
    </row>
    <row r="123" spans="1:15" x14ac:dyDescent="0.35">
      <c r="A123" s="40">
        <f>VLOOKUP(B123,'[1]PORTFOLIO RAW'!B:B,1,FALSE)</f>
        <v>546697</v>
      </c>
      <c r="B123" s="40">
        <v>546697</v>
      </c>
      <c r="C123" s="40" t="s">
        <v>5133</v>
      </c>
      <c r="D123" s="38" t="s">
        <v>5134</v>
      </c>
      <c r="E123" s="33">
        <v>4230045</v>
      </c>
      <c r="F123" s="33">
        <v>5335750</v>
      </c>
      <c r="G123" s="33">
        <v>6929689</v>
      </c>
      <c r="H123" s="33">
        <v>7949420</v>
      </c>
      <c r="I123" s="33">
        <v>8464032</v>
      </c>
      <c r="J123" s="33">
        <v>9702517</v>
      </c>
      <c r="K123" s="33">
        <v>11201688</v>
      </c>
      <c r="L123" s="33">
        <v>24890000</v>
      </c>
      <c r="M123" s="33">
        <v>32639000</v>
      </c>
      <c r="N123" s="33">
        <v>30390000</v>
      </c>
      <c r="O123" s="33">
        <v>26107000</v>
      </c>
    </row>
    <row r="124" spans="1:15" x14ac:dyDescent="0.35">
      <c r="A124" s="40">
        <f>VLOOKUP(B124,'[1]PORTFOLIO RAW'!B:B,1,FALSE)</f>
        <v>134784</v>
      </c>
      <c r="B124" s="40">
        <v>134784</v>
      </c>
      <c r="C124" s="40" t="s">
        <v>5135</v>
      </c>
      <c r="D124" s="38" t="s">
        <v>5136</v>
      </c>
      <c r="E124" s="33">
        <v>92977000</v>
      </c>
      <c r="F124" s="33">
        <v>101703000</v>
      </c>
      <c r="G124" s="33">
        <v>106632000</v>
      </c>
      <c r="H124" s="33">
        <v>108702000</v>
      </c>
      <c r="I124" s="33">
        <v>112084000</v>
      </c>
      <c r="J124" s="33">
        <v>122734000</v>
      </c>
      <c r="K124" s="33">
        <v>122455000</v>
      </c>
      <c r="L124" s="33">
        <v>137609000</v>
      </c>
      <c r="M124" s="33">
        <v>179045000</v>
      </c>
      <c r="N124" s="33">
        <v>190884000</v>
      </c>
      <c r="O124" s="33">
        <v>198533000</v>
      </c>
    </row>
    <row r="125" spans="1:15" x14ac:dyDescent="0.35">
      <c r="A125" s="40">
        <f>VLOOKUP(B125,'[1]PORTFOLIO RAW'!B:B,1,FALSE)</f>
        <v>694405</v>
      </c>
      <c r="B125" s="40">
        <v>694405</v>
      </c>
      <c r="C125" s="40" t="s">
        <v>5137</v>
      </c>
      <c r="D125" s="38" t="s">
        <v>5138</v>
      </c>
      <c r="E125" s="33">
        <v>4097860</v>
      </c>
      <c r="F125" s="33">
        <v>3424859</v>
      </c>
      <c r="G125" s="33">
        <v>3326445</v>
      </c>
      <c r="H125" s="33">
        <v>3543309</v>
      </c>
      <c r="I125" s="33">
        <v>3997930</v>
      </c>
      <c r="J125" s="33">
        <v>4280159</v>
      </c>
      <c r="K125" s="33">
        <v>4130162</v>
      </c>
      <c r="L125" s="33">
        <v>4681507</v>
      </c>
      <c r="M125" s="33">
        <v>5010000</v>
      </c>
      <c r="N125" s="33">
        <v>6910000</v>
      </c>
      <c r="O125" s="33">
        <v>9714000</v>
      </c>
    </row>
    <row r="126" spans="1:15" x14ac:dyDescent="0.35">
      <c r="A126" s="40">
        <f>VLOOKUP(B126,'[1]PORTFOLIO RAW'!B:B,1,FALSE)</f>
        <v>906150</v>
      </c>
      <c r="B126" s="40">
        <v>906150</v>
      </c>
      <c r="C126" s="40" t="s">
        <v>5139</v>
      </c>
      <c r="D126" s="38" t="s">
        <v>5140</v>
      </c>
      <c r="E126" s="33">
        <v>169719000</v>
      </c>
      <c r="F126" s="33">
        <v>180929000</v>
      </c>
      <c r="G126" s="33">
        <v>155896000</v>
      </c>
      <c r="H126" s="33">
        <v>149079000</v>
      </c>
      <c r="I126" s="33">
        <v>142237000</v>
      </c>
      <c r="J126" s="33">
        <v>144796000</v>
      </c>
      <c r="K126" s="33">
        <v>142937000</v>
      </c>
      <c r="L126" s="33">
        <v>147811000</v>
      </c>
      <c r="M126" s="33">
        <v>115159000</v>
      </c>
      <c r="N126" s="33">
        <v>119688000</v>
      </c>
      <c r="O126" s="33">
        <v>120467000</v>
      </c>
    </row>
    <row r="127" spans="1:15" x14ac:dyDescent="0.35">
      <c r="A127" s="40">
        <f>VLOOKUP(B127,'[1]PORTFOLIO RAW'!B:B,1,FALSE)</f>
        <v>905898</v>
      </c>
      <c r="B127" s="40">
        <v>905898</v>
      </c>
      <c r="C127" s="40" t="s">
        <v>5141</v>
      </c>
      <c r="D127" s="38" t="s">
        <v>5142</v>
      </c>
      <c r="E127" s="33">
        <v>6418014</v>
      </c>
      <c r="F127" s="33">
        <v>6850032</v>
      </c>
      <c r="G127" s="33">
        <v>6221991</v>
      </c>
      <c r="H127" s="33">
        <v>7182158</v>
      </c>
      <c r="I127" s="33">
        <v>8078185</v>
      </c>
      <c r="J127" s="33">
        <v>8950045</v>
      </c>
      <c r="K127" s="33">
        <v>9437758</v>
      </c>
      <c r="L127" s="33">
        <v>9964953</v>
      </c>
      <c r="M127" s="33">
        <v>9973384</v>
      </c>
      <c r="N127" s="33">
        <v>10137204</v>
      </c>
      <c r="O127" s="33">
        <v>10424858</v>
      </c>
    </row>
    <row r="128" spans="1:15" x14ac:dyDescent="0.35">
      <c r="A128" s="40">
        <f>VLOOKUP(B128,'[1]PORTFOLIO RAW'!B:B,1,FALSE)</f>
        <v>904678</v>
      </c>
      <c r="B128" s="40">
        <v>904678</v>
      </c>
      <c r="C128" s="40" t="s">
        <v>5143</v>
      </c>
      <c r="D128" s="38" t="s">
        <v>5144</v>
      </c>
      <c r="E128" s="33">
        <v>15264000</v>
      </c>
      <c r="F128" s="33">
        <v>18279000</v>
      </c>
      <c r="G128" s="33">
        <v>14675000</v>
      </c>
      <c r="H128" s="33">
        <v>17973000</v>
      </c>
      <c r="I128" s="33">
        <v>24829000</v>
      </c>
      <c r="J128" s="33">
        <v>28503000</v>
      </c>
      <c r="K128" s="33">
        <v>29402000</v>
      </c>
      <c r="L128" s="33">
        <v>32870000</v>
      </c>
      <c r="M128" s="33">
        <v>23633000</v>
      </c>
      <c r="N128" s="33">
        <v>15887000</v>
      </c>
      <c r="O128" s="33">
        <v>20620000</v>
      </c>
    </row>
    <row r="129" spans="1:15" x14ac:dyDescent="0.35">
      <c r="A129" s="40">
        <f>VLOOKUP(B129,'[1]PORTFOLIO RAW'!B:B,1,FALSE)</f>
        <v>696738</v>
      </c>
      <c r="B129" s="40">
        <v>696738</v>
      </c>
      <c r="C129" s="40" t="s">
        <v>5145</v>
      </c>
      <c r="D129" s="38" t="s">
        <v>5146</v>
      </c>
      <c r="E129" s="33">
        <v>87968000</v>
      </c>
      <c r="F129" s="33">
        <v>53579000</v>
      </c>
      <c r="G129" s="33">
        <v>51673000</v>
      </c>
      <c r="H129" s="33">
        <v>45967000</v>
      </c>
      <c r="I129" s="33">
        <v>36793000</v>
      </c>
      <c r="J129" s="33">
        <v>41664000</v>
      </c>
      <c r="K129" s="33">
        <v>40874000</v>
      </c>
      <c r="L129" s="33">
        <v>40085000</v>
      </c>
      <c r="M129" s="33">
        <v>39395000</v>
      </c>
      <c r="N129" s="33">
        <v>37850000</v>
      </c>
      <c r="O129" s="33">
        <v>42828000</v>
      </c>
    </row>
    <row r="130" spans="1:15" x14ac:dyDescent="0.35">
      <c r="A130" s="40">
        <f>VLOOKUP(B130,'[1]PORTFOLIO RAW'!B:B,1,FALSE)</f>
        <v>729665</v>
      </c>
      <c r="B130" s="40">
        <v>729665</v>
      </c>
      <c r="C130" s="40" t="s">
        <v>5147</v>
      </c>
      <c r="D130" s="38" t="s">
        <v>5148</v>
      </c>
      <c r="E130" s="33">
        <v>6143044</v>
      </c>
      <c r="F130" s="33">
        <v>5971277</v>
      </c>
      <c r="G130" s="33">
        <v>4827309</v>
      </c>
      <c r="H130" s="33">
        <v>4865687</v>
      </c>
      <c r="I130" s="33">
        <v>5311713</v>
      </c>
      <c r="J130" s="33">
        <v>5580506</v>
      </c>
      <c r="K130" s="33">
        <v>5899872</v>
      </c>
      <c r="L130" s="33">
        <v>6228508</v>
      </c>
      <c r="M130" s="33">
        <v>5995402</v>
      </c>
      <c r="N130" s="33">
        <v>5996458</v>
      </c>
      <c r="O130" s="33">
        <v>5647224</v>
      </c>
    </row>
    <row r="131" spans="1:15" x14ac:dyDescent="0.35">
      <c r="A131" s="40">
        <f>VLOOKUP(B131,'[1]PORTFOLIO RAW'!B:B,1,FALSE)</f>
        <v>912030</v>
      </c>
      <c r="B131" s="40">
        <v>912030</v>
      </c>
      <c r="C131" s="40" t="s">
        <v>5149</v>
      </c>
      <c r="D131" s="38" t="s">
        <v>5150</v>
      </c>
      <c r="E131" s="33">
        <v>3837557</v>
      </c>
      <c r="F131" s="33">
        <v>4021520</v>
      </c>
      <c r="G131" s="33">
        <v>4067947</v>
      </c>
      <c r="H131" s="33">
        <v>4002161</v>
      </c>
      <c r="I131" s="33">
        <v>4285589</v>
      </c>
      <c r="J131" s="33">
        <v>4088983</v>
      </c>
      <c r="K131" s="33">
        <v>4082157</v>
      </c>
      <c r="L131" s="33">
        <v>4277207</v>
      </c>
      <c r="M131" s="33">
        <v>4447509</v>
      </c>
      <c r="N131" s="33">
        <v>5019822</v>
      </c>
      <c r="O131" s="33">
        <v>5209782</v>
      </c>
    </row>
    <row r="132" spans="1:15" x14ac:dyDescent="0.35">
      <c r="A132" s="40">
        <f>VLOOKUP(B132,'[1]PORTFOLIO RAW'!B:B,1,FALSE)</f>
        <v>945589</v>
      </c>
      <c r="B132" s="40">
        <v>945589</v>
      </c>
      <c r="C132" s="40" t="s">
        <v>5151</v>
      </c>
      <c r="D132" s="38" t="s">
        <v>5152</v>
      </c>
      <c r="E132" s="33">
        <v>1058185</v>
      </c>
      <c r="F132" s="33">
        <v>1182570</v>
      </c>
      <c r="G132" s="33">
        <v>1157030</v>
      </c>
      <c r="H132" s="33">
        <v>1255134</v>
      </c>
      <c r="I132" s="33">
        <v>1725386</v>
      </c>
      <c r="J132" s="33">
        <v>1900722</v>
      </c>
      <c r="K132" s="33">
        <v>2099878</v>
      </c>
      <c r="L132" s="33">
        <v>2269567</v>
      </c>
      <c r="M132" s="33">
        <v>2550689</v>
      </c>
      <c r="N132" s="33">
        <v>2293992</v>
      </c>
      <c r="O132" s="33">
        <v>2205019</v>
      </c>
    </row>
    <row r="133" spans="1:15" x14ac:dyDescent="0.35">
      <c r="A133" s="40">
        <f>VLOOKUP(B133,'[1]PORTFOLIO RAW'!B:B,1,FALSE)</f>
        <v>905077</v>
      </c>
      <c r="B133" s="40">
        <v>905077</v>
      </c>
      <c r="C133" s="40" t="s">
        <v>5153</v>
      </c>
      <c r="D133" s="38" t="s">
        <v>5154</v>
      </c>
      <c r="E133" s="33">
        <v>4946716</v>
      </c>
      <c r="F133" s="33">
        <v>5132768</v>
      </c>
      <c r="G133" s="33">
        <v>5298668</v>
      </c>
      <c r="H133" s="33">
        <v>5671009</v>
      </c>
      <c r="I133" s="33">
        <v>6080788</v>
      </c>
      <c r="J133" s="33">
        <v>6644252</v>
      </c>
      <c r="K133" s="33">
        <v>7146079</v>
      </c>
      <c r="L133" s="33">
        <v>7421768</v>
      </c>
      <c r="M133" s="33">
        <v>7386626</v>
      </c>
      <c r="N133" s="33">
        <v>7440181</v>
      </c>
      <c r="O133" s="33">
        <v>7515426</v>
      </c>
    </row>
    <row r="134" spans="1:15" x14ac:dyDescent="0.35">
      <c r="A134" s="40">
        <f>VLOOKUP(B134,'[1]PORTFOLIO RAW'!B:B,1,FALSE)</f>
        <v>699943</v>
      </c>
      <c r="B134" s="40">
        <v>699943</v>
      </c>
      <c r="C134" s="40" t="s">
        <v>5155</v>
      </c>
      <c r="D134" s="38" t="s">
        <v>5156</v>
      </c>
      <c r="E134" s="33">
        <v>2836088</v>
      </c>
      <c r="F134" s="33">
        <v>3572376</v>
      </c>
      <c r="G134" s="33">
        <v>3315912</v>
      </c>
      <c r="H134" s="33">
        <v>4093266</v>
      </c>
      <c r="I134" s="33">
        <v>4448709</v>
      </c>
      <c r="J134" s="33">
        <v>4365400</v>
      </c>
      <c r="K134" s="33">
        <v>4669100</v>
      </c>
      <c r="L134" s="33">
        <v>4627100</v>
      </c>
      <c r="M134" s="33">
        <v>4857800</v>
      </c>
      <c r="N134" s="33">
        <v>4990100</v>
      </c>
      <c r="O134" s="33">
        <v>5027200</v>
      </c>
    </row>
    <row r="135" spans="1:15" x14ac:dyDescent="0.35">
      <c r="A135" s="40">
        <f>VLOOKUP(B135,'[1]PORTFOLIO RAW'!B:B,1,FALSE)</f>
        <v>542983</v>
      </c>
      <c r="B135" s="40">
        <v>542983</v>
      </c>
      <c r="C135" s="40" t="s">
        <v>5157</v>
      </c>
      <c r="D135" s="38" t="s">
        <v>5158</v>
      </c>
      <c r="E135" s="33">
        <v>738368</v>
      </c>
      <c r="F135" s="33">
        <v>1674499</v>
      </c>
      <c r="G135" s="33">
        <v>1637134</v>
      </c>
      <c r="H135" s="33">
        <v>1679552</v>
      </c>
      <c r="I135" s="33">
        <v>1789349</v>
      </c>
      <c r="J135" s="33">
        <v>2002652</v>
      </c>
      <c r="K135" s="33">
        <v>2492279</v>
      </c>
      <c r="L135" s="33">
        <v>2530700</v>
      </c>
      <c r="M135" s="33">
        <v>2705000</v>
      </c>
      <c r="N135" s="33">
        <v>2832700</v>
      </c>
      <c r="O135" s="33">
        <v>3058800</v>
      </c>
    </row>
    <row r="136" spans="1:15" x14ac:dyDescent="0.35">
      <c r="A136" s="40">
        <f>VLOOKUP(B136,'[1]PORTFOLIO RAW'!B:B,1,FALSE)</f>
        <v>741410</v>
      </c>
      <c r="B136" s="40">
        <v>741410</v>
      </c>
      <c r="C136" s="40" t="s">
        <v>5159</v>
      </c>
      <c r="D136" s="38" t="s">
        <v>5160</v>
      </c>
      <c r="E136" s="33">
        <v>10596100</v>
      </c>
      <c r="F136" s="33">
        <v>10148400</v>
      </c>
      <c r="G136" s="33">
        <v>10302800</v>
      </c>
      <c r="H136" s="33">
        <v>10209100</v>
      </c>
      <c r="I136" s="33">
        <v>10312300</v>
      </c>
      <c r="J136" s="33">
        <v>10531500</v>
      </c>
      <c r="K136" s="33">
        <v>10354600</v>
      </c>
      <c r="L136" s="33">
        <v>10523200</v>
      </c>
      <c r="M136" s="33">
        <v>10763700</v>
      </c>
      <c r="N136" s="33">
        <v>11077000</v>
      </c>
      <c r="O136" s="33">
        <v>11294900</v>
      </c>
    </row>
    <row r="137" spans="1:15" x14ac:dyDescent="0.35">
      <c r="A137" s="40">
        <f>VLOOKUP(B137,'[1]PORTFOLIO RAW'!B:B,1,FALSE)</f>
        <v>998171</v>
      </c>
      <c r="B137" s="40">
        <v>998171</v>
      </c>
      <c r="C137" s="40" t="s">
        <v>5161</v>
      </c>
      <c r="D137" s="38" t="s">
        <v>5162</v>
      </c>
      <c r="E137" s="33">
        <v>77349000</v>
      </c>
      <c r="F137" s="33">
        <v>71288000</v>
      </c>
      <c r="G137" s="33">
        <v>66176000</v>
      </c>
      <c r="H137" s="33">
        <v>67997000</v>
      </c>
      <c r="I137" s="33">
        <v>70395000</v>
      </c>
      <c r="J137" s="33">
        <v>74754000</v>
      </c>
      <c r="K137" s="33">
        <v>78812000</v>
      </c>
      <c r="L137" s="33">
        <v>83176000</v>
      </c>
      <c r="M137" s="33">
        <v>88519000</v>
      </c>
      <c r="N137" s="33">
        <v>94595000</v>
      </c>
      <c r="O137" s="33">
        <v>100904000</v>
      </c>
    </row>
    <row r="138" spans="1:15" x14ac:dyDescent="0.35">
      <c r="A138" s="40">
        <f>VLOOKUP(B138,'[1]PORTFOLIO RAW'!B:B,1,FALSE)</f>
        <v>904842</v>
      </c>
      <c r="B138" s="40">
        <v>904842</v>
      </c>
      <c r="C138" s="40" t="s">
        <v>5163</v>
      </c>
      <c r="D138" s="38" t="s">
        <v>5164</v>
      </c>
      <c r="E138" s="33">
        <v>9623000</v>
      </c>
      <c r="F138" s="33">
        <v>11322000</v>
      </c>
      <c r="G138" s="33">
        <v>8281000</v>
      </c>
      <c r="H138" s="33">
        <v>8695000</v>
      </c>
      <c r="I138" s="33">
        <v>8348000</v>
      </c>
      <c r="J138" s="33">
        <v>7409000</v>
      </c>
      <c r="K138" s="33">
        <v>8095000</v>
      </c>
      <c r="L138" s="33">
        <v>9261000</v>
      </c>
      <c r="M138" s="33">
        <v>7252000</v>
      </c>
      <c r="N138" s="33">
        <v>7528000</v>
      </c>
      <c r="O138" s="33">
        <v>9403000</v>
      </c>
    </row>
    <row r="139" spans="1:15" x14ac:dyDescent="0.35">
      <c r="A139" s="40">
        <f>VLOOKUP(B139,'[1]PORTFOLIO RAW'!B:B,1,FALSE)</f>
        <v>916860</v>
      </c>
      <c r="B139" s="40">
        <v>916860</v>
      </c>
      <c r="C139" s="40" t="s">
        <v>5165</v>
      </c>
      <c r="D139" s="38" t="s">
        <v>5166</v>
      </c>
      <c r="E139" s="33">
        <v>25289989</v>
      </c>
      <c r="F139" s="33">
        <v>29049472</v>
      </c>
      <c r="G139" s="33">
        <v>30960414</v>
      </c>
      <c r="H139" s="33">
        <v>33868208</v>
      </c>
      <c r="I139" s="33">
        <v>36832000</v>
      </c>
      <c r="J139" s="33">
        <v>39126000</v>
      </c>
      <c r="K139" s="33">
        <v>41313000</v>
      </c>
      <c r="L139" s="33">
        <v>48500000</v>
      </c>
      <c r="M139" s="33">
        <v>54289000</v>
      </c>
      <c r="N139" s="33">
        <v>54379000</v>
      </c>
      <c r="O139" s="33">
        <v>53767000</v>
      </c>
    </row>
    <row r="140" spans="1:15" x14ac:dyDescent="0.35">
      <c r="A140" s="40">
        <f>VLOOKUP(B140,'[1]PORTFOLIO RAW'!B:B,1,FALSE)</f>
        <v>951068</v>
      </c>
      <c r="B140" s="40">
        <v>951068</v>
      </c>
      <c r="C140" s="40" t="s">
        <v>5167</v>
      </c>
      <c r="D140" s="38" t="s">
        <v>5168</v>
      </c>
      <c r="E140" s="33">
        <v>3419566</v>
      </c>
      <c r="F140" s="33">
        <v>3663201</v>
      </c>
      <c r="G140" s="33">
        <v>3292650</v>
      </c>
      <c r="H140" s="33">
        <v>3200972</v>
      </c>
      <c r="I140" s="33">
        <v>2982792</v>
      </c>
      <c r="J140" s="33">
        <v>3018166</v>
      </c>
      <c r="K140" s="33">
        <v>2860434</v>
      </c>
      <c r="L140" s="33">
        <v>2955641</v>
      </c>
      <c r="M140" s="33">
        <v>3155691</v>
      </c>
      <c r="N140" s="33">
        <v>3783963</v>
      </c>
      <c r="O140" s="33">
        <v>4744000</v>
      </c>
    </row>
    <row r="141" spans="1:15" x14ac:dyDescent="0.35">
      <c r="A141" s="40">
        <f>VLOOKUP(B141,'[1]PORTFOLIO RAW'!B:B,1,FALSE)</f>
        <v>545725</v>
      </c>
      <c r="B141" s="40">
        <v>545725</v>
      </c>
      <c r="C141" s="40" t="s">
        <v>5169</v>
      </c>
      <c r="D141" s="38" t="s">
        <v>5170</v>
      </c>
      <c r="E141" s="33">
        <v>3171600</v>
      </c>
      <c r="F141" s="33">
        <v>4097500</v>
      </c>
      <c r="G141" s="33">
        <v>4426700</v>
      </c>
      <c r="H141" s="33">
        <v>4670700</v>
      </c>
      <c r="I141" s="33">
        <v>5085500</v>
      </c>
      <c r="J141" s="33">
        <v>5516500</v>
      </c>
      <c r="K141" s="33">
        <v>6932199</v>
      </c>
      <c r="L141" s="33">
        <v>9703324</v>
      </c>
      <c r="M141" s="33">
        <v>10763800</v>
      </c>
      <c r="N141" s="33">
        <v>11448800</v>
      </c>
      <c r="O141" s="33">
        <v>12273900</v>
      </c>
    </row>
    <row r="142" spans="1:15" x14ac:dyDescent="0.35">
      <c r="A142" s="40">
        <f>VLOOKUP(B142,'[1]PORTFOLIO RAW'!B:B,1,FALSE)</f>
        <v>905052</v>
      </c>
      <c r="B142" s="40">
        <v>905052</v>
      </c>
      <c r="C142" s="40" t="s">
        <v>5171</v>
      </c>
      <c r="D142" s="38" t="s">
        <v>5172</v>
      </c>
      <c r="E142" s="33">
        <v>16170611</v>
      </c>
      <c r="F142" s="33">
        <v>15869354</v>
      </c>
      <c r="G142" s="33">
        <v>13877068</v>
      </c>
      <c r="H142" s="33">
        <v>15870376</v>
      </c>
      <c r="I142" s="33">
        <v>17786583</v>
      </c>
      <c r="J142" s="33">
        <v>17924000</v>
      </c>
      <c r="K142" s="33">
        <v>14135000</v>
      </c>
      <c r="L142" s="33">
        <v>14484000</v>
      </c>
      <c r="M142" s="33">
        <v>13405000</v>
      </c>
      <c r="N142" s="33">
        <v>13599000</v>
      </c>
      <c r="O142" s="33">
        <v>14314000</v>
      </c>
    </row>
    <row r="143" spans="1:15" x14ac:dyDescent="0.35">
      <c r="A143" s="40">
        <f>VLOOKUP(B143,'[1]PORTFOLIO RAW'!B:B,1,FALSE)</f>
        <v>328184</v>
      </c>
      <c r="B143" s="40">
        <v>328184</v>
      </c>
      <c r="C143" s="40" t="s">
        <v>5173</v>
      </c>
      <c r="D143" s="38" t="s">
        <v>5174</v>
      </c>
      <c r="E143" s="33">
        <v>2672947</v>
      </c>
      <c r="F143" s="33">
        <v>3070974</v>
      </c>
      <c r="G143" s="33">
        <v>3182537</v>
      </c>
      <c r="H143" s="33">
        <v>3455000</v>
      </c>
      <c r="I143" s="33">
        <v>3851000</v>
      </c>
      <c r="J143" s="33">
        <v>4151000</v>
      </c>
      <c r="K143" s="33">
        <v>4171000</v>
      </c>
      <c r="L143" s="33">
        <v>4506000</v>
      </c>
      <c r="M143" s="33">
        <v>4192000</v>
      </c>
      <c r="N143" s="33">
        <v>4694000</v>
      </c>
      <c r="O143" s="33">
        <v>5177000</v>
      </c>
    </row>
    <row r="144" spans="1:15" x14ac:dyDescent="0.35">
      <c r="A144" s="40">
        <f>VLOOKUP(B144,'[1]PORTFOLIO RAW'!B:B,1,FALSE)</f>
        <v>922726</v>
      </c>
      <c r="B144" s="40">
        <v>922726</v>
      </c>
      <c r="C144" s="40" t="s">
        <v>5175</v>
      </c>
      <c r="D144" s="38" t="s">
        <v>5176</v>
      </c>
      <c r="E144" s="33">
        <v>38334000</v>
      </c>
      <c r="F144" s="33">
        <v>37586000</v>
      </c>
      <c r="G144" s="33">
        <v>35127000</v>
      </c>
      <c r="H144" s="33">
        <v>43623000</v>
      </c>
      <c r="I144" s="33">
        <v>53999000</v>
      </c>
      <c r="J144" s="33">
        <v>53341000</v>
      </c>
      <c r="K144" s="33">
        <v>52708000</v>
      </c>
      <c r="L144" s="33">
        <v>55870000</v>
      </c>
      <c r="M144" s="33">
        <v>55355000</v>
      </c>
      <c r="N144" s="33">
        <v>59387000</v>
      </c>
      <c r="O144" s="33">
        <v>62761000</v>
      </c>
    </row>
    <row r="145" spans="1:15" x14ac:dyDescent="0.35">
      <c r="A145" s="40">
        <f>VLOOKUP(B145,'[1]PORTFOLIO RAW'!B:B,1,FALSE)</f>
        <v>905050</v>
      </c>
      <c r="B145" s="40">
        <v>905050</v>
      </c>
      <c r="C145" s="40" t="s">
        <v>5177</v>
      </c>
      <c r="D145" s="38" t="s">
        <v>5178</v>
      </c>
      <c r="E145" s="33">
        <v>2276638</v>
      </c>
      <c r="F145" s="33">
        <v>2389372</v>
      </c>
      <c r="G145" s="33">
        <v>2326158</v>
      </c>
      <c r="H145" s="33">
        <v>2622862</v>
      </c>
      <c r="I145" s="33">
        <v>2788018</v>
      </c>
      <c r="J145" s="33">
        <v>2821446</v>
      </c>
      <c r="K145" s="33">
        <v>2952896</v>
      </c>
      <c r="L145" s="33">
        <v>3088533</v>
      </c>
      <c r="M145" s="33">
        <v>3023189</v>
      </c>
      <c r="N145" s="33">
        <v>3116350</v>
      </c>
      <c r="O145" s="33">
        <v>3398719</v>
      </c>
    </row>
    <row r="146" spans="1:15" x14ac:dyDescent="0.35">
      <c r="A146" s="40">
        <f>VLOOKUP(B146,'[1]PORTFOLIO RAW'!B:B,1,FALSE)</f>
        <v>904069</v>
      </c>
      <c r="B146" s="40">
        <v>904069</v>
      </c>
      <c r="C146" s="40" t="s">
        <v>5179</v>
      </c>
      <c r="D146" s="38" t="s">
        <v>5180</v>
      </c>
      <c r="E146" s="33">
        <v>21890000</v>
      </c>
      <c r="F146" s="33">
        <v>24829000</v>
      </c>
      <c r="G146" s="33">
        <v>23366000</v>
      </c>
      <c r="H146" s="33">
        <v>25179000</v>
      </c>
      <c r="I146" s="33">
        <v>26034000</v>
      </c>
      <c r="J146" s="33">
        <v>27833000</v>
      </c>
      <c r="K146" s="33">
        <v>29080000</v>
      </c>
      <c r="L146" s="33">
        <v>23617000</v>
      </c>
      <c r="M146" s="33">
        <v>22365000</v>
      </c>
      <c r="N146" s="33">
        <v>21079000</v>
      </c>
      <c r="O146" s="33">
        <v>21743000</v>
      </c>
    </row>
    <row r="147" spans="1:15" x14ac:dyDescent="0.35">
      <c r="A147" s="40">
        <f>VLOOKUP(B147,'[1]PORTFOLIO RAW'!B:B,1,FALSE)</f>
        <v>923465</v>
      </c>
      <c r="B147" s="40">
        <v>923465</v>
      </c>
      <c r="C147" s="40" t="s">
        <v>5181</v>
      </c>
      <c r="D147" s="38" t="s">
        <v>5182</v>
      </c>
      <c r="E147" s="33">
        <v>6554200</v>
      </c>
      <c r="F147" s="33">
        <v>6962700</v>
      </c>
      <c r="G147" s="33">
        <v>6027600</v>
      </c>
      <c r="H147" s="33">
        <v>6531900</v>
      </c>
      <c r="I147" s="33">
        <v>7014600</v>
      </c>
      <c r="J147" s="33">
        <v>6956200</v>
      </c>
      <c r="K147" s="33">
        <v>7122300</v>
      </c>
      <c r="L147" s="33">
        <v>7537100</v>
      </c>
      <c r="M147" s="33">
        <v>7613800</v>
      </c>
      <c r="N147" s="33">
        <v>7846600</v>
      </c>
      <c r="O147" s="33">
        <v>7882400</v>
      </c>
    </row>
    <row r="148" spans="1:15" x14ac:dyDescent="0.35">
      <c r="A148" s="40">
        <f>VLOOKUP(B148,'[1]PORTFOLIO RAW'!B:B,1,FALSE)</f>
        <v>912142</v>
      </c>
      <c r="B148" s="40">
        <v>912142</v>
      </c>
      <c r="C148" s="40" t="s">
        <v>5183</v>
      </c>
      <c r="D148" s="38" t="s">
        <v>5184</v>
      </c>
      <c r="E148" s="33">
        <v>8473970</v>
      </c>
      <c r="F148" s="33">
        <v>11252159</v>
      </c>
      <c r="G148" s="33">
        <v>11467376</v>
      </c>
      <c r="H148" s="33">
        <v>9915517</v>
      </c>
      <c r="I148" s="33">
        <v>10381664</v>
      </c>
      <c r="J148" s="33">
        <v>10893778</v>
      </c>
      <c r="K148" s="33">
        <v>11818376</v>
      </c>
      <c r="L148" s="33">
        <v>12695157</v>
      </c>
      <c r="M148" s="33">
        <v>12114832</v>
      </c>
      <c r="N148" s="33">
        <v>10964157</v>
      </c>
      <c r="O148" s="33">
        <v>10022788</v>
      </c>
    </row>
    <row r="149" spans="1:15" x14ac:dyDescent="0.35">
      <c r="A149" s="40">
        <f>VLOOKUP(B149,'[1]PORTFOLIO RAW'!B:B,1,FALSE)</f>
        <v>912212</v>
      </c>
      <c r="B149" s="40">
        <v>912212</v>
      </c>
      <c r="C149" s="40" t="s">
        <v>5185</v>
      </c>
      <c r="D149" s="38" t="s">
        <v>5186</v>
      </c>
      <c r="E149" s="33">
        <v>61095000</v>
      </c>
      <c r="F149" s="33">
        <v>63747000</v>
      </c>
      <c r="G149" s="33">
        <v>61944000</v>
      </c>
      <c r="H149" s="33">
        <v>61641000</v>
      </c>
      <c r="I149" s="33">
        <v>65039000</v>
      </c>
      <c r="J149" s="33">
        <v>67224000</v>
      </c>
      <c r="K149" s="33">
        <v>71310000</v>
      </c>
      <c r="L149" s="33">
        <v>74336000</v>
      </c>
      <c r="M149" s="33">
        <v>70079000</v>
      </c>
      <c r="N149" s="33">
        <v>71891000</v>
      </c>
      <c r="O149" s="33">
        <v>76451000</v>
      </c>
    </row>
    <row r="150" spans="1:15" x14ac:dyDescent="0.35">
      <c r="A150" s="40">
        <f>VLOOKUP(B150,'[1]PORTFOLIO RAW'!B:B,1,FALSE)</f>
        <v>867871</v>
      </c>
      <c r="B150" s="40">
        <v>867871</v>
      </c>
      <c r="C150" s="40" t="s">
        <v>5187</v>
      </c>
      <c r="D150" s="38" t="s">
        <v>5188</v>
      </c>
      <c r="E150" s="33">
        <v>26399000</v>
      </c>
      <c r="F150" s="33">
        <v>13183000</v>
      </c>
      <c r="G150" s="33">
        <v>26209000</v>
      </c>
      <c r="H150" s="33">
        <v>22817000</v>
      </c>
      <c r="I150" s="33">
        <v>22033000</v>
      </c>
      <c r="J150" s="33">
        <v>26761000</v>
      </c>
      <c r="K150" s="33">
        <v>26329000</v>
      </c>
      <c r="L150" s="33">
        <v>18678000</v>
      </c>
      <c r="M150" s="33">
        <v>18485000</v>
      </c>
      <c r="N150" s="33">
        <v>18364000</v>
      </c>
      <c r="O150" s="33">
        <v>16989000</v>
      </c>
    </row>
    <row r="151" spans="1:15" x14ac:dyDescent="0.35">
      <c r="A151" s="40">
        <f>VLOOKUP(B151,'[1]PORTFOLIO RAW'!B:B,1,FALSE)</f>
        <v>993062</v>
      </c>
      <c r="B151" s="40">
        <v>993062</v>
      </c>
      <c r="C151" s="40" t="s">
        <v>5189</v>
      </c>
      <c r="D151" s="38" t="s">
        <v>5190</v>
      </c>
      <c r="E151" s="33">
        <v>2731229</v>
      </c>
      <c r="F151" s="33">
        <v>2521716</v>
      </c>
      <c r="G151" s="33">
        <v>1520216</v>
      </c>
      <c r="H151" s="33">
        <v>1822159</v>
      </c>
      <c r="I151" s="33">
        <v>3175167</v>
      </c>
      <c r="J151" s="33">
        <v>3171944</v>
      </c>
      <c r="K151" s="33">
        <v>2842781</v>
      </c>
      <c r="L151" s="33">
        <v>2929408</v>
      </c>
      <c r="M151" s="33">
        <v>2814049</v>
      </c>
      <c r="N151" s="33">
        <v>2984493</v>
      </c>
      <c r="O151" s="33">
        <v>3480014</v>
      </c>
    </row>
    <row r="152" spans="1:15" x14ac:dyDescent="0.35">
      <c r="A152" s="40">
        <f>VLOOKUP(B152,'[1]PORTFOLIO RAW'!B:B,1,FALSE)</f>
        <v>271980</v>
      </c>
      <c r="B152" s="40">
        <v>271980</v>
      </c>
      <c r="C152" s="40" t="s">
        <v>5191</v>
      </c>
      <c r="D152" s="38" t="s">
        <v>5192</v>
      </c>
      <c r="E152" s="33">
        <v>11362000</v>
      </c>
      <c r="F152" s="33">
        <v>15365000</v>
      </c>
      <c r="G152" s="33">
        <v>7631000</v>
      </c>
      <c r="H152" s="33">
        <v>9129000</v>
      </c>
      <c r="I152" s="33">
        <v>10573000</v>
      </c>
      <c r="J152" s="33">
        <v>8809000</v>
      </c>
      <c r="K152" s="33">
        <v>10588000</v>
      </c>
      <c r="L152" s="33">
        <v>17555000</v>
      </c>
      <c r="M152" s="33">
        <v>12633000</v>
      </c>
      <c r="N152" s="33">
        <v>10518000</v>
      </c>
      <c r="O152" s="33">
        <v>13949000</v>
      </c>
    </row>
    <row r="153" spans="1:15" x14ac:dyDescent="0.35">
      <c r="A153" s="40">
        <f>VLOOKUP(B153,'[1]PORTFOLIO RAW'!B:B,1,FALSE)</f>
        <v>905922</v>
      </c>
      <c r="B153" s="40">
        <v>905922</v>
      </c>
      <c r="C153" s="40" t="s">
        <v>5193</v>
      </c>
      <c r="D153" s="38" t="s">
        <v>5194</v>
      </c>
      <c r="E153" s="33">
        <v>11776000</v>
      </c>
      <c r="F153" s="33">
        <v>12822000</v>
      </c>
      <c r="G153" s="33">
        <v>12575000</v>
      </c>
      <c r="H153" s="33">
        <v>12397000</v>
      </c>
      <c r="I153" s="33">
        <v>13198000</v>
      </c>
      <c r="J153" s="33">
        <v>14197000</v>
      </c>
      <c r="K153" s="33">
        <v>14792000</v>
      </c>
      <c r="L153" s="33">
        <v>14580000</v>
      </c>
      <c r="M153" s="33">
        <v>13525000</v>
      </c>
      <c r="N153" s="33">
        <v>13014000</v>
      </c>
      <c r="O153" s="33">
        <v>12923000</v>
      </c>
    </row>
    <row r="154" spans="1:15" x14ac:dyDescent="0.35">
      <c r="A154" s="40">
        <f>VLOOKUP(B154,'[1]PORTFOLIO RAW'!B:B,1,FALSE)</f>
        <v>916130</v>
      </c>
      <c r="B154" s="40">
        <v>916130</v>
      </c>
      <c r="C154" s="40" t="s">
        <v>5195</v>
      </c>
      <c r="D154" s="38" t="s">
        <v>5196</v>
      </c>
      <c r="E154" s="33">
        <v>7609000</v>
      </c>
      <c r="F154" s="33">
        <v>6334000</v>
      </c>
      <c r="G154" s="33">
        <v>5516000</v>
      </c>
      <c r="H154" s="33">
        <v>5342000</v>
      </c>
      <c r="I154" s="33">
        <v>4672000</v>
      </c>
      <c r="J154" s="33">
        <v>4561000</v>
      </c>
      <c r="K154" s="33">
        <v>4386000</v>
      </c>
      <c r="L154" s="33">
        <v>4351000</v>
      </c>
      <c r="M154" s="33">
        <v>4502000</v>
      </c>
      <c r="N154" s="33">
        <v>5390000</v>
      </c>
      <c r="O154" s="33">
        <v>6868000</v>
      </c>
    </row>
    <row r="155" spans="1:15" x14ac:dyDescent="0.35">
      <c r="A155" s="40">
        <f>VLOOKUP(B155,'[1]PORTFOLIO RAW'!B:B,1,FALSE)</f>
        <v>546169</v>
      </c>
      <c r="B155" s="40">
        <v>546169</v>
      </c>
      <c r="C155" s="40" t="s">
        <v>5197</v>
      </c>
      <c r="D155" s="38" t="s">
        <v>5198</v>
      </c>
      <c r="E155" s="33">
        <v>750594</v>
      </c>
      <c r="F155" s="33">
        <v>824703</v>
      </c>
      <c r="G155" s="33">
        <v>844329</v>
      </c>
      <c r="H155" s="33">
        <v>898876</v>
      </c>
      <c r="I155" s="33">
        <v>916288</v>
      </c>
      <c r="J155" s="33">
        <v>929808</v>
      </c>
      <c r="K155" s="33">
        <v>946673</v>
      </c>
      <c r="L155" s="33">
        <v>993897</v>
      </c>
      <c r="M155" s="33">
        <v>1166769</v>
      </c>
      <c r="N155" s="33">
        <v>1170792</v>
      </c>
      <c r="O155" s="33">
        <v>1200834</v>
      </c>
    </row>
    <row r="156" spans="1:15" x14ac:dyDescent="0.35">
      <c r="A156" s="40">
        <f>VLOOKUP(B156,'[1]PORTFOLIO RAW'!B:B,1,FALSE)</f>
        <v>902354</v>
      </c>
      <c r="B156" s="40">
        <v>902354</v>
      </c>
      <c r="C156" s="40" t="s">
        <v>5199</v>
      </c>
      <c r="D156" s="38" t="s">
        <v>5200</v>
      </c>
      <c r="E156" s="33">
        <v>18266000</v>
      </c>
      <c r="F156" s="33">
        <v>19415000</v>
      </c>
      <c r="G156" s="33">
        <v>19115000</v>
      </c>
      <c r="H156" s="33">
        <v>19746000</v>
      </c>
      <c r="I156" s="33">
        <v>20846000</v>
      </c>
      <c r="J156" s="33">
        <v>21063000</v>
      </c>
      <c r="K156" s="33">
        <v>21152000</v>
      </c>
      <c r="L156" s="33">
        <v>19724000</v>
      </c>
      <c r="M156" s="33">
        <v>18591000</v>
      </c>
      <c r="N156" s="33">
        <v>18202000</v>
      </c>
      <c r="O156" s="33">
        <v>18259000</v>
      </c>
    </row>
    <row r="157" spans="1:15" x14ac:dyDescent="0.35">
      <c r="A157" s="40">
        <f>VLOOKUP(B157,'[1]PORTFOLIO RAW'!B:B,1,FALSE)</f>
        <v>325849</v>
      </c>
      <c r="B157" s="40">
        <v>325849</v>
      </c>
      <c r="C157" s="40" t="s">
        <v>5201</v>
      </c>
      <c r="D157" s="38" t="s">
        <v>5202</v>
      </c>
      <c r="E157" s="33">
        <v>16473734</v>
      </c>
      <c r="F157" s="33">
        <v>16389000</v>
      </c>
      <c r="G157" s="33">
        <v>17178000</v>
      </c>
      <c r="H157" s="33">
        <v>18391000</v>
      </c>
      <c r="I157" s="33">
        <v>18804000</v>
      </c>
      <c r="J157" s="33">
        <v>19279000</v>
      </c>
      <c r="K157" s="33">
        <v>19031000</v>
      </c>
      <c r="L157" s="33">
        <v>19023000</v>
      </c>
      <c r="M157" s="33">
        <v>19204000</v>
      </c>
      <c r="N157" s="33">
        <v>18686000</v>
      </c>
      <c r="O157" s="33">
        <v>19095000</v>
      </c>
    </row>
    <row r="158" spans="1:15" x14ac:dyDescent="0.35">
      <c r="A158" s="40">
        <f>VLOOKUP(B158,'[1]PORTFOLIO RAW'!B:B,1,FALSE)</f>
        <v>912134</v>
      </c>
      <c r="B158" s="40">
        <v>912134</v>
      </c>
      <c r="C158" s="40" t="s">
        <v>5203</v>
      </c>
      <c r="D158" s="38" t="s">
        <v>5204</v>
      </c>
      <c r="E158" s="33">
        <v>70235000</v>
      </c>
      <c r="F158" s="33">
        <v>76000000</v>
      </c>
      <c r="G158" s="33">
        <v>76733000</v>
      </c>
      <c r="H158" s="33">
        <v>82189000</v>
      </c>
      <c r="I158" s="33">
        <v>90374000</v>
      </c>
      <c r="J158" s="33">
        <v>96751000</v>
      </c>
      <c r="K158" s="33">
        <v>98375000</v>
      </c>
      <c r="L158" s="33">
        <v>108465000</v>
      </c>
      <c r="M158" s="33">
        <v>109830000</v>
      </c>
      <c r="N158" s="33">
        <v>115337000</v>
      </c>
      <c r="O158" s="33">
        <v>122662000</v>
      </c>
    </row>
    <row r="159" spans="1:15" x14ac:dyDescent="0.35">
      <c r="A159" s="40">
        <f>VLOOKUP(B159,'[1]PORTFOLIO RAW'!B:B,1,FALSE)</f>
        <v>277355</v>
      </c>
      <c r="B159" s="40">
        <v>277355</v>
      </c>
      <c r="C159" s="40" t="s">
        <v>5205</v>
      </c>
      <c r="D159" s="38" t="s">
        <v>5206</v>
      </c>
      <c r="E159" s="33">
        <v>636406</v>
      </c>
      <c r="F159" s="33">
        <v>790924</v>
      </c>
      <c r="G159" s="33">
        <v>859773</v>
      </c>
      <c r="H159" s="33">
        <v>1023586</v>
      </c>
      <c r="I159" s="33">
        <v>1158538</v>
      </c>
      <c r="J159" s="33">
        <v>1373947</v>
      </c>
      <c r="K159" s="33">
        <v>1577922</v>
      </c>
      <c r="L159" s="33">
        <v>1963874</v>
      </c>
      <c r="M159" s="33">
        <v>2197448</v>
      </c>
      <c r="N159" s="33">
        <v>2340049</v>
      </c>
      <c r="O159" s="33">
        <v>2502996</v>
      </c>
    </row>
    <row r="160" spans="1:15" x14ac:dyDescent="0.35">
      <c r="A160" s="40">
        <f>VLOOKUP(B160,'[1]PORTFOLIO RAW'!B:B,1,FALSE)</f>
        <v>906487</v>
      </c>
      <c r="B160" s="40">
        <v>906487</v>
      </c>
      <c r="C160" s="40" t="s">
        <v>5207</v>
      </c>
      <c r="D160" s="38" t="s">
        <v>5208</v>
      </c>
      <c r="E160" s="33">
        <v>4306400</v>
      </c>
      <c r="F160" s="33">
        <v>4076100</v>
      </c>
      <c r="G160" s="33">
        <v>3054000</v>
      </c>
      <c r="H160" s="33">
        <v>3358000</v>
      </c>
      <c r="I160" s="33">
        <v>3635400</v>
      </c>
      <c r="J160" s="33">
        <v>3720800</v>
      </c>
      <c r="K160" s="33">
        <v>3746000</v>
      </c>
      <c r="L160" s="33">
        <v>3782300</v>
      </c>
      <c r="M160" s="33">
        <v>3917200</v>
      </c>
      <c r="N160" s="33">
        <v>3749900</v>
      </c>
      <c r="O160" s="33">
        <v>3943800</v>
      </c>
    </row>
    <row r="161" spans="1:15" x14ac:dyDescent="0.35">
      <c r="A161" s="40">
        <f>VLOOKUP(B161,'[1]PORTFOLIO RAW'!B:B,1,FALSE)</f>
        <v>912219</v>
      </c>
      <c r="B161" s="40">
        <v>912219</v>
      </c>
      <c r="C161" s="40" t="s">
        <v>5209</v>
      </c>
      <c r="D161" s="38" t="s">
        <v>5210</v>
      </c>
      <c r="E161" s="33">
        <v>10186781</v>
      </c>
      <c r="F161" s="33">
        <v>4575417</v>
      </c>
      <c r="G161" s="33">
        <v>3119387</v>
      </c>
      <c r="H161" s="33">
        <v>3074022</v>
      </c>
      <c r="I161" s="33">
        <v>3095385</v>
      </c>
      <c r="J161" s="33">
        <v>4104706</v>
      </c>
      <c r="K161" s="33">
        <v>5935095</v>
      </c>
      <c r="L161" s="33">
        <v>7779812</v>
      </c>
      <c r="M161" s="33">
        <v>9474008</v>
      </c>
      <c r="N161" s="33">
        <v>10949999</v>
      </c>
      <c r="O161" s="33">
        <v>12646365</v>
      </c>
    </row>
    <row r="162" spans="1:15" x14ac:dyDescent="0.35">
      <c r="A162" s="40">
        <f>VLOOKUP(B162,'[1]PORTFOLIO RAW'!B:B,1,FALSE)</f>
        <v>921290</v>
      </c>
      <c r="B162" s="40">
        <v>921290</v>
      </c>
      <c r="C162" s="40" t="s">
        <v>5211</v>
      </c>
      <c r="D162" s="38" t="s">
        <v>5212</v>
      </c>
      <c r="E162" s="33">
        <v>18633500</v>
      </c>
      <c r="F162" s="33">
        <v>20378000</v>
      </c>
      <c r="G162" s="33">
        <v>21836000</v>
      </c>
      <c r="H162" s="33">
        <v>23076000</v>
      </c>
      <c r="I162" s="33">
        <v>24286500</v>
      </c>
      <c r="J162" s="33">
        <v>22603400</v>
      </c>
      <c r="K162" s="33">
        <v>23113100</v>
      </c>
      <c r="L162" s="33">
        <v>19615600</v>
      </c>
      <c r="M162" s="33">
        <v>19958700</v>
      </c>
      <c r="N162" s="33">
        <v>21222100</v>
      </c>
      <c r="O162" s="33">
        <v>22871300</v>
      </c>
    </row>
    <row r="163" spans="1:15" x14ac:dyDescent="0.35">
      <c r="A163" s="40">
        <f>VLOOKUP(B163,'[1]PORTFOLIO RAW'!B:B,1,FALSE)</f>
        <v>912402</v>
      </c>
      <c r="B163" s="40">
        <v>912402</v>
      </c>
      <c r="C163" s="40" t="s">
        <v>5213</v>
      </c>
      <c r="D163" s="38" t="s">
        <v>5214</v>
      </c>
      <c r="E163" s="33">
        <v>10594000</v>
      </c>
      <c r="F163" s="33">
        <v>10958000</v>
      </c>
      <c r="G163" s="33">
        <v>8890000</v>
      </c>
      <c r="H163" s="33">
        <v>10559000</v>
      </c>
      <c r="I163" s="33">
        <v>10754000</v>
      </c>
      <c r="J163" s="33">
        <v>11685000</v>
      </c>
      <c r="K163" s="33">
        <v>12049000</v>
      </c>
      <c r="L163" s="33">
        <v>13580000</v>
      </c>
      <c r="M163" s="33">
        <v>13682000</v>
      </c>
      <c r="N163" s="33">
        <v>13505000</v>
      </c>
      <c r="O163" s="33">
        <v>14291000</v>
      </c>
    </row>
    <row r="164" spans="1:15" x14ac:dyDescent="0.35">
      <c r="A164" s="40">
        <f>VLOOKUP(B164,'[1]PORTFOLIO RAW'!B:B,1,FALSE)</f>
        <v>277487</v>
      </c>
      <c r="B164" s="40">
        <v>277487</v>
      </c>
      <c r="C164" s="40" t="s">
        <v>5215</v>
      </c>
      <c r="D164" s="38" t="s">
        <v>5216</v>
      </c>
      <c r="E164" s="33">
        <v>49692000</v>
      </c>
      <c r="F164" s="33">
        <v>51486000</v>
      </c>
      <c r="G164" s="33">
        <v>45119000</v>
      </c>
      <c r="H164" s="33">
        <v>49449000</v>
      </c>
      <c r="I164" s="33">
        <v>53206000</v>
      </c>
      <c r="J164" s="33">
        <v>54127000</v>
      </c>
      <c r="K164" s="33">
        <v>55438000</v>
      </c>
      <c r="L164" s="33">
        <v>58232000</v>
      </c>
      <c r="M164" s="33">
        <v>58363000</v>
      </c>
      <c r="N164" s="33">
        <v>60906000</v>
      </c>
      <c r="O164" s="33">
        <v>65872000</v>
      </c>
    </row>
    <row r="165" spans="1:15" x14ac:dyDescent="0.35">
      <c r="A165" s="40">
        <f>VLOOKUP(B165,'[1]PORTFOLIO RAW'!B:B,1,FALSE)</f>
        <v>277642</v>
      </c>
      <c r="B165" s="40">
        <v>277642</v>
      </c>
      <c r="C165" s="40" t="s">
        <v>5217</v>
      </c>
      <c r="D165" s="38" t="s">
        <v>5218</v>
      </c>
      <c r="E165" s="33">
        <v>5420000</v>
      </c>
      <c r="F165" s="33">
        <v>5774000</v>
      </c>
      <c r="G165" s="33">
        <v>4481000</v>
      </c>
      <c r="H165" s="33">
        <v>5444000</v>
      </c>
      <c r="I165" s="33">
        <v>6615000</v>
      </c>
      <c r="J165" s="33">
        <v>6858000</v>
      </c>
      <c r="K165" s="33">
        <v>6782000</v>
      </c>
      <c r="L165" s="33">
        <v>6981000</v>
      </c>
      <c r="M165" s="33">
        <v>4038000</v>
      </c>
      <c r="N165" s="33">
        <v>4202000</v>
      </c>
      <c r="O165" s="33">
        <v>4472000</v>
      </c>
    </row>
    <row r="166" spans="1:15" x14ac:dyDescent="0.35">
      <c r="A166" s="40">
        <f>VLOOKUP(B166,'[1]PORTFOLIO RAW'!B:B,1,FALSE)</f>
        <v>154423</v>
      </c>
      <c r="B166" s="40">
        <v>154423</v>
      </c>
      <c r="C166" s="40" t="s">
        <v>5219</v>
      </c>
      <c r="D166" s="38" t="s">
        <v>5220</v>
      </c>
      <c r="E166" s="33">
        <v>41862000</v>
      </c>
      <c r="F166" s="33">
        <v>42731000</v>
      </c>
      <c r="G166" s="33">
        <v>45189000</v>
      </c>
      <c r="H166" s="33">
        <v>45803000</v>
      </c>
      <c r="I166" s="33">
        <v>46499000</v>
      </c>
      <c r="J166" s="33">
        <v>47182000</v>
      </c>
      <c r="K166" s="33">
        <v>45358000</v>
      </c>
      <c r="L166" s="33">
        <v>45600000</v>
      </c>
      <c r="M166" s="33">
        <v>46132000</v>
      </c>
      <c r="N166" s="33">
        <v>47248000</v>
      </c>
      <c r="O166" s="33">
        <v>51048000</v>
      </c>
    </row>
    <row r="167" spans="1:15" x14ac:dyDescent="0.35">
      <c r="A167" s="40">
        <f>VLOOKUP(B167,'[1]PORTFOLIO RAW'!B:B,1,FALSE)</f>
        <v>922418</v>
      </c>
      <c r="B167" s="40">
        <v>922418</v>
      </c>
      <c r="C167" s="40" t="s">
        <v>5221</v>
      </c>
      <c r="D167" s="38" t="s">
        <v>5222</v>
      </c>
      <c r="E167" s="33">
        <v>14367000</v>
      </c>
      <c r="F167" s="33">
        <v>13247000</v>
      </c>
      <c r="G167" s="33">
        <v>15469000</v>
      </c>
      <c r="H167" s="33">
        <v>14759000</v>
      </c>
      <c r="I167" s="33">
        <v>14343000</v>
      </c>
      <c r="J167" s="33">
        <v>14706000</v>
      </c>
      <c r="K167" s="33">
        <v>15131000</v>
      </c>
      <c r="L167" s="33">
        <v>14402000</v>
      </c>
      <c r="M167" s="33">
        <v>13571000</v>
      </c>
      <c r="N167" s="33">
        <v>13186000</v>
      </c>
      <c r="O167" s="33">
        <v>13749000</v>
      </c>
    </row>
    <row r="168" spans="1:15" x14ac:dyDescent="0.35">
      <c r="A168" s="40">
        <f>VLOOKUP(B168,'[1]PORTFOLIO RAW'!B:B,1,FALSE)</f>
        <v>755695</v>
      </c>
      <c r="B168" s="40">
        <v>755695</v>
      </c>
      <c r="C168" s="40" t="s">
        <v>5223</v>
      </c>
      <c r="D168" s="38" t="s">
        <v>5224</v>
      </c>
      <c r="E168" s="33">
        <v>13033000</v>
      </c>
      <c r="F168" s="33">
        <v>14646000</v>
      </c>
      <c r="G168" s="33">
        <v>13157000</v>
      </c>
      <c r="H168" s="33">
        <v>14469000</v>
      </c>
      <c r="I168" s="33">
        <v>15793000</v>
      </c>
      <c r="J168" s="33">
        <v>15382000</v>
      </c>
      <c r="K168" s="33">
        <v>15456000</v>
      </c>
      <c r="L168" s="33">
        <v>15884000</v>
      </c>
      <c r="M168" s="33">
        <v>15714000</v>
      </c>
      <c r="N168" s="33">
        <v>16389000</v>
      </c>
      <c r="O168" s="33">
        <v>17510000</v>
      </c>
    </row>
    <row r="169" spans="1:15" x14ac:dyDescent="0.35">
      <c r="A169" s="40">
        <f>VLOOKUP(B169,'[1]PORTFOLIO RAW'!B:B,1,FALSE)</f>
        <v>905620</v>
      </c>
      <c r="B169" s="40">
        <v>905620</v>
      </c>
      <c r="C169" s="40" t="s">
        <v>5225</v>
      </c>
      <c r="D169" s="38" t="s">
        <v>5226</v>
      </c>
      <c r="E169" s="33">
        <v>48283000</v>
      </c>
      <c r="F169" s="33">
        <v>48230000</v>
      </c>
      <c r="G169" s="33">
        <v>47220000</v>
      </c>
      <c r="H169" s="33">
        <v>48815000</v>
      </c>
      <c r="I169" s="33">
        <v>50208000</v>
      </c>
      <c r="J169" s="33">
        <v>50521000</v>
      </c>
      <c r="K169" s="33">
        <v>53417000</v>
      </c>
      <c r="L169" s="33">
        <v>56223000</v>
      </c>
      <c r="M169" s="33">
        <v>59074000</v>
      </c>
      <c r="N169" s="33">
        <v>65017000</v>
      </c>
      <c r="O169" s="33">
        <v>68619000</v>
      </c>
    </row>
    <row r="170" spans="1:15" x14ac:dyDescent="0.35">
      <c r="A170" s="40">
        <f>VLOOKUP(B170,'[1]PORTFOLIO RAW'!B:B,1,FALSE)</f>
        <v>944314</v>
      </c>
      <c r="B170" s="40">
        <v>944314</v>
      </c>
      <c r="C170" s="40" t="s">
        <v>5227</v>
      </c>
      <c r="D170" s="38" t="s">
        <v>5228</v>
      </c>
      <c r="E170" s="33">
        <v>15674000</v>
      </c>
      <c r="F170" s="33">
        <v>16290000</v>
      </c>
      <c r="G170" s="33">
        <v>15131000</v>
      </c>
      <c r="H170" s="33">
        <v>14573000</v>
      </c>
      <c r="I170" s="33">
        <v>14125000</v>
      </c>
      <c r="J170" s="33">
        <v>12848000</v>
      </c>
      <c r="K170" s="33">
        <v>13120000</v>
      </c>
      <c r="L170" s="33">
        <v>12436000</v>
      </c>
      <c r="M170" s="33">
        <v>11683000</v>
      </c>
      <c r="N170" s="33">
        <v>11737000</v>
      </c>
      <c r="O170" s="33">
        <v>12586000</v>
      </c>
    </row>
    <row r="171" spans="1:15" x14ac:dyDescent="0.35">
      <c r="A171" s="40">
        <f>VLOOKUP(B171,'[1]PORTFOLIO RAW'!B:B,1,FALSE)</f>
        <v>357366</v>
      </c>
      <c r="B171" s="40">
        <v>357366</v>
      </c>
      <c r="C171" s="40" t="s">
        <v>5229</v>
      </c>
      <c r="D171" s="38" t="s">
        <v>5230</v>
      </c>
      <c r="E171" s="33">
        <v>896368</v>
      </c>
      <c r="F171" s="33">
        <v>901490</v>
      </c>
      <c r="G171" s="33">
        <v>805654</v>
      </c>
      <c r="H171" s="33">
        <v>758559</v>
      </c>
      <c r="I171" s="33">
        <v>791250</v>
      </c>
      <c r="J171" s="33">
        <v>881323</v>
      </c>
      <c r="K171" s="33">
        <v>1029475</v>
      </c>
      <c r="L171" s="33">
        <v>1105247</v>
      </c>
      <c r="M171" s="33">
        <v>1288149</v>
      </c>
      <c r="N171" s="33">
        <v>1041271</v>
      </c>
      <c r="O171" s="33">
        <v>993662</v>
      </c>
    </row>
    <row r="172" spans="1:15" x14ac:dyDescent="0.35">
      <c r="A172" s="40">
        <f>VLOOKUP(B172,'[1]PORTFOLIO RAW'!B:B,1,FALSE)</f>
        <v>516007</v>
      </c>
      <c r="B172" s="40">
        <v>516007</v>
      </c>
      <c r="C172" s="40" t="s">
        <v>5231</v>
      </c>
      <c r="D172" s="38" t="s">
        <v>5232</v>
      </c>
      <c r="E172" s="33">
        <v>7691637</v>
      </c>
      <c r="F172" s="33">
        <v>7208767</v>
      </c>
      <c r="G172" s="33">
        <v>5978589</v>
      </c>
      <c r="H172" s="33">
        <v>6019233</v>
      </c>
      <c r="I172" s="33">
        <v>7849312</v>
      </c>
      <c r="J172" s="33">
        <v>8803247</v>
      </c>
      <c r="K172" s="33">
        <v>9444999</v>
      </c>
      <c r="L172" s="33">
        <v>9698550</v>
      </c>
      <c r="M172" s="33">
        <v>8791232</v>
      </c>
      <c r="N172" s="33">
        <v>9057971</v>
      </c>
      <c r="O172" s="33">
        <v>10371862</v>
      </c>
    </row>
    <row r="173" spans="1:15" x14ac:dyDescent="0.35">
      <c r="A173" s="40">
        <f>VLOOKUP(B173,'[1]PORTFOLIO RAW'!B:B,1,FALSE)</f>
        <v>510493</v>
      </c>
      <c r="B173" s="40">
        <v>510493</v>
      </c>
      <c r="C173" s="40" t="s">
        <v>5233</v>
      </c>
      <c r="D173" s="38" t="s">
        <v>5234</v>
      </c>
      <c r="E173" s="33">
        <v>2916200</v>
      </c>
      <c r="F173" s="33">
        <v>3176600</v>
      </c>
      <c r="G173" s="33">
        <v>3192100</v>
      </c>
      <c r="H173" s="33">
        <v>3336800</v>
      </c>
      <c r="I173" s="33">
        <v>3697600</v>
      </c>
      <c r="J173" s="33">
        <v>4014200</v>
      </c>
      <c r="K173" s="33">
        <v>4123400</v>
      </c>
      <c r="L173" s="33">
        <v>4243200</v>
      </c>
      <c r="M173" s="33">
        <v>4296300</v>
      </c>
      <c r="N173" s="33">
        <v>4411500</v>
      </c>
      <c r="O173" s="33">
        <v>4834100</v>
      </c>
    </row>
    <row r="174" spans="1:15" x14ac:dyDescent="0.35">
      <c r="A174" s="40">
        <f>VLOOKUP(B174,'[1]PORTFOLIO RAW'!B:B,1,FALSE)</f>
        <v>921910</v>
      </c>
      <c r="B174" s="40">
        <v>921910</v>
      </c>
      <c r="C174" s="40" t="s">
        <v>5235</v>
      </c>
      <c r="D174" s="38" t="s">
        <v>5236</v>
      </c>
      <c r="E174" s="33">
        <v>22786600</v>
      </c>
      <c r="F174" s="33">
        <v>23522400</v>
      </c>
      <c r="G174" s="33">
        <v>22744700</v>
      </c>
      <c r="H174" s="33">
        <v>24074600</v>
      </c>
      <c r="I174" s="33">
        <v>27006000</v>
      </c>
      <c r="J174" s="33">
        <v>27567000</v>
      </c>
      <c r="K174" s="33">
        <v>28105700</v>
      </c>
      <c r="L174" s="33">
        <v>27441300</v>
      </c>
      <c r="M174" s="33">
        <v>25413000</v>
      </c>
      <c r="N174" s="33">
        <v>24621900</v>
      </c>
      <c r="O174" s="33">
        <v>22820400</v>
      </c>
    </row>
    <row r="175" spans="1:15" x14ac:dyDescent="0.35">
      <c r="A175" s="40">
        <f>VLOOKUP(B175,'[1]PORTFOLIO RAW'!B:B,1,FALSE)</f>
        <v>311759</v>
      </c>
      <c r="B175" s="40">
        <v>311759</v>
      </c>
      <c r="C175" s="40" t="s">
        <v>5237</v>
      </c>
      <c r="D175" s="38" t="s">
        <v>5238</v>
      </c>
      <c r="E175" s="33">
        <v>4782047</v>
      </c>
      <c r="F175" s="33">
        <v>3704079</v>
      </c>
      <c r="G175" s="33">
        <v>4433517</v>
      </c>
      <c r="H175" s="33">
        <v>4708782</v>
      </c>
      <c r="I175" s="33">
        <v>4710184</v>
      </c>
      <c r="J175" s="33">
        <v>4932832</v>
      </c>
      <c r="K175" s="33">
        <v>5597844</v>
      </c>
      <c r="L175" s="33">
        <v>5841690</v>
      </c>
      <c r="M175" s="33">
        <v>5933771</v>
      </c>
      <c r="N175" s="33">
        <v>5807294</v>
      </c>
      <c r="O175" s="33">
        <v>6605583</v>
      </c>
    </row>
    <row r="176" spans="1:15" x14ac:dyDescent="0.35">
      <c r="A176" s="40">
        <f>VLOOKUP(B176,'[1]PORTFOLIO RAW'!B:B,1,FALSE)</f>
        <v>912588</v>
      </c>
      <c r="B176" s="40">
        <v>912588</v>
      </c>
      <c r="C176" s="40" t="s">
        <v>5239</v>
      </c>
      <c r="D176" s="38" t="s">
        <v>5240</v>
      </c>
      <c r="E176" s="33">
        <v>5426000</v>
      </c>
      <c r="F176" s="33">
        <v>5288000</v>
      </c>
      <c r="G176" s="33">
        <v>4158000</v>
      </c>
      <c r="H176" s="33">
        <v>4437000</v>
      </c>
      <c r="I176" s="33">
        <v>4998000</v>
      </c>
      <c r="J176" s="33">
        <v>5286000</v>
      </c>
      <c r="K176" s="33">
        <v>5166000</v>
      </c>
      <c r="L176" s="33">
        <v>5354000</v>
      </c>
      <c r="M176" s="33">
        <v>5387000</v>
      </c>
      <c r="N176" s="33">
        <v>5430000</v>
      </c>
      <c r="O176" s="33">
        <v>5387000</v>
      </c>
    </row>
    <row r="177" spans="1:15" x14ac:dyDescent="0.35">
      <c r="A177" s="40">
        <f>VLOOKUP(B177,'[1]PORTFOLIO RAW'!B:B,1,FALSE)</f>
        <v>904780</v>
      </c>
      <c r="B177" s="40">
        <v>904780</v>
      </c>
      <c r="C177" s="40" t="s">
        <v>5241</v>
      </c>
      <c r="D177" s="38" t="s">
        <v>5242</v>
      </c>
      <c r="E177" s="33">
        <v>11350000</v>
      </c>
      <c r="F177" s="33">
        <v>11587000</v>
      </c>
      <c r="G177" s="33">
        <v>10493000</v>
      </c>
      <c r="H177" s="33">
        <v>10550000</v>
      </c>
      <c r="I177" s="33">
        <v>11526000</v>
      </c>
      <c r="J177" s="33">
        <v>11924000</v>
      </c>
      <c r="K177" s="33">
        <v>12261000</v>
      </c>
      <c r="L177" s="33">
        <v>12951000</v>
      </c>
      <c r="M177" s="33">
        <v>12893000</v>
      </c>
      <c r="N177" s="33">
        <v>13211000</v>
      </c>
      <c r="O177" s="33">
        <v>14024000</v>
      </c>
    </row>
    <row r="178" spans="1:15" x14ac:dyDescent="0.35">
      <c r="A178" s="40">
        <f>VLOOKUP(B178,'[1]PORTFOLIO RAW'!B:B,1,FALSE)</f>
        <v>905624</v>
      </c>
      <c r="B178" s="40">
        <v>905624</v>
      </c>
      <c r="C178" s="40" t="s">
        <v>5243</v>
      </c>
      <c r="D178" s="38" t="s">
        <v>5244</v>
      </c>
      <c r="E178" s="33">
        <v>11770000</v>
      </c>
      <c r="F178" s="33">
        <v>9600000</v>
      </c>
      <c r="G178" s="33">
        <v>7792000</v>
      </c>
      <c r="H178" s="33">
        <v>7592000</v>
      </c>
      <c r="I178" s="33">
        <v>7467000</v>
      </c>
      <c r="J178" s="33">
        <v>7745000</v>
      </c>
      <c r="K178" s="33">
        <v>8173000</v>
      </c>
      <c r="L178" s="33">
        <v>8521000</v>
      </c>
      <c r="M178" s="33">
        <v>7142000</v>
      </c>
      <c r="N178" s="33">
        <v>7357000</v>
      </c>
      <c r="O178" s="33">
        <v>7644000</v>
      </c>
    </row>
    <row r="179" spans="1:15" x14ac:dyDescent="0.35">
      <c r="A179" s="40">
        <f>VLOOKUP(B179,'[1]PORTFOLIO RAW'!B:B,1,FALSE)</f>
        <v>130062</v>
      </c>
      <c r="B179" s="40">
        <v>130062</v>
      </c>
      <c r="C179" s="40" t="s">
        <v>5245</v>
      </c>
      <c r="D179" s="38" t="s">
        <v>5246</v>
      </c>
      <c r="E179" s="33">
        <v>2207141</v>
      </c>
      <c r="F179" s="33">
        <v>2120081</v>
      </c>
      <c r="G179" s="33">
        <v>1702603</v>
      </c>
      <c r="H179" s="33">
        <v>1782857</v>
      </c>
      <c r="I179" s="33">
        <v>1713823</v>
      </c>
      <c r="J179" s="33">
        <v>2037667</v>
      </c>
      <c r="K179" s="33">
        <v>2155551</v>
      </c>
      <c r="L179" s="33">
        <v>2957951</v>
      </c>
      <c r="M179" s="33">
        <v>3539570</v>
      </c>
      <c r="N179" s="33">
        <v>3818749</v>
      </c>
      <c r="O179" s="33">
        <v>3965594</v>
      </c>
    </row>
    <row r="180" spans="1:15" x14ac:dyDescent="0.35">
      <c r="A180" s="40">
        <f>VLOOKUP(B180,'[1]PORTFOLIO RAW'!B:B,1,FALSE)</f>
        <v>286738</v>
      </c>
      <c r="B180" s="40">
        <v>286738</v>
      </c>
      <c r="C180" s="40" t="s">
        <v>5247</v>
      </c>
      <c r="D180" s="38" t="s">
        <v>5248</v>
      </c>
      <c r="E180" s="33">
        <v>51890000</v>
      </c>
      <c r="F180" s="33">
        <v>52842000</v>
      </c>
      <c r="G180" s="33">
        <v>42499000</v>
      </c>
      <c r="H180" s="33">
        <v>52389000</v>
      </c>
      <c r="I180" s="33">
        <v>70533000</v>
      </c>
      <c r="J180" s="33">
        <v>67603000</v>
      </c>
      <c r="K180" s="33">
        <v>68365000</v>
      </c>
      <c r="L180" s="33">
        <v>73376000</v>
      </c>
      <c r="M180" s="33">
        <v>70041000</v>
      </c>
      <c r="N180" s="33">
        <v>63605000</v>
      </c>
      <c r="O180" s="33">
        <v>62318000</v>
      </c>
    </row>
    <row r="181" spans="1:15" x14ac:dyDescent="0.35">
      <c r="A181" s="40">
        <f>VLOOKUP(B181,'[1]PORTFOLIO RAW'!B:B,1,FALSE)</f>
        <v>771830</v>
      </c>
      <c r="B181" s="40">
        <v>771830</v>
      </c>
      <c r="C181" s="40" t="s">
        <v>5249</v>
      </c>
      <c r="D181" s="38" t="s">
        <v>5250</v>
      </c>
      <c r="E181" s="33">
        <v>2009124</v>
      </c>
      <c r="F181" s="33">
        <v>2052783</v>
      </c>
      <c r="G181" s="33">
        <v>1646015</v>
      </c>
      <c r="H181" s="33">
        <v>1997603</v>
      </c>
      <c r="I181" s="33">
        <v>2473493</v>
      </c>
      <c r="J181" s="33">
        <v>2403529</v>
      </c>
      <c r="K181" s="33">
        <v>2441459</v>
      </c>
      <c r="L181" s="33">
        <v>2453663</v>
      </c>
      <c r="M181" s="33">
        <v>2306864</v>
      </c>
      <c r="N181" s="33">
        <v>2194719</v>
      </c>
      <c r="O181" s="33">
        <v>2295615</v>
      </c>
    </row>
    <row r="182" spans="1:15" x14ac:dyDescent="0.35">
      <c r="A182" s="40">
        <f>VLOOKUP(B182,'[1]PORTFOLIO RAW'!B:B,1,FALSE)</f>
        <v>312367</v>
      </c>
      <c r="B182" s="40">
        <v>312367</v>
      </c>
      <c r="C182" s="40" t="s">
        <v>5251</v>
      </c>
      <c r="D182" s="38" t="s">
        <v>5252</v>
      </c>
      <c r="E182" s="33">
        <v>1349000</v>
      </c>
      <c r="F182" s="33">
        <v>3026000</v>
      </c>
      <c r="G182" s="33">
        <v>4279000</v>
      </c>
      <c r="H182" s="33">
        <v>4447000</v>
      </c>
      <c r="I182" s="33">
        <v>4755000</v>
      </c>
      <c r="J182" s="33">
        <v>4856000</v>
      </c>
      <c r="K182" s="33">
        <v>4583000</v>
      </c>
      <c r="L182" s="33">
        <v>4408000</v>
      </c>
      <c r="M182" s="33">
        <v>4664000</v>
      </c>
      <c r="N182" s="33">
        <v>6608000</v>
      </c>
      <c r="O182" s="33">
        <v>7017000</v>
      </c>
    </row>
    <row r="183" spans="1:15" x14ac:dyDescent="0.35">
      <c r="A183" s="40">
        <f>VLOOKUP(B183,'[1]PORTFOLIO RAW'!B:B,1,FALSE)</f>
        <v>912635</v>
      </c>
      <c r="B183" s="40">
        <v>912635</v>
      </c>
      <c r="C183" s="40" t="s">
        <v>5253</v>
      </c>
      <c r="D183" s="38" t="s">
        <v>5254</v>
      </c>
      <c r="E183" s="33">
        <v>76329500</v>
      </c>
      <c r="F183" s="33">
        <v>87471900</v>
      </c>
      <c r="G183" s="33">
        <v>98729000</v>
      </c>
      <c r="H183" s="33">
        <v>96413000</v>
      </c>
      <c r="I183" s="33">
        <v>107100000</v>
      </c>
      <c r="J183" s="33">
        <v>123133000</v>
      </c>
      <c r="K183" s="33">
        <v>126761000</v>
      </c>
      <c r="L183" s="33">
        <v>139367000</v>
      </c>
      <c r="M183" s="33">
        <v>153290000</v>
      </c>
      <c r="N183" s="33">
        <v>177526000</v>
      </c>
      <c r="O183" s="33">
        <v>184765000</v>
      </c>
    </row>
    <row r="184" spans="1:15" x14ac:dyDescent="0.35">
      <c r="A184" s="40">
        <f>VLOOKUP(B184,'[1]PORTFOLIO RAW'!B:B,1,FALSE)</f>
        <v>152533</v>
      </c>
      <c r="B184" s="40">
        <v>152533</v>
      </c>
      <c r="C184" s="40" t="s">
        <v>5255</v>
      </c>
      <c r="D184" s="38" t="s">
        <v>5256</v>
      </c>
      <c r="E184" s="33">
        <v>4068200</v>
      </c>
      <c r="F184" s="33">
        <v>4505200</v>
      </c>
      <c r="G184" s="33">
        <v>4694700</v>
      </c>
      <c r="H184" s="33">
        <v>5003900</v>
      </c>
      <c r="I184" s="33">
        <v>5542300</v>
      </c>
      <c r="J184" s="33">
        <v>5671400</v>
      </c>
      <c r="K184" s="33">
        <v>5808300</v>
      </c>
      <c r="L184" s="33">
        <v>6011600</v>
      </c>
      <c r="M184" s="33">
        <v>8505700</v>
      </c>
      <c r="N184" s="33">
        <v>9437200</v>
      </c>
      <c r="O184" s="33">
        <v>10205900</v>
      </c>
    </row>
    <row r="185" spans="1:15" x14ac:dyDescent="0.35">
      <c r="A185" s="40">
        <f>VLOOKUP(B185,'[1]PORTFOLIO RAW'!B:B,1,FALSE)</f>
        <v>719643</v>
      </c>
      <c r="B185" s="40">
        <v>719643</v>
      </c>
      <c r="C185" s="40" t="s">
        <v>5257</v>
      </c>
      <c r="D185" s="38" t="s">
        <v>5258</v>
      </c>
      <c r="E185" s="33">
        <v>51122000</v>
      </c>
      <c r="F185" s="33">
        <v>60420000</v>
      </c>
      <c r="G185" s="33">
        <v>58437000</v>
      </c>
      <c r="H185" s="33">
        <v>61989000</v>
      </c>
      <c r="I185" s="33">
        <v>69950000</v>
      </c>
      <c r="J185" s="33">
        <v>73723000</v>
      </c>
      <c r="K185" s="33">
        <v>77849000</v>
      </c>
      <c r="L185" s="33">
        <v>86833000</v>
      </c>
      <c r="M185" s="33">
        <v>93580000</v>
      </c>
      <c r="N185" s="33">
        <v>85320000</v>
      </c>
      <c r="O185" s="33">
        <v>89950000</v>
      </c>
    </row>
    <row r="186" spans="1:15" x14ac:dyDescent="0.35">
      <c r="A186" s="40">
        <f>VLOOKUP(B186,'[1]PORTFOLIO RAW'!B:B,1,FALSE)</f>
        <v>999506</v>
      </c>
      <c r="B186" s="40">
        <v>999506</v>
      </c>
      <c r="C186" s="40" t="s">
        <v>5259</v>
      </c>
      <c r="D186" s="38" t="s">
        <v>5260</v>
      </c>
      <c r="E186" s="33">
        <v>5688000</v>
      </c>
      <c r="F186" s="33">
        <v>5841000</v>
      </c>
      <c r="G186" s="33">
        <v>4803000</v>
      </c>
      <c r="H186" s="33">
        <v>8482000</v>
      </c>
      <c r="I186" s="33">
        <v>8788000</v>
      </c>
      <c r="J186" s="33">
        <v>8234000</v>
      </c>
      <c r="K186" s="33">
        <v>9073000</v>
      </c>
      <c r="L186" s="33">
        <v>16358000</v>
      </c>
      <c r="M186" s="33">
        <v>16192000</v>
      </c>
      <c r="N186" s="33">
        <v>12399000</v>
      </c>
      <c r="O186" s="33">
        <v>20322000</v>
      </c>
    </row>
    <row r="187" spans="1:15" x14ac:dyDescent="0.35">
      <c r="A187" s="40">
        <f>VLOOKUP(B187,'[1]PORTFOLIO RAW'!B:B,1,FALSE)</f>
        <v>328228</v>
      </c>
      <c r="B187" s="40">
        <v>328228</v>
      </c>
      <c r="C187" s="40" t="s">
        <v>5261</v>
      </c>
      <c r="D187" s="38" t="s">
        <v>5262</v>
      </c>
      <c r="E187" s="33">
        <v>1039671</v>
      </c>
      <c r="F187" s="33">
        <v>1035737</v>
      </c>
      <c r="G187" s="33">
        <v>903297</v>
      </c>
      <c r="H187" s="33">
        <v>947729</v>
      </c>
      <c r="I187" s="33">
        <v>1487205</v>
      </c>
      <c r="J187" s="33">
        <v>1383176</v>
      </c>
      <c r="K187" s="33">
        <v>1581623</v>
      </c>
      <c r="L187" s="33">
        <v>1931217</v>
      </c>
      <c r="M187" s="33">
        <v>2147036</v>
      </c>
      <c r="N187" s="33">
        <v>2173334</v>
      </c>
      <c r="O187" s="33">
        <v>3407807</v>
      </c>
    </row>
    <row r="188" spans="1:15" x14ac:dyDescent="0.35">
      <c r="A188" s="40">
        <f>VLOOKUP(B188,'[1]PORTFOLIO RAW'!B:B,1,FALSE)</f>
        <v>902172</v>
      </c>
      <c r="B188" s="40">
        <v>902172</v>
      </c>
      <c r="C188" s="40" t="s">
        <v>5263</v>
      </c>
      <c r="D188" s="38" t="s">
        <v>5264</v>
      </c>
      <c r="E188" s="33">
        <v>24462000</v>
      </c>
      <c r="F188" s="33">
        <v>25269000</v>
      </c>
      <c r="G188" s="33">
        <v>23123000</v>
      </c>
      <c r="H188" s="33">
        <v>26662000</v>
      </c>
      <c r="I188" s="33">
        <v>29611000</v>
      </c>
      <c r="J188" s="33">
        <v>29904000</v>
      </c>
      <c r="K188" s="33">
        <v>30871000</v>
      </c>
      <c r="L188" s="33">
        <v>31821000</v>
      </c>
      <c r="M188" s="33">
        <v>30274000</v>
      </c>
      <c r="N188" s="33">
        <v>30109000</v>
      </c>
      <c r="O188" s="33">
        <v>31657000</v>
      </c>
    </row>
    <row r="189" spans="1:15" x14ac:dyDescent="0.35">
      <c r="A189" s="40">
        <f>VLOOKUP(B189,'[1]PORTFOLIO RAW'!B:B,1,FALSE)</f>
        <v>325475</v>
      </c>
      <c r="B189" s="40">
        <v>325475</v>
      </c>
      <c r="C189" s="40" t="s">
        <v>5265</v>
      </c>
      <c r="D189" s="38" t="s">
        <v>5266</v>
      </c>
      <c r="E189" s="33">
        <v>7586018</v>
      </c>
      <c r="F189" s="33">
        <v>6826348</v>
      </c>
      <c r="G189" s="33">
        <v>5344024</v>
      </c>
      <c r="H189" s="33">
        <v>5319072</v>
      </c>
      <c r="I189" s="33">
        <v>5642258</v>
      </c>
      <c r="J189" s="33">
        <v>5787980</v>
      </c>
      <c r="K189" s="33">
        <v>7348754</v>
      </c>
      <c r="L189" s="33">
        <v>7803446</v>
      </c>
      <c r="M189" s="33">
        <v>8071563</v>
      </c>
      <c r="N189" s="33">
        <v>8959087</v>
      </c>
      <c r="O189" s="33">
        <v>9491290</v>
      </c>
    </row>
    <row r="190" spans="1:15" x14ac:dyDescent="0.35">
      <c r="A190" s="40">
        <f>VLOOKUP(B190,'[1]PORTFOLIO RAW'!B:B,1,FALSE)</f>
        <v>905010</v>
      </c>
      <c r="B190" s="40">
        <v>905010</v>
      </c>
      <c r="C190" s="40" t="s">
        <v>5267</v>
      </c>
      <c r="D190" s="38" t="s">
        <v>5268</v>
      </c>
      <c r="E190" s="33">
        <v>10034170</v>
      </c>
      <c r="F190" s="33">
        <v>11203156</v>
      </c>
      <c r="G190" s="33">
        <v>9644303</v>
      </c>
      <c r="H190" s="33">
        <v>10299808</v>
      </c>
      <c r="I190" s="33">
        <v>10648734</v>
      </c>
      <c r="J190" s="33">
        <v>10128223</v>
      </c>
      <c r="K190" s="33">
        <v>10910290</v>
      </c>
      <c r="L190" s="33">
        <v>11697831</v>
      </c>
      <c r="M190" s="33">
        <v>11043612</v>
      </c>
      <c r="N190" s="33">
        <v>11104352</v>
      </c>
      <c r="O190" s="33">
        <v>11394000</v>
      </c>
    </row>
    <row r="191" spans="1:15" x14ac:dyDescent="0.35">
      <c r="A191" s="40">
        <f>VLOOKUP(B191,'[1]PORTFOLIO RAW'!B:B,1,FALSE)</f>
        <v>902230</v>
      </c>
      <c r="B191" s="40">
        <v>902230</v>
      </c>
      <c r="C191" s="40" t="s">
        <v>5269</v>
      </c>
      <c r="D191" s="38" t="s">
        <v>5270</v>
      </c>
      <c r="E191" s="33">
        <v>172455000</v>
      </c>
      <c r="F191" s="33">
        <v>146277000</v>
      </c>
      <c r="G191" s="33">
        <v>118308000</v>
      </c>
      <c r="H191" s="33">
        <v>128954000</v>
      </c>
      <c r="I191" s="33">
        <v>136264000</v>
      </c>
      <c r="J191" s="33">
        <v>134252000</v>
      </c>
      <c r="K191" s="33">
        <v>146917000</v>
      </c>
      <c r="L191" s="33">
        <v>144077000</v>
      </c>
      <c r="M191" s="33">
        <v>149558000</v>
      </c>
      <c r="N191" s="33">
        <v>151800000</v>
      </c>
      <c r="O191" s="33">
        <v>156776000</v>
      </c>
    </row>
    <row r="192" spans="1:15" x14ac:dyDescent="0.35">
      <c r="A192" s="40">
        <f>VLOOKUP(B192,'[1]PORTFOLIO RAW'!B:B,1,FALSE)</f>
        <v>884383</v>
      </c>
      <c r="B192" s="40">
        <v>884383</v>
      </c>
      <c r="C192" s="40" t="s">
        <v>5271</v>
      </c>
      <c r="D192" s="38" t="s">
        <v>5272</v>
      </c>
      <c r="E192" s="33">
        <v>9789000</v>
      </c>
      <c r="F192" s="33">
        <v>13431400</v>
      </c>
      <c r="G192" s="33">
        <v>12686000</v>
      </c>
      <c r="H192" s="33">
        <v>12146000</v>
      </c>
      <c r="I192" s="33">
        <v>14650000</v>
      </c>
      <c r="J192" s="33">
        <v>20041000</v>
      </c>
      <c r="K192" s="33">
        <v>22869000</v>
      </c>
      <c r="L192" s="33">
        <v>21440000</v>
      </c>
      <c r="M192" s="33">
        <v>14757000</v>
      </c>
      <c r="N192" s="33">
        <v>7251000</v>
      </c>
      <c r="O192" s="33">
        <v>7304000</v>
      </c>
    </row>
    <row r="193" spans="1:15" x14ac:dyDescent="0.35">
      <c r="A193" s="40">
        <f>VLOOKUP(B193,'[1]PORTFOLIO RAW'!B:B,1,FALSE)</f>
        <v>867422</v>
      </c>
      <c r="B193" s="40">
        <v>867422</v>
      </c>
      <c r="C193" s="40" t="s">
        <v>5273</v>
      </c>
      <c r="D193" s="38" t="s">
        <v>5274</v>
      </c>
      <c r="E193" s="33">
        <v>2804282</v>
      </c>
      <c r="F193" s="33">
        <v>3303167</v>
      </c>
      <c r="G193" s="33">
        <v>3535108</v>
      </c>
      <c r="H193" s="33">
        <v>3931400</v>
      </c>
      <c r="I193" s="33">
        <v>5122600</v>
      </c>
      <c r="J193" s="33">
        <v>6214300</v>
      </c>
      <c r="K193" s="33">
        <v>6332400</v>
      </c>
      <c r="L193" s="33">
        <v>6325100</v>
      </c>
      <c r="M193" s="33">
        <v>6122700</v>
      </c>
      <c r="N193" s="33">
        <v>5546000</v>
      </c>
      <c r="O193" s="33">
        <v>5519000</v>
      </c>
    </row>
    <row r="194" spans="1:15" x14ac:dyDescent="0.35">
      <c r="A194" s="40">
        <f>VLOOKUP(B194,'[1]PORTFOLIO RAW'!B:B,1,FALSE)</f>
        <v>906933</v>
      </c>
      <c r="B194" s="40">
        <v>906933</v>
      </c>
      <c r="C194" s="40" t="s">
        <v>5275</v>
      </c>
      <c r="D194" s="38" t="s">
        <v>5276</v>
      </c>
      <c r="E194" s="33">
        <v>6407300</v>
      </c>
      <c r="F194" s="33">
        <v>6470600</v>
      </c>
      <c r="G194" s="33">
        <v>5577600</v>
      </c>
      <c r="H194" s="33">
        <v>5759200</v>
      </c>
      <c r="I194" s="33">
        <v>5864600</v>
      </c>
      <c r="J194" s="33">
        <v>5902700</v>
      </c>
      <c r="K194" s="33">
        <v>5692500</v>
      </c>
      <c r="L194" s="33">
        <v>5727000</v>
      </c>
      <c r="M194" s="33">
        <v>5915700</v>
      </c>
      <c r="N194" s="33">
        <v>13264000</v>
      </c>
      <c r="O194" s="33">
        <v>14742200</v>
      </c>
    </row>
    <row r="195" spans="1:15" x14ac:dyDescent="0.35">
      <c r="A195" s="40">
        <f>VLOOKUP(B195,'[1]PORTFOLIO RAW'!B:B,1,FALSE)</f>
        <v>912160</v>
      </c>
      <c r="B195" s="40">
        <v>912160</v>
      </c>
      <c r="C195" s="40" t="s">
        <v>5277</v>
      </c>
      <c r="D195" s="38" t="s">
        <v>5278</v>
      </c>
      <c r="E195" s="33">
        <v>5526000</v>
      </c>
      <c r="F195" s="33">
        <v>6199000</v>
      </c>
      <c r="G195" s="33">
        <v>7705000</v>
      </c>
      <c r="H195" s="33">
        <v>9540000</v>
      </c>
      <c r="I195" s="33">
        <v>10358000</v>
      </c>
      <c r="J195" s="33">
        <v>9868000</v>
      </c>
      <c r="K195" s="33">
        <v>8322000</v>
      </c>
      <c r="L195" s="33">
        <v>7292000</v>
      </c>
      <c r="M195" s="33">
        <v>7729000</v>
      </c>
      <c r="N195" s="33">
        <v>6711000</v>
      </c>
      <c r="O195" s="33">
        <v>7348000</v>
      </c>
    </row>
    <row r="196" spans="1:15" x14ac:dyDescent="0.35">
      <c r="A196" s="40">
        <f>VLOOKUP(B196,'[1]PORTFOLIO RAW'!B:B,1,FALSE)</f>
        <v>993249</v>
      </c>
      <c r="B196" s="40">
        <v>993249</v>
      </c>
      <c r="C196" s="40" t="s">
        <v>5279</v>
      </c>
      <c r="D196" s="38" t="s">
        <v>5280</v>
      </c>
      <c r="E196" s="33">
        <v>16325900</v>
      </c>
      <c r="F196" s="33">
        <v>18627000</v>
      </c>
      <c r="G196" s="33">
        <v>19083400</v>
      </c>
      <c r="H196" s="33">
        <v>18962600</v>
      </c>
      <c r="I196" s="33">
        <v>20892000</v>
      </c>
      <c r="J196" s="33">
        <v>24123000</v>
      </c>
      <c r="K196" s="33">
        <v>25313000</v>
      </c>
      <c r="L196" s="33">
        <v>27799000</v>
      </c>
      <c r="M196" s="33">
        <v>30696000</v>
      </c>
      <c r="N196" s="33">
        <v>32464000</v>
      </c>
      <c r="O196" s="33">
        <v>34254000</v>
      </c>
    </row>
    <row r="197" spans="1:15" x14ac:dyDescent="0.35">
      <c r="A197" s="40">
        <f>VLOOKUP(B197,'[1]PORTFOLIO RAW'!B:B,1,FALSE)</f>
        <v>906557</v>
      </c>
      <c r="B197" s="40">
        <v>906557</v>
      </c>
      <c r="C197" s="40" t="s">
        <v>5281</v>
      </c>
      <c r="D197" s="38" t="s">
        <v>5282</v>
      </c>
      <c r="E197" s="33">
        <v>3061102</v>
      </c>
      <c r="F197" s="33">
        <v>3727000</v>
      </c>
      <c r="G197" s="33">
        <v>2229000</v>
      </c>
      <c r="H197" s="33">
        <v>2904000</v>
      </c>
      <c r="I197" s="33">
        <v>3568000</v>
      </c>
      <c r="J197" s="33">
        <v>4037000</v>
      </c>
      <c r="K197" s="33">
        <v>4809000</v>
      </c>
      <c r="L197" s="33">
        <v>4931000</v>
      </c>
      <c r="M197" s="33">
        <v>3043000</v>
      </c>
      <c r="N197" s="33">
        <v>3389000</v>
      </c>
      <c r="O197" s="33">
        <v>4060000</v>
      </c>
    </row>
    <row r="198" spans="1:15" x14ac:dyDescent="0.35">
      <c r="A198" s="40">
        <f>VLOOKUP(B198,'[1]PORTFOLIO RAW'!B:B,1,FALSE)</f>
        <v>906560</v>
      </c>
      <c r="B198" s="40">
        <v>906560</v>
      </c>
      <c r="C198" s="40" t="s">
        <v>5283</v>
      </c>
      <c r="D198" s="38" t="s">
        <v>5284</v>
      </c>
      <c r="E198" s="33">
        <v>8828000</v>
      </c>
      <c r="F198" s="33">
        <v>8573000</v>
      </c>
      <c r="G198" s="33">
        <v>8627000</v>
      </c>
      <c r="H198" s="33">
        <v>9700000</v>
      </c>
      <c r="I198" s="33">
        <v>10877000</v>
      </c>
      <c r="J198" s="33">
        <v>12148000</v>
      </c>
      <c r="K198" s="33">
        <v>12540000</v>
      </c>
      <c r="L198" s="33">
        <v>13506000</v>
      </c>
      <c r="M198" s="33">
        <v>14437000</v>
      </c>
      <c r="N198" s="33">
        <v>14757000</v>
      </c>
      <c r="O198" s="33">
        <v>15478000</v>
      </c>
    </row>
    <row r="199" spans="1:15" x14ac:dyDescent="0.35">
      <c r="A199" s="40">
        <f>VLOOKUP(B199,'[1]PORTFOLIO RAW'!B:B,1,FALSE)</f>
        <v>901899</v>
      </c>
      <c r="B199" s="40">
        <v>901899</v>
      </c>
      <c r="C199" s="40" t="s">
        <v>5285</v>
      </c>
      <c r="D199" s="38" t="s">
        <v>5286</v>
      </c>
      <c r="E199" s="33">
        <v>9432000</v>
      </c>
      <c r="F199" s="33">
        <v>10661000</v>
      </c>
      <c r="G199" s="33">
        <v>7969000</v>
      </c>
      <c r="H199" s="33">
        <v>9516000</v>
      </c>
      <c r="I199" s="33">
        <v>11172000</v>
      </c>
      <c r="J199" s="33">
        <v>11040000</v>
      </c>
      <c r="K199" s="33">
        <v>11245000</v>
      </c>
      <c r="L199" s="33">
        <v>11624000</v>
      </c>
      <c r="M199" s="33">
        <v>10511000</v>
      </c>
      <c r="N199" s="33">
        <v>9888000</v>
      </c>
      <c r="O199" s="33">
        <v>10551000</v>
      </c>
    </row>
    <row r="200" spans="1:15" x14ac:dyDescent="0.35">
      <c r="A200" s="40">
        <f>VLOOKUP(B200,'[1]PORTFOLIO RAW'!B:B,1,FALSE)</f>
        <v>906176</v>
      </c>
      <c r="B200" s="40">
        <v>906176</v>
      </c>
      <c r="C200" s="40" t="s">
        <v>5287</v>
      </c>
      <c r="D200" s="38" t="s">
        <v>5288</v>
      </c>
      <c r="E200" s="33">
        <v>7939800</v>
      </c>
      <c r="F200" s="33">
        <v>8874200</v>
      </c>
      <c r="G200" s="33">
        <v>6539100</v>
      </c>
      <c r="H200" s="33">
        <v>6362300</v>
      </c>
      <c r="I200" s="33">
        <v>5956500</v>
      </c>
      <c r="J200" s="33">
        <v>5033400</v>
      </c>
      <c r="K200" s="33">
        <v>5657200</v>
      </c>
      <c r="L200" s="33">
        <v>6470600</v>
      </c>
      <c r="M200" s="33">
        <v>4651800</v>
      </c>
      <c r="N200" s="33">
        <v>4492500</v>
      </c>
      <c r="O200" s="33">
        <v>4874600</v>
      </c>
    </row>
    <row r="201" spans="1:15" x14ac:dyDescent="0.35">
      <c r="A201" s="40">
        <f>VLOOKUP(B201,'[1]PORTFOLIO RAW'!B:B,1,FALSE)</f>
        <v>905861</v>
      </c>
      <c r="B201" s="40">
        <v>905861</v>
      </c>
      <c r="C201" s="40" t="s">
        <v>5289</v>
      </c>
      <c r="D201" s="38" t="s">
        <v>5290</v>
      </c>
      <c r="E201" s="33">
        <v>5393000</v>
      </c>
      <c r="F201" s="33">
        <v>5834500</v>
      </c>
      <c r="G201" s="33">
        <v>4210900</v>
      </c>
      <c r="H201" s="33">
        <v>4101000</v>
      </c>
      <c r="I201" s="33">
        <v>4192500</v>
      </c>
      <c r="J201" s="33">
        <v>4188100</v>
      </c>
      <c r="K201" s="33">
        <v>4311700</v>
      </c>
      <c r="L201" s="33">
        <v>4512600</v>
      </c>
      <c r="M201" s="33">
        <v>4856500</v>
      </c>
      <c r="N201" s="33">
        <v>5143800</v>
      </c>
      <c r="O201" s="33">
        <v>5715500</v>
      </c>
    </row>
    <row r="202" spans="1:15" x14ac:dyDescent="0.35">
      <c r="A202" s="40">
        <f>VLOOKUP(B202,'[1]PORTFOLIO RAW'!B:B,1,FALSE)</f>
        <v>905809</v>
      </c>
      <c r="B202" s="40">
        <v>905809</v>
      </c>
      <c r="C202" s="40" t="s">
        <v>5291</v>
      </c>
      <c r="D202" s="38" t="s">
        <v>5292</v>
      </c>
      <c r="E202" s="33">
        <v>32018000</v>
      </c>
      <c r="F202" s="33">
        <v>33887000</v>
      </c>
      <c r="G202" s="33">
        <v>33755000</v>
      </c>
      <c r="H202" s="33">
        <v>34757000</v>
      </c>
      <c r="I202" s="33">
        <v>26412000</v>
      </c>
      <c r="J202" s="33">
        <v>25218000</v>
      </c>
      <c r="K202" s="33">
        <v>24661000</v>
      </c>
      <c r="L202" s="33">
        <v>23979000</v>
      </c>
      <c r="M202" s="33">
        <v>23526000</v>
      </c>
      <c r="N202" s="33">
        <v>24508000</v>
      </c>
      <c r="O202" s="33">
        <v>25803000</v>
      </c>
    </row>
    <row r="203" spans="1:15" x14ac:dyDescent="0.35">
      <c r="A203" s="40">
        <f>VLOOKUP(B203,'[1]PORTFOLIO RAW'!B:B,1,FALSE)</f>
        <v>906195</v>
      </c>
      <c r="B203" s="40">
        <v>906195</v>
      </c>
      <c r="C203" s="40" t="s">
        <v>5293</v>
      </c>
      <c r="D203" s="38" t="s">
        <v>5294</v>
      </c>
      <c r="E203" s="33">
        <v>54396000</v>
      </c>
      <c r="F203" s="33">
        <v>51652000</v>
      </c>
      <c r="G203" s="33">
        <v>100303000</v>
      </c>
      <c r="H203" s="33">
        <v>94189000</v>
      </c>
      <c r="I203" s="33">
        <v>88308000</v>
      </c>
      <c r="J203" s="33">
        <v>91663000</v>
      </c>
      <c r="K203" s="33">
        <v>88069000</v>
      </c>
      <c r="L203" s="33">
        <v>88372000</v>
      </c>
      <c r="M203" s="33">
        <v>90033000</v>
      </c>
      <c r="N203" s="33">
        <v>94176000</v>
      </c>
      <c r="O203" s="33">
        <v>97741000</v>
      </c>
    </row>
    <row r="204" spans="1:15" x14ac:dyDescent="0.35">
      <c r="A204" s="40">
        <f>VLOOKUP(B204,'[1]PORTFOLIO RAW'!B:B,1,FALSE)</f>
        <v>921482</v>
      </c>
      <c r="B204" s="40">
        <v>921482</v>
      </c>
      <c r="C204" s="40" t="s">
        <v>5295</v>
      </c>
      <c r="D204" s="38" t="s">
        <v>5296</v>
      </c>
      <c r="E204" s="33">
        <v>16592976</v>
      </c>
      <c r="F204" s="33">
        <v>23663324</v>
      </c>
      <c r="G204" s="33">
        <v>11190296</v>
      </c>
      <c r="H204" s="33">
        <v>15844627</v>
      </c>
      <c r="I204" s="33">
        <v>20023564</v>
      </c>
      <c r="J204" s="33">
        <v>19429273</v>
      </c>
      <c r="K204" s="33">
        <v>19052046</v>
      </c>
      <c r="L204" s="33">
        <v>21105141</v>
      </c>
      <c r="M204" s="33">
        <v>16439276</v>
      </c>
      <c r="N204" s="33">
        <v>16208122</v>
      </c>
      <c r="O204" s="33">
        <v>20252393</v>
      </c>
    </row>
    <row r="205" spans="1:15" x14ac:dyDescent="0.35">
      <c r="A205" s="40">
        <f>VLOOKUP(B205,'[1]PORTFOLIO RAW'!B:B,1,FALSE)</f>
        <v>134843</v>
      </c>
      <c r="B205" s="40">
        <v>134843</v>
      </c>
      <c r="C205" s="40" t="s">
        <v>5297</v>
      </c>
      <c r="D205" s="38" t="s">
        <v>5298</v>
      </c>
      <c r="E205" s="33">
        <v>19132379</v>
      </c>
      <c r="F205" s="33">
        <v>17744314</v>
      </c>
      <c r="G205" s="33">
        <v>15982688</v>
      </c>
      <c r="H205" s="33">
        <v>19004000</v>
      </c>
      <c r="I205" s="33">
        <v>18823000</v>
      </c>
      <c r="J205" s="33">
        <v>23343000</v>
      </c>
      <c r="K205" s="33">
        <v>24217000</v>
      </c>
      <c r="L205" s="33">
        <v>23893000</v>
      </c>
      <c r="M205" s="33">
        <v>25068000</v>
      </c>
      <c r="N205" s="33">
        <v>27519000</v>
      </c>
      <c r="O205" s="33">
        <v>29999000</v>
      </c>
    </row>
    <row r="206" spans="1:15" x14ac:dyDescent="0.35">
      <c r="A206" s="40">
        <f>VLOOKUP(B206,'[1]PORTFOLIO RAW'!B:B,1,FALSE)</f>
        <v>905102</v>
      </c>
      <c r="B206" s="40">
        <v>905102</v>
      </c>
      <c r="C206" s="40" t="s">
        <v>5299</v>
      </c>
      <c r="D206" s="38" t="s">
        <v>5300</v>
      </c>
      <c r="E206" s="33">
        <v>18784000</v>
      </c>
      <c r="F206" s="33">
        <v>24217000</v>
      </c>
      <c r="G206" s="33">
        <v>15369000</v>
      </c>
      <c r="H206" s="33">
        <v>19043000</v>
      </c>
      <c r="I206" s="33">
        <v>24092000</v>
      </c>
      <c r="J206" s="33">
        <v>24123000</v>
      </c>
      <c r="K206" s="33">
        <v>24561000</v>
      </c>
      <c r="L206" s="33">
        <v>19442000</v>
      </c>
      <c r="M206" s="33">
        <v>12598000</v>
      </c>
      <c r="N206" s="33">
        <v>10196000</v>
      </c>
      <c r="O206" s="33">
        <v>12653000</v>
      </c>
    </row>
    <row r="207" spans="1:15" x14ac:dyDescent="0.35">
      <c r="A207" s="40">
        <f>VLOOKUP(B207,'[1]PORTFOLIO RAW'!B:B,1,FALSE)</f>
        <v>719618</v>
      </c>
      <c r="B207" s="40">
        <v>719618</v>
      </c>
      <c r="C207" s="40" t="s">
        <v>5301</v>
      </c>
      <c r="D207" s="38" t="s">
        <v>5302</v>
      </c>
      <c r="E207" s="33">
        <v>17996000</v>
      </c>
      <c r="F207" s="33">
        <v>22430000</v>
      </c>
      <c r="G207" s="33">
        <v>23252000</v>
      </c>
      <c r="H207" s="33">
        <v>26820000</v>
      </c>
      <c r="I207" s="33">
        <v>35622000</v>
      </c>
      <c r="J207" s="33">
        <v>37121000</v>
      </c>
      <c r="K207" s="33">
        <v>37180000</v>
      </c>
      <c r="L207" s="33">
        <v>38275000</v>
      </c>
      <c r="M207" s="33">
        <v>38226000</v>
      </c>
      <c r="N207" s="33">
        <v>37047000</v>
      </c>
      <c r="O207" s="33">
        <v>37728000</v>
      </c>
    </row>
    <row r="208" spans="1:15" x14ac:dyDescent="0.35">
      <c r="A208" s="40">
        <f>VLOOKUP(B208,'[1]PORTFOLIO RAW'!B:B,1,FALSE)</f>
        <v>921757</v>
      </c>
      <c r="B208" s="40">
        <v>921757</v>
      </c>
      <c r="C208" s="40" t="s">
        <v>5303</v>
      </c>
      <c r="D208" s="38" t="s">
        <v>5304</v>
      </c>
      <c r="E208" s="33">
        <v>15221700</v>
      </c>
      <c r="F208" s="33">
        <v>14972500</v>
      </c>
      <c r="G208" s="33">
        <v>8086500</v>
      </c>
      <c r="H208" s="33">
        <v>10292900</v>
      </c>
      <c r="I208" s="33">
        <v>16355200</v>
      </c>
      <c r="J208" s="33">
        <v>17050500</v>
      </c>
      <c r="K208" s="33">
        <v>17123800</v>
      </c>
      <c r="L208" s="33">
        <v>18997000</v>
      </c>
      <c r="M208" s="33">
        <v>19115100</v>
      </c>
      <c r="N208" s="33">
        <v>17032900</v>
      </c>
      <c r="O208" s="33">
        <v>19456400</v>
      </c>
    </row>
    <row r="209" spans="1:15" x14ac:dyDescent="0.35">
      <c r="A209" s="40">
        <f>VLOOKUP(B209,'[1]PORTFOLIO RAW'!B:B,1,FALSE)</f>
        <v>902317</v>
      </c>
      <c r="B209" s="40">
        <v>902317</v>
      </c>
      <c r="C209" s="40" t="s">
        <v>5305</v>
      </c>
      <c r="D209" s="38" t="s">
        <v>5306</v>
      </c>
      <c r="E209" s="33">
        <v>18916000</v>
      </c>
      <c r="F209" s="33">
        <v>18859000</v>
      </c>
      <c r="G209" s="33">
        <v>17318000</v>
      </c>
      <c r="H209" s="33">
        <v>18644000</v>
      </c>
      <c r="I209" s="33">
        <v>18924000</v>
      </c>
      <c r="J209" s="33">
        <v>23489000</v>
      </c>
      <c r="K209" s="33">
        <v>24888000</v>
      </c>
      <c r="L209" s="33">
        <v>27429000</v>
      </c>
      <c r="M209" s="33">
        <v>29447000</v>
      </c>
      <c r="N209" s="33">
        <v>31360000</v>
      </c>
      <c r="O209" s="33">
        <v>33531000</v>
      </c>
    </row>
    <row r="210" spans="1:15" x14ac:dyDescent="0.35">
      <c r="A210" s="40">
        <f>VLOOKUP(B210,'[1]PORTFOLIO RAW'!B:B,1,FALSE)</f>
        <v>905150</v>
      </c>
      <c r="B210" s="40">
        <v>905150</v>
      </c>
      <c r="C210" s="40" t="s">
        <v>5307</v>
      </c>
      <c r="D210" s="38" t="s">
        <v>5308</v>
      </c>
      <c r="E210" s="33">
        <v>10718059</v>
      </c>
      <c r="F210" s="33">
        <v>12145605</v>
      </c>
      <c r="G210" s="33">
        <v>10309015</v>
      </c>
      <c r="H210" s="33">
        <v>9993166</v>
      </c>
      <c r="I210" s="33">
        <v>12345870</v>
      </c>
      <c r="J210" s="33">
        <v>13145942</v>
      </c>
      <c r="K210" s="33">
        <v>13015704</v>
      </c>
      <c r="L210" s="33">
        <v>13215971</v>
      </c>
      <c r="M210" s="33">
        <v>12711744</v>
      </c>
      <c r="N210" s="33">
        <v>11360753</v>
      </c>
      <c r="O210" s="33">
        <v>12029312</v>
      </c>
    </row>
    <row r="211" spans="1:15" x14ac:dyDescent="0.35">
      <c r="A211" s="40">
        <f>VLOOKUP(B211,'[1]PORTFOLIO RAW'!B:B,1,FALSE)</f>
        <v>945297</v>
      </c>
      <c r="B211" s="40">
        <v>945297</v>
      </c>
      <c r="C211" s="40" t="s">
        <v>5309</v>
      </c>
      <c r="D211" s="38" t="s">
        <v>5310</v>
      </c>
      <c r="E211" s="33">
        <v>1886964</v>
      </c>
      <c r="F211" s="33">
        <v>2059873</v>
      </c>
      <c r="G211" s="33">
        <v>2082759</v>
      </c>
      <c r="H211" s="33">
        <v>2000820</v>
      </c>
      <c r="I211" s="33">
        <v>2083000</v>
      </c>
      <c r="J211" s="33">
        <v>2229800</v>
      </c>
      <c r="K211" s="33">
        <v>2326200</v>
      </c>
      <c r="L211" s="33">
        <v>2518900</v>
      </c>
      <c r="M211" s="33">
        <v>2739600</v>
      </c>
      <c r="N211" s="33">
        <v>2951900</v>
      </c>
      <c r="O211" s="33">
        <v>3151300</v>
      </c>
    </row>
    <row r="212" spans="1:15" x14ac:dyDescent="0.35">
      <c r="A212" s="40">
        <f>VLOOKUP(B212,'[1]PORTFOLIO RAW'!B:B,1,FALSE)</f>
        <v>902107</v>
      </c>
      <c r="B212" s="40">
        <v>902107</v>
      </c>
      <c r="C212" s="40" t="s">
        <v>5311</v>
      </c>
      <c r="D212" s="38" t="s">
        <v>5312</v>
      </c>
      <c r="E212" s="33">
        <v>6498000</v>
      </c>
      <c r="F212" s="33">
        <v>8044000</v>
      </c>
      <c r="G212" s="33">
        <v>7556000</v>
      </c>
      <c r="H212" s="33">
        <v>8907000</v>
      </c>
      <c r="I212" s="33">
        <v>11298000</v>
      </c>
      <c r="J212" s="33">
        <v>12597000</v>
      </c>
      <c r="K212" s="33">
        <v>11919000</v>
      </c>
      <c r="L212" s="33">
        <v>12822000</v>
      </c>
      <c r="M212" s="33">
        <v>7669000</v>
      </c>
      <c r="N212" s="33">
        <v>7517000</v>
      </c>
      <c r="O212" s="33">
        <v>7447000</v>
      </c>
    </row>
    <row r="213" spans="1:15" x14ac:dyDescent="0.35">
      <c r="A213" s="40">
        <f>VLOOKUP(B213,'[1]PORTFOLIO RAW'!B:B,1,FALSE)</f>
        <v>905677</v>
      </c>
      <c r="B213" s="40">
        <v>905677</v>
      </c>
      <c r="C213" s="40" t="s">
        <v>5313</v>
      </c>
      <c r="D213" s="38" t="s">
        <v>5314</v>
      </c>
      <c r="E213" s="33">
        <v>39474000</v>
      </c>
      <c r="F213" s="33">
        <v>43251000</v>
      </c>
      <c r="G213" s="33">
        <v>43232000</v>
      </c>
      <c r="H213" s="33">
        <v>57838000</v>
      </c>
      <c r="I213" s="33">
        <v>66504000</v>
      </c>
      <c r="J213" s="33">
        <v>65492000</v>
      </c>
      <c r="K213" s="33">
        <v>66415000</v>
      </c>
      <c r="L213" s="33">
        <v>66683000</v>
      </c>
      <c r="M213" s="33">
        <v>63056000</v>
      </c>
      <c r="N213" s="33">
        <v>62799000</v>
      </c>
      <c r="O213" s="33">
        <v>63525000</v>
      </c>
    </row>
    <row r="214" spans="1:15" x14ac:dyDescent="0.35">
      <c r="A214" s="40">
        <f>VLOOKUP(B214,'[1]PORTFOLIO RAW'!B:B,1,FALSE)</f>
        <v>904030</v>
      </c>
      <c r="B214" s="40">
        <v>904030</v>
      </c>
      <c r="C214" s="40" t="s">
        <v>5315</v>
      </c>
      <c r="D214" s="38" t="s">
        <v>5316</v>
      </c>
      <c r="E214" s="33">
        <v>48428000</v>
      </c>
      <c r="F214" s="33">
        <v>48296000</v>
      </c>
      <c r="G214" s="33">
        <v>50009000</v>
      </c>
      <c r="H214" s="33">
        <v>67809000</v>
      </c>
      <c r="I214" s="33">
        <v>67425000</v>
      </c>
      <c r="J214" s="33">
        <v>58986000</v>
      </c>
      <c r="K214" s="33">
        <v>51584000</v>
      </c>
      <c r="L214" s="33">
        <v>49605000</v>
      </c>
      <c r="M214" s="33">
        <v>48851000</v>
      </c>
      <c r="N214" s="33">
        <v>52824000</v>
      </c>
      <c r="O214" s="33">
        <v>52546000</v>
      </c>
    </row>
    <row r="215" spans="1:15" x14ac:dyDescent="0.35">
      <c r="A215" s="40">
        <f>VLOOKUP(B215,'[1]PORTFOLIO RAW'!B:B,1,FALSE)</f>
        <v>901666</v>
      </c>
      <c r="B215" s="40">
        <v>901666</v>
      </c>
      <c r="C215" s="40" t="s">
        <v>5317</v>
      </c>
      <c r="D215" s="38" t="s">
        <v>5318</v>
      </c>
      <c r="E215" s="33">
        <v>171500000</v>
      </c>
      <c r="F215" s="33">
        <v>225424000</v>
      </c>
      <c r="G215" s="33">
        <v>134052000</v>
      </c>
      <c r="H215" s="33">
        <v>176906000</v>
      </c>
      <c r="I215" s="33">
        <v>230557000</v>
      </c>
      <c r="J215" s="33">
        <v>58258000</v>
      </c>
      <c r="K215" s="33">
        <v>54943000</v>
      </c>
      <c r="L215" s="33">
        <v>52366000</v>
      </c>
      <c r="M215" s="33">
        <v>29456000</v>
      </c>
      <c r="N215" s="33">
        <v>24147000</v>
      </c>
      <c r="O215" s="33">
        <v>29558000</v>
      </c>
    </row>
    <row r="216" spans="1:15" x14ac:dyDescent="0.35">
      <c r="A216" s="40">
        <f>VLOOKUP(B216,'[1]PORTFOLIO RAW'!B:B,1,FALSE)</f>
        <v>895705</v>
      </c>
      <c r="B216" s="40">
        <v>895705</v>
      </c>
      <c r="C216" s="40" t="s">
        <v>5319</v>
      </c>
      <c r="D216" s="38" t="s">
        <v>5320</v>
      </c>
      <c r="E216" s="33">
        <v>1740851</v>
      </c>
      <c r="F216" s="33">
        <v>2277350</v>
      </c>
      <c r="G216" s="33">
        <v>1609984</v>
      </c>
      <c r="H216" s="33">
        <v>1714217</v>
      </c>
      <c r="I216" s="33">
        <v>2261145</v>
      </c>
      <c r="J216" s="33">
        <v>2811660</v>
      </c>
      <c r="K216" s="33">
        <v>3489518</v>
      </c>
      <c r="L216" s="33">
        <v>4325000</v>
      </c>
      <c r="M216" s="33">
        <v>3142000</v>
      </c>
      <c r="N216" s="33">
        <v>3951000</v>
      </c>
      <c r="O216" s="33">
        <v>5294000</v>
      </c>
    </row>
    <row r="217" spans="1:15" x14ac:dyDescent="0.35">
      <c r="A217" s="40">
        <f>VLOOKUP(B217,'[1]PORTFOLIO RAW'!B:B,1,FALSE)</f>
        <v>904853</v>
      </c>
      <c r="B217" s="40">
        <v>904853</v>
      </c>
      <c r="C217" s="40" t="s">
        <v>5321</v>
      </c>
      <c r="D217" s="38" t="s">
        <v>5322</v>
      </c>
      <c r="E217" s="33">
        <v>38051000</v>
      </c>
      <c r="F217" s="33">
        <v>15957000</v>
      </c>
      <c r="G217" s="33">
        <v>16824000</v>
      </c>
      <c r="H217" s="33">
        <v>16892000</v>
      </c>
      <c r="I217" s="33">
        <v>17109000</v>
      </c>
      <c r="J217" s="33">
        <v>17493000</v>
      </c>
      <c r="K217" s="33">
        <v>17663000</v>
      </c>
      <c r="L217" s="33">
        <v>17945000</v>
      </c>
      <c r="M217" s="33">
        <v>18854000</v>
      </c>
      <c r="N217" s="33">
        <v>19337000</v>
      </c>
      <c r="O217" s="33">
        <v>19494000</v>
      </c>
    </row>
    <row r="218" spans="1:15" x14ac:dyDescent="0.35">
      <c r="A218" s="40">
        <f>VLOOKUP(B218,'[1]PORTFOLIO RAW'!B:B,1,FALSE)</f>
        <v>944175</v>
      </c>
      <c r="B218" s="40">
        <v>944175</v>
      </c>
      <c r="C218" s="40" t="s">
        <v>5323</v>
      </c>
      <c r="D218" s="38" t="s">
        <v>5324</v>
      </c>
      <c r="E218" s="33">
        <v>10083000</v>
      </c>
      <c r="F218" s="33">
        <v>9537000</v>
      </c>
      <c r="G218" s="33">
        <v>18732000</v>
      </c>
      <c r="H218" s="33">
        <v>17261000</v>
      </c>
      <c r="I218" s="33">
        <v>15972000</v>
      </c>
      <c r="J218" s="33">
        <v>16717000</v>
      </c>
      <c r="K218" s="33">
        <v>16888000</v>
      </c>
      <c r="L218" s="33">
        <v>16292000</v>
      </c>
      <c r="M218" s="33">
        <v>16270000</v>
      </c>
      <c r="N218" s="33">
        <v>16456000</v>
      </c>
      <c r="O218" s="33">
        <v>18019000</v>
      </c>
    </row>
    <row r="219" spans="1:15" x14ac:dyDescent="0.35">
      <c r="A219" s="40">
        <f>VLOOKUP(B219,'[1]PORTFOLIO RAW'!B:B,1,FALSE)</f>
        <v>901897</v>
      </c>
      <c r="B219" s="40">
        <v>901897</v>
      </c>
      <c r="C219" s="40" t="s">
        <v>5325</v>
      </c>
      <c r="D219" s="38" t="s">
        <v>5326</v>
      </c>
      <c r="E219" s="33">
        <v>11206000</v>
      </c>
      <c r="F219" s="33">
        <v>15849000</v>
      </c>
      <c r="G219" s="33">
        <v>12239000</v>
      </c>
      <c r="H219" s="33">
        <v>13424000</v>
      </c>
      <c r="I219" s="33">
        <v>14883000</v>
      </c>
      <c r="J219" s="33">
        <v>15199500</v>
      </c>
      <c r="K219" s="33">
        <v>15108000</v>
      </c>
      <c r="L219" s="33">
        <v>15360000</v>
      </c>
      <c r="M219" s="33">
        <v>15330000</v>
      </c>
      <c r="N219" s="33">
        <v>14751000</v>
      </c>
      <c r="O219" s="33">
        <v>14750000</v>
      </c>
    </row>
    <row r="220" spans="1:15" x14ac:dyDescent="0.35">
      <c r="A220" s="40">
        <f>VLOOKUP(B220,'[1]PORTFOLIO RAW'!B:B,1,FALSE)</f>
        <v>312385</v>
      </c>
      <c r="B220" s="40">
        <v>312385</v>
      </c>
      <c r="C220" s="40" t="s">
        <v>5327</v>
      </c>
      <c r="D220" s="38" t="s">
        <v>5328</v>
      </c>
      <c r="E220" s="33">
        <v>64908891</v>
      </c>
      <c r="F220" s="33">
        <v>72483020</v>
      </c>
      <c r="G220" s="33">
        <v>71422000</v>
      </c>
      <c r="H220" s="33">
        <v>77946000</v>
      </c>
      <c r="I220" s="33">
        <v>88915000</v>
      </c>
      <c r="J220" s="33">
        <v>99137000</v>
      </c>
      <c r="K220" s="33">
        <v>105156000</v>
      </c>
      <c r="L220" s="33">
        <v>112640000</v>
      </c>
      <c r="M220" s="33">
        <v>116199000</v>
      </c>
      <c r="N220" s="33">
        <v>118719000</v>
      </c>
      <c r="O220" s="33">
        <v>129025000</v>
      </c>
    </row>
    <row r="221" spans="1:15" x14ac:dyDescent="0.35">
      <c r="A221" s="40">
        <f>VLOOKUP(B221,'[1]PORTFOLIO RAW'!B:B,1,FALSE)</f>
        <v>729104</v>
      </c>
      <c r="B221" s="40">
        <v>729104</v>
      </c>
      <c r="C221" s="40" t="s">
        <v>5329</v>
      </c>
      <c r="D221" s="38" t="s">
        <v>5330</v>
      </c>
      <c r="E221" s="33">
        <v>2233100</v>
      </c>
      <c r="F221" s="33">
        <v>2121300</v>
      </c>
      <c r="G221" s="33">
        <v>1871900</v>
      </c>
      <c r="H221" s="33">
        <v>2370700</v>
      </c>
      <c r="I221" s="33">
        <v>2750200</v>
      </c>
      <c r="J221" s="33">
        <v>3024800</v>
      </c>
      <c r="K221" s="33">
        <v>3499200</v>
      </c>
      <c r="L221" s="33">
        <v>4053200</v>
      </c>
      <c r="M221" s="33">
        <v>4200600</v>
      </c>
      <c r="N221" s="33">
        <v>4222900</v>
      </c>
      <c r="O221" s="33">
        <v>4793000</v>
      </c>
    </row>
    <row r="222" spans="1:15" x14ac:dyDescent="0.35">
      <c r="A222" s="40">
        <f>VLOOKUP(B222,'[1]PORTFOLIO RAW'!B:B,1,FALSE)</f>
        <v>877181</v>
      </c>
      <c r="B222" s="40">
        <v>877181</v>
      </c>
      <c r="C222" s="40" t="s">
        <v>5331</v>
      </c>
      <c r="D222" s="38" t="s">
        <v>5332</v>
      </c>
      <c r="E222" s="33">
        <v>6704907</v>
      </c>
      <c r="F222" s="33">
        <v>7249447</v>
      </c>
      <c r="G222" s="33">
        <v>7455243</v>
      </c>
      <c r="H222" s="33">
        <v>7368925</v>
      </c>
      <c r="I222" s="33">
        <v>7510490</v>
      </c>
      <c r="J222" s="33">
        <v>7382562</v>
      </c>
      <c r="K222" s="33">
        <v>7146000</v>
      </c>
      <c r="L222" s="33">
        <v>7435000</v>
      </c>
      <c r="M222" s="33">
        <v>7493000</v>
      </c>
      <c r="N222" s="33">
        <v>7515000</v>
      </c>
      <c r="O222" s="33">
        <v>7709000</v>
      </c>
    </row>
    <row r="223" spans="1:15" x14ac:dyDescent="0.35">
      <c r="A223" s="40">
        <f>VLOOKUP(B223,'[1]PORTFOLIO RAW'!B:B,1,FALSE)</f>
        <v>912228</v>
      </c>
      <c r="B223" s="40">
        <v>912228</v>
      </c>
      <c r="C223" s="40" t="s">
        <v>5333</v>
      </c>
      <c r="D223" s="38" t="s">
        <v>5334</v>
      </c>
      <c r="E223" s="33">
        <v>76476000</v>
      </c>
      <c r="F223" s="33">
        <v>83503000</v>
      </c>
      <c r="G223" s="33">
        <v>79029000</v>
      </c>
      <c r="H223" s="33">
        <v>78938000</v>
      </c>
      <c r="I223" s="33">
        <v>82559000</v>
      </c>
      <c r="J223" s="33">
        <v>83680000</v>
      </c>
      <c r="K223" s="33">
        <v>84167000</v>
      </c>
      <c r="L223" s="33">
        <v>83062000</v>
      </c>
      <c r="M223" s="33">
        <v>76279000</v>
      </c>
      <c r="N223" s="33">
        <v>65299000</v>
      </c>
      <c r="O223" s="33">
        <v>65058000</v>
      </c>
    </row>
    <row r="224" spans="1:15" x14ac:dyDescent="0.35">
      <c r="A224" s="40">
        <f>VLOOKUP(B224,'[1]PORTFOLIO RAW'!B:B,1,FALSE)</f>
        <v>936324</v>
      </c>
      <c r="B224" s="40">
        <v>936324</v>
      </c>
      <c r="C224" s="40" t="s">
        <v>5335</v>
      </c>
      <c r="D224" s="38" t="s">
        <v>5336</v>
      </c>
      <c r="E224" s="33">
        <v>14696100</v>
      </c>
      <c r="F224" s="33">
        <v>14690100</v>
      </c>
      <c r="G224" s="33">
        <v>14593300</v>
      </c>
      <c r="H224" s="33">
        <v>14958900</v>
      </c>
      <c r="I224" s="33">
        <v>15500200</v>
      </c>
      <c r="J224" s="33">
        <v>17078300</v>
      </c>
      <c r="K224" s="33">
        <v>18156400</v>
      </c>
      <c r="L224" s="33">
        <v>19377300</v>
      </c>
      <c r="M224" s="33">
        <v>20831900</v>
      </c>
      <c r="N224" s="33">
        <v>23417400</v>
      </c>
      <c r="O224" s="33">
        <v>26816100</v>
      </c>
    </row>
    <row r="225" spans="1:15" x14ac:dyDescent="0.35">
      <c r="A225" s="40">
        <f>VLOOKUP(B225,'[1]PORTFOLIO RAW'!B:B,1,FALSE)</f>
        <v>902321</v>
      </c>
      <c r="B225" s="40">
        <v>902321</v>
      </c>
      <c r="C225" s="40" t="s">
        <v>5337</v>
      </c>
      <c r="D225" s="38" t="s">
        <v>5338</v>
      </c>
      <c r="E225" s="33">
        <v>12853000</v>
      </c>
      <c r="F225" s="33">
        <v>13322000</v>
      </c>
      <c r="G225" s="33">
        <v>11738000</v>
      </c>
      <c r="H225" s="33">
        <v>11570000</v>
      </c>
      <c r="I225" s="33">
        <v>10868000</v>
      </c>
      <c r="J225" s="33">
        <v>9780000</v>
      </c>
      <c r="K225" s="33">
        <v>9968000</v>
      </c>
      <c r="L225" s="33">
        <v>10886000</v>
      </c>
      <c r="M225" s="33">
        <v>10415000</v>
      </c>
      <c r="N225" s="33">
        <v>9061000</v>
      </c>
      <c r="O225" s="33">
        <v>9084000</v>
      </c>
    </row>
    <row r="226" spans="1:15" x14ac:dyDescent="0.35">
      <c r="A226" s="40">
        <f>VLOOKUP(B226,'[1]PORTFOLIO RAW'!B:B,1,FALSE)</f>
        <v>912518</v>
      </c>
      <c r="B226" s="40">
        <v>912518</v>
      </c>
      <c r="C226" s="40" t="s">
        <v>5339</v>
      </c>
      <c r="D226" s="38" t="s">
        <v>5340</v>
      </c>
      <c r="E226" s="33">
        <v>9263094</v>
      </c>
      <c r="F226" s="33">
        <v>6289458</v>
      </c>
      <c r="G226" s="33">
        <v>4084389</v>
      </c>
      <c r="H226" s="33">
        <v>4569290</v>
      </c>
      <c r="I226" s="33">
        <v>4136690</v>
      </c>
      <c r="J226" s="33">
        <v>4819998</v>
      </c>
      <c r="K226" s="33">
        <v>5679595</v>
      </c>
      <c r="L226" s="33">
        <v>5822363</v>
      </c>
      <c r="M226" s="33">
        <v>5981964</v>
      </c>
      <c r="N226" s="33">
        <v>7668476</v>
      </c>
      <c r="O226" s="33">
        <v>8573250</v>
      </c>
    </row>
    <row r="227" spans="1:15" x14ac:dyDescent="0.35">
      <c r="A227" s="40">
        <f>VLOOKUP(B227,'[1]PORTFOLIO RAW'!B:B,1,FALSE)</f>
        <v>546370</v>
      </c>
      <c r="B227" s="40">
        <v>546370</v>
      </c>
      <c r="C227" s="40" t="s">
        <v>5341</v>
      </c>
      <c r="D227" s="38" t="s">
        <v>5342</v>
      </c>
      <c r="E227" s="33">
        <v>8871000</v>
      </c>
      <c r="F227" s="33">
        <v>11142000</v>
      </c>
      <c r="G227" s="33">
        <v>10416000</v>
      </c>
      <c r="H227" s="33">
        <v>10991000</v>
      </c>
      <c r="I227" s="33">
        <v>14957000</v>
      </c>
      <c r="J227" s="33">
        <v>19121000</v>
      </c>
      <c r="K227" s="33">
        <v>24866000</v>
      </c>
      <c r="L227" s="33">
        <v>26487000</v>
      </c>
      <c r="M227" s="33">
        <v>25281000</v>
      </c>
      <c r="N227" s="33">
        <v>23554000</v>
      </c>
      <c r="O227" s="33">
        <v>22291000</v>
      </c>
    </row>
    <row r="228" spans="1:15" x14ac:dyDescent="0.35">
      <c r="A228" s="40">
        <f>VLOOKUP(B228,'[1]PORTFOLIO RAW'!B:B,1,FALSE)</f>
        <v>312451</v>
      </c>
      <c r="B228" s="40">
        <v>312451</v>
      </c>
      <c r="C228" s="40" t="s">
        <v>5343</v>
      </c>
      <c r="D228" s="38" t="s">
        <v>5344</v>
      </c>
      <c r="E228" s="33">
        <v>451508</v>
      </c>
      <c r="F228" s="33">
        <v>493421</v>
      </c>
      <c r="G228" s="33">
        <v>489232</v>
      </c>
      <c r="H228" s="33">
        <v>486806</v>
      </c>
      <c r="I228" s="33">
        <v>500417</v>
      </c>
      <c r="J228" s="33">
        <v>496920</v>
      </c>
      <c r="K228" s="33">
        <v>489007</v>
      </c>
      <c r="L228" s="33">
        <v>537898</v>
      </c>
      <c r="M228" s="33">
        <v>569763</v>
      </c>
      <c r="N228" s="33">
        <v>614371</v>
      </c>
      <c r="O228" s="33">
        <v>984326</v>
      </c>
    </row>
    <row r="229" spans="1:15" x14ac:dyDescent="0.35">
      <c r="A229" s="40">
        <f>VLOOKUP(B229,'[1]PORTFOLIO RAW'!B:B,1,FALSE)</f>
        <v>992656</v>
      </c>
      <c r="B229" s="40">
        <v>992656</v>
      </c>
      <c r="C229" s="40" t="s">
        <v>5345</v>
      </c>
      <c r="D229" s="38" t="s">
        <v>5346</v>
      </c>
      <c r="E229" s="33">
        <v>500194</v>
      </c>
      <c r="F229" s="33">
        <v>590598</v>
      </c>
      <c r="G229" s="33">
        <v>615261</v>
      </c>
      <c r="H229" s="33">
        <v>646596</v>
      </c>
      <c r="I229" s="33">
        <v>705585</v>
      </c>
      <c r="J229" s="33">
        <v>729363</v>
      </c>
      <c r="K229" s="33">
        <v>758926</v>
      </c>
      <c r="L229" s="33">
        <v>818046</v>
      </c>
      <c r="M229" s="33">
        <v>894638</v>
      </c>
      <c r="N229" s="33">
        <v>959861</v>
      </c>
      <c r="O229" s="33">
        <v>995791</v>
      </c>
    </row>
    <row r="230" spans="1:15" x14ac:dyDescent="0.35">
      <c r="A230" s="40">
        <f>VLOOKUP(B230,'[1]PORTFOLIO RAW'!B:B,1,FALSE)</f>
        <v>951046</v>
      </c>
      <c r="B230" s="40">
        <v>951046</v>
      </c>
      <c r="C230" s="40" t="s">
        <v>5347</v>
      </c>
      <c r="D230" s="38" t="s">
        <v>5348</v>
      </c>
      <c r="E230" s="33">
        <v>20308000</v>
      </c>
      <c r="F230" s="33">
        <v>19698000</v>
      </c>
      <c r="G230" s="33">
        <v>20088000</v>
      </c>
      <c r="H230" s="33">
        <v>19543000</v>
      </c>
      <c r="I230" s="33">
        <v>20537000</v>
      </c>
      <c r="J230" s="33">
        <v>20778000</v>
      </c>
      <c r="K230" s="33">
        <v>21073000</v>
      </c>
      <c r="L230" s="33">
        <v>21400000</v>
      </c>
      <c r="M230" s="33">
        <v>21495000</v>
      </c>
      <c r="N230" s="33">
        <v>22749000</v>
      </c>
      <c r="O230" s="33">
        <v>23996000</v>
      </c>
    </row>
    <row r="231" spans="1:15" x14ac:dyDescent="0.35">
      <c r="A231" s="40">
        <f>VLOOKUP(B231,'[1]PORTFOLIO RAW'!B:B,1,FALSE)</f>
        <v>702365</v>
      </c>
      <c r="B231" s="40">
        <v>702365</v>
      </c>
      <c r="C231" s="40" t="s">
        <v>5349</v>
      </c>
      <c r="D231" s="38" t="s">
        <v>5350</v>
      </c>
      <c r="E231" s="33">
        <v>5975212</v>
      </c>
      <c r="F231" s="33">
        <v>6486139</v>
      </c>
      <c r="G231" s="33">
        <v>7184213</v>
      </c>
      <c r="H231" s="33">
        <v>7866100</v>
      </c>
      <c r="I231" s="33">
        <v>8608291</v>
      </c>
      <c r="J231" s="33">
        <v>9721065</v>
      </c>
      <c r="K231" s="33">
        <v>10230353</v>
      </c>
      <c r="L231" s="33">
        <v>11041677</v>
      </c>
      <c r="M231" s="33">
        <v>11939999</v>
      </c>
      <c r="N231" s="33">
        <v>12866757</v>
      </c>
      <c r="O231" s="33">
        <v>14134732</v>
      </c>
    </row>
    <row r="232" spans="1:15" x14ac:dyDescent="0.35">
      <c r="A232" s="40">
        <f>VLOOKUP(B232,'[1]PORTFOLIO RAW'!B:B,1,FALSE)</f>
        <v>546965</v>
      </c>
      <c r="B232" s="40">
        <v>546965</v>
      </c>
      <c r="C232" s="40" t="s">
        <v>5351</v>
      </c>
      <c r="D232" s="38" t="s">
        <v>5352</v>
      </c>
      <c r="E232" s="33">
        <v>2102049</v>
      </c>
      <c r="F232" s="33">
        <v>2306371</v>
      </c>
      <c r="G232" s="33">
        <v>2049668</v>
      </c>
      <c r="H232" s="33">
        <v>2386112</v>
      </c>
      <c r="I232" s="33">
        <v>2797089</v>
      </c>
      <c r="J232" s="33">
        <v>2993489</v>
      </c>
      <c r="K232" s="33">
        <v>3238128</v>
      </c>
      <c r="L232" s="33">
        <v>3549494</v>
      </c>
      <c r="M232" s="33">
        <v>3582395</v>
      </c>
      <c r="N232" s="33">
        <v>3789925</v>
      </c>
      <c r="O232" s="33">
        <v>4607471</v>
      </c>
    </row>
    <row r="233" spans="1:15" x14ac:dyDescent="0.35">
      <c r="A233" s="40">
        <f>VLOOKUP(B233,'[1]PORTFOLIO RAW'!B:B,1,FALSE)</f>
        <v>902233</v>
      </c>
      <c r="B233" s="40">
        <v>902233</v>
      </c>
      <c r="C233" s="40" t="s">
        <v>5353</v>
      </c>
      <c r="D233" s="38" t="s">
        <v>5354</v>
      </c>
      <c r="E233" s="33">
        <v>5003900</v>
      </c>
      <c r="F233" s="33">
        <v>5697800</v>
      </c>
      <c r="G233" s="33">
        <v>4325300</v>
      </c>
      <c r="H233" s="33">
        <v>4857000</v>
      </c>
      <c r="I233" s="33">
        <v>6000100</v>
      </c>
      <c r="J233" s="33">
        <v>6260500</v>
      </c>
      <c r="K233" s="33">
        <v>6351900</v>
      </c>
      <c r="L233" s="33">
        <v>6623500</v>
      </c>
      <c r="M233" s="33">
        <v>6307900</v>
      </c>
      <c r="N233" s="33">
        <v>5879500</v>
      </c>
      <c r="O233" s="33">
        <v>6311300</v>
      </c>
    </row>
    <row r="234" spans="1:15" x14ac:dyDescent="0.35">
      <c r="A234" s="40">
        <f>VLOOKUP(B234,'[1]PORTFOLIO RAW'!B:B,1,FALSE)</f>
        <v>322549</v>
      </c>
      <c r="B234" s="40">
        <v>322549</v>
      </c>
      <c r="C234" s="40" t="s">
        <v>5355</v>
      </c>
      <c r="D234" s="38" t="s">
        <v>5356</v>
      </c>
      <c r="E234" s="33">
        <v>6149139</v>
      </c>
      <c r="F234" s="33">
        <v>6532525</v>
      </c>
      <c r="G234" s="33">
        <v>5889826</v>
      </c>
      <c r="H234" s="33">
        <v>6752504</v>
      </c>
      <c r="I234" s="33">
        <v>7537263</v>
      </c>
      <c r="J234" s="33">
        <v>7688024</v>
      </c>
      <c r="K234" s="33">
        <v>7959894</v>
      </c>
      <c r="L234" s="33">
        <v>8073855</v>
      </c>
      <c r="M234" s="33">
        <v>8299074</v>
      </c>
      <c r="N234" s="33">
        <v>8496401</v>
      </c>
      <c r="O234" s="33">
        <v>8777845</v>
      </c>
    </row>
    <row r="235" spans="1:15" x14ac:dyDescent="0.35">
      <c r="A235" s="40">
        <f>VLOOKUP(B235,'[1]PORTFOLIO RAW'!B:B,1,FALSE)</f>
        <v>912633</v>
      </c>
      <c r="B235" s="40">
        <v>912633</v>
      </c>
      <c r="C235" s="40" t="s">
        <v>5357</v>
      </c>
      <c r="D235" s="38" t="s">
        <v>5358</v>
      </c>
      <c r="E235" s="33">
        <v>21301000</v>
      </c>
      <c r="F235" s="33">
        <v>23174000</v>
      </c>
      <c r="G235" s="33">
        <v>24888000</v>
      </c>
      <c r="H235" s="33">
        <v>25183000</v>
      </c>
      <c r="I235" s="33">
        <v>24857000</v>
      </c>
      <c r="J235" s="33">
        <v>24414000</v>
      </c>
      <c r="K235" s="33">
        <v>23706000</v>
      </c>
      <c r="L235" s="33">
        <v>22826000</v>
      </c>
      <c r="M235" s="33">
        <v>23247000</v>
      </c>
      <c r="N235" s="33">
        <v>24069000</v>
      </c>
      <c r="O235" s="33">
        <v>25348000</v>
      </c>
    </row>
    <row r="236" spans="1:15" x14ac:dyDescent="0.35">
      <c r="A236" s="40">
        <f>VLOOKUP(B236,'[1]PORTFOLIO RAW'!B:B,1,FALSE)</f>
        <v>933974</v>
      </c>
      <c r="B236" s="40">
        <v>933974</v>
      </c>
      <c r="C236" s="40" t="s">
        <v>5359</v>
      </c>
      <c r="D236" s="38" t="s">
        <v>5360</v>
      </c>
      <c r="E236" s="33">
        <v>26087000</v>
      </c>
      <c r="F236" s="33">
        <v>24897000</v>
      </c>
      <c r="G236" s="33">
        <v>24938000</v>
      </c>
      <c r="H236" s="33">
        <v>25138000</v>
      </c>
      <c r="I236" s="33">
        <v>25471000</v>
      </c>
      <c r="J236" s="33">
        <v>25755000</v>
      </c>
      <c r="K236" s="33">
        <v>26206000</v>
      </c>
      <c r="L236" s="33">
        <v>27162000</v>
      </c>
      <c r="M236" s="33">
        <v>26852000</v>
      </c>
      <c r="N236" s="33">
        <v>27654000</v>
      </c>
      <c r="O236" s="33">
        <v>28916000</v>
      </c>
    </row>
    <row r="237" spans="1:15" x14ac:dyDescent="0.35">
      <c r="A237" s="40" t="str">
        <f>VLOOKUP(B237,'[1]PORTFOLIO RAW'!B:B,1,FALSE)</f>
        <v>14015T</v>
      </c>
      <c r="B237" s="40" t="s">
        <v>363</v>
      </c>
      <c r="C237" s="40" t="s">
        <v>5361</v>
      </c>
      <c r="D237" s="38" t="s">
        <v>5362</v>
      </c>
      <c r="E237" s="33">
        <v>4758016</v>
      </c>
      <c r="F237" s="33">
        <v>3446000</v>
      </c>
      <c r="G237" s="33">
        <v>3769500</v>
      </c>
      <c r="H237" s="33">
        <v>5269500</v>
      </c>
      <c r="I237" s="33">
        <v>5745700</v>
      </c>
      <c r="J237" s="33">
        <v>5807600</v>
      </c>
      <c r="K237" s="33">
        <v>6070700</v>
      </c>
      <c r="L237" s="33">
        <v>6413800</v>
      </c>
      <c r="M237" s="33">
        <v>6595200</v>
      </c>
      <c r="N237" s="33">
        <v>9241000</v>
      </c>
      <c r="O237" s="33">
        <v>9123000</v>
      </c>
    </row>
    <row r="238" spans="1:15" x14ac:dyDescent="0.35">
      <c r="A238" s="40">
        <f>VLOOKUP(B238,'[1]PORTFOLIO RAW'!B:B,1,FALSE)</f>
        <v>905019</v>
      </c>
      <c r="B238" s="40">
        <v>905019</v>
      </c>
      <c r="C238" s="40" t="s">
        <v>5363</v>
      </c>
      <c r="D238" s="38" t="s">
        <v>5364</v>
      </c>
      <c r="E238" s="33">
        <v>24197700</v>
      </c>
      <c r="F238" s="33">
        <v>23850300</v>
      </c>
      <c r="G238" s="33">
        <v>27428300</v>
      </c>
      <c r="H238" s="33">
        <v>45913000</v>
      </c>
      <c r="I238" s="33">
        <v>48132000</v>
      </c>
      <c r="J238" s="33">
        <v>47347000</v>
      </c>
      <c r="K238" s="33">
        <v>44033000</v>
      </c>
      <c r="L238" s="33">
        <v>42237000</v>
      </c>
      <c r="M238" s="33">
        <v>39498000</v>
      </c>
      <c r="N238" s="33">
        <v>39807000</v>
      </c>
      <c r="O238" s="33">
        <v>40122000</v>
      </c>
    </row>
    <row r="239" spans="1:15" x14ac:dyDescent="0.35">
      <c r="A239" s="40">
        <f>VLOOKUP(B239,'[1]PORTFOLIO RAW'!B:B,1,FALSE)</f>
        <v>912090</v>
      </c>
      <c r="B239" s="40">
        <v>912090</v>
      </c>
      <c r="C239" s="40" t="s">
        <v>5365</v>
      </c>
      <c r="D239" s="38" t="s">
        <v>5366</v>
      </c>
      <c r="E239" s="33">
        <v>23277000</v>
      </c>
      <c r="F239" s="33">
        <v>27163000</v>
      </c>
      <c r="G239" s="33">
        <v>22702000</v>
      </c>
      <c r="H239" s="33">
        <v>27447000</v>
      </c>
      <c r="I239" s="33">
        <v>39540000</v>
      </c>
      <c r="J239" s="33">
        <v>42149000</v>
      </c>
      <c r="K239" s="33">
        <v>46294000</v>
      </c>
      <c r="L239" s="33">
        <v>48580000</v>
      </c>
      <c r="M239" s="33">
        <v>35475000</v>
      </c>
      <c r="N239" s="33">
        <v>27810000</v>
      </c>
      <c r="O239" s="33">
        <v>30440000</v>
      </c>
    </row>
    <row r="240" spans="1:15" x14ac:dyDescent="0.35">
      <c r="A240" s="40">
        <f>VLOOKUP(B240,'[1]PORTFOLIO RAW'!B:B,1,FALSE)</f>
        <v>755741</v>
      </c>
      <c r="B240" s="40">
        <v>755741</v>
      </c>
      <c r="C240" s="40" t="s">
        <v>5367</v>
      </c>
      <c r="D240" s="38" t="s">
        <v>5368</v>
      </c>
      <c r="E240" s="33">
        <v>5617000</v>
      </c>
      <c r="F240" s="33">
        <v>5393000</v>
      </c>
      <c r="G240" s="33">
        <v>4474000</v>
      </c>
      <c r="H240" s="33">
        <v>4510000</v>
      </c>
      <c r="I240" s="33">
        <v>4915000</v>
      </c>
      <c r="J240" s="33">
        <v>5081000</v>
      </c>
      <c r="K240" s="33">
        <v>5549000</v>
      </c>
      <c r="L240" s="33">
        <v>6157000</v>
      </c>
      <c r="M240" s="33">
        <v>6501000</v>
      </c>
      <c r="N240" s="33">
        <v>7644000</v>
      </c>
      <c r="O240" s="33">
        <v>8960000</v>
      </c>
    </row>
    <row r="241" spans="1:15" x14ac:dyDescent="0.35">
      <c r="A241" s="40" t="str">
        <f>VLOOKUP(B241,'[1]PORTFOLIO RAW'!B:B,1,FALSE)</f>
        <v>14361V</v>
      </c>
      <c r="B241" s="40" t="s">
        <v>375</v>
      </c>
      <c r="C241" s="40" t="s">
        <v>5369</v>
      </c>
      <c r="D241" s="38" t="s">
        <v>5370</v>
      </c>
      <c r="E241" s="33">
        <v>3897500</v>
      </c>
      <c r="F241" s="33">
        <v>4121100</v>
      </c>
      <c r="G241" s="33">
        <v>4095400</v>
      </c>
      <c r="H241" s="33">
        <v>4220200</v>
      </c>
      <c r="I241" s="33">
        <v>4451800</v>
      </c>
      <c r="J241" s="33">
        <v>4471700</v>
      </c>
      <c r="K241" s="33">
        <v>4623400</v>
      </c>
      <c r="L241" s="33">
        <v>4673300</v>
      </c>
      <c r="M241" s="33">
        <v>5997800</v>
      </c>
      <c r="N241" s="33">
        <v>7683900</v>
      </c>
      <c r="O241" s="33">
        <v>7824100</v>
      </c>
    </row>
    <row r="242" spans="1:15" x14ac:dyDescent="0.35">
      <c r="A242" s="40">
        <f>VLOOKUP(B242,'[1]PORTFOLIO RAW'!B:B,1,FALSE)</f>
        <v>154680</v>
      </c>
      <c r="B242" s="40">
        <v>154680</v>
      </c>
      <c r="C242" s="40" t="s">
        <v>5371</v>
      </c>
      <c r="D242" s="38" t="s">
        <v>5372</v>
      </c>
      <c r="E242" s="33">
        <v>66074312</v>
      </c>
      <c r="F242" s="33">
        <v>70189733</v>
      </c>
      <c r="G242" s="33">
        <v>71759990</v>
      </c>
      <c r="H242" s="33">
        <v>77953979</v>
      </c>
      <c r="I242" s="33">
        <v>80217558</v>
      </c>
      <c r="J242" s="33">
        <v>79489596</v>
      </c>
      <c r="K242" s="33">
        <v>87959167</v>
      </c>
      <c r="L242" s="33">
        <v>119569127</v>
      </c>
      <c r="M242" s="33">
        <v>135961803</v>
      </c>
      <c r="N242" s="33">
        <v>146849686</v>
      </c>
      <c r="O242" s="33">
        <v>153143826</v>
      </c>
    </row>
    <row r="243" spans="1:15" x14ac:dyDescent="0.35">
      <c r="A243" s="40" t="str">
        <f>VLOOKUP(B243,'[1]PORTFOLIO RAW'!B:B,1,FALSE)</f>
        <v>14698C</v>
      </c>
      <c r="B243" s="40" t="s">
        <v>369</v>
      </c>
      <c r="C243" s="40" t="s">
        <v>5373</v>
      </c>
      <c r="D243" s="38" t="s">
        <v>5374</v>
      </c>
      <c r="E243" s="33">
        <v>10800400</v>
      </c>
      <c r="F243" s="33">
        <v>9921700</v>
      </c>
      <c r="G243" s="33">
        <v>9223300</v>
      </c>
      <c r="H243" s="33">
        <v>9298900</v>
      </c>
      <c r="I243" s="33">
        <v>8790400</v>
      </c>
      <c r="J243" s="33">
        <v>9213600</v>
      </c>
      <c r="K243" s="33">
        <v>9405500</v>
      </c>
      <c r="L243" s="33">
        <v>10555600</v>
      </c>
      <c r="M243" s="33">
        <v>11994600</v>
      </c>
      <c r="N243" s="33">
        <v>12492500</v>
      </c>
      <c r="O243" s="33">
        <v>14175000</v>
      </c>
    </row>
    <row r="244" spans="1:15" x14ac:dyDescent="0.35">
      <c r="A244" s="40">
        <f>VLOOKUP(B244,'[1]PORTFOLIO RAW'!B:B,1,FALSE)</f>
        <v>905361</v>
      </c>
      <c r="B244" s="40">
        <v>905361</v>
      </c>
      <c r="C244" s="40" t="s">
        <v>5375</v>
      </c>
      <c r="D244" s="38" t="s">
        <v>5376</v>
      </c>
      <c r="E244" s="33">
        <v>8005292</v>
      </c>
      <c r="F244" s="33">
        <v>7979727</v>
      </c>
      <c r="G244" s="33">
        <v>7094249</v>
      </c>
      <c r="H244" s="33">
        <v>7776424</v>
      </c>
      <c r="I244" s="33">
        <v>8765699</v>
      </c>
      <c r="J244" s="33">
        <v>9534462</v>
      </c>
      <c r="K244" s="33">
        <v>10185532</v>
      </c>
      <c r="L244" s="33">
        <v>11129533</v>
      </c>
      <c r="M244" s="33">
        <v>11339304</v>
      </c>
      <c r="N244" s="33">
        <v>11855602</v>
      </c>
      <c r="O244" s="33">
        <v>14983788</v>
      </c>
    </row>
    <row r="245" spans="1:15" x14ac:dyDescent="0.35">
      <c r="A245" s="40">
        <f>VLOOKUP(B245,'[1]PORTFOLIO RAW'!B:B,1,FALSE)</f>
        <v>357834</v>
      </c>
      <c r="B245" s="40">
        <v>357834</v>
      </c>
      <c r="C245" s="40" t="s">
        <v>5377</v>
      </c>
      <c r="D245" s="38" t="s">
        <v>5378</v>
      </c>
      <c r="E245" s="33">
        <v>3650799</v>
      </c>
      <c r="F245" s="33">
        <v>3783155</v>
      </c>
      <c r="G245" s="33">
        <v>3775216</v>
      </c>
      <c r="H245" s="33">
        <v>3957630</v>
      </c>
      <c r="I245" s="33">
        <v>4306432</v>
      </c>
      <c r="J245" s="33">
        <v>4880084</v>
      </c>
      <c r="K245" s="33">
        <v>5170138</v>
      </c>
      <c r="L245" s="33">
        <v>4870818</v>
      </c>
      <c r="M245" s="33">
        <v>5266103</v>
      </c>
      <c r="N245" s="33">
        <v>5435229</v>
      </c>
      <c r="O245" s="33">
        <v>5538640</v>
      </c>
    </row>
    <row r="246" spans="1:15" x14ac:dyDescent="0.35">
      <c r="A246" s="40">
        <f>VLOOKUP(B246,'[1]PORTFOLIO RAW'!B:B,1,FALSE)</f>
        <v>906400</v>
      </c>
      <c r="B246" s="40">
        <v>906400</v>
      </c>
      <c r="C246" s="40" t="s">
        <v>5379</v>
      </c>
      <c r="D246" s="38" t="s">
        <v>5380</v>
      </c>
      <c r="E246" s="33">
        <v>2904200</v>
      </c>
      <c r="F246" s="33">
        <v>2934700</v>
      </c>
      <c r="G246" s="33">
        <v>2417500</v>
      </c>
      <c r="H246" s="33">
        <v>2681400</v>
      </c>
      <c r="I246" s="33">
        <v>2978500</v>
      </c>
      <c r="J246" s="33">
        <v>3099200</v>
      </c>
      <c r="K246" s="33">
        <v>3237500</v>
      </c>
      <c r="L246" s="33">
        <v>3492600</v>
      </c>
      <c r="M246" s="33">
        <v>3593100</v>
      </c>
      <c r="N246" s="33">
        <v>3711800</v>
      </c>
      <c r="O246" s="33">
        <v>4000300</v>
      </c>
    </row>
    <row r="247" spans="1:15" x14ac:dyDescent="0.35">
      <c r="A247" s="40" t="str">
        <f>VLOOKUP(B247,'[1]PORTFOLIO RAW'!B:B,1,FALSE)</f>
        <v>14861V</v>
      </c>
      <c r="B247" s="40" t="s">
        <v>370</v>
      </c>
      <c r="C247" s="40" t="s">
        <v>5381</v>
      </c>
      <c r="D247" s="38" t="s">
        <v>5382</v>
      </c>
      <c r="E247" s="33">
        <v>36034000</v>
      </c>
      <c r="F247" s="33">
        <v>33295000</v>
      </c>
      <c r="G247" s="33">
        <v>35643000</v>
      </c>
      <c r="H247" s="33">
        <v>40370000</v>
      </c>
      <c r="I247" s="33">
        <v>50895000</v>
      </c>
      <c r="J247" s="33">
        <v>86541000</v>
      </c>
      <c r="K247" s="33">
        <v>41660000</v>
      </c>
      <c r="L247" s="33">
        <v>54161000</v>
      </c>
      <c r="M247" s="33">
        <v>57260000</v>
      </c>
      <c r="N247" s="33">
        <v>59001000</v>
      </c>
      <c r="O247" s="33">
        <v>59956000</v>
      </c>
    </row>
    <row r="248" spans="1:15" x14ac:dyDescent="0.35">
      <c r="A248" s="40" t="str">
        <f>VLOOKUP(B248,'[1]PORTFOLIO RAW'!B:B,1,FALSE)</f>
        <v>14806F</v>
      </c>
      <c r="B248" s="40" t="s">
        <v>351</v>
      </c>
      <c r="C248" s="40" t="s">
        <v>5383</v>
      </c>
      <c r="D248" s="38" t="s">
        <v>5384</v>
      </c>
      <c r="E248" s="33">
        <v>4844404</v>
      </c>
      <c r="F248" s="33">
        <v>5142255</v>
      </c>
      <c r="G248" s="33">
        <v>5412623</v>
      </c>
      <c r="H248" s="33">
        <v>5925203</v>
      </c>
      <c r="I248" s="33">
        <v>6170462</v>
      </c>
      <c r="J248" s="33">
        <v>6205003</v>
      </c>
      <c r="K248" s="33">
        <v>6493814</v>
      </c>
      <c r="L248" s="33">
        <v>9843861</v>
      </c>
      <c r="M248" s="33">
        <v>9737018</v>
      </c>
      <c r="N248" s="33">
        <v>9567679</v>
      </c>
      <c r="O248" s="33">
        <v>9373784</v>
      </c>
    </row>
    <row r="249" spans="1:15" x14ac:dyDescent="0.35">
      <c r="A249" s="40">
        <f>VLOOKUP(B249,'[1]PORTFOLIO RAW'!B:B,1,FALSE)</f>
        <v>902324</v>
      </c>
      <c r="B249" s="40">
        <v>902324</v>
      </c>
      <c r="C249" s="40" t="s">
        <v>5385</v>
      </c>
      <c r="D249" s="38" t="s">
        <v>5386</v>
      </c>
      <c r="E249" s="33">
        <v>13113000</v>
      </c>
      <c r="F249" s="33">
        <v>14112000</v>
      </c>
      <c r="G249" s="33">
        <v>12256000</v>
      </c>
      <c r="H249" s="33">
        <v>12531000</v>
      </c>
      <c r="I249" s="33">
        <v>12715000</v>
      </c>
      <c r="J249" s="33">
        <v>11862000</v>
      </c>
      <c r="K249" s="33">
        <v>12581000</v>
      </c>
      <c r="L249" s="33">
        <v>13413000</v>
      </c>
      <c r="M249" s="33">
        <v>11524000</v>
      </c>
      <c r="N249" s="33">
        <v>11869000</v>
      </c>
      <c r="O249" s="33">
        <v>12320000</v>
      </c>
    </row>
    <row r="250" spans="1:15" x14ac:dyDescent="0.35">
      <c r="A250" s="40">
        <f>VLOOKUP(B250,'[1]PORTFOLIO RAW'!B:B,1,FALSE)</f>
        <v>902325</v>
      </c>
      <c r="B250" s="40">
        <v>902325</v>
      </c>
      <c r="C250" s="40" t="s">
        <v>5387</v>
      </c>
      <c r="D250" s="38" t="s">
        <v>5388</v>
      </c>
      <c r="E250" s="33">
        <v>15353000</v>
      </c>
      <c r="F250" s="33">
        <v>17127000</v>
      </c>
      <c r="G250" s="33">
        <v>15738000</v>
      </c>
      <c r="H250" s="33">
        <v>17458000</v>
      </c>
      <c r="I250" s="33">
        <v>17655000</v>
      </c>
      <c r="J250" s="33">
        <v>16537000</v>
      </c>
      <c r="K250" s="33">
        <v>17087000</v>
      </c>
      <c r="L250" s="33">
        <v>18467000</v>
      </c>
      <c r="M250" s="33">
        <v>17489000</v>
      </c>
      <c r="N250" s="33">
        <v>19896000</v>
      </c>
      <c r="O250" s="33">
        <v>23031000</v>
      </c>
    </row>
    <row r="251" spans="1:15" x14ac:dyDescent="0.35">
      <c r="A251" s="40">
        <f>VLOOKUP(B251,'[1]PORTFOLIO RAW'!B:B,1,FALSE)</f>
        <v>992305</v>
      </c>
      <c r="B251" s="40">
        <v>992305</v>
      </c>
      <c r="C251" s="40" t="s">
        <v>5389</v>
      </c>
      <c r="D251" s="38" t="s">
        <v>5390</v>
      </c>
      <c r="E251" s="33">
        <v>10668000</v>
      </c>
      <c r="F251" s="33">
        <v>10404000</v>
      </c>
      <c r="G251" s="33">
        <v>10824000</v>
      </c>
      <c r="H251" s="33">
        <v>11707000</v>
      </c>
      <c r="I251" s="33">
        <v>9770000</v>
      </c>
      <c r="J251" s="33">
        <v>10515000</v>
      </c>
      <c r="K251" s="33">
        <v>10737000</v>
      </c>
      <c r="L251" s="33">
        <v>10275000</v>
      </c>
      <c r="M251" s="33">
        <v>10603000</v>
      </c>
      <c r="N251" s="33">
        <v>11680000</v>
      </c>
      <c r="O251" s="33">
        <v>12156000</v>
      </c>
    </row>
    <row r="252" spans="1:15" x14ac:dyDescent="0.35">
      <c r="A252" s="40">
        <f>VLOOKUP(B252,'[1]PORTFOLIO RAW'!B:B,1,FALSE)</f>
        <v>905647</v>
      </c>
      <c r="B252" s="40">
        <v>905647</v>
      </c>
      <c r="C252" s="40" t="s">
        <v>5391</v>
      </c>
      <c r="D252" s="38" t="s">
        <v>5392</v>
      </c>
      <c r="E252" s="33">
        <v>9861000</v>
      </c>
      <c r="F252" s="33">
        <v>11023000</v>
      </c>
      <c r="G252" s="33">
        <v>10350000</v>
      </c>
      <c r="H252" s="33">
        <v>12104000</v>
      </c>
      <c r="I252" s="33">
        <v>15658000</v>
      </c>
      <c r="J252" s="33">
        <v>17088000</v>
      </c>
      <c r="K252" s="33">
        <v>17699000</v>
      </c>
      <c r="L252" s="33">
        <v>18605000</v>
      </c>
      <c r="M252" s="33">
        <v>19820000</v>
      </c>
      <c r="N252" s="33">
        <v>20425000</v>
      </c>
      <c r="O252" s="33">
        <v>21171000</v>
      </c>
    </row>
    <row r="253" spans="1:15" x14ac:dyDescent="0.35">
      <c r="A253" s="40">
        <f>VLOOKUP(B253,'[1]PORTFOLIO RAW'!B:B,1,FALSE)</f>
        <v>945388</v>
      </c>
      <c r="B253" s="40">
        <v>945388</v>
      </c>
      <c r="C253" s="40" t="s">
        <v>5393</v>
      </c>
      <c r="D253" s="38" t="s">
        <v>5394</v>
      </c>
      <c r="E253" s="33">
        <v>118928000</v>
      </c>
      <c r="F253" s="33">
        <v>124028000</v>
      </c>
      <c r="G253" s="33">
        <v>123018000</v>
      </c>
      <c r="H253" s="33">
        <v>124280000</v>
      </c>
      <c r="I253" s="33">
        <v>126723000</v>
      </c>
      <c r="J253" s="33">
        <v>127434000</v>
      </c>
      <c r="K253" s="33">
        <v>128752000</v>
      </c>
      <c r="L253" s="33">
        <v>132447000</v>
      </c>
      <c r="M253" s="33">
        <v>146801000</v>
      </c>
      <c r="N253" s="33">
        <v>163786000</v>
      </c>
      <c r="O253" s="33">
        <v>160546000</v>
      </c>
    </row>
    <row r="254" spans="1:15" x14ac:dyDescent="0.35">
      <c r="A254" s="40">
        <f>VLOOKUP(B254,'[1]PORTFOLIO RAW'!B:B,1,FALSE)</f>
        <v>905024</v>
      </c>
      <c r="B254" s="40">
        <v>905024</v>
      </c>
      <c r="C254" s="40" t="s">
        <v>5395</v>
      </c>
      <c r="D254" s="38" t="s">
        <v>5396</v>
      </c>
      <c r="E254" s="33">
        <v>203970000</v>
      </c>
      <c r="F254" s="33">
        <v>255112000</v>
      </c>
      <c r="G254" s="33">
        <v>159387000</v>
      </c>
      <c r="H254" s="33">
        <v>189607000</v>
      </c>
      <c r="I254" s="33">
        <v>236541000</v>
      </c>
      <c r="J254" s="33">
        <v>222629000</v>
      </c>
      <c r="K254" s="33">
        <v>211772000</v>
      </c>
      <c r="L254" s="33">
        <v>191755000</v>
      </c>
      <c r="M254" s="33">
        <v>129648000</v>
      </c>
      <c r="N254" s="33">
        <v>110484000</v>
      </c>
      <c r="O254" s="33">
        <v>134779000</v>
      </c>
    </row>
    <row r="255" spans="1:15" x14ac:dyDescent="0.35">
      <c r="A255" s="40">
        <f>VLOOKUP(B255,'[1]PORTFOLIO RAW'!B:B,1,FALSE)</f>
        <v>951052</v>
      </c>
      <c r="B255" s="40">
        <v>951052</v>
      </c>
      <c r="C255" s="40" t="s">
        <v>5397</v>
      </c>
      <c r="D255" s="38" t="s">
        <v>5398</v>
      </c>
      <c r="E255" s="33">
        <v>11818000</v>
      </c>
      <c r="F255" s="33">
        <v>12922000</v>
      </c>
      <c r="G255" s="33">
        <v>10517000</v>
      </c>
      <c r="H255" s="33">
        <v>9679000</v>
      </c>
      <c r="I255" s="33">
        <v>9862000</v>
      </c>
      <c r="J255" s="33">
        <v>9574000</v>
      </c>
      <c r="K255" s="33">
        <v>10316000</v>
      </c>
      <c r="L255" s="33">
        <v>10688000</v>
      </c>
      <c r="M255" s="33">
        <v>10761000</v>
      </c>
      <c r="N255" s="33">
        <v>10637000</v>
      </c>
      <c r="O255" s="33">
        <v>11774000</v>
      </c>
    </row>
    <row r="256" spans="1:15" x14ac:dyDescent="0.35">
      <c r="A256" s="40">
        <f>VLOOKUP(B256,'[1]PORTFOLIO RAW'!B:B,1,FALSE)</f>
        <v>326143</v>
      </c>
      <c r="B256" s="40">
        <v>326143</v>
      </c>
      <c r="C256" s="40" t="s">
        <v>5399</v>
      </c>
      <c r="D256" s="38" t="s">
        <v>5400</v>
      </c>
      <c r="E256" s="33">
        <v>9411497</v>
      </c>
      <c r="F256" s="33">
        <v>10383000</v>
      </c>
      <c r="G256" s="33">
        <v>9779100</v>
      </c>
      <c r="H256" s="33">
        <v>10707400</v>
      </c>
      <c r="I256" s="33">
        <v>11700400</v>
      </c>
      <c r="J256" s="33">
        <v>13299500</v>
      </c>
      <c r="K256" s="33">
        <v>14892200</v>
      </c>
      <c r="L256" s="33">
        <v>16447800</v>
      </c>
      <c r="M256" s="33">
        <v>19162700</v>
      </c>
      <c r="N256" s="33">
        <v>21315900</v>
      </c>
      <c r="O256" s="33">
        <v>22386800</v>
      </c>
    </row>
    <row r="257" spans="1:15" x14ac:dyDescent="0.35">
      <c r="A257" s="40">
        <f>VLOOKUP(B257,'[1]PORTFOLIO RAW'!B:B,1,FALSE)</f>
        <v>905792</v>
      </c>
      <c r="B257" s="40">
        <v>905792</v>
      </c>
      <c r="C257" s="40" t="s">
        <v>5401</v>
      </c>
      <c r="D257" s="38" t="s">
        <v>5402</v>
      </c>
      <c r="E257" s="33">
        <v>1816371</v>
      </c>
      <c r="F257" s="33">
        <v>1745607</v>
      </c>
      <c r="G257" s="33">
        <v>1627702</v>
      </c>
      <c r="H257" s="33">
        <v>1646722</v>
      </c>
      <c r="I257" s="33">
        <v>1752102</v>
      </c>
      <c r="J257" s="33">
        <v>1826729</v>
      </c>
      <c r="K257" s="33">
        <v>1985979</v>
      </c>
      <c r="L257" s="33">
        <v>2197883</v>
      </c>
      <c r="M257" s="33">
        <v>2400199</v>
      </c>
      <c r="N257" s="33">
        <v>2561238</v>
      </c>
      <c r="O257" s="33">
        <v>2669949</v>
      </c>
    </row>
    <row r="258" spans="1:15" x14ac:dyDescent="0.35">
      <c r="A258" s="40">
        <f>VLOOKUP(B258,'[1]PORTFOLIO RAW'!B:B,1,FALSE)</f>
        <v>981722</v>
      </c>
      <c r="B258" s="40">
        <v>981722</v>
      </c>
      <c r="C258" s="40" t="s">
        <v>5403</v>
      </c>
      <c r="D258" s="38" t="s">
        <v>5404</v>
      </c>
      <c r="E258" s="33">
        <v>6000500</v>
      </c>
      <c r="F258" s="33">
        <v>6718200</v>
      </c>
      <c r="G258" s="33">
        <v>6723100</v>
      </c>
      <c r="H258" s="33">
        <v>7320000</v>
      </c>
      <c r="I258" s="33">
        <v>8307000</v>
      </c>
      <c r="J258" s="33">
        <v>8657000</v>
      </c>
      <c r="K258" s="33">
        <v>9021000</v>
      </c>
      <c r="L258" s="33">
        <v>9675000</v>
      </c>
      <c r="M258" s="33">
        <v>9946000</v>
      </c>
      <c r="N258" s="33">
        <v>11325000</v>
      </c>
      <c r="O258" s="33">
        <v>12444000</v>
      </c>
    </row>
    <row r="259" spans="1:15" x14ac:dyDescent="0.35">
      <c r="A259" s="40">
        <f>VLOOKUP(B259,'[1]PORTFOLIO RAW'!B:B,1,FALSE)</f>
        <v>922725</v>
      </c>
      <c r="B259" s="40">
        <v>922725</v>
      </c>
      <c r="C259" s="40" t="s">
        <v>5405</v>
      </c>
      <c r="D259" s="38" t="s">
        <v>5406</v>
      </c>
      <c r="E259" s="33">
        <v>13394224</v>
      </c>
      <c r="F259" s="33">
        <v>12479361</v>
      </c>
      <c r="G259" s="33">
        <v>10440025</v>
      </c>
      <c r="H259" s="33">
        <v>9414000</v>
      </c>
      <c r="I259" s="33">
        <v>8830000</v>
      </c>
      <c r="J259" s="33">
        <v>10468000</v>
      </c>
      <c r="K259" s="33">
        <v>8602000</v>
      </c>
      <c r="L259" s="33">
        <v>8606000</v>
      </c>
      <c r="M259" s="33">
        <v>8533000</v>
      </c>
      <c r="N259" s="33">
        <v>9161000</v>
      </c>
      <c r="O259" s="33">
        <v>9634000</v>
      </c>
    </row>
    <row r="260" spans="1:15" x14ac:dyDescent="0.35">
      <c r="A260" s="40">
        <f>VLOOKUP(B260,'[1]PORTFOLIO RAW'!B:B,1,FALSE)</f>
        <v>541900</v>
      </c>
      <c r="B260" s="40">
        <v>541900</v>
      </c>
      <c r="C260" s="40" t="s">
        <v>5407</v>
      </c>
      <c r="D260" s="38" t="s">
        <v>5408</v>
      </c>
      <c r="E260" s="33">
        <v>5199366</v>
      </c>
      <c r="F260" s="33">
        <v>5874419</v>
      </c>
      <c r="G260" s="33">
        <v>6149854</v>
      </c>
      <c r="H260" s="33">
        <v>5985000</v>
      </c>
      <c r="I260" s="33">
        <v>6190000</v>
      </c>
      <c r="J260" s="33">
        <v>6730000</v>
      </c>
      <c r="K260" s="33">
        <v>6906000</v>
      </c>
      <c r="L260" s="33">
        <v>6676000</v>
      </c>
      <c r="M260" s="33">
        <v>6508000</v>
      </c>
      <c r="N260" s="33">
        <v>3600000</v>
      </c>
      <c r="O260" s="33">
        <v>4019000</v>
      </c>
    </row>
    <row r="261" spans="1:15" x14ac:dyDescent="0.35">
      <c r="A261" s="40">
        <f>VLOOKUP(B261,'[1]PORTFOLIO RAW'!B:B,1,FALSE)</f>
        <v>325059</v>
      </c>
      <c r="B261" s="40">
        <v>325059</v>
      </c>
      <c r="C261" s="40" t="s">
        <v>5409</v>
      </c>
      <c r="D261" s="38" t="s">
        <v>5410</v>
      </c>
      <c r="E261" s="33">
        <v>1212469</v>
      </c>
      <c r="F261" s="33">
        <v>1336951</v>
      </c>
      <c r="G261" s="33">
        <v>1354660</v>
      </c>
      <c r="H261" s="33">
        <v>1378972</v>
      </c>
      <c r="I261" s="33">
        <v>1544204</v>
      </c>
      <c r="J261" s="33">
        <v>1756017</v>
      </c>
      <c r="K261" s="33">
        <v>1962214</v>
      </c>
      <c r="L261" s="33">
        <v>2057472</v>
      </c>
      <c r="M261" s="33">
        <v>2242211</v>
      </c>
      <c r="N261" s="33">
        <v>2422532</v>
      </c>
      <c r="O261" s="33">
        <v>2724880</v>
      </c>
    </row>
    <row r="262" spans="1:15" x14ac:dyDescent="0.35">
      <c r="A262" s="40">
        <f>VLOOKUP(B262,'[1]PORTFOLIO RAW'!B:B,1,FALSE)</f>
        <v>916079</v>
      </c>
      <c r="B262" s="40">
        <v>916079</v>
      </c>
      <c r="C262" s="40" t="s">
        <v>5411</v>
      </c>
      <c r="D262" s="38" t="s">
        <v>5412</v>
      </c>
      <c r="E262" s="33">
        <v>35042075</v>
      </c>
      <c r="F262" s="33">
        <v>37522111</v>
      </c>
      <c r="G262" s="33">
        <v>36853330</v>
      </c>
      <c r="H262" s="33">
        <v>37243495</v>
      </c>
      <c r="I262" s="33">
        <v>39323489</v>
      </c>
      <c r="J262" s="33">
        <v>42380939</v>
      </c>
      <c r="K262" s="33">
        <v>44411233</v>
      </c>
      <c r="L262" s="33">
        <v>46516712</v>
      </c>
      <c r="M262" s="33">
        <v>48680752</v>
      </c>
      <c r="N262" s="33">
        <v>50366919</v>
      </c>
      <c r="O262" s="33">
        <v>55371139</v>
      </c>
    </row>
    <row r="263" spans="1:15" x14ac:dyDescent="0.35">
      <c r="A263" s="40">
        <f>VLOOKUP(B263,'[1]PORTFOLIO RAW'!B:B,1,FALSE)</f>
        <v>905061</v>
      </c>
      <c r="B263" s="40">
        <v>905061</v>
      </c>
      <c r="C263" s="40" t="s">
        <v>5413</v>
      </c>
      <c r="D263" s="38" t="s">
        <v>5414</v>
      </c>
      <c r="E263" s="33">
        <v>13835000</v>
      </c>
      <c r="F263" s="33">
        <v>12501000</v>
      </c>
      <c r="G263" s="33">
        <v>10427000</v>
      </c>
      <c r="H263" s="33">
        <v>13966000</v>
      </c>
      <c r="I263" s="33">
        <v>13735000</v>
      </c>
      <c r="J263" s="33">
        <v>12825000</v>
      </c>
      <c r="K263" s="33">
        <v>12205000</v>
      </c>
      <c r="L263" s="33">
        <v>13045000</v>
      </c>
      <c r="M263" s="33">
        <v>13000000</v>
      </c>
      <c r="N263" s="33">
        <v>13370000</v>
      </c>
      <c r="O263" s="33">
        <v>14961000</v>
      </c>
    </row>
    <row r="264" spans="1:15" x14ac:dyDescent="0.35">
      <c r="A264" s="40">
        <f>VLOOKUP(B264,'[1]PORTFOLIO RAW'!B:B,1,FALSE)</f>
        <v>906394</v>
      </c>
      <c r="B264" s="40">
        <v>906394</v>
      </c>
      <c r="C264" s="40" t="s">
        <v>5415</v>
      </c>
      <c r="D264" s="38" t="s">
        <v>5416</v>
      </c>
      <c r="E264" s="33">
        <v>9746400</v>
      </c>
      <c r="F264" s="33">
        <v>10498000</v>
      </c>
      <c r="G264" s="33">
        <v>10109700</v>
      </c>
      <c r="H264" s="33">
        <v>10788700</v>
      </c>
      <c r="I264" s="33">
        <v>11725900</v>
      </c>
      <c r="J264" s="33">
        <v>12509900</v>
      </c>
      <c r="K264" s="33">
        <v>13090300</v>
      </c>
      <c r="L264" s="33">
        <v>16889600</v>
      </c>
      <c r="M264" s="33">
        <v>16965400</v>
      </c>
      <c r="N264" s="33">
        <v>18274100</v>
      </c>
      <c r="O264" s="33">
        <v>20918000</v>
      </c>
    </row>
    <row r="265" spans="1:15" x14ac:dyDescent="0.35">
      <c r="A265" s="40">
        <f>VLOOKUP(B265,'[1]PORTFOLIO RAW'!B:B,1,FALSE)</f>
        <v>745110</v>
      </c>
      <c r="B265" s="40">
        <v>745110</v>
      </c>
      <c r="C265" s="40" t="s">
        <v>5417</v>
      </c>
      <c r="D265" s="38" t="s">
        <v>5418</v>
      </c>
      <c r="E265" s="33">
        <v>2938771</v>
      </c>
      <c r="F265" s="33">
        <v>2859997</v>
      </c>
      <c r="G265" s="33">
        <v>2709704</v>
      </c>
      <c r="H265" s="33">
        <v>3085290</v>
      </c>
      <c r="I265" s="33">
        <v>3642937</v>
      </c>
      <c r="J265" s="33">
        <v>3794249</v>
      </c>
      <c r="K265" s="33">
        <v>4031130</v>
      </c>
      <c r="L265" s="33">
        <v>4249913</v>
      </c>
      <c r="M265" s="33">
        <v>4104900</v>
      </c>
      <c r="N265" s="33">
        <v>4001800</v>
      </c>
      <c r="O265" s="33">
        <v>4169800</v>
      </c>
    </row>
    <row r="266" spans="1:15" x14ac:dyDescent="0.35">
      <c r="A266" s="40">
        <f>VLOOKUP(B266,'[1]PORTFOLIO RAW'!B:B,1,FALSE)</f>
        <v>944738</v>
      </c>
      <c r="B266" s="40">
        <v>944738</v>
      </c>
      <c r="C266" s="40" t="s">
        <v>5419</v>
      </c>
      <c r="D266" s="38" t="s">
        <v>5420</v>
      </c>
      <c r="E266" s="33">
        <v>1805836</v>
      </c>
      <c r="F266" s="33">
        <v>1938608</v>
      </c>
      <c r="G266" s="33">
        <v>1688062</v>
      </c>
      <c r="H266" s="33">
        <v>1717577</v>
      </c>
      <c r="I266" s="33">
        <v>1808966</v>
      </c>
      <c r="J266" s="33">
        <v>1870972</v>
      </c>
      <c r="K266" s="33">
        <v>2132353</v>
      </c>
      <c r="L266" s="33">
        <v>2446877</v>
      </c>
      <c r="M266" s="33">
        <v>2779541</v>
      </c>
      <c r="N266" s="33">
        <v>4170077</v>
      </c>
      <c r="O266" s="33">
        <v>4927965</v>
      </c>
    </row>
    <row r="267" spans="1:15" x14ac:dyDescent="0.35">
      <c r="A267" s="40">
        <f>VLOOKUP(B267,'[1]PORTFOLIO RAW'!B:B,1,FALSE)</f>
        <v>867138</v>
      </c>
      <c r="B267" s="40">
        <v>867138</v>
      </c>
      <c r="C267" s="40" t="s">
        <v>5421</v>
      </c>
      <c r="D267" s="38" t="s">
        <v>5422</v>
      </c>
      <c r="E267" s="33">
        <v>5264151</v>
      </c>
      <c r="F267" s="33">
        <v>5660173</v>
      </c>
      <c r="G267" s="33">
        <v>6108800</v>
      </c>
      <c r="H267" s="33">
        <v>6447391</v>
      </c>
      <c r="I267" s="33">
        <v>6982214</v>
      </c>
      <c r="J267" s="33">
        <v>8186280</v>
      </c>
      <c r="K267" s="33">
        <v>11764050</v>
      </c>
      <c r="L267" s="33">
        <v>12795106</v>
      </c>
      <c r="M267" s="33">
        <v>13781837</v>
      </c>
      <c r="N267" s="33">
        <v>14745105</v>
      </c>
      <c r="O267" s="33">
        <v>10876634</v>
      </c>
    </row>
    <row r="268" spans="1:15" x14ac:dyDescent="0.35">
      <c r="A268" s="40">
        <f>VLOOKUP(B268,'[1]PORTFOLIO RAW'!B:B,1,FALSE)</f>
        <v>906643</v>
      </c>
      <c r="B268" s="40">
        <v>906643</v>
      </c>
      <c r="C268" s="40" t="s">
        <v>5423</v>
      </c>
      <c r="D268" s="38" t="s">
        <v>5424</v>
      </c>
      <c r="E268" s="33">
        <v>26900000</v>
      </c>
      <c r="F268" s="33">
        <v>26862000</v>
      </c>
      <c r="G268" s="33">
        <v>26738000</v>
      </c>
      <c r="H268" s="33">
        <v>28403000</v>
      </c>
      <c r="I268" s="33">
        <v>32246000</v>
      </c>
      <c r="J268" s="33">
        <v>33288000</v>
      </c>
      <c r="K268" s="33">
        <v>34384000</v>
      </c>
      <c r="L268" s="33">
        <v>37505000</v>
      </c>
      <c r="M268" s="33">
        <v>41311000</v>
      </c>
      <c r="N268" s="33">
        <v>36808000</v>
      </c>
      <c r="O268" s="33">
        <v>38371000</v>
      </c>
    </row>
    <row r="269" spans="1:15" x14ac:dyDescent="0.35">
      <c r="A269" s="40">
        <f>VLOOKUP(B269,'[1]PORTFOLIO RAW'!B:B,1,FALSE)</f>
        <v>544682</v>
      </c>
      <c r="B269" s="40">
        <v>544682</v>
      </c>
      <c r="C269" s="40" t="s">
        <v>5425</v>
      </c>
      <c r="D269" s="38" t="s">
        <v>5426</v>
      </c>
      <c r="E269" s="33">
        <v>59389000</v>
      </c>
      <c r="F269" s="33">
        <v>72128000</v>
      </c>
      <c r="G269" s="33">
        <v>48470000</v>
      </c>
      <c r="H269" s="33">
        <v>66993000</v>
      </c>
      <c r="I269" s="33">
        <v>14658000</v>
      </c>
      <c r="J269" s="33">
        <v>15618000</v>
      </c>
      <c r="K269" s="33">
        <v>14565000</v>
      </c>
      <c r="L269" s="33">
        <v>10924000</v>
      </c>
      <c r="M269" s="33">
        <v>5596000</v>
      </c>
      <c r="N269" s="33">
        <v>4086000</v>
      </c>
      <c r="O269" s="33">
        <v>4451000</v>
      </c>
    </row>
    <row r="270" spans="1:15" x14ac:dyDescent="0.35">
      <c r="A270" s="40">
        <f>VLOOKUP(B270,'[1]PORTFOLIO RAW'!B:B,1,FALSE)</f>
        <v>905105</v>
      </c>
      <c r="B270" s="40">
        <v>905105</v>
      </c>
      <c r="C270" s="40" t="s">
        <v>5427</v>
      </c>
      <c r="D270" s="38" t="s">
        <v>5428</v>
      </c>
      <c r="E270" s="33">
        <v>16283000</v>
      </c>
      <c r="F270" s="33">
        <v>17970000</v>
      </c>
      <c r="G270" s="33">
        <v>14143000</v>
      </c>
      <c r="H270" s="33">
        <v>16965000</v>
      </c>
      <c r="I270" s="33">
        <v>19557000</v>
      </c>
      <c r="J270" s="33">
        <v>20926000</v>
      </c>
      <c r="K270" s="33">
        <v>21963000</v>
      </c>
      <c r="L270" s="33">
        <v>23988000</v>
      </c>
      <c r="M270" s="33">
        <v>21813000</v>
      </c>
      <c r="N270" s="33">
        <v>19941000</v>
      </c>
      <c r="O270" s="33">
        <v>21240000</v>
      </c>
    </row>
    <row r="271" spans="1:15" x14ac:dyDescent="0.35">
      <c r="A271" s="40">
        <f>VLOOKUP(B271,'[1]PORTFOLIO RAW'!B:B,1,FALSE)</f>
        <v>905122</v>
      </c>
      <c r="B271" s="40">
        <v>905122</v>
      </c>
      <c r="C271" s="40" t="s">
        <v>5429</v>
      </c>
      <c r="D271" s="38" t="s">
        <v>5430</v>
      </c>
      <c r="E271" s="33">
        <v>53920000</v>
      </c>
      <c r="F271" s="33">
        <v>58043000</v>
      </c>
      <c r="G271" s="33">
        <v>52425000</v>
      </c>
      <c r="H271" s="33">
        <v>54207000</v>
      </c>
      <c r="I271" s="33">
        <v>58094000</v>
      </c>
      <c r="J271" s="33">
        <v>57708000</v>
      </c>
      <c r="K271" s="33">
        <v>62626000</v>
      </c>
      <c r="L271" s="33">
        <v>65100000</v>
      </c>
      <c r="M271" s="33">
        <v>56098000</v>
      </c>
      <c r="N271" s="33">
        <v>57244000</v>
      </c>
      <c r="O271" s="33">
        <v>59837000</v>
      </c>
    </row>
    <row r="272" spans="1:15" x14ac:dyDescent="0.35">
      <c r="A272" s="40">
        <f>VLOOKUP(B272,'[1]PORTFOLIO RAW'!B:B,1,FALSE)</f>
        <v>702635</v>
      </c>
      <c r="B272" s="40">
        <v>702635</v>
      </c>
      <c r="C272" s="40" t="s">
        <v>5431</v>
      </c>
      <c r="D272" s="38" t="s">
        <v>5432</v>
      </c>
      <c r="E272" s="33">
        <v>75437000</v>
      </c>
      <c r="F272" s="33">
        <v>81307000</v>
      </c>
      <c r="G272" s="33">
        <v>87138000</v>
      </c>
      <c r="H272" s="33">
        <v>94178000</v>
      </c>
      <c r="I272" s="33">
        <v>101874000</v>
      </c>
      <c r="J272" s="33">
        <v>110624000</v>
      </c>
      <c r="K272" s="33">
        <v>122489000</v>
      </c>
      <c r="L272" s="33">
        <v>130474000</v>
      </c>
      <c r="M272" s="33">
        <v>157107000</v>
      </c>
      <c r="N272" s="33">
        <v>184840000</v>
      </c>
      <c r="O272" s="33">
        <v>201159000</v>
      </c>
    </row>
    <row r="273" spans="1:15" x14ac:dyDescent="0.35">
      <c r="A273" s="40">
        <f>VLOOKUP(B273,'[1]PORTFOLIO RAW'!B:B,1,FALSE)</f>
        <v>906220</v>
      </c>
      <c r="B273" s="40">
        <v>906220</v>
      </c>
      <c r="C273" s="40" t="s">
        <v>5433</v>
      </c>
      <c r="D273" s="38" t="s">
        <v>5434</v>
      </c>
      <c r="E273" s="33">
        <v>1776624</v>
      </c>
      <c r="F273" s="33">
        <v>2069730</v>
      </c>
      <c r="G273" s="33">
        <v>2214060</v>
      </c>
      <c r="H273" s="33">
        <v>2355685</v>
      </c>
      <c r="I273" s="33">
        <v>2597666</v>
      </c>
      <c r="J273" s="33">
        <v>2807015</v>
      </c>
      <c r="K273" s="33">
        <v>2942897</v>
      </c>
      <c r="L273" s="33">
        <v>3049800</v>
      </c>
      <c r="M273" s="33">
        <v>3099111</v>
      </c>
      <c r="N273" s="33">
        <v>3217800</v>
      </c>
      <c r="O273" s="33">
        <v>2668200</v>
      </c>
    </row>
    <row r="274" spans="1:15" x14ac:dyDescent="0.35">
      <c r="A274" s="40">
        <f>VLOOKUP(B274,'[1]PORTFOLIO RAW'!B:B,1,FALSE)</f>
        <v>901892</v>
      </c>
      <c r="B274" s="40">
        <v>901892</v>
      </c>
      <c r="C274" s="40" t="s">
        <v>5435</v>
      </c>
      <c r="D274" s="38" t="s">
        <v>5436</v>
      </c>
      <c r="E274" s="33">
        <v>7140811</v>
      </c>
      <c r="F274" s="33">
        <v>7561621</v>
      </c>
      <c r="G274" s="33">
        <v>7142540</v>
      </c>
      <c r="H274" s="33">
        <v>7630506</v>
      </c>
      <c r="I274" s="33">
        <v>9358952</v>
      </c>
      <c r="J274" s="33">
        <v>10766020</v>
      </c>
      <c r="K274" s="33">
        <v>11419648</v>
      </c>
      <c r="L274" s="33">
        <v>12282161</v>
      </c>
      <c r="M274" s="33">
        <v>12376744</v>
      </c>
      <c r="N274" s="33">
        <v>12019003</v>
      </c>
      <c r="O274" s="33">
        <v>11811177</v>
      </c>
    </row>
    <row r="275" spans="1:15" x14ac:dyDescent="0.35">
      <c r="A275" s="40">
        <f>VLOOKUP(B275,'[1]PORTFOLIO RAW'!B:B,1,FALSE)</f>
        <v>545310</v>
      </c>
      <c r="B275" s="40">
        <v>545310</v>
      </c>
      <c r="C275" s="40" t="s">
        <v>5437</v>
      </c>
      <c r="D275" s="38" t="s">
        <v>5438</v>
      </c>
      <c r="E275" s="33">
        <v>199012</v>
      </c>
      <c r="F275" s="33">
        <v>175504</v>
      </c>
      <c r="G275" s="33">
        <v>101889</v>
      </c>
      <c r="H275" s="33">
        <v>143370</v>
      </c>
      <c r="I275" s="33">
        <v>1410626</v>
      </c>
      <c r="J275" s="33">
        <v>1527042</v>
      </c>
      <c r="K275" s="33">
        <v>1211975</v>
      </c>
      <c r="L275" s="33">
        <v>580415</v>
      </c>
      <c r="M275" s="33">
        <v>1032336</v>
      </c>
      <c r="N275" s="33">
        <v>1702177</v>
      </c>
      <c r="O275" s="33">
        <v>2488652</v>
      </c>
    </row>
    <row r="276" spans="1:15" x14ac:dyDescent="0.35">
      <c r="A276" s="40">
        <f>VLOOKUP(B276,'[1]PORTFOLIO RAW'!B:B,1,FALSE)</f>
        <v>905816</v>
      </c>
      <c r="B276" s="40">
        <v>905816</v>
      </c>
      <c r="C276" s="40" t="s">
        <v>5439</v>
      </c>
      <c r="D276" s="38" t="s">
        <v>5440</v>
      </c>
      <c r="E276" s="33">
        <v>3327787</v>
      </c>
      <c r="F276" s="33">
        <v>3651438</v>
      </c>
      <c r="G276" s="33">
        <v>2690490</v>
      </c>
      <c r="H276" s="33">
        <v>2558862</v>
      </c>
      <c r="I276" s="33">
        <v>2564550</v>
      </c>
      <c r="J276" s="33">
        <v>2567310</v>
      </c>
      <c r="K276" s="33">
        <v>2770709</v>
      </c>
      <c r="L276" s="33">
        <v>2994169</v>
      </c>
      <c r="M276" s="33">
        <v>3422181</v>
      </c>
      <c r="N276" s="33">
        <v>3592667</v>
      </c>
      <c r="O276" s="33">
        <v>3890296</v>
      </c>
    </row>
    <row r="277" spans="1:15" x14ac:dyDescent="0.35">
      <c r="A277" s="40">
        <f>VLOOKUP(B277,'[1]PORTFOLIO RAW'!B:B,1,FALSE)</f>
        <v>912146</v>
      </c>
      <c r="B277" s="40">
        <v>912146</v>
      </c>
      <c r="C277" s="40" t="s">
        <v>5441</v>
      </c>
      <c r="D277" s="38" t="s">
        <v>5442</v>
      </c>
      <c r="E277" s="33">
        <v>3270629</v>
      </c>
      <c r="F277" s="33">
        <v>2697051</v>
      </c>
      <c r="G277" s="33">
        <v>2742578</v>
      </c>
      <c r="H277" s="33">
        <v>2779727</v>
      </c>
      <c r="I277" s="33">
        <v>2915665</v>
      </c>
      <c r="J277" s="33">
        <v>2766457</v>
      </c>
      <c r="K277" s="33">
        <v>2760909</v>
      </c>
      <c r="L277" s="33">
        <v>2798974</v>
      </c>
      <c r="M277" s="33">
        <v>2576348</v>
      </c>
      <c r="N277" s="33">
        <v>2482600</v>
      </c>
      <c r="O277" s="33">
        <v>2087366</v>
      </c>
    </row>
    <row r="278" spans="1:15" x14ac:dyDescent="0.35">
      <c r="A278" s="40">
        <f>VLOOKUP(B278,'[1]PORTFOLIO RAW'!B:B,1,FALSE)</f>
        <v>916548</v>
      </c>
      <c r="B278" s="40">
        <v>916548</v>
      </c>
      <c r="C278" s="40" t="s">
        <v>5443</v>
      </c>
      <c r="D278" s="38" t="s">
        <v>5444</v>
      </c>
      <c r="E278" s="33">
        <v>378611000</v>
      </c>
      <c r="F278" s="33">
        <v>405607000</v>
      </c>
      <c r="G278" s="33">
        <v>408214000</v>
      </c>
      <c r="H278" s="33">
        <v>421849000</v>
      </c>
      <c r="I278" s="33">
        <v>446950000</v>
      </c>
      <c r="J278" s="33">
        <v>469162000</v>
      </c>
      <c r="K278" s="33">
        <v>476294000</v>
      </c>
      <c r="L278" s="33">
        <v>485651000</v>
      </c>
      <c r="M278" s="33">
        <v>482130000</v>
      </c>
      <c r="N278" s="33">
        <v>485873000</v>
      </c>
      <c r="O278" s="33">
        <v>500343000</v>
      </c>
    </row>
    <row r="279" spans="1:15" x14ac:dyDescent="0.35">
      <c r="A279" s="40">
        <f>VLOOKUP(B279,'[1]PORTFOLIO RAW'!B:B,1,FALSE)</f>
        <v>519514</v>
      </c>
      <c r="B279" s="40">
        <v>519514</v>
      </c>
      <c r="C279" s="40" t="s">
        <v>5445</v>
      </c>
      <c r="D279" s="38" t="s">
        <v>5446</v>
      </c>
      <c r="E279" s="33">
        <v>13310000</v>
      </c>
      <c r="F279" s="33">
        <v>13388000</v>
      </c>
      <c r="G279" s="33">
        <v>11791000</v>
      </c>
      <c r="H279" s="33">
        <v>12515000</v>
      </c>
      <c r="I279" s="33">
        <v>13378000</v>
      </c>
      <c r="J279" s="33">
        <v>13649000</v>
      </c>
      <c r="K279" s="33">
        <v>13983000</v>
      </c>
      <c r="L279" s="33">
        <v>13996000</v>
      </c>
      <c r="M279" s="33">
        <v>12961000</v>
      </c>
      <c r="N279" s="33">
        <v>13609000</v>
      </c>
      <c r="O279" s="33">
        <v>14485000</v>
      </c>
    </row>
    <row r="280" spans="1:15" x14ac:dyDescent="0.35">
      <c r="A280" s="40">
        <f>VLOOKUP(B280,'[1]PORTFOLIO RAW'!B:B,1,FALSE)</f>
        <v>867390</v>
      </c>
      <c r="B280" s="40">
        <v>867390</v>
      </c>
      <c r="C280" s="40" t="s">
        <v>5447</v>
      </c>
      <c r="D280" s="38" t="s">
        <v>5448</v>
      </c>
      <c r="E280" s="33">
        <v>1473048</v>
      </c>
      <c r="F280" s="33">
        <v>1575124</v>
      </c>
      <c r="G280" s="33">
        <v>1498700</v>
      </c>
      <c r="H280" s="33">
        <v>1643371</v>
      </c>
      <c r="I280" s="33">
        <v>1851184</v>
      </c>
      <c r="J280" s="33">
        <v>1843641</v>
      </c>
      <c r="K280" s="33">
        <v>1904218</v>
      </c>
      <c r="L280" s="33">
        <v>1989344</v>
      </c>
      <c r="M280" s="33">
        <v>2042332</v>
      </c>
      <c r="N280" s="33">
        <v>2167423</v>
      </c>
      <c r="O280" s="33">
        <v>2309078</v>
      </c>
    </row>
    <row r="281" spans="1:15" x14ac:dyDescent="0.35">
      <c r="A281" s="40">
        <f>VLOOKUP(B281,'[1]PORTFOLIO RAW'!B:B,1,FALSE)</f>
        <v>906785</v>
      </c>
      <c r="B281" s="40">
        <v>906785</v>
      </c>
      <c r="C281" s="40" t="s">
        <v>5449</v>
      </c>
      <c r="D281" s="38" t="s">
        <v>5450</v>
      </c>
      <c r="E281" s="33">
        <v>5468000</v>
      </c>
      <c r="F281" s="33">
        <v>8074000</v>
      </c>
      <c r="G281" s="33">
        <v>7453000</v>
      </c>
      <c r="H281" s="33">
        <v>9850000</v>
      </c>
      <c r="I281" s="33">
        <v>9526000</v>
      </c>
      <c r="J281" s="33">
        <v>12478000</v>
      </c>
      <c r="K281" s="33">
        <v>15351000</v>
      </c>
      <c r="L281" s="33">
        <v>15130000</v>
      </c>
      <c r="M281" s="33">
        <v>14572000</v>
      </c>
      <c r="N281" s="33">
        <v>12994000</v>
      </c>
      <c r="O281" s="33">
        <v>19093000</v>
      </c>
    </row>
    <row r="282" spans="1:15" x14ac:dyDescent="0.35">
      <c r="A282" s="40">
        <f>VLOOKUP(B282,'[1]PORTFOLIO RAW'!B:B,1,FALSE)</f>
        <v>905818</v>
      </c>
      <c r="B282" s="40">
        <v>905818</v>
      </c>
      <c r="C282" s="40" t="s">
        <v>5451</v>
      </c>
      <c r="D282" s="38" t="s">
        <v>5452</v>
      </c>
      <c r="E282" s="33">
        <v>16308000</v>
      </c>
      <c r="F282" s="33">
        <v>8018000</v>
      </c>
      <c r="G282" s="33">
        <v>5528000</v>
      </c>
      <c r="H282" s="33">
        <v>6552000</v>
      </c>
      <c r="I282" s="33">
        <v>6216000</v>
      </c>
      <c r="J282" s="33">
        <v>7059000</v>
      </c>
      <c r="K282" s="33">
        <v>8529000</v>
      </c>
      <c r="L282" s="33">
        <v>7403000</v>
      </c>
      <c r="M282" s="33">
        <v>7082000</v>
      </c>
      <c r="N282" s="33">
        <v>6365000</v>
      </c>
      <c r="O282" s="33">
        <v>7196000</v>
      </c>
    </row>
    <row r="283" spans="1:15" x14ac:dyDescent="0.35">
      <c r="A283" s="40">
        <f>VLOOKUP(B283,'[1]PORTFOLIO RAW'!B:B,1,FALSE)</f>
        <v>904869</v>
      </c>
      <c r="B283" s="40">
        <v>904869</v>
      </c>
      <c r="C283" s="40" t="s">
        <v>5453</v>
      </c>
      <c r="D283" s="38" t="s">
        <v>5454</v>
      </c>
      <c r="E283" s="33">
        <v>19408000</v>
      </c>
      <c r="F283" s="33">
        <v>18907000</v>
      </c>
      <c r="G283" s="33">
        <v>17099000</v>
      </c>
      <c r="H283" s="33">
        <v>18366000</v>
      </c>
      <c r="I283" s="33">
        <v>18666000</v>
      </c>
      <c r="J283" s="33">
        <v>18143000</v>
      </c>
      <c r="K283" s="33">
        <v>18769000</v>
      </c>
      <c r="L283" s="33">
        <v>19872000</v>
      </c>
      <c r="M283" s="33">
        <v>20891000</v>
      </c>
      <c r="N283" s="33">
        <v>20718000</v>
      </c>
      <c r="O283" s="33">
        <v>21253000</v>
      </c>
    </row>
    <row r="284" spans="1:15" x14ac:dyDescent="0.35">
      <c r="A284" s="40" t="str">
        <f>VLOOKUP(B284,'[1]PORTFOLIO RAW'!B:B,1,FALSE)</f>
        <v>26406N</v>
      </c>
      <c r="B284" s="40" t="s">
        <v>374</v>
      </c>
      <c r="C284" s="40" t="s">
        <v>5455</v>
      </c>
      <c r="D284" s="38" t="s">
        <v>5456</v>
      </c>
      <c r="E284" s="33">
        <v>2687519</v>
      </c>
      <c r="F284" s="33">
        <v>2987324</v>
      </c>
      <c r="G284" s="33">
        <v>3045611</v>
      </c>
      <c r="H284" s="33">
        <v>4184698</v>
      </c>
      <c r="I284" s="33">
        <v>5269792</v>
      </c>
      <c r="J284" s="33">
        <v>5154284</v>
      </c>
      <c r="K284" s="33">
        <v>5620936</v>
      </c>
      <c r="L284" s="33">
        <v>5433661</v>
      </c>
      <c r="M284" s="33">
        <v>4075883</v>
      </c>
      <c r="N284" s="33">
        <v>4466297</v>
      </c>
      <c r="O284" s="33">
        <v>6306368</v>
      </c>
    </row>
    <row r="285" spans="1:15" x14ac:dyDescent="0.35">
      <c r="A285" s="40" t="str">
        <f>VLOOKUP(B285,'[1]PORTFOLIO RAW'!B:B,1,FALSE)</f>
        <v>26393N</v>
      </c>
      <c r="B285" s="40" t="s">
        <v>360</v>
      </c>
      <c r="C285" s="40" t="s">
        <v>5457</v>
      </c>
      <c r="D285" s="38" t="s">
        <v>5458</v>
      </c>
      <c r="E285" s="33">
        <v>1756101</v>
      </c>
      <c r="F285" s="33">
        <v>2561019</v>
      </c>
      <c r="G285" s="33">
        <v>2612800</v>
      </c>
      <c r="H285" s="33">
        <v>3003700</v>
      </c>
      <c r="I285" s="33">
        <v>3280600</v>
      </c>
      <c r="J285" s="33">
        <v>2914600</v>
      </c>
      <c r="K285" s="33">
        <v>2936300</v>
      </c>
      <c r="L285" s="33">
        <v>3112500</v>
      </c>
      <c r="M285" s="33">
        <v>3326800</v>
      </c>
      <c r="N285" s="33">
        <v>3595200</v>
      </c>
      <c r="O285" s="33">
        <v>3644700</v>
      </c>
    </row>
    <row r="286" spans="1:15" x14ac:dyDescent="0.35">
      <c r="A286" s="40">
        <f>VLOOKUP(B286,'[1]PORTFOLIO RAW'!B:B,1,FALSE)</f>
        <v>922407</v>
      </c>
      <c r="B286" s="40">
        <v>922407</v>
      </c>
      <c r="C286" s="40" t="s">
        <v>5459</v>
      </c>
      <c r="D286" s="38" t="s">
        <v>5460</v>
      </c>
      <c r="E286" s="33">
        <v>10558000</v>
      </c>
      <c r="F286" s="33">
        <v>12352000</v>
      </c>
      <c r="G286" s="33">
        <v>8255000</v>
      </c>
      <c r="H286" s="33">
        <v>9616000</v>
      </c>
      <c r="I286" s="33">
        <v>7930000</v>
      </c>
      <c r="J286" s="33">
        <v>7486000</v>
      </c>
      <c r="K286" s="33">
        <v>6860000</v>
      </c>
      <c r="L286" s="33">
        <v>7637000</v>
      </c>
      <c r="M286" s="33">
        <v>7360000</v>
      </c>
      <c r="N286" s="33">
        <v>7499000</v>
      </c>
      <c r="O286" s="33">
        <v>8031000</v>
      </c>
    </row>
    <row r="287" spans="1:15" x14ac:dyDescent="0.35">
      <c r="A287" s="40">
        <f>VLOOKUP(B287,'[1]PORTFOLIO RAW'!B:B,1,FALSE)</f>
        <v>906979</v>
      </c>
      <c r="B287" s="40">
        <v>906979</v>
      </c>
      <c r="C287" s="40" t="s">
        <v>5461</v>
      </c>
      <c r="D287" s="38" t="s">
        <v>5462</v>
      </c>
      <c r="E287" s="33">
        <v>3437600</v>
      </c>
      <c r="F287" s="33">
        <v>3681700</v>
      </c>
      <c r="G287" s="33">
        <v>3432800</v>
      </c>
      <c r="H287" s="33">
        <v>3416100</v>
      </c>
      <c r="I287" s="33">
        <v>3665300</v>
      </c>
      <c r="J287" s="33">
        <v>3094500</v>
      </c>
      <c r="K287" s="33">
        <v>3276800</v>
      </c>
      <c r="L287" s="33">
        <v>3350300</v>
      </c>
      <c r="M287" s="33">
        <v>3253600</v>
      </c>
      <c r="N287" s="33">
        <v>3320000</v>
      </c>
      <c r="O287" s="33">
        <v>3382200</v>
      </c>
    </row>
    <row r="288" spans="1:15" x14ac:dyDescent="0.35">
      <c r="A288" s="40">
        <f>VLOOKUP(B288,'[1]PORTFOLIO RAW'!B:B,1,FALSE)</f>
        <v>877723</v>
      </c>
      <c r="B288" s="40">
        <v>877723</v>
      </c>
      <c r="C288" s="40" t="s">
        <v>5463</v>
      </c>
      <c r="D288" s="38" t="s">
        <v>5464</v>
      </c>
      <c r="E288" s="33">
        <v>7465656</v>
      </c>
      <c r="F288" s="33">
        <v>8199571</v>
      </c>
      <c r="G288" s="33">
        <v>6973966</v>
      </c>
      <c r="H288" s="33">
        <v>7470193</v>
      </c>
      <c r="I288" s="33">
        <v>8975554</v>
      </c>
      <c r="J288" s="33">
        <v>10003599</v>
      </c>
      <c r="K288" s="33">
        <v>10962818</v>
      </c>
      <c r="L288" s="33">
        <v>12574299</v>
      </c>
      <c r="M288" s="33">
        <v>14268716</v>
      </c>
      <c r="N288" s="33">
        <v>15149675</v>
      </c>
      <c r="O288" s="33">
        <v>15875118</v>
      </c>
    </row>
    <row r="289" spans="1:15" x14ac:dyDescent="0.35">
      <c r="A289" s="40">
        <f>VLOOKUP(B289,'[1]PORTFOLIO RAW'!B:B,1,FALSE)</f>
        <v>543542</v>
      </c>
      <c r="B289" s="40">
        <v>543542</v>
      </c>
      <c r="C289" s="40" t="s">
        <v>5465</v>
      </c>
      <c r="D289" s="38" t="s">
        <v>5466</v>
      </c>
      <c r="E289" s="33">
        <v>1842739</v>
      </c>
      <c r="F289" s="33">
        <v>1841372</v>
      </c>
      <c r="G289" s="33">
        <v>1825184</v>
      </c>
      <c r="H289" s="33">
        <v>1833554</v>
      </c>
      <c r="I289" s="33">
        <v>2369445</v>
      </c>
      <c r="J289" s="33">
        <v>2240736</v>
      </c>
      <c r="K289" s="33">
        <v>2168652</v>
      </c>
      <c r="L289" s="33">
        <v>2382531</v>
      </c>
      <c r="M289" s="33">
        <v>2377344</v>
      </c>
      <c r="N289" s="33">
        <v>2213881</v>
      </c>
      <c r="O289" s="33">
        <v>2349330</v>
      </c>
    </row>
    <row r="290" spans="1:15" x14ac:dyDescent="0.35">
      <c r="A290" s="40" t="str">
        <f>VLOOKUP(B290,'[1]PORTFOLIO RAW'!B:B,1,FALSE)</f>
        <v>26276P</v>
      </c>
      <c r="B290" s="40" t="s">
        <v>359</v>
      </c>
      <c r="C290" s="40" t="s">
        <v>5467</v>
      </c>
      <c r="D290" s="38" t="s">
        <v>5468</v>
      </c>
      <c r="E290" s="33">
        <v>1431166</v>
      </c>
      <c r="F290" s="33">
        <v>1970347</v>
      </c>
      <c r="G290" s="33">
        <v>1009794</v>
      </c>
      <c r="H290" s="33">
        <v>1613683</v>
      </c>
      <c r="I290" s="33">
        <v>1757889</v>
      </c>
      <c r="J290" s="33">
        <v>1623938</v>
      </c>
      <c r="K290" s="33">
        <v>1998051</v>
      </c>
      <c r="L290" s="33">
        <v>2424176</v>
      </c>
      <c r="M290" s="33">
        <v>1452619</v>
      </c>
      <c r="N290" s="33">
        <v>1257345</v>
      </c>
      <c r="O290" s="33">
        <v>1918249</v>
      </c>
    </row>
    <row r="291" spans="1:15" x14ac:dyDescent="0.35">
      <c r="A291" s="40">
        <f>VLOOKUP(B291,'[1]PORTFOLIO RAW'!B:B,1,FALSE)</f>
        <v>921855</v>
      </c>
      <c r="B291" s="40">
        <v>921855</v>
      </c>
      <c r="C291" s="40" t="s">
        <v>5469</v>
      </c>
      <c r="D291" s="38" t="s">
        <v>5470</v>
      </c>
      <c r="E291" s="33">
        <v>18647126</v>
      </c>
      <c r="F291" s="33">
        <v>18999505</v>
      </c>
      <c r="G291" s="33">
        <v>20288444</v>
      </c>
      <c r="H291" s="33">
        <v>21942193</v>
      </c>
      <c r="I291" s="33">
        <v>23191455</v>
      </c>
      <c r="J291" s="33">
        <v>25878372</v>
      </c>
      <c r="K291" s="33">
        <v>27422696</v>
      </c>
      <c r="L291" s="33">
        <v>29078407</v>
      </c>
      <c r="M291" s="33">
        <v>30944938</v>
      </c>
      <c r="N291" s="33">
        <v>33183744</v>
      </c>
      <c r="O291" s="33">
        <v>35864664</v>
      </c>
    </row>
    <row r="292" spans="1:15" x14ac:dyDescent="0.35">
      <c r="A292" s="40">
        <f>VLOOKUP(B292,'[1]PORTFOLIO RAW'!B:B,1,FALSE)</f>
        <v>951584</v>
      </c>
      <c r="B292" s="40">
        <v>951584</v>
      </c>
      <c r="C292" s="40" t="s">
        <v>5471</v>
      </c>
      <c r="D292" s="38" t="s">
        <v>5472</v>
      </c>
      <c r="E292" s="33">
        <v>3775878</v>
      </c>
      <c r="F292" s="33">
        <v>3529679</v>
      </c>
      <c r="G292" s="33">
        <v>3020072</v>
      </c>
      <c r="H292" s="33">
        <v>2847018</v>
      </c>
      <c r="I292" s="33">
        <v>2725428</v>
      </c>
      <c r="J292" s="33">
        <v>2584435</v>
      </c>
      <c r="K292" s="33">
        <v>2426006</v>
      </c>
      <c r="L292" s="33">
        <v>2354984</v>
      </c>
      <c r="M292" s="33">
        <v>2200144</v>
      </c>
      <c r="N292" s="33">
        <v>2462904</v>
      </c>
      <c r="O292" s="33">
        <v>2732000</v>
      </c>
    </row>
    <row r="293" spans="1:15" x14ac:dyDescent="0.35">
      <c r="A293" s="40">
        <f>VLOOKUP(B293,'[1]PORTFOLIO RAW'!B:B,1,FALSE)</f>
        <v>951051</v>
      </c>
      <c r="B293" s="40">
        <v>951051</v>
      </c>
      <c r="C293" s="40" t="s">
        <v>5473</v>
      </c>
      <c r="D293" s="38" t="s">
        <v>5474</v>
      </c>
      <c r="E293" s="33">
        <v>10930498</v>
      </c>
      <c r="F293" s="33">
        <v>9657921</v>
      </c>
      <c r="G293" s="33">
        <v>7994000</v>
      </c>
      <c r="H293" s="33">
        <v>8053000</v>
      </c>
      <c r="I293" s="33">
        <v>6387000</v>
      </c>
      <c r="J293" s="33">
        <v>5882000</v>
      </c>
      <c r="K293" s="33">
        <v>5651000</v>
      </c>
      <c r="L293" s="33">
        <v>5488000</v>
      </c>
      <c r="M293" s="33">
        <v>5642000</v>
      </c>
      <c r="N293" s="33">
        <v>5950000</v>
      </c>
      <c r="O293" s="33">
        <v>6093000</v>
      </c>
    </row>
    <row r="294" spans="1:15" x14ac:dyDescent="0.35">
      <c r="A294" s="40" t="str">
        <f>VLOOKUP(B294,'[1]PORTFOLIO RAW'!B:B,1,FALSE)</f>
        <v>29756N</v>
      </c>
      <c r="B294" s="40" t="s">
        <v>358</v>
      </c>
      <c r="C294" s="40" t="s">
        <v>5475</v>
      </c>
      <c r="D294" s="38" t="s">
        <v>5476</v>
      </c>
      <c r="E294" s="33">
        <v>6444000</v>
      </c>
      <c r="F294" s="33">
        <v>6823000</v>
      </c>
      <c r="G294" s="33">
        <v>5082000</v>
      </c>
      <c r="H294" s="33">
        <v>5918000</v>
      </c>
      <c r="I294" s="33">
        <v>6763000</v>
      </c>
      <c r="J294" s="33">
        <v>6418000</v>
      </c>
      <c r="K294" s="33">
        <v>6510000</v>
      </c>
      <c r="L294" s="33">
        <v>6802000</v>
      </c>
      <c r="M294" s="33">
        <v>5674000</v>
      </c>
      <c r="N294" s="33">
        <v>5389000</v>
      </c>
      <c r="O294" s="33">
        <v>6140000</v>
      </c>
    </row>
    <row r="295" spans="1:15" x14ac:dyDescent="0.35">
      <c r="A295" s="40">
        <f>VLOOKUP(B295,'[1]PORTFOLIO RAW'!B:B,1,FALSE)</f>
        <v>905997</v>
      </c>
      <c r="B295" s="40">
        <v>905997</v>
      </c>
      <c r="C295" s="40" t="s">
        <v>5477</v>
      </c>
      <c r="D295" s="38" t="s">
        <v>5478</v>
      </c>
      <c r="E295" s="33">
        <v>6190592</v>
      </c>
      <c r="F295" s="33">
        <v>4774300</v>
      </c>
      <c r="G295" s="33">
        <v>3032400</v>
      </c>
      <c r="H295" s="33">
        <v>3254400</v>
      </c>
      <c r="I295" s="33">
        <v>3515700</v>
      </c>
      <c r="J295" s="33">
        <v>3916500</v>
      </c>
      <c r="K295" s="33">
        <v>4206100</v>
      </c>
      <c r="L295" s="33">
        <v>4146300</v>
      </c>
      <c r="M295" s="33">
        <v>3567500</v>
      </c>
      <c r="N295" s="33">
        <v>4885000</v>
      </c>
      <c r="O295" s="33">
        <v>11002800</v>
      </c>
    </row>
    <row r="296" spans="1:15" x14ac:dyDescent="0.35">
      <c r="A296" s="40" t="str">
        <f>VLOOKUP(B296,'[1]PORTFOLIO RAW'!B:B,1,FALSE)</f>
        <v>31604H</v>
      </c>
      <c r="B296" s="40" t="s">
        <v>353</v>
      </c>
      <c r="C296" s="40" t="s">
        <v>5479</v>
      </c>
      <c r="D296" s="38" t="s">
        <v>5480</v>
      </c>
      <c r="E296" s="33">
        <v>8909000</v>
      </c>
      <c r="F296" s="33">
        <v>7149000</v>
      </c>
      <c r="G296" s="33">
        <v>7830000</v>
      </c>
      <c r="H296" s="33">
        <v>9656000</v>
      </c>
      <c r="I296" s="33">
        <v>10122000</v>
      </c>
      <c r="J296" s="33">
        <v>9837000</v>
      </c>
      <c r="K296" s="33">
        <v>11230000</v>
      </c>
      <c r="L296" s="33">
        <v>12296000</v>
      </c>
      <c r="M296" s="33">
        <v>12200000</v>
      </c>
      <c r="N296" s="33">
        <v>11735000</v>
      </c>
      <c r="O296" s="33">
        <v>12075000</v>
      </c>
    </row>
    <row r="297" spans="1:15" x14ac:dyDescent="0.35">
      <c r="A297" s="40">
        <f>VLOOKUP(B297,'[1]PORTFOLIO RAW'!B:B,1,FALSE)</f>
        <v>543487</v>
      </c>
      <c r="B297" s="40">
        <v>543487</v>
      </c>
      <c r="C297" s="40" t="s">
        <v>5481</v>
      </c>
      <c r="D297" s="38" t="s">
        <v>5482</v>
      </c>
      <c r="E297" s="33">
        <v>13423100</v>
      </c>
      <c r="F297" s="33">
        <v>14625000</v>
      </c>
      <c r="G297" s="33">
        <v>13619000</v>
      </c>
      <c r="H297" s="33">
        <v>12449302</v>
      </c>
      <c r="I297" s="33">
        <v>14914000</v>
      </c>
      <c r="J297" s="33">
        <v>13887000</v>
      </c>
      <c r="K297" s="33">
        <v>13794000</v>
      </c>
      <c r="L297" s="33">
        <v>13783000</v>
      </c>
      <c r="M297" s="33">
        <v>13268000</v>
      </c>
      <c r="N297" s="33">
        <v>12488000</v>
      </c>
      <c r="O297" s="33">
        <v>13263000</v>
      </c>
    </row>
    <row r="298" spans="1:15" x14ac:dyDescent="0.35">
      <c r="A298" s="40" t="str">
        <f>VLOOKUP(B298,'[1]PORTFOLIO RAW'!B:B,1,FALSE)</f>
        <v>32480Q</v>
      </c>
      <c r="B298" s="40" t="s">
        <v>357</v>
      </c>
      <c r="C298" s="40" t="s">
        <v>5483</v>
      </c>
      <c r="D298" s="38" t="s">
        <v>5484</v>
      </c>
      <c r="E298" s="33">
        <v>14072900</v>
      </c>
      <c r="F298" s="33">
        <v>13950400</v>
      </c>
      <c r="G298" s="33">
        <v>13014600</v>
      </c>
      <c r="H298" s="33">
        <v>14059800</v>
      </c>
      <c r="I298" s="33">
        <v>14245000</v>
      </c>
      <c r="J298" s="33">
        <v>14089000</v>
      </c>
      <c r="K298" s="33">
        <v>15284000</v>
      </c>
      <c r="L298" s="33">
        <v>13806000</v>
      </c>
      <c r="M298" s="33">
        <v>13886000</v>
      </c>
      <c r="N298" s="33">
        <v>13166000</v>
      </c>
      <c r="O298" s="33">
        <v>13692000</v>
      </c>
    </row>
    <row r="299" spans="1:15" x14ac:dyDescent="0.35">
      <c r="A299" s="40" t="str">
        <f>VLOOKUP(B299,'[1]PORTFOLIO RAW'!B:B,1,FALSE)</f>
        <v>41071J</v>
      </c>
      <c r="B299" s="40" t="s">
        <v>364</v>
      </c>
      <c r="C299" s="40" t="s">
        <v>5485</v>
      </c>
      <c r="D299" s="38" t="s">
        <v>5486</v>
      </c>
      <c r="E299" s="33">
        <v>4474537</v>
      </c>
      <c r="F299" s="33">
        <v>4248770</v>
      </c>
      <c r="G299" s="33">
        <v>3891275</v>
      </c>
      <c r="H299" s="33">
        <v>4326713</v>
      </c>
      <c r="I299" s="33">
        <v>4637143</v>
      </c>
      <c r="J299" s="33">
        <v>4525721</v>
      </c>
      <c r="K299" s="33">
        <v>4627802</v>
      </c>
      <c r="L299" s="33">
        <v>5324746</v>
      </c>
      <c r="M299" s="33">
        <v>5731549</v>
      </c>
      <c r="N299" s="33">
        <v>6028199</v>
      </c>
      <c r="O299" s="33">
        <v>6471410</v>
      </c>
    </row>
    <row r="300" spans="1:15" x14ac:dyDescent="0.35">
      <c r="A300" s="40" t="str">
        <f>VLOOKUP(B300,'[1]PORTFOLIO RAW'!B:B,1,FALSE)</f>
        <v>41195M</v>
      </c>
      <c r="B300" s="40" t="s">
        <v>372</v>
      </c>
      <c r="C300" s="40" t="s">
        <v>5487</v>
      </c>
      <c r="D300" s="38" t="s">
        <v>5488</v>
      </c>
      <c r="E300" s="33">
        <v>4900200</v>
      </c>
      <c r="F300" s="33">
        <v>5282000</v>
      </c>
      <c r="G300" s="33">
        <v>5044500</v>
      </c>
      <c r="H300" s="33">
        <v>5142400</v>
      </c>
      <c r="I300" s="33">
        <v>5521700</v>
      </c>
      <c r="J300" s="33">
        <v>5664800</v>
      </c>
      <c r="K300" s="33">
        <v>5542000</v>
      </c>
      <c r="L300" s="33">
        <v>5607200</v>
      </c>
      <c r="M300" s="33">
        <v>5483700</v>
      </c>
      <c r="N300" s="33">
        <v>5422900</v>
      </c>
      <c r="O300" s="33">
        <v>5524300</v>
      </c>
    </row>
    <row r="301" spans="1:15" x14ac:dyDescent="0.35">
      <c r="A301" s="40">
        <f>VLOOKUP(B301,'[1]PORTFOLIO RAW'!B:B,1,FALSE)</f>
        <v>517465</v>
      </c>
      <c r="B301" s="40">
        <v>517465</v>
      </c>
      <c r="C301" s="40" t="s">
        <v>5489</v>
      </c>
      <c r="D301" s="38" t="s">
        <v>5490</v>
      </c>
      <c r="E301" s="33">
        <v>892400</v>
      </c>
      <c r="F301" s="33">
        <v>1219400</v>
      </c>
      <c r="G301" s="33">
        <v>1075900</v>
      </c>
      <c r="H301" s="33">
        <v>1126600</v>
      </c>
      <c r="I301" s="33">
        <v>1357800</v>
      </c>
      <c r="J301" s="33">
        <v>1348700</v>
      </c>
      <c r="K301" s="33">
        <v>1337600</v>
      </c>
      <c r="L301" s="33">
        <v>1381400</v>
      </c>
      <c r="M301" s="33">
        <v>1421300</v>
      </c>
      <c r="N301" s="33">
        <v>1470000</v>
      </c>
      <c r="O301" s="33">
        <v>1655300</v>
      </c>
    </row>
    <row r="302" spans="1:15" x14ac:dyDescent="0.35">
      <c r="A302" s="40">
        <f>VLOOKUP(B302,'[1]PORTFOLIO RAW'!B:B,1,FALSE)</f>
        <v>905840</v>
      </c>
      <c r="B302" s="40">
        <v>905840</v>
      </c>
      <c r="C302" s="40" t="s">
        <v>5491</v>
      </c>
      <c r="D302" s="38" t="s">
        <v>5492</v>
      </c>
      <c r="E302" s="33">
        <v>14726000</v>
      </c>
      <c r="F302" s="33">
        <v>17893000</v>
      </c>
      <c r="G302" s="33">
        <v>12081900</v>
      </c>
      <c r="H302" s="33">
        <v>14863200</v>
      </c>
      <c r="I302" s="33">
        <v>15658200</v>
      </c>
      <c r="J302" s="33">
        <v>15565300</v>
      </c>
      <c r="K302" s="33">
        <v>15602000</v>
      </c>
      <c r="L302" s="33">
        <v>15435000</v>
      </c>
      <c r="M302" s="33">
        <v>15490000</v>
      </c>
      <c r="N302" s="33">
        <v>15640000</v>
      </c>
      <c r="O302" s="33">
        <v>16250000</v>
      </c>
    </row>
    <row r="303" spans="1:15" x14ac:dyDescent="0.35">
      <c r="A303" s="40" t="str">
        <f>VLOOKUP(B303,'[1]PORTFOLIO RAW'!B:B,1,FALSE)</f>
        <v>51245V</v>
      </c>
      <c r="B303" s="40" t="s">
        <v>366</v>
      </c>
      <c r="C303" s="40" t="s">
        <v>5493</v>
      </c>
      <c r="D303" s="38" t="s">
        <v>5494</v>
      </c>
      <c r="E303" s="33">
        <v>3878900</v>
      </c>
      <c r="F303" s="33">
        <v>3307600</v>
      </c>
      <c r="G303" s="33">
        <v>2627300</v>
      </c>
      <c r="H303" s="33">
        <v>3487700</v>
      </c>
      <c r="I303" s="33">
        <v>4092200</v>
      </c>
      <c r="J303" s="33">
        <v>4177000</v>
      </c>
      <c r="K303" s="33">
        <v>4684900</v>
      </c>
      <c r="L303" s="33">
        <v>5175500</v>
      </c>
      <c r="M303" s="33">
        <v>5147000</v>
      </c>
      <c r="N303" s="33">
        <v>4766100</v>
      </c>
      <c r="O303" s="33">
        <v>5160300</v>
      </c>
    </row>
    <row r="304" spans="1:15" x14ac:dyDescent="0.35">
      <c r="A304" s="40">
        <f>VLOOKUP(B304,'[1]PORTFOLIO RAW'!B:B,1,FALSE)</f>
        <v>328314</v>
      </c>
      <c r="B304" s="40">
        <v>328314</v>
      </c>
      <c r="C304" s="40" t="s">
        <v>5495</v>
      </c>
      <c r="D304" s="38" t="s">
        <v>5496</v>
      </c>
      <c r="E304" s="33">
        <v>14295000</v>
      </c>
      <c r="F304" s="33">
        <v>14732000</v>
      </c>
      <c r="G304" s="33">
        <v>15472000</v>
      </c>
      <c r="H304" s="33">
        <v>16065000</v>
      </c>
      <c r="I304" s="33">
        <v>16884000</v>
      </c>
      <c r="J304" s="33">
        <v>17973000</v>
      </c>
      <c r="K304" s="33">
        <v>19283000</v>
      </c>
      <c r="L304" s="33">
        <v>19239000</v>
      </c>
      <c r="M304" s="33">
        <v>19099000</v>
      </c>
      <c r="N304" s="33">
        <v>31572000</v>
      </c>
      <c r="O304" s="33">
        <v>32288000</v>
      </c>
    </row>
    <row r="305" spans="1:15" x14ac:dyDescent="0.35">
      <c r="A305" s="40" t="str">
        <f>VLOOKUP(B305,'[1]PORTFOLIO RAW'!B:B,1,FALSE)</f>
        <v>31196R</v>
      </c>
      <c r="B305" s="40" t="s">
        <v>361</v>
      </c>
      <c r="C305" s="40" t="s">
        <v>5497</v>
      </c>
      <c r="D305" s="38" t="s">
        <v>5498</v>
      </c>
      <c r="E305" s="33">
        <v>3152929</v>
      </c>
      <c r="F305" s="33">
        <v>3443000</v>
      </c>
      <c r="G305" s="33">
        <v>3516000</v>
      </c>
      <c r="H305" s="33">
        <v>3773000</v>
      </c>
      <c r="I305" s="33">
        <v>4235000</v>
      </c>
      <c r="J305" s="33">
        <v>4487000</v>
      </c>
      <c r="K305" s="33">
        <v>5535000</v>
      </c>
      <c r="L305" s="33">
        <v>6265000</v>
      </c>
      <c r="M305" s="33">
        <v>6394000</v>
      </c>
      <c r="N305" s="33">
        <v>6497000</v>
      </c>
      <c r="O305" s="33">
        <v>6873000</v>
      </c>
    </row>
    <row r="306" spans="1:15" x14ac:dyDescent="0.35">
      <c r="A306" s="40">
        <f>VLOOKUP(B306,'[1]PORTFOLIO RAW'!B:B,1,FALSE)</f>
        <v>771767</v>
      </c>
      <c r="B306" s="40">
        <v>771767</v>
      </c>
      <c r="C306" s="40" t="s">
        <v>5499</v>
      </c>
      <c r="D306" s="38" t="s">
        <v>5500</v>
      </c>
      <c r="E306" s="33">
        <v>5773700</v>
      </c>
      <c r="F306" s="33">
        <v>9812600</v>
      </c>
      <c r="G306" s="33">
        <v>10298000</v>
      </c>
      <c r="H306" s="33">
        <v>6759100</v>
      </c>
      <c r="I306" s="33">
        <v>9937800</v>
      </c>
      <c r="J306" s="33">
        <v>11107800</v>
      </c>
      <c r="K306" s="33">
        <v>8170135</v>
      </c>
      <c r="L306" s="33">
        <v>9055800</v>
      </c>
      <c r="M306" s="33">
        <v>8895300</v>
      </c>
      <c r="N306" s="33">
        <v>7162800</v>
      </c>
      <c r="O306" s="33">
        <v>7409400</v>
      </c>
    </row>
    <row r="307" spans="1:15" x14ac:dyDescent="0.35">
      <c r="A307" s="40">
        <f>VLOOKUP(B307,'[1]PORTFOLIO RAW'!B:B,1,FALSE)</f>
        <v>921503</v>
      </c>
      <c r="B307" s="40">
        <v>921503</v>
      </c>
      <c r="C307" s="40" t="s">
        <v>5501</v>
      </c>
      <c r="D307" s="38" t="s">
        <v>5502</v>
      </c>
      <c r="E307" s="33">
        <v>4483800</v>
      </c>
      <c r="F307" s="33">
        <v>4426200</v>
      </c>
      <c r="G307" s="33">
        <v>3737100</v>
      </c>
      <c r="H307" s="33">
        <v>8409600</v>
      </c>
      <c r="I307" s="33">
        <v>10376400</v>
      </c>
      <c r="J307" s="33">
        <v>10190500</v>
      </c>
      <c r="K307" s="33">
        <v>11001200</v>
      </c>
      <c r="L307" s="33">
        <v>11338600</v>
      </c>
      <c r="M307" s="33">
        <v>11171800</v>
      </c>
      <c r="N307" s="33">
        <v>11406900</v>
      </c>
      <c r="O307" s="33">
        <v>12747200</v>
      </c>
    </row>
    <row r="308" spans="1:15" x14ac:dyDescent="0.35">
      <c r="A308" s="40">
        <f>VLOOKUP(B308,'[1]PORTFOLIO RAW'!B:B,1,FALSE)</f>
        <v>255781</v>
      </c>
      <c r="B308" s="40">
        <v>255781</v>
      </c>
      <c r="C308" s="40" t="s">
        <v>5503</v>
      </c>
      <c r="D308" s="38" t="s">
        <v>5504</v>
      </c>
      <c r="E308" s="33">
        <v>3180319</v>
      </c>
      <c r="F308" s="33">
        <v>3494077</v>
      </c>
      <c r="G308" s="33">
        <v>2946440</v>
      </c>
      <c r="H308" s="33">
        <v>2689911</v>
      </c>
      <c r="I308" s="33">
        <v>2758569</v>
      </c>
      <c r="J308" s="33">
        <v>2715675</v>
      </c>
      <c r="K308" s="33">
        <v>2631851</v>
      </c>
      <c r="L308" s="33">
        <v>2870658</v>
      </c>
      <c r="M308" s="33">
        <v>2820270</v>
      </c>
      <c r="N308" s="33">
        <v>3018665</v>
      </c>
      <c r="O308" s="33">
        <v>3087004</v>
      </c>
    </row>
    <row r="309" spans="1:15" x14ac:dyDescent="0.35">
      <c r="A309" s="40">
        <f>VLOOKUP(B309,'[1]PORTFOLIO RAW'!B:B,1,FALSE)</f>
        <v>670129</v>
      </c>
      <c r="B309" s="40">
        <v>670129</v>
      </c>
      <c r="C309" s="40" t="s">
        <v>5505</v>
      </c>
      <c r="D309" s="38" t="s">
        <v>5506</v>
      </c>
      <c r="E309" s="33">
        <v>669671</v>
      </c>
      <c r="F309" s="33">
        <v>715045</v>
      </c>
      <c r="G309" s="33">
        <v>633842</v>
      </c>
      <c r="H309" s="33">
        <v>633500</v>
      </c>
      <c r="I309" s="33">
        <v>1533291</v>
      </c>
      <c r="J309" s="33">
        <v>2005961</v>
      </c>
      <c r="K309" s="33">
        <v>2348142</v>
      </c>
      <c r="L309" s="33">
        <v>2486577</v>
      </c>
      <c r="M309" s="33">
        <v>2955961</v>
      </c>
      <c r="N309" s="33">
        <v>3290533</v>
      </c>
      <c r="O309" s="33">
        <v>3801099</v>
      </c>
    </row>
    <row r="310" spans="1:15" x14ac:dyDescent="0.35">
      <c r="A310" s="40" t="str">
        <f>VLOOKUP(B310,'[1]PORTFOLIO RAW'!B:B,1,FALSE)</f>
        <v>14352P</v>
      </c>
      <c r="B310" s="40" t="s">
        <v>350</v>
      </c>
      <c r="C310" s="40" t="s">
        <v>5507</v>
      </c>
      <c r="D310" s="38" t="s">
        <v>5508</v>
      </c>
      <c r="E310" s="33">
        <v>21452747</v>
      </c>
      <c r="F310" s="33">
        <v>25313826</v>
      </c>
      <c r="G310" s="33">
        <v>23170968</v>
      </c>
      <c r="H310" s="33">
        <v>23094078</v>
      </c>
      <c r="I310" s="33">
        <v>27352914</v>
      </c>
      <c r="J310" s="33">
        <v>29777985</v>
      </c>
      <c r="K310" s="33">
        <v>28562810</v>
      </c>
      <c r="L310" s="33">
        <v>30002394</v>
      </c>
      <c r="M310" s="33">
        <v>31047931</v>
      </c>
      <c r="N310" s="33">
        <v>32882723</v>
      </c>
      <c r="O310" s="33">
        <v>34850182</v>
      </c>
    </row>
    <row r="311" spans="1:15" x14ac:dyDescent="0.35">
      <c r="A311" s="40">
        <f>VLOOKUP(B311,'[1]PORTFOLIO RAW'!B:B,1,FALSE)</f>
        <v>749688</v>
      </c>
      <c r="B311" s="40">
        <v>749688</v>
      </c>
      <c r="C311" s="40" t="s">
        <v>5509</v>
      </c>
      <c r="D311" s="38" t="s">
        <v>5510</v>
      </c>
      <c r="E311" s="33">
        <v>26858000</v>
      </c>
      <c r="F311" s="33">
        <v>28374000</v>
      </c>
      <c r="G311" s="33">
        <v>30052000</v>
      </c>
      <c r="H311" s="33">
        <v>30683000</v>
      </c>
      <c r="I311" s="33">
        <v>29682000</v>
      </c>
      <c r="J311" s="33">
        <v>33013000</v>
      </c>
      <c r="K311" s="33">
        <v>34182000</v>
      </c>
      <c r="L311" s="33">
        <v>36918000</v>
      </c>
      <c r="M311" s="33">
        <v>39678000</v>
      </c>
      <c r="N311" s="33">
        <v>41490000</v>
      </c>
      <c r="O311" s="33">
        <v>43614000</v>
      </c>
    </row>
    <row r="312" spans="1:15" x14ac:dyDescent="0.35">
      <c r="A312" s="40">
        <f>VLOOKUP(B312,'[1]PORTFOLIO RAW'!B:B,1,FALSE)</f>
        <v>894145</v>
      </c>
      <c r="B312" s="40">
        <v>894145</v>
      </c>
      <c r="C312" s="40" t="s">
        <v>5511</v>
      </c>
      <c r="D312" s="38" t="s">
        <v>5512</v>
      </c>
      <c r="E312" s="33">
        <v>4295400</v>
      </c>
      <c r="F312" s="33">
        <v>4880100</v>
      </c>
      <c r="G312" s="33">
        <v>5018900</v>
      </c>
      <c r="H312" s="33">
        <v>4978900</v>
      </c>
      <c r="I312" s="33">
        <v>5660300</v>
      </c>
      <c r="J312" s="33">
        <v>6859500</v>
      </c>
      <c r="K312" s="33">
        <v>6944800</v>
      </c>
      <c r="L312" s="33">
        <v>7450000</v>
      </c>
      <c r="M312" s="33">
        <v>7620000</v>
      </c>
      <c r="N312" s="33">
        <v>7405000</v>
      </c>
      <c r="O312" s="33">
        <v>6652800</v>
      </c>
    </row>
    <row r="313" spans="1:15" x14ac:dyDescent="0.35">
      <c r="A313" s="40" t="str">
        <f>VLOOKUP(B313,'[1]PORTFOLIO RAW'!B:B,1,FALSE)</f>
        <v>26599V</v>
      </c>
      <c r="B313" s="40" t="s">
        <v>371</v>
      </c>
      <c r="C313" s="40" t="s">
        <v>5513</v>
      </c>
      <c r="D313" s="38" t="s">
        <v>5514</v>
      </c>
      <c r="E313" s="33">
        <v>11360000</v>
      </c>
      <c r="F313" s="33">
        <v>12708000</v>
      </c>
      <c r="G313" s="33">
        <v>9805000</v>
      </c>
      <c r="H313" s="33">
        <v>11395000</v>
      </c>
      <c r="I313" s="33">
        <v>10971000</v>
      </c>
      <c r="J313" s="33">
        <v>14939000</v>
      </c>
      <c r="K313" s="33">
        <v>14351000</v>
      </c>
      <c r="L313" s="33">
        <v>13724000</v>
      </c>
      <c r="M313" s="33">
        <v>13739000</v>
      </c>
      <c r="N313" s="33">
        <v>11160000</v>
      </c>
      <c r="O313" s="33">
        <v>10771000</v>
      </c>
    </row>
    <row r="314" spans="1:15" x14ac:dyDescent="0.35">
      <c r="A314" s="40">
        <f>VLOOKUP(B314,'[1]PORTFOLIO RAW'!B:B,1,FALSE)</f>
        <v>904878</v>
      </c>
      <c r="B314" s="40">
        <v>904878</v>
      </c>
      <c r="C314" s="40" t="s">
        <v>5515</v>
      </c>
      <c r="D314" s="38" t="s">
        <v>5516</v>
      </c>
      <c r="E314" s="33">
        <v>36622000</v>
      </c>
      <c r="F314" s="33">
        <v>30146000</v>
      </c>
      <c r="G314" s="33">
        <v>22044000</v>
      </c>
      <c r="H314" s="33">
        <v>19282000</v>
      </c>
      <c r="I314" s="33">
        <v>8203000</v>
      </c>
      <c r="J314" s="33">
        <v>8698000</v>
      </c>
      <c r="K314" s="33">
        <v>8696000</v>
      </c>
      <c r="L314" s="33">
        <v>5881000</v>
      </c>
      <c r="M314" s="33">
        <v>5695000</v>
      </c>
      <c r="N314" s="33">
        <v>6038000</v>
      </c>
      <c r="O314" s="33">
        <v>6380000</v>
      </c>
    </row>
    <row r="315" spans="1:15" x14ac:dyDescent="0.35">
      <c r="A315" s="40">
        <f>VLOOKUP(B315,'[1]PORTFOLIO RAW'!B:B,1,FALSE)</f>
        <v>922817</v>
      </c>
      <c r="B315" s="40">
        <v>922817</v>
      </c>
      <c r="C315" s="40" t="s">
        <v>5517</v>
      </c>
      <c r="D315" s="38" t="s">
        <v>5518</v>
      </c>
      <c r="E315" s="33">
        <v>7473000</v>
      </c>
      <c r="F315" s="33">
        <v>7631000</v>
      </c>
      <c r="G315" s="33">
        <v>7595000</v>
      </c>
      <c r="H315" s="33">
        <v>8512000</v>
      </c>
      <c r="I315" s="33">
        <v>11287000</v>
      </c>
      <c r="J315" s="33">
        <v>11521000</v>
      </c>
      <c r="K315" s="33">
        <v>11815000</v>
      </c>
      <c r="L315" s="33">
        <v>12045000</v>
      </c>
      <c r="M315" s="33">
        <v>11682000</v>
      </c>
      <c r="N315" s="33">
        <v>11627000</v>
      </c>
      <c r="O315" s="33">
        <v>9998000</v>
      </c>
    </row>
    <row r="316" spans="1:15" x14ac:dyDescent="0.35">
      <c r="A316" s="40">
        <f>VLOOKUP(B316,'[1]PORTFOLIO RAW'!B:B,1,FALSE)</f>
        <v>905446</v>
      </c>
      <c r="B316" s="40">
        <v>905446</v>
      </c>
      <c r="C316" s="40" t="s">
        <v>5519</v>
      </c>
      <c r="D316" s="38" t="s">
        <v>5520</v>
      </c>
      <c r="E316" s="33">
        <v>6351845</v>
      </c>
      <c r="F316" s="33">
        <v>9001246</v>
      </c>
      <c r="G316" s="33">
        <v>9460106</v>
      </c>
      <c r="H316" s="33">
        <v>10665763</v>
      </c>
      <c r="I316" s="33">
        <v>10576225</v>
      </c>
      <c r="J316" s="33">
        <v>10873819</v>
      </c>
      <c r="K316" s="33">
        <v>9286341</v>
      </c>
      <c r="L316" s="33">
        <v>9763173</v>
      </c>
      <c r="M316" s="33">
        <v>12059213</v>
      </c>
      <c r="N316" s="33">
        <v>12239334</v>
      </c>
      <c r="O316" s="33">
        <v>12463505</v>
      </c>
    </row>
    <row r="317" spans="1:15" x14ac:dyDescent="0.35">
      <c r="A317" s="40" t="str">
        <f>VLOOKUP(B317,'[1]PORTFOLIO RAW'!B:B,1,FALSE)</f>
        <v>28513N</v>
      </c>
      <c r="B317" s="40" t="s">
        <v>356</v>
      </c>
      <c r="C317" s="40" t="s">
        <v>5521</v>
      </c>
      <c r="D317" s="38" t="s">
        <v>5522</v>
      </c>
      <c r="E317" s="33">
        <v>6034249</v>
      </c>
      <c r="F317" s="33">
        <v>5128817</v>
      </c>
      <c r="G317" s="33">
        <v>4165820</v>
      </c>
      <c r="H317" s="33">
        <v>5115316</v>
      </c>
      <c r="I317" s="33">
        <v>5905411</v>
      </c>
      <c r="J317" s="33">
        <v>6514099</v>
      </c>
      <c r="K317" s="33">
        <v>7184794</v>
      </c>
      <c r="L317" s="33">
        <v>9049918</v>
      </c>
      <c r="M317" s="33">
        <v>10855810</v>
      </c>
      <c r="N317" s="33">
        <v>13071589</v>
      </c>
      <c r="O317" s="33">
        <v>14209608</v>
      </c>
    </row>
    <row r="318" spans="1:15" x14ac:dyDescent="0.35">
      <c r="A318" s="40" t="str">
        <f>VLOOKUP(B318,'[1]PORTFOLIO RAW'!B:B,1,FALSE)</f>
        <v>31412T</v>
      </c>
      <c r="B318" s="40" t="s">
        <v>362</v>
      </c>
      <c r="C318" s="40" t="s">
        <v>5523</v>
      </c>
      <c r="D318" s="38" t="s">
        <v>5524</v>
      </c>
      <c r="E318" s="33">
        <v>2665332</v>
      </c>
      <c r="F318" s="33">
        <v>2937013</v>
      </c>
      <c r="G318" s="33">
        <v>2955426</v>
      </c>
      <c r="H318" s="33">
        <v>3348109</v>
      </c>
      <c r="I318" s="33">
        <v>3449009</v>
      </c>
      <c r="J318" s="33">
        <v>4030347</v>
      </c>
      <c r="K318" s="33">
        <v>4771259</v>
      </c>
      <c r="L318" s="33">
        <v>5763485</v>
      </c>
      <c r="M318" s="33">
        <v>6672317</v>
      </c>
      <c r="N318" s="33">
        <v>8773564</v>
      </c>
      <c r="O318" s="33">
        <v>10059844</v>
      </c>
    </row>
    <row r="319" spans="1:15" x14ac:dyDescent="0.35">
      <c r="A319" s="40">
        <f>VLOOKUP(B319,'[1]PORTFOLIO RAW'!B:B,1,FALSE)</f>
        <v>680902</v>
      </c>
      <c r="B319" s="40">
        <v>680902</v>
      </c>
      <c r="C319" s="40" t="s">
        <v>5525</v>
      </c>
      <c r="D319" s="38" t="s">
        <v>5526</v>
      </c>
      <c r="E319" s="33">
        <v>1456594</v>
      </c>
      <c r="F319" s="33">
        <v>1593504</v>
      </c>
      <c r="G319" s="33">
        <v>1724114</v>
      </c>
      <c r="H319" s="33">
        <v>1985335</v>
      </c>
      <c r="I319" s="33">
        <v>2443532</v>
      </c>
      <c r="J319" s="33">
        <v>2875960</v>
      </c>
      <c r="K319" s="33">
        <v>3361407</v>
      </c>
      <c r="L319" s="33">
        <v>4100048</v>
      </c>
      <c r="M319" s="33">
        <v>4771516</v>
      </c>
      <c r="N319" s="33">
        <v>5785668</v>
      </c>
      <c r="O319" s="33">
        <v>6663900</v>
      </c>
    </row>
    <row r="320" spans="1:15" x14ac:dyDescent="0.35">
      <c r="A320" s="40">
        <f>VLOOKUP(B320,'[1]PORTFOLIO RAW'!B:B,1,FALSE)</f>
        <v>904383</v>
      </c>
      <c r="B320" s="40">
        <v>904383</v>
      </c>
      <c r="C320" s="40" t="s">
        <v>5527</v>
      </c>
      <c r="D320" s="38" t="s">
        <v>5528</v>
      </c>
      <c r="E320" s="33">
        <v>12720000</v>
      </c>
      <c r="F320" s="33">
        <v>13207000</v>
      </c>
      <c r="G320" s="33">
        <v>12719000</v>
      </c>
      <c r="H320" s="33">
        <v>14310000</v>
      </c>
      <c r="I320" s="33">
        <v>14529000</v>
      </c>
      <c r="J320" s="33">
        <v>19624000</v>
      </c>
      <c r="K320" s="33">
        <v>24598000</v>
      </c>
      <c r="L320" s="33">
        <v>23925000</v>
      </c>
      <c r="M320" s="33">
        <v>23459000</v>
      </c>
      <c r="N320" s="33">
        <v>22743000</v>
      </c>
      <c r="O320" s="33">
        <v>23565000</v>
      </c>
    </row>
    <row r="321" spans="1:15" x14ac:dyDescent="0.35">
      <c r="A321" s="40" t="str">
        <f>VLOOKUP(B321,'[1]PORTFOLIO RAW'!B:B,1,FALSE)</f>
        <v>13967E</v>
      </c>
      <c r="B321" s="40" t="s">
        <v>368</v>
      </c>
      <c r="C321" s="40" t="s">
        <v>5529</v>
      </c>
      <c r="D321" s="38" t="s">
        <v>5530</v>
      </c>
      <c r="E321" s="33">
        <v>37241000</v>
      </c>
      <c r="F321" s="33">
        <v>42201000</v>
      </c>
      <c r="G321" s="33">
        <v>40386000</v>
      </c>
      <c r="H321" s="33">
        <v>49207000</v>
      </c>
      <c r="I321" s="33">
        <v>54365000</v>
      </c>
      <c r="J321" s="33">
        <v>35015000</v>
      </c>
      <c r="K321" s="33">
        <v>35299000</v>
      </c>
      <c r="L321" s="33">
        <v>34244000</v>
      </c>
      <c r="M321" s="33">
        <v>29636000</v>
      </c>
      <c r="N321" s="33">
        <v>25923000</v>
      </c>
      <c r="O321" s="33">
        <v>25896000</v>
      </c>
    </row>
    <row r="322" spans="1:15" x14ac:dyDescent="0.35">
      <c r="A322" s="40">
        <f>VLOOKUP(B322,'[1]PORTFOLIO RAW'!B:B,1,FALSE)</f>
        <v>903749</v>
      </c>
      <c r="B322" s="40">
        <v>903749</v>
      </c>
      <c r="C322" s="40" t="s">
        <v>5531</v>
      </c>
      <c r="D322" s="38" t="s">
        <v>5532</v>
      </c>
      <c r="E322" s="33">
        <v>13033000</v>
      </c>
      <c r="F322" s="33">
        <v>15376000</v>
      </c>
      <c r="G322" s="33">
        <v>11873000</v>
      </c>
      <c r="H322" s="33">
        <v>13715000</v>
      </c>
      <c r="I322" s="33">
        <v>16049000</v>
      </c>
      <c r="J322" s="33">
        <v>16311000</v>
      </c>
      <c r="K322" s="33">
        <v>22046000</v>
      </c>
      <c r="L322" s="33">
        <v>22552000</v>
      </c>
      <c r="M322" s="33">
        <v>20855000</v>
      </c>
      <c r="N322" s="33">
        <v>19747000</v>
      </c>
      <c r="O322" s="33">
        <v>20404000</v>
      </c>
    </row>
    <row r="323" spans="1:15" x14ac:dyDescent="0.35">
      <c r="A323" s="40">
        <f>VLOOKUP(B323,'[1]PORTFOLIO RAW'!B:B,1,FALSE)</f>
        <v>937343</v>
      </c>
      <c r="B323" s="40">
        <v>937343</v>
      </c>
      <c r="C323" s="40" t="s">
        <v>5533</v>
      </c>
      <c r="D323" s="38" t="s">
        <v>5534</v>
      </c>
      <c r="E323" s="33">
        <v>10134000</v>
      </c>
      <c r="F323" s="33">
        <v>9043000</v>
      </c>
      <c r="G323" s="33">
        <v>8632000</v>
      </c>
      <c r="H323" s="33">
        <v>9613000</v>
      </c>
      <c r="I323" s="33">
        <v>10364000</v>
      </c>
      <c r="J323" s="33">
        <v>10459000</v>
      </c>
      <c r="K323" s="33">
        <v>10773000</v>
      </c>
      <c r="L323" s="33">
        <v>11454000</v>
      </c>
      <c r="M323" s="33">
        <v>12154000</v>
      </c>
      <c r="N323" s="33">
        <v>12574000</v>
      </c>
      <c r="O323" s="33">
        <v>12632000</v>
      </c>
    </row>
    <row r="324" spans="1:15" x14ac:dyDescent="0.35">
      <c r="A324" s="40">
        <f>VLOOKUP(B324,'[1]PORTFOLIO RAW'!B:B,1,FALSE)</f>
        <v>905113</v>
      </c>
      <c r="B324" s="40">
        <v>905113</v>
      </c>
      <c r="C324" s="40" t="s">
        <v>5535</v>
      </c>
      <c r="D324" s="38" t="s">
        <v>5536</v>
      </c>
      <c r="E324" s="33">
        <v>30748000</v>
      </c>
      <c r="F324" s="33">
        <v>26955000</v>
      </c>
      <c r="G324" s="33">
        <v>18455000</v>
      </c>
      <c r="H324" s="33">
        <v>21128000</v>
      </c>
      <c r="I324" s="33">
        <v>24944000</v>
      </c>
      <c r="J324" s="33">
        <v>23718000</v>
      </c>
      <c r="K324" s="33">
        <v>23032000</v>
      </c>
      <c r="L324" s="33">
        <v>23906000</v>
      </c>
      <c r="M324" s="33">
        <v>22534000</v>
      </c>
      <c r="N324" s="33">
        <v>12394000</v>
      </c>
      <c r="O324" s="33">
        <v>12960000</v>
      </c>
    </row>
    <row r="325" spans="1:15" x14ac:dyDescent="0.35">
      <c r="A325" s="40" t="str">
        <f>VLOOKUP(B325,'[1]PORTFOLIO RAW'!B:B,1,FALSE)</f>
        <v>13967H</v>
      </c>
      <c r="B325" s="40" t="s">
        <v>373</v>
      </c>
      <c r="C325" s="40" t="s">
        <v>5537</v>
      </c>
      <c r="D325" s="38" t="s">
        <v>5538</v>
      </c>
      <c r="E325" s="33">
        <v>2578000</v>
      </c>
      <c r="F325" s="33">
        <v>2834000</v>
      </c>
      <c r="G325" s="33">
        <v>3263000</v>
      </c>
      <c r="H325" s="33">
        <v>3339000</v>
      </c>
      <c r="I325" s="33">
        <v>3461000</v>
      </c>
      <c r="J325" s="33">
        <v>3480000</v>
      </c>
      <c r="K325" s="33">
        <v>3655000</v>
      </c>
      <c r="L325" s="33">
        <v>3802000</v>
      </c>
      <c r="M325" s="33">
        <v>3829000</v>
      </c>
      <c r="N325" s="33">
        <v>7887000</v>
      </c>
      <c r="O325" s="33">
        <v>8202000</v>
      </c>
    </row>
    <row r="326" spans="1:15" x14ac:dyDescent="0.35">
      <c r="A326" s="40">
        <f>VLOOKUP(B326,'[1]PORTFOLIO RAW'!B:B,1,FALSE)</f>
        <v>921431</v>
      </c>
      <c r="B326" s="40">
        <v>921431</v>
      </c>
      <c r="C326" s="40" t="s">
        <v>5539</v>
      </c>
      <c r="D326" s="38" t="s">
        <v>5540</v>
      </c>
      <c r="E326" s="33">
        <v>10428200</v>
      </c>
      <c r="F326" s="33">
        <v>11864000</v>
      </c>
      <c r="G326" s="33">
        <v>9664000</v>
      </c>
      <c r="H326" s="33">
        <v>14414000</v>
      </c>
      <c r="I326" s="33">
        <v>19831000</v>
      </c>
      <c r="J326" s="33">
        <v>21361000</v>
      </c>
      <c r="K326" s="33">
        <v>22364000</v>
      </c>
      <c r="L326" s="33">
        <v>24551000</v>
      </c>
      <c r="M326" s="33">
        <v>15742000</v>
      </c>
      <c r="N326" s="33">
        <v>9841000</v>
      </c>
      <c r="O326" s="33">
        <v>17259000</v>
      </c>
    </row>
    <row r="327" spans="1:15" x14ac:dyDescent="0.35">
      <c r="A327" s="40">
        <f>VLOOKUP(B327,'[1]PORTFOLIO RAW'!B:B,1,FALSE)</f>
        <v>266220</v>
      </c>
      <c r="B327" s="40">
        <v>266220</v>
      </c>
      <c r="C327" s="40" t="s">
        <v>5541</v>
      </c>
      <c r="D327" s="38" t="s">
        <v>5542</v>
      </c>
      <c r="E327" s="33">
        <v>2612456</v>
      </c>
      <c r="F327" s="33">
        <v>3180757</v>
      </c>
      <c r="G327" s="33">
        <v>3230468</v>
      </c>
      <c r="H327" s="33">
        <v>3607636</v>
      </c>
      <c r="I327" s="33">
        <v>4158507</v>
      </c>
      <c r="J327" s="33">
        <v>4763180</v>
      </c>
      <c r="K327" s="33">
        <v>5075390</v>
      </c>
      <c r="L327" s="33">
        <v>4806226</v>
      </c>
      <c r="M327" s="33">
        <v>4191600</v>
      </c>
      <c r="N327" s="33">
        <v>4491800</v>
      </c>
      <c r="O327" s="33">
        <v>4488300</v>
      </c>
    </row>
    <row r="328" spans="1:15" x14ac:dyDescent="0.35">
      <c r="A328" s="40" t="str">
        <f>VLOOKUP(B328,'[1]PORTFOLIO RAW'!B:B,1,FALSE)</f>
        <v>30730Q</v>
      </c>
      <c r="B328" s="40" t="s">
        <v>365</v>
      </c>
      <c r="C328" s="40" t="s">
        <v>5543</v>
      </c>
      <c r="D328" s="38" t="s">
        <v>5544</v>
      </c>
      <c r="E328" s="33">
        <v>574293</v>
      </c>
      <c r="F328" s="33">
        <v>813078</v>
      </c>
      <c r="G328" s="33">
        <v>994788</v>
      </c>
      <c r="H328" s="33">
        <v>1149944</v>
      </c>
      <c r="I328" s="33">
        <v>1327491</v>
      </c>
      <c r="J328" s="33">
        <v>1362965</v>
      </c>
      <c r="K328" s="33">
        <v>1674000</v>
      </c>
      <c r="L328" s="33">
        <v>3092000</v>
      </c>
      <c r="M328" s="33">
        <v>3338000</v>
      </c>
      <c r="N328" s="33">
        <v>4499000</v>
      </c>
      <c r="O328" s="33">
        <v>4629000</v>
      </c>
    </row>
    <row r="329" spans="1:15" x14ac:dyDescent="0.35">
      <c r="A329" s="40">
        <f>VLOOKUP(B329,'[1]PORTFOLIO RAW'!B:B,1,FALSE)</f>
        <v>921925</v>
      </c>
      <c r="B329" s="40">
        <v>921925</v>
      </c>
      <c r="C329" s="40" t="s">
        <v>5545</v>
      </c>
      <c r="D329" s="38" t="s">
        <v>5546</v>
      </c>
      <c r="E329" s="33">
        <v>1059254</v>
      </c>
      <c r="F329" s="33">
        <v>1058246</v>
      </c>
      <c r="G329" s="33">
        <v>902967</v>
      </c>
      <c r="H329" s="33">
        <v>514715</v>
      </c>
      <c r="I329" s="33">
        <v>534078</v>
      </c>
      <c r="J329" s="33">
        <v>7899134</v>
      </c>
      <c r="K329" s="33">
        <v>7970332</v>
      </c>
      <c r="L329" s="33">
        <v>8364437</v>
      </c>
      <c r="M329" s="33">
        <v>7940615</v>
      </c>
      <c r="N329" s="33">
        <v>7476740</v>
      </c>
      <c r="O329" s="33">
        <v>7895556</v>
      </c>
    </row>
    <row r="330" spans="1:15" x14ac:dyDescent="0.35">
      <c r="A330" s="40">
        <f>VLOOKUP(B330,'[1]PORTFOLIO RAW'!B:B,1,FALSE)</f>
        <v>912278</v>
      </c>
      <c r="B330" s="40">
        <v>912278</v>
      </c>
      <c r="C330" s="40" t="s">
        <v>5547</v>
      </c>
      <c r="D330" s="38" t="s">
        <v>5548</v>
      </c>
      <c r="E330" s="33">
        <v>17663000</v>
      </c>
      <c r="F330" s="33">
        <v>19115000</v>
      </c>
      <c r="G330" s="33">
        <v>18461000</v>
      </c>
      <c r="H330" s="33">
        <v>21254000</v>
      </c>
      <c r="I330" s="33">
        <v>22024000</v>
      </c>
      <c r="J330" s="33">
        <v>29130000</v>
      </c>
      <c r="K330" s="33">
        <v>32391000</v>
      </c>
      <c r="L330" s="33">
        <v>34950000</v>
      </c>
      <c r="M330" s="33">
        <v>37988000</v>
      </c>
      <c r="N330" s="33">
        <v>39703000</v>
      </c>
      <c r="O330" s="33">
        <v>41643000</v>
      </c>
    </row>
    <row r="331" spans="1:15" x14ac:dyDescent="0.35">
      <c r="A331" s="40">
        <f>VLOOKUP(B331,'[1]PORTFOLIO RAW'!B:B,1,FALSE)</f>
        <v>905284</v>
      </c>
      <c r="B331" s="40">
        <v>905284</v>
      </c>
      <c r="C331" s="40" t="s">
        <v>5549</v>
      </c>
      <c r="D331" s="38" t="s">
        <v>5550</v>
      </c>
      <c r="E331" s="33">
        <v>17228000</v>
      </c>
      <c r="F331" s="33">
        <v>17608000</v>
      </c>
      <c r="G331" s="33">
        <v>15179000</v>
      </c>
      <c r="H331" s="33">
        <v>21633000</v>
      </c>
      <c r="I331" s="33">
        <v>22626000</v>
      </c>
      <c r="J331" s="33">
        <v>22390000</v>
      </c>
      <c r="K331" s="33">
        <v>21435000</v>
      </c>
      <c r="L331" s="33">
        <v>19540000</v>
      </c>
      <c r="M331" s="33">
        <v>18045000</v>
      </c>
      <c r="N331" s="33">
        <v>10771000</v>
      </c>
      <c r="O331" s="33">
        <v>10265000</v>
      </c>
    </row>
    <row r="332" spans="1:15" x14ac:dyDescent="0.35">
      <c r="A332" s="40">
        <f>VLOOKUP(B332,'[1]PORTFOLIO RAW'!B:B,1,FALSE)</f>
        <v>132808</v>
      </c>
      <c r="B332" s="40">
        <v>132808</v>
      </c>
      <c r="C332" s="40" t="s">
        <v>5551</v>
      </c>
      <c r="D332" s="38" t="s">
        <v>5552</v>
      </c>
      <c r="E332" s="33">
        <v>1721184</v>
      </c>
      <c r="F332" s="33">
        <v>1457918</v>
      </c>
      <c r="G332" s="33">
        <v>1195763</v>
      </c>
      <c r="H332" s="33">
        <v>1144934</v>
      </c>
      <c r="I332" s="33">
        <v>1079584</v>
      </c>
      <c r="J332" s="33">
        <v>1033197</v>
      </c>
      <c r="K332" s="33">
        <v>974053</v>
      </c>
      <c r="L332" s="33">
        <v>984363</v>
      </c>
      <c r="M332" s="33">
        <v>981310</v>
      </c>
      <c r="N332" s="33">
        <v>995854</v>
      </c>
      <c r="O332" s="33">
        <v>1005437</v>
      </c>
    </row>
    <row r="333" spans="1:15" x14ac:dyDescent="0.35">
      <c r="A333" s="40">
        <f>VLOOKUP(B333,'[1]PORTFOLIO RAW'!B:B,1,FALSE)</f>
        <v>993394</v>
      </c>
      <c r="B333" s="40">
        <v>993394</v>
      </c>
      <c r="C333" s="40" t="s">
        <v>5553</v>
      </c>
      <c r="D333" s="38" t="s">
        <v>5554</v>
      </c>
      <c r="E333" s="33">
        <v>3486697</v>
      </c>
      <c r="F333" s="33">
        <v>3326918</v>
      </c>
      <c r="G333" s="33">
        <v>3382844</v>
      </c>
      <c r="H333" s="33">
        <v>3374128</v>
      </c>
      <c r="I333" s="33">
        <v>3377421</v>
      </c>
      <c r="J333" s="33">
        <v>3595116</v>
      </c>
      <c r="K333" s="33">
        <v>3774616</v>
      </c>
      <c r="L333" s="33">
        <v>3964296</v>
      </c>
      <c r="M333" s="33">
        <v>3766065</v>
      </c>
      <c r="N333" s="33">
        <v>3934629</v>
      </c>
      <c r="O333" s="33">
        <v>4155573</v>
      </c>
    </row>
    <row r="334" spans="1:15" x14ac:dyDescent="0.35">
      <c r="A334" s="40">
        <f>VLOOKUP(B334,'[1]PORTFOLIO RAW'!B:B,1,FALSE)</f>
        <v>905409</v>
      </c>
      <c r="B334" s="40">
        <v>905409</v>
      </c>
      <c r="C334" s="40" t="s">
        <v>5555</v>
      </c>
      <c r="D334" s="38" t="s">
        <v>5556</v>
      </c>
      <c r="E334" s="33">
        <v>4243000</v>
      </c>
      <c r="F334" s="33">
        <v>5311000</v>
      </c>
      <c r="G334" s="33">
        <v>5005000</v>
      </c>
      <c r="H334" s="33">
        <v>5206100</v>
      </c>
      <c r="I334" s="33">
        <v>5924600</v>
      </c>
      <c r="J334" s="33">
        <v>5451300</v>
      </c>
      <c r="K334" s="33">
        <v>5111700</v>
      </c>
      <c r="L334" s="33">
        <v>5012000</v>
      </c>
      <c r="M334" s="33">
        <v>5083000</v>
      </c>
      <c r="N334" s="33">
        <v>7467000</v>
      </c>
      <c r="O334" s="33">
        <v>5900000</v>
      </c>
    </row>
    <row r="335" spans="1:15" x14ac:dyDescent="0.35">
      <c r="A335" s="40">
        <f>VLOOKUP(B335,'[1]PORTFOLIO RAW'!B:B,1,FALSE)</f>
        <v>906585</v>
      </c>
      <c r="B335" s="40">
        <v>906585</v>
      </c>
      <c r="C335" s="40" t="s">
        <v>5557</v>
      </c>
      <c r="D335" s="38" t="s">
        <v>5558</v>
      </c>
      <c r="E335" s="33">
        <v>3398698</v>
      </c>
      <c r="F335" s="33">
        <v>3351976</v>
      </c>
      <c r="G335" s="33">
        <v>2692468</v>
      </c>
      <c r="H335" s="33">
        <v>3030773</v>
      </c>
      <c r="I335" s="33">
        <v>3456686</v>
      </c>
      <c r="J335" s="33">
        <v>4416146</v>
      </c>
      <c r="K335" s="33">
        <v>7479700</v>
      </c>
      <c r="L335" s="33">
        <v>7039000</v>
      </c>
      <c r="M335" s="33">
        <v>6449000</v>
      </c>
      <c r="N335" s="33">
        <v>4890000</v>
      </c>
      <c r="O335" s="33">
        <v>4936500</v>
      </c>
    </row>
    <row r="336" spans="1:15" x14ac:dyDescent="0.35">
      <c r="A336" s="40" t="str">
        <f>VLOOKUP(B336,'[1]PORTFOLIO RAW'!B:B,1,FALSE)</f>
        <v>14737P</v>
      </c>
      <c r="B336" s="40" t="s">
        <v>354</v>
      </c>
      <c r="C336" s="40" t="s">
        <v>5559</v>
      </c>
      <c r="D336" s="38" t="s">
        <v>5560</v>
      </c>
      <c r="E336" s="33">
        <v>61394000</v>
      </c>
      <c r="F336" s="33">
        <v>62459000</v>
      </c>
      <c r="G336" s="33">
        <v>61686000</v>
      </c>
      <c r="H336" s="33">
        <v>58841200</v>
      </c>
      <c r="I336" s="33">
        <v>60804000</v>
      </c>
      <c r="J336" s="33">
        <v>61749500</v>
      </c>
      <c r="K336" s="33">
        <v>71122400</v>
      </c>
      <c r="L336" s="33">
        <v>73923100</v>
      </c>
      <c r="M336" s="33">
        <v>79239900</v>
      </c>
      <c r="N336" s="33">
        <v>84978400</v>
      </c>
      <c r="O336" s="33">
        <v>90072500</v>
      </c>
    </row>
    <row r="337" spans="1:15" x14ac:dyDescent="0.35">
      <c r="A337" s="40">
        <f>VLOOKUP(B337,'[1]PORTFOLIO RAW'!B:B,1,FALSE)</f>
        <v>687197</v>
      </c>
      <c r="B337" s="40">
        <v>687197</v>
      </c>
      <c r="C337" s="40" t="s">
        <v>5561</v>
      </c>
      <c r="D337" s="38" t="s">
        <v>5562</v>
      </c>
      <c r="E337" s="33">
        <v>1385486</v>
      </c>
      <c r="F337" s="33">
        <v>1526504</v>
      </c>
      <c r="G337" s="33">
        <v>1685407</v>
      </c>
      <c r="H337" s="33">
        <v>1878658</v>
      </c>
      <c r="I337" s="33">
        <v>2032729</v>
      </c>
      <c r="J337" s="33">
        <v>2432680</v>
      </c>
      <c r="K337" s="33">
        <v>3022384</v>
      </c>
      <c r="L337" s="33">
        <v>3689884</v>
      </c>
      <c r="M337" s="33">
        <v>3663851</v>
      </c>
      <c r="N337" s="33">
        <v>3921225</v>
      </c>
      <c r="O337" s="33">
        <v>4355605</v>
      </c>
    </row>
    <row r="338" spans="1:15" x14ac:dyDescent="0.35">
      <c r="A338" s="40">
        <f>VLOOKUP(B338,'[1]PORTFOLIO RAW'!B:B,1,FALSE)</f>
        <v>906496</v>
      </c>
      <c r="B338" s="40">
        <v>906496</v>
      </c>
      <c r="C338" s="40" t="s">
        <v>5563</v>
      </c>
      <c r="D338" s="38" t="s">
        <v>5564</v>
      </c>
      <c r="E338" s="33">
        <v>12299000</v>
      </c>
      <c r="F338" s="33">
        <v>13515000</v>
      </c>
      <c r="G338" s="33">
        <v>14599000</v>
      </c>
      <c r="H338" s="33">
        <v>15817000</v>
      </c>
      <c r="I338" s="33">
        <v>15933000</v>
      </c>
      <c r="J338" s="33">
        <v>16184000</v>
      </c>
      <c r="K338" s="33">
        <v>16590000</v>
      </c>
      <c r="L338" s="33">
        <v>17005000</v>
      </c>
      <c r="M338" s="33">
        <v>20261000</v>
      </c>
      <c r="N338" s="33">
        <v>28833000</v>
      </c>
      <c r="O338" s="33">
        <v>29710000</v>
      </c>
    </row>
    <row r="339" spans="1:15" x14ac:dyDescent="0.35">
      <c r="A339" s="40">
        <f>VLOOKUP(B339,'[1]PORTFOLIO RAW'!B:B,1,FALSE)</f>
        <v>904866</v>
      </c>
      <c r="B339" s="40">
        <v>904866</v>
      </c>
      <c r="C339" s="40" t="s">
        <v>5565</v>
      </c>
      <c r="D339" s="38" t="s">
        <v>5566</v>
      </c>
      <c r="E339" s="33">
        <v>53762000</v>
      </c>
      <c r="F339" s="33">
        <v>59034000</v>
      </c>
      <c r="G339" s="33">
        <v>63335000</v>
      </c>
      <c r="H339" s="33">
        <v>67420000</v>
      </c>
      <c r="I339" s="33">
        <v>72184000</v>
      </c>
      <c r="J339" s="33">
        <v>71633000</v>
      </c>
      <c r="K339" s="33">
        <v>72217000</v>
      </c>
      <c r="L339" s="33">
        <v>76392000</v>
      </c>
      <c r="M339" s="33">
        <v>103444000</v>
      </c>
      <c r="N339" s="33">
        <v>117351000</v>
      </c>
      <c r="O339" s="33">
        <v>118214000</v>
      </c>
    </row>
    <row r="340" spans="1:15" x14ac:dyDescent="0.35">
      <c r="A340" s="40">
        <f>VLOOKUP(B340,'[1]PORTFOLIO RAW'!B:B,1,FALSE)</f>
        <v>906931</v>
      </c>
      <c r="B340" s="40">
        <v>906931</v>
      </c>
      <c r="C340" s="40" t="s">
        <v>5567</v>
      </c>
      <c r="D340" s="38" t="s">
        <v>5568</v>
      </c>
      <c r="E340" s="33">
        <v>2905007</v>
      </c>
      <c r="F340" s="33">
        <v>5137585</v>
      </c>
      <c r="G340" s="33">
        <v>5092785</v>
      </c>
      <c r="H340" s="33">
        <v>5448221</v>
      </c>
      <c r="I340" s="33">
        <v>6135317</v>
      </c>
      <c r="J340" s="33">
        <v>6796110</v>
      </c>
      <c r="K340" s="33">
        <v>6909143</v>
      </c>
      <c r="L340" s="33">
        <v>7719600</v>
      </c>
      <c r="M340" s="33">
        <v>9429300</v>
      </c>
      <c r="N340" s="33">
        <v>11076900</v>
      </c>
      <c r="O340" s="33">
        <v>11907700</v>
      </c>
    </row>
    <row r="341" spans="1:15" x14ac:dyDescent="0.35">
      <c r="A341" s="40">
        <f>VLOOKUP(B341,'[1]PORTFOLIO RAW'!B:B,1,FALSE)</f>
        <v>894720</v>
      </c>
      <c r="B341" s="40">
        <v>894720</v>
      </c>
      <c r="C341" s="40" t="s">
        <v>5569</v>
      </c>
      <c r="D341" s="38" t="s">
        <v>5570</v>
      </c>
      <c r="E341" s="33">
        <v>2730035</v>
      </c>
      <c r="F341" s="33">
        <v>3055134</v>
      </c>
      <c r="G341" s="33">
        <v>3013595</v>
      </c>
      <c r="H341" s="33">
        <v>3127549</v>
      </c>
      <c r="I341" s="33">
        <v>3014703</v>
      </c>
      <c r="J341" s="33">
        <v>3005255</v>
      </c>
      <c r="K341" s="33">
        <v>3025923</v>
      </c>
      <c r="L341" s="33">
        <v>3117693</v>
      </c>
      <c r="M341" s="33">
        <v>3007976</v>
      </c>
      <c r="N341" s="33">
        <v>3511453</v>
      </c>
      <c r="O341" s="33">
        <v>3845578</v>
      </c>
    </row>
    <row r="342" spans="1:15" x14ac:dyDescent="0.35">
      <c r="A342" s="40">
        <f>VLOOKUP(B342,'[1]PORTFOLIO RAW'!B:B,1,FALSE)</f>
        <v>545615</v>
      </c>
      <c r="B342" s="40">
        <v>545615</v>
      </c>
      <c r="C342" s="40" t="s">
        <v>5571</v>
      </c>
      <c r="D342" s="38" t="s">
        <v>5572</v>
      </c>
      <c r="E342" s="33">
        <v>18781000</v>
      </c>
      <c r="F342" s="33">
        <v>20199000</v>
      </c>
      <c r="G342" s="33">
        <v>17237000</v>
      </c>
      <c r="H342" s="33">
        <v>17016000</v>
      </c>
      <c r="I342" s="33">
        <v>17355000</v>
      </c>
      <c r="J342" s="33">
        <v>10403000</v>
      </c>
      <c r="K342" s="33">
        <v>10647000</v>
      </c>
      <c r="L342" s="33">
        <v>10340000</v>
      </c>
      <c r="M342" s="33">
        <v>9902000</v>
      </c>
      <c r="N342" s="33">
        <v>37674000</v>
      </c>
      <c r="O342" s="33">
        <v>30172000</v>
      </c>
    </row>
    <row r="343" spans="1:15" x14ac:dyDescent="0.35">
      <c r="A343" s="40">
        <f>VLOOKUP(B343,'[1]PORTFOLIO RAW'!B:B,1,FALSE)</f>
        <v>325596</v>
      </c>
      <c r="B343" s="40">
        <v>325596</v>
      </c>
      <c r="C343" s="40" t="s">
        <v>5573</v>
      </c>
      <c r="D343" s="38" t="s">
        <v>5574</v>
      </c>
      <c r="E343" s="33">
        <v>2496651</v>
      </c>
      <c r="F343" s="33">
        <v>2535501</v>
      </c>
      <c r="G343" s="33">
        <v>2793000</v>
      </c>
      <c r="H343" s="33">
        <v>3566900</v>
      </c>
      <c r="I343" s="33">
        <v>4584400</v>
      </c>
      <c r="J343" s="33">
        <v>5914900</v>
      </c>
      <c r="K343" s="33">
        <v>8677600</v>
      </c>
      <c r="L343" s="33">
        <v>13062300</v>
      </c>
      <c r="M343" s="33">
        <v>15071000</v>
      </c>
      <c r="N343" s="33">
        <v>14570600</v>
      </c>
      <c r="O343" s="33">
        <v>15940700</v>
      </c>
    </row>
    <row r="344" spans="1:15" x14ac:dyDescent="0.35">
      <c r="A344" s="40">
        <f>VLOOKUP(B344,'[1]PORTFOLIO RAW'!B:B,1,FALSE)</f>
        <v>510209</v>
      </c>
      <c r="B344" s="40">
        <v>510209</v>
      </c>
      <c r="C344" s="40" t="s">
        <v>5575</v>
      </c>
      <c r="D344" s="38" t="s">
        <v>5576</v>
      </c>
      <c r="E344" s="33">
        <v>2009833</v>
      </c>
      <c r="F344" s="33">
        <v>2193723</v>
      </c>
      <c r="G344" s="33">
        <v>2159916</v>
      </c>
      <c r="H344" s="33">
        <v>2221014</v>
      </c>
      <c r="I344" s="33">
        <v>2537718</v>
      </c>
      <c r="J344" s="33">
        <v>2928429</v>
      </c>
      <c r="K344" s="33">
        <v>2950770</v>
      </c>
      <c r="L344" s="33">
        <v>2922620</v>
      </c>
      <c r="M344" s="33">
        <v>2674300</v>
      </c>
      <c r="N344" s="33">
        <v>3745300</v>
      </c>
      <c r="O344" s="33">
        <v>3993400</v>
      </c>
    </row>
    <row r="345" spans="1:15" x14ac:dyDescent="0.35">
      <c r="A345" s="40">
        <f>VLOOKUP(B345,'[1]PORTFOLIO RAW'!B:B,1,FALSE)</f>
        <v>905414</v>
      </c>
      <c r="B345" s="40">
        <v>905414</v>
      </c>
      <c r="C345" s="40" t="s">
        <v>5577</v>
      </c>
      <c r="D345" s="38" t="s">
        <v>5578</v>
      </c>
      <c r="E345" s="33">
        <v>6772281</v>
      </c>
      <c r="F345" s="33">
        <v>6355055</v>
      </c>
      <c r="G345" s="33">
        <v>5951782</v>
      </c>
      <c r="H345" s="33">
        <v>6168331</v>
      </c>
      <c r="I345" s="33">
        <v>6246000</v>
      </c>
      <c r="J345" s="33">
        <v>4450000</v>
      </c>
      <c r="K345" s="33">
        <v>4875000</v>
      </c>
      <c r="L345" s="33">
        <v>5051000</v>
      </c>
      <c r="M345" s="33">
        <v>5313000</v>
      </c>
      <c r="N345" s="33">
        <v>5661000</v>
      </c>
      <c r="O345" s="33">
        <v>6063000</v>
      </c>
    </row>
    <row r="346" spans="1:15" x14ac:dyDescent="0.35">
      <c r="A346" s="40" t="str">
        <f>VLOOKUP(B346,'[1]PORTFOLIO RAW'!B:B,1,FALSE)</f>
        <v>29026M</v>
      </c>
      <c r="B346" s="40" t="s">
        <v>352</v>
      </c>
      <c r="C346" s="40" t="s">
        <v>5579</v>
      </c>
      <c r="D346" s="38" t="s">
        <v>5580</v>
      </c>
      <c r="E346" s="33">
        <v>16593986</v>
      </c>
      <c r="F346" s="33">
        <v>21795550</v>
      </c>
      <c r="G346" s="33">
        <v>23325858</v>
      </c>
      <c r="H346" s="33">
        <v>29118000</v>
      </c>
      <c r="I346" s="33">
        <v>37862000</v>
      </c>
      <c r="J346" s="33">
        <v>50175000</v>
      </c>
      <c r="K346" s="33">
        <v>59825000</v>
      </c>
      <c r="L346" s="33">
        <v>66001000</v>
      </c>
      <c r="M346" s="33">
        <v>74989000</v>
      </c>
      <c r="N346" s="33">
        <v>90272000</v>
      </c>
      <c r="O346" s="33">
        <v>110855000</v>
      </c>
    </row>
    <row r="347" spans="1:15" x14ac:dyDescent="0.35">
      <c r="A347" s="40">
        <f>VLOOKUP(B347,'[1]PORTFOLIO RAW'!B:B,1,FALSE)</f>
        <v>905277</v>
      </c>
      <c r="B347" s="40">
        <v>905277</v>
      </c>
      <c r="C347" s="40" t="s">
        <v>5581</v>
      </c>
      <c r="D347" s="38" t="s">
        <v>5582</v>
      </c>
      <c r="E347" s="33">
        <v>104286000</v>
      </c>
      <c r="F347" s="33">
        <v>118364000</v>
      </c>
      <c r="G347" s="33">
        <v>114068000</v>
      </c>
      <c r="H347" s="33">
        <v>125682000</v>
      </c>
      <c r="I347" s="33">
        <v>127245000</v>
      </c>
      <c r="J347" s="33">
        <v>120357000</v>
      </c>
      <c r="K347" s="33">
        <v>112298000</v>
      </c>
      <c r="L347" s="33">
        <v>111454000</v>
      </c>
      <c r="M347" s="33">
        <v>103355000</v>
      </c>
      <c r="N347" s="33">
        <v>48238000</v>
      </c>
      <c r="O347" s="33">
        <v>52056000</v>
      </c>
    </row>
    <row r="348" spans="1:15" x14ac:dyDescent="0.35">
      <c r="A348">
        <f>VLOOKUP(B348,'[1]PORTFOLIO RAW'!B:B,1,FALSE)</f>
        <v>916091</v>
      </c>
      <c r="B348">
        <v>916091</v>
      </c>
      <c r="C348" s="1" t="s">
        <v>5583</v>
      </c>
      <c r="D348" t="s">
        <v>5584</v>
      </c>
      <c r="E348">
        <v>14856600</v>
      </c>
      <c r="F348">
        <v>16499500</v>
      </c>
      <c r="G348">
        <v>16739900</v>
      </c>
      <c r="H348">
        <v>16128000</v>
      </c>
      <c r="I348">
        <v>16042000</v>
      </c>
      <c r="J348">
        <v>16123000</v>
      </c>
      <c r="K348">
        <v>14993000</v>
      </c>
      <c r="L348">
        <v>12998000</v>
      </c>
      <c r="M348">
        <v>12173000</v>
      </c>
      <c r="N348">
        <v>7106000</v>
      </c>
      <c r="O348">
        <v>7607000</v>
      </c>
    </row>
    <row r="349" spans="1:15" x14ac:dyDescent="0.35">
      <c r="A349">
        <f>VLOOKUP(B349,'[1]PORTFOLIO RAW'!B:B,1,FALSE)</f>
        <v>902335</v>
      </c>
      <c r="B349">
        <v>902335</v>
      </c>
      <c r="C349" s="1" t="s">
        <v>5585</v>
      </c>
      <c r="D349" t="s">
        <v>5586</v>
      </c>
      <c r="E349">
        <v>4237800</v>
      </c>
      <c r="F349">
        <v>4431000</v>
      </c>
      <c r="G349">
        <v>4127900</v>
      </c>
      <c r="H349">
        <v>4202500</v>
      </c>
      <c r="I349">
        <v>4486400</v>
      </c>
      <c r="J349">
        <v>4246400</v>
      </c>
      <c r="K349">
        <v>4519000</v>
      </c>
      <c r="L349">
        <v>4997100</v>
      </c>
      <c r="M349">
        <v>5926100</v>
      </c>
      <c r="N349">
        <v>7472300</v>
      </c>
      <c r="O349">
        <v>7648500</v>
      </c>
    </row>
    <row r="350" spans="1:15" x14ac:dyDescent="0.35">
      <c r="A350" t="str">
        <f>VLOOKUP(B350,'[1]PORTFOLIO RAW'!B:B,1,FALSE)</f>
        <v>9373MH</v>
      </c>
      <c r="B350" t="s">
        <v>367</v>
      </c>
      <c r="C350" s="1" t="s">
        <v>5587</v>
      </c>
      <c r="D350" t="s">
        <v>5588</v>
      </c>
      <c r="E350">
        <v>9402000</v>
      </c>
      <c r="F350">
        <v>10796000</v>
      </c>
      <c r="G350">
        <v>8956000</v>
      </c>
      <c r="H350">
        <v>10116000</v>
      </c>
      <c r="I350">
        <v>11252000</v>
      </c>
      <c r="J350">
        <v>11224000</v>
      </c>
      <c r="K350">
        <v>11925000</v>
      </c>
      <c r="L350">
        <v>12273000</v>
      </c>
      <c r="M350">
        <v>10776000</v>
      </c>
      <c r="N350">
        <v>10534000</v>
      </c>
      <c r="O350">
        <v>11437000</v>
      </c>
    </row>
  </sheetData>
  <autoFilter ref="A2:O350" xr:uid="{DD084AD4-E9BC-4CCB-999C-16D9BF12F3EB}"/>
  <mergeCells count="1">
    <mergeCell ref="A1:O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593C-01F7-427A-9346-AE4EB0C1BCF2}">
  <sheetPr>
    <tabColor rgb="FF92D050"/>
  </sheetPr>
  <dimension ref="A1:O349"/>
  <sheetViews>
    <sheetView workbookViewId="0">
      <selection sqref="A1:XFD1048576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5" ht="23" thickBot="1" x14ac:dyDescent="0.5">
      <c r="A1" s="69" t="s">
        <v>7718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5" thickBot="1" x14ac:dyDescent="0.4">
      <c r="A2" s="35"/>
      <c r="B2" s="35" t="s">
        <v>349</v>
      </c>
      <c r="C2" s="48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</row>
    <row r="3" spans="1:15" x14ac:dyDescent="0.35">
      <c r="A3" s="39">
        <f>VLOOKUP(B3,'[1]PORTFOLIO RAW'!B:B,1,FALSE)</f>
        <v>891399</v>
      </c>
      <c r="B3" s="39">
        <v>891399</v>
      </c>
      <c r="C3" s="39" t="s">
        <v>5589</v>
      </c>
      <c r="D3" s="37" t="s">
        <v>5590</v>
      </c>
      <c r="E3" s="34">
        <v>10.130000000000001</v>
      </c>
      <c r="F3" s="34">
        <v>9.6</v>
      </c>
      <c r="G3" s="34">
        <v>8.41</v>
      </c>
      <c r="H3" s="34">
        <v>7.23</v>
      </c>
      <c r="I3" s="34">
        <v>3.06</v>
      </c>
      <c r="J3" s="34">
        <v>7.0000000000000007E-2</v>
      </c>
      <c r="K3" s="34">
        <v>1.01</v>
      </c>
      <c r="L3" s="34">
        <v>-0.22</v>
      </c>
      <c r="M3" s="34">
        <v>1.49</v>
      </c>
      <c r="N3" s="34">
        <v>3.63</v>
      </c>
      <c r="O3" s="34">
        <v>3.34</v>
      </c>
    </row>
    <row r="4" spans="1:15" x14ac:dyDescent="0.35">
      <c r="A4" s="40">
        <f>VLOOKUP(B4,'[1]PORTFOLIO RAW'!B:B,1,FALSE)</f>
        <v>916328</v>
      </c>
      <c r="B4" s="40">
        <v>916328</v>
      </c>
      <c r="C4" s="40" t="s">
        <v>5591</v>
      </c>
      <c r="D4" s="38" t="s">
        <v>5592</v>
      </c>
      <c r="E4" s="33">
        <v>10.81</v>
      </c>
      <c r="F4" s="33">
        <v>13.22</v>
      </c>
      <c r="G4" s="33">
        <v>12.77</v>
      </c>
      <c r="H4" s="33">
        <v>9.32</v>
      </c>
      <c r="I4" s="33">
        <v>9.1999999999999993</v>
      </c>
      <c r="J4" s="33">
        <v>10.36</v>
      </c>
      <c r="K4" s="33">
        <v>4.97</v>
      </c>
      <c r="L4" s="33">
        <v>5.91</v>
      </c>
      <c r="M4" s="33">
        <v>11.72</v>
      </c>
      <c r="N4" s="33">
        <v>3.75</v>
      </c>
      <c r="O4" s="33">
        <v>1.71</v>
      </c>
    </row>
    <row r="5" spans="1:15" x14ac:dyDescent="0.35">
      <c r="A5" s="40">
        <f>VLOOKUP(B5,'[1]PORTFOLIO RAW'!B:B,1,FALSE)</f>
        <v>545101</v>
      </c>
      <c r="B5" s="40">
        <v>545101</v>
      </c>
      <c r="C5" s="40" t="s">
        <v>5593</v>
      </c>
      <c r="D5" s="38" t="s">
        <v>5594</v>
      </c>
      <c r="E5" s="33">
        <v>3.32</v>
      </c>
      <c r="F5" s="33">
        <v>7.15</v>
      </c>
      <c r="G5" s="33">
        <v>4.28</v>
      </c>
      <c r="H5" s="33">
        <v>2.33</v>
      </c>
      <c r="I5" s="33">
        <v>2.6</v>
      </c>
      <c r="J5" s="33">
        <v>0.26</v>
      </c>
      <c r="K5" s="33">
        <v>2.61</v>
      </c>
      <c r="L5" s="33">
        <v>4.42</v>
      </c>
      <c r="M5" s="33">
        <v>3.33</v>
      </c>
      <c r="N5" s="33">
        <v>-0.56000000000000005</v>
      </c>
      <c r="O5" s="33">
        <v>-1.1599999999999999</v>
      </c>
    </row>
    <row r="6" spans="1:15" x14ac:dyDescent="0.35">
      <c r="A6" s="40">
        <f>VLOOKUP(B6,'[1]PORTFOLIO RAW'!B:B,1,FALSE)</f>
        <v>906187</v>
      </c>
      <c r="B6" s="40">
        <v>906187</v>
      </c>
      <c r="C6" s="40" t="s">
        <v>5595</v>
      </c>
      <c r="D6" s="38" t="s">
        <v>5596</v>
      </c>
      <c r="E6" s="33">
        <v>9.91</v>
      </c>
      <c r="F6" s="33">
        <v>11.55</v>
      </c>
      <c r="G6" s="33">
        <v>13.28</v>
      </c>
      <c r="H6" s="33">
        <v>14.08</v>
      </c>
      <c r="I6" s="33">
        <v>14.51</v>
      </c>
      <c r="J6" s="33">
        <v>14.82</v>
      </c>
      <c r="K6" s="33">
        <v>14.01</v>
      </c>
      <c r="L6" s="33">
        <v>10.57</v>
      </c>
      <c r="M6" s="33">
        <v>12.54</v>
      </c>
      <c r="N6" s="33">
        <v>11.34</v>
      </c>
      <c r="O6" s="33">
        <v>5.31</v>
      </c>
    </row>
    <row r="7" spans="1:15" x14ac:dyDescent="0.35">
      <c r="A7" s="40">
        <f>VLOOKUP(B7,'[1]PORTFOLIO RAW'!B:B,1,FALSE)</f>
        <v>936365</v>
      </c>
      <c r="B7" s="40">
        <v>936365</v>
      </c>
      <c r="C7" s="40" t="s">
        <v>5597</v>
      </c>
      <c r="D7" s="38" t="s">
        <v>5598</v>
      </c>
      <c r="E7" s="33">
        <v>-25.46</v>
      </c>
      <c r="F7" s="33">
        <v>-29.94</v>
      </c>
      <c r="G7" s="33">
        <v>7.98</v>
      </c>
      <c r="H7" s="33">
        <v>8.6199999999999992</v>
      </c>
      <c r="I7" s="33">
        <v>12.3</v>
      </c>
      <c r="J7" s="33">
        <v>-23.93</v>
      </c>
      <c r="K7" s="33">
        <v>0.77</v>
      </c>
      <c r="L7" s="33">
        <v>-7.11</v>
      </c>
      <c r="M7" s="33">
        <v>-16.170000000000002</v>
      </c>
      <c r="N7" s="33">
        <v>-12.3</v>
      </c>
      <c r="O7" s="33">
        <v>3.64</v>
      </c>
    </row>
    <row r="8" spans="1:15" x14ac:dyDescent="0.35">
      <c r="A8" s="40">
        <f>VLOOKUP(B8,'[1]PORTFOLIO RAW'!B:B,1,FALSE)</f>
        <v>749382</v>
      </c>
      <c r="B8" s="40">
        <v>749382</v>
      </c>
      <c r="C8" s="40" t="s">
        <v>5599</v>
      </c>
      <c r="D8" s="38" t="s">
        <v>5600</v>
      </c>
      <c r="E8" s="33">
        <v>12.4</v>
      </c>
      <c r="F8" s="33">
        <v>15.23</v>
      </c>
      <c r="G8" s="33">
        <v>5.93</v>
      </c>
      <c r="H8" s="33">
        <v>10.53</v>
      </c>
      <c r="I8" s="33">
        <v>10.23</v>
      </c>
      <c r="J8" s="33">
        <v>9.24</v>
      </c>
      <c r="K8" s="33">
        <v>3.27</v>
      </c>
      <c r="L8" s="33">
        <v>2.9</v>
      </c>
      <c r="M8" s="33">
        <v>5.96</v>
      </c>
      <c r="N8" s="33">
        <v>9.94</v>
      </c>
      <c r="O8" s="33">
        <v>12.8</v>
      </c>
    </row>
    <row r="9" spans="1:15" x14ac:dyDescent="0.35">
      <c r="A9" s="40">
        <f>VLOOKUP(B9,'[1]PORTFOLIO RAW'!B:B,1,FALSE)</f>
        <v>905271</v>
      </c>
      <c r="B9" s="40">
        <v>905271</v>
      </c>
      <c r="C9" s="40" t="s">
        <v>5601</v>
      </c>
      <c r="D9" s="38" t="s">
        <v>5602</v>
      </c>
      <c r="E9" s="33">
        <v>9.61</v>
      </c>
      <c r="F9" s="33">
        <v>8.08</v>
      </c>
      <c r="G9" s="33">
        <v>5.58</v>
      </c>
      <c r="H9" s="33">
        <v>8.4</v>
      </c>
      <c r="I9" s="33">
        <v>9.4600000000000009</v>
      </c>
      <c r="J9" s="33">
        <v>8.06</v>
      </c>
      <c r="K9" s="33">
        <v>6.27</v>
      </c>
      <c r="L9" s="33">
        <v>6.02</v>
      </c>
      <c r="M9" s="33">
        <v>7.7</v>
      </c>
      <c r="N9" s="33">
        <v>3.99</v>
      </c>
      <c r="O9" s="33">
        <v>16.989999999999998</v>
      </c>
    </row>
    <row r="10" spans="1:15" x14ac:dyDescent="0.35">
      <c r="A10" s="40">
        <f>VLOOKUP(B10,'[1]PORTFOLIO RAW'!B:B,1,FALSE)</f>
        <v>894371</v>
      </c>
      <c r="B10" s="40">
        <v>894371</v>
      </c>
      <c r="C10" s="40" t="s">
        <v>5603</v>
      </c>
      <c r="D10" s="38" t="s">
        <v>5604</v>
      </c>
      <c r="E10" s="33">
        <v>14.46</v>
      </c>
      <c r="F10" s="33">
        <v>2.73</v>
      </c>
      <c r="G10" s="33">
        <v>3.79</v>
      </c>
      <c r="H10" s="33">
        <v>3.15</v>
      </c>
      <c r="I10" s="33">
        <v>3.76</v>
      </c>
      <c r="J10" s="33">
        <v>3.69</v>
      </c>
      <c r="K10" s="33">
        <v>5.84</v>
      </c>
      <c r="L10" s="33">
        <v>3.69</v>
      </c>
      <c r="M10" s="33">
        <v>4.5199999999999996</v>
      </c>
      <c r="N10" s="33">
        <v>4.2</v>
      </c>
      <c r="O10" s="33">
        <v>3.69</v>
      </c>
    </row>
    <row r="11" spans="1:15" x14ac:dyDescent="0.35">
      <c r="A11" s="40">
        <f>VLOOKUP(B11,'[1]PORTFOLIO RAW'!B:B,1,FALSE)</f>
        <v>322677</v>
      </c>
      <c r="B11" s="40">
        <v>322677</v>
      </c>
      <c r="C11" s="40" t="s">
        <v>5605</v>
      </c>
      <c r="D11" s="38" t="s">
        <v>5606</v>
      </c>
      <c r="E11" s="33">
        <v>3.1</v>
      </c>
      <c r="F11" s="33">
        <v>-1.01</v>
      </c>
      <c r="G11" s="33">
        <v>0.85</v>
      </c>
      <c r="H11" s="33">
        <v>0.89</v>
      </c>
      <c r="I11" s="33">
        <v>0.8</v>
      </c>
      <c r="J11" s="33">
        <v>2.0299999999999998</v>
      </c>
      <c r="K11" s="33">
        <v>2.0099999999999998</v>
      </c>
      <c r="L11" s="33">
        <v>2.64</v>
      </c>
      <c r="M11" s="33">
        <v>2.2200000000000002</v>
      </c>
      <c r="N11" s="33">
        <v>1.94</v>
      </c>
      <c r="O11" s="33">
        <v>3.08</v>
      </c>
    </row>
    <row r="12" spans="1:15" x14ac:dyDescent="0.35">
      <c r="A12" s="40">
        <f>VLOOKUP(B12,'[1]PORTFOLIO RAW'!B:B,1,FALSE)</f>
        <v>906191</v>
      </c>
      <c r="B12" s="40">
        <v>906191</v>
      </c>
      <c r="C12" s="40" t="s">
        <v>5607</v>
      </c>
      <c r="D12" s="38" t="s">
        <v>5608</v>
      </c>
      <c r="E12" s="33">
        <v>8.69</v>
      </c>
      <c r="F12" s="33">
        <v>9.2899999999999991</v>
      </c>
      <c r="G12" s="33">
        <v>7.28</v>
      </c>
      <c r="H12" s="33">
        <v>6.48</v>
      </c>
      <c r="I12" s="33">
        <v>6.42</v>
      </c>
      <c r="J12" s="33">
        <v>8.15</v>
      </c>
      <c r="K12" s="33">
        <v>9.76</v>
      </c>
      <c r="L12" s="33">
        <v>9.9</v>
      </c>
      <c r="M12" s="33">
        <v>10.59</v>
      </c>
      <c r="N12" s="33">
        <v>9.81</v>
      </c>
      <c r="O12" s="33">
        <v>3.29</v>
      </c>
    </row>
    <row r="13" spans="1:15" x14ac:dyDescent="0.35">
      <c r="A13" s="40">
        <f>VLOOKUP(B13,'[1]PORTFOLIO RAW'!B:B,1,FALSE)</f>
        <v>938692</v>
      </c>
      <c r="B13" s="40">
        <v>938692</v>
      </c>
      <c r="C13" s="40" t="s">
        <v>5609</v>
      </c>
      <c r="D13" s="38" t="s">
        <v>5610</v>
      </c>
      <c r="E13" s="33">
        <v>9.8800000000000008</v>
      </c>
      <c r="F13" s="33">
        <v>12.38</v>
      </c>
      <c r="G13" s="33">
        <v>13.1</v>
      </c>
      <c r="H13" s="33">
        <v>12.08</v>
      </c>
      <c r="I13" s="33">
        <v>8.83</v>
      </c>
      <c r="J13" s="33">
        <v>9.75</v>
      </c>
      <c r="K13" s="33">
        <v>10.65</v>
      </c>
      <c r="L13" s="33">
        <v>9.68</v>
      </c>
      <c r="M13" s="33">
        <v>10.87</v>
      </c>
      <c r="N13" s="33">
        <v>11.45</v>
      </c>
      <c r="O13" s="33">
        <v>3.59</v>
      </c>
    </row>
    <row r="14" spans="1:15" x14ac:dyDescent="0.35">
      <c r="A14" s="40">
        <f>VLOOKUP(B14,'[1]PORTFOLIO RAW'!B:B,1,FALSE)</f>
        <v>905802</v>
      </c>
      <c r="B14" s="40">
        <v>905802</v>
      </c>
      <c r="C14" s="40" t="s">
        <v>5611</v>
      </c>
      <c r="D14" s="38" t="s">
        <v>5612</v>
      </c>
      <c r="E14" s="33">
        <v>8.84</v>
      </c>
      <c r="F14" s="33">
        <v>10.02</v>
      </c>
      <c r="G14" s="33">
        <v>3.65</v>
      </c>
      <c r="H14" s="33">
        <v>7.83</v>
      </c>
      <c r="I14" s="33">
        <v>5.62</v>
      </c>
      <c r="J14" s="33">
        <v>6.01</v>
      </c>
      <c r="K14" s="33">
        <v>13.17</v>
      </c>
      <c r="L14" s="33">
        <v>6.58</v>
      </c>
      <c r="M14" s="33">
        <v>-8.39</v>
      </c>
      <c r="N14" s="33" t="s">
        <v>425</v>
      </c>
      <c r="O14" s="33">
        <v>-14.96</v>
      </c>
    </row>
    <row r="15" spans="1:15" x14ac:dyDescent="0.35">
      <c r="A15" s="40">
        <f>VLOOKUP(B15,'[1]PORTFOLIO RAW'!B:B,1,FALSE)</f>
        <v>906156</v>
      </c>
      <c r="B15" s="40">
        <v>906156</v>
      </c>
      <c r="C15" s="40" t="s">
        <v>5613</v>
      </c>
      <c r="D15" s="38" t="s">
        <v>5614</v>
      </c>
      <c r="E15" s="33">
        <v>4.74</v>
      </c>
      <c r="F15" s="33">
        <v>3.71</v>
      </c>
      <c r="G15" s="33">
        <v>2.93</v>
      </c>
      <c r="H15" s="33">
        <v>4.2</v>
      </c>
      <c r="I15" s="33">
        <v>4.3499999999999996</v>
      </c>
      <c r="J15" s="33">
        <v>3.91</v>
      </c>
      <c r="K15" s="33">
        <v>4.37</v>
      </c>
      <c r="L15" s="33">
        <v>4.51</v>
      </c>
      <c r="M15" s="33">
        <v>3.91</v>
      </c>
      <c r="N15" s="33">
        <v>4.0999999999999996</v>
      </c>
      <c r="O15" s="33">
        <v>2.4300000000000002</v>
      </c>
    </row>
    <row r="16" spans="1:15" x14ac:dyDescent="0.35">
      <c r="A16" s="40">
        <f>VLOOKUP(B16,'[1]PORTFOLIO RAW'!B:B,1,FALSE)</f>
        <v>905425</v>
      </c>
      <c r="B16" s="40">
        <v>905425</v>
      </c>
      <c r="C16" s="40" t="s">
        <v>5615</v>
      </c>
      <c r="D16" s="38" t="s">
        <v>5616</v>
      </c>
      <c r="E16" s="33">
        <v>4.12</v>
      </c>
      <c r="F16" s="33">
        <v>4.62</v>
      </c>
      <c r="G16" s="33">
        <v>4.1500000000000004</v>
      </c>
      <c r="H16" s="33">
        <v>3.67</v>
      </c>
      <c r="I16" s="33">
        <v>4.8499999999999996</v>
      </c>
      <c r="J16" s="33">
        <v>3.57</v>
      </c>
      <c r="K16" s="33">
        <v>3.65</v>
      </c>
      <c r="L16" s="33">
        <v>3.69</v>
      </c>
      <c r="M16" s="33">
        <v>4.17</v>
      </c>
      <c r="N16" s="33">
        <v>1.77</v>
      </c>
      <c r="O16" s="33">
        <v>3.8</v>
      </c>
    </row>
    <row r="17" spans="1:15" x14ac:dyDescent="0.35">
      <c r="A17" s="40">
        <f>VLOOKUP(B17,'[1]PORTFOLIO RAW'!B:B,1,FALSE)</f>
        <v>933185</v>
      </c>
      <c r="B17" s="40">
        <v>933185</v>
      </c>
      <c r="C17" s="40" t="s">
        <v>5617</v>
      </c>
      <c r="D17" s="38" t="s">
        <v>5618</v>
      </c>
      <c r="E17" s="33">
        <v>2.63</v>
      </c>
      <c r="F17" s="33">
        <v>1.75</v>
      </c>
      <c r="G17" s="33">
        <v>1.89</v>
      </c>
      <c r="H17" s="33">
        <v>2.64</v>
      </c>
      <c r="I17" s="33">
        <v>1.92</v>
      </c>
      <c r="J17" s="33">
        <v>2.4500000000000002</v>
      </c>
      <c r="K17" s="33">
        <v>2.65</v>
      </c>
      <c r="L17" s="33">
        <v>2.62</v>
      </c>
      <c r="M17" s="33">
        <v>2.29</v>
      </c>
      <c r="N17" s="33">
        <v>2.2799999999999998</v>
      </c>
      <c r="O17" s="33">
        <v>3.57</v>
      </c>
    </row>
    <row r="18" spans="1:15" x14ac:dyDescent="0.35">
      <c r="A18" s="40">
        <f>VLOOKUP(B18,'[1]PORTFOLIO RAW'!B:B,1,FALSE)</f>
        <v>916305</v>
      </c>
      <c r="B18" s="40">
        <v>916305</v>
      </c>
      <c r="C18" s="40" t="s">
        <v>5619</v>
      </c>
      <c r="D18" s="38" t="s">
        <v>5620</v>
      </c>
      <c r="E18" s="33">
        <v>1.23</v>
      </c>
      <c r="F18" s="33">
        <v>-9.24</v>
      </c>
      <c r="G18" s="33">
        <v>-0.11</v>
      </c>
      <c r="H18" s="33">
        <v>0.88</v>
      </c>
      <c r="I18" s="33">
        <v>3.19</v>
      </c>
      <c r="J18" s="33">
        <v>0.93</v>
      </c>
      <c r="K18" s="33">
        <v>1.99</v>
      </c>
      <c r="L18" s="33">
        <v>1.7</v>
      </c>
      <c r="M18" s="33">
        <v>0.62</v>
      </c>
      <c r="N18" s="33">
        <v>-0.01</v>
      </c>
      <c r="O18" s="33">
        <v>-1.1100000000000001</v>
      </c>
    </row>
    <row r="19" spans="1:15" x14ac:dyDescent="0.35">
      <c r="A19" s="40">
        <f>VLOOKUP(B19,'[1]PORTFOLIO RAW'!B:B,1,FALSE)</f>
        <v>905276</v>
      </c>
      <c r="B19" s="40">
        <v>905276</v>
      </c>
      <c r="C19" s="40" t="s">
        <v>5621</v>
      </c>
      <c r="D19" s="38" t="s">
        <v>5622</v>
      </c>
      <c r="E19" s="33">
        <v>14.5</v>
      </c>
      <c r="F19" s="33">
        <v>26.46</v>
      </c>
      <c r="G19" s="33">
        <v>7.88</v>
      </c>
      <c r="H19" s="33">
        <v>18.899999999999999</v>
      </c>
      <c r="I19" s="33">
        <v>18.489999999999998</v>
      </c>
      <c r="J19" s="33">
        <v>12.36</v>
      </c>
      <c r="K19" s="33">
        <v>11.58</v>
      </c>
      <c r="L19" s="33">
        <v>9.89</v>
      </c>
      <c r="M19" s="33">
        <v>10.31</v>
      </c>
      <c r="N19" s="33">
        <v>12.29</v>
      </c>
      <c r="O19" s="33">
        <v>6.12</v>
      </c>
    </row>
    <row r="20" spans="1:15" x14ac:dyDescent="0.35">
      <c r="A20" s="40">
        <f>VLOOKUP(B20,'[1]PORTFOLIO RAW'!B:B,1,FALSE)</f>
        <v>982852</v>
      </c>
      <c r="B20" s="40">
        <v>982852</v>
      </c>
      <c r="C20" s="40" t="s">
        <v>5623</v>
      </c>
      <c r="D20" s="38" t="s">
        <v>5624</v>
      </c>
      <c r="E20" s="33">
        <v>13.59</v>
      </c>
      <c r="F20" s="33">
        <v>-2.36</v>
      </c>
      <c r="G20" s="33">
        <v>-4.9000000000000004</v>
      </c>
      <c r="H20" s="33">
        <v>1.74</v>
      </c>
      <c r="I20" s="33">
        <v>5.85</v>
      </c>
      <c r="J20" s="33">
        <v>5.24</v>
      </c>
      <c r="K20" s="33">
        <v>6.44</v>
      </c>
      <c r="L20" s="33">
        <v>8.3699999999999992</v>
      </c>
      <c r="M20" s="33">
        <v>9.5</v>
      </c>
      <c r="N20" s="33">
        <v>5.69</v>
      </c>
      <c r="O20" s="33">
        <v>9.06</v>
      </c>
    </row>
    <row r="21" spans="1:15" x14ac:dyDescent="0.35">
      <c r="A21" s="40">
        <f>VLOOKUP(B21,'[1]PORTFOLIO RAW'!B:B,1,FALSE)</f>
        <v>921983</v>
      </c>
      <c r="B21" s="40">
        <v>921983</v>
      </c>
      <c r="C21" s="40" t="s">
        <v>5625</v>
      </c>
      <c r="D21" s="38" t="s">
        <v>5626</v>
      </c>
      <c r="E21" s="33">
        <v>11.2</v>
      </c>
      <c r="F21" s="33">
        <v>2.89</v>
      </c>
      <c r="G21" s="33">
        <v>-0.41</v>
      </c>
      <c r="H21" s="33">
        <v>8.91</v>
      </c>
      <c r="I21" s="33">
        <v>9.84</v>
      </c>
      <c r="J21" s="33">
        <v>3.75</v>
      </c>
      <c r="K21" s="33">
        <v>3.87</v>
      </c>
      <c r="L21" s="33">
        <v>-9.0299999999999994</v>
      </c>
      <c r="M21" s="33">
        <v>-61.35</v>
      </c>
      <c r="N21" s="33">
        <v>-4.7</v>
      </c>
      <c r="O21" s="33">
        <v>7.08</v>
      </c>
    </row>
    <row r="22" spans="1:15" x14ac:dyDescent="0.35">
      <c r="A22" s="40">
        <f>VLOOKUP(B22,'[1]PORTFOLIO RAW'!B:B,1,FALSE)</f>
        <v>981550</v>
      </c>
      <c r="B22" s="40">
        <v>981550</v>
      </c>
      <c r="C22" s="40" t="s">
        <v>5627</v>
      </c>
      <c r="D22" s="38" t="s">
        <v>5628</v>
      </c>
      <c r="E22" s="33">
        <v>3.64</v>
      </c>
      <c r="F22" s="33">
        <v>3.65</v>
      </c>
      <c r="G22" s="33">
        <v>4.47</v>
      </c>
      <c r="H22" s="33">
        <v>4.3600000000000003</v>
      </c>
      <c r="I22" s="33">
        <v>4.1900000000000004</v>
      </c>
      <c r="J22" s="33">
        <v>4.8600000000000003</v>
      </c>
      <c r="K22" s="33">
        <v>5.24</v>
      </c>
      <c r="L22" s="33">
        <v>6.34</v>
      </c>
      <c r="M22" s="33">
        <v>6.09</v>
      </c>
      <c r="N22" s="33">
        <v>6.11</v>
      </c>
      <c r="O22" s="33">
        <v>13.45</v>
      </c>
    </row>
    <row r="23" spans="1:15" x14ac:dyDescent="0.35">
      <c r="A23" s="40">
        <f>VLOOKUP(B23,'[1]PORTFOLIO RAW'!B:B,1,FALSE)</f>
        <v>992816</v>
      </c>
      <c r="B23" s="40">
        <v>992816</v>
      </c>
      <c r="C23" s="40" t="s">
        <v>5629</v>
      </c>
      <c r="D23" s="38" t="s">
        <v>5630</v>
      </c>
      <c r="E23" s="33">
        <v>16.47</v>
      </c>
      <c r="F23" s="33">
        <v>14.94</v>
      </c>
      <c r="G23" s="33">
        <v>19.75</v>
      </c>
      <c r="H23" s="33">
        <v>22.87</v>
      </c>
      <c r="I23" s="33">
        <v>27.06</v>
      </c>
      <c r="J23" s="33">
        <v>28.54</v>
      </c>
      <c r="K23" s="33">
        <v>19.38</v>
      </c>
      <c r="L23" s="33">
        <v>18.12</v>
      </c>
      <c r="M23" s="33">
        <v>20.63</v>
      </c>
      <c r="N23" s="33">
        <v>15.24</v>
      </c>
      <c r="O23" s="33">
        <v>14.31</v>
      </c>
    </row>
    <row r="24" spans="1:15" x14ac:dyDescent="0.35">
      <c r="A24" s="40">
        <f>VLOOKUP(B24,'[1]PORTFOLIO RAW'!B:B,1,FALSE)</f>
        <v>905296</v>
      </c>
      <c r="B24" s="40">
        <v>905296</v>
      </c>
      <c r="C24" s="40" t="s">
        <v>5631</v>
      </c>
      <c r="D24" s="38" t="s">
        <v>5632</v>
      </c>
      <c r="E24" s="33">
        <v>17.440000000000001</v>
      </c>
      <c r="F24" s="33">
        <v>9.09</v>
      </c>
      <c r="G24" s="33">
        <v>-2.86</v>
      </c>
      <c r="H24" s="33">
        <v>9.3699999999999992</v>
      </c>
      <c r="I24" s="33">
        <v>15.96</v>
      </c>
      <c r="J24" s="33">
        <v>1.32</v>
      </c>
      <c r="K24" s="33">
        <v>2.67</v>
      </c>
      <c r="L24" s="33">
        <v>9.1</v>
      </c>
      <c r="M24" s="33">
        <v>10.25</v>
      </c>
      <c r="N24" s="33">
        <v>12.45</v>
      </c>
      <c r="O24" s="33">
        <v>21.58</v>
      </c>
    </row>
    <row r="25" spans="1:15" x14ac:dyDescent="0.35">
      <c r="A25" s="40">
        <f>VLOOKUP(B25,'[1]PORTFOLIO RAW'!B:B,1,FALSE)</f>
        <v>130298</v>
      </c>
      <c r="B25" s="40">
        <v>130298</v>
      </c>
      <c r="C25" s="40" t="s">
        <v>5633</v>
      </c>
      <c r="D25" s="38" t="s">
        <v>5634</v>
      </c>
      <c r="E25" s="33">
        <v>9.57</v>
      </c>
      <c r="F25" s="33">
        <v>7.79</v>
      </c>
      <c r="G25" s="33">
        <v>7.04</v>
      </c>
      <c r="H25" s="33">
        <v>11.94</v>
      </c>
      <c r="I25" s="33">
        <v>14.97</v>
      </c>
      <c r="J25" s="33">
        <v>10.199999999999999</v>
      </c>
      <c r="K25" s="33">
        <v>12.59</v>
      </c>
      <c r="L25" s="33">
        <v>3.66</v>
      </c>
      <c r="M25" s="33">
        <v>5.73</v>
      </c>
      <c r="N25" s="33">
        <v>7.79</v>
      </c>
      <c r="O25" s="33">
        <v>1.58</v>
      </c>
    </row>
    <row r="26" spans="1:15" x14ac:dyDescent="0.35">
      <c r="A26" s="40">
        <f>VLOOKUP(B26,'[1]PORTFOLIO RAW'!B:B,1,FALSE)</f>
        <v>921093</v>
      </c>
      <c r="B26" s="40">
        <v>921093</v>
      </c>
      <c r="C26" s="40" t="s">
        <v>5635</v>
      </c>
      <c r="D26" s="38" t="s">
        <v>5636</v>
      </c>
      <c r="E26" s="33">
        <v>10.54</v>
      </c>
      <c r="F26" s="33">
        <v>6.79</v>
      </c>
      <c r="G26" s="33">
        <v>5.79</v>
      </c>
      <c r="H26" s="33">
        <v>6.98</v>
      </c>
      <c r="I26" s="33">
        <v>6.35</v>
      </c>
      <c r="J26" s="33">
        <v>3.26</v>
      </c>
      <c r="K26" s="33">
        <v>3.62</v>
      </c>
      <c r="L26" s="33">
        <v>5.62</v>
      </c>
      <c r="M26" s="33">
        <v>5.97</v>
      </c>
      <c r="N26" s="33">
        <v>3.68</v>
      </c>
      <c r="O26" s="33">
        <v>4.54</v>
      </c>
    </row>
    <row r="27" spans="1:15" x14ac:dyDescent="0.35">
      <c r="A27" s="40">
        <f>VLOOKUP(B27,'[1]PORTFOLIO RAW'!B:B,1,FALSE)</f>
        <v>902607</v>
      </c>
      <c r="B27" s="40">
        <v>902607</v>
      </c>
      <c r="C27" s="40" t="s">
        <v>5637</v>
      </c>
      <c r="D27" s="38" t="s">
        <v>5638</v>
      </c>
      <c r="E27" s="33">
        <v>3.67</v>
      </c>
      <c r="F27" s="33">
        <v>3.24</v>
      </c>
      <c r="G27" s="33">
        <v>1.82</v>
      </c>
      <c r="H27" s="33">
        <v>4.0999999999999996</v>
      </c>
      <c r="I27" s="33">
        <v>3.8</v>
      </c>
      <c r="J27" s="33">
        <v>3.86</v>
      </c>
      <c r="K27" s="33">
        <v>3.8</v>
      </c>
      <c r="L27" s="33">
        <v>3.58</v>
      </c>
      <c r="M27" s="33">
        <v>3.62</v>
      </c>
      <c r="N27" s="33">
        <v>3.45</v>
      </c>
      <c r="O27" s="33">
        <v>3.55</v>
      </c>
    </row>
    <row r="28" spans="1:15" x14ac:dyDescent="0.35">
      <c r="A28" s="40">
        <f>VLOOKUP(B28,'[1]PORTFOLIO RAW'!B:B,1,FALSE)</f>
        <v>670942</v>
      </c>
      <c r="B28" s="40">
        <v>670942</v>
      </c>
      <c r="C28" s="40" t="s">
        <v>5639</v>
      </c>
      <c r="D28" s="38" t="s">
        <v>5640</v>
      </c>
      <c r="E28" s="33">
        <v>4.47</v>
      </c>
      <c r="F28" s="33">
        <v>4.08</v>
      </c>
      <c r="G28" s="33">
        <v>3.96</v>
      </c>
      <c r="H28" s="33">
        <v>1.81</v>
      </c>
      <c r="I28" s="33">
        <v>3.35</v>
      </c>
      <c r="J28" s="33">
        <v>-3.11</v>
      </c>
      <c r="K28" s="33">
        <v>2.5299999999999998</v>
      </c>
      <c r="L28" s="33">
        <v>3.69</v>
      </c>
      <c r="M28" s="33">
        <v>3.75</v>
      </c>
      <c r="N28" s="33">
        <v>3.73</v>
      </c>
      <c r="O28" s="33">
        <v>3.07</v>
      </c>
    </row>
    <row r="29" spans="1:15" x14ac:dyDescent="0.35">
      <c r="A29" s="40">
        <f>VLOOKUP(B29,'[1]PORTFOLIO RAW'!B:B,1,FALSE)</f>
        <v>702259</v>
      </c>
      <c r="B29" s="40">
        <v>702259</v>
      </c>
      <c r="C29" s="40" t="s">
        <v>5641</v>
      </c>
      <c r="D29" s="38" t="s">
        <v>5642</v>
      </c>
      <c r="E29" s="33">
        <v>18.29</v>
      </c>
      <c r="F29" s="33">
        <v>8.25</v>
      </c>
      <c r="G29" s="33">
        <v>2.5</v>
      </c>
      <c r="H29" s="33">
        <v>8.41</v>
      </c>
      <c r="I29" s="33">
        <v>9.86</v>
      </c>
      <c r="J29" s="33">
        <v>6.8</v>
      </c>
      <c r="K29" s="33">
        <v>5.44</v>
      </c>
      <c r="L29" s="33">
        <v>1.95</v>
      </c>
      <c r="M29" s="33">
        <v>-5.98</v>
      </c>
      <c r="N29" s="33">
        <v>-10.85</v>
      </c>
      <c r="O29" s="33">
        <v>-12.12</v>
      </c>
    </row>
    <row r="30" spans="1:15" x14ac:dyDescent="0.35">
      <c r="A30" s="40">
        <f>VLOOKUP(B30,'[1]PORTFOLIO RAW'!B:B,1,FALSE)</f>
        <v>912669</v>
      </c>
      <c r="B30" s="40">
        <v>912669</v>
      </c>
      <c r="C30" s="40" t="s">
        <v>5643</v>
      </c>
      <c r="D30" s="38" t="s">
        <v>5644</v>
      </c>
      <c r="E30" s="33">
        <v>4.43</v>
      </c>
      <c r="F30" s="33">
        <v>5.12</v>
      </c>
      <c r="G30" s="33">
        <v>5.53</v>
      </c>
      <c r="H30" s="33">
        <v>4.67</v>
      </c>
      <c r="I30" s="33">
        <v>4.13</v>
      </c>
      <c r="J30" s="33">
        <v>4.29</v>
      </c>
      <c r="K30" s="33">
        <v>4.49</v>
      </c>
      <c r="L30" s="33">
        <v>4.7300000000000004</v>
      </c>
      <c r="M30" s="33">
        <v>4.47</v>
      </c>
      <c r="N30" s="33">
        <v>3.98</v>
      </c>
      <c r="O30" s="33">
        <v>4.42</v>
      </c>
    </row>
    <row r="31" spans="1:15" x14ac:dyDescent="0.35">
      <c r="A31" s="40">
        <f>VLOOKUP(B31,'[1]PORTFOLIO RAW'!B:B,1,FALSE)</f>
        <v>544616</v>
      </c>
      <c r="B31" s="40">
        <v>544616</v>
      </c>
      <c r="C31" s="40" t="s">
        <v>5645</v>
      </c>
      <c r="D31" s="38" t="s">
        <v>5646</v>
      </c>
      <c r="E31" s="33">
        <v>14.53</v>
      </c>
      <c r="F31" s="33">
        <v>14.4</v>
      </c>
      <c r="G31" s="33">
        <v>14.36</v>
      </c>
      <c r="H31" s="33">
        <v>15.64</v>
      </c>
      <c r="I31" s="33">
        <v>16.89</v>
      </c>
      <c r="J31" s="33">
        <v>17.3</v>
      </c>
      <c r="K31" s="33">
        <v>17.350000000000001</v>
      </c>
      <c r="L31" s="33">
        <v>16.43</v>
      </c>
      <c r="M31" s="33">
        <v>16.21</v>
      </c>
      <c r="N31" s="33">
        <v>16.11</v>
      </c>
      <c r="O31" s="33">
        <v>15.56</v>
      </c>
    </row>
    <row r="32" spans="1:15" x14ac:dyDescent="0.35">
      <c r="A32" s="40">
        <f>VLOOKUP(B32,'[1]PORTFOLIO RAW'!B:B,1,FALSE)</f>
        <v>921161</v>
      </c>
      <c r="B32" s="40">
        <v>921161</v>
      </c>
      <c r="C32" s="40" t="s">
        <v>5647</v>
      </c>
      <c r="D32" s="38" t="s">
        <v>5648</v>
      </c>
      <c r="E32" s="33">
        <v>7.06</v>
      </c>
      <c r="F32" s="33">
        <v>5.56</v>
      </c>
      <c r="G32" s="33">
        <v>-12.61</v>
      </c>
      <c r="H32" s="33">
        <v>7.2</v>
      </c>
      <c r="I32" s="33">
        <v>4.92</v>
      </c>
      <c r="J32" s="33">
        <v>5.58</v>
      </c>
      <c r="K32" s="33">
        <v>5.57</v>
      </c>
      <c r="L32" s="33">
        <v>6.91</v>
      </c>
      <c r="M32" s="33">
        <v>8.0399999999999991</v>
      </c>
      <c r="N32" s="33">
        <v>9.11</v>
      </c>
      <c r="O32" s="33">
        <v>7.08</v>
      </c>
    </row>
    <row r="33" spans="1:15" x14ac:dyDescent="0.35">
      <c r="A33" s="40">
        <f>VLOOKUP(B33,'[1]PORTFOLIO RAW'!B:B,1,FALSE)</f>
        <v>932060</v>
      </c>
      <c r="B33" s="40">
        <v>932060</v>
      </c>
      <c r="C33" s="40" t="s">
        <v>5649</v>
      </c>
      <c r="D33" s="38" t="s">
        <v>5650</v>
      </c>
      <c r="E33" s="33">
        <v>6.4</v>
      </c>
      <c r="F33" s="33">
        <v>6.62</v>
      </c>
      <c r="G33" s="33">
        <v>7.17</v>
      </c>
      <c r="H33" s="33">
        <v>8.42</v>
      </c>
      <c r="I33" s="33">
        <v>7.9</v>
      </c>
      <c r="J33" s="33">
        <v>7.2</v>
      </c>
      <c r="K33" s="33">
        <v>6.87</v>
      </c>
      <c r="L33" s="33">
        <v>7.49</v>
      </c>
      <c r="M33" s="33">
        <v>4.34</v>
      </c>
      <c r="N33" s="33">
        <v>3.24</v>
      </c>
      <c r="O33" s="33">
        <v>3.43</v>
      </c>
    </row>
    <row r="34" spans="1:15" x14ac:dyDescent="0.35">
      <c r="A34" s="40">
        <f>VLOOKUP(B34,'[1]PORTFOLIO RAW'!B:B,1,FALSE)</f>
        <v>874227</v>
      </c>
      <c r="B34" s="40">
        <v>874227</v>
      </c>
      <c r="C34" s="40" t="s">
        <v>5651</v>
      </c>
      <c r="D34" s="38" t="s">
        <v>5652</v>
      </c>
      <c r="E34" s="33">
        <v>5.54</v>
      </c>
      <c r="F34" s="33">
        <v>2.3199999999999998</v>
      </c>
      <c r="G34" s="33">
        <v>3.31</v>
      </c>
      <c r="H34" s="33">
        <v>4.37</v>
      </c>
      <c r="I34" s="33">
        <v>3.13</v>
      </c>
      <c r="J34" s="33">
        <v>4.05</v>
      </c>
      <c r="K34" s="33">
        <v>4.67</v>
      </c>
      <c r="L34" s="33">
        <v>4.3499999999999996</v>
      </c>
      <c r="M34" s="33">
        <v>4.8899999999999997</v>
      </c>
      <c r="N34" s="33">
        <v>4.49</v>
      </c>
      <c r="O34" s="33">
        <v>7.32</v>
      </c>
    </row>
    <row r="35" spans="1:15" x14ac:dyDescent="0.35">
      <c r="A35" s="40">
        <f>VLOOKUP(B35,'[1]PORTFOLIO RAW'!B:B,1,FALSE)</f>
        <v>916365</v>
      </c>
      <c r="B35" s="40">
        <v>916365</v>
      </c>
      <c r="C35" s="40" t="s">
        <v>5653</v>
      </c>
      <c r="D35" s="38" t="s">
        <v>5654</v>
      </c>
      <c r="E35" s="33">
        <v>12.61</v>
      </c>
      <c r="F35" s="33">
        <v>14.61</v>
      </c>
      <c r="G35" s="33">
        <v>14.59</v>
      </c>
      <c r="H35" s="33">
        <v>9.4700000000000006</v>
      </c>
      <c r="I35" s="33">
        <v>13.55</v>
      </c>
      <c r="J35" s="33">
        <v>12.94</v>
      </c>
      <c r="K35" s="33">
        <v>9.5500000000000007</v>
      </c>
      <c r="L35" s="33">
        <v>10.19</v>
      </c>
      <c r="M35" s="33">
        <v>4.51</v>
      </c>
      <c r="N35" s="33">
        <v>27.51</v>
      </c>
      <c r="O35" s="33">
        <v>4.79</v>
      </c>
    </row>
    <row r="36" spans="1:15" x14ac:dyDescent="0.35">
      <c r="A36" s="40">
        <f>VLOOKUP(B36,'[1]PORTFOLIO RAW'!B:B,1,FALSE)</f>
        <v>905876</v>
      </c>
      <c r="B36" s="40">
        <v>905876</v>
      </c>
      <c r="C36" s="40" t="s">
        <v>5655</v>
      </c>
      <c r="D36" s="38" t="s">
        <v>5656</v>
      </c>
      <c r="E36" s="33">
        <v>13.19</v>
      </c>
      <c r="F36" s="33">
        <v>15.35</v>
      </c>
      <c r="G36" s="33">
        <v>14.81</v>
      </c>
      <c r="H36" s="33">
        <v>14.48</v>
      </c>
      <c r="I36" s="33">
        <v>13.37</v>
      </c>
      <c r="J36" s="33">
        <v>11.67</v>
      </c>
      <c r="K36" s="33">
        <v>11.84</v>
      </c>
      <c r="L36" s="33">
        <v>10.35</v>
      </c>
      <c r="M36" s="33">
        <v>4.7699999999999996</v>
      </c>
      <c r="N36" s="33">
        <v>4.6900000000000004</v>
      </c>
      <c r="O36" s="33">
        <v>4.54</v>
      </c>
    </row>
    <row r="37" spans="1:15" x14ac:dyDescent="0.35">
      <c r="A37" s="40">
        <f>VLOOKUP(B37,'[1]PORTFOLIO RAW'!B:B,1,FALSE)</f>
        <v>945384</v>
      </c>
      <c r="B37" s="40">
        <v>945384</v>
      </c>
      <c r="C37" s="40" t="s">
        <v>5657</v>
      </c>
      <c r="D37" s="38" t="s">
        <v>5658</v>
      </c>
      <c r="E37" s="33">
        <v>3.57</v>
      </c>
      <c r="F37" s="33">
        <v>3.91</v>
      </c>
      <c r="G37" s="33">
        <v>2.64</v>
      </c>
      <c r="H37" s="33">
        <v>1.87</v>
      </c>
      <c r="I37" s="33">
        <v>1.88</v>
      </c>
      <c r="J37" s="33">
        <v>1.1200000000000001</v>
      </c>
      <c r="K37" s="33">
        <v>5.3</v>
      </c>
      <c r="L37" s="33">
        <v>5.0599999999999996</v>
      </c>
      <c r="M37" s="33">
        <v>8.83</v>
      </c>
      <c r="N37" s="33">
        <v>6.53</v>
      </c>
      <c r="O37" s="33">
        <v>13.24</v>
      </c>
    </row>
    <row r="38" spans="1:15" x14ac:dyDescent="0.35">
      <c r="A38" s="40">
        <f>VLOOKUP(B38,'[1]PORTFOLIO RAW'!B:B,1,FALSE)</f>
        <v>929302</v>
      </c>
      <c r="B38" s="40">
        <v>929302</v>
      </c>
      <c r="C38" s="40" t="s">
        <v>5659</v>
      </c>
      <c r="D38" s="38" t="s">
        <v>5660</v>
      </c>
      <c r="E38" s="33">
        <v>11.06</v>
      </c>
      <c r="F38" s="33">
        <v>11.03</v>
      </c>
      <c r="G38" s="33">
        <v>7.47</v>
      </c>
      <c r="H38" s="33">
        <v>8.09</v>
      </c>
      <c r="I38" s="33">
        <v>7.4</v>
      </c>
      <c r="J38" s="33">
        <v>-1.67</v>
      </c>
      <c r="K38" s="33">
        <v>3.89</v>
      </c>
      <c r="L38" s="33">
        <v>8.94</v>
      </c>
      <c r="M38" s="33">
        <v>6.86</v>
      </c>
      <c r="N38" s="33">
        <v>9.6</v>
      </c>
      <c r="O38" s="33">
        <v>7.94</v>
      </c>
    </row>
    <row r="39" spans="1:15" x14ac:dyDescent="0.35">
      <c r="A39" s="40">
        <f>VLOOKUP(B39,'[1]PORTFOLIO RAW'!B:B,1,FALSE)</f>
        <v>895784</v>
      </c>
      <c r="B39" s="40">
        <v>895784</v>
      </c>
      <c r="C39" s="40" t="s">
        <v>5661</v>
      </c>
      <c r="D39" s="38" t="s">
        <v>5662</v>
      </c>
      <c r="E39" s="33">
        <v>10.5</v>
      </c>
      <c r="F39" s="33">
        <v>5.33</v>
      </c>
      <c r="G39" s="33">
        <v>2.04</v>
      </c>
      <c r="H39" s="33">
        <v>4.2300000000000004</v>
      </c>
      <c r="I39" s="33">
        <v>6.81</v>
      </c>
      <c r="J39" s="33">
        <v>3.05</v>
      </c>
      <c r="K39" s="33">
        <v>2.4300000000000002</v>
      </c>
      <c r="L39" s="33">
        <v>4.55</v>
      </c>
      <c r="M39" s="33">
        <v>2.82</v>
      </c>
      <c r="N39" s="33">
        <v>2.74</v>
      </c>
      <c r="O39" s="33">
        <v>1.95</v>
      </c>
    </row>
    <row r="40" spans="1:15" x14ac:dyDescent="0.35">
      <c r="A40" s="40">
        <f>VLOOKUP(B40,'[1]PORTFOLIO RAW'!B:B,1,FALSE)</f>
        <v>878574</v>
      </c>
      <c r="B40" s="40">
        <v>878574</v>
      </c>
      <c r="C40" s="40" t="s">
        <v>5663</v>
      </c>
      <c r="D40" s="38" t="s">
        <v>5664</v>
      </c>
      <c r="E40" s="33">
        <v>15.97</v>
      </c>
      <c r="F40" s="33">
        <v>17.12</v>
      </c>
      <c r="G40" s="33">
        <v>18.420000000000002</v>
      </c>
      <c r="H40" s="33">
        <v>17.600000000000001</v>
      </c>
      <c r="I40" s="33">
        <v>17.91</v>
      </c>
      <c r="J40" s="33">
        <v>20.3</v>
      </c>
      <c r="K40" s="33">
        <v>15.04</v>
      </c>
      <c r="L40" s="33">
        <v>14.31</v>
      </c>
      <c r="M40" s="33">
        <v>18.48</v>
      </c>
      <c r="N40" s="33">
        <v>30.15</v>
      </c>
      <c r="O40" s="33">
        <v>33.44</v>
      </c>
    </row>
    <row r="41" spans="1:15" x14ac:dyDescent="0.35">
      <c r="A41" s="40">
        <f>VLOOKUP(B41,'[1]PORTFOLIO RAW'!B:B,1,FALSE)</f>
        <v>905159</v>
      </c>
      <c r="B41" s="40">
        <v>905159</v>
      </c>
      <c r="C41" s="40" t="s">
        <v>5665</v>
      </c>
      <c r="D41" s="38" t="s">
        <v>5666</v>
      </c>
      <c r="E41" s="33">
        <v>5.66</v>
      </c>
      <c r="F41" s="33">
        <v>5.48</v>
      </c>
      <c r="G41" s="33">
        <v>4.59</v>
      </c>
      <c r="H41" s="33">
        <v>3.53</v>
      </c>
      <c r="I41" s="33">
        <v>3.61</v>
      </c>
      <c r="J41" s="33">
        <v>2.81</v>
      </c>
      <c r="K41" s="33">
        <v>1.99</v>
      </c>
      <c r="L41" s="33">
        <v>1.79</v>
      </c>
      <c r="M41" s="33">
        <v>2.38</v>
      </c>
      <c r="N41" s="33">
        <v>-11.53</v>
      </c>
      <c r="O41" s="33">
        <v>-2.36</v>
      </c>
    </row>
    <row r="42" spans="1:15" x14ac:dyDescent="0.35">
      <c r="A42" s="40">
        <f>VLOOKUP(B42,'[1]PORTFOLIO RAW'!B:B,1,FALSE)</f>
        <v>905596</v>
      </c>
      <c r="B42" s="40">
        <v>905596</v>
      </c>
      <c r="C42" s="40" t="s">
        <v>5667</v>
      </c>
      <c r="D42" s="38" t="s">
        <v>5668</v>
      </c>
      <c r="E42" s="33">
        <v>-5.98</v>
      </c>
      <c r="F42" s="33">
        <v>-4.67</v>
      </c>
      <c r="G42" s="33">
        <v>10.08</v>
      </c>
      <c r="H42" s="33">
        <v>10.33</v>
      </c>
      <c r="I42" s="33">
        <v>9.3000000000000007</v>
      </c>
      <c r="J42" s="33">
        <v>6.55</v>
      </c>
      <c r="K42" s="33">
        <v>10.57</v>
      </c>
      <c r="L42" s="33">
        <v>11.09</v>
      </c>
      <c r="M42" s="33">
        <v>10.98</v>
      </c>
      <c r="N42" s="33">
        <v>11.56</v>
      </c>
      <c r="O42" s="33">
        <v>17.55</v>
      </c>
    </row>
    <row r="43" spans="1:15" x14ac:dyDescent="0.35">
      <c r="A43" s="40">
        <f>VLOOKUP(B43,'[1]PORTFOLIO RAW'!B:B,1,FALSE)</f>
        <v>904818</v>
      </c>
      <c r="B43" s="40">
        <v>904818</v>
      </c>
      <c r="C43" s="40" t="s">
        <v>5669</v>
      </c>
      <c r="D43" s="38" t="s">
        <v>5670</v>
      </c>
      <c r="E43" s="33">
        <v>8.02</v>
      </c>
      <c r="F43" s="33">
        <v>5.44</v>
      </c>
      <c r="G43" s="33">
        <v>3.03</v>
      </c>
      <c r="H43" s="33">
        <v>6.07</v>
      </c>
      <c r="I43" s="33">
        <v>6.38</v>
      </c>
      <c r="J43" s="33">
        <v>5.44</v>
      </c>
      <c r="K43" s="33">
        <v>5.62</v>
      </c>
      <c r="L43" s="33">
        <v>6.2</v>
      </c>
      <c r="M43" s="33">
        <v>5.73</v>
      </c>
      <c r="N43" s="33">
        <v>5.54</v>
      </c>
      <c r="O43" s="33">
        <v>9.2799999999999994</v>
      </c>
    </row>
    <row r="44" spans="1:15" x14ac:dyDescent="0.35">
      <c r="A44" s="40">
        <f>VLOOKUP(B44,'[1]PORTFOLIO RAW'!B:B,1,FALSE)</f>
        <v>923649</v>
      </c>
      <c r="B44" s="40">
        <v>923649</v>
      </c>
      <c r="C44" s="40" t="s">
        <v>5671</v>
      </c>
      <c r="D44" s="38" t="s">
        <v>5672</v>
      </c>
      <c r="E44" s="33">
        <v>21.12</v>
      </c>
      <c r="F44" s="33">
        <v>18.28</v>
      </c>
      <c r="G44" s="33">
        <v>2.72</v>
      </c>
      <c r="H44" s="33">
        <v>5.12</v>
      </c>
      <c r="I44" s="33">
        <v>11.47</v>
      </c>
      <c r="J44" s="33">
        <v>15.51</v>
      </c>
      <c r="K44" s="33">
        <v>17.559999999999999</v>
      </c>
      <c r="L44" s="33">
        <v>19.5</v>
      </c>
      <c r="M44" s="33">
        <v>21.36</v>
      </c>
      <c r="N44" s="33">
        <v>21.37</v>
      </c>
      <c r="O44" s="33">
        <v>16.84</v>
      </c>
    </row>
    <row r="45" spans="1:15" x14ac:dyDescent="0.35">
      <c r="A45" s="40">
        <f>VLOOKUP(B45,'[1]PORTFOLIO RAW'!B:B,1,FALSE)</f>
        <v>325824</v>
      </c>
      <c r="B45" s="40">
        <v>325824</v>
      </c>
      <c r="C45" s="40" t="s">
        <v>5673</v>
      </c>
      <c r="D45" s="38" t="s">
        <v>5674</v>
      </c>
      <c r="E45" s="33">
        <v>-0.4</v>
      </c>
      <c r="F45" s="33">
        <v>-5.94</v>
      </c>
      <c r="G45" s="33">
        <v>-2.91</v>
      </c>
      <c r="H45" s="33">
        <v>-3.42</v>
      </c>
      <c r="I45" s="33">
        <v>2.88</v>
      </c>
      <c r="J45" s="33">
        <v>-20.32</v>
      </c>
      <c r="K45" s="33">
        <v>0.53</v>
      </c>
      <c r="L45" s="33">
        <v>0.13</v>
      </c>
      <c r="M45" s="33">
        <v>-0.31</v>
      </c>
      <c r="N45" s="33">
        <v>2.76</v>
      </c>
      <c r="O45" s="33">
        <v>1.37</v>
      </c>
    </row>
    <row r="46" spans="1:15" x14ac:dyDescent="0.35">
      <c r="A46" s="40">
        <f>VLOOKUP(B46,'[1]PORTFOLIO RAW'!B:B,1,FALSE)</f>
        <v>879628</v>
      </c>
      <c r="B46" s="40">
        <v>879628</v>
      </c>
      <c r="C46" s="40" t="s">
        <v>5675</v>
      </c>
      <c r="D46" s="38" t="s">
        <v>5676</v>
      </c>
      <c r="E46" s="33">
        <v>18.96</v>
      </c>
      <c r="F46" s="33">
        <v>19.98</v>
      </c>
      <c r="G46" s="33">
        <v>19.93</v>
      </c>
      <c r="H46" s="33">
        <v>20.329999999999998</v>
      </c>
      <c r="I46" s="33">
        <v>20.92</v>
      </c>
      <c r="J46" s="33">
        <v>24.03</v>
      </c>
      <c r="K46" s="33">
        <v>15.09</v>
      </c>
      <c r="L46" s="33">
        <v>15.49</v>
      </c>
      <c r="M46" s="33">
        <v>16.8</v>
      </c>
      <c r="N46" s="33">
        <v>15.43</v>
      </c>
      <c r="O46" s="33">
        <v>13.53</v>
      </c>
    </row>
    <row r="47" spans="1:15" x14ac:dyDescent="0.35">
      <c r="A47" s="40">
        <f>VLOOKUP(B47,'[1]PORTFOLIO RAW'!B:B,1,FALSE)</f>
        <v>905080</v>
      </c>
      <c r="B47" s="40">
        <v>905080</v>
      </c>
      <c r="C47" s="40" t="s">
        <v>5677</v>
      </c>
      <c r="D47" s="38" t="s">
        <v>5678</v>
      </c>
      <c r="E47" s="33">
        <v>10.5</v>
      </c>
      <c r="F47" s="33">
        <v>21.42</v>
      </c>
      <c r="G47" s="33">
        <v>38.119999999999997</v>
      </c>
      <c r="H47" s="33">
        <v>11.04</v>
      </c>
      <c r="I47" s="33">
        <v>12.14</v>
      </c>
      <c r="J47" s="33">
        <v>6.11</v>
      </c>
      <c r="K47" s="33">
        <v>7.3</v>
      </c>
      <c r="L47" s="33">
        <v>6.02</v>
      </c>
      <c r="M47" s="33">
        <v>5.46</v>
      </c>
      <c r="N47" s="33">
        <v>15.32</v>
      </c>
      <c r="O47" s="33">
        <v>3.59</v>
      </c>
    </row>
    <row r="48" spans="1:15" x14ac:dyDescent="0.35">
      <c r="A48" s="40">
        <f>VLOOKUP(B48,'[1]PORTFOLIO RAW'!B:B,1,FALSE)</f>
        <v>130502</v>
      </c>
      <c r="B48" s="40">
        <v>130502</v>
      </c>
      <c r="C48" s="40" t="s">
        <v>5679</v>
      </c>
      <c r="D48" s="38" t="s">
        <v>5680</v>
      </c>
      <c r="E48" s="33">
        <v>6.7</v>
      </c>
      <c r="F48" s="33">
        <v>6.99</v>
      </c>
      <c r="G48" s="33">
        <v>3.46</v>
      </c>
      <c r="H48" s="33">
        <v>3.78</v>
      </c>
      <c r="I48" s="33">
        <v>6.74</v>
      </c>
      <c r="J48" s="33">
        <v>5.21</v>
      </c>
      <c r="K48" s="33">
        <v>3.51</v>
      </c>
      <c r="L48" s="33">
        <v>5.08</v>
      </c>
      <c r="M48" s="33">
        <v>5.17</v>
      </c>
      <c r="N48" s="33">
        <v>6.63</v>
      </c>
      <c r="O48" s="33">
        <v>5.54</v>
      </c>
    </row>
    <row r="49" spans="1:15" x14ac:dyDescent="0.35">
      <c r="A49" s="40">
        <f>VLOOKUP(B49,'[1]PORTFOLIO RAW'!B:B,1,FALSE)</f>
        <v>902103</v>
      </c>
      <c r="B49" s="40">
        <v>902103</v>
      </c>
      <c r="C49" s="40" t="s">
        <v>5681</v>
      </c>
      <c r="D49" s="38" t="s">
        <v>5682</v>
      </c>
      <c r="E49" s="33">
        <v>4.32</v>
      </c>
      <c r="F49" s="33">
        <v>4.5599999999999996</v>
      </c>
      <c r="G49" s="33">
        <v>4.9800000000000004</v>
      </c>
      <c r="H49" s="33">
        <v>3.51</v>
      </c>
      <c r="I49" s="33">
        <v>5.24</v>
      </c>
      <c r="J49" s="33">
        <v>3.4</v>
      </c>
      <c r="K49" s="33">
        <v>3.71</v>
      </c>
      <c r="L49" s="33">
        <v>3.97</v>
      </c>
      <c r="M49" s="33">
        <v>4.26</v>
      </c>
      <c r="N49" s="33">
        <v>3.91</v>
      </c>
      <c r="O49" s="33">
        <v>1.4</v>
      </c>
    </row>
    <row r="50" spans="1:15" x14ac:dyDescent="0.35">
      <c r="A50" s="40">
        <f>VLOOKUP(B50,'[1]PORTFOLIO RAW'!B:B,1,FALSE)</f>
        <v>951849</v>
      </c>
      <c r="B50" s="40">
        <v>951849</v>
      </c>
      <c r="C50" s="40" t="s">
        <v>5683</v>
      </c>
      <c r="D50" s="38" t="s">
        <v>5684</v>
      </c>
      <c r="E50" s="33">
        <v>9.01</v>
      </c>
      <c r="F50" s="33">
        <v>4.79</v>
      </c>
      <c r="G50" s="33">
        <v>0.61</v>
      </c>
      <c r="H50" s="33">
        <v>5.03</v>
      </c>
      <c r="I50" s="33">
        <v>5.77</v>
      </c>
      <c r="J50" s="33">
        <v>7.2</v>
      </c>
      <c r="K50" s="33">
        <v>5.08</v>
      </c>
      <c r="L50" s="33">
        <v>6.6</v>
      </c>
      <c r="M50" s="33">
        <v>3.44</v>
      </c>
      <c r="N50" s="33">
        <v>4.97</v>
      </c>
      <c r="O50" s="33">
        <v>7.12</v>
      </c>
    </row>
    <row r="51" spans="1:15" x14ac:dyDescent="0.35">
      <c r="A51" s="40">
        <f>VLOOKUP(B51,'[1]PORTFOLIO RAW'!B:B,1,FALSE)</f>
        <v>674693</v>
      </c>
      <c r="B51" s="40">
        <v>674693</v>
      </c>
      <c r="C51" s="40" t="s">
        <v>5685</v>
      </c>
      <c r="D51" s="38" t="s">
        <v>5686</v>
      </c>
      <c r="E51" s="33">
        <v>-3.36</v>
      </c>
      <c r="F51" s="33">
        <v>-11.29</v>
      </c>
      <c r="G51" s="33">
        <v>11.44</v>
      </c>
      <c r="H51" s="33">
        <v>38.11</v>
      </c>
      <c r="I51" s="33">
        <v>11.13</v>
      </c>
      <c r="J51" s="33">
        <v>18.07</v>
      </c>
      <c r="K51" s="33">
        <v>28.26</v>
      </c>
      <c r="L51" s="33">
        <v>20</v>
      </c>
      <c r="M51" s="33">
        <v>21.6</v>
      </c>
      <c r="N51" s="33">
        <v>22.11</v>
      </c>
      <c r="O51" s="33">
        <v>20.81</v>
      </c>
    </row>
    <row r="52" spans="1:15" x14ac:dyDescent="0.35">
      <c r="A52" s="40">
        <f>VLOOKUP(B52,'[1]PORTFOLIO RAW'!B:B,1,FALSE)</f>
        <v>546075</v>
      </c>
      <c r="B52" s="40">
        <v>546075</v>
      </c>
      <c r="C52" s="40" t="s">
        <v>5687</v>
      </c>
      <c r="D52" s="38" t="s">
        <v>5688</v>
      </c>
      <c r="E52" s="33">
        <v>15.49</v>
      </c>
      <c r="F52" s="33">
        <v>15.69</v>
      </c>
      <c r="G52" s="33">
        <v>11</v>
      </c>
      <c r="H52" s="33">
        <v>14.45</v>
      </c>
      <c r="I52" s="33">
        <v>13.05</v>
      </c>
      <c r="J52" s="33">
        <v>12.3</v>
      </c>
      <c r="K52" s="33">
        <v>11.89</v>
      </c>
      <c r="L52" s="33">
        <v>11.54</v>
      </c>
      <c r="M52" s="33">
        <v>11.19</v>
      </c>
      <c r="N52" s="33">
        <v>10.91</v>
      </c>
      <c r="O52" s="33">
        <v>7.68</v>
      </c>
    </row>
    <row r="53" spans="1:15" x14ac:dyDescent="0.35">
      <c r="A53" s="40">
        <f>VLOOKUP(B53,'[1]PORTFOLIO RAW'!B:B,1,FALSE)</f>
        <v>912216</v>
      </c>
      <c r="B53" s="40">
        <v>912216</v>
      </c>
      <c r="C53" s="40" t="s">
        <v>5689</v>
      </c>
      <c r="D53" s="38" t="s">
        <v>5690</v>
      </c>
      <c r="E53" s="33">
        <v>13.09</v>
      </c>
      <c r="F53" s="33">
        <v>13.57</v>
      </c>
      <c r="G53" s="33">
        <v>13.34</v>
      </c>
      <c r="H53" s="33">
        <v>13.7</v>
      </c>
      <c r="I53" s="33">
        <v>16.739999999999998</v>
      </c>
      <c r="J53" s="33">
        <v>14.92</v>
      </c>
      <c r="K53" s="33">
        <v>17.350000000000001</v>
      </c>
      <c r="L53" s="33">
        <v>17.53</v>
      </c>
      <c r="M53" s="33">
        <v>16.989999999999998</v>
      </c>
      <c r="N53" s="33">
        <v>26.32</v>
      </c>
      <c r="O53" s="33">
        <v>16.12</v>
      </c>
    </row>
    <row r="54" spans="1:15" x14ac:dyDescent="0.35">
      <c r="A54" s="40">
        <f>VLOOKUP(B54,'[1]PORTFOLIO RAW'!B:B,1,FALSE)</f>
        <v>993189</v>
      </c>
      <c r="B54" s="40">
        <v>993189</v>
      </c>
      <c r="C54" s="40" t="s">
        <v>5691</v>
      </c>
      <c r="D54" s="38" t="s">
        <v>5692</v>
      </c>
      <c r="E54" s="33">
        <v>6.34</v>
      </c>
      <c r="F54" s="33">
        <v>6.57</v>
      </c>
      <c r="G54" s="33">
        <v>5.68</v>
      </c>
      <c r="H54" s="33">
        <v>7</v>
      </c>
      <c r="I54" s="33">
        <v>7.57</v>
      </c>
      <c r="J54" s="33">
        <v>7.43</v>
      </c>
      <c r="K54" s="33">
        <v>7.13</v>
      </c>
      <c r="L54" s="33">
        <v>7.03</v>
      </c>
      <c r="M54" s="33">
        <v>6.82</v>
      </c>
      <c r="N54" s="33">
        <v>5.93</v>
      </c>
      <c r="O54" s="33">
        <v>16.37</v>
      </c>
    </row>
    <row r="55" spans="1:15" x14ac:dyDescent="0.35">
      <c r="A55" s="40">
        <f>VLOOKUP(B55,'[1]PORTFOLIO RAW'!B:B,1,FALSE)</f>
        <v>905075</v>
      </c>
      <c r="B55" s="40">
        <v>905075</v>
      </c>
      <c r="C55" s="40" t="s">
        <v>5693</v>
      </c>
      <c r="D55" s="38" t="s">
        <v>5694</v>
      </c>
      <c r="E55" s="33">
        <v>13.64</v>
      </c>
      <c r="F55" s="33">
        <v>19.760000000000002</v>
      </c>
      <c r="G55" s="33">
        <v>12.92</v>
      </c>
      <c r="H55" s="33">
        <v>14.68</v>
      </c>
      <c r="I55" s="33">
        <v>13.23</v>
      </c>
      <c r="J55" s="33">
        <v>12.46</v>
      </c>
      <c r="K55" s="33">
        <v>7.28</v>
      </c>
      <c r="L55" s="33">
        <v>10.94</v>
      </c>
      <c r="M55" s="33">
        <v>9.3800000000000008</v>
      </c>
      <c r="N55" s="33">
        <v>8.07</v>
      </c>
      <c r="O55" s="33">
        <v>12.4</v>
      </c>
    </row>
    <row r="56" spans="1:15" x14ac:dyDescent="0.35">
      <c r="A56" s="40">
        <f>VLOOKUP(B56,'[1]PORTFOLIO RAW'!B:B,1,FALSE)</f>
        <v>937083</v>
      </c>
      <c r="B56" s="40">
        <v>937083</v>
      </c>
      <c r="C56" s="40" t="s">
        <v>5695</v>
      </c>
      <c r="D56" s="38" t="s">
        <v>5696</v>
      </c>
      <c r="E56" s="33">
        <v>6.08</v>
      </c>
      <c r="F56" s="33">
        <v>-3.99</v>
      </c>
      <c r="G56" s="33">
        <v>-1.03</v>
      </c>
      <c r="H56" s="33">
        <v>3.23</v>
      </c>
      <c r="I56" s="33">
        <v>9.0399999999999991</v>
      </c>
      <c r="J56" s="33">
        <v>7.94</v>
      </c>
      <c r="K56" s="33">
        <v>7.32</v>
      </c>
      <c r="L56" s="33">
        <v>19.63</v>
      </c>
      <c r="M56" s="33">
        <v>7.19</v>
      </c>
      <c r="N56" s="33">
        <v>7.85</v>
      </c>
      <c r="O56" s="33">
        <v>9.85</v>
      </c>
    </row>
    <row r="57" spans="1:15" x14ac:dyDescent="0.35">
      <c r="A57" s="40">
        <f>VLOOKUP(B57,'[1]PORTFOLIO RAW'!B:B,1,FALSE)</f>
        <v>944704</v>
      </c>
      <c r="B57" s="40">
        <v>944704</v>
      </c>
      <c r="C57" s="40" t="s">
        <v>5697</v>
      </c>
      <c r="D57" s="38" t="s">
        <v>5698</v>
      </c>
      <c r="E57" s="33">
        <v>8.64</v>
      </c>
      <c r="F57" s="33">
        <v>6.06</v>
      </c>
      <c r="G57" s="33">
        <v>5.31</v>
      </c>
      <c r="H57" s="33">
        <v>3.17</v>
      </c>
      <c r="I57" s="33">
        <v>4.76</v>
      </c>
      <c r="J57" s="33">
        <v>4.8</v>
      </c>
      <c r="K57" s="33">
        <v>1.65</v>
      </c>
      <c r="L57" s="33">
        <v>4.83</v>
      </c>
      <c r="M57" s="33">
        <v>4.6500000000000004</v>
      </c>
      <c r="N57" s="33">
        <v>4.8</v>
      </c>
      <c r="O57" s="33">
        <v>3.82</v>
      </c>
    </row>
    <row r="58" spans="1:15" x14ac:dyDescent="0.35">
      <c r="A58" s="40">
        <f>VLOOKUP(B58,'[1]PORTFOLIO RAW'!B:B,1,FALSE)</f>
        <v>902224</v>
      </c>
      <c r="B58" s="40">
        <v>902224</v>
      </c>
      <c r="C58" s="40" t="s">
        <v>5699</v>
      </c>
      <c r="D58" s="38" t="s">
        <v>5700</v>
      </c>
      <c r="E58" s="33">
        <v>8.6300000000000008</v>
      </c>
      <c r="F58" s="33">
        <v>7.53</v>
      </c>
      <c r="G58" s="33">
        <v>3</v>
      </c>
      <c r="H58" s="33">
        <v>5.86</v>
      </c>
      <c r="I58" s="33">
        <v>8.1300000000000008</v>
      </c>
      <c r="J58" s="33">
        <v>7.8</v>
      </c>
      <c r="K58" s="33">
        <v>5.33</v>
      </c>
      <c r="L58" s="33">
        <v>5.27</v>
      </c>
      <c r="M58" s="33">
        <v>3.51</v>
      </c>
      <c r="N58" s="33">
        <v>0.88</v>
      </c>
      <c r="O58" s="33">
        <v>2.06</v>
      </c>
    </row>
    <row r="59" spans="1:15" x14ac:dyDescent="0.35">
      <c r="A59" s="40">
        <f>VLOOKUP(B59,'[1]PORTFOLIO RAW'!B:B,1,FALSE)</f>
        <v>755790</v>
      </c>
      <c r="B59" s="40">
        <v>755790</v>
      </c>
      <c r="C59" s="40" t="s">
        <v>5701</v>
      </c>
      <c r="D59" s="38" t="s">
        <v>5702</v>
      </c>
      <c r="E59" s="33">
        <v>7.64</v>
      </c>
      <c r="F59" s="33">
        <v>-39.57</v>
      </c>
      <c r="G59" s="33">
        <v>16.39</v>
      </c>
      <c r="H59" s="33">
        <v>11.56</v>
      </c>
      <c r="I59" s="33">
        <v>13.41</v>
      </c>
      <c r="J59" s="33">
        <v>13.87</v>
      </c>
      <c r="K59" s="33">
        <v>12.21</v>
      </c>
      <c r="L59" s="33">
        <v>13.95</v>
      </c>
      <c r="M59" s="33">
        <v>8.3000000000000007</v>
      </c>
      <c r="N59" s="33">
        <v>8.5399999999999991</v>
      </c>
      <c r="O59" s="33">
        <v>11.34</v>
      </c>
    </row>
    <row r="60" spans="1:15" x14ac:dyDescent="0.35">
      <c r="A60" s="40">
        <f>VLOOKUP(B60,'[1]PORTFOLIO RAW'!B:B,1,FALSE)</f>
        <v>867705</v>
      </c>
      <c r="B60" s="40">
        <v>867705</v>
      </c>
      <c r="C60" s="40" t="s">
        <v>5703</v>
      </c>
      <c r="D60" s="38" t="s">
        <v>5704</v>
      </c>
      <c r="E60" s="33">
        <v>9.52</v>
      </c>
      <c r="F60" s="33">
        <v>6.85</v>
      </c>
      <c r="G60" s="33">
        <v>6.67</v>
      </c>
      <c r="H60" s="33">
        <v>8.26</v>
      </c>
      <c r="I60" s="33">
        <v>9.26</v>
      </c>
      <c r="J60" s="33">
        <v>8.0299999999999994</v>
      </c>
      <c r="K60" s="33">
        <v>6.89</v>
      </c>
      <c r="L60" s="33">
        <v>5.16</v>
      </c>
      <c r="M60" s="33">
        <v>6.54</v>
      </c>
      <c r="N60" s="33">
        <v>9.93</v>
      </c>
      <c r="O60" s="33">
        <v>0.22</v>
      </c>
    </row>
    <row r="61" spans="1:15" x14ac:dyDescent="0.35">
      <c r="A61" s="40">
        <f>VLOOKUP(B61,'[1]PORTFOLIO RAW'!B:B,1,FALSE)</f>
        <v>902242</v>
      </c>
      <c r="B61" s="40">
        <v>902242</v>
      </c>
      <c r="C61" s="40" t="s">
        <v>5705</v>
      </c>
      <c r="D61" s="38" t="s">
        <v>5706</v>
      </c>
      <c r="E61" s="33">
        <v>1.35</v>
      </c>
      <c r="F61" s="33">
        <v>0.59</v>
      </c>
      <c r="G61" s="33">
        <v>0.75</v>
      </c>
      <c r="H61" s="33">
        <v>0.96</v>
      </c>
      <c r="I61" s="33">
        <v>1.01</v>
      </c>
      <c r="J61" s="33">
        <v>1.06</v>
      </c>
      <c r="K61" s="33">
        <v>0.87</v>
      </c>
      <c r="L61" s="33">
        <v>0.97</v>
      </c>
      <c r="M61" s="33">
        <v>1.0900000000000001</v>
      </c>
      <c r="N61" s="33">
        <v>1.1499999999999999</v>
      </c>
      <c r="O61" s="33">
        <v>1.1499999999999999</v>
      </c>
    </row>
    <row r="62" spans="1:15" x14ac:dyDescent="0.35">
      <c r="A62" s="40">
        <f>VLOOKUP(B62,'[1]PORTFOLIO RAW'!B:B,1,FALSE)</f>
        <v>951545</v>
      </c>
      <c r="B62" s="40">
        <v>951545</v>
      </c>
      <c r="C62" s="40" t="s">
        <v>5707</v>
      </c>
      <c r="D62" s="38" t="s">
        <v>5708</v>
      </c>
      <c r="E62" s="33">
        <v>5.25</v>
      </c>
      <c r="F62" s="33">
        <v>3.1</v>
      </c>
      <c r="G62" s="33">
        <v>3.38</v>
      </c>
      <c r="H62" s="33">
        <v>2.79</v>
      </c>
      <c r="I62" s="33">
        <v>1.31</v>
      </c>
      <c r="J62" s="33">
        <v>2.83</v>
      </c>
      <c r="K62" s="33">
        <v>3.23</v>
      </c>
      <c r="L62" s="33">
        <v>3.07</v>
      </c>
      <c r="M62" s="33">
        <v>3.55</v>
      </c>
      <c r="N62" s="33">
        <v>3.19</v>
      </c>
      <c r="O62" s="33">
        <v>5.1100000000000003</v>
      </c>
    </row>
    <row r="63" spans="1:15" x14ac:dyDescent="0.35">
      <c r="A63" s="40">
        <f>VLOOKUP(B63,'[1]PORTFOLIO RAW'!B:B,1,FALSE)</f>
        <v>944777</v>
      </c>
      <c r="B63" s="40">
        <v>944777</v>
      </c>
      <c r="C63" s="40" t="s">
        <v>5709</v>
      </c>
      <c r="D63" s="38" t="s">
        <v>5710</v>
      </c>
      <c r="E63" s="33">
        <v>10.5</v>
      </c>
      <c r="F63" s="33">
        <v>10.02</v>
      </c>
      <c r="G63" s="33">
        <v>6.88</v>
      </c>
      <c r="H63" s="33">
        <v>6.41</v>
      </c>
      <c r="I63" s="33">
        <v>6.69</v>
      </c>
      <c r="J63" s="33">
        <v>8.0299999999999994</v>
      </c>
      <c r="K63" s="33">
        <v>8.3699999999999992</v>
      </c>
      <c r="L63" s="33">
        <v>9.4</v>
      </c>
      <c r="M63" s="33">
        <v>11.12</v>
      </c>
      <c r="N63" s="33">
        <v>20.77</v>
      </c>
      <c r="O63" s="33">
        <v>9.66</v>
      </c>
    </row>
    <row r="64" spans="1:15" x14ac:dyDescent="0.35">
      <c r="A64" s="40">
        <f>VLOOKUP(B64,'[1]PORTFOLIO RAW'!B:B,1,FALSE)</f>
        <v>542868</v>
      </c>
      <c r="B64" s="40">
        <v>542868</v>
      </c>
      <c r="C64" s="40" t="s">
        <v>5711</v>
      </c>
      <c r="D64" s="38" t="s">
        <v>5712</v>
      </c>
      <c r="E64" s="33">
        <v>16.02</v>
      </c>
      <c r="F64" s="33">
        <v>15.12</v>
      </c>
      <c r="G64" s="33">
        <v>10.34</v>
      </c>
      <c r="H64" s="33">
        <v>11.33</v>
      </c>
      <c r="I64" s="33">
        <v>8.4</v>
      </c>
      <c r="J64" s="33">
        <v>9.65</v>
      </c>
      <c r="K64" s="33">
        <v>10.96</v>
      </c>
      <c r="L64" s="33">
        <v>8.09</v>
      </c>
      <c r="M64" s="33">
        <v>8.69</v>
      </c>
      <c r="N64" s="33">
        <v>9.8800000000000008</v>
      </c>
      <c r="O64" s="33">
        <v>8.3699999999999992</v>
      </c>
    </row>
    <row r="65" spans="1:15" x14ac:dyDescent="0.35">
      <c r="A65" s="40">
        <f>VLOOKUP(B65,'[1]PORTFOLIO RAW'!B:B,1,FALSE)</f>
        <v>916125</v>
      </c>
      <c r="B65" s="40">
        <v>916125</v>
      </c>
      <c r="C65" s="40" t="s">
        <v>5713</v>
      </c>
      <c r="D65" s="38" t="s">
        <v>5714</v>
      </c>
      <c r="E65" s="33">
        <v>15.83</v>
      </c>
      <c r="F65" s="33">
        <v>13.68</v>
      </c>
      <c r="G65" s="33">
        <v>13.9</v>
      </c>
      <c r="H65" s="33">
        <v>15.21</v>
      </c>
      <c r="I65" s="33">
        <v>14.58</v>
      </c>
      <c r="J65" s="33">
        <v>14.61</v>
      </c>
      <c r="K65" s="33">
        <v>15.05</v>
      </c>
      <c r="L65" s="33">
        <v>14.65</v>
      </c>
      <c r="M65" s="33">
        <v>15.39</v>
      </c>
      <c r="N65" s="33">
        <v>16.25</v>
      </c>
      <c r="O65" s="33">
        <v>16.690000000000001</v>
      </c>
    </row>
    <row r="66" spans="1:15" x14ac:dyDescent="0.35">
      <c r="A66" s="40">
        <f>VLOOKUP(B66,'[1]PORTFOLIO RAW'!B:B,1,FALSE)</f>
        <v>904282</v>
      </c>
      <c r="B66" s="40">
        <v>904282</v>
      </c>
      <c r="C66" s="40" t="s">
        <v>5715</v>
      </c>
      <c r="D66" s="38" t="s">
        <v>5716</v>
      </c>
      <c r="E66" s="33">
        <v>17.2</v>
      </c>
      <c r="F66" s="33">
        <v>14.57</v>
      </c>
      <c r="G66" s="33">
        <v>15.83</v>
      </c>
      <c r="H66" s="33">
        <v>20.11</v>
      </c>
      <c r="I66" s="33">
        <v>11.59</v>
      </c>
      <c r="J66" s="33">
        <v>11.24</v>
      </c>
      <c r="K66" s="33">
        <v>10.16</v>
      </c>
      <c r="L66" s="33">
        <v>8.18</v>
      </c>
      <c r="M66" s="33">
        <v>8.68</v>
      </c>
      <c r="N66" s="33">
        <v>7.88</v>
      </c>
      <c r="O66" s="33">
        <v>2.0499999999999998</v>
      </c>
    </row>
    <row r="67" spans="1:15" x14ac:dyDescent="0.35">
      <c r="A67" s="40">
        <f>VLOOKUP(B67,'[1]PORTFOLIO RAW'!B:B,1,FALSE)</f>
        <v>906148</v>
      </c>
      <c r="B67" s="40">
        <v>906148</v>
      </c>
      <c r="C67" s="40" t="s">
        <v>5717</v>
      </c>
      <c r="D67" s="38" t="s">
        <v>5718</v>
      </c>
      <c r="E67" s="33">
        <v>19.18</v>
      </c>
      <c r="F67" s="33">
        <v>20.170000000000002</v>
      </c>
      <c r="G67" s="33">
        <v>22.24</v>
      </c>
      <c r="H67" s="33">
        <v>20.21</v>
      </c>
      <c r="I67" s="33">
        <v>20.84</v>
      </c>
      <c r="J67" s="33">
        <v>19.48</v>
      </c>
      <c r="K67" s="33">
        <v>17.09</v>
      </c>
      <c r="L67" s="33">
        <v>16.600000000000001</v>
      </c>
      <c r="M67" s="33">
        <v>11.64</v>
      </c>
      <c r="N67" s="33">
        <v>21.43</v>
      </c>
      <c r="O67" s="33">
        <v>17.47</v>
      </c>
    </row>
    <row r="68" spans="1:15" x14ac:dyDescent="0.35">
      <c r="A68" s="40">
        <f>VLOOKUP(B68,'[1]PORTFOLIO RAW'!B:B,1,FALSE)</f>
        <v>922964</v>
      </c>
      <c r="B68" s="40">
        <v>922964</v>
      </c>
      <c r="C68" s="40" t="s">
        <v>5719</v>
      </c>
      <c r="D68" s="38" t="s">
        <v>5720</v>
      </c>
      <c r="E68" s="33">
        <v>1.63</v>
      </c>
      <c r="F68" s="33">
        <v>0.75</v>
      </c>
      <c r="G68" s="33">
        <v>0.19</v>
      </c>
      <c r="H68" s="33" t="s">
        <v>425</v>
      </c>
      <c r="I68" s="33">
        <v>0.75</v>
      </c>
      <c r="J68" s="33">
        <v>0.88</v>
      </c>
      <c r="K68" s="33">
        <v>0.88</v>
      </c>
      <c r="L68" s="33">
        <v>0.92</v>
      </c>
      <c r="M68" s="33">
        <v>0.78</v>
      </c>
      <c r="N68" s="33">
        <v>0.72</v>
      </c>
      <c r="O68" s="33">
        <v>1.0900000000000001</v>
      </c>
    </row>
    <row r="69" spans="1:15" x14ac:dyDescent="0.35">
      <c r="A69" s="40">
        <f>VLOOKUP(B69,'[1]PORTFOLIO RAW'!B:B,1,FALSE)</f>
        <v>929814</v>
      </c>
      <c r="B69" s="40">
        <v>929814</v>
      </c>
      <c r="C69" s="40" t="s">
        <v>5721</v>
      </c>
      <c r="D69" s="38" t="s">
        <v>5722</v>
      </c>
      <c r="E69" s="33">
        <v>7.88</v>
      </c>
      <c r="F69" s="33">
        <v>8.6300000000000008</v>
      </c>
      <c r="G69" s="33">
        <v>9.2899999999999991</v>
      </c>
      <c r="H69" s="33">
        <v>7.75</v>
      </c>
      <c r="I69" s="33">
        <v>8.2799999999999994</v>
      </c>
      <c r="J69" s="33">
        <v>5.27</v>
      </c>
      <c r="K69" s="33">
        <v>5.99</v>
      </c>
      <c r="L69" s="33">
        <v>2.76</v>
      </c>
      <c r="M69" s="33">
        <v>-0.21</v>
      </c>
      <c r="N69" s="33">
        <v>-3.16</v>
      </c>
      <c r="O69" s="33">
        <v>6.54</v>
      </c>
    </row>
    <row r="70" spans="1:15" x14ac:dyDescent="0.35">
      <c r="A70" s="40">
        <f>VLOOKUP(B70,'[1]PORTFOLIO RAW'!B:B,1,FALSE)</f>
        <v>902288</v>
      </c>
      <c r="B70" s="40">
        <v>902288</v>
      </c>
      <c r="C70" s="40" t="s">
        <v>5723</v>
      </c>
      <c r="D70" s="38" t="s">
        <v>5724</v>
      </c>
      <c r="E70" s="33">
        <v>4.62</v>
      </c>
      <c r="F70" s="33">
        <v>5.05</v>
      </c>
      <c r="G70" s="33">
        <v>3.76</v>
      </c>
      <c r="H70" s="33">
        <v>3.97</v>
      </c>
      <c r="I70" s="33">
        <v>3.99</v>
      </c>
      <c r="J70" s="33">
        <v>3.99</v>
      </c>
      <c r="K70" s="33">
        <v>3.51</v>
      </c>
      <c r="L70" s="33">
        <v>3.47</v>
      </c>
      <c r="M70" s="33">
        <v>3.57</v>
      </c>
      <c r="N70" s="33">
        <v>3.58</v>
      </c>
      <c r="O70" s="33">
        <v>4.13</v>
      </c>
    </row>
    <row r="71" spans="1:15" x14ac:dyDescent="0.35">
      <c r="A71" s="40">
        <f>VLOOKUP(B71,'[1]PORTFOLIO RAW'!B:B,1,FALSE)</f>
        <v>901686</v>
      </c>
      <c r="B71" s="40">
        <v>901686</v>
      </c>
      <c r="C71" s="40" t="s">
        <v>5725</v>
      </c>
      <c r="D71" s="38" t="s">
        <v>5726</v>
      </c>
      <c r="E71" s="33">
        <v>0.47</v>
      </c>
      <c r="F71" s="33">
        <v>3.83</v>
      </c>
      <c r="G71" s="33">
        <v>3.39</v>
      </c>
      <c r="H71" s="33">
        <v>4.03</v>
      </c>
      <c r="I71" s="33">
        <v>4.29</v>
      </c>
      <c r="J71" s="33">
        <v>3.8</v>
      </c>
      <c r="K71" s="33">
        <v>4.1100000000000003</v>
      </c>
      <c r="L71" s="33">
        <v>4.05</v>
      </c>
      <c r="M71" s="33">
        <v>3.95</v>
      </c>
      <c r="N71" s="33">
        <v>3.97</v>
      </c>
      <c r="O71" s="33">
        <v>3.33</v>
      </c>
    </row>
    <row r="72" spans="1:15" x14ac:dyDescent="0.35">
      <c r="A72" s="40">
        <f>VLOOKUP(B72,'[1]PORTFOLIO RAW'!B:B,1,FALSE)</f>
        <v>938928</v>
      </c>
      <c r="B72" s="40">
        <v>938928</v>
      </c>
      <c r="C72" s="40" t="s">
        <v>5727</v>
      </c>
      <c r="D72" s="38" t="s">
        <v>5728</v>
      </c>
      <c r="E72" s="33">
        <v>0.66</v>
      </c>
      <c r="F72" s="33">
        <v>3.79</v>
      </c>
      <c r="G72" s="33">
        <v>4.75</v>
      </c>
      <c r="H72" s="33">
        <v>5.17</v>
      </c>
      <c r="I72" s="33">
        <v>7.24</v>
      </c>
      <c r="J72" s="33">
        <v>9.26</v>
      </c>
      <c r="K72" s="33">
        <v>9.99</v>
      </c>
      <c r="L72" s="33">
        <v>7.27</v>
      </c>
      <c r="M72" s="33">
        <v>4.84</v>
      </c>
      <c r="N72" s="33">
        <v>6.52</v>
      </c>
      <c r="O72" s="33">
        <v>8.51</v>
      </c>
    </row>
    <row r="73" spans="1:15" x14ac:dyDescent="0.35">
      <c r="A73" s="40">
        <f>VLOOKUP(B73,'[1]PORTFOLIO RAW'!B:B,1,FALSE)</f>
        <v>912273</v>
      </c>
      <c r="B73" s="40">
        <v>912273</v>
      </c>
      <c r="C73" s="40" t="s">
        <v>5729</v>
      </c>
      <c r="D73" s="38" t="s">
        <v>5730</v>
      </c>
      <c r="E73" s="33">
        <v>15.76</v>
      </c>
      <c r="F73" s="33">
        <v>33.799999999999997</v>
      </c>
      <c r="G73" s="33">
        <v>11.9</v>
      </c>
      <c r="H73" s="33">
        <v>17.55</v>
      </c>
      <c r="I73" s="33">
        <v>11.87</v>
      </c>
      <c r="J73" s="33">
        <v>6.89</v>
      </c>
      <c r="K73" s="33">
        <v>7.65</v>
      </c>
      <c r="L73" s="33">
        <v>9.3800000000000008</v>
      </c>
      <c r="M73" s="33">
        <v>5.23</v>
      </c>
      <c r="N73" s="33">
        <v>14.6</v>
      </c>
      <c r="O73" s="33">
        <v>-1.52</v>
      </c>
    </row>
    <row r="74" spans="1:15" x14ac:dyDescent="0.35">
      <c r="A74" s="40">
        <f>VLOOKUP(B74,'[1]PORTFOLIO RAW'!B:B,1,FALSE)</f>
        <v>923036</v>
      </c>
      <c r="B74" s="40">
        <v>923036</v>
      </c>
      <c r="C74" s="40" t="s">
        <v>5731</v>
      </c>
      <c r="D74" s="38" t="s">
        <v>5732</v>
      </c>
      <c r="E74" s="33">
        <v>8.7799999999999994</v>
      </c>
      <c r="F74" s="33">
        <v>5.17</v>
      </c>
      <c r="G74" s="33">
        <v>6.76</v>
      </c>
      <c r="H74" s="33">
        <v>6.9</v>
      </c>
      <c r="I74" s="33">
        <v>3.52</v>
      </c>
      <c r="J74" s="33">
        <v>-11.32</v>
      </c>
      <c r="K74" s="33">
        <v>3.93</v>
      </c>
      <c r="L74" s="33">
        <v>5.2</v>
      </c>
      <c r="M74" s="33">
        <v>6.39</v>
      </c>
      <c r="N74" s="33">
        <v>8.6300000000000008</v>
      </c>
      <c r="O74" s="33">
        <v>15.28</v>
      </c>
    </row>
    <row r="75" spans="1:15" x14ac:dyDescent="0.35">
      <c r="A75" s="40">
        <f>VLOOKUP(B75,'[1]PORTFOLIO RAW'!B:B,1,FALSE)</f>
        <v>905966</v>
      </c>
      <c r="B75" s="40">
        <v>905966</v>
      </c>
      <c r="C75" s="40" t="s">
        <v>5733</v>
      </c>
      <c r="D75" s="38" t="s">
        <v>5734</v>
      </c>
      <c r="E75" s="33">
        <v>10.39</v>
      </c>
      <c r="F75" s="33">
        <v>9.91</v>
      </c>
      <c r="G75" s="33">
        <v>5.61</v>
      </c>
      <c r="H75" s="33">
        <v>11.48</v>
      </c>
      <c r="I75" s="33">
        <v>17.3</v>
      </c>
      <c r="J75" s="33">
        <v>13.86</v>
      </c>
      <c r="K75" s="33">
        <v>11.17</v>
      </c>
      <c r="L75" s="33">
        <v>11.14</v>
      </c>
      <c r="M75" s="33">
        <v>9.35</v>
      </c>
      <c r="N75" s="33">
        <v>9.56</v>
      </c>
      <c r="O75" s="33">
        <v>6.36</v>
      </c>
    </row>
    <row r="76" spans="1:15" x14ac:dyDescent="0.35">
      <c r="A76" s="40">
        <f>VLOOKUP(B76,'[1]PORTFOLIO RAW'!B:B,1,FALSE)</f>
        <v>325922</v>
      </c>
      <c r="B76" s="40">
        <v>325922</v>
      </c>
      <c r="C76" s="40" t="s">
        <v>5735</v>
      </c>
      <c r="D76" s="38" t="s">
        <v>5736</v>
      </c>
      <c r="E76" s="33">
        <v>-5.55</v>
      </c>
      <c r="F76" s="33">
        <v>-28.65</v>
      </c>
      <c r="G76" s="33">
        <v>-6.77</v>
      </c>
      <c r="H76" s="33">
        <v>4.76</v>
      </c>
      <c r="I76" s="33">
        <v>1.87</v>
      </c>
      <c r="J76" s="33">
        <v>16.37</v>
      </c>
      <c r="K76" s="33">
        <v>6.33</v>
      </c>
      <c r="L76" s="33">
        <v>5.99</v>
      </c>
      <c r="M76" s="33">
        <v>7.54</v>
      </c>
      <c r="N76" s="33">
        <v>8.23</v>
      </c>
      <c r="O76" s="33">
        <v>9.1199999999999992</v>
      </c>
    </row>
    <row r="77" spans="1:15" x14ac:dyDescent="0.35">
      <c r="A77" s="40">
        <f>VLOOKUP(B77,'[1]PORTFOLIO RAW'!B:B,1,FALSE)</f>
        <v>912941</v>
      </c>
      <c r="B77" s="40">
        <v>912941</v>
      </c>
      <c r="C77" s="40" t="s">
        <v>5737</v>
      </c>
      <c r="D77" s="38" t="s">
        <v>5738</v>
      </c>
      <c r="E77" s="33">
        <v>9.5</v>
      </c>
      <c r="F77" s="33">
        <v>8.02</v>
      </c>
      <c r="G77" s="33">
        <v>6.64</v>
      </c>
      <c r="H77" s="33">
        <v>8.9499999999999993</v>
      </c>
      <c r="I77" s="33">
        <v>8.68</v>
      </c>
      <c r="J77" s="33">
        <v>7.93</v>
      </c>
      <c r="K77" s="33">
        <v>8.25</v>
      </c>
      <c r="L77" s="33">
        <v>7.47</v>
      </c>
      <c r="M77" s="33">
        <v>8.1300000000000008</v>
      </c>
      <c r="N77" s="33">
        <v>5.72</v>
      </c>
      <c r="O77" s="33">
        <v>5.65</v>
      </c>
    </row>
    <row r="78" spans="1:15" x14ac:dyDescent="0.35">
      <c r="A78" s="40">
        <f>VLOOKUP(B78,'[1]PORTFOLIO RAW'!B:B,1,FALSE)</f>
        <v>683118</v>
      </c>
      <c r="B78" s="40">
        <v>683118</v>
      </c>
      <c r="C78" s="40" t="s">
        <v>5739</v>
      </c>
      <c r="D78" s="38" t="s">
        <v>5740</v>
      </c>
      <c r="E78" s="33">
        <v>45.32</v>
      </c>
      <c r="F78" s="33">
        <v>30.8</v>
      </c>
      <c r="G78" s="33">
        <v>25.52</v>
      </c>
      <c r="H78" s="33">
        <v>26.04</v>
      </c>
      <c r="I78" s="33">
        <v>24.13</v>
      </c>
      <c r="J78" s="33">
        <v>22.63</v>
      </c>
      <c r="K78" s="33">
        <v>21.07</v>
      </c>
      <c r="L78" s="33">
        <v>24.54</v>
      </c>
      <c r="M78" s="33">
        <v>21.7</v>
      </c>
      <c r="N78" s="33">
        <v>7.31</v>
      </c>
      <c r="O78" s="33">
        <v>16.760000000000002</v>
      </c>
    </row>
    <row r="79" spans="1:15" x14ac:dyDescent="0.35">
      <c r="A79" s="40">
        <f>VLOOKUP(B79,'[1]PORTFOLIO RAW'!B:B,1,FALSE)</f>
        <v>906189</v>
      </c>
      <c r="B79" s="40">
        <v>906189</v>
      </c>
      <c r="C79" s="40" t="s">
        <v>5741</v>
      </c>
      <c r="D79" s="38" t="s">
        <v>5742</v>
      </c>
      <c r="E79" s="33">
        <v>7.21</v>
      </c>
      <c r="F79" s="33">
        <v>7.5</v>
      </c>
      <c r="G79" s="33">
        <v>4.7300000000000004</v>
      </c>
      <c r="H79" s="33">
        <v>6.05</v>
      </c>
      <c r="I79" s="33">
        <v>7.93</v>
      </c>
      <c r="J79" s="33">
        <v>7.69</v>
      </c>
      <c r="K79" s="33">
        <v>7.29</v>
      </c>
      <c r="L79" s="33">
        <v>6.2</v>
      </c>
      <c r="M79" s="33">
        <v>4.49</v>
      </c>
      <c r="N79" s="33">
        <v>3.84</v>
      </c>
      <c r="O79" s="33">
        <v>4.43</v>
      </c>
    </row>
    <row r="80" spans="1:15" x14ac:dyDescent="0.35">
      <c r="A80" s="40">
        <f>VLOOKUP(B80,'[1]PORTFOLIO RAW'!B:B,1,FALSE)</f>
        <v>327998</v>
      </c>
      <c r="B80" s="40">
        <v>327998</v>
      </c>
      <c r="C80" s="40" t="s">
        <v>5743</v>
      </c>
      <c r="D80" s="38" t="s">
        <v>5744</v>
      </c>
      <c r="E80" s="33">
        <v>5.47</v>
      </c>
      <c r="F80" s="33">
        <v>4.04</v>
      </c>
      <c r="G80" s="33">
        <v>0.99</v>
      </c>
      <c r="H80" s="33">
        <v>1.29</v>
      </c>
      <c r="I80" s="33">
        <v>1.08</v>
      </c>
      <c r="J80" s="33">
        <v>0.51</v>
      </c>
      <c r="K80" s="33">
        <v>0.7</v>
      </c>
      <c r="L80" s="33">
        <v>0.72</v>
      </c>
      <c r="M80" s="33">
        <v>1</v>
      </c>
      <c r="N80" s="33">
        <v>1.02</v>
      </c>
      <c r="O80" s="33">
        <v>1.18</v>
      </c>
    </row>
    <row r="81" spans="1:15" x14ac:dyDescent="0.35">
      <c r="A81" s="40">
        <f>VLOOKUP(B81,'[1]PORTFOLIO RAW'!B:B,1,FALSE)</f>
        <v>683432</v>
      </c>
      <c r="B81" s="40">
        <v>683432</v>
      </c>
      <c r="C81" s="40" t="s">
        <v>5745</v>
      </c>
      <c r="D81" s="38" t="s">
        <v>5746</v>
      </c>
      <c r="E81" s="33">
        <v>7.91</v>
      </c>
      <c r="F81" s="33">
        <v>1.31</v>
      </c>
      <c r="G81" s="33">
        <v>4.47</v>
      </c>
      <c r="H81" s="33">
        <v>4.26</v>
      </c>
      <c r="I81" s="33">
        <v>4.47</v>
      </c>
      <c r="J81" s="33" t="s">
        <v>425</v>
      </c>
      <c r="K81" s="33">
        <v>4</v>
      </c>
      <c r="L81" s="33">
        <v>3.72</v>
      </c>
      <c r="M81" s="33">
        <v>4.7</v>
      </c>
      <c r="N81" s="33">
        <v>3.98</v>
      </c>
      <c r="O81" s="33">
        <v>7.11</v>
      </c>
    </row>
    <row r="82" spans="1:15" x14ac:dyDescent="0.35">
      <c r="A82" s="40">
        <f>VLOOKUP(B82,'[1]PORTFOLIO RAW'!B:B,1,FALSE)</f>
        <v>921964</v>
      </c>
      <c r="B82" s="40">
        <v>921964</v>
      </c>
      <c r="C82" s="40" t="s">
        <v>5747</v>
      </c>
      <c r="D82" s="38" t="s">
        <v>5748</v>
      </c>
      <c r="E82" s="33">
        <v>8.5500000000000007</v>
      </c>
      <c r="F82" s="33">
        <v>7.92</v>
      </c>
      <c r="G82" s="33">
        <v>5.87</v>
      </c>
      <c r="H82" s="33">
        <v>6.44</v>
      </c>
      <c r="I82" s="33">
        <v>7.2</v>
      </c>
      <c r="J82" s="33">
        <v>8.15</v>
      </c>
      <c r="K82" s="33">
        <v>8.15</v>
      </c>
      <c r="L82" s="33">
        <v>9.3000000000000007</v>
      </c>
      <c r="M82" s="33">
        <v>9.93</v>
      </c>
      <c r="N82" s="33">
        <v>10.68</v>
      </c>
      <c r="O82" s="33">
        <v>9.91</v>
      </c>
    </row>
    <row r="83" spans="1:15" x14ac:dyDescent="0.35">
      <c r="A83" s="40">
        <f>VLOOKUP(B83,'[1]PORTFOLIO RAW'!B:B,1,FALSE)</f>
        <v>154259</v>
      </c>
      <c r="B83" s="40">
        <v>154259</v>
      </c>
      <c r="C83" s="40" t="s">
        <v>5749</v>
      </c>
      <c r="D83" s="38" t="s">
        <v>5750</v>
      </c>
      <c r="E83" s="33">
        <v>11.73</v>
      </c>
      <c r="F83" s="33">
        <v>12.56</v>
      </c>
      <c r="G83" s="33">
        <v>15.27</v>
      </c>
      <c r="H83" s="33">
        <v>17.440000000000001</v>
      </c>
      <c r="I83" s="33">
        <v>21.06</v>
      </c>
      <c r="J83" s="33">
        <v>24.67</v>
      </c>
      <c r="K83" s="33">
        <v>22.18</v>
      </c>
      <c r="L83" s="33">
        <v>20.73</v>
      </c>
      <c r="M83" s="33">
        <v>6.91</v>
      </c>
      <c r="N83" s="33">
        <v>7.22</v>
      </c>
      <c r="O83" s="33">
        <v>11.95</v>
      </c>
    </row>
    <row r="84" spans="1:15" x14ac:dyDescent="0.35">
      <c r="A84" s="40">
        <f>VLOOKUP(B84,'[1]PORTFOLIO RAW'!B:B,1,FALSE)</f>
        <v>904830</v>
      </c>
      <c r="B84" s="40">
        <v>904830</v>
      </c>
      <c r="C84" s="40" t="s">
        <v>5751</v>
      </c>
      <c r="D84" s="38" t="s">
        <v>5752</v>
      </c>
      <c r="E84" s="33">
        <v>9.26</v>
      </c>
      <c r="F84" s="33">
        <v>8.1999999999999993</v>
      </c>
      <c r="G84" s="33">
        <v>5.48</v>
      </c>
      <c r="H84" s="33">
        <v>9.43</v>
      </c>
      <c r="I84" s="33">
        <v>10.81</v>
      </c>
      <c r="J84" s="33">
        <v>8.9499999999999993</v>
      </c>
      <c r="K84" s="33">
        <v>10.19</v>
      </c>
      <c r="L84" s="33">
        <v>8.6300000000000008</v>
      </c>
      <c r="M84" s="33">
        <v>10.83</v>
      </c>
      <c r="N84" s="33">
        <v>6.38</v>
      </c>
      <c r="O84" s="33">
        <v>8.7200000000000006</v>
      </c>
    </row>
    <row r="85" spans="1:15" x14ac:dyDescent="0.35">
      <c r="A85" s="40">
        <f>VLOOKUP(B85,'[1]PORTFOLIO RAW'!B:B,1,FALSE)</f>
        <v>932913</v>
      </c>
      <c r="B85" s="40">
        <v>932913</v>
      </c>
      <c r="C85" s="40" t="s">
        <v>5753</v>
      </c>
      <c r="D85" s="38" t="s">
        <v>5754</v>
      </c>
      <c r="E85" s="33">
        <v>5.65</v>
      </c>
      <c r="F85" s="33">
        <v>5.92</v>
      </c>
      <c r="G85" s="33">
        <v>4.91</v>
      </c>
      <c r="H85" s="33">
        <v>4.8499999999999996</v>
      </c>
      <c r="I85" s="33">
        <v>5.22</v>
      </c>
      <c r="J85" s="33">
        <v>5.12</v>
      </c>
      <c r="K85" s="33">
        <v>4.95</v>
      </c>
      <c r="L85" s="33">
        <v>5.59</v>
      </c>
      <c r="M85" s="33">
        <v>5.57</v>
      </c>
      <c r="N85" s="33">
        <v>5.65</v>
      </c>
      <c r="O85" s="33">
        <v>5.13</v>
      </c>
    </row>
    <row r="86" spans="1:15" x14ac:dyDescent="0.35">
      <c r="A86" s="40">
        <f>VLOOKUP(B86,'[1]PORTFOLIO RAW'!B:B,1,FALSE)</f>
        <v>905214</v>
      </c>
      <c r="B86" s="40">
        <v>905214</v>
      </c>
      <c r="C86" s="40" t="s">
        <v>5755</v>
      </c>
      <c r="D86" s="38" t="s">
        <v>5756</v>
      </c>
      <c r="E86" s="33">
        <v>5.54</v>
      </c>
      <c r="F86" s="33">
        <v>3.61</v>
      </c>
      <c r="G86" s="33">
        <v>3.63</v>
      </c>
      <c r="H86" s="33">
        <v>4.0199999999999996</v>
      </c>
      <c r="I86" s="33">
        <v>4.05</v>
      </c>
      <c r="J86" s="33">
        <v>3.42</v>
      </c>
      <c r="K86" s="33">
        <v>3.61</v>
      </c>
      <c r="L86" s="33">
        <v>4.3899999999999997</v>
      </c>
      <c r="M86" s="33">
        <v>3.6</v>
      </c>
      <c r="N86" s="33">
        <v>3.87</v>
      </c>
      <c r="O86" s="33">
        <v>4.5</v>
      </c>
    </row>
    <row r="87" spans="1:15" x14ac:dyDescent="0.35">
      <c r="A87" s="40">
        <f>VLOOKUP(B87,'[1]PORTFOLIO RAW'!B:B,1,FALSE)</f>
        <v>513260</v>
      </c>
      <c r="B87" s="40">
        <v>513260</v>
      </c>
      <c r="C87" s="40" t="s">
        <v>5757</v>
      </c>
      <c r="D87" s="38" t="s">
        <v>5758</v>
      </c>
      <c r="E87" s="33">
        <v>5.22</v>
      </c>
      <c r="F87" s="33">
        <v>3.32</v>
      </c>
      <c r="G87" s="33">
        <v>-1.56</v>
      </c>
      <c r="H87" s="33">
        <v>2.82</v>
      </c>
      <c r="I87" s="33">
        <v>3.19</v>
      </c>
      <c r="J87" s="33">
        <v>1.05</v>
      </c>
      <c r="K87" s="33">
        <v>4.4000000000000004</v>
      </c>
      <c r="L87" s="33">
        <v>4.95</v>
      </c>
      <c r="M87" s="33">
        <v>9.8800000000000008</v>
      </c>
      <c r="N87" s="33">
        <v>5.87</v>
      </c>
      <c r="O87" s="33">
        <v>23.83</v>
      </c>
    </row>
    <row r="88" spans="1:15" x14ac:dyDescent="0.35">
      <c r="A88" s="40">
        <f>VLOOKUP(B88,'[1]PORTFOLIO RAW'!B:B,1,FALSE)</f>
        <v>152719</v>
      </c>
      <c r="B88" s="40">
        <v>152719</v>
      </c>
      <c r="C88" s="40" t="s">
        <v>5759</v>
      </c>
      <c r="D88" s="38" t="s">
        <v>5760</v>
      </c>
      <c r="E88" s="33">
        <v>7.73</v>
      </c>
      <c r="F88" s="33">
        <v>11.4</v>
      </c>
      <c r="G88" s="33">
        <v>9.07</v>
      </c>
      <c r="H88" s="33">
        <v>9.09</v>
      </c>
      <c r="I88" s="33">
        <v>10.01</v>
      </c>
      <c r="J88" s="33">
        <v>9.4600000000000009</v>
      </c>
      <c r="K88" s="33">
        <v>7.69</v>
      </c>
      <c r="L88" s="33">
        <v>5.32</v>
      </c>
      <c r="M88" s="33">
        <v>12.79</v>
      </c>
      <c r="N88" s="33">
        <v>9.2200000000000006</v>
      </c>
      <c r="O88" s="33">
        <v>10.029999999999999</v>
      </c>
    </row>
    <row r="89" spans="1:15" x14ac:dyDescent="0.35">
      <c r="A89" s="40">
        <f>VLOOKUP(B89,'[1]PORTFOLIO RAW'!B:B,1,FALSE)</f>
        <v>687609</v>
      </c>
      <c r="B89" s="40">
        <v>687609</v>
      </c>
      <c r="C89" s="40" t="s">
        <v>5761</v>
      </c>
      <c r="D89" s="38" t="s">
        <v>5762</v>
      </c>
      <c r="E89" s="33">
        <v>2.4900000000000002</v>
      </c>
      <c r="F89" s="33">
        <v>11.53</v>
      </c>
      <c r="G89" s="33">
        <v>14.05</v>
      </c>
      <c r="H89" s="33">
        <v>8.92</v>
      </c>
      <c r="I89" s="33">
        <v>13.16</v>
      </c>
      <c r="J89" s="33">
        <v>8.23</v>
      </c>
      <c r="K89" s="33">
        <v>7.44</v>
      </c>
      <c r="L89" s="33">
        <v>0.33</v>
      </c>
      <c r="M89" s="33">
        <v>5.85</v>
      </c>
      <c r="N89" s="33">
        <v>40.14</v>
      </c>
      <c r="O89" s="33">
        <v>-4.08</v>
      </c>
    </row>
    <row r="90" spans="1:15" x14ac:dyDescent="0.35">
      <c r="A90" s="40">
        <f>VLOOKUP(B90,'[1]PORTFOLIO RAW'!B:B,1,FALSE)</f>
        <v>923937</v>
      </c>
      <c r="B90" s="40">
        <v>923937</v>
      </c>
      <c r="C90" s="40" t="s">
        <v>5763</v>
      </c>
      <c r="D90" s="38" t="s">
        <v>5764</v>
      </c>
      <c r="E90" s="33">
        <v>1.33</v>
      </c>
      <c r="F90" s="33">
        <v>0.59</v>
      </c>
      <c r="G90" s="33">
        <v>0.81</v>
      </c>
      <c r="H90" s="33">
        <v>0.3</v>
      </c>
      <c r="I90" s="33">
        <v>0.42</v>
      </c>
      <c r="J90" s="33">
        <v>0.48</v>
      </c>
      <c r="K90" s="33">
        <v>0.84</v>
      </c>
      <c r="L90" s="33">
        <v>0.49</v>
      </c>
      <c r="M90" s="33">
        <v>1.02</v>
      </c>
      <c r="N90" s="33" t="s">
        <v>425</v>
      </c>
      <c r="O90" s="33">
        <v>1.1100000000000001</v>
      </c>
    </row>
    <row r="91" spans="1:15" x14ac:dyDescent="0.35">
      <c r="A91" s="40">
        <f>VLOOKUP(B91,'[1]PORTFOLIO RAW'!B:B,1,FALSE)</f>
        <v>741344</v>
      </c>
      <c r="B91" s="40">
        <v>741344</v>
      </c>
      <c r="C91" s="40" t="s">
        <v>5765</v>
      </c>
      <c r="D91" s="38" t="s">
        <v>5766</v>
      </c>
      <c r="E91" s="33">
        <v>0.72</v>
      </c>
      <c r="F91" s="33">
        <v>-0.84</v>
      </c>
      <c r="G91" s="33">
        <v>0.1</v>
      </c>
      <c r="H91" s="33">
        <v>0.98</v>
      </c>
      <c r="I91" s="33">
        <v>0.98</v>
      </c>
      <c r="J91" s="33">
        <v>0.72</v>
      </c>
      <c r="K91" s="33" t="s">
        <v>425</v>
      </c>
      <c r="L91" s="33">
        <v>0.61</v>
      </c>
      <c r="M91" s="33">
        <v>1.17</v>
      </c>
      <c r="N91" s="33">
        <v>1.05</v>
      </c>
      <c r="O91" s="33">
        <v>-0.14000000000000001</v>
      </c>
    </row>
    <row r="92" spans="1:15" x14ac:dyDescent="0.35">
      <c r="A92" s="40">
        <f>VLOOKUP(B92,'[1]PORTFOLIO RAW'!B:B,1,FALSE)</f>
        <v>357922</v>
      </c>
      <c r="B92" s="40">
        <v>357922</v>
      </c>
      <c r="C92" s="40" t="s">
        <v>5767</v>
      </c>
      <c r="D92" s="38" t="s">
        <v>5768</v>
      </c>
      <c r="E92" s="33">
        <v>6.09</v>
      </c>
      <c r="F92" s="33">
        <v>7.26</v>
      </c>
      <c r="G92" s="33">
        <v>3.56</v>
      </c>
      <c r="H92" s="33">
        <v>8.86</v>
      </c>
      <c r="I92" s="33">
        <v>12.38</v>
      </c>
      <c r="J92" s="33">
        <v>5.99</v>
      </c>
      <c r="K92" s="33">
        <v>10.92</v>
      </c>
      <c r="L92" s="33">
        <v>6.33</v>
      </c>
      <c r="M92" s="33">
        <v>7.63</v>
      </c>
      <c r="N92" s="33">
        <v>6.72</v>
      </c>
      <c r="O92" s="33">
        <v>9.81</v>
      </c>
    </row>
    <row r="93" spans="1:15" x14ac:dyDescent="0.35">
      <c r="A93" s="40">
        <f>VLOOKUP(B93,'[1]PORTFOLIO RAW'!B:B,1,FALSE)</f>
        <v>883488</v>
      </c>
      <c r="B93" s="40">
        <v>883488</v>
      </c>
      <c r="C93" s="40" t="s">
        <v>5769</v>
      </c>
      <c r="D93" s="38" t="s">
        <v>5770</v>
      </c>
      <c r="E93" s="33">
        <v>-2.4300000000000002</v>
      </c>
      <c r="F93" s="33">
        <v>-0.54</v>
      </c>
      <c r="G93" s="33">
        <v>-2.41</v>
      </c>
      <c r="H93" s="33">
        <v>0.18</v>
      </c>
      <c r="I93" s="33">
        <v>0.61</v>
      </c>
      <c r="J93" s="33">
        <v>0.01</v>
      </c>
      <c r="K93" s="33">
        <v>0.69</v>
      </c>
      <c r="L93" s="33">
        <v>1.1200000000000001</v>
      </c>
      <c r="M93" s="33">
        <v>0.89</v>
      </c>
      <c r="N93" s="33">
        <v>1.31</v>
      </c>
      <c r="O93" s="33">
        <v>1.2</v>
      </c>
    </row>
    <row r="94" spans="1:15" x14ac:dyDescent="0.35">
      <c r="A94" s="40">
        <f>VLOOKUP(B94,'[1]PORTFOLIO RAW'!B:B,1,FALSE)</f>
        <v>755148</v>
      </c>
      <c r="B94" s="40">
        <v>755148</v>
      </c>
      <c r="C94" s="40" t="s">
        <v>5771</v>
      </c>
      <c r="D94" s="38" t="s">
        <v>5772</v>
      </c>
      <c r="E94" s="33">
        <v>8.7100000000000009</v>
      </c>
      <c r="F94" s="33">
        <v>-70.11</v>
      </c>
      <c r="G94" s="33">
        <v>-8.9600000000000009</v>
      </c>
      <c r="H94" s="33">
        <v>9.86</v>
      </c>
      <c r="I94" s="33">
        <v>5.76</v>
      </c>
      <c r="J94" s="33">
        <v>23.9</v>
      </c>
      <c r="K94" s="33">
        <v>8.58</v>
      </c>
      <c r="L94" s="33">
        <v>6.77</v>
      </c>
      <c r="M94" s="33">
        <v>10.47</v>
      </c>
      <c r="N94" s="33">
        <v>11.07</v>
      </c>
      <c r="O94" s="33">
        <v>10.75</v>
      </c>
    </row>
    <row r="95" spans="1:15" x14ac:dyDescent="0.35">
      <c r="A95" s="40">
        <f>VLOOKUP(B95,'[1]PORTFOLIO RAW'!B:B,1,FALSE)</f>
        <v>135448</v>
      </c>
      <c r="B95" s="40">
        <v>135448</v>
      </c>
      <c r="C95" s="40" t="s">
        <v>5773</v>
      </c>
      <c r="D95" s="38" t="s">
        <v>5774</v>
      </c>
      <c r="E95" s="33">
        <v>10.27</v>
      </c>
      <c r="F95" s="33">
        <v>13.82</v>
      </c>
      <c r="G95" s="33">
        <v>12.04</v>
      </c>
      <c r="H95" s="33">
        <v>14.28</v>
      </c>
      <c r="I95" s="33">
        <v>17.8</v>
      </c>
      <c r="J95" s="33">
        <v>6.83</v>
      </c>
      <c r="K95" s="33">
        <v>6.84</v>
      </c>
      <c r="L95" s="33">
        <v>6.32</v>
      </c>
      <c r="M95" s="33">
        <v>4.75</v>
      </c>
      <c r="N95" s="33">
        <v>5.82</v>
      </c>
      <c r="O95" s="33">
        <v>7.42</v>
      </c>
    </row>
    <row r="96" spans="1:15" x14ac:dyDescent="0.35">
      <c r="A96" s="40">
        <f>VLOOKUP(B96,'[1]PORTFOLIO RAW'!B:B,1,FALSE)</f>
        <v>921268</v>
      </c>
      <c r="B96" s="40">
        <v>921268</v>
      </c>
      <c r="C96" s="40" t="s">
        <v>5775</v>
      </c>
      <c r="D96" s="38" t="s">
        <v>5776</v>
      </c>
      <c r="E96" s="33">
        <v>10.55</v>
      </c>
      <c r="F96" s="33">
        <v>10.76</v>
      </c>
      <c r="G96" s="33">
        <v>9.73</v>
      </c>
      <c r="H96" s="33">
        <v>11.81</v>
      </c>
      <c r="I96" s="33">
        <v>4.45</v>
      </c>
      <c r="J96" s="33">
        <v>4.99</v>
      </c>
      <c r="K96" s="33">
        <v>6.17</v>
      </c>
      <c r="L96" s="33">
        <v>7.07</v>
      </c>
      <c r="M96" s="33">
        <v>6.15</v>
      </c>
      <c r="N96" s="33">
        <v>7.66</v>
      </c>
      <c r="O96" s="33">
        <v>8.86</v>
      </c>
    </row>
    <row r="97" spans="1:15" x14ac:dyDescent="0.35">
      <c r="A97" s="40">
        <f>VLOOKUP(B97,'[1]PORTFOLIO RAW'!B:B,1,FALSE)</f>
        <v>912157</v>
      </c>
      <c r="B97" s="40">
        <v>912157</v>
      </c>
      <c r="C97" s="40" t="s">
        <v>5777</v>
      </c>
      <c r="D97" s="38" t="s">
        <v>5778</v>
      </c>
      <c r="E97" s="33">
        <v>5.2</v>
      </c>
      <c r="F97" s="33">
        <v>4.87</v>
      </c>
      <c r="G97" s="33">
        <v>3.23</v>
      </c>
      <c r="H97" s="33">
        <v>12.58</v>
      </c>
      <c r="I97" s="33">
        <v>0.67</v>
      </c>
      <c r="J97" s="33">
        <v>2.57</v>
      </c>
      <c r="K97" s="33">
        <v>5.09</v>
      </c>
      <c r="L97" s="33">
        <v>4.49</v>
      </c>
      <c r="M97" s="33">
        <v>5.72</v>
      </c>
      <c r="N97" s="33">
        <v>6.19</v>
      </c>
      <c r="O97" s="33">
        <v>6.2</v>
      </c>
    </row>
    <row r="98" spans="1:15" x14ac:dyDescent="0.35">
      <c r="A98" s="40">
        <f>VLOOKUP(B98,'[1]PORTFOLIO RAW'!B:B,1,FALSE)</f>
        <v>500320</v>
      </c>
      <c r="B98" s="40">
        <v>500320</v>
      </c>
      <c r="C98" s="40" t="s">
        <v>5779</v>
      </c>
      <c r="D98" s="38" t="s">
        <v>5780</v>
      </c>
      <c r="E98" s="33">
        <v>1.6</v>
      </c>
      <c r="F98" s="33">
        <v>-8.24</v>
      </c>
      <c r="G98" s="33">
        <v>-20.7</v>
      </c>
      <c r="H98" s="33">
        <v>-14.7</v>
      </c>
      <c r="I98" s="33">
        <v>-5.83</v>
      </c>
      <c r="J98" s="33">
        <v>1.72</v>
      </c>
      <c r="K98" s="33">
        <v>2.23</v>
      </c>
      <c r="L98" s="33">
        <v>0.51</v>
      </c>
      <c r="M98" s="33">
        <v>15.14</v>
      </c>
      <c r="N98" s="33">
        <v>18.350000000000001</v>
      </c>
      <c r="O98" s="33">
        <v>14.15</v>
      </c>
    </row>
    <row r="99" spans="1:15" x14ac:dyDescent="0.35">
      <c r="A99" s="40">
        <f>VLOOKUP(B99,'[1]PORTFOLIO RAW'!B:B,1,FALSE)</f>
        <v>905115</v>
      </c>
      <c r="B99" s="40">
        <v>905115</v>
      </c>
      <c r="C99" s="40" t="s">
        <v>5781</v>
      </c>
      <c r="D99" s="38" t="s">
        <v>5782</v>
      </c>
      <c r="E99" s="33">
        <v>12.02</v>
      </c>
      <c r="F99" s="33">
        <v>12.63</v>
      </c>
      <c r="G99" s="33">
        <v>9.23</v>
      </c>
      <c r="H99" s="33">
        <v>11.01</v>
      </c>
      <c r="I99" s="33">
        <v>11.3</v>
      </c>
      <c r="J99" s="33">
        <v>8.92</v>
      </c>
      <c r="K99" s="33">
        <v>8.84</v>
      </c>
      <c r="L99" s="33">
        <v>9.3000000000000007</v>
      </c>
      <c r="M99" s="33">
        <v>12.28</v>
      </c>
      <c r="N99" s="33">
        <v>8.1</v>
      </c>
      <c r="O99" s="33">
        <v>7.98</v>
      </c>
    </row>
    <row r="100" spans="1:15" x14ac:dyDescent="0.35">
      <c r="A100" s="40">
        <f>VLOOKUP(B100,'[1]PORTFOLIO RAW'!B:B,1,FALSE)</f>
        <v>902306</v>
      </c>
      <c r="B100" s="40">
        <v>902306</v>
      </c>
      <c r="C100" s="40" t="s">
        <v>5783</v>
      </c>
      <c r="D100" s="38" t="s">
        <v>5784</v>
      </c>
      <c r="E100" s="33">
        <v>4.75</v>
      </c>
      <c r="F100" s="33">
        <v>4.5599999999999996</v>
      </c>
      <c r="G100" s="33">
        <v>4.28</v>
      </c>
      <c r="H100" s="33">
        <v>4.2300000000000004</v>
      </c>
      <c r="I100" s="33">
        <v>4.1500000000000004</v>
      </c>
      <c r="J100" s="33">
        <v>2.95</v>
      </c>
      <c r="K100" s="33">
        <v>2.6</v>
      </c>
      <c r="L100" s="33">
        <v>3.05</v>
      </c>
      <c r="M100" s="33">
        <v>0.57999999999999996</v>
      </c>
      <c r="N100" s="33">
        <v>-0.28999999999999998</v>
      </c>
      <c r="O100" s="33">
        <v>1.85</v>
      </c>
    </row>
    <row r="101" spans="1:15" x14ac:dyDescent="0.35">
      <c r="A101" s="40">
        <f>VLOOKUP(B101,'[1]PORTFOLIO RAW'!B:B,1,FALSE)</f>
        <v>500373</v>
      </c>
      <c r="B101" s="40">
        <v>500373</v>
      </c>
      <c r="C101" s="40" t="s">
        <v>5785</v>
      </c>
      <c r="D101" s="38" t="s">
        <v>5786</v>
      </c>
      <c r="E101" s="33">
        <v>10.43</v>
      </c>
      <c r="F101" s="33">
        <v>17.62</v>
      </c>
      <c r="G101" s="33">
        <v>3.59</v>
      </c>
      <c r="H101" s="33">
        <v>1.23</v>
      </c>
      <c r="I101" s="33">
        <v>5.29</v>
      </c>
      <c r="J101" s="33">
        <v>2.72</v>
      </c>
      <c r="K101" s="33">
        <v>8.1199999999999992</v>
      </c>
      <c r="L101" s="33">
        <v>9.33</v>
      </c>
      <c r="M101" s="33">
        <v>-14.16</v>
      </c>
      <c r="N101" s="33">
        <v>-3.24</v>
      </c>
      <c r="O101" s="33">
        <v>9.34</v>
      </c>
    </row>
    <row r="102" spans="1:15" x14ac:dyDescent="0.35">
      <c r="A102" s="40">
        <f>VLOOKUP(B102,'[1]PORTFOLIO RAW'!B:B,1,FALSE)</f>
        <v>906194</v>
      </c>
      <c r="B102" s="40">
        <v>906194</v>
      </c>
      <c r="C102" s="40" t="s">
        <v>5787</v>
      </c>
      <c r="D102" s="38" t="s">
        <v>5788</v>
      </c>
      <c r="E102" s="33">
        <v>11.69</v>
      </c>
      <c r="F102" s="33">
        <v>9.41</v>
      </c>
      <c r="G102" s="33">
        <v>7.96</v>
      </c>
      <c r="H102" s="33">
        <v>8.68</v>
      </c>
      <c r="I102" s="33">
        <v>7.74</v>
      </c>
      <c r="J102" s="33">
        <v>7.67</v>
      </c>
      <c r="K102" s="33">
        <v>8.77</v>
      </c>
      <c r="L102" s="33">
        <v>8.94</v>
      </c>
      <c r="M102" s="33">
        <v>10.26</v>
      </c>
      <c r="N102" s="33">
        <v>9.83</v>
      </c>
      <c r="O102" s="33">
        <v>9.32</v>
      </c>
    </row>
    <row r="103" spans="1:15" x14ac:dyDescent="0.35">
      <c r="A103" s="40">
        <f>VLOOKUP(B103,'[1]PORTFOLIO RAW'!B:B,1,FALSE)</f>
        <v>329534</v>
      </c>
      <c r="B103" s="40">
        <v>329534</v>
      </c>
      <c r="C103" s="40" t="s">
        <v>5789</v>
      </c>
      <c r="D103" s="38" t="s">
        <v>5790</v>
      </c>
      <c r="E103" s="33">
        <v>8.5299999999999994</v>
      </c>
      <c r="F103" s="33">
        <v>4.58</v>
      </c>
      <c r="G103" s="33">
        <v>4.37</v>
      </c>
      <c r="H103" s="33">
        <v>3.77</v>
      </c>
      <c r="I103" s="33">
        <v>7.37</v>
      </c>
      <c r="J103" s="33">
        <v>6.81</v>
      </c>
      <c r="K103" s="33">
        <v>11.12</v>
      </c>
      <c r="L103" s="33">
        <v>4.09</v>
      </c>
      <c r="M103" s="33">
        <v>5.0599999999999996</v>
      </c>
      <c r="N103" s="33">
        <v>21.06</v>
      </c>
      <c r="O103" s="33">
        <v>4.08</v>
      </c>
    </row>
    <row r="104" spans="1:15" x14ac:dyDescent="0.35">
      <c r="A104" s="40">
        <f>VLOOKUP(B104,'[1]PORTFOLIO RAW'!B:B,1,FALSE)</f>
        <v>867375</v>
      </c>
      <c r="B104" s="40">
        <v>867375</v>
      </c>
      <c r="C104" s="40" t="s">
        <v>5791</v>
      </c>
      <c r="D104" s="38" t="s">
        <v>5792</v>
      </c>
      <c r="E104" s="33">
        <v>12</v>
      </c>
      <c r="F104" s="33">
        <v>11.39</v>
      </c>
      <c r="G104" s="33">
        <v>5.54</v>
      </c>
      <c r="H104" s="33">
        <v>10.45</v>
      </c>
      <c r="I104" s="33">
        <v>13.07</v>
      </c>
      <c r="J104" s="33">
        <v>14.12</v>
      </c>
      <c r="K104" s="33">
        <v>15.48</v>
      </c>
      <c r="L104" s="33">
        <v>16.48</v>
      </c>
      <c r="M104" s="33">
        <v>14</v>
      </c>
      <c r="N104" s="33">
        <v>13.63</v>
      </c>
      <c r="O104" s="33">
        <v>13.13</v>
      </c>
    </row>
    <row r="105" spans="1:15" x14ac:dyDescent="0.35">
      <c r="A105" s="40">
        <f>VLOOKUP(B105,'[1]PORTFOLIO RAW'!B:B,1,FALSE)</f>
        <v>910722</v>
      </c>
      <c r="B105" s="40">
        <v>910722</v>
      </c>
      <c r="C105" s="40" t="s">
        <v>5793</v>
      </c>
      <c r="D105" s="38" t="s">
        <v>5794</v>
      </c>
      <c r="E105" s="33">
        <v>13.83</v>
      </c>
      <c r="F105" s="33">
        <v>14.44</v>
      </c>
      <c r="G105" s="33">
        <v>10.87</v>
      </c>
      <c r="H105" s="33">
        <v>13.77</v>
      </c>
      <c r="I105" s="33">
        <v>13.93</v>
      </c>
      <c r="J105" s="33">
        <v>11.48</v>
      </c>
      <c r="K105" s="33">
        <v>11.68</v>
      </c>
      <c r="L105" s="33">
        <v>12.76</v>
      </c>
      <c r="M105" s="33">
        <v>16.71</v>
      </c>
      <c r="N105" s="33">
        <v>16.09</v>
      </c>
      <c r="O105" s="33">
        <v>16.600000000000001</v>
      </c>
    </row>
    <row r="106" spans="1:15" x14ac:dyDescent="0.35">
      <c r="A106" s="40">
        <f>VLOOKUP(B106,'[1]PORTFOLIO RAW'!B:B,1,FALSE)</f>
        <v>905039</v>
      </c>
      <c r="B106" s="40">
        <v>905039</v>
      </c>
      <c r="C106" s="40" t="s">
        <v>5795</v>
      </c>
      <c r="D106" s="38" t="s">
        <v>5796</v>
      </c>
      <c r="E106" s="33">
        <v>17.850000000000001</v>
      </c>
      <c r="F106" s="33">
        <v>19.559999999999999</v>
      </c>
      <c r="G106" s="33">
        <v>8.59</v>
      </c>
      <c r="H106" s="33">
        <v>11.56</v>
      </c>
      <c r="I106" s="33">
        <v>13.17</v>
      </c>
      <c r="J106" s="33">
        <v>13.56</v>
      </c>
      <c r="K106" s="33">
        <v>9.58</v>
      </c>
      <c r="L106" s="33">
        <v>9.39</v>
      </c>
      <c r="M106" s="33">
        <v>4.7699999999999996</v>
      </c>
      <c r="N106" s="33">
        <v>2.44</v>
      </c>
      <c r="O106" s="33">
        <v>5.92</v>
      </c>
    </row>
    <row r="107" spans="1:15" x14ac:dyDescent="0.35">
      <c r="A107" s="40">
        <f>VLOOKUP(B107,'[1]PORTFOLIO RAW'!B:B,1,FALSE)</f>
        <v>905082</v>
      </c>
      <c r="B107" s="40">
        <v>905082</v>
      </c>
      <c r="C107" s="40" t="s">
        <v>5797</v>
      </c>
      <c r="D107" s="38" t="s">
        <v>5798</v>
      </c>
      <c r="E107" s="33">
        <v>6.42</v>
      </c>
      <c r="F107" s="33">
        <v>12.48</v>
      </c>
      <c r="G107" s="33">
        <v>8.7200000000000006</v>
      </c>
      <c r="H107" s="33">
        <v>6.68</v>
      </c>
      <c r="I107" s="33">
        <v>11.99</v>
      </c>
      <c r="J107" s="33">
        <v>11.49</v>
      </c>
      <c r="K107" s="33">
        <v>6.81</v>
      </c>
      <c r="L107" s="33">
        <v>6.59</v>
      </c>
      <c r="M107" s="33">
        <v>9.6199999999999992</v>
      </c>
      <c r="N107" s="33">
        <v>4.34</v>
      </c>
      <c r="O107" s="33">
        <v>7.89</v>
      </c>
    </row>
    <row r="108" spans="1:15" x14ac:dyDescent="0.35">
      <c r="A108" s="40">
        <f>VLOOKUP(B108,'[1]PORTFOLIO RAW'!B:B,1,FALSE)</f>
        <v>905016</v>
      </c>
      <c r="B108" s="40">
        <v>905016</v>
      </c>
      <c r="C108" s="40" t="s">
        <v>5799</v>
      </c>
      <c r="D108" s="38" t="s">
        <v>5800</v>
      </c>
      <c r="E108" s="33">
        <v>4.75</v>
      </c>
      <c r="F108" s="33">
        <v>5.0999999999999996</v>
      </c>
      <c r="G108" s="33">
        <v>4.59</v>
      </c>
      <c r="H108" s="33">
        <v>5.0199999999999996</v>
      </c>
      <c r="I108" s="33">
        <v>4.57</v>
      </c>
      <c r="J108" s="33">
        <v>4.18</v>
      </c>
      <c r="K108" s="33">
        <v>3.94</v>
      </c>
      <c r="L108" s="33">
        <v>4.5</v>
      </c>
      <c r="M108" s="33">
        <v>4.51</v>
      </c>
      <c r="N108" s="33">
        <v>4.3499999999999996</v>
      </c>
      <c r="O108" s="33">
        <v>6.63</v>
      </c>
    </row>
    <row r="109" spans="1:15" x14ac:dyDescent="0.35">
      <c r="A109" s="40" t="str">
        <f>VLOOKUP(B109,'[1]PORTFOLIO RAW'!B:B,1,FALSE)</f>
        <v>28341F</v>
      </c>
      <c r="B109" s="40" t="s">
        <v>355</v>
      </c>
      <c r="C109" s="40" t="s">
        <v>5801</v>
      </c>
      <c r="D109" s="38" t="s">
        <v>5802</v>
      </c>
      <c r="E109" s="33">
        <v>2.67</v>
      </c>
      <c r="F109" s="33">
        <v>1.92</v>
      </c>
      <c r="G109" s="33">
        <v>1.89</v>
      </c>
      <c r="H109" s="33">
        <v>1.23</v>
      </c>
      <c r="I109" s="33">
        <v>2.19</v>
      </c>
      <c r="J109" s="33">
        <v>1.87</v>
      </c>
      <c r="K109" s="33">
        <v>1.84</v>
      </c>
      <c r="L109" s="33">
        <v>1.66</v>
      </c>
      <c r="M109" s="33">
        <v>0.57999999999999996</v>
      </c>
      <c r="N109" s="33">
        <v>2.02</v>
      </c>
      <c r="O109" s="33">
        <v>1.79</v>
      </c>
    </row>
    <row r="110" spans="1:15" x14ac:dyDescent="0.35">
      <c r="A110" s="40">
        <f>VLOOKUP(B110,'[1]PORTFOLIO RAW'!B:B,1,FALSE)</f>
        <v>755980</v>
      </c>
      <c r="B110" s="40">
        <v>755980</v>
      </c>
      <c r="C110" s="40" t="s">
        <v>5803</v>
      </c>
      <c r="D110" s="38" t="s">
        <v>5804</v>
      </c>
      <c r="E110" s="33">
        <v>21.13</v>
      </c>
      <c r="F110" s="33">
        <v>22.67</v>
      </c>
      <c r="G110" s="33">
        <v>14.01</v>
      </c>
      <c r="H110" s="33">
        <v>18.98</v>
      </c>
      <c r="I110" s="33">
        <v>22.7</v>
      </c>
      <c r="J110" s="33">
        <v>24.03</v>
      </c>
      <c r="K110" s="33">
        <v>23.06</v>
      </c>
      <c r="L110" s="33">
        <v>22.31</v>
      </c>
      <c r="M110" s="33">
        <v>21.19</v>
      </c>
      <c r="N110" s="33">
        <v>19.37</v>
      </c>
      <c r="O110" s="33">
        <v>20.95</v>
      </c>
    </row>
    <row r="111" spans="1:15" x14ac:dyDescent="0.35">
      <c r="A111" s="40">
        <f>VLOOKUP(B111,'[1]PORTFOLIO RAW'!B:B,1,FALSE)</f>
        <v>905994</v>
      </c>
      <c r="B111" s="40">
        <v>905994</v>
      </c>
      <c r="C111" s="40" t="s">
        <v>5805</v>
      </c>
      <c r="D111" s="38" t="s">
        <v>5806</v>
      </c>
      <c r="E111" s="33">
        <v>9.43</v>
      </c>
      <c r="F111" s="33">
        <v>6.39</v>
      </c>
      <c r="G111" s="33">
        <v>5.35</v>
      </c>
      <c r="H111" s="33">
        <v>5.92</v>
      </c>
      <c r="I111" s="33">
        <v>6.08</v>
      </c>
      <c r="J111" s="33">
        <v>5.94</v>
      </c>
      <c r="K111" s="33">
        <v>5.67</v>
      </c>
      <c r="L111" s="33">
        <v>5.12</v>
      </c>
      <c r="M111" s="33">
        <v>5.7</v>
      </c>
      <c r="N111" s="33">
        <v>6.03</v>
      </c>
      <c r="O111" s="33">
        <v>6.05</v>
      </c>
    </row>
    <row r="112" spans="1:15" x14ac:dyDescent="0.35">
      <c r="A112" s="40">
        <f>VLOOKUP(B112,'[1]PORTFOLIO RAW'!B:B,1,FALSE)</f>
        <v>997198</v>
      </c>
      <c r="B112" s="40">
        <v>997198</v>
      </c>
      <c r="C112" s="40" t="s">
        <v>5807</v>
      </c>
      <c r="D112" s="38" t="s">
        <v>5808</v>
      </c>
      <c r="E112" s="33">
        <v>1.44</v>
      </c>
      <c r="F112" s="33">
        <v>-1.52</v>
      </c>
      <c r="G112" s="33">
        <v>0.81</v>
      </c>
      <c r="H112" s="33">
        <v>0.8</v>
      </c>
      <c r="I112" s="33">
        <v>1.31</v>
      </c>
      <c r="J112" s="33">
        <v>1.47</v>
      </c>
      <c r="K112" s="33">
        <v>1.56</v>
      </c>
      <c r="L112" s="33">
        <v>1.22</v>
      </c>
      <c r="M112" s="33">
        <v>1.36</v>
      </c>
      <c r="N112" s="33">
        <v>1.27</v>
      </c>
      <c r="O112" s="33">
        <v>1.72</v>
      </c>
    </row>
    <row r="113" spans="1:15" x14ac:dyDescent="0.35">
      <c r="A113" s="40">
        <f>VLOOKUP(B113,'[1]PORTFOLIO RAW'!B:B,1,FALSE)</f>
        <v>951503</v>
      </c>
      <c r="B113" s="40">
        <v>951503</v>
      </c>
      <c r="C113" s="40" t="s">
        <v>5809</v>
      </c>
      <c r="D113" s="38" t="s">
        <v>5810</v>
      </c>
      <c r="E113" s="33">
        <v>1.56</v>
      </c>
      <c r="F113" s="33">
        <v>1.38</v>
      </c>
      <c r="G113" s="33">
        <v>0.89</v>
      </c>
      <c r="H113" s="33">
        <v>1.3</v>
      </c>
      <c r="I113" s="33">
        <v>1.38</v>
      </c>
      <c r="J113" s="33">
        <v>1.44</v>
      </c>
      <c r="K113" s="33">
        <v>1.49</v>
      </c>
      <c r="L113" s="33">
        <v>1.32</v>
      </c>
      <c r="M113" s="33">
        <v>1.1200000000000001</v>
      </c>
      <c r="N113" s="33">
        <v>1.18</v>
      </c>
      <c r="O113" s="33">
        <v>1.26</v>
      </c>
    </row>
    <row r="114" spans="1:15" x14ac:dyDescent="0.35">
      <c r="A114" s="40">
        <f>VLOOKUP(B114,'[1]PORTFOLIO RAW'!B:B,1,FALSE)</f>
        <v>741123</v>
      </c>
      <c r="B114" s="40">
        <v>741123</v>
      </c>
      <c r="C114" s="40" t="s">
        <v>5811</v>
      </c>
      <c r="D114" s="38" t="s">
        <v>5812</v>
      </c>
      <c r="E114" s="33">
        <v>5.4</v>
      </c>
      <c r="F114" s="33">
        <v>6.97</v>
      </c>
      <c r="G114" s="33">
        <v>6.99</v>
      </c>
      <c r="H114" s="33">
        <v>7.5</v>
      </c>
      <c r="I114" s="33">
        <v>7.06</v>
      </c>
      <c r="J114" s="33">
        <v>8.5</v>
      </c>
      <c r="K114" s="33">
        <v>8.3800000000000008</v>
      </c>
      <c r="L114" s="33">
        <v>9.1300000000000008</v>
      </c>
      <c r="M114" s="33">
        <v>8.81</v>
      </c>
      <c r="N114" s="33">
        <v>10.9</v>
      </c>
      <c r="O114" s="33">
        <v>13.58</v>
      </c>
    </row>
    <row r="115" spans="1:15" x14ac:dyDescent="0.35">
      <c r="A115" s="40">
        <f>VLOOKUP(B115,'[1]PORTFOLIO RAW'!B:B,1,FALSE)</f>
        <v>546814</v>
      </c>
      <c r="B115" s="40">
        <v>546814</v>
      </c>
      <c r="C115" s="40" t="s">
        <v>5813</v>
      </c>
      <c r="D115" s="38" t="s">
        <v>5814</v>
      </c>
      <c r="E115" s="33">
        <v>4.43</v>
      </c>
      <c r="F115" s="33">
        <v>-17.71</v>
      </c>
      <c r="G115" s="33">
        <v>3.29</v>
      </c>
      <c r="H115" s="33">
        <v>5.63</v>
      </c>
      <c r="I115" s="33">
        <v>7.24</v>
      </c>
      <c r="J115" s="33">
        <v>7.48</v>
      </c>
      <c r="K115" s="33">
        <v>8.16</v>
      </c>
      <c r="L115" s="33">
        <v>8.2799999999999994</v>
      </c>
      <c r="M115" s="33">
        <v>6.24</v>
      </c>
      <c r="N115" s="33">
        <v>4.24</v>
      </c>
      <c r="O115" s="33">
        <v>8.9700000000000006</v>
      </c>
    </row>
    <row r="116" spans="1:15" x14ac:dyDescent="0.35">
      <c r="A116" s="40">
        <f>VLOOKUP(B116,'[1]PORTFOLIO RAW'!B:B,1,FALSE)</f>
        <v>938076</v>
      </c>
      <c r="B116" s="40">
        <v>938076</v>
      </c>
      <c r="C116" s="40" t="s">
        <v>5815</v>
      </c>
      <c r="D116" s="38" t="s">
        <v>5816</v>
      </c>
      <c r="E116" s="33">
        <v>18.39</v>
      </c>
      <c r="F116" s="33">
        <v>16.72</v>
      </c>
      <c r="G116" s="33">
        <v>9.65</v>
      </c>
      <c r="H116" s="33">
        <v>14.36</v>
      </c>
      <c r="I116" s="33">
        <v>15.84</v>
      </c>
      <c r="J116" s="33">
        <v>13.63</v>
      </c>
      <c r="K116" s="33">
        <v>14.43</v>
      </c>
      <c r="L116" s="33">
        <v>15.23</v>
      </c>
      <c r="M116" s="33">
        <v>12.61</v>
      </c>
      <c r="N116" s="33">
        <v>10.81</v>
      </c>
      <c r="O116" s="33">
        <v>10.210000000000001</v>
      </c>
    </row>
    <row r="117" spans="1:15" x14ac:dyDescent="0.35">
      <c r="A117" s="40">
        <f>VLOOKUP(B117,'[1]PORTFOLIO RAW'!B:B,1,FALSE)</f>
        <v>152594</v>
      </c>
      <c r="B117" s="40">
        <v>152594</v>
      </c>
      <c r="C117" s="40" t="s">
        <v>5817</v>
      </c>
      <c r="D117" s="38" t="s">
        <v>5818</v>
      </c>
      <c r="E117" s="33">
        <v>14.38</v>
      </c>
      <c r="F117" s="33">
        <v>-33.39</v>
      </c>
      <c r="G117" s="33">
        <v>12.72</v>
      </c>
      <c r="H117" s="33">
        <v>16.78</v>
      </c>
      <c r="I117" s="33">
        <v>15.5</v>
      </c>
      <c r="J117" s="33">
        <v>9.4</v>
      </c>
      <c r="K117" s="33">
        <v>6.07</v>
      </c>
      <c r="L117" s="33">
        <v>-1.47</v>
      </c>
      <c r="M117" s="33">
        <v>-22.45</v>
      </c>
      <c r="N117" s="33">
        <v>-8.73</v>
      </c>
      <c r="O117" s="33">
        <v>6.25</v>
      </c>
    </row>
    <row r="118" spans="1:15" x14ac:dyDescent="0.35">
      <c r="A118" s="40">
        <f>VLOOKUP(B118,'[1]PORTFOLIO RAW'!B:B,1,FALSE)</f>
        <v>951018</v>
      </c>
      <c r="B118" s="40">
        <v>951018</v>
      </c>
      <c r="C118" s="40" t="s">
        <v>5819</v>
      </c>
      <c r="D118" s="38" t="s">
        <v>5820</v>
      </c>
      <c r="E118" s="33">
        <v>10.69</v>
      </c>
      <c r="F118" s="33">
        <v>13.05</v>
      </c>
      <c r="G118" s="33">
        <v>14.74</v>
      </c>
      <c r="H118" s="33">
        <v>16.670000000000002</v>
      </c>
      <c r="I118" s="33">
        <v>12.55</v>
      </c>
      <c r="J118" s="33">
        <v>16.510000000000002</v>
      </c>
      <c r="K118" s="33">
        <v>17.73</v>
      </c>
      <c r="L118" s="33">
        <v>17.21</v>
      </c>
      <c r="M118" s="33">
        <v>12.74</v>
      </c>
      <c r="N118" s="33">
        <v>9.61</v>
      </c>
      <c r="O118" s="33">
        <v>11.5</v>
      </c>
    </row>
    <row r="119" spans="1:15" x14ac:dyDescent="0.35">
      <c r="A119" s="40">
        <f>VLOOKUP(B119,'[1]PORTFOLIO RAW'!B:B,1,FALSE)</f>
        <v>907652</v>
      </c>
      <c r="B119" s="40">
        <v>907652</v>
      </c>
      <c r="C119" s="40" t="s">
        <v>5821</v>
      </c>
      <c r="D119" s="38" t="s">
        <v>5822</v>
      </c>
      <c r="E119" s="33">
        <v>8.9700000000000006</v>
      </c>
      <c r="F119" s="33">
        <v>9.41</v>
      </c>
      <c r="G119" s="33">
        <v>8.4499999999999993</v>
      </c>
      <c r="H119" s="33">
        <v>8.66</v>
      </c>
      <c r="I119" s="33">
        <v>7.87</v>
      </c>
      <c r="J119" s="33">
        <v>-0.66</v>
      </c>
      <c r="K119" s="33">
        <v>6.95</v>
      </c>
      <c r="L119" s="33">
        <v>7.34</v>
      </c>
      <c r="M119" s="33">
        <v>9</v>
      </c>
      <c r="N119" s="33">
        <v>9.31</v>
      </c>
      <c r="O119" s="33">
        <v>8.8000000000000007</v>
      </c>
    </row>
    <row r="120" spans="1:15" x14ac:dyDescent="0.35">
      <c r="A120" s="40">
        <f>VLOOKUP(B120,'[1]PORTFOLIO RAW'!B:B,1,FALSE)</f>
        <v>905801</v>
      </c>
      <c r="B120" s="40">
        <v>905801</v>
      </c>
      <c r="C120" s="40" t="s">
        <v>5823</v>
      </c>
      <c r="D120" s="38" t="s">
        <v>5824</v>
      </c>
      <c r="E120" s="33">
        <v>7.72</v>
      </c>
      <c r="F120" s="33">
        <v>8.4499999999999993</v>
      </c>
      <c r="G120" s="33">
        <v>8.49</v>
      </c>
      <c r="H120" s="33">
        <v>9.89</v>
      </c>
      <c r="I120" s="33">
        <v>11.12</v>
      </c>
      <c r="J120" s="33">
        <v>9.0299999999999994</v>
      </c>
      <c r="K120" s="33">
        <v>9.4600000000000009</v>
      </c>
      <c r="L120" s="33">
        <v>8.8699999999999992</v>
      </c>
      <c r="M120" s="33">
        <v>6.36</v>
      </c>
      <c r="N120" s="33">
        <v>8.73</v>
      </c>
      <c r="O120" s="33">
        <v>8.52</v>
      </c>
    </row>
    <row r="121" spans="1:15" x14ac:dyDescent="0.35">
      <c r="A121" s="40">
        <f>VLOOKUP(B121,'[1]PORTFOLIO RAW'!B:B,1,FALSE)</f>
        <v>906511</v>
      </c>
      <c r="B121" s="40">
        <v>906511</v>
      </c>
      <c r="C121" s="40" t="s">
        <v>5825</v>
      </c>
      <c r="D121" s="38" t="s">
        <v>5826</v>
      </c>
      <c r="E121" s="33">
        <v>11.45</v>
      </c>
      <c r="F121" s="33">
        <v>10.66</v>
      </c>
      <c r="G121" s="33">
        <v>8.8800000000000008</v>
      </c>
      <c r="H121" s="33">
        <v>9.73</v>
      </c>
      <c r="I121" s="33">
        <v>10.66</v>
      </c>
      <c r="J121" s="33">
        <v>10.61</v>
      </c>
      <c r="K121" s="33">
        <v>9.9600000000000009</v>
      </c>
      <c r="L121" s="33">
        <v>9.2799999999999994</v>
      </c>
      <c r="M121" s="33">
        <v>8.93</v>
      </c>
      <c r="N121" s="33">
        <v>8.3699999999999992</v>
      </c>
      <c r="O121" s="33">
        <v>6.1</v>
      </c>
    </row>
    <row r="122" spans="1:15" x14ac:dyDescent="0.35">
      <c r="A122" s="40">
        <f>VLOOKUP(B122,'[1]PORTFOLIO RAW'!B:B,1,FALSE)</f>
        <v>546697</v>
      </c>
      <c r="B122" s="40">
        <v>546697</v>
      </c>
      <c r="C122" s="40" t="s">
        <v>5827</v>
      </c>
      <c r="D122" s="38" t="s">
        <v>5828</v>
      </c>
      <c r="E122" s="33">
        <v>34.840000000000003</v>
      </c>
      <c r="F122" s="33">
        <v>32.9</v>
      </c>
      <c r="G122" s="33">
        <v>32.83</v>
      </c>
      <c r="H122" s="33">
        <v>28.26</v>
      </c>
      <c r="I122" s="33">
        <v>20.54</v>
      </c>
      <c r="J122" s="33">
        <v>14.77</v>
      </c>
      <c r="K122" s="33">
        <v>15.07</v>
      </c>
      <c r="L122" s="33">
        <v>43.54</v>
      </c>
      <c r="M122" s="33">
        <v>43.18</v>
      </c>
      <c r="N122" s="33">
        <v>26.17</v>
      </c>
      <c r="O122" s="33">
        <v>8.44</v>
      </c>
    </row>
    <row r="123" spans="1:15" x14ac:dyDescent="0.35">
      <c r="A123" s="40">
        <f>VLOOKUP(B123,'[1]PORTFOLIO RAW'!B:B,1,FALSE)</f>
        <v>134784</v>
      </c>
      <c r="B123" s="40">
        <v>134784</v>
      </c>
      <c r="C123" s="40" t="s">
        <v>5829</v>
      </c>
      <c r="D123" s="38" t="s">
        <v>5830</v>
      </c>
      <c r="E123" s="33">
        <v>4.3499999999999996</v>
      </c>
      <c r="F123" s="33">
        <v>4.46</v>
      </c>
      <c r="G123" s="33">
        <v>3.67</v>
      </c>
      <c r="H123" s="33">
        <v>5.18</v>
      </c>
      <c r="I123" s="33">
        <v>4.5</v>
      </c>
      <c r="J123" s="33">
        <v>4.9000000000000004</v>
      </c>
      <c r="K123" s="33">
        <v>4.4000000000000004</v>
      </c>
      <c r="L123" s="33">
        <v>3.37</v>
      </c>
      <c r="M123" s="33">
        <v>3.25</v>
      </c>
      <c r="N123" s="33">
        <v>4.5</v>
      </c>
      <c r="O123" s="33">
        <v>8.9700000000000006</v>
      </c>
    </row>
    <row r="124" spans="1:15" x14ac:dyDescent="0.35">
      <c r="A124" s="40">
        <f>VLOOKUP(B124,'[1]PORTFOLIO RAW'!B:B,1,FALSE)</f>
        <v>694405</v>
      </c>
      <c r="B124" s="40">
        <v>694405</v>
      </c>
      <c r="C124" s="40" t="s">
        <v>5831</v>
      </c>
      <c r="D124" s="38" t="s">
        <v>5832</v>
      </c>
      <c r="E124" s="33">
        <v>24.87</v>
      </c>
      <c r="F124" s="33">
        <v>-0.84</v>
      </c>
      <c r="G124" s="33">
        <v>-1.9</v>
      </c>
      <c r="H124" s="33">
        <v>6.32</v>
      </c>
      <c r="I124" s="33">
        <v>11.61</v>
      </c>
      <c r="J124" s="33">
        <v>9.4499999999999993</v>
      </c>
      <c r="K124" s="33">
        <v>6.54</v>
      </c>
      <c r="L124" s="33">
        <v>9.14</v>
      </c>
      <c r="M124" s="33">
        <v>8.85</v>
      </c>
      <c r="N124" s="33">
        <v>19.989999999999998</v>
      </c>
      <c r="O124" s="33">
        <v>29.29</v>
      </c>
    </row>
    <row r="125" spans="1:15" x14ac:dyDescent="0.35">
      <c r="A125" s="40">
        <f>VLOOKUP(B125,'[1]PORTFOLIO RAW'!B:B,1,FALSE)</f>
        <v>906150</v>
      </c>
      <c r="B125" s="40">
        <v>906150</v>
      </c>
      <c r="C125" s="40" t="s">
        <v>5833</v>
      </c>
      <c r="D125" s="38" t="s">
        <v>5834</v>
      </c>
      <c r="E125" s="33">
        <v>5.05</v>
      </c>
      <c r="F125" s="33">
        <v>2.27</v>
      </c>
      <c r="G125" s="33">
        <v>1.46</v>
      </c>
      <c r="H125" s="33">
        <v>1.6</v>
      </c>
      <c r="I125" s="33">
        <v>1.99</v>
      </c>
      <c r="J125" s="33">
        <v>2.02</v>
      </c>
      <c r="K125" s="33">
        <v>2.92</v>
      </c>
      <c r="L125" s="33">
        <v>3.28</v>
      </c>
      <c r="M125" s="33">
        <v>-0.68</v>
      </c>
      <c r="N125" s="33">
        <v>2.83</v>
      </c>
      <c r="O125" s="33">
        <v>-0.73</v>
      </c>
    </row>
    <row r="126" spans="1:15" x14ac:dyDescent="0.35">
      <c r="A126" s="40">
        <f>VLOOKUP(B126,'[1]PORTFOLIO RAW'!B:B,1,FALSE)</f>
        <v>905898</v>
      </c>
      <c r="B126" s="40">
        <v>905898</v>
      </c>
      <c r="C126" s="40" t="s">
        <v>5835</v>
      </c>
      <c r="D126" s="38" t="s">
        <v>5836</v>
      </c>
      <c r="E126" s="33">
        <v>13.98</v>
      </c>
      <c r="F126" s="33">
        <v>15.01</v>
      </c>
      <c r="G126" s="33">
        <v>12.06</v>
      </c>
      <c r="H126" s="33">
        <v>13.52</v>
      </c>
      <c r="I126" s="33">
        <v>15.45</v>
      </c>
      <c r="J126" s="33">
        <v>14.37</v>
      </c>
      <c r="K126" s="33" t="s">
        <v>425</v>
      </c>
      <c r="L126" s="33">
        <v>15.19</v>
      </c>
      <c r="M126" s="33">
        <v>14.19</v>
      </c>
      <c r="N126" s="33">
        <v>11.29</v>
      </c>
      <c r="O126" s="33">
        <v>11.08</v>
      </c>
    </row>
    <row r="127" spans="1:15" x14ac:dyDescent="0.35">
      <c r="A127" s="40">
        <f>VLOOKUP(B127,'[1]PORTFOLIO RAW'!B:B,1,FALSE)</f>
        <v>904678</v>
      </c>
      <c r="B127" s="40">
        <v>904678</v>
      </c>
      <c r="C127" s="40" t="s">
        <v>5837</v>
      </c>
      <c r="D127" s="38" t="s">
        <v>5838</v>
      </c>
      <c r="E127" s="33">
        <v>24.82</v>
      </c>
      <c r="F127" s="33">
        <v>12.16</v>
      </c>
      <c r="G127" s="33">
        <v>8.65</v>
      </c>
      <c r="H127" s="33">
        <v>11.68</v>
      </c>
      <c r="I127" s="33">
        <v>14.36</v>
      </c>
      <c r="J127" s="33">
        <v>11.09</v>
      </c>
      <c r="K127" s="33">
        <v>8.2799999999999994</v>
      </c>
      <c r="L127" s="33">
        <v>12.23</v>
      </c>
      <c r="M127" s="33">
        <v>-1.07</v>
      </c>
      <c r="N127" s="33">
        <v>-17.29</v>
      </c>
      <c r="O127" s="33">
        <v>-0.02</v>
      </c>
    </row>
    <row r="128" spans="1:15" x14ac:dyDescent="0.35">
      <c r="A128" s="40">
        <f>VLOOKUP(B128,'[1]PORTFOLIO RAW'!B:B,1,FALSE)</f>
        <v>696738</v>
      </c>
      <c r="B128" s="40">
        <v>696738</v>
      </c>
      <c r="C128" s="40" t="s">
        <v>5839</v>
      </c>
      <c r="D128" s="38" t="s">
        <v>5840</v>
      </c>
      <c r="E128" s="33">
        <v>3.99</v>
      </c>
      <c r="F128" s="33">
        <v>2.2799999999999998</v>
      </c>
      <c r="G128" s="33">
        <v>2.0499999999999998</v>
      </c>
      <c r="H128" s="33">
        <v>1.33</v>
      </c>
      <c r="I128" s="33">
        <v>0.94</v>
      </c>
      <c r="J128" s="33">
        <v>1.21</v>
      </c>
      <c r="K128" s="33">
        <v>1.35</v>
      </c>
      <c r="L128" s="33">
        <v>1.38</v>
      </c>
      <c r="M128" s="33">
        <v>1.1200000000000001</v>
      </c>
      <c r="N128" s="33">
        <v>1.4</v>
      </c>
      <c r="O128" s="33">
        <v>1.23</v>
      </c>
    </row>
    <row r="129" spans="1:15" x14ac:dyDescent="0.35">
      <c r="A129" s="40">
        <f>VLOOKUP(B129,'[1]PORTFOLIO RAW'!B:B,1,FALSE)</f>
        <v>729665</v>
      </c>
      <c r="B129" s="40">
        <v>729665</v>
      </c>
      <c r="C129" s="40" t="s">
        <v>5841</v>
      </c>
      <c r="D129" s="38" t="s">
        <v>5842</v>
      </c>
      <c r="E129" s="33">
        <v>17.79</v>
      </c>
      <c r="F129" s="33">
        <v>11.36</v>
      </c>
      <c r="G129" s="33">
        <v>-0.5</v>
      </c>
      <c r="H129" s="33">
        <v>2.2599999999999998</v>
      </c>
      <c r="I129" s="33">
        <v>6.73</v>
      </c>
      <c r="J129" s="33">
        <v>7.08</v>
      </c>
      <c r="K129" s="33">
        <v>8.3000000000000007</v>
      </c>
      <c r="L129" s="33">
        <v>8.99</v>
      </c>
      <c r="M129" s="33">
        <v>7.86</v>
      </c>
      <c r="N129" s="33">
        <v>7.26</v>
      </c>
      <c r="O129" s="33">
        <v>5.53</v>
      </c>
    </row>
    <row r="130" spans="1:15" x14ac:dyDescent="0.35">
      <c r="A130" s="40">
        <f>VLOOKUP(B130,'[1]PORTFOLIO RAW'!B:B,1,FALSE)</f>
        <v>912030</v>
      </c>
      <c r="B130" s="40">
        <v>912030</v>
      </c>
      <c r="C130" s="40" t="s">
        <v>5843</v>
      </c>
      <c r="D130" s="38" t="s">
        <v>5844</v>
      </c>
      <c r="E130" s="33">
        <v>11.43</v>
      </c>
      <c r="F130" s="33">
        <v>10.7</v>
      </c>
      <c r="G130" s="33">
        <v>11.89</v>
      </c>
      <c r="H130" s="33">
        <v>11.42</v>
      </c>
      <c r="I130" s="33">
        <v>10.94</v>
      </c>
      <c r="J130" s="33">
        <v>9.51</v>
      </c>
      <c r="K130" s="33">
        <v>8.2100000000000009</v>
      </c>
      <c r="L130" s="33">
        <v>10.81</v>
      </c>
      <c r="M130" s="33">
        <v>11.64</v>
      </c>
      <c r="N130" s="33">
        <v>13.08</v>
      </c>
      <c r="O130" s="33">
        <v>9.14</v>
      </c>
    </row>
    <row r="131" spans="1:15" x14ac:dyDescent="0.35">
      <c r="A131" s="40">
        <f>VLOOKUP(B131,'[1]PORTFOLIO RAW'!B:B,1,FALSE)</f>
        <v>945589</v>
      </c>
      <c r="B131" s="40">
        <v>945589</v>
      </c>
      <c r="C131" s="40" t="s">
        <v>5845</v>
      </c>
      <c r="D131" s="38" t="s">
        <v>5846</v>
      </c>
      <c r="E131" s="33">
        <v>7.29</v>
      </c>
      <c r="F131" s="33">
        <v>5.54</v>
      </c>
      <c r="G131" s="33">
        <v>2.7</v>
      </c>
      <c r="H131" s="33">
        <v>4.04</v>
      </c>
      <c r="I131" s="33">
        <v>5.26</v>
      </c>
      <c r="J131" s="33">
        <v>5.9</v>
      </c>
      <c r="K131" s="33">
        <v>6.26</v>
      </c>
      <c r="L131" s="33">
        <v>5.82</v>
      </c>
      <c r="M131" s="33">
        <v>-1.1599999999999999</v>
      </c>
      <c r="N131" s="33">
        <v>4.99</v>
      </c>
      <c r="O131" s="33">
        <v>4.1100000000000003</v>
      </c>
    </row>
    <row r="132" spans="1:15" x14ac:dyDescent="0.35">
      <c r="A132" s="40">
        <f>VLOOKUP(B132,'[1]PORTFOLIO RAW'!B:B,1,FALSE)</f>
        <v>905077</v>
      </c>
      <c r="B132" s="40">
        <v>905077</v>
      </c>
      <c r="C132" s="40" t="s">
        <v>5847</v>
      </c>
      <c r="D132" s="38" t="s">
        <v>5848</v>
      </c>
      <c r="E132" s="33">
        <v>6.97</v>
      </c>
      <c r="F132" s="33">
        <v>9.56</v>
      </c>
      <c r="G132" s="33">
        <v>13.59</v>
      </c>
      <c r="H132" s="33">
        <v>14.47</v>
      </c>
      <c r="I132" s="33">
        <v>16</v>
      </c>
      <c r="J132" s="33">
        <v>15.91</v>
      </c>
      <c r="K132" s="33">
        <v>17.43</v>
      </c>
      <c r="L132" s="33">
        <v>16.45</v>
      </c>
      <c r="M132" s="33">
        <v>10.35</v>
      </c>
      <c r="N132" s="33">
        <v>14.47</v>
      </c>
      <c r="O132" s="33">
        <v>15.39</v>
      </c>
    </row>
    <row r="133" spans="1:15" x14ac:dyDescent="0.35">
      <c r="A133" s="40">
        <f>VLOOKUP(B133,'[1]PORTFOLIO RAW'!B:B,1,FALSE)</f>
        <v>699943</v>
      </c>
      <c r="B133" s="40">
        <v>699943</v>
      </c>
      <c r="C133" s="40" t="s">
        <v>5849</v>
      </c>
      <c r="D133" s="38" t="s">
        <v>5850</v>
      </c>
      <c r="E133" s="33">
        <v>5.0999999999999996</v>
      </c>
      <c r="F133" s="33">
        <v>7.34</v>
      </c>
      <c r="G133" s="33">
        <v>1.59</v>
      </c>
      <c r="H133" s="33">
        <v>7.71</v>
      </c>
      <c r="I133" s="33">
        <v>4.96</v>
      </c>
      <c r="J133" s="33">
        <v>2.23</v>
      </c>
      <c r="K133" s="33">
        <v>4.74</v>
      </c>
      <c r="L133" s="33">
        <v>-3.11</v>
      </c>
      <c r="M133" s="33">
        <v>8.15</v>
      </c>
      <c r="N133" s="33">
        <v>7.19</v>
      </c>
      <c r="O133" s="33">
        <v>3.82</v>
      </c>
    </row>
    <row r="134" spans="1:15" x14ac:dyDescent="0.35">
      <c r="A134" s="40">
        <f>VLOOKUP(B134,'[1]PORTFOLIO RAW'!B:B,1,FALSE)</f>
        <v>542983</v>
      </c>
      <c r="B134" s="40">
        <v>542983</v>
      </c>
      <c r="C134" s="40" t="s">
        <v>5851</v>
      </c>
      <c r="D134" s="38" t="s">
        <v>5852</v>
      </c>
      <c r="E134" s="33">
        <v>9.98</v>
      </c>
      <c r="F134" s="33">
        <v>-7.18</v>
      </c>
      <c r="G134" s="33">
        <v>-30.83</v>
      </c>
      <c r="H134" s="33">
        <v>0.35</v>
      </c>
      <c r="I134" s="33">
        <v>3.98</v>
      </c>
      <c r="J134" s="33">
        <v>0.21</v>
      </c>
      <c r="K134" s="33">
        <v>-10.17</v>
      </c>
      <c r="L134" s="33">
        <v>1.85</v>
      </c>
      <c r="M134" s="33">
        <v>3.3</v>
      </c>
      <c r="N134" s="33">
        <v>5.77</v>
      </c>
      <c r="O134" s="33">
        <v>11.18</v>
      </c>
    </row>
    <row r="135" spans="1:15" x14ac:dyDescent="0.35">
      <c r="A135" s="40">
        <f>VLOOKUP(B135,'[1]PORTFOLIO RAW'!B:B,1,FALSE)</f>
        <v>741410</v>
      </c>
      <c r="B135" s="40">
        <v>741410</v>
      </c>
      <c r="C135" s="40" t="s">
        <v>5853</v>
      </c>
      <c r="D135" s="38" t="s">
        <v>5854</v>
      </c>
      <c r="E135" s="33">
        <v>1.5</v>
      </c>
      <c r="F135" s="33">
        <v>1.29</v>
      </c>
      <c r="G135" s="33">
        <v>1.81</v>
      </c>
      <c r="H135" s="33">
        <v>1.75</v>
      </c>
      <c r="I135" s="33">
        <v>0.56000000000000005</v>
      </c>
      <c r="J135" s="33">
        <v>1.62</v>
      </c>
      <c r="K135" s="33">
        <v>1.57</v>
      </c>
      <c r="L135" s="33">
        <v>0.86</v>
      </c>
      <c r="M135" s="33">
        <v>1.57</v>
      </c>
      <c r="N135" s="33">
        <v>1.7</v>
      </c>
      <c r="O135" s="33">
        <v>1.74</v>
      </c>
    </row>
    <row r="136" spans="1:15" x14ac:dyDescent="0.35">
      <c r="A136" s="40">
        <f>VLOOKUP(B136,'[1]PORTFOLIO RAW'!B:B,1,FALSE)</f>
        <v>998171</v>
      </c>
      <c r="B136" s="40">
        <v>998171</v>
      </c>
      <c r="C136" s="40" t="s">
        <v>5855</v>
      </c>
      <c r="D136" s="38" t="s">
        <v>5856</v>
      </c>
      <c r="E136" s="33">
        <v>10.039999999999999</v>
      </c>
      <c r="F136" s="33">
        <v>6.24</v>
      </c>
      <c r="G136" s="33">
        <v>7.56</v>
      </c>
      <c r="H136" s="33">
        <v>9.1</v>
      </c>
      <c r="I136" s="33">
        <v>10.61</v>
      </c>
      <c r="J136" s="33">
        <v>12.13</v>
      </c>
      <c r="K136" s="33">
        <v>14.34</v>
      </c>
      <c r="L136" s="33">
        <v>17.13</v>
      </c>
      <c r="M136" s="33">
        <v>18.46</v>
      </c>
      <c r="N136" s="33">
        <v>20.12</v>
      </c>
      <c r="O136" s="33">
        <v>21.37</v>
      </c>
    </row>
    <row r="137" spans="1:15" x14ac:dyDescent="0.35">
      <c r="A137" s="40">
        <f>VLOOKUP(B137,'[1]PORTFOLIO RAW'!B:B,1,FALSE)</f>
        <v>904842</v>
      </c>
      <c r="B137" s="40">
        <v>904842</v>
      </c>
      <c r="C137" s="40" t="s">
        <v>5857</v>
      </c>
      <c r="D137" s="38" t="s">
        <v>5858</v>
      </c>
      <c r="E137" s="33">
        <v>4.54</v>
      </c>
      <c r="F137" s="33">
        <v>4.47</v>
      </c>
      <c r="G137" s="33">
        <v>4.01</v>
      </c>
      <c r="H137" s="33">
        <v>4.24</v>
      </c>
      <c r="I137" s="33">
        <v>8.3000000000000007</v>
      </c>
      <c r="J137" s="33">
        <v>3.53</v>
      </c>
      <c r="K137" s="33">
        <v>2.8</v>
      </c>
      <c r="L137" s="33">
        <v>4.07</v>
      </c>
      <c r="M137" s="33">
        <v>-1.77</v>
      </c>
      <c r="N137" s="33">
        <v>3.29</v>
      </c>
      <c r="O137" s="33">
        <v>9.15</v>
      </c>
    </row>
    <row r="138" spans="1:15" x14ac:dyDescent="0.35">
      <c r="A138" s="40">
        <f>VLOOKUP(B138,'[1]PORTFOLIO RAW'!B:B,1,FALSE)</f>
        <v>916860</v>
      </c>
      <c r="B138" s="40">
        <v>916860</v>
      </c>
      <c r="C138" s="40" t="s">
        <v>5859</v>
      </c>
      <c r="D138" s="38" t="s">
        <v>5860</v>
      </c>
      <c r="E138" s="33">
        <v>7.64</v>
      </c>
      <c r="F138" s="33">
        <v>5.41</v>
      </c>
      <c r="G138" s="33">
        <v>8.18</v>
      </c>
      <c r="H138" s="33">
        <v>7.75</v>
      </c>
      <c r="I138" s="33">
        <v>8.85</v>
      </c>
      <c r="J138" s="33">
        <v>6.86</v>
      </c>
      <c r="K138" s="33">
        <v>6.5</v>
      </c>
      <c r="L138" s="33">
        <v>5.76</v>
      </c>
      <c r="M138" s="33">
        <v>5.79</v>
      </c>
      <c r="N138" s="33">
        <v>2.94</v>
      </c>
      <c r="O138" s="33">
        <v>9.91</v>
      </c>
    </row>
    <row r="139" spans="1:15" x14ac:dyDescent="0.35">
      <c r="A139" s="40">
        <f>VLOOKUP(B139,'[1]PORTFOLIO RAW'!B:B,1,FALSE)</f>
        <v>951068</v>
      </c>
      <c r="B139" s="40">
        <v>951068</v>
      </c>
      <c r="C139" s="40" t="s">
        <v>5861</v>
      </c>
      <c r="D139" s="38" t="s">
        <v>5862</v>
      </c>
      <c r="E139" s="33">
        <v>0.63</v>
      </c>
      <c r="F139" s="33">
        <v>0.14000000000000001</v>
      </c>
      <c r="G139" s="33">
        <v>-5.67</v>
      </c>
      <c r="H139" s="33">
        <v>0.7</v>
      </c>
      <c r="I139" s="33">
        <v>1.1000000000000001</v>
      </c>
      <c r="J139" s="33">
        <v>1.22</v>
      </c>
      <c r="K139" s="33">
        <v>1.1499999999999999</v>
      </c>
      <c r="L139" s="33" t="s">
        <v>425</v>
      </c>
      <c r="M139" s="33">
        <v>1.0900000000000001</v>
      </c>
      <c r="N139" s="33">
        <v>0.96</v>
      </c>
      <c r="O139" s="33">
        <v>1.32</v>
      </c>
    </row>
    <row r="140" spans="1:15" x14ac:dyDescent="0.35">
      <c r="A140" s="40">
        <f>VLOOKUP(B140,'[1]PORTFOLIO RAW'!B:B,1,FALSE)</f>
        <v>545725</v>
      </c>
      <c r="B140" s="40">
        <v>545725</v>
      </c>
      <c r="C140" s="40" t="s">
        <v>5863</v>
      </c>
      <c r="D140" s="38" t="s">
        <v>5864</v>
      </c>
      <c r="E140" s="33">
        <v>7.74</v>
      </c>
      <c r="F140" s="33">
        <v>9.5500000000000007</v>
      </c>
      <c r="G140" s="33">
        <v>11.6</v>
      </c>
      <c r="H140" s="33">
        <v>12.36</v>
      </c>
      <c r="I140" s="33">
        <v>14.65</v>
      </c>
      <c r="J140" s="33">
        <v>14.64</v>
      </c>
      <c r="K140" s="33">
        <v>17.12</v>
      </c>
      <c r="L140" s="33">
        <v>22.57</v>
      </c>
      <c r="M140" s="33">
        <v>21.34</v>
      </c>
      <c r="N140" s="33">
        <v>18.27</v>
      </c>
      <c r="O140" s="33">
        <v>11.53</v>
      </c>
    </row>
    <row r="141" spans="1:15" x14ac:dyDescent="0.35">
      <c r="A141" s="40">
        <f>VLOOKUP(B141,'[1]PORTFOLIO RAW'!B:B,1,FALSE)</f>
        <v>905052</v>
      </c>
      <c r="B141" s="40">
        <v>905052</v>
      </c>
      <c r="C141" s="40" t="s">
        <v>5865</v>
      </c>
      <c r="D141" s="38" t="s">
        <v>5866</v>
      </c>
      <c r="E141" s="33">
        <v>13.25</v>
      </c>
      <c r="F141" s="33">
        <v>10.58</v>
      </c>
      <c r="G141" s="33">
        <v>6.9</v>
      </c>
      <c r="H141" s="33">
        <v>10.58</v>
      </c>
      <c r="I141" s="33">
        <v>13.25</v>
      </c>
      <c r="J141" s="33">
        <v>16.59</v>
      </c>
      <c r="K141" s="33">
        <v>9.52</v>
      </c>
      <c r="L141" s="33">
        <v>16.809999999999999</v>
      </c>
      <c r="M141" s="33">
        <v>12.59</v>
      </c>
      <c r="N141" s="33">
        <v>14.53</v>
      </c>
      <c r="O141" s="33">
        <v>11.96</v>
      </c>
    </row>
    <row r="142" spans="1:15" x14ac:dyDescent="0.35">
      <c r="A142" s="40">
        <f>VLOOKUP(B142,'[1]PORTFOLIO RAW'!B:B,1,FALSE)</f>
        <v>328184</v>
      </c>
      <c r="B142" s="40">
        <v>328184</v>
      </c>
      <c r="C142" s="40" t="s">
        <v>5867</v>
      </c>
      <c r="D142" s="38" t="s">
        <v>5868</v>
      </c>
      <c r="E142" s="33">
        <v>13.45</v>
      </c>
      <c r="F142" s="33">
        <v>11.62</v>
      </c>
      <c r="G142" s="33">
        <v>10.220000000000001</v>
      </c>
      <c r="H142" s="33">
        <v>12.34</v>
      </c>
      <c r="I142" s="33">
        <v>13.18</v>
      </c>
      <c r="J142" s="33">
        <v>16.940000000000001</v>
      </c>
      <c r="K142" s="33">
        <v>17.260000000000002</v>
      </c>
      <c r="L142" s="33">
        <v>17.350000000000001</v>
      </c>
      <c r="M142" s="33">
        <v>7.53</v>
      </c>
      <c r="N142" s="33">
        <v>22.08</v>
      </c>
      <c r="O142" s="33">
        <v>24.63</v>
      </c>
    </row>
    <row r="143" spans="1:15" x14ac:dyDescent="0.35">
      <c r="A143" s="40">
        <f>VLOOKUP(B143,'[1]PORTFOLIO RAW'!B:B,1,FALSE)</f>
        <v>922726</v>
      </c>
      <c r="B143" s="40">
        <v>922726</v>
      </c>
      <c r="C143" s="40" t="s">
        <v>5869</v>
      </c>
      <c r="D143" s="38" t="s">
        <v>5870</v>
      </c>
      <c r="E143" s="33">
        <v>13.49</v>
      </c>
      <c r="F143" s="33">
        <v>10.06</v>
      </c>
      <c r="G143" s="33">
        <v>8.5</v>
      </c>
      <c r="H143" s="33">
        <v>19.809999999999999</v>
      </c>
      <c r="I143" s="33">
        <v>19.399999999999999</v>
      </c>
      <c r="J143" s="33">
        <v>14.3</v>
      </c>
      <c r="K143" s="33">
        <v>11.12</v>
      </c>
      <c r="L143" s="33">
        <v>12.91</v>
      </c>
      <c r="M143" s="33">
        <v>12.01</v>
      </c>
      <c r="N143" s="33">
        <v>10.14</v>
      </c>
      <c r="O143" s="33">
        <v>8.5299999999999994</v>
      </c>
    </row>
    <row r="144" spans="1:15" x14ac:dyDescent="0.35">
      <c r="A144" s="40">
        <f>VLOOKUP(B144,'[1]PORTFOLIO RAW'!B:B,1,FALSE)</f>
        <v>905050</v>
      </c>
      <c r="B144" s="40">
        <v>905050</v>
      </c>
      <c r="C144" s="40" t="s">
        <v>5871</v>
      </c>
      <c r="D144" s="38" t="s">
        <v>5872</v>
      </c>
      <c r="E144" s="33">
        <v>10.93</v>
      </c>
      <c r="F144" s="33">
        <v>10.66</v>
      </c>
      <c r="G144" s="33">
        <v>9.1300000000000008</v>
      </c>
      <c r="H144" s="33">
        <v>11.15</v>
      </c>
      <c r="I144" s="33">
        <v>10.64</v>
      </c>
      <c r="J144" s="33">
        <v>9.4700000000000006</v>
      </c>
      <c r="K144" s="33">
        <v>12.18</v>
      </c>
      <c r="L144" s="33">
        <v>13.63</v>
      </c>
      <c r="M144" s="33">
        <v>13.02</v>
      </c>
      <c r="N144" s="33">
        <v>11.83</v>
      </c>
      <c r="O144" s="33">
        <v>8.0500000000000007</v>
      </c>
    </row>
    <row r="145" spans="1:15" x14ac:dyDescent="0.35">
      <c r="A145" s="40">
        <f>VLOOKUP(B145,'[1]PORTFOLIO RAW'!B:B,1,FALSE)</f>
        <v>904069</v>
      </c>
      <c r="B145" s="40">
        <v>904069</v>
      </c>
      <c r="C145" s="40" t="s">
        <v>5873</v>
      </c>
      <c r="D145" s="38" t="s">
        <v>5874</v>
      </c>
      <c r="E145" s="33">
        <v>6.06</v>
      </c>
      <c r="F145" s="33">
        <v>-3.56</v>
      </c>
      <c r="G145" s="33">
        <v>4.1500000000000004</v>
      </c>
      <c r="H145" s="33">
        <v>4.17</v>
      </c>
      <c r="I145" s="33">
        <v>6.6</v>
      </c>
      <c r="J145" s="33">
        <v>4.3600000000000003</v>
      </c>
      <c r="K145" s="33">
        <v>5.75</v>
      </c>
      <c r="L145" s="33">
        <v>3.31</v>
      </c>
      <c r="M145" s="33">
        <v>4.58</v>
      </c>
      <c r="N145" s="33">
        <v>4.24</v>
      </c>
      <c r="O145" s="33">
        <v>7.87</v>
      </c>
    </row>
    <row r="146" spans="1:15" x14ac:dyDescent="0.35">
      <c r="A146" s="40">
        <f>VLOOKUP(B146,'[1]PORTFOLIO RAW'!B:B,1,FALSE)</f>
        <v>923465</v>
      </c>
      <c r="B146" s="40">
        <v>923465</v>
      </c>
      <c r="C146" s="40" t="s">
        <v>5875</v>
      </c>
      <c r="D146" s="38" t="s">
        <v>5876</v>
      </c>
      <c r="E146" s="33">
        <v>2.75</v>
      </c>
      <c r="F146" s="33">
        <v>3.65</v>
      </c>
      <c r="G146" s="33">
        <v>1.89</v>
      </c>
      <c r="H146" s="33">
        <v>3.07</v>
      </c>
      <c r="I146" s="33">
        <v>4.8899999999999997</v>
      </c>
      <c r="J146" s="33">
        <v>4.09</v>
      </c>
      <c r="K146" s="33">
        <v>2.66</v>
      </c>
      <c r="L146" s="33">
        <v>4.21</v>
      </c>
      <c r="M146" s="33" t="s">
        <v>425</v>
      </c>
      <c r="N146" s="33">
        <v>5.42</v>
      </c>
      <c r="O146" s="33">
        <v>5.16</v>
      </c>
    </row>
    <row r="147" spans="1:15" x14ac:dyDescent="0.35">
      <c r="A147" s="40">
        <f>VLOOKUP(B147,'[1]PORTFOLIO RAW'!B:B,1,FALSE)</f>
        <v>912142</v>
      </c>
      <c r="B147" s="40">
        <v>912142</v>
      </c>
      <c r="C147" s="40" t="s">
        <v>5877</v>
      </c>
      <c r="D147" s="38" t="s">
        <v>5878</v>
      </c>
      <c r="E147" s="33">
        <v>9.67</v>
      </c>
      <c r="F147" s="33">
        <v>11.33</v>
      </c>
      <c r="G147" s="33">
        <v>9.52</v>
      </c>
      <c r="H147" s="33">
        <v>5.76</v>
      </c>
      <c r="I147" s="33">
        <v>6.49</v>
      </c>
      <c r="J147" s="33">
        <v>6.17</v>
      </c>
      <c r="K147" s="33">
        <v>6.29</v>
      </c>
      <c r="L147" s="33">
        <v>4.37</v>
      </c>
      <c r="M147" s="33">
        <v>3.98</v>
      </c>
      <c r="N147" s="33" t="s">
        <v>425</v>
      </c>
      <c r="O147" s="33">
        <v>4.32</v>
      </c>
    </row>
    <row r="148" spans="1:15" x14ac:dyDescent="0.35">
      <c r="A148" s="40">
        <f>VLOOKUP(B148,'[1]PORTFOLIO RAW'!B:B,1,FALSE)</f>
        <v>912212</v>
      </c>
      <c r="B148" s="40">
        <v>912212</v>
      </c>
      <c r="C148" s="40" t="s">
        <v>5879</v>
      </c>
      <c r="D148" s="38" t="s">
        <v>5880</v>
      </c>
      <c r="E148" s="33">
        <v>15.02</v>
      </c>
      <c r="F148" s="33">
        <v>17.059999999999999</v>
      </c>
      <c r="G148" s="33">
        <v>14.92</v>
      </c>
      <c r="H148" s="33">
        <v>14.58</v>
      </c>
      <c r="I148" s="33">
        <v>9.77</v>
      </c>
      <c r="J148" s="33">
        <v>9.98</v>
      </c>
      <c r="K148" s="33">
        <v>11.52</v>
      </c>
      <c r="L148" s="33">
        <v>13</v>
      </c>
      <c r="M148" s="33">
        <v>12.34</v>
      </c>
      <c r="N148" s="33">
        <v>12.94</v>
      </c>
      <c r="O148" s="33">
        <v>1.34</v>
      </c>
    </row>
    <row r="149" spans="1:15" x14ac:dyDescent="0.35">
      <c r="A149" s="40">
        <f>VLOOKUP(B149,'[1]PORTFOLIO RAW'!B:B,1,FALSE)</f>
        <v>867871</v>
      </c>
      <c r="B149" s="40">
        <v>867871</v>
      </c>
      <c r="C149" s="40" t="s">
        <v>5881</v>
      </c>
      <c r="D149" s="38" t="s">
        <v>5882</v>
      </c>
      <c r="E149" s="33">
        <v>0.91</v>
      </c>
      <c r="F149" s="33">
        <v>-0.79</v>
      </c>
      <c r="G149" s="33">
        <v>-0.2</v>
      </c>
      <c r="H149" s="33">
        <v>0.65</v>
      </c>
      <c r="I149" s="33">
        <v>0.32</v>
      </c>
      <c r="J149" s="33">
        <v>0.09</v>
      </c>
      <c r="K149" s="33">
        <v>0.15</v>
      </c>
      <c r="L149" s="33">
        <v>0.4</v>
      </c>
      <c r="M149" s="33">
        <v>0.82</v>
      </c>
      <c r="N149" s="33">
        <v>0.5</v>
      </c>
      <c r="O149" s="33">
        <v>-1.31</v>
      </c>
    </row>
    <row r="150" spans="1:15" x14ac:dyDescent="0.35">
      <c r="A150" s="40">
        <f>VLOOKUP(B150,'[1]PORTFOLIO RAW'!B:B,1,FALSE)</f>
        <v>993062</v>
      </c>
      <c r="B150" s="40">
        <v>993062</v>
      </c>
      <c r="C150" s="40" t="s">
        <v>5883</v>
      </c>
      <c r="D150" s="38" t="s">
        <v>5884</v>
      </c>
      <c r="E150" s="33">
        <v>12.47</v>
      </c>
      <c r="F150" s="33">
        <v>8.2799999999999994</v>
      </c>
      <c r="G150" s="33">
        <v>-12.44</v>
      </c>
      <c r="H150" s="33">
        <v>7.1</v>
      </c>
      <c r="I150" s="33">
        <v>20.329999999999998</v>
      </c>
      <c r="J150" s="33">
        <v>16.7</v>
      </c>
      <c r="K150" s="33">
        <v>11.4</v>
      </c>
      <c r="L150" s="33">
        <v>11.62</v>
      </c>
      <c r="M150" s="33">
        <v>8.52</v>
      </c>
      <c r="N150" s="33">
        <v>16.670000000000002</v>
      </c>
      <c r="O150" s="33">
        <v>20.32</v>
      </c>
    </row>
    <row r="151" spans="1:15" x14ac:dyDescent="0.35">
      <c r="A151" s="40">
        <f>VLOOKUP(B151,'[1]PORTFOLIO RAW'!B:B,1,FALSE)</f>
        <v>271980</v>
      </c>
      <c r="B151" s="40">
        <v>271980</v>
      </c>
      <c r="C151" s="40" t="s">
        <v>5885</v>
      </c>
      <c r="D151" s="38" t="s">
        <v>5886</v>
      </c>
      <c r="E151" s="33">
        <v>10.16</v>
      </c>
      <c r="F151" s="33">
        <v>-5.27</v>
      </c>
      <c r="G151" s="33">
        <v>-7.31</v>
      </c>
      <c r="H151" s="33">
        <v>15.25</v>
      </c>
      <c r="I151" s="33">
        <v>13.26</v>
      </c>
      <c r="J151" s="33">
        <v>0.13</v>
      </c>
      <c r="K151" s="33">
        <v>0.56999999999999995</v>
      </c>
      <c r="L151" s="33">
        <v>4.0599999999999996</v>
      </c>
      <c r="M151" s="33">
        <v>-35.26</v>
      </c>
      <c r="N151" s="33">
        <v>-10.59</v>
      </c>
      <c r="O151" s="33">
        <v>4.09</v>
      </c>
    </row>
    <row r="152" spans="1:15" x14ac:dyDescent="0.35">
      <c r="A152" s="40">
        <f>VLOOKUP(B152,'[1]PORTFOLIO RAW'!B:B,1,FALSE)</f>
        <v>905922</v>
      </c>
      <c r="B152" s="40">
        <v>905922</v>
      </c>
      <c r="C152" s="40" t="s">
        <v>5887</v>
      </c>
      <c r="D152" s="38" t="s">
        <v>5888</v>
      </c>
      <c r="E152" s="33">
        <v>11.85</v>
      </c>
      <c r="F152" s="33">
        <v>12.07</v>
      </c>
      <c r="G152" s="33">
        <v>12.59</v>
      </c>
      <c r="H152" s="33">
        <v>12.45</v>
      </c>
      <c r="I152" s="33">
        <v>11.71</v>
      </c>
      <c r="J152" s="33">
        <v>8.36</v>
      </c>
      <c r="K152" s="33">
        <v>12.8</v>
      </c>
      <c r="L152" s="33">
        <v>5.93</v>
      </c>
      <c r="M152" s="33">
        <v>5.98</v>
      </c>
      <c r="N152" s="33">
        <v>6.42</v>
      </c>
      <c r="O152" s="33">
        <v>9.32</v>
      </c>
    </row>
    <row r="153" spans="1:15" x14ac:dyDescent="0.35">
      <c r="A153" s="40">
        <f>VLOOKUP(B153,'[1]PORTFOLIO RAW'!B:B,1,FALSE)</f>
        <v>916130</v>
      </c>
      <c r="B153" s="40">
        <v>916130</v>
      </c>
      <c r="C153" s="40" t="s">
        <v>5889</v>
      </c>
      <c r="D153" s="38" t="s">
        <v>5890</v>
      </c>
      <c r="E153" s="33">
        <v>1.44</v>
      </c>
      <c r="F153" s="33">
        <v>-1.08</v>
      </c>
      <c r="G153" s="33">
        <v>-1.17</v>
      </c>
      <c r="H153" s="33">
        <v>0.75</v>
      </c>
      <c r="I153" s="33">
        <v>1.18</v>
      </c>
      <c r="J153" s="33">
        <v>1.0900000000000001</v>
      </c>
      <c r="K153" s="33">
        <v>1.1000000000000001</v>
      </c>
      <c r="L153" s="33">
        <v>1.07</v>
      </c>
      <c r="M153" s="33">
        <v>1.1000000000000001</v>
      </c>
      <c r="N153" s="33">
        <v>0.82</v>
      </c>
      <c r="O153" s="33">
        <v>1.1100000000000001</v>
      </c>
    </row>
    <row r="154" spans="1:15" x14ac:dyDescent="0.35">
      <c r="A154" s="40">
        <f>VLOOKUP(B154,'[1]PORTFOLIO RAW'!B:B,1,FALSE)</f>
        <v>546169</v>
      </c>
      <c r="B154" s="40">
        <v>546169</v>
      </c>
      <c r="C154" s="40" t="s">
        <v>5891</v>
      </c>
      <c r="D154" s="38" t="s">
        <v>5892</v>
      </c>
      <c r="E154" s="33">
        <v>6.9</v>
      </c>
      <c r="F154" s="33">
        <v>4.2300000000000004</v>
      </c>
      <c r="G154" s="33">
        <v>1.37</v>
      </c>
      <c r="H154" s="33">
        <v>2.92</v>
      </c>
      <c r="I154" s="33">
        <v>3.28</v>
      </c>
      <c r="J154" s="33">
        <v>4.3099999999999996</v>
      </c>
      <c r="K154" s="33">
        <v>3.88</v>
      </c>
      <c r="L154" s="33">
        <v>5.56</v>
      </c>
      <c r="M154" s="33">
        <v>9.56</v>
      </c>
      <c r="N154" s="33">
        <v>4.45</v>
      </c>
      <c r="O154" s="33">
        <v>4.7699999999999996</v>
      </c>
    </row>
    <row r="155" spans="1:15" x14ac:dyDescent="0.35">
      <c r="A155" s="40">
        <f>VLOOKUP(B155,'[1]PORTFOLIO RAW'!B:B,1,FALSE)</f>
        <v>902354</v>
      </c>
      <c r="B155" s="40">
        <v>902354</v>
      </c>
      <c r="C155" s="40" t="s">
        <v>5893</v>
      </c>
      <c r="D155" s="38" t="s">
        <v>5894</v>
      </c>
      <c r="E155" s="33">
        <v>11.41</v>
      </c>
      <c r="F155" s="33">
        <v>10.54</v>
      </c>
      <c r="G155" s="33">
        <v>11.31</v>
      </c>
      <c r="H155" s="33">
        <v>10.44</v>
      </c>
      <c r="I155" s="33">
        <v>9.18</v>
      </c>
      <c r="J155" s="33">
        <v>9.93</v>
      </c>
      <c r="K155" s="33">
        <v>11.99</v>
      </c>
      <c r="L155" s="33">
        <v>9.93</v>
      </c>
      <c r="M155" s="33">
        <v>7.93</v>
      </c>
      <c r="N155" s="33">
        <v>16.12</v>
      </c>
      <c r="O155" s="33">
        <v>16.7</v>
      </c>
    </row>
    <row r="156" spans="1:15" x14ac:dyDescent="0.35">
      <c r="A156" s="40">
        <f>VLOOKUP(B156,'[1]PORTFOLIO RAW'!B:B,1,FALSE)</f>
        <v>325849</v>
      </c>
      <c r="B156" s="40">
        <v>325849</v>
      </c>
      <c r="C156" s="40" t="s">
        <v>5895</v>
      </c>
      <c r="D156" s="38" t="s">
        <v>5896</v>
      </c>
      <c r="E156" s="33">
        <v>11.61</v>
      </c>
      <c r="F156" s="33">
        <v>8.8699999999999992</v>
      </c>
      <c r="G156" s="33">
        <v>8.8000000000000007</v>
      </c>
      <c r="H156" s="33">
        <v>9.0500000000000007</v>
      </c>
      <c r="I156" s="33">
        <v>9.43</v>
      </c>
      <c r="J156" s="33">
        <v>10.1</v>
      </c>
      <c r="K156" s="33">
        <v>7.84</v>
      </c>
      <c r="L156" s="33">
        <v>7.56</v>
      </c>
      <c r="M156" s="33">
        <v>6.35</v>
      </c>
      <c r="N156" s="33">
        <v>5.56</v>
      </c>
      <c r="O156" s="33">
        <v>7.88</v>
      </c>
    </row>
    <row r="157" spans="1:15" x14ac:dyDescent="0.35">
      <c r="A157" s="40">
        <f>VLOOKUP(B157,'[1]PORTFOLIO RAW'!B:B,1,FALSE)</f>
        <v>912134</v>
      </c>
      <c r="B157" s="40">
        <v>912134</v>
      </c>
      <c r="C157" s="40" t="s">
        <v>5897</v>
      </c>
      <c r="D157" s="38" t="s">
        <v>5898</v>
      </c>
      <c r="E157" s="33">
        <v>6.84</v>
      </c>
      <c r="F157" s="33">
        <v>6.87</v>
      </c>
      <c r="G157" s="33">
        <v>1.7</v>
      </c>
      <c r="H157" s="33">
        <v>6.01</v>
      </c>
      <c r="I157" s="33">
        <v>3.75</v>
      </c>
      <c r="J157" s="33">
        <v>7.35</v>
      </c>
      <c r="K157" s="33">
        <v>6.65</v>
      </c>
      <c r="L157" s="33">
        <v>6.78</v>
      </c>
      <c r="M157" s="33">
        <v>7.25</v>
      </c>
      <c r="N157" s="33">
        <v>6.53</v>
      </c>
      <c r="O157" s="33">
        <v>6.21</v>
      </c>
    </row>
    <row r="158" spans="1:15" x14ac:dyDescent="0.35">
      <c r="A158" s="40">
        <f>VLOOKUP(B158,'[1]PORTFOLIO RAW'!B:B,1,FALSE)</f>
        <v>277355</v>
      </c>
      <c r="B158" s="40">
        <v>277355</v>
      </c>
      <c r="C158" s="40" t="s">
        <v>5899</v>
      </c>
      <c r="D158" s="38" t="s">
        <v>5900</v>
      </c>
      <c r="E158" s="33">
        <v>8.9600000000000009</v>
      </c>
      <c r="F158" s="33">
        <v>9.7100000000000009</v>
      </c>
      <c r="G158" s="33">
        <v>8.17</v>
      </c>
      <c r="H158" s="33">
        <v>8.1300000000000008</v>
      </c>
      <c r="I158" s="33">
        <v>8.77</v>
      </c>
      <c r="J158" s="33">
        <v>8.35</v>
      </c>
      <c r="K158" s="33">
        <v>10.61</v>
      </c>
      <c r="L158" s="33">
        <v>9.86</v>
      </c>
      <c r="M158" s="33">
        <v>8.1199999999999992</v>
      </c>
      <c r="N158" s="33">
        <v>7.68</v>
      </c>
      <c r="O158" s="33">
        <v>5.17</v>
      </c>
    </row>
    <row r="159" spans="1:15" x14ac:dyDescent="0.35">
      <c r="A159" s="40">
        <f>VLOOKUP(B159,'[1]PORTFOLIO RAW'!B:B,1,FALSE)</f>
        <v>906487</v>
      </c>
      <c r="B159" s="40">
        <v>906487</v>
      </c>
      <c r="C159" s="40" t="s">
        <v>5901</v>
      </c>
      <c r="D159" s="38" t="s">
        <v>5902</v>
      </c>
      <c r="E159" s="33">
        <v>0.65</v>
      </c>
      <c r="F159" s="33">
        <v>3.76</v>
      </c>
      <c r="G159" s="33">
        <v>4.41</v>
      </c>
      <c r="H159" s="33">
        <v>6.66</v>
      </c>
      <c r="I159" s="33">
        <v>6.04</v>
      </c>
      <c r="J159" s="33">
        <v>9.0500000000000007</v>
      </c>
      <c r="K159" s="33">
        <v>7.22</v>
      </c>
      <c r="L159" s="33">
        <v>4.0599999999999996</v>
      </c>
      <c r="M159" s="33">
        <v>11.65</v>
      </c>
      <c r="N159" s="33">
        <v>13.95</v>
      </c>
      <c r="O159" s="33">
        <v>9.89</v>
      </c>
    </row>
    <row r="160" spans="1:15" x14ac:dyDescent="0.35">
      <c r="A160" s="40">
        <f>VLOOKUP(B160,'[1]PORTFOLIO RAW'!B:B,1,FALSE)</f>
        <v>912219</v>
      </c>
      <c r="B160" s="40">
        <v>912219</v>
      </c>
      <c r="C160" s="40" t="s">
        <v>5903</v>
      </c>
      <c r="D160" s="38" t="s">
        <v>5904</v>
      </c>
      <c r="E160" s="33">
        <v>-17.670000000000002</v>
      </c>
      <c r="F160" s="33">
        <v>-12.98</v>
      </c>
      <c r="G160" s="33">
        <v>-4.3600000000000003</v>
      </c>
      <c r="H160" s="33">
        <v>2.33</v>
      </c>
      <c r="I160" s="33">
        <v>2.2000000000000002</v>
      </c>
      <c r="J160" s="33">
        <v>8.06</v>
      </c>
      <c r="K160" s="33">
        <v>5.66</v>
      </c>
      <c r="L160" s="33">
        <v>6.29</v>
      </c>
      <c r="M160" s="33">
        <v>6.86</v>
      </c>
      <c r="N160" s="33">
        <v>7.13</v>
      </c>
      <c r="O160" s="33">
        <v>5.77</v>
      </c>
    </row>
    <row r="161" spans="1:15" x14ac:dyDescent="0.35">
      <c r="A161" s="40">
        <f>VLOOKUP(B161,'[1]PORTFOLIO RAW'!B:B,1,FALSE)</f>
        <v>921290</v>
      </c>
      <c r="B161" s="40">
        <v>921290</v>
      </c>
      <c r="C161" s="40" t="s">
        <v>5905</v>
      </c>
      <c r="D161" s="38" t="s">
        <v>5906</v>
      </c>
      <c r="E161" s="33">
        <v>12.7</v>
      </c>
      <c r="F161" s="33">
        <v>-6.86</v>
      </c>
      <c r="G161" s="33">
        <v>15.88</v>
      </c>
      <c r="H161" s="33">
        <v>17.760000000000002</v>
      </c>
      <c r="I161" s="33">
        <v>13.82</v>
      </c>
      <c r="J161" s="33">
        <v>12.35</v>
      </c>
      <c r="K161" s="33">
        <v>13.75</v>
      </c>
      <c r="L161" s="33">
        <v>6.87</v>
      </c>
      <c r="M161" s="33">
        <v>6.99</v>
      </c>
      <c r="N161" s="33">
        <v>7.69</v>
      </c>
      <c r="O161" s="33">
        <v>-0.14000000000000001</v>
      </c>
    </row>
    <row r="162" spans="1:15" x14ac:dyDescent="0.35">
      <c r="A162" s="40">
        <f>VLOOKUP(B162,'[1]PORTFOLIO RAW'!B:B,1,FALSE)</f>
        <v>912402</v>
      </c>
      <c r="B162" s="40">
        <v>912402</v>
      </c>
      <c r="C162" s="40" t="s">
        <v>5907</v>
      </c>
      <c r="D162" s="38" t="s">
        <v>5908</v>
      </c>
      <c r="E162" s="33">
        <v>0.81</v>
      </c>
      <c r="F162" s="33">
        <v>0.14000000000000001</v>
      </c>
      <c r="G162" s="33">
        <v>-0.19</v>
      </c>
      <c r="H162" s="33">
        <v>0.63</v>
      </c>
      <c r="I162" s="33">
        <v>0.24</v>
      </c>
      <c r="J162" s="33">
        <v>0.71</v>
      </c>
      <c r="K162" s="33">
        <v>0.62</v>
      </c>
      <c r="L162" s="33">
        <v>0.69</v>
      </c>
      <c r="M162" s="33">
        <v>0.53</v>
      </c>
      <c r="N162" s="33">
        <v>0.56000000000000005</v>
      </c>
      <c r="O162" s="33">
        <v>0.84</v>
      </c>
    </row>
    <row r="163" spans="1:15" x14ac:dyDescent="0.35">
      <c r="A163" s="40">
        <f>VLOOKUP(B163,'[1]PORTFOLIO RAW'!B:B,1,FALSE)</f>
        <v>277487</v>
      </c>
      <c r="B163" s="40">
        <v>277487</v>
      </c>
      <c r="C163" s="40" t="s">
        <v>5909</v>
      </c>
      <c r="D163" s="38" t="s">
        <v>5910</v>
      </c>
      <c r="E163" s="33">
        <v>1.5</v>
      </c>
      <c r="F163" s="33">
        <v>9.2799999999999994</v>
      </c>
      <c r="G163" s="33">
        <v>7.49</v>
      </c>
      <c r="H163" s="33">
        <v>11.29</v>
      </c>
      <c r="I163" s="33">
        <v>11.81</v>
      </c>
      <c r="J163" s="33">
        <v>2.9</v>
      </c>
      <c r="K163" s="33">
        <v>12.43</v>
      </c>
      <c r="L163" s="33">
        <v>9.19</v>
      </c>
      <c r="M163" s="33">
        <v>13.98</v>
      </c>
      <c r="N163" s="33">
        <v>9.44</v>
      </c>
      <c r="O163" s="33">
        <v>12.24</v>
      </c>
    </row>
    <row r="164" spans="1:15" x14ac:dyDescent="0.35">
      <c r="A164" s="40">
        <f>VLOOKUP(B164,'[1]PORTFOLIO RAW'!B:B,1,FALSE)</f>
        <v>277642</v>
      </c>
      <c r="B164" s="40">
        <v>277642</v>
      </c>
      <c r="C164" s="40" t="s">
        <v>5911</v>
      </c>
      <c r="D164" s="38" t="s">
        <v>5912</v>
      </c>
      <c r="E164" s="33">
        <v>9.34</v>
      </c>
      <c r="F164" s="33">
        <v>10.67</v>
      </c>
      <c r="G164" s="33">
        <v>0.36</v>
      </c>
      <c r="H164" s="33">
        <v>8.9</v>
      </c>
      <c r="I164" s="33">
        <v>11.87</v>
      </c>
      <c r="J164" s="33">
        <v>12.83</v>
      </c>
      <c r="K164" s="33">
        <v>7.48</v>
      </c>
      <c r="L164" s="33">
        <v>5.37</v>
      </c>
      <c r="M164" s="33">
        <v>4.8499999999999996</v>
      </c>
      <c r="N164" s="33">
        <v>6.66</v>
      </c>
      <c r="O164" s="33">
        <v>9.07</v>
      </c>
    </row>
    <row r="165" spans="1:15" x14ac:dyDescent="0.35">
      <c r="A165" s="40">
        <f>VLOOKUP(B165,'[1]PORTFOLIO RAW'!B:B,1,FALSE)</f>
        <v>154423</v>
      </c>
      <c r="B165" s="40">
        <v>154423</v>
      </c>
      <c r="C165" s="40" t="s">
        <v>5913</v>
      </c>
      <c r="D165" s="38" t="s">
        <v>5914</v>
      </c>
      <c r="E165" s="33">
        <v>11.88</v>
      </c>
      <c r="F165" s="33">
        <v>12.28</v>
      </c>
      <c r="G165" s="33">
        <v>10.45</v>
      </c>
      <c r="H165" s="33">
        <v>10.01</v>
      </c>
      <c r="I165" s="33">
        <v>8.86</v>
      </c>
      <c r="J165" s="33">
        <v>8.89</v>
      </c>
      <c r="K165" s="33">
        <v>9.5500000000000007</v>
      </c>
      <c r="L165" s="33">
        <v>11.55</v>
      </c>
      <c r="M165" s="33">
        <v>10.02</v>
      </c>
      <c r="N165" s="33">
        <v>13.58</v>
      </c>
      <c r="O165" s="33">
        <v>5.73</v>
      </c>
    </row>
    <row r="166" spans="1:15" x14ac:dyDescent="0.35">
      <c r="A166" s="40">
        <f>VLOOKUP(B166,'[1]PORTFOLIO RAW'!B:B,1,FALSE)</f>
        <v>922418</v>
      </c>
      <c r="B166" s="40">
        <v>922418</v>
      </c>
      <c r="C166" s="40" t="s">
        <v>5915</v>
      </c>
      <c r="D166" s="38" t="s">
        <v>5916</v>
      </c>
      <c r="E166" s="33">
        <v>2.91</v>
      </c>
      <c r="F166" s="33">
        <v>6.46</v>
      </c>
      <c r="G166" s="33">
        <v>1.22</v>
      </c>
      <c r="H166" s="33">
        <v>2.17</v>
      </c>
      <c r="I166" s="33">
        <v>1.85</v>
      </c>
      <c r="J166" s="33">
        <v>1.1000000000000001</v>
      </c>
      <c r="K166" s="33">
        <v>1.1000000000000001</v>
      </c>
      <c r="L166" s="33">
        <v>1.1599999999999999</v>
      </c>
      <c r="M166" s="33">
        <v>0.77</v>
      </c>
      <c r="N166" s="33">
        <v>1.31</v>
      </c>
      <c r="O166" s="33">
        <v>2</v>
      </c>
    </row>
    <row r="167" spans="1:15" x14ac:dyDescent="0.35">
      <c r="A167" s="40">
        <f>VLOOKUP(B167,'[1]PORTFOLIO RAW'!B:B,1,FALSE)</f>
        <v>755695</v>
      </c>
      <c r="B167" s="40">
        <v>755695</v>
      </c>
      <c r="C167" s="40" t="s">
        <v>5917</v>
      </c>
      <c r="D167" s="38" t="s">
        <v>5918</v>
      </c>
      <c r="E167" s="33">
        <v>8.18</v>
      </c>
      <c r="F167" s="33">
        <v>7.69</v>
      </c>
      <c r="G167" s="33">
        <v>5.8</v>
      </c>
      <c r="H167" s="33">
        <v>5.98</v>
      </c>
      <c r="I167" s="33">
        <v>5.65</v>
      </c>
      <c r="J167" s="33">
        <v>3.9</v>
      </c>
      <c r="K167" s="33">
        <v>3.24</v>
      </c>
      <c r="L167" s="33">
        <v>3.57</v>
      </c>
      <c r="M167" s="33">
        <v>4.82</v>
      </c>
      <c r="N167" s="33">
        <v>7.48</v>
      </c>
      <c r="O167" s="33">
        <v>6.86</v>
      </c>
    </row>
    <row r="168" spans="1:15" x14ac:dyDescent="0.35">
      <c r="A168" s="40">
        <f>VLOOKUP(B168,'[1]PORTFOLIO RAW'!B:B,1,FALSE)</f>
        <v>905620</v>
      </c>
      <c r="B168" s="40">
        <v>905620</v>
      </c>
      <c r="C168" s="40" t="s">
        <v>5919</v>
      </c>
      <c r="D168" s="38" t="s">
        <v>5920</v>
      </c>
      <c r="E168" s="33">
        <v>10.11</v>
      </c>
      <c r="F168" s="33">
        <v>7.56</v>
      </c>
      <c r="G168" s="33">
        <v>6.05</v>
      </c>
      <c r="H168" s="33">
        <v>6.63</v>
      </c>
      <c r="I168" s="33">
        <v>6.15</v>
      </c>
      <c r="J168" s="33">
        <v>6.72</v>
      </c>
      <c r="K168" s="33">
        <v>7.88</v>
      </c>
      <c r="L168" s="33">
        <v>9.36</v>
      </c>
      <c r="M168" s="33">
        <v>9.2200000000000006</v>
      </c>
      <c r="N168" s="33">
        <v>10.65</v>
      </c>
      <c r="O168" s="33">
        <v>11.12</v>
      </c>
    </row>
    <row r="169" spans="1:15" x14ac:dyDescent="0.35">
      <c r="A169" s="40">
        <f>VLOOKUP(B169,'[1]PORTFOLIO RAW'!B:B,1,FALSE)</f>
        <v>944314</v>
      </c>
      <c r="B169" s="40">
        <v>944314</v>
      </c>
      <c r="C169" s="40" t="s">
        <v>5921</v>
      </c>
      <c r="D169" s="38" t="s">
        <v>5922</v>
      </c>
      <c r="E169" s="33">
        <v>7.47</v>
      </c>
      <c r="F169" s="33">
        <v>5.88</v>
      </c>
      <c r="G169" s="33">
        <v>4.42</v>
      </c>
      <c r="H169" s="33">
        <v>7.95</v>
      </c>
      <c r="I169" s="33">
        <v>4.4400000000000004</v>
      </c>
      <c r="J169" s="33">
        <v>1.92</v>
      </c>
      <c r="K169" s="33">
        <v>4.68</v>
      </c>
      <c r="L169" s="33">
        <v>3.99</v>
      </c>
      <c r="M169" s="33">
        <v>4.4000000000000004</v>
      </c>
      <c r="N169" s="33">
        <v>4.26</v>
      </c>
      <c r="O169" s="33">
        <v>4.9000000000000004</v>
      </c>
    </row>
    <row r="170" spans="1:15" x14ac:dyDescent="0.35">
      <c r="A170" s="40">
        <f>VLOOKUP(B170,'[1]PORTFOLIO RAW'!B:B,1,FALSE)</f>
        <v>357366</v>
      </c>
      <c r="B170" s="40">
        <v>357366</v>
      </c>
      <c r="C170" s="40" t="s">
        <v>5923</v>
      </c>
      <c r="D170" s="38" t="s">
        <v>5924</v>
      </c>
      <c r="E170" s="33">
        <v>3.42</v>
      </c>
      <c r="F170" s="33">
        <v>4.62</v>
      </c>
      <c r="G170" s="33">
        <v>3.84</v>
      </c>
      <c r="H170" s="33">
        <v>2.16</v>
      </c>
      <c r="I170" s="33">
        <v>3.62</v>
      </c>
      <c r="J170" s="33">
        <v>5.26</v>
      </c>
      <c r="K170" s="33">
        <v>5.98</v>
      </c>
      <c r="L170" s="33">
        <v>14.65</v>
      </c>
      <c r="M170" s="33">
        <v>5.13</v>
      </c>
      <c r="N170" s="33">
        <v>5.89</v>
      </c>
      <c r="O170" s="33">
        <v>2.64</v>
      </c>
    </row>
    <row r="171" spans="1:15" x14ac:dyDescent="0.35">
      <c r="A171" s="40">
        <f>VLOOKUP(B171,'[1]PORTFOLIO RAW'!B:B,1,FALSE)</f>
        <v>516007</v>
      </c>
      <c r="B171" s="40">
        <v>516007</v>
      </c>
      <c r="C171" s="40" t="s">
        <v>5925</v>
      </c>
      <c r="D171" s="38" t="s">
        <v>5926</v>
      </c>
      <c r="E171" s="33">
        <v>9.11</v>
      </c>
      <c r="F171" s="33">
        <v>-2</v>
      </c>
      <c r="G171" s="33">
        <v>-3.44</v>
      </c>
      <c r="H171" s="33">
        <v>-3.44</v>
      </c>
      <c r="I171" s="33">
        <v>16.36</v>
      </c>
      <c r="J171" s="33">
        <v>-3.86</v>
      </c>
      <c r="K171" s="33">
        <v>1.53</v>
      </c>
      <c r="L171" s="33">
        <v>1.44</v>
      </c>
      <c r="M171" s="33">
        <v>0.27</v>
      </c>
      <c r="N171" s="33">
        <v>5.82</v>
      </c>
      <c r="O171" s="33">
        <v>8.2899999999999991</v>
      </c>
    </row>
    <row r="172" spans="1:15" x14ac:dyDescent="0.35">
      <c r="A172" s="40">
        <f>VLOOKUP(B172,'[1]PORTFOLIO RAW'!B:B,1,FALSE)</f>
        <v>510493</v>
      </c>
      <c r="B172" s="40">
        <v>510493</v>
      </c>
      <c r="C172" s="40" t="s">
        <v>5927</v>
      </c>
      <c r="D172" s="38" t="s">
        <v>5928</v>
      </c>
      <c r="E172" s="33">
        <v>10.06</v>
      </c>
      <c r="F172" s="33">
        <v>9.74</v>
      </c>
      <c r="G172" s="33">
        <v>10.17</v>
      </c>
      <c r="H172" s="33">
        <v>11.88</v>
      </c>
      <c r="I172" s="33">
        <v>10.92</v>
      </c>
      <c r="J172" s="33">
        <v>10.82</v>
      </c>
      <c r="K172" s="33">
        <v>9.83</v>
      </c>
      <c r="L172" s="33">
        <v>10.68</v>
      </c>
      <c r="M172" s="33">
        <v>9.85</v>
      </c>
      <c r="N172" s="33">
        <v>11.19</v>
      </c>
      <c r="O172" s="33">
        <v>7.19</v>
      </c>
    </row>
    <row r="173" spans="1:15" x14ac:dyDescent="0.35">
      <c r="A173" s="40">
        <f>VLOOKUP(B173,'[1]PORTFOLIO RAW'!B:B,1,FALSE)</f>
        <v>921910</v>
      </c>
      <c r="B173" s="40">
        <v>921910</v>
      </c>
      <c r="C173" s="40" t="s">
        <v>5929</v>
      </c>
      <c r="D173" s="38" t="s">
        <v>5930</v>
      </c>
      <c r="E173" s="33">
        <v>9.2799999999999994</v>
      </c>
      <c r="F173" s="33">
        <v>16.350000000000001</v>
      </c>
      <c r="G173" s="33">
        <v>16.84</v>
      </c>
      <c r="H173" s="33">
        <v>17.16</v>
      </c>
      <c r="I173" s="33">
        <v>18.260000000000002</v>
      </c>
      <c r="J173" s="33">
        <v>17.12</v>
      </c>
      <c r="K173" s="33">
        <v>16.46</v>
      </c>
      <c r="L173" s="33">
        <v>14.47</v>
      </c>
      <c r="M173" s="33">
        <v>13.7</v>
      </c>
      <c r="N173" s="33">
        <v>15.26</v>
      </c>
      <c r="O173" s="33">
        <v>17.87</v>
      </c>
    </row>
    <row r="174" spans="1:15" x14ac:dyDescent="0.35">
      <c r="A174" s="40">
        <f>VLOOKUP(B174,'[1]PORTFOLIO RAW'!B:B,1,FALSE)</f>
        <v>311759</v>
      </c>
      <c r="B174" s="40">
        <v>311759</v>
      </c>
      <c r="C174" s="40" t="s">
        <v>5931</v>
      </c>
      <c r="D174" s="38" t="s">
        <v>5932</v>
      </c>
      <c r="E174" s="33">
        <v>5.19</v>
      </c>
      <c r="F174" s="33">
        <v>0.19</v>
      </c>
      <c r="G174" s="33">
        <v>4.99</v>
      </c>
      <c r="H174" s="33">
        <v>3.57</v>
      </c>
      <c r="I174" s="33">
        <v>-0.25</v>
      </c>
      <c r="J174" s="33">
        <v>4.5</v>
      </c>
      <c r="K174" s="33">
        <v>6.04</v>
      </c>
      <c r="L174" s="33">
        <v>5.99</v>
      </c>
      <c r="M174" s="33">
        <v>4.6900000000000004</v>
      </c>
      <c r="N174" s="33">
        <v>4.82</v>
      </c>
      <c r="O174" s="33">
        <v>2.16</v>
      </c>
    </row>
    <row r="175" spans="1:15" x14ac:dyDescent="0.35">
      <c r="A175" s="40">
        <f>VLOOKUP(B175,'[1]PORTFOLIO RAW'!B:B,1,FALSE)</f>
        <v>912588</v>
      </c>
      <c r="B175" s="40">
        <v>912588</v>
      </c>
      <c r="C175" s="40" t="s">
        <v>5933</v>
      </c>
      <c r="D175" s="38" t="s">
        <v>5934</v>
      </c>
      <c r="E175" s="33">
        <v>8.23</v>
      </c>
      <c r="F175" s="33">
        <v>5.56</v>
      </c>
      <c r="G175" s="33">
        <v>-0.05</v>
      </c>
      <c r="H175" s="33">
        <v>0.96</v>
      </c>
      <c r="I175" s="33">
        <v>1.75</v>
      </c>
      <c r="J175" s="33">
        <v>2.1800000000000002</v>
      </c>
      <c r="K175" s="33">
        <v>3.99</v>
      </c>
      <c r="L175" s="33">
        <v>6.96</v>
      </c>
      <c r="M175" s="33">
        <v>5.93</v>
      </c>
      <c r="N175" s="33">
        <v>7.43</v>
      </c>
      <c r="O175" s="33">
        <v>5.82</v>
      </c>
    </row>
    <row r="176" spans="1:15" x14ac:dyDescent="0.35">
      <c r="A176" s="40">
        <f>VLOOKUP(B176,'[1]PORTFOLIO RAW'!B:B,1,FALSE)</f>
        <v>904780</v>
      </c>
      <c r="B176" s="40">
        <v>904780</v>
      </c>
      <c r="C176" s="40" t="s">
        <v>5935</v>
      </c>
      <c r="D176" s="38" t="s">
        <v>5936</v>
      </c>
      <c r="E176" s="33">
        <v>15.5</v>
      </c>
      <c r="F176" s="33">
        <v>0.45</v>
      </c>
      <c r="G176" s="33">
        <v>2.7</v>
      </c>
      <c r="H176" s="33">
        <v>7.06</v>
      </c>
      <c r="I176" s="33">
        <v>7.87</v>
      </c>
      <c r="J176" s="33">
        <v>8.81</v>
      </c>
      <c r="K176" s="33">
        <v>9.33</v>
      </c>
      <c r="L176" s="33">
        <v>9.44</v>
      </c>
      <c r="M176" s="33">
        <v>10.17</v>
      </c>
      <c r="N176" s="33">
        <v>11.07</v>
      </c>
      <c r="O176" s="33">
        <v>8.93</v>
      </c>
    </row>
    <row r="177" spans="1:15" x14ac:dyDescent="0.35">
      <c r="A177" s="40">
        <f>VLOOKUP(B177,'[1]PORTFOLIO RAW'!B:B,1,FALSE)</f>
        <v>905624</v>
      </c>
      <c r="B177" s="40">
        <v>905624</v>
      </c>
      <c r="C177" s="40" t="s">
        <v>5937</v>
      </c>
      <c r="D177" s="38" t="s">
        <v>5938</v>
      </c>
      <c r="E177" s="33">
        <v>4.7699999999999996</v>
      </c>
      <c r="F177" s="33">
        <v>-2.38</v>
      </c>
      <c r="G177" s="33">
        <v>-0.36</v>
      </c>
      <c r="H177" s="33">
        <v>-10.199999999999999</v>
      </c>
      <c r="I177" s="33">
        <v>-5.35</v>
      </c>
      <c r="J177" s="33">
        <v>0.69</v>
      </c>
      <c r="K177" s="33">
        <v>6.07</v>
      </c>
      <c r="L177" s="33">
        <v>13.95</v>
      </c>
      <c r="M177" s="33">
        <v>8</v>
      </c>
      <c r="N177" s="33">
        <v>12</v>
      </c>
      <c r="O177" s="33">
        <v>13.49</v>
      </c>
    </row>
    <row r="178" spans="1:15" x14ac:dyDescent="0.35">
      <c r="A178" s="40">
        <f>VLOOKUP(B178,'[1]PORTFOLIO RAW'!B:B,1,FALSE)</f>
        <v>130062</v>
      </c>
      <c r="B178" s="40">
        <v>130062</v>
      </c>
      <c r="C178" s="40" t="s">
        <v>5939</v>
      </c>
      <c r="D178" s="38" t="s">
        <v>5940</v>
      </c>
      <c r="E178" s="33">
        <v>11.65</v>
      </c>
      <c r="F178" s="33">
        <v>7.86</v>
      </c>
      <c r="G178" s="33">
        <v>4.21</v>
      </c>
      <c r="H178" s="33">
        <v>4.45</v>
      </c>
      <c r="I178" s="33">
        <v>3.85</v>
      </c>
      <c r="J178" s="33">
        <v>3.76</v>
      </c>
      <c r="K178" s="33">
        <v>4.8499999999999996</v>
      </c>
      <c r="L178" s="33">
        <v>3.69</v>
      </c>
      <c r="M178" s="33">
        <v>4.75</v>
      </c>
      <c r="N178" s="33">
        <v>6.69</v>
      </c>
      <c r="O178" s="33">
        <v>9.4600000000000009</v>
      </c>
    </row>
    <row r="179" spans="1:15" x14ac:dyDescent="0.35">
      <c r="A179" s="40">
        <f>VLOOKUP(B179,'[1]PORTFOLIO RAW'!B:B,1,FALSE)</f>
        <v>286738</v>
      </c>
      <c r="B179" s="40">
        <v>286738</v>
      </c>
      <c r="C179" s="40" t="s">
        <v>5941</v>
      </c>
      <c r="D179" s="38" t="s">
        <v>5942</v>
      </c>
      <c r="E179" s="33">
        <v>0.93</v>
      </c>
      <c r="F179" s="33">
        <v>0.74</v>
      </c>
      <c r="G179" s="33">
        <v>-0.3</v>
      </c>
      <c r="H179" s="33">
        <v>0.6</v>
      </c>
      <c r="I179" s="33">
        <v>1.05</v>
      </c>
      <c r="J179" s="33">
        <v>0.27</v>
      </c>
      <c r="K179" s="33">
        <v>0.49</v>
      </c>
      <c r="L179" s="33">
        <v>0.79</v>
      </c>
      <c r="M179" s="33">
        <v>0.68</v>
      </c>
      <c r="N179" s="33">
        <v>0.18</v>
      </c>
      <c r="O179" s="33">
        <v>0.59</v>
      </c>
    </row>
    <row r="180" spans="1:15" x14ac:dyDescent="0.35">
      <c r="A180" s="40">
        <f>VLOOKUP(B180,'[1]PORTFOLIO RAW'!B:B,1,FALSE)</f>
        <v>771830</v>
      </c>
      <c r="B180" s="40">
        <v>771830</v>
      </c>
      <c r="C180" s="40" t="s">
        <v>5943</v>
      </c>
      <c r="D180" s="38" t="s">
        <v>5944</v>
      </c>
      <c r="E180" s="33">
        <v>8.3800000000000008</v>
      </c>
      <c r="F180" s="33">
        <v>8.8699999999999992</v>
      </c>
      <c r="G180" s="33">
        <v>0.31</v>
      </c>
      <c r="H180" s="33">
        <v>3.82</v>
      </c>
      <c r="I180" s="33">
        <v>14.13</v>
      </c>
      <c r="J180" s="33">
        <v>10.71</v>
      </c>
      <c r="K180" s="33">
        <v>12.11</v>
      </c>
      <c r="L180" s="33">
        <v>8.89</v>
      </c>
      <c r="M180" s="33">
        <v>5.26</v>
      </c>
      <c r="N180" s="33">
        <v>5.89</v>
      </c>
      <c r="O180" s="33">
        <v>13.49</v>
      </c>
    </row>
    <row r="181" spans="1:15" x14ac:dyDescent="0.35">
      <c r="A181" s="40">
        <f>VLOOKUP(B181,'[1]PORTFOLIO RAW'!B:B,1,FALSE)</f>
        <v>312367</v>
      </c>
      <c r="B181" s="40">
        <v>312367</v>
      </c>
      <c r="C181" s="40" t="s">
        <v>5945</v>
      </c>
      <c r="D181" s="38" t="s">
        <v>5946</v>
      </c>
      <c r="E181" s="33" t="s">
        <v>425</v>
      </c>
      <c r="F181" s="33">
        <v>-1.35</v>
      </c>
      <c r="G181" s="33">
        <v>0.81</v>
      </c>
      <c r="H181" s="33">
        <v>3.07</v>
      </c>
      <c r="I181" s="33">
        <v>8.02</v>
      </c>
      <c r="J181" s="33">
        <v>8.19</v>
      </c>
      <c r="K181" s="33">
        <v>7.24</v>
      </c>
      <c r="L181" s="33">
        <v>5.68</v>
      </c>
      <c r="M181" s="33">
        <v>6.88</v>
      </c>
      <c r="N181" s="33" t="s">
        <v>425</v>
      </c>
      <c r="O181" s="33">
        <v>2.14</v>
      </c>
    </row>
    <row r="182" spans="1:15" x14ac:dyDescent="0.35">
      <c r="A182" s="40">
        <f>VLOOKUP(B182,'[1]PORTFOLIO RAW'!B:B,1,FALSE)</f>
        <v>912635</v>
      </c>
      <c r="B182" s="40">
        <v>912635</v>
      </c>
      <c r="C182" s="40" t="s">
        <v>5947</v>
      </c>
      <c r="D182" s="38" t="s">
        <v>5948</v>
      </c>
      <c r="E182" s="33">
        <v>7.82</v>
      </c>
      <c r="F182" s="33">
        <v>6.15</v>
      </c>
      <c r="G182" s="33">
        <v>6.59</v>
      </c>
      <c r="H182" s="33">
        <v>6.1</v>
      </c>
      <c r="I182" s="33">
        <v>6.07</v>
      </c>
      <c r="J182" s="33">
        <v>6.5</v>
      </c>
      <c r="K182" s="33">
        <v>7.16</v>
      </c>
      <c r="L182" s="33">
        <v>6.92</v>
      </c>
      <c r="M182" s="33">
        <v>6.9</v>
      </c>
      <c r="N182" s="33">
        <v>6.4</v>
      </c>
      <c r="O182" s="33">
        <v>7.72</v>
      </c>
    </row>
    <row r="183" spans="1:15" x14ac:dyDescent="0.35">
      <c r="A183" s="40">
        <f>VLOOKUP(B183,'[1]PORTFOLIO RAW'!B:B,1,FALSE)</f>
        <v>152533</v>
      </c>
      <c r="B183" s="40">
        <v>152533</v>
      </c>
      <c r="C183" s="40" t="s">
        <v>5949</v>
      </c>
      <c r="D183" s="38" t="s">
        <v>5950</v>
      </c>
      <c r="E183" s="33">
        <v>12.27</v>
      </c>
      <c r="F183" s="33">
        <v>11.31</v>
      </c>
      <c r="G183" s="33">
        <v>12.29</v>
      </c>
      <c r="H183" s="33">
        <v>10.95</v>
      </c>
      <c r="I183" s="33">
        <v>9.36</v>
      </c>
      <c r="J183" s="33">
        <v>9.99</v>
      </c>
      <c r="K183" s="33">
        <v>9.25</v>
      </c>
      <c r="L183" s="33">
        <v>8.16</v>
      </c>
      <c r="M183" s="33">
        <v>5.72</v>
      </c>
      <c r="N183" s="33">
        <v>6.17</v>
      </c>
      <c r="O183" s="33">
        <v>9.2200000000000006</v>
      </c>
    </row>
    <row r="184" spans="1:15" x14ac:dyDescent="0.35">
      <c r="A184" s="40">
        <f>VLOOKUP(B184,'[1]PORTFOLIO RAW'!B:B,1,FALSE)</f>
        <v>719643</v>
      </c>
      <c r="B184" s="40">
        <v>719643</v>
      </c>
      <c r="C184" s="40" t="s">
        <v>5951</v>
      </c>
      <c r="D184" s="38" t="s">
        <v>5952</v>
      </c>
      <c r="E184" s="33">
        <v>21.85</v>
      </c>
      <c r="F184" s="33">
        <v>26.46</v>
      </c>
      <c r="G184" s="33">
        <v>19.53</v>
      </c>
      <c r="H184" s="33">
        <v>23.04</v>
      </c>
      <c r="I184" s="33">
        <v>23.96</v>
      </c>
      <c r="J184" s="33">
        <v>14.98</v>
      </c>
      <c r="K184" s="33">
        <v>16.79</v>
      </c>
      <c r="L184" s="33">
        <v>14.27</v>
      </c>
      <c r="M184" s="33">
        <v>7.29</v>
      </c>
      <c r="N184" s="33">
        <v>9.58</v>
      </c>
      <c r="O184" s="33">
        <v>10.48</v>
      </c>
    </row>
    <row r="185" spans="1:15" x14ac:dyDescent="0.35">
      <c r="A185" s="40">
        <f>VLOOKUP(B185,'[1]PORTFOLIO RAW'!B:B,1,FALSE)</f>
        <v>999506</v>
      </c>
      <c r="B185" s="40">
        <v>999506</v>
      </c>
      <c r="C185" s="40" t="s">
        <v>5953</v>
      </c>
      <c r="D185" s="38" t="s">
        <v>5954</v>
      </c>
      <c r="E185" s="33">
        <v>-2.1800000000000002</v>
      </c>
      <c r="F185" s="33">
        <v>-11.14</v>
      </c>
      <c r="G185" s="33">
        <v>-14.15</v>
      </c>
      <c r="H185" s="33">
        <v>15.18</v>
      </c>
      <c r="I185" s="33">
        <v>1.69</v>
      </c>
      <c r="J185" s="33">
        <v>-6.32</v>
      </c>
      <c r="K185" s="33">
        <v>8.24</v>
      </c>
      <c r="L185" s="33">
        <v>16.39</v>
      </c>
      <c r="M185" s="33">
        <v>13.89</v>
      </c>
      <c r="N185" s="33">
        <v>0.03</v>
      </c>
      <c r="O185" s="33">
        <v>17.829999999999998</v>
      </c>
    </row>
    <row r="186" spans="1:15" x14ac:dyDescent="0.35">
      <c r="A186" s="40">
        <f>VLOOKUP(B186,'[1]PORTFOLIO RAW'!B:B,1,FALSE)</f>
        <v>328228</v>
      </c>
      <c r="B186" s="40">
        <v>328228</v>
      </c>
      <c r="C186" s="40" t="s">
        <v>5955</v>
      </c>
      <c r="D186" s="38" t="s">
        <v>5956</v>
      </c>
      <c r="E186" s="33">
        <v>15.61</v>
      </c>
      <c r="F186" s="33">
        <v>12.67</v>
      </c>
      <c r="G186" s="33">
        <v>10.73</v>
      </c>
      <c r="H186" s="33">
        <v>9.61</v>
      </c>
      <c r="I186" s="33">
        <v>16.03</v>
      </c>
      <c r="J186" s="33">
        <v>11.86</v>
      </c>
      <c r="K186" s="33">
        <v>4.4400000000000004</v>
      </c>
      <c r="L186" s="33">
        <v>10.78</v>
      </c>
      <c r="M186" s="33">
        <v>9.25</v>
      </c>
      <c r="N186" s="33">
        <v>7.58</v>
      </c>
      <c r="O186" s="33">
        <v>3.95</v>
      </c>
    </row>
    <row r="187" spans="1:15" x14ac:dyDescent="0.35">
      <c r="A187" s="40">
        <f>VLOOKUP(B187,'[1]PORTFOLIO RAW'!B:B,1,FALSE)</f>
        <v>902172</v>
      </c>
      <c r="B187" s="40">
        <v>902172</v>
      </c>
      <c r="C187" s="40" t="s">
        <v>5957</v>
      </c>
      <c r="D187" s="38" t="s">
        <v>5958</v>
      </c>
      <c r="E187" s="33">
        <v>18.579999999999998</v>
      </c>
      <c r="F187" s="33">
        <v>14.62</v>
      </c>
      <c r="G187" s="33">
        <v>12.83</v>
      </c>
      <c r="H187" s="33">
        <v>14.68</v>
      </c>
      <c r="I187" s="33">
        <v>14.65</v>
      </c>
      <c r="J187" s="33">
        <v>14.3</v>
      </c>
      <c r="K187" s="33">
        <v>14.21</v>
      </c>
      <c r="L187" s="33">
        <v>15.8</v>
      </c>
      <c r="M187" s="33">
        <v>15.77</v>
      </c>
      <c r="N187" s="33">
        <v>16.010000000000002</v>
      </c>
      <c r="O187" s="33">
        <v>14.66</v>
      </c>
    </row>
    <row r="188" spans="1:15" x14ac:dyDescent="0.35">
      <c r="A188" s="40">
        <f>VLOOKUP(B188,'[1]PORTFOLIO RAW'!B:B,1,FALSE)</f>
        <v>325475</v>
      </c>
      <c r="B188" s="40">
        <v>325475</v>
      </c>
      <c r="C188" s="40" t="s">
        <v>5959</v>
      </c>
      <c r="D188" s="38" t="s">
        <v>5960</v>
      </c>
      <c r="E188" s="33">
        <v>9.58</v>
      </c>
      <c r="F188" s="33">
        <v>-18.190000000000001</v>
      </c>
      <c r="G188" s="33">
        <v>1.2</v>
      </c>
      <c r="H188" s="33">
        <v>4.2300000000000004</v>
      </c>
      <c r="I188" s="33">
        <v>3.9</v>
      </c>
      <c r="J188" s="33">
        <v>4.82</v>
      </c>
      <c r="K188" s="33">
        <v>5.63</v>
      </c>
      <c r="L188" s="33">
        <v>7.23</v>
      </c>
      <c r="M188" s="33">
        <v>7.51</v>
      </c>
      <c r="N188" s="33">
        <v>9.77</v>
      </c>
      <c r="O188" s="33">
        <v>9.16</v>
      </c>
    </row>
    <row r="189" spans="1:15" x14ac:dyDescent="0.35">
      <c r="A189" s="40">
        <f>VLOOKUP(B189,'[1]PORTFOLIO RAW'!B:B,1,FALSE)</f>
        <v>905010</v>
      </c>
      <c r="B189" s="40">
        <v>905010</v>
      </c>
      <c r="C189" s="40" t="s">
        <v>5961</v>
      </c>
      <c r="D189" s="38" t="s">
        <v>5962</v>
      </c>
      <c r="E189" s="33">
        <v>3.91</v>
      </c>
      <c r="F189" s="33">
        <v>3.9</v>
      </c>
      <c r="G189" s="33">
        <v>3.85</v>
      </c>
      <c r="H189" s="33">
        <v>4.08</v>
      </c>
      <c r="I189" s="33">
        <v>4.08</v>
      </c>
      <c r="J189" s="33">
        <v>4.01</v>
      </c>
      <c r="K189" s="33">
        <v>4</v>
      </c>
      <c r="L189" s="33">
        <v>3.88</v>
      </c>
      <c r="M189" s="33">
        <v>3.56</v>
      </c>
      <c r="N189" s="33">
        <v>3.81</v>
      </c>
      <c r="O189" s="33">
        <v>3.66</v>
      </c>
    </row>
    <row r="190" spans="1:15" x14ac:dyDescent="0.35">
      <c r="A190" s="40">
        <f>VLOOKUP(B190,'[1]PORTFOLIO RAW'!B:B,1,FALSE)</f>
        <v>902230</v>
      </c>
      <c r="B190" s="40">
        <v>902230</v>
      </c>
      <c r="C190" s="40" t="s">
        <v>5963</v>
      </c>
      <c r="D190" s="38" t="s">
        <v>5964</v>
      </c>
      <c r="E190" s="33">
        <v>1.59</v>
      </c>
      <c r="F190" s="33">
        <v>-3.4</v>
      </c>
      <c r="G190" s="33">
        <v>3.51</v>
      </c>
      <c r="H190" s="33">
        <v>6.08</v>
      </c>
      <c r="I190" s="33">
        <v>14.15</v>
      </c>
      <c r="J190" s="33">
        <v>4.8099999999999996</v>
      </c>
      <c r="K190" s="33">
        <v>5.19</v>
      </c>
      <c r="L190" s="33">
        <v>2.85</v>
      </c>
      <c r="M190" s="33">
        <v>4.6399999999999997</v>
      </c>
      <c r="N190" s="33">
        <v>3.17</v>
      </c>
      <c r="O190" s="33">
        <v>4.38</v>
      </c>
    </row>
    <row r="191" spans="1:15" x14ac:dyDescent="0.35">
      <c r="A191" s="40">
        <f>VLOOKUP(B191,'[1]PORTFOLIO RAW'!B:B,1,FALSE)</f>
        <v>884383</v>
      </c>
      <c r="B191" s="40">
        <v>884383</v>
      </c>
      <c r="C191" s="40" t="s">
        <v>5965</v>
      </c>
      <c r="D191" s="38" t="s">
        <v>5966</v>
      </c>
      <c r="E191" s="33">
        <v>13.03</v>
      </c>
      <c r="F191" s="33">
        <v>11.95</v>
      </c>
      <c r="G191" s="33">
        <v>7.03</v>
      </c>
      <c r="H191" s="33">
        <v>7.7</v>
      </c>
      <c r="I191" s="33">
        <v>8.42</v>
      </c>
      <c r="J191" s="33">
        <v>8.9600000000000009</v>
      </c>
      <c r="K191" s="33">
        <v>7.32</v>
      </c>
      <c r="L191" s="33">
        <v>7.62</v>
      </c>
      <c r="M191" s="33">
        <v>-2.37</v>
      </c>
      <c r="N191" s="33">
        <v>-10</v>
      </c>
      <c r="O191" s="33">
        <v>-0.83</v>
      </c>
    </row>
    <row r="192" spans="1:15" x14ac:dyDescent="0.35">
      <c r="A192" s="40">
        <f>VLOOKUP(B192,'[1]PORTFOLIO RAW'!B:B,1,FALSE)</f>
        <v>867422</v>
      </c>
      <c r="B192" s="40">
        <v>867422</v>
      </c>
      <c r="C192" s="40" t="s">
        <v>5967</v>
      </c>
      <c r="D192" s="38" t="s">
        <v>5968</v>
      </c>
      <c r="E192" s="33">
        <v>9</v>
      </c>
      <c r="F192" s="33">
        <v>8.41</v>
      </c>
      <c r="G192" s="33">
        <v>2.27</v>
      </c>
      <c r="H192" s="33">
        <v>7.66</v>
      </c>
      <c r="I192" s="33">
        <v>9.64</v>
      </c>
      <c r="J192" s="33">
        <v>7.34</v>
      </c>
      <c r="K192" s="33">
        <v>5.55</v>
      </c>
      <c r="L192" s="33">
        <v>6.6</v>
      </c>
      <c r="M192" s="33">
        <v>6.48</v>
      </c>
      <c r="N192" s="33">
        <v>2.77</v>
      </c>
      <c r="O192" s="33">
        <v>5.91</v>
      </c>
    </row>
    <row r="193" spans="1:15" x14ac:dyDescent="0.35">
      <c r="A193" s="40">
        <f>VLOOKUP(B193,'[1]PORTFOLIO RAW'!B:B,1,FALSE)</f>
        <v>906933</v>
      </c>
      <c r="B193" s="40">
        <v>906933</v>
      </c>
      <c r="C193" s="40" t="s">
        <v>5969</v>
      </c>
      <c r="D193" s="38" t="s">
        <v>5970</v>
      </c>
      <c r="E193" s="33">
        <v>8.5299999999999994</v>
      </c>
      <c r="F193" s="33">
        <v>0.65</v>
      </c>
      <c r="G193" s="33">
        <v>5.4</v>
      </c>
      <c r="H193" s="33">
        <v>5.81</v>
      </c>
      <c r="I193" s="33">
        <v>2.94</v>
      </c>
      <c r="J193" s="33">
        <v>7.45</v>
      </c>
      <c r="K193" s="33">
        <v>8.4499999999999993</v>
      </c>
      <c r="L193" s="33">
        <v>6.73</v>
      </c>
      <c r="M193" s="33">
        <v>6</v>
      </c>
      <c r="N193" s="33">
        <v>3.84</v>
      </c>
      <c r="O193" s="33">
        <v>9.15</v>
      </c>
    </row>
    <row r="194" spans="1:15" x14ac:dyDescent="0.35">
      <c r="A194" s="40">
        <f>VLOOKUP(B194,'[1]PORTFOLIO RAW'!B:B,1,FALSE)</f>
        <v>912160</v>
      </c>
      <c r="B194" s="40">
        <v>912160</v>
      </c>
      <c r="C194" s="40" t="s">
        <v>5971</v>
      </c>
      <c r="D194" s="38" t="s">
        <v>5972</v>
      </c>
      <c r="E194" s="33">
        <v>-12.38</v>
      </c>
      <c r="F194" s="33">
        <v>6.28</v>
      </c>
      <c r="G194" s="33">
        <v>7.63</v>
      </c>
      <c r="H194" s="33">
        <v>10.8</v>
      </c>
      <c r="I194" s="33">
        <v>2.1</v>
      </c>
      <c r="J194" s="33">
        <v>7.16</v>
      </c>
      <c r="K194" s="33">
        <v>-8.66</v>
      </c>
      <c r="L194" s="33">
        <v>3.21</v>
      </c>
      <c r="M194" s="33">
        <v>1.85</v>
      </c>
      <c r="N194" s="33">
        <v>-2.09</v>
      </c>
      <c r="O194" s="33">
        <v>0.3</v>
      </c>
    </row>
    <row r="195" spans="1:15" x14ac:dyDescent="0.35">
      <c r="A195" s="40">
        <f>VLOOKUP(B195,'[1]PORTFOLIO RAW'!B:B,1,FALSE)</f>
        <v>993249</v>
      </c>
      <c r="B195" s="40">
        <v>993249</v>
      </c>
      <c r="C195" s="40" t="s">
        <v>5973</v>
      </c>
      <c r="D195" s="38" t="s">
        <v>5974</v>
      </c>
      <c r="E195" s="33">
        <v>15.05</v>
      </c>
      <c r="F195" s="33">
        <v>16.87</v>
      </c>
      <c r="G195" s="33">
        <v>12.19</v>
      </c>
      <c r="H195" s="33">
        <v>14.55</v>
      </c>
      <c r="I195" s="33">
        <v>15.25</v>
      </c>
      <c r="J195" s="33">
        <v>15.36</v>
      </c>
      <c r="K195" s="33">
        <v>15.91</v>
      </c>
      <c r="L195" s="33">
        <v>16.190000000000001</v>
      </c>
      <c r="M195" s="33">
        <v>17.86</v>
      </c>
      <c r="N195" s="33">
        <v>19.59</v>
      </c>
      <c r="O195" s="33">
        <v>21.7</v>
      </c>
    </row>
    <row r="196" spans="1:15" x14ac:dyDescent="0.35">
      <c r="A196" s="40">
        <f>VLOOKUP(B196,'[1]PORTFOLIO RAW'!B:B,1,FALSE)</f>
        <v>906557</v>
      </c>
      <c r="B196" s="40">
        <v>906557</v>
      </c>
      <c r="C196" s="40" t="s">
        <v>5975</v>
      </c>
      <c r="D196" s="38" t="s">
        <v>5976</v>
      </c>
      <c r="E196" s="33">
        <v>9.9600000000000009</v>
      </c>
      <c r="F196" s="33">
        <v>12.02</v>
      </c>
      <c r="G196" s="33">
        <v>-0.63</v>
      </c>
      <c r="H196" s="33">
        <v>6.15</v>
      </c>
      <c r="I196" s="33">
        <v>3.33</v>
      </c>
      <c r="J196" s="33">
        <v>6.52</v>
      </c>
      <c r="K196" s="33">
        <v>5.81</v>
      </c>
      <c r="L196" s="33">
        <v>6.4</v>
      </c>
      <c r="M196" s="33">
        <v>-9.7100000000000009</v>
      </c>
      <c r="N196" s="33">
        <v>-3.47</v>
      </c>
      <c r="O196" s="33">
        <v>-4.18</v>
      </c>
    </row>
    <row r="197" spans="1:15" x14ac:dyDescent="0.35">
      <c r="A197" s="40">
        <f>VLOOKUP(B197,'[1]PORTFOLIO RAW'!B:B,1,FALSE)</f>
        <v>906560</v>
      </c>
      <c r="B197" s="40">
        <v>906560</v>
      </c>
      <c r="C197" s="40" t="s">
        <v>5977</v>
      </c>
      <c r="D197" s="38" t="s">
        <v>5978</v>
      </c>
      <c r="E197" s="33">
        <v>14.84</v>
      </c>
      <c r="F197" s="33">
        <v>8.67</v>
      </c>
      <c r="G197" s="33">
        <v>8.6999999999999993</v>
      </c>
      <c r="H197" s="33">
        <v>9.92</v>
      </c>
      <c r="I197" s="33">
        <v>9.64</v>
      </c>
      <c r="J197" s="33">
        <v>10.14</v>
      </c>
      <c r="K197" s="33">
        <v>10.07</v>
      </c>
      <c r="L197" s="33">
        <v>9.1</v>
      </c>
      <c r="M197" s="33">
        <v>8.0399999999999991</v>
      </c>
      <c r="N197" s="33">
        <v>5.57</v>
      </c>
      <c r="O197" s="33">
        <v>6.64</v>
      </c>
    </row>
    <row r="198" spans="1:15" x14ac:dyDescent="0.35">
      <c r="A198" s="40">
        <f>VLOOKUP(B198,'[1]PORTFOLIO RAW'!B:B,1,FALSE)</f>
        <v>901899</v>
      </c>
      <c r="B198" s="40">
        <v>901899</v>
      </c>
      <c r="C198" s="40" t="s">
        <v>5979</v>
      </c>
      <c r="D198" s="38" t="s">
        <v>5980</v>
      </c>
      <c r="E198" s="33">
        <v>6.76</v>
      </c>
      <c r="F198" s="33">
        <v>7.63</v>
      </c>
      <c r="G198" s="33">
        <v>4.95</v>
      </c>
      <c r="H198" s="33">
        <v>6.47</v>
      </c>
      <c r="I198" s="33">
        <v>7.77</v>
      </c>
      <c r="J198" s="33">
        <v>7.02</v>
      </c>
      <c r="K198" s="33">
        <v>7.17</v>
      </c>
      <c r="L198" s="33">
        <v>7.17</v>
      </c>
      <c r="M198" s="33">
        <v>5.65</v>
      </c>
      <c r="N198" s="33">
        <v>5.89</v>
      </c>
      <c r="O198" s="33">
        <v>16.34</v>
      </c>
    </row>
    <row r="199" spans="1:15" x14ac:dyDescent="0.35">
      <c r="A199" s="40">
        <f>VLOOKUP(B199,'[1]PORTFOLIO RAW'!B:B,1,FALSE)</f>
        <v>906176</v>
      </c>
      <c r="B199" s="40">
        <v>906176</v>
      </c>
      <c r="C199" s="40" t="s">
        <v>5981</v>
      </c>
      <c r="D199" s="38" t="s">
        <v>5982</v>
      </c>
      <c r="E199" s="33">
        <v>3.22</v>
      </c>
      <c r="F199" s="33">
        <v>1.71</v>
      </c>
      <c r="G199" s="33">
        <v>2.4300000000000002</v>
      </c>
      <c r="H199" s="33">
        <v>2.78</v>
      </c>
      <c r="I199" s="33">
        <v>2.67</v>
      </c>
      <c r="J199" s="33">
        <v>3.23</v>
      </c>
      <c r="K199" s="33">
        <v>3.56</v>
      </c>
      <c r="L199" s="33">
        <v>3.41</v>
      </c>
      <c r="M199" s="33">
        <v>2.52</v>
      </c>
      <c r="N199" s="33">
        <v>3.11</v>
      </c>
      <c r="O199" s="33">
        <v>1.89</v>
      </c>
    </row>
    <row r="200" spans="1:15" x14ac:dyDescent="0.35">
      <c r="A200" s="40">
        <f>VLOOKUP(B200,'[1]PORTFOLIO RAW'!B:B,1,FALSE)</f>
        <v>905861</v>
      </c>
      <c r="B200" s="40">
        <v>905861</v>
      </c>
      <c r="C200" s="40" t="s">
        <v>5983</v>
      </c>
      <c r="D200" s="38" t="s">
        <v>5984</v>
      </c>
      <c r="E200" s="33">
        <v>1.34</v>
      </c>
      <c r="F200" s="33">
        <v>1.26</v>
      </c>
      <c r="G200" s="33">
        <v>1.2</v>
      </c>
      <c r="H200" s="33">
        <v>0.93</v>
      </c>
      <c r="I200" s="33">
        <v>0.77</v>
      </c>
      <c r="J200" s="33">
        <v>0.78</v>
      </c>
      <c r="K200" s="33">
        <v>0.86</v>
      </c>
      <c r="L200" s="33">
        <v>0.86</v>
      </c>
      <c r="M200" s="33">
        <v>0.93</v>
      </c>
      <c r="N200" s="33">
        <v>0.94</v>
      </c>
      <c r="O200" s="33">
        <v>1.07</v>
      </c>
    </row>
    <row r="201" spans="1:15" x14ac:dyDescent="0.35">
      <c r="A201" s="40">
        <f>VLOOKUP(B201,'[1]PORTFOLIO RAW'!B:B,1,FALSE)</f>
        <v>905809</v>
      </c>
      <c r="B201" s="40">
        <v>905809</v>
      </c>
      <c r="C201" s="40" t="s">
        <v>5985</v>
      </c>
      <c r="D201" s="38" t="s">
        <v>5986</v>
      </c>
      <c r="E201" s="33">
        <v>6.17</v>
      </c>
      <c r="F201" s="33">
        <v>-3.45</v>
      </c>
      <c r="G201" s="33">
        <v>6.45</v>
      </c>
      <c r="H201" s="33">
        <v>7.45</v>
      </c>
      <c r="I201" s="33">
        <v>8.18</v>
      </c>
      <c r="J201" s="33">
        <v>8.5500000000000007</v>
      </c>
      <c r="K201" s="33">
        <v>8.2799999999999994</v>
      </c>
      <c r="L201" s="33">
        <v>8.81</v>
      </c>
      <c r="M201" s="33">
        <v>9.19</v>
      </c>
      <c r="N201" s="33">
        <v>10.16</v>
      </c>
      <c r="O201" s="33">
        <v>7.68</v>
      </c>
    </row>
    <row r="202" spans="1:15" x14ac:dyDescent="0.35">
      <c r="A202" s="40">
        <f>VLOOKUP(B202,'[1]PORTFOLIO RAW'!B:B,1,FALSE)</f>
        <v>906195</v>
      </c>
      <c r="B202" s="40">
        <v>906195</v>
      </c>
      <c r="C202" s="40" t="s">
        <v>5987</v>
      </c>
      <c r="D202" s="38" t="s">
        <v>5988</v>
      </c>
      <c r="E202" s="33">
        <v>2.12</v>
      </c>
      <c r="F202" s="33">
        <v>0.54</v>
      </c>
      <c r="G202" s="33">
        <v>1.27</v>
      </c>
      <c r="H202" s="33">
        <v>1.26</v>
      </c>
      <c r="I202" s="33">
        <v>1.45</v>
      </c>
      <c r="J202" s="33">
        <v>1.54</v>
      </c>
      <c r="K202" s="33">
        <v>1.6</v>
      </c>
      <c r="L202" s="33">
        <v>1.54</v>
      </c>
      <c r="M202" s="33">
        <v>1.42</v>
      </c>
      <c r="N202" s="33">
        <v>1.33</v>
      </c>
      <c r="O202" s="33">
        <v>1.34</v>
      </c>
    </row>
    <row r="203" spans="1:15" x14ac:dyDescent="0.35">
      <c r="A203" s="40">
        <f>VLOOKUP(B203,'[1]PORTFOLIO RAW'!B:B,1,FALSE)</f>
        <v>921482</v>
      </c>
      <c r="B203" s="40">
        <v>921482</v>
      </c>
      <c r="C203" s="40" t="s">
        <v>5989</v>
      </c>
      <c r="D203" s="38" t="s">
        <v>5990</v>
      </c>
      <c r="E203" s="33">
        <v>17</v>
      </c>
      <c r="F203" s="33">
        <v>16.190000000000001</v>
      </c>
      <c r="G203" s="33">
        <v>-1.48</v>
      </c>
      <c r="H203" s="33">
        <v>1.79</v>
      </c>
      <c r="I203" s="33">
        <v>6.26</v>
      </c>
      <c r="J203" s="33">
        <v>4.29</v>
      </c>
      <c r="K203" s="33">
        <v>3.98</v>
      </c>
      <c r="L203" s="33">
        <v>5.35</v>
      </c>
      <c r="M203" s="33">
        <v>3.16</v>
      </c>
      <c r="N203" s="33">
        <v>6.17</v>
      </c>
      <c r="O203" s="33">
        <v>9.24</v>
      </c>
    </row>
    <row r="204" spans="1:15" x14ac:dyDescent="0.35">
      <c r="A204" s="40">
        <f>VLOOKUP(B204,'[1]PORTFOLIO RAW'!B:B,1,FALSE)</f>
        <v>134843</v>
      </c>
      <c r="B204" s="40">
        <v>134843</v>
      </c>
      <c r="C204" s="40" t="s">
        <v>5991</v>
      </c>
      <c r="D204" s="38" t="s">
        <v>5992</v>
      </c>
      <c r="E204" s="33">
        <v>1.76</v>
      </c>
      <c r="F204" s="33">
        <v>0.56999999999999995</v>
      </c>
      <c r="G204" s="33">
        <v>0.87</v>
      </c>
      <c r="H204" s="33">
        <v>2</v>
      </c>
      <c r="I204" s="33">
        <v>1.9</v>
      </c>
      <c r="J204" s="33">
        <v>1.6</v>
      </c>
      <c r="K204" s="33">
        <v>1.48</v>
      </c>
      <c r="L204" s="33">
        <v>1.56</v>
      </c>
      <c r="M204" s="33">
        <v>1.36</v>
      </c>
      <c r="N204" s="33">
        <v>1.23</v>
      </c>
      <c r="O204" s="33">
        <v>0.75</v>
      </c>
    </row>
    <row r="205" spans="1:15" x14ac:dyDescent="0.35">
      <c r="A205" s="40">
        <f>VLOOKUP(B205,'[1]PORTFOLIO RAW'!B:B,1,FALSE)</f>
        <v>905102</v>
      </c>
      <c r="B205" s="40">
        <v>905102</v>
      </c>
      <c r="C205" s="40" t="s">
        <v>5993</v>
      </c>
      <c r="D205" s="38" t="s">
        <v>5994</v>
      </c>
      <c r="E205" s="33">
        <v>16.3</v>
      </c>
      <c r="F205" s="33">
        <v>17.78</v>
      </c>
      <c r="G205" s="33">
        <v>7</v>
      </c>
      <c r="H205" s="33">
        <v>9.52</v>
      </c>
      <c r="I205" s="33">
        <v>12.18</v>
      </c>
      <c r="J205" s="33">
        <v>7.52</v>
      </c>
      <c r="K205" s="33">
        <v>8.7899999999999991</v>
      </c>
      <c r="L205" s="33">
        <v>2.5299999999999998</v>
      </c>
      <c r="M205" s="33">
        <v>-15.51</v>
      </c>
      <c r="N205" s="33">
        <v>-0.89</v>
      </c>
      <c r="O205" s="33">
        <v>3.59</v>
      </c>
    </row>
    <row r="206" spans="1:15" x14ac:dyDescent="0.35">
      <c r="A206" s="40">
        <f>VLOOKUP(B206,'[1]PORTFOLIO RAW'!B:B,1,FALSE)</f>
        <v>719618</v>
      </c>
      <c r="B206" s="40">
        <v>719618</v>
      </c>
      <c r="C206" s="40" t="s">
        <v>5995</v>
      </c>
      <c r="D206" s="38" t="s">
        <v>5996</v>
      </c>
      <c r="E206" s="33">
        <v>14.16</v>
      </c>
      <c r="F206" s="33">
        <v>14.19</v>
      </c>
      <c r="G206" s="33">
        <v>12.75</v>
      </c>
      <c r="H206" s="33">
        <v>12.27</v>
      </c>
      <c r="I206" s="33">
        <v>13.67</v>
      </c>
      <c r="J206" s="33">
        <v>13.95</v>
      </c>
      <c r="K206" s="33">
        <v>14.55</v>
      </c>
      <c r="L206" s="33">
        <v>13.66</v>
      </c>
      <c r="M206" s="33">
        <v>10.82</v>
      </c>
      <c r="N206" s="33">
        <v>9.02</v>
      </c>
      <c r="O206" s="33">
        <v>8.68</v>
      </c>
    </row>
    <row r="207" spans="1:15" x14ac:dyDescent="0.35">
      <c r="A207" s="40">
        <f>VLOOKUP(B207,'[1]PORTFOLIO RAW'!B:B,1,FALSE)</f>
        <v>921757</v>
      </c>
      <c r="B207" s="40">
        <v>921757</v>
      </c>
      <c r="C207" s="40" t="s">
        <v>5997</v>
      </c>
      <c r="D207" s="38" t="s">
        <v>5998</v>
      </c>
      <c r="E207" s="33">
        <v>10.39</v>
      </c>
      <c r="F207" s="33">
        <v>9.42</v>
      </c>
      <c r="G207" s="33">
        <v>1.48</v>
      </c>
      <c r="H207" s="33">
        <v>3.66</v>
      </c>
      <c r="I207" s="33">
        <v>7.32</v>
      </c>
      <c r="J207" s="33">
        <v>6.73</v>
      </c>
      <c r="K207" s="33">
        <v>6.52</v>
      </c>
      <c r="L207" s="33">
        <v>6.98</v>
      </c>
      <c r="M207" s="33">
        <v>8.08</v>
      </c>
      <c r="N207" s="33">
        <v>2.98</v>
      </c>
      <c r="O207" s="33">
        <v>7.91</v>
      </c>
    </row>
    <row r="208" spans="1:15" x14ac:dyDescent="0.35">
      <c r="A208" s="40">
        <f>VLOOKUP(B208,'[1]PORTFOLIO RAW'!B:B,1,FALSE)</f>
        <v>902317</v>
      </c>
      <c r="B208" s="40">
        <v>902317</v>
      </c>
      <c r="C208" s="40" t="s">
        <v>5999</v>
      </c>
      <c r="D208" s="38" t="s">
        <v>6000</v>
      </c>
      <c r="E208" s="33">
        <v>7.42</v>
      </c>
      <c r="F208" s="33">
        <v>7.06</v>
      </c>
      <c r="G208" s="33">
        <v>6.58</v>
      </c>
      <c r="H208" s="33">
        <v>6.1</v>
      </c>
      <c r="I208" s="33">
        <v>5.53</v>
      </c>
      <c r="J208" s="33">
        <v>2.64</v>
      </c>
      <c r="K208" s="33">
        <v>3.28</v>
      </c>
      <c r="L208" s="33">
        <v>2.78</v>
      </c>
      <c r="M208" s="33">
        <v>3.23</v>
      </c>
      <c r="N208" s="33">
        <v>2.0299999999999998</v>
      </c>
      <c r="O208" s="33">
        <v>4.13</v>
      </c>
    </row>
    <row r="209" spans="1:15" x14ac:dyDescent="0.35">
      <c r="A209" s="40">
        <f>VLOOKUP(B209,'[1]PORTFOLIO RAW'!B:B,1,FALSE)</f>
        <v>905150</v>
      </c>
      <c r="B209" s="40">
        <v>905150</v>
      </c>
      <c r="C209" s="40" t="s">
        <v>6001</v>
      </c>
      <c r="D209" s="38" t="s">
        <v>6002</v>
      </c>
      <c r="E209" s="33">
        <v>10.64</v>
      </c>
      <c r="F209" s="33">
        <v>10.77</v>
      </c>
      <c r="G209" s="33">
        <v>5.74</v>
      </c>
      <c r="H209" s="33">
        <v>6.29</v>
      </c>
      <c r="I209" s="33">
        <v>10.71</v>
      </c>
      <c r="J209" s="33">
        <v>11.28</v>
      </c>
      <c r="K209" s="33">
        <v>8.83</v>
      </c>
      <c r="L209" s="33">
        <v>8.59</v>
      </c>
      <c r="M209" s="33">
        <v>8.52</v>
      </c>
      <c r="N209" s="33">
        <v>7.68</v>
      </c>
      <c r="O209" s="33">
        <v>8.1</v>
      </c>
    </row>
    <row r="210" spans="1:15" x14ac:dyDescent="0.35">
      <c r="A210" s="40">
        <f>VLOOKUP(B210,'[1]PORTFOLIO RAW'!B:B,1,FALSE)</f>
        <v>945297</v>
      </c>
      <c r="B210" s="40">
        <v>945297</v>
      </c>
      <c r="C210" s="40" t="s">
        <v>6003</v>
      </c>
      <c r="D210" s="38" t="s">
        <v>6004</v>
      </c>
      <c r="E210" s="33">
        <v>8.76</v>
      </c>
      <c r="F210" s="33">
        <v>10</v>
      </c>
      <c r="G210" s="33">
        <v>11</v>
      </c>
      <c r="H210" s="33">
        <v>9.25</v>
      </c>
      <c r="I210" s="33">
        <v>9.75</v>
      </c>
      <c r="J210" s="33">
        <v>9.27</v>
      </c>
      <c r="K210" s="33">
        <v>9.0500000000000007</v>
      </c>
      <c r="L210" s="33">
        <v>10.08</v>
      </c>
      <c r="M210" s="33">
        <v>10.54</v>
      </c>
      <c r="N210" s="33">
        <v>11.74</v>
      </c>
      <c r="O210" s="33">
        <v>12.34</v>
      </c>
    </row>
    <row r="211" spans="1:15" x14ac:dyDescent="0.35">
      <c r="A211" s="40">
        <f>VLOOKUP(B211,'[1]PORTFOLIO RAW'!B:B,1,FALSE)</f>
        <v>902107</v>
      </c>
      <c r="B211" s="40">
        <v>902107</v>
      </c>
      <c r="C211" s="40" t="s">
        <v>6005</v>
      </c>
      <c r="D211" s="38" t="s">
        <v>6006</v>
      </c>
      <c r="E211" s="33">
        <v>8.2200000000000006</v>
      </c>
      <c r="F211" s="33">
        <v>6.02</v>
      </c>
      <c r="G211" s="33">
        <v>3.05</v>
      </c>
      <c r="H211" s="33">
        <v>4.7699999999999996</v>
      </c>
      <c r="I211" s="33">
        <v>5.49</v>
      </c>
      <c r="J211" s="33">
        <v>4.95</v>
      </c>
      <c r="K211" s="33">
        <v>3.96</v>
      </c>
      <c r="L211" s="33">
        <v>5.03</v>
      </c>
      <c r="M211" s="33">
        <v>2.84</v>
      </c>
      <c r="N211" s="33">
        <v>6.37</v>
      </c>
      <c r="O211" s="33">
        <v>4.28</v>
      </c>
    </row>
    <row r="212" spans="1:15" x14ac:dyDescent="0.35">
      <c r="A212" s="40">
        <f>VLOOKUP(B212,'[1]PORTFOLIO RAW'!B:B,1,FALSE)</f>
        <v>905677</v>
      </c>
      <c r="B212" s="40">
        <v>905677</v>
      </c>
      <c r="C212" s="40" t="s">
        <v>6007</v>
      </c>
      <c r="D212" s="38" t="s">
        <v>6008</v>
      </c>
      <c r="E212" s="33">
        <v>17.98</v>
      </c>
      <c r="F212" s="33">
        <v>15.17</v>
      </c>
      <c r="G212" s="33">
        <v>16.010000000000002</v>
      </c>
      <c r="H212" s="33">
        <v>12.88</v>
      </c>
      <c r="I212" s="33">
        <v>10</v>
      </c>
      <c r="J212" s="33">
        <v>9.1300000000000008</v>
      </c>
      <c r="K212" s="33">
        <v>9.73</v>
      </c>
      <c r="L212" s="33">
        <v>9.58</v>
      </c>
      <c r="M212" s="33">
        <v>8.66</v>
      </c>
      <c r="N212" s="33">
        <v>9.75</v>
      </c>
      <c r="O212" s="33">
        <v>7.38</v>
      </c>
    </row>
    <row r="213" spans="1:15" x14ac:dyDescent="0.35">
      <c r="A213" s="40">
        <f>VLOOKUP(B213,'[1]PORTFOLIO RAW'!B:B,1,FALSE)</f>
        <v>904030</v>
      </c>
      <c r="B213" s="40">
        <v>904030</v>
      </c>
      <c r="C213" s="40" t="s">
        <v>6009</v>
      </c>
      <c r="D213" s="38" t="s">
        <v>6010</v>
      </c>
      <c r="E213" s="33">
        <v>7.37</v>
      </c>
      <c r="F213" s="33">
        <v>7.58</v>
      </c>
      <c r="G213" s="33">
        <v>5.87</v>
      </c>
      <c r="H213" s="33">
        <v>4.6500000000000004</v>
      </c>
      <c r="I213" s="33">
        <v>5.83</v>
      </c>
      <c r="J213" s="33">
        <v>8.33</v>
      </c>
      <c r="K213" s="33">
        <v>12.92</v>
      </c>
      <c r="L213" s="33">
        <v>5.92</v>
      </c>
      <c r="M213" s="33">
        <v>4.67</v>
      </c>
      <c r="N213" s="33">
        <v>4.76</v>
      </c>
      <c r="O213" s="33">
        <v>13.03</v>
      </c>
    </row>
    <row r="214" spans="1:15" x14ac:dyDescent="0.35">
      <c r="A214" s="40">
        <f>VLOOKUP(B214,'[1]PORTFOLIO RAW'!B:B,1,FALSE)</f>
        <v>901666</v>
      </c>
      <c r="B214" s="40">
        <v>901666</v>
      </c>
      <c r="C214" s="40" t="s">
        <v>6011</v>
      </c>
      <c r="D214" s="38" t="s">
        <v>6012</v>
      </c>
      <c r="E214" s="33">
        <v>7.42</v>
      </c>
      <c r="F214" s="33">
        <v>-10.23</v>
      </c>
      <c r="G214" s="33">
        <v>3.86</v>
      </c>
      <c r="H214" s="33">
        <v>7.87</v>
      </c>
      <c r="I214" s="33">
        <v>8.4499999999999993</v>
      </c>
      <c r="J214" s="33">
        <v>6.59</v>
      </c>
      <c r="K214" s="33">
        <v>8.1300000000000008</v>
      </c>
      <c r="L214" s="33">
        <v>6.22</v>
      </c>
      <c r="M214" s="33">
        <v>-3.58</v>
      </c>
      <c r="N214" s="33">
        <v>-3</v>
      </c>
      <c r="O214" s="33">
        <v>-0.17</v>
      </c>
    </row>
    <row r="215" spans="1:15" x14ac:dyDescent="0.35">
      <c r="A215" s="40">
        <f>VLOOKUP(B215,'[1]PORTFOLIO RAW'!B:B,1,FALSE)</f>
        <v>895705</v>
      </c>
      <c r="B215" s="40">
        <v>895705</v>
      </c>
      <c r="C215" s="40" t="s">
        <v>6013</v>
      </c>
      <c r="D215" s="38" t="s">
        <v>6014</v>
      </c>
      <c r="E215" s="33">
        <v>5.77</v>
      </c>
      <c r="F215" s="33">
        <v>3.6</v>
      </c>
      <c r="G215" s="33">
        <v>0.62</v>
      </c>
      <c r="H215" s="33">
        <v>7.65</v>
      </c>
      <c r="I215" s="33">
        <v>8.84</v>
      </c>
      <c r="J215" s="33">
        <v>2.63</v>
      </c>
      <c r="K215" s="33">
        <v>-5.67</v>
      </c>
      <c r="L215" s="33">
        <v>7.66</v>
      </c>
      <c r="M215" s="33">
        <v>-1.01</v>
      </c>
      <c r="N215" s="33">
        <v>-2.67</v>
      </c>
      <c r="O215" s="33">
        <v>5.54</v>
      </c>
    </row>
    <row r="216" spans="1:15" x14ac:dyDescent="0.35">
      <c r="A216" s="40">
        <f>VLOOKUP(B216,'[1]PORTFOLIO RAW'!B:B,1,FALSE)</f>
        <v>904853</v>
      </c>
      <c r="B216" s="40">
        <v>904853</v>
      </c>
      <c r="C216" s="40" t="s">
        <v>6015</v>
      </c>
      <c r="D216" s="38" t="s">
        <v>6016</v>
      </c>
      <c r="E216" s="33">
        <v>12.65</v>
      </c>
      <c r="F216" s="33">
        <v>11.97</v>
      </c>
      <c r="G216" s="33">
        <v>12.45</v>
      </c>
      <c r="H216" s="33">
        <v>12.5</v>
      </c>
      <c r="I216" s="33">
        <v>11.1</v>
      </c>
      <c r="J216" s="33">
        <v>13.6</v>
      </c>
      <c r="K216" s="33">
        <v>14.84</v>
      </c>
      <c r="L216" s="33">
        <v>16.2</v>
      </c>
      <c r="M216" s="33">
        <v>17.22</v>
      </c>
      <c r="N216" s="33">
        <v>37.97</v>
      </c>
      <c r="O216" s="33">
        <v>23.95</v>
      </c>
    </row>
    <row r="217" spans="1:15" x14ac:dyDescent="0.35">
      <c r="A217" s="40">
        <f>VLOOKUP(B217,'[1]PORTFOLIO RAW'!B:B,1,FALSE)</f>
        <v>944175</v>
      </c>
      <c r="B217" s="40">
        <v>944175</v>
      </c>
      <c r="C217" s="40" t="s">
        <v>6017</v>
      </c>
      <c r="D217" s="38" t="s">
        <v>6018</v>
      </c>
      <c r="E217" s="33">
        <v>1.65</v>
      </c>
      <c r="F217" s="33">
        <v>0.67</v>
      </c>
      <c r="G217" s="33">
        <v>1.1599999999999999</v>
      </c>
      <c r="H217" s="33">
        <v>1.5</v>
      </c>
      <c r="I217" s="33">
        <v>1.34</v>
      </c>
      <c r="J217" s="33">
        <v>1.2</v>
      </c>
      <c r="K217" s="33">
        <v>1.45</v>
      </c>
      <c r="L217" s="33">
        <v>1.37</v>
      </c>
      <c r="M217" s="33">
        <v>1.28</v>
      </c>
      <c r="N217" s="33">
        <v>1.23</v>
      </c>
      <c r="O217" s="33">
        <v>1.61</v>
      </c>
    </row>
    <row r="218" spans="1:15" x14ac:dyDescent="0.35">
      <c r="A218" s="40">
        <f>VLOOKUP(B218,'[1]PORTFOLIO RAW'!B:B,1,FALSE)</f>
        <v>901897</v>
      </c>
      <c r="B218" s="40">
        <v>901897</v>
      </c>
      <c r="C218" s="40" t="s">
        <v>6019</v>
      </c>
      <c r="D218" s="38" t="s">
        <v>6020</v>
      </c>
      <c r="E218" s="33">
        <v>7.9</v>
      </c>
      <c r="F218" s="33">
        <v>5.15</v>
      </c>
      <c r="G218" s="33">
        <v>3.19</v>
      </c>
      <c r="H218" s="33">
        <v>6.16</v>
      </c>
      <c r="I218" s="33">
        <v>8.4600000000000009</v>
      </c>
      <c r="J218" s="33">
        <v>7.1</v>
      </c>
      <c r="K218" s="33">
        <v>21.96</v>
      </c>
      <c r="L218" s="33">
        <v>13.7</v>
      </c>
      <c r="M218" s="33">
        <v>8.89</v>
      </c>
      <c r="N218" s="33">
        <v>5.99</v>
      </c>
      <c r="O218" s="33">
        <v>10.43</v>
      </c>
    </row>
    <row r="219" spans="1:15" x14ac:dyDescent="0.35">
      <c r="A219" s="40">
        <f>VLOOKUP(B219,'[1]PORTFOLIO RAW'!B:B,1,FALSE)</f>
        <v>312385</v>
      </c>
      <c r="B219" s="40">
        <v>312385</v>
      </c>
      <c r="C219" s="40" t="s">
        <v>6021</v>
      </c>
      <c r="D219" s="38" t="s">
        <v>6022</v>
      </c>
      <c r="E219" s="33">
        <v>6.06</v>
      </c>
      <c r="F219" s="33">
        <v>6.7</v>
      </c>
      <c r="G219" s="33">
        <v>5.42</v>
      </c>
      <c r="H219" s="33">
        <v>6.01</v>
      </c>
      <c r="I219" s="33">
        <v>6.09</v>
      </c>
      <c r="J219" s="33">
        <v>6.59</v>
      </c>
      <c r="K219" s="33">
        <v>7.33</v>
      </c>
      <c r="L219" s="33">
        <v>6.73</v>
      </c>
      <c r="M219" s="33">
        <v>7.4</v>
      </c>
      <c r="N219" s="33">
        <v>7.36</v>
      </c>
      <c r="O219" s="33">
        <v>7.96</v>
      </c>
    </row>
    <row r="220" spans="1:15" x14ac:dyDescent="0.35">
      <c r="A220" s="40">
        <f>VLOOKUP(B220,'[1]PORTFOLIO RAW'!B:B,1,FALSE)</f>
        <v>729104</v>
      </c>
      <c r="B220" s="40">
        <v>729104</v>
      </c>
      <c r="C220" s="40" t="s">
        <v>6023</v>
      </c>
      <c r="D220" s="38" t="s">
        <v>6024</v>
      </c>
      <c r="E220" s="33">
        <v>22.71</v>
      </c>
      <c r="F220" s="33">
        <v>16.77</v>
      </c>
      <c r="G220" s="33">
        <v>14.88</v>
      </c>
      <c r="H220" s="33">
        <v>19.97</v>
      </c>
      <c r="I220" s="33">
        <v>21.23</v>
      </c>
      <c r="J220" s="33">
        <v>22.43</v>
      </c>
      <c r="K220" s="33">
        <v>22.51</v>
      </c>
      <c r="L220" s="33">
        <v>22.84</v>
      </c>
      <c r="M220" s="33">
        <v>22.77</v>
      </c>
      <c r="N220" s="33">
        <v>21.46</v>
      </c>
      <c r="O220" s="33">
        <v>21.6</v>
      </c>
    </row>
    <row r="221" spans="1:15" x14ac:dyDescent="0.35">
      <c r="A221" s="40">
        <f>VLOOKUP(B221,'[1]PORTFOLIO RAW'!B:B,1,FALSE)</f>
        <v>877181</v>
      </c>
      <c r="B221" s="40">
        <v>877181</v>
      </c>
      <c r="C221" s="40" t="s">
        <v>6025</v>
      </c>
      <c r="D221" s="38" t="s">
        <v>6026</v>
      </c>
      <c r="E221" s="33">
        <v>6.49</v>
      </c>
      <c r="F221" s="33">
        <v>8.27</v>
      </c>
      <c r="G221" s="33">
        <v>9.7200000000000006</v>
      </c>
      <c r="H221" s="33">
        <v>9.52</v>
      </c>
      <c r="I221" s="33">
        <v>6.49</v>
      </c>
      <c r="J221" s="33">
        <v>7.11</v>
      </c>
      <c r="K221" s="33">
        <v>10.44</v>
      </c>
      <c r="L221" s="33">
        <v>7.04</v>
      </c>
      <c r="M221" s="33">
        <v>8.1300000000000008</v>
      </c>
      <c r="N221" s="33">
        <v>7.33</v>
      </c>
      <c r="O221" s="33">
        <v>8.43</v>
      </c>
    </row>
    <row r="222" spans="1:15" x14ac:dyDescent="0.35">
      <c r="A222" s="40">
        <f>VLOOKUP(B222,'[1]PORTFOLIO RAW'!B:B,1,FALSE)</f>
        <v>912228</v>
      </c>
      <c r="B222" s="40">
        <v>912228</v>
      </c>
      <c r="C222" s="40" t="s">
        <v>6027</v>
      </c>
      <c r="D222" s="38" t="s">
        <v>6028</v>
      </c>
      <c r="E222" s="33">
        <v>8.17</v>
      </c>
      <c r="F222" s="33">
        <v>9.24</v>
      </c>
      <c r="G222" s="33">
        <v>10.24</v>
      </c>
      <c r="H222" s="33">
        <v>10.15</v>
      </c>
      <c r="I222" s="33">
        <v>9.26</v>
      </c>
      <c r="J222" s="33">
        <v>8.32</v>
      </c>
      <c r="K222" s="33">
        <v>8.65</v>
      </c>
      <c r="L222" s="33">
        <v>8.5399999999999991</v>
      </c>
      <c r="M222" s="33">
        <v>5.44</v>
      </c>
      <c r="N222" s="33">
        <v>8.48</v>
      </c>
      <c r="O222" s="33">
        <v>12.63</v>
      </c>
    </row>
    <row r="223" spans="1:15" x14ac:dyDescent="0.35">
      <c r="A223" s="40">
        <f>VLOOKUP(B223,'[1]PORTFOLIO RAW'!B:B,1,FALSE)</f>
        <v>936324</v>
      </c>
      <c r="B223" s="40">
        <v>936324</v>
      </c>
      <c r="C223" s="40" t="s">
        <v>6029</v>
      </c>
      <c r="D223" s="38" t="s">
        <v>6030</v>
      </c>
      <c r="E223" s="33">
        <v>6.54</v>
      </c>
      <c r="F223" s="33">
        <v>0.1</v>
      </c>
      <c r="G223" s="33">
        <v>5.99</v>
      </c>
      <c r="H223" s="33">
        <v>5.61</v>
      </c>
      <c r="I223" s="33">
        <v>5.15</v>
      </c>
      <c r="J223" s="33">
        <v>4.4400000000000004</v>
      </c>
      <c r="K223" s="33">
        <v>5.29</v>
      </c>
      <c r="L223" s="33">
        <v>5.41</v>
      </c>
      <c r="M223" s="33">
        <v>4.88</v>
      </c>
      <c r="N223" s="33">
        <v>3.55</v>
      </c>
      <c r="O223" s="33">
        <v>4.6900000000000004</v>
      </c>
    </row>
    <row r="224" spans="1:15" x14ac:dyDescent="0.35">
      <c r="A224" s="40">
        <f>VLOOKUP(B224,'[1]PORTFOLIO RAW'!B:B,1,FALSE)</f>
        <v>902321</v>
      </c>
      <c r="B224" s="40">
        <v>902321</v>
      </c>
      <c r="C224" s="40" t="s">
        <v>6031</v>
      </c>
      <c r="D224" s="38" t="s">
        <v>6032</v>
      </c>
      <c r="E224" s="33">
        <v>6.41</v>
      </c>
      <c r="F224" s="33">
        <v>5.39</v>
      </c>
      <c r="G224" s="33">
        <v>6.68</v>
      </c>
      <c r="H224" s="33">
        <v>6.38</v>
      </c>
      <c r="I224" s="33">
        <v>6.06</v>
      </c>
      <c r="J224" s="33">
        <v>5.04</v>
      </c>
      <c r="K224" s="33">
        <v>4.68</v>
      </c>
      <c r="L224" s="33">
        <v>5.22</v>
      </c>
      <c r="M224" s="33">
        <v>5.31</v>
      </c>
      <c r="N224" s="33">
        <v>2.93</v>
      </c>
      <c r="O224" s="33">
        <v>4.4000000000000004</v>
      </c>
    </row>
    <row r="225" spans="1:15" x14ac:dyDescent="0.35">
      <c r="A225" s="40">
        <f>VLOOKUP(B225,'[1]PORTFOLIO RAW'!B:B,1,FALSE)</f>
        <v>912518</v>
      </c>
      <c r="B225" s="40">
        <v>912518</v>
      </c>
      <c r="C225" s="40" t="s">
        <v>6033</v>
      </c>
      <c r="D225" s="38" t="s">
        <v>6034</v>
      </c>
      <c r="E225" s="33">
        <v>-17.739999999999998</v>
      </c>
      <c r="F225" s="33">
        <v>-14.99</v>
      </c>
      <c r="G225" s="33">
        <v>-13.3</v>
      </c>
      <c r="H225" s="33">
        <v>-12.34</v>
      </c>
      <c r="I225" s="33">
        <v>-2.87</v>
      </c>
      <c r="J225" s="33">
        <v>3.03</v>
      </c>
      <c r="K225" s="33">
        <v>38.869999999999997</v>
      </c>
      <c r="L225" s="33">
        <v>6.99</v>
      </c>
      <c r="M225" s="33">
        <v>6.82</v>
      </c>
      <c r="N225" s="33">
        <v>7.07</v>
      </c>
      <c r="O225" s="33">
        <v>4.88</v>
      </c>
    </row>
    <row r="226" spans="1:15" x14ac:dyDescent="0.35">
      <c r="A226" s="40">
        <f>VLOOKUP(B226,'[1]PORTFOLIO RAW'!B:B,1,FALSE)</f>
        <v>546370</v>
      </c>
      <c r="B226" s="40">
        <v>546370</v>
      </c>
      <c r="C226" s="40" t="s">
        <v>6035</v>
      </c>
      <c r="D226" s="38" t="s">
        <v>6036</v>
      </c>
      <c r="E226" s="33">
        <v>20.14</v>
      </c>
      <c r="F226" s="33">
        <v>15.15</v>
      </c>
      <c r="G226" s="33">
        <v>6.39</v>
      </c>
      <c r="H226" s="33">
        <v>11.89</v>
      </c>
      <c r="I226" s="33">
        <v>13.68</v>
      </c>
      <c r="J226" s="33">
        <v>16.16</v>
      </c>
      <c r="K226" s="33">
        <v>15.96</v>
      </c>
      <c r="L226" s="33">
        <v>17.350000000000001</v>
      </c>
      <c r="M226" s="33">
        <v>11.04</v>
      </c>
      <c r="N226" s="33">
        <v>11.83</v>
      </c>
      <c r="O226" s="33">
        <v>4.9400000000000004</v>
      </c>
    </row>
    <row r="227" spans="1:15" x14ac:dyDescent="0.35">
      <c r="A227" s="40">
        <f>VLOOKUP(B227,'[1]PORTFOLIO RAW'!B:B,1,FALSE)</f>
        <v>312451</v>
      </c>
      <c r="B227" s="40">
        <v>312451</v>
      </c>
      <c r="C227" s="40" t="s">
        <v>6037</v>
      </c>
      <c r="D227" s="38" t="s">
        <v>6038</v>
      </c>
      <c r="E227" s="33">
        <v>6.64</v>
      </c>
      <c r="F227" s="33">
        <v>4.83</v>
      </c>
      <c r="G227" s="33">
        <v>0.85</v>
      </c>
      <c r="H227" s="33">
        <v>2.29</v>
      </c>
      <c r="I227" s="33">
        <v>3.17</v>
      </c>
      <c r="J227" s="33">
        <v>2.38</v>
      </c>
      <c r="K227" s="33">
        <v>5.54</v>
      </c>
      <c r="L227" s="33">
        <v>6.24</v>
      </c>
      <c r="M227" s="33">
        <v>5.05</v>
      </c>
      <c r="N227" s="33">
        <v>5.0599999999999996</v>
      </c>
      <c r="O227" s="33">
        <v>3.42</v>
      </c>
    </row>
    <row r="228" spans="1:15" x14ac:dyDescent="0.35">
      <c r="A228" s="40">
        <f>VLOOKUP(B228,'[1]PORTFOLIO RAW'!B:B,1,FALSE)</f>
        <v>992656</v>
      </c>
      <c r="B228" s="40">
        <v>992656</v>
      </c>
      <c r="C228" s="40" t="s">
        <v>6039</v>
      </c>
      <c r="D228" s="38" t="s">
        <v>6040</v>
      </c>
      <c r="E228" s="33">
        <v>7.02</v>
      </c>
      <c r="F228" s="33">
        <v>16.29</v>
      </c>
      <c r="G228" s="33">
        <v>0.14000000000000001</v>
      </c>
      <c r="H228" s="33">
        <v>-0.11</v>
      </c>
      <c r="I228" s="33">
        <v>1.94</v>
      </c>
      <c r="J228" s="33">
        <v>4.4400000000000004</v>
      </c>
      <c r="K228" s="33">
        <v>1.85</v>
      </c>
      <c r="L228" s="33">
        <v>3.5</v>
      </c>
      <c r="M228" s="33">
        <v>5.79</v>
      </c>
      <c r="N228" s="33">
        <v>4.8600000000000003</v>
      </c>
      <c r="O228" s="33">
        <v>2.66</v>
      </c>
    </row>
    <row r="229" spans="1:15" x14ac:dyDescent="0.35">
      <c r="A229" s="40">
        <f>VLOOKUP(B229,'[1]PORTFOLIO RAW'!B:B,1,FALSE)</f>
        <v>951046</v>
      </c>
      <c r="B229" s="40">
        <v>951046</v>
      </c>
      <c r="C229" s="40" t="s">
        <v>6041</v>
      </c>
      <c r="D229" s="38" t="s">
        <v>6042</v>
      </c>
      <c r="E229" s="33">
        <v>2.54</v>
      </c>
      <c r="F229" s="33">
        <v>1.62</v>
      </c>
      <c r="G229" s="33">
        <v>1.1100000000000001</v>
      </c>
      <c r="H229" s="33">
        <v>1.41</v>
      </c>
      <c r="I229" s="33">
        <v>1.73</v>
      </c>
      <c r="J229" s="33">
        <v>1.81</v>
      </c>
      <c r="K229" s="33">
        <v>1.82</v>
      </c>
      <c r="L229" s="33">
        <v>1.69</v>
      </c>
      <c r="M229" s="33">
        <v>1.57</v>
      </c>
      <c r="N229" s="33">
        <v>1.51</v>
      </c>
      <c r="O229" s="33">
        <v>1.52</v>
      </c>
    </row>
    <row r="230" spans="1:15" x14ac:dyDescent="0.35">
      <c r="A230" s="40">
        <f>VLOOKUP(B230,'[1]PORTFOLIO RAW'!B:B,1,FALSE)</f>
        <v>702365</v>
      </c>
      <c r="B230" s="40">
        <v>702365</v>
      </c>
      <c r="C230" s="40" t="s">
        <v>6043</v>
      </c>
      <c r="D230" s="38" t="s">
        <v>6044</v>
      </c>
      <c r="E230" s="33">
        <v>11.31</v>
      </c>
      <c r="F230" s="33">
        <v>13.15</v>
      </c>
      <c r="G230" s="33">
        <v>17.52</v>
      </c>
      <c r="H230" s="33">
        <v>19.09</v>
      </c>
      <c r="I230" s="33">
        <v>20.7</v>
      </c>
      <c r="J230" s="33">
        <v>22.71</v>
      </c>
      <c r="K230" s="33">
        <v>22.13</v>
      </c>
      <c r="L230" s="33">
        <v>21.56</v>
      </c>
      <c r="M230" s="33">
        <v>21.54</v>
      </c>
      <c r="N230" s="33">
        <v>22.21</v>
      </c>
      <c r="O230" s="33">
        <v>24.93</v>
      </c>
    </row>
    <row r="231" spans="1:15" x14ac:dyDescent="0.35">
      <c r="A231" s="40">
        <f>VLOOKUP(B231,'[1]PORTFOLIO RAW'!B:B,1,FALSE)</f>
        <v>546965</v>
      </c>
      <c r="B231" s="40">
        <v>546965</v>
      </c>
      <c r="C231" s="40" t="s">
        <v>6045</v>
      </c>
      <c r="D231" s="38" t="s">
        <v>6046</v>
      </c>
      <c r="E231" s="33">
        <v>8.8699999999999992</v>
      </c>
      <c r="F231" s="33">
        <v>8.7200000000000006</v>
      </c>
      <c r="G231" s="33">
        <v>6.74</v>
      </c>
      <c r="H231" s="33">
        <v>7.86</v>
      </c>
      <c r="I231" s="33">
        <v>9.1300000000000008</v>
      </c>
      <c r="J231" s="33">
        <v>8.61</v>
      </c>
      <c r="K231" s="33">
        <v>7.86</v>
      </c>
      <c r="L231" s="33">
        <v>8.43</v>
      </c>
      <c r="M231" s="33">
        <v>8.11</v>
      </c>
      <c r="N231" s="33">
        <v>5.99</v>
      </c>
      <c r="O231" s="33">
        <v>7.62</v>
      </c>
    </row>
    <row r="232" spans="1:15" x14ac:dyDescent="0.35">
      <c r="A232" s="40">
        <f>VLOOKUP(B232,'[1]PORTFOLIO RAW'!B:B,1,FALSE)</f>
        <v>902233</v>
      </c>
      <c r="B232" s="40">
        <v>902233</v>
      </c>
      <c r="C232" s="40" t="s">
        <v>6047</v>
      </c>
      <c r="D232" s="38" t="s">
        <v>6048</v>
      </c>
      <c r="E232" s="33">
        <v>33.04</v>
      </c>
      <c r="F232" s="33">
        <v>13.83</v>
      </c>
      <c r="G232" s="33">
        <v>6.14</v>
      </c>
      <c r="H232" s="33">
        <v>11.96</v>
      </c>
      <c r="I232" s="33">
        <v>15.69</v>
      </c>
      <c r="J232" s="33">
        <v>15.14</v>
      </c>
      <c r="K232" s="33">
        <v>14.47</v>
      </c>
      <c r="L232" s="33">
        <v>14.75</v>
      </c>
      <c r="M232" s="33">
        <v>14.43</v>
      </c>
      <c r="N232" s="33">
        <v>12.68</v>
      </c>
      <c r="O232" s="33">
        <v>13.26</v>
      </c>
    </row>
    <row r="233" spans="1:15" x14ac:dyDescent="0.35">
      <c r="A233" s="40">
        <f>VLOOKUP(B233,'[1]PORTFOLIO RAW'!B:B,1,FALSE)</f>
        <v>322549</v>
      </c>
      <c r="B233" s="40">
        <v>322549</v>
      </c>
      <c r="C233" s="40" t="s">
        <v>6049</v>
      </c>
      <c r="D233" s="38" t="s">
        <v>6050</v>
      </c>
      <c r="E233" s="33">
        <v>5.78</v>
      </c>
      <c r="F233" s="33">
        <v>5</v>
      </c>
      <c r="G233" s="33">
        <v>2.25</v>
      </c>
      <c r="H233" s="33">
        <v>4.2300000000000004</v>
      </c>
      <c r="I233" s="33">
        <v>4.5</v>
      </c>
      <c r="J233" s="33">
        <v>1.26</v>
      </c>
      <c r="K233" s="33">
        <v>3.61</v>
      </c>
      <c r="L233" s="33">
        <v>4.66</v>
      </c>
      <c r="M233" s="33">
        <v>5.0199999999999996</v>
      </c>
      <c r="N233" s="33">
        <v>6.93</v>
      </c>
      <c r="O233" s="33">
        <v>8.17</v>
      </c>
    </row>
    <row r="234" spans="1:15" x14ac:dyDescent="0.35">
      <c r="A234" s="40">
        <f>VLOOKUP(B234,'[1]PORTFOLIO RAW'!B:B,1,FALSE)</f>
        <v>912633</v>
      </c>
      <c r="B234" s="40">
        <v>912633</v>
      </c>
      <c r="C234" s="40" t="s">
        <v>6051</v>
      </c>
      <c r="D234" s="38" t="s">
        <v>6052</v>
      </c>
      <c r="E234" s="33">
        <v>11.14</v>
      </c>
      <c r="F234" s="33">
        <v>7.66</v>
      </c>
      <c r="G234" s="33">
        <v>8.89</v>
      </c>
      <c r="H234" s="33">
        <v>8.14</v>
      </c>
      <c r="I234" s="33">
        <v>7.99</v>
      </c>
      <c r="J234" s="33">
        <v>7.99</v>
      </c>
      <c r="K234" s="33">
        <v>8.33</v>
      </c>
      <c r="L234" s="33">
        <v>9.06</v>
      </c>
      <c r="M234" s="33">
        <v>8.09</v>
      </c>
      <c r="N234" s="33">
        <v>8.19</v>
      </c>
      <c r="O234" s="33">
        <v>7.19</v>
      </c>
    </row>
    <row r="235" spans="1:15" x14ac:dyDescent="0.35">
      <c r="A235" s="40">
        <f>VLOOKUP(B235,'[1]PORTFOLIO RAW'!B:B,1,FALSE)</f>
        <v>933974</v>
      </c>
      <c r="B235" s="40">
        <v>933974</v>
      </c>
      <c r="C235" s="40" t="s">
        <v>6053</v>
      </c>
      <c r="D235" s="38" t="s">
        <v>6054</v>
      </c>
      <c r="E235" s="33">
        <v>4.24</v>
      </c>
      <c r="F235" s="33">
        <v>2.85</v>
      </c>
      <c r="G235" s="33">
        <v>3.57</v>
      </c>
      <c r="H235" s="33">
        <v>3.22</v>
      </c>
      <c r="I235" s="33">
        <v>1.59</v>
      </c>
      <c r="J235" s="33">
        <v>2.58</v>
      </c>
      <c r="K235" s="33">
        <v>3.72</v>
      </c>
      <c r="L235" s="33">
        <v>3.78</v>
      </c>
      <c r="M235" s="33">
        <v>3.6</v>
      </c>
      <c r="N235" s="33">
        <v>3.23</v>
      </c>
      <c r="O235" s="33">
        <v>2.25</v>
      </c>
    </row>
    <row r="236" spans="1:15" x14ac:dyDescent="0.35">
      <c r="A236" s="40" t="str">
        <f>VLOOKUP(B236,'[1]PORTFOLIO RAW'!B:B,1,FALSE)</f>
        <v>14015T</v>
      </c>
      <c r="B236" s="40" t="s">
        <v>363</v>
      </c>
      <c r="C236" s="40" t="s">
        <v>6055</v>
      </c>
      <c r="D236" s="38" t="s">
        <v>6056</v>
      </c>
      <c r="E236" s="33">
        <v>8.15</v>
      </c>
      <c r="F236" s="33">
        <v>3.71</v>
      </c>
      <c r="G236" s="33">
        <v>1.25</v>
      </c>
      <c r="H236" s="33">
        <v>3.51</v>
      </c>
      <c r="I236" s="33">
        <v>4.4800000000000004</v>
      </c>
      <c r="J236" s="33">
        <v>4.46</v>
      </c>
      <c r="K236" s="33">
        <v>4.5199999999999996</v>
      </c>
      <c r="L236" s="33">
        <v>5.53</v>
      </c>
      <c r="M236" s="33">
        <v>3.73</v>
      </c>
      <c r="N236" s="33">
        <v>3.17</v>
      </c>
      <c r="O236" s="33">
        <v>6.14</v>
      </c>
    </row>
    <row r="237" spans="1:15" x14ac:dyDescent="0.35">
      <c r="A237" s="40">
        <f>VLOOKUP(B237,'[1]PORTFOLIO RAW'!B:B,1,FALSE)</f>
        <v>905019</v>
      </c>
      <c r="B237" s="40">
        <v>905019</v>
      </c>
      <c r="C237" s="40" t="s">
        <v>6057</v>
      </c>
      <c r="D237" s="38" t="s">
        <v>6058</v>
      </c>
      <c r="E237" s="33">
        <v>7.84</v>
      </c>
      <c r="F237" s="33">
        <v>17.510000000000002</v>
      </c>
      <c r="G237" s="33">
        <v>16.739999999999998</v>
      </c>
      <c r="H237" s="33">
        <v>1.22</v>
      </c>
      <c r="I237" s="33">
        <v>6.42</v>
      </c>
      <c r="J237" s="33">
        <v>6.31</v>
      </c>
      <c r="K237" s="33">
        <v>4.66</v>
      </c>
      <c r="L237" s="33">
        <v>12.15</v>
      </c>
      <c r="M237" s="33">
        <v>4.88</v>
      </c>
      <c r="N237" s="33">
        <v>4.43</v>
      </c>
      <c r="O237" s="33">
        <v>3.15</v>
      </c>
    </row>
    <row r="238" spans="1:15" x14ac:dyDescent="0.35">
      <c r="A238" s="40">
        <f>VLOOKUP(B238,'[1]PORTFOLIO RAW'!B:B,1,FALSE)</f>
        <v>912090</v>
      </c>
      <c r="B238" s="40">
        <v>912090</v>
      </c>
      <c r="C238" s="40" t="s">
        <v>6059</v>
      </c>
      <c r="D238" s="38" t="s">
        <v>6060</v>
      </c>
      <c r="E238" s="33">
        <v>21.4</v>
      </c>
      <c r="F238" s="33">
        <v>18.95</v>
      </c>
      <c r="G238" s="33">
        <v>10.17</v>
      </c>
      <c r="H238" s="33">
        <v>10.41</v>
      </c>
      <c r="I238" s="33">
        <v>9.7200000000000006</v>
      </c>
      <c r="J238" s="33">
        <v>9.7799999999999994</v>
      </c>
      <c r="K238" s="33">
        <v>10.86</v>
      </c>
      <c r="L238" s="33">
        <v>8.5500000000000007</v>
      </c>
      <c r="M238" s="33">
        <v>3.34</v>
      </c>
      <c r="N238" s="33">
        <v>-1.83</v>
      </c>
      <c r="O238" s="33">
        <v>-1.45</v>
      </c>
    </row>
    <row r="239" spans="1:15" x14ac:dyDescent="0.35">
      <c r="A239" s="40">
        <f>VLOOKUP(B239,'[1]PORTFOLIO RAW'!B:B,1,FALSE)</f>
        <v>755741</v>
      </c>
      <c r="B239" s="40">
        <v>755741</v>
      </c>
      <c r="C239" s="40" t="s">
        <v>6061</v>
      </c>
      <c r="D239" s="38" t="s">
        <v>6062</v>
      </c>
      <c r="E239" s="33">
        <v>5.39</v>
      </c>
      <c r="F239" s="33">
        <v>2.72</v>
      </c>
      <c r="G239" s="33">
        <v>1.47</v>
      </c>
      <c r="H239" s="33">
        <v>0.7</v>
      </c>
      <c r="I239" s="33">
        <v>0.93</v>
      </c>
      <c r="J239" s="33">
        <v>0.82</v>
      </c>
      <c r="K239" s="33">
        <v>0.82</v>
      </c>
      <c r="L239" s="33">
        <v>0.93</v>
      </c>
      <c r="M239" s="33">
        <v>0.91</v>
      </c>
      <c r="N239" s="33">
        <v>0.98</v>
      </c>
      <c r="O239" s="33">
        <v>1.1000000000000001</v>
      </c>
    </row>
    <row r="240" spans="1:15" x14ac:dyDescent="0.35">
      <c r="A240" s="40" t="str">
        <f>VLOOKUP(B240,'[1]PORTFOLIO RAW'!B:B,1,FALSE)</f>
        <v>14361V</v>
      </c>
      <c r="B240" s="40" t="s">
        <v>375</v>
      </c>
      <c r="C240" s="40" t="s">
        <v>6063</v>
      </c>
      <c r="D240" s="38" t="s">
        <v>6064</v>
      </c>
      <c r="E240" s="33">
        <v>12.27</v>
      </c>
      <c r="F240" s="33">
        <v>12.3</v>
      </c>
      <c r="G240" s="33">
        <v>9.73</v>
      </c>
      <c r="H240" s="33">
        <v>8.0299999999999994</v>
      </c>
      <c r="I240" s="33">
        <v>9.86</v>
      </c>
      <c r="J240" s="33">
        <v>9.16</v>
      </c>
      <c r="K240" s="33">
        <v>8.68</v>
      </c>
      <c r="L240" s="33">
        <v>7.92</v>
      </c>
      <c r="M240" s="33">
        <v>1.81</v>
      </c>
      <c r="N240" s="33">
        <v>2</v>
      </c>
      <c r="O240" s="33">
        <v>7.7</v>
      </c>
    </row>
    <row r="241" spans="1:15" x14ac:dyDescent="0.35">
      <c r="A241" s="40">
        <f>VLOOKUP(B241,'[1]PORTFOLIO RAW'!B:B,1,FALSE)</f>
        <v>154680</v>
      </c>
      <c r="B241" s="40">
        <v>154680</v>
      </c>
      <c r="C241" s="40" t="s">
        <v>6065</v>
      </c>
      <c r="D241" s="38" t="s">
        <v>6066</v>
      </c>
      <c r="E241" s="33">
        <v>4.13</v>
      </c>
      <c r="F241" s="33">
        <v>2.44</v>
      </c>
      <c r="G241" s="33">
        <v>4.22</v>
      </c>
      <c r="H241" s="33">
        <v>4.8899999999999997</v>
      </c>
      <c r="I241" s="33">
        <v>5.15</v>
      </c>
      <c r="J241" s="33">
        <v>5.14</v>
      </c>
      <c r="K241" s="33">
        <v>2.81</v>
      </c>
      <c r="L241" s="33">
        <v>1.62</v>
      </c>
      <c r="M241" s="33">
        <v>-0.28000000000000003</v>
      </c>
      <c r="N241" s="33">
        <v>4.9400000000000004</v>
      </c>
      <c r="O241" s="33">
        <v>1.34</v>
      </c>
    </row>
    <row r="242" spans="1:15" x14ac:dyDescent="0.35">
      <c r="A242" s="40" t="str">
        <f>VLOOKUP(B242,'[1]PORTFOLIO RAW'!B:B,1,FALSE)</f>
        <v>14698C</v>
      </c>
      <c r="B242" s="40" t="s">
        <v>369</v>
      </c>
      <c r="C242" s="40" t="s">
        <v>6067</v>
      </c>
      <c r="D242" s="38" t="s">
        <v>6068</v>
      </c>
      <c r="E242" s="33">
        <v>0.63</v>
      </c>
      <c r="F242" s="33">
        <v>0.37</v>
      </c>
      <c r="G242" s="33">
        <v>0.53</v>
      </c>
      <c r="H242" s="33">
        <v>0.55000000000000004</v>
      </c>
      <c r="I242" s="33">
        <v>0.55000000000000004</v>
      </c>
      <c r="J242" s="33">
        <v>0.57999999999999996</v>
      </c>
      <c r="K242" s="33">
        <v>0.54</v>
      </c>
      <c r="L242" s="33">
        <v>0.57999999999999996</v>
      </c>
      <c r="M242" s="33">
        <v>0.61</v>
      </c>
      <c r="N242" s="33">
        <v>0.64</v>
      </c>
      <c r="O242" s="33">
        <v>1</v>
      </c>
    </row>
    <row r="243" spans="1:15" x14ac:dyDescent="0.35">
      <c r="A243" s="40">
        <f>VLOOKUP(B243,'[1]PORTFOLIO RAW'!B:B,1,FALSE)</f>
        <v>905361</v>
      </c>
      <c r="B243" s="40">
        <v>905361</v>
      </c>
      <c r="C243" s="40" t="s">
        <v>6069</v>
      </c>
      <c r="D243" s="38" t="s">
        <v>6070</v>
      </c>
      <c r="E243" s="33">
        <v>13.44</v>
      </c>
      <c r="F243" s="33">
        <v>11.21</v>
      </c>
      <c r="G243" s="33">
        <v>10.57</v>
      </c>
      <c r="H243" s="33">
        <v>10.61</v>
      </c>
      <c r="I243" s="33">
        <v>8.94</v>
      </c>
      <c r="J243" s="33">
        <v>11.48</v>
      </c>
      <c r="K243" s="33">
        <v>12.57</v>
      </c>
      <c r="L243" s="33">
        <v>15.03</v>
      </c>
      <c r="M243" s="33">
        <v>19.059999999999999</v>
      </c>
      <c r="N243" s="33">
        <v>19.690000000000001</v>
      </c>
      <c r="O243" s="33">
        <v>14.56</v>
      </c>
    </row>
    <row r="244" spans="1:15" x14ac:dyDescent="0.35">
      <c r="A244" s="40">
        <f>VLOOKUP(B244,'[1]PORTFOLIO RAW'!B:B,1,FALSE)</f>
        <v>357834</v>
      </c>
      <c r="B244" s="40">
        <v>357834</v>
      </c>
      <c r="C244" s="40" t="s">
        <v>6071</v>
      </c>
      <c r="D244" s="38" t="s">
        <v>6072</v>
      </c>
      <c r="E244" s="33">
        <v>4.84</v>
      </c>
      <c r="F244" s="33">
        <v>4.57</v>
      </c>
      <c r="G244" s="33">
        <v>3.85</v>
      </c>
      <c r="H244" s="33">
        <v>5.0599999999999996</v>
      </c>
      <c r="I244" s="33">
        <v>6.52</v>
      </c>
      <c r="J244" s="33">
        <v>7.37</v>
      </c>
      <c r="K244" s="33">
        <v>6.25</v>
      </c>
      <c r="L244" s="33">
        <v>6.53</v>
      </c>
      <c r="M244" s="33">
        <v>8.07</v>
      </c>
      <c r="N244" s="33">
        <v>7.77</v>
      </c>
      <c r="O244" s="33">
        <v>7.81</v>
      </c>
    </row>
    <row r="245" spans="1:15" x14ac:dyDescent="0.35">
      <c r="A245" s="40">
        <f>VLOOKUP(B245,'[1]PORTFOLIO RAW'!B:B,1,FALSE)</f>
        <v>906400</v>
      </c>
      <c r="B245" s="40">
        <v>906400</v>
      </c>
      <c r="C245" s="40" t="s">
        <v>6073</v>
      </c>
      <c r="D245" s="38" t="s">
        <v>6074</v>
      </c>
      <c r="E245" s="33">
        <v>7.91</v>
      </c>
      <c r="F245" s="33">
        <v>9.6199999999999992</v>
      </c>
      <c r="G245" s="33">
        <v>5.47</v>
      </c>
      <c r="H245" s="33">
        <v>6.44</v>
      </c>
      <c r="I245" s="33">
        <v>8.89</v>
      </c>
      <c r="J245" s="33">
        <v>9.33</v>
      </c>
      <c r="K245" s="33">
        <v>9.86</v>
      </c>
      <c r="L245" s="33">
        <v>11.03</v>
      </c>
      <c r="M245" s="33">
        <v>11.92</v>
      </c>
      <c r="N245" s="33">
        <v>12.85</v>
      </c>
      <c r="O245" s="33">
        <v>12.02</v>
      </c>
    </row>
    <row r="246" spans="1:15" x14ac:dyDescent="0.35">
      <c r="A246" s="40" t="str">
        <f>VLOOKUP(B246,'[1]PORTFOLIO RAW'!B:B,1,FALSE)</f>
        <v>14861V</v>
      </c>
      <c r="B246" s="40" t="s">
        <v>370</v>
      </c>
      <c r="C246" s="40" t="s">
        <v>6075</v>
      </c>
      <c r="D246" s="38" t="s">
        <v>6076</v>
      </c>
      <c r="E246" s="33">
        <v>1.02</v>
      </c>
      <c r="F246" s="33">
        <v>-0.02</v>
      </c>
      <c r="G246" s="33">
        <v>0.92</v>
      </c>
      <c r="H246" s="33">
        <v>0.69</v>
      </c>
      <c r="I246" s="33">
        <v>0.75</v>
      </c>
      <c r="J246" s="33">
        <v>0.2</v>
      </c>
      <c r="K246" s="33">
        <v>0.03</v>
      </c>
      <c r="L246" s="33">
        <v>0.35</v>
      </c>
      <c r="M246" s="33">
        <v>0.85</v>
      </c>
      <c r="N246" s="33">
        <v>0.67</v>
      </c>
      <c r="O246" s="33">
        <v>1.07</v>
      </c>
    </row>
    <row r="247" spans="1:15" x14ac:dyDescent="0.35">
      <c r="A247" s="40" t="str">
        <f>VLOOKUP(B247,'[1]PORTFOLIO RAW'!B:B,1,FALSE)</f>
        <v>14806F</v>
      </c>
      <c r="B247" s="40" t="s">
        <v>351</v>
      </c>
      <c r="C247" s="40" t="s">
        <v>6077</v>
      </c>
      <c r="D247" s="38" t="s">
        <v>6078</v>
      </c>
      <c r="E247" s="33">
        <v>9.51</v>
      </c>
      <c r="F247" s="33">
        <v>9.01</v>
      </c>
      <c r="G247" s="33">
        <v>9.32</v>
      </c>
      <c r="H247" s="33">
        <v>11.12</v>
      </c>
      <c r="I247" s="33">
        <v>11.72</v>
      </c>
      <c r="J247" s="33">
        <v>9.89</v>
      </c>
      <c r="K247" s="33">
        <v>8.15</v>
      </c>
      <c r="L247" s="33">
        <v>7.98</v>
      </c>
      <c r="M247" s="33">
        <v>6.39</v>
      </c>
      <c r="N247" s="33">
        <v>6.04</v>
      </c>
      <c r="O247" s="33">
        <v>6.11</v>
      </c>
    </row>
    <row r="248" spans="1:15" x14ac:dyDescent="0.35">
      <c r="A248" s="40">
        <f>VLOOKUP(B248,'[1]PORTFOLIO RAW'!B:B,1,FALSE)</f>
        <v>902324</v>
      </c>
      <c r="B248" s="40">
        <v>902324</v>
      </c>
      <c r="C248" s="40" t="s">
        <v>6079</v>
      </c>
      <c r="D248" s="38" t="s">
        <v>6080</v>
      </c>
      <c r="E248" s="33">
        <v>4.5</v>
      </c>
      <c r="F248" s="33">
        <v>4.1900000000000004</v>
      </c>
      <c r="G248" s="33">
        <v>3.08</v>
      </c>
      <c r="H248" s="33">
        <v>4.05</v>
      </c>
      <c r="I248" s="33">
        <v>1.2</v>
      </c>
      <c r="J248" s="33">
        <v>0.56000000000000005</v>
      </c>
      <c r="K248" s="33">
        <v>3.1</v>
      </c>
      <c r="L248" s="33">
        <v>4.3099999999999996</v>
      </c>
      <c r="M248" s="33">
        <v>2.99</v>
      </c>
      <c r="N248" s="33">
        <v>3.57</v>
      </c>
      <c r="O248" s="33">
        <v>2.13</v>
      </c>
    </row>
    <row r="249" spans="1:15" x14ac:dyDescent="0.35">
      <c r="A249" s="40">
        <f>VLOOKUP(B249,'[1]PORTFOLIO RAW'!B:B,1,FALSE)</f>
        <v>902325</v>
      </c>
      <c r="B249" s="40">
        <v>902325</v>
      </c>
      <c r="C249" s="40" t="s">
        <v>6081</v>
      </c>
      <c r="D249" s="38" t="s">
        <v>6082</v>
      </c>
      <c r="E249" s="33">
        <v>5.27</v>
      </c>
      <c r="F249" s="33">
        <v>4.92</v>
      </c>
      <c r="G249" s="33">
        <v>4.34</v>
      </c>
      <c r="H249" s="33">
        <v>4.7300000000000004</v>
      </c>
      <c r="I249" s="33">
        <v>4.87</v>
      </c>
      <c r="J249" s="33">
        <v>4.97</v>
      </c>
      <c r="K249" s="33">
        <v>3.56</v>
      </c>
      <c r="L249" s="33">
        <v>3.8</v>
      </c>
      <c r="M249" s="33">
        <v>3.98</v>
      </c>
      <c r="N249" s="33">
        <v>3.55</v>
      </c>
      <c r="O249" s="33">
        <v>1.78</v>
      </c>
    </row>
    <row r="250" spans="1:15" x14ac:dyDescent="0.35">
      <c r="A250" s="40">
        <f>VLOOKUP(B250,'[1]PORTFOLIO RAW'!B:B,1,FALSE)</f>
        <v>992305</v>
      </c>
      <c r="B250" s="40">
        <v>992305</v>
      </c>
      <c r="C250" s="40" t="s">
        <v>6083</v>
      </c>
      <c r="D250" s="38" t="s">
        <v>6084</v>
      </c>
      <c r="E250" s="33">
        <v>1.87</v>
      </c>
      <c r="F250" s="33">
        <v>1.45</v>
      </c>
      <c r="G250" s="33">
        <v>0.83</v>
      </c>
      <c r="H250" s="33">
        <v>0.85</v>
      </c>
      <c r="I250" s="33">
        <v>1.08</v>
      </c>
      <c r="J250" s="33">
        <v>1.33</v>
      </c>
      <c r="K250" s="33">
        <v>1.1200000000000001</v>
      </c>
      <c r="L250" s="33" t="s">
        <v>425</v>
      </c>
      <c r="M250" s="33">
        <v>1.21</v>
      </c>
      <c r="N250" s="33">
        <v>1.28</v>
      </c>
      <c r="O250" s="33">
        <v>1.23</v>
      </c>
    </row>
    <row r="251" spans="1:15" x14ac:dyDescent="0.35">
      <c r="A251" s="40">
        <f>VLOOKUP(B251,'[1]PORTFOLIO RAW'!B:B,1,FALSE)</f>
        <v>905647</v>
      </c>
      <c r="B251" s="40">
        <v>905647</v>
      </c>
      <c r="C251" s="40" t="s">
        <v>6085</v>
      </c>
      <c r="D251" s="38" t="s">
        <v>6086</v>
      </c>
      <c r="E251" s="33">
        <v>4.5599999999999996</v>
      </c>
      <c r="F251" s="33">
        <v>1.58</v>
      </c>
      <c r="G251" s="33">
        <v>1.46</v>
      </c>
      <c r="H251" s="33">
        <v>3.58</v>
      </c>
      <c r="I251" s="33">
        <v>1.73</v>
      </c>
      <c r="J251" s="33">
        <v>2.74</v>
      </c>
      <c r="K251" s="33">
        <v>4.3600000000000003</v>
      </c>
      <c r="L251" s="33">
        <v>6.12</v>
      </c>
      <c r="M251" s="33">
        <v>10.93</v>
      </c>
      <c r="N251" s="33">
        <v>10.29</v>
      </c>
      <c r="O251" s="33">
        <v>14.59</v>
      </c>
    </row>
    <row r="252" spans="1:15" x14ac:dyDescent="0.35">
      <c r="A252" s="40">
        <f>VLOOKUP(B252,'[1]PORTFOLIO RAW'!B:B,1,FALSE)</f>
        <v>945388</v>
      </c>
      <c r="B252" s="40">
        <v>945388</v>
      </c>
      <c r="C252" s="40" t="s">
        <v>6087</v>
      </c>
      <c r="D252" s="38" t="s">
        <v>6088</v>
      </c>
      <c r="E252" s="33">
        <v>5.21</v>
      </c>
      <c r="F252" s="33">
        <v>5.57</v>
      </c>
      <c r="G252" s="33">
        <v>5.51</v>
      </c>
      <c r="H252" s="33">
        <v>8.1199999999999992</v>
      </c>
      <c r="I252" s="33">
        <v>2.31</v>
      </c>
      <c r="J252" s="33">
        <v>3.5</v>
      </c>
      <c r="K252" s="33">
        <v>7.57</v>
      </c>
      <c r="L252" s="33">
        <v>3</v>
      </c>
      <c r="M252" s="33">
        <v>4.58</v>
      </c>
      <c r="N252" s="33">
        <v>4.01</v>
      </c>
      <c r="O252" s="33">
        <v>7.91</v>
      </c>
    </row>
    <row r="253" spans="1:15" x14ac:dyDescent="0.35">
      <c r="A253" s="40">
        <f>VLOOKUP(B253,'[1]PORTFOLIO RAW'!B:B,1,FALSE)</f>
        <v>905024</v>
      </c>
      <c r="B253" s="40">
        <v>905024</v>
      </c>
      <c r="C253" s="40" t="s">
        <v>6089</v>
      </c>
      <c r="D253" s="38" t="s">
        <v>6090</v>
      </c>
      <c r="E253" s="33">
        <v>13.44</v>
      </c>
      <c r="F253" s="33">
        <v>15.62</v>
      </c>
      <c r="G253" s="33">
        <v>6.53</v>
      </c>
      <c r="H253" s="33">
        <v>10.97</v>
      </c>
      <c r="I253" s="33">
        <v>13.72</v>
      </c>
      <c r="J253" s="33">
        <v>11.94</v>
      </c>
      <c r="K253" s="33">
        <v>8.91</v>
      </c>
      <c r="L253" s="33">
        <v>7.5</v>
      </c>
      <c r="M253" s="33">
        <v>1.75</v>
      </c>
      <c r="N253" s="33">
        <v>-0.14000000000000001</v>
      </c>
      <c r="O253" s="33">
        <v>3.72</v>
      </c>
    </row>
    <row r="254" spans="1:15" x14ac:dyDescent="0.35">
      <c r="A254" s="40">
        <f>VLOOKUP(B254,'[1]PORTFOLIO RAW'!B:B,1,FALSE)</f>
        <v>951052</v>
      </c>
      <c r="B254" s="40">
        <v>951052</v>
      </c>
      <c r="C254" s="40" t="s">
        <v>6091</v>
      </c>
      <c r="D254" s="38" t="s">
        <v>6092</v>
      </c>
      <c r="E254" s="33">
        <v>1.1299999999999999</v>
      </c>
      <c r="F254" s="33">
        <v>1.24</v>
      </c>
      <c r="G254" s="33">
        <v>-1.02</v>
      </c>
      <c r="H254" s="33">
        <v>1.1200000000000001</v>
      </c>
      <c r="I254" s="33">
        <v>1.1200000000000001</v>
      </c>
      <c r="J254" s="33">
        <v>1</v>
      </c>
      <c r="K254" s="33">
        <v>1.03</v>
      </c>
      <c r="L254" s="33">
        <v>0.89</v>
      </c>
      <c r="M254" s="33">
        <v>0.86</v>
      </c>
      <c r="N254" s="33" t="s">
        <v>425</v>
      </c>
      <c r="O254" s="33">
        <v>1.07</v>
      </c>
    </row>
    <row r="255" spans="1:15" x14ac:dyDescent="0.35">
      <c r="A255" s="40">
        <f>VLOOKUP(B255,'[1]PORTFOLIO RAW'!B:B,1,FALSE)</f>
        <v>326143</v>
      </c>
      <c r="B255" s="40">
        <v>326143</v>
      </c>
      <c r="C255" s="40" t="s">
        <v>6093</v>
      </c>
      <c r="D255" s="38" t="s">
        <v>6094</v>
      </c>
      <c r="E255" s="33">
        <v>14.27</v>
      </c>
      <c r="F255" s="33">
        <v>6.43</v>
      </c>
      <c r="G255" s="33">
        <v>7.57</v>
      </c>
      <c r="H255" s="33">
        <v>16.62</v>
      </c>
      <c r="I255" s="33">
        <v>18.920000000000002</v>
      </c>
      <c r="J255" s="33">
        <v>18.34</v>
      </c>
      <c r="K255" s="33">
        <v>0.28000000000000003</v>
      </c>
      <c r="L255" s="33">
        <v>20.68</v>
      </c>
      <c r="M255" s="33">
        <v>26.12</v>
      </c>
      <c r="N255" s="33">
        <v>22.91</v>
      </c>
      <c r="O255" s="33">
        <v>21.82</v>
      </c>
    </row>
    <row r="256" spans="1:15" x14ac:dyDescent="0.35">
      <c r="A256" s="40">
        <f>VLOOKUP(B256,'[1]PORTFOLIO RAW'!B:B,1,FALSE)</f>
        <v>905792</v>
      </c>
      <c r="B256" s="40">
        <v>905792</v>
      </c>
      <c r="C256" s="40" t="s">
        <v>6095</v>
      </c>
      <c r="D256" s="38" t="s">
        <v>6096</v>
      </c>
      <c r="E256" s="33">
        <v>4.57</v>
      </c>
      <c r="F256" s="33">
        <v>9.3699999999999992</v>
      </c>
      <c r="G256" s="33">
        <v>8.65</v>
      </c>
      <c r="H256" s="33">
        <v>7.17</v>
      </c>
      <c r="I256" s="33">
        <v>9.11</v>
      </c>
      <c r="J256" s="33">
        <v>10.71</v>
      </c>
      <c r="K256" s="33">
        <v>11.28</v>
      </c>
      <c r="L256" s="33">
        <v>11.63</v>
      </c>
      <c r="M256" s="33">
        <v>13.34</v>
      </c>
      <c r="N256" s="33">
        <v>14.58</v>
      </c>
      <c r="O256" s="33">
        <v>13.86</v>
      </c>
    </row>
    <row r="257" spans="1:15" x14ac:dyDescent="0.35">
      <c r="A257" s="40">
        <f>VLOOKUP(B257,'[1]PORTFOLIO RAW'!B:B,1,FALSE)</f>
        <v>981722</v>
      </c>
      <c r="B257" s="40">
        <v>981722</v>
      </c>
      <c r="C257" s="40" t="s">
        <v>6097</v>
      </c>
      <c r="D257" s="38" t="s">
        <v>6098</v>
      </c>
      <c r="E257" s="33">
        <v>15.95</v>
      </c>
      <c r="F257" s="33">
        <v>16.02</v>
      </c>
      <c r="G257" s="33">
        <v>13.74</v>
      </c>
      <c r="H257" s="33">
        <v>13.61</v>
      </c>
      <c r="I257" s="33">
        <v>12.37</v>
      </c>
      <c r="J257" s="33">
        <v>10.62</v>
      </c>
      <c r="K257" s="33">
        <v>7.33</v>
      </c>
      <c r="L257" s="33">
        <v>3.53</v>
      </c>
      <c r="M257" s="33">
        <v>9</v>
      </c>
      <c r="N257" s="33">
        <v>9.7899999999999991</v>
      </c>
      <c r="O257" s="33">
        <v>5.54</v>
      </c>
    </row>
    <row r="258" spans="1:15" x14ac:dyDescent="0.35">
      <c r="A258" s="40">
        <f>VLOOKUP(B258,'[1]PORTFOLIO RAW'!B:B,1,FALSE)</f>
        <v>922725</v>
      </c>
      <c r="B258" s="40">
        <v>922725</v>
      </c>
      <c r="C258" s="40" t="s">
        <v>6099</v>
      </c>
      <c r="D258" s="38" t="s">
        <v>6100</v>
      </c>
      <c r="E258" s="33">
        <v>1.29</v>
      </c>
      <c r="F258" s="33">
        <v>0.83</v>
      </c>
      <c r="G258" s="33">
        <v>-0.53</v>
      </c>
      <c r="H258" s="33">
        <v>0.33</v>
      </c>
      <c r="I258" s="33">
        <v>0.55000000000000004</v>
      </c>
      <c r="J258" s="33">
        <v>1.24</v>
      </c>
      <c r="K258" s="33">
        <v>0.86</v>
      </c>
      <c r="L258" s="33">
        <v>1.07</v>
      </c>
      <c r="M258" s="33">
        <v>1.1100000000000001</v>
      </c>
      <c r="N258" s="33">
        <v>1.05</v>
      </c>
      <c r="O258" s="33">
        <v>1.22</v>
      </c>
    </row>
    <row r="259" spans="1:15" x14ac:dyDescent="0.35">
      <c r="A259" s="40">
        <f>VLOOKUP(B259,'[1]PORTFOLIO RAW'!B:B,1,FALSE)</f>
        <v>541900</v>
      </c>
      <c r="B259" s="40">
        <v>541900</v>
      </c>
      <c r="C259" s="40" t="s">
        <v>6101</v>
      </c>
      <c r="D259" s="38" t="s">
        <v>6102</v>
      </c>
      <c r="E259" s="33">
        <v>2.37</v>
      </c>
      <c r="F259" s="33">
        <v>2.7</v>
      </c>
      <c r="G259" s="33">
        <v>-46.8</v>
      </c>
      <c r="H259" s="33">
        <v>7.3</v>
      </c>
      <c r="I259" s="33">
        <v>5.76</v>
      </c>
      <c r="J259" s="33">
        <v>9.69</v>
      </c>
      <c r="K259" s="33">
        <v>6.24</v>
      </c>
      <c r="L259" s="33">
        <v>6.79</v>
      </c>
      <c r="M259" s="33">
        <v>6.94</v>
      </c>
      <c r="N259" s="33">
        <v>20.29</v>
      </c>
      <c r="O259" s="33">
        <v>0.2</v>
      </c>
    </row>
    <row r="260" spans="1:15" x14ac:dyDescent="0.35">
      <c r="A260" s="40">
        <f>VLOOKUP(B260,'[1]PORTFOLIO RAW'!B:B,1,FALSE)</f>
        <v>325059</v>
      </c>
      <c r="B260" s="40">
        <v>325059</v>
      </c>
      <c r="C260" s="40" t="s">
        <v>6103</v>
      </c>
      <c r="D260" s="38" t="s">
        <v>6104</v>
      </c>
      <c r="E260" s="33">
        <v>6</v>
      </c>
      <c r="F260" s="33">
        <v>7.65</v>
      </c>
      <c r="G260" s="33">
        <v>6.33</v>
      </c>
      <c r="H260" s="33">
        <v>8.24</v>
      </c>
      <c r="I260" s="33">
        <v>7.25</v>
      </c>
      <c r="J260" s="33">
        <v>5.25</v>
      </c>
      <c r="K260" s="33">
        <v>6.2</v>
      </c>
      <c r="L260" s="33">
        <v>6</v>
      </c>
      <c r="M260" s="33">
        <v>4.83</v>
      </c>
      <c r="N260" s="33">
        <v>5.48</v>
      </c>
      <c r="O260" s="33">
        <v>2.8</v>
      </c>
    </row>
    <row r="261" spans="1:15" x14ac:dyDescent="0.35">
      <c r="A261" s="40">
        <f>VLOOKUP(B261,'[1]PORTFOLIO RAW'!B:B,1,FALSE)</f>
        <v>916079</v>
      </c>
      <c r="B261" s="40">
        <v>916079</v>
      </c>
      <c r="C261" s="40" t="s">
        <v>6105</v>
      </c>
      <c r="D261" s="38" t="s">
        <v>6106</v>
      </c>
      <c r="E261" s="33">
        <v>11.55</v>
      </c>
      <c r="F261" s="33">
        <v>12.03</v>
      </c>
      <c r="G261" s="33">
        <v>11.15</v>
      </c>
      <c r="H261" s="33">
        <v>12.4</v>
      </c>
      <c r="I261" s="33">
        <v>11.38</v>
      </c>
      <c r="J261" s="33">
        <v>10.220000000000001</v>
      </c>
      <c r="K261" s="33">
        <v>8.67</v>
      </c>
      <c r="L261" s="33">
        <v>7.78</v>
      </c>
      <c r="M261" s="33">
        <v>5.48</v>
      </c>
      <c r="N261" s="33">
        <v>6.66</v>
      </c>
      <c r="O261" s="33">
        <v>7.86</v>
      </c>
    </row>
    <row r="262" spans="1:15" x14ac:dyDescent="0.35">
      <c r="A262" s="40">
        <f>VLOOKUP(B262,'[1]PORTFOLIO RAW'!B:B,1,FALSE)</f>
        <v>905061</v>
      </c>
      <c r="B262" s="40">
        <v>905061</v>
      </c>
      <c r="C262" s="40" t="s">
        <v>6107</v>
      </c>
      <c r="D262" s="38" t="s">
        <v>6108</v>
      </c>
      <c r="E262" s="33">
        <v>20.86</v>
      </c>
      <c r="F262" s="33">
        <v>16.63</v>
      </c>
      <c r="G262" s="33">
        <v>13.29</v>
      </c>
      <c r="H262" s="33">
        <v>26.91</v>
      </c>
      <c r="I262" s="33">
        <v>13.65</v>
      </c>
      <c r="J262" s="33">
        <v>8.93</v>
      </c>
      <c r="K262" s="33">
        <v>11.4</v>
      </c>
      <c r="L262" s="33">
        <v>15.65</v>
      </c>
      <c r="M262" s="33">
        <v>18.07</v>
      </c>
      <c r="N262" s="33">
        <v>22.47</v>
      </c>
      <c r="O262" s="33">
        <v>22.26</v>
      </c>
    </row>
    <row r="263" spans="1:15" x14ac:dyDescent="0.35">
      <c r="A263" s="40">
        <f>VLOOKUP(B263,'[1]PORTFOLIO RAW'!B:B,1,FALSE)</f>
        <v>906394</v>
      </c>
      <c r="B263" s="40">
        <v>906394</v>
      </c>
      <c r="C263" s="40" t="s">
        <v>6109</v>
      </c>
      <c r="D263" s="38" t="s">
        <v>6110</v>
      </c>
      <c r="E263" s="33">
        <v>4.01</v>
      </c>
      <c r="F263" s="33">
        <v>5.0999999999999996</v>
      </c>
      <c r="G263" s="33">
        <v>4.34</v>
      </c>
      <c r="H263" s="33">
        <v>5.08</v>
      </c>
      <c r="I263" s="33">
        <v>5.99</v>
      </c>
      <c r="J263" s="33">
        <v>4.92</v>
      </c>
      <c r="K263" s="33">
        <v>4.87</v>
      </c>
      <c r="L263" s="33">
        <v>5.91</v>
      </c>
      <c r="M263" s="33">
        <v>5.36</v>
      </c>
      <c r="N263" s="33">
        <v>5.36</v>
      </c>
      <c r="O263" s="33" t="s">
        <v>425</v>
      </c>
    </row>
    <row r="264" spans="1:15" x14ac:dyDescent="0.35">
      <c r="A264" s="40">
        <f>VLOOKUP(B264,'[1]PORTFOLIO RAW'!B:B,1,FALSE)</f>
        <v>745110</v>
      </c>
      <c r="B264" s="40">
        <v>745110</v>
      </c>
      <c r="C264" s="40" t="s">
        <v>6111</v>
      </c>
      <c r="D264" s="38" t="s">
        <v>6112</v>
      </c>
      <c r="E264" s="33">
        <v>11.49</v>
      </c>
      <c r="F264" s="33">
        <v>8.3800000000000008</v>
      </c>
      <c r="G264" s="33">
        <v>9.64</v>
      </c>
      <c r="H264" s="33">
        <v>11.82</v>
      </c>
      <c r="I264" s="33">
        <v>12.7</v>
      </c>
      <c r="J264" s="33">
        <v>11.07</v>
      </c>
      <c r="K264" s="33">
        <v>5.05</v>
      </c>
      <c r="L264" s="33">
        <v>11.25</v>
      </c>
      <c r="M264" s="33">
        <v>10.44</v>
      </c>
      <c r="N264" s="33">
        <v>9.98</v>
      </c>
      <c r="O264" s="33">
        <v>7.9</v>
      </c>
    </row>
    <row r="265" spans="1:15" x14ac:dyDescent="0.35">
      <c r="A265" s="40">
        <f>VLOOKUP(B265,'[1]PORTFOLIO RAW'!B:B,1,FALSE)</f>
        <v>944738</v>
      </c>
      <c r="B265" s="40">
        <v>944738</v>
      </c>
      <c r="C265" s="40" t="s">
        <v>6113</v>
      </c>
      <c r="D265" s="38" t="s">
        <v>6114</v>
      </c>
      <c r="E265" s="33">
        <v>15.38</v>
      </c>
      <c r="F265" s="33">
        <v>17</v>
      </c>
      <c r="G265" s="33">
        <v>13.36</v>
      </c>
      <c r="H265" s="33">
        <v>10.64</v>
      </c>
      <c r="I265" s="33">
        <v>11.66</v>
      </c>
      <c r="J265" s="33">
        <v>12.68</v>
      </c>
      <c r="K265" s="33">
        <v>9.2799999999999994</v>
      </c>
      <c r="L265" s="33">
        <v>9.35</v>
      </c>
      <c r="M265" s="33">
        <v>10.15</v>
      </c>
      <c r="N265" s="33">
        <v>7.68</v>
      </c>
      <c r="O265" s="33">
        <v>10.43</v>
      </c>
    </row>
    <row r="266" spans="1:15" x14ac:dyDescent="0.35">
      <c r="A266" s="40">
        <f>VLOOKUP(B266,'[1]PORTFOLIO RAW'!B:B,1,FALSE)</f>
        <v>867138</v>
      </c>
      <c r="B266" s="40">
        <v>867138</v>
      </c>
      <c r="C266" s="40" t="s">
        <v>6115</v>
      </c>
      <c r="D266" s="38" t="s">
        <v>6116</v>
      </c>
      <c r="E266" s="33">
        <v>8.17</v>
      </c>
      <c r="F266" s="33">
        <v>7.31</v>
      </c>
      <c r="G266" s="33">
        <v>7.17</v>
      </c>
      <c r="H266" s="33">
        <v>6.61</v>
      </c>
      <c r="I266" s="33">
        <v>7.35</v>
      </c>
      <c r="J266" s="33">
        <v>5.86</v>
      </c>
      <c r="K266" s="33">
        <v>5.52</v>
      </c>
      <c r="L266" s="33">
        <v>6.08</v>
      </c>
      <c r="M266" s="33">
        <v>3.15</v>
      </c>
      <c r="N266" s="33">
        <v>6.18</v>
      </c>
      <c r="O266" s="33">
        <v>4.97</v>
      </c>
    </row>
    <row r="267" spans="1:15" x14ac:dyDescent="0.35">
      <c r="A267" s="40">
        <f>VLOOKUP(B267,'[1]PORTFOLIO RAW'!B:B,1,FALSE)</f>
        <v>906643</v>
      </c>
      <c r="B267" s="40">
        <v>906643</v>
      </c>
      <c r="C267" s="40" t="s">
        <v>6117</v>
      </c>
      <c r="D267" s="38" t="s">
        <v>6118</v>
      </c>
      <c r="E267" s="33">
        <v>3.92</v>
      </c>
      <c r="F267" s="33">
        <v>2.14</v>
      </c>
      <c r="G267" s="33">
        <v>-3.1</v>
      </c>
      <c r="H267" s="33">
        <v>9.43</v>
      </c>
      <c r="I267" s="33">
        <v>8.32</v>
      </c>
      <c r="J267" s="33">
        <v>6.15</v>
      </c>
      <c r="K267" s="33">
        <v>7.25</v>
      </c>
      <c r="L267" s="33">
        <v>5.26</v>
      </c>
      <c r="M267" s="33">
        <v>6.01</v>
      </c>
      <c r="N267" s="33">
        <v>8.51</v>
      </c>
      <c r="O267" s="33">
        <v>7.75</v>
      </c>
    </row>
    <row r="268" spans="1:15" x14ac:dyDescent="0.35">
      <c r="A268" s="40">
        <f>VLOOKUP(B268,'[1]PORTFOLIO RAW'!B:B,1,FALSE)</f>
        <v>544682</v>
      </c>
      <c r="B268" s="40">
        <v>544682</v>
      </c>
      <c r="C268" s="40" t="s">
        <v>6119</v>
      </c>
      <c r="D268" s="38" t="s">
        <v>6120</v>
      </c>
      <c r="E268" s="33">
        <v>10.95</v>
      </c>
      <c r="F268" s="33">
        <v>8.4700000000000006</v>
      </c>
      <c r="G268" s="33">
        <v>3.37</v>
      </c>
      <c r="H268" s="33">
        <v>5.43</v>
      </c>
      <c r="I268" s="33">
        <v>7.45</v>
      </c>
      <c r="J268" s="33">
        <v>5.26</v>
      </c>
      <c r="K268" s="33">
        <v>5.47</v>
      </c>
      <c r="L268" s="33">
        <v>9.01</v>
      </c>
      <c r="M268" s="33">
        <v>-5.82</v>
      </c>
      <c r="N268" s="33">
        <v>-5.97</v>
      </c>
      <c r="O268" s="33">
        <v>-20.63</v>
      </c>
    </row>
    <row r="269" spans="1:15" x14ac:dyDescent="0.35">
      <c r="A269" s="40">
        <f>VLOOKUP(B269,'[1]PORTFOLIO RAW'!B:B,1,FALSE)</f>
        <v>905105</v>
      </c>
      <c r="B269" s="40">
        <v>905105</v>
      </c>
      <c r="C269" s="40" t="s">
        <v>6121</v>
      </c>
      <c r="D269" s="38" t="s">
        <v>6122</v>
      </c>
      <c r="E269" s="33">
        <v>5.82</v>
      </c>
      <c r="F269" s="33">
        <v>6.87</v>
      </c>
      <c r="G269" s="33">
        <v>5.57</v>
      </c>
      <c r="H269" s="33">
        <v>7.44</v>
      </c>
      <c r="I269" s="33">
        <v>8.31</v>
      </c>
      <c r="J269" s="33">
        <v>9.3000000000000007</v>
      </c>
      <c r="K269" s="33">
        <v>9.76</v>
      </c>
      <c r="L269" s="33">
        <v>10.82</v>
      </c>
      <c r="M269" s="33">
        <v>9.68</v>
      </c>
      <c r="N269" s="33">
        <v>8.5</v>
      </c>
      <c r="O269" s="33">
        <v>19.7</v>
      </c>
    </row>
    <row r="270" spans="1:15" x14ac:dyDescent="0.35">
      <c r="A270" s="40">
        <f>VLOOKUP(B270,'[1]PORTFOLIO RAW'!B:B,1,FALSE)</f>
        <v>905122</v>
      </c>
      <c r="B270" s="40">
        <v>905122</v>
      </c>
      <c r="C270" s="40" t="s">
        <v>6123</v>
      </c>
      <c r="D270" s="38" t="s">
        <v>6124</v>
      </c>
      <c r="E270" s="33">
        <v>9.42</v>
      </c>
      <c r="F270" s="33">
        <v>9.67</v>
      </c>
      <c r="G270" s="33">
        <v>8.02</v>
      </c>
      <c r="H270" s="33">
        <v>8.82</v>
      </c>
      <c r="I270" s="33">
        <v>9.3699999999999992</v>
      </c>
      <c r="J270" s="33">
        <v>7.78</v>
      </c>
      <c r="K270" s="33">
        <v>7.22</v>
      </c>
      <c r="L270" s="33">
        <v>7.74</v>
      </c>
      <c r="M270" s="33">
        <v>9.3800000000000008</v>
      </c>
      <c r="N270" s="33">
        <v>6.7</v>
      </c>
      <c r="O270" s="33">
        <v>5.69</v>
      </c>
    </row>
    <row r="271" spans="1:15" x14ac:dyDescent="0.35">
      <c r="A271" s="40">
        <f>VLOOKUP(B271,'[1]PORTFOLIO RAW'!B:B,1,FALSE)</f>
        <v>702635</v>
      </c>
      <c r="B271" s="40">
        <v>702635</v>
      </c>
      <c r="C271" s="40" t="s">
        <v>6125</v>
      </c>
      <c r="D271" s="38" t="s">
        <v>6126</v>
      </c>
      <c r="E271" s="33">
        <v>10.09</v>
      </c>
      <c r="F271" s="33">
        <v>6.36</v>
      </c>
      <c r="G271" s="33">
        <v>7.28</v>
      </c>
      <c r="H271" s="33">
        <v>8.1</v>
      </c>
      <c r="I271" s="33">
        <v>8.35</v>
      </c>
      <c r="J271" s="33">
        <v>7.98</v>
      </c>
      <c r="K271" s="33">
        <v>7.5</v>
      </c>
      <c r="L271" s="33">
        <v>7.2</v>
      </c>
      <c r="M271" s="33">
        <v>6.44</v>
      </c>
      <c r="N271" s="33">
        <v>6.59</v>
      </c>
      <c r="O271" s="33">
        <v>8.65</v>
      </c>
    </row>
    <row r="272" spans="1:15" x14ac:dyDescent="0.35">
      <c r="A272" s="40">
        <f>VLOOKUP(B272,'[1]PORTFOLIO RAW'!B:B,1,FALSE)</f>
        <v>906220</v>
      </c>
      <c r="B272" s="40">
        <v>906220</v>
      </c>
      <c r="C272" s="40" t="s">
        <v>6127</v>
      </c>
      <c r="D272" s="38" t="s">
        <v>6128</v>
      </c>
      <c r="E272" s="33">
        <v>15.36</v>
      </c>
      <c r="F272" s="33">
        <v>15.8</v>
      </c>
      <c r="G272" s="33">
        <v>15.32</v>
      </c>
      <c r="H272" s="33">
        <v>15.97</v>
      </c>
      <c r="I272" s="33">
        <v>16.8</v>
      </c>
      <c r="J272" s="33">
        <v>16.04</v>
      </c>
      <c r="K272" s="33">
        <v>13.92</v>
      </c>
      <c r="L272" s="33">
        <v>11.99</v>
      </c>
      <c r="M272" s="33">
        <v>12.01</v>
      </c>
      <c r="N272" s="33">
        <v>11.28</v>
      </c>
      <c r="O272" s="33">
        <v>7.64</v>
      </c>
    </row>
    <row r="273" spans="1:15" x14ac:dyDescent="0.35">
      <c r="A273" s="40">
        <f>VLOOKUP(B273,'[1]PORTFOLIO RAW'!B:B,1,FALSE)</f>
        <v>901892</v>
      </c>
      <c r="B273" s="40">
        <v>901892</v>
      </c>
      <c r="C273" s="40" t="s">
        <v>6129</v>
      </c>
      <c r="D273" s="38" t="s">
        <v>6130</v>
      </c>
      <c r="E273" s="33">
        <v>10.75</v>
      </c>
      <c r="F273" s="33">
        <v>10.4</v>
      </c>
      <c r="G273" s="33">
        <v>8.08</v>
      </c>
      <c r="H273" s="33">
        <v>9.66</v>
      </c>
      <c r="I273" s="33">
        <v>11.93</v>
      </c>
      <c r="J273" s="33">
        <v>12.14</v>
      </c>
      <c r="K273" s="33">
        <v>12.71</v>
      </c>
      <c r="L273" s="33">
        <v>10.9</v>
      </c>
      <c r="M273" s="33">
        <v>13.24</v>
      </c>
      <c r="N273" s="33">
        <v>11.72</v>
      </c>
      <c r="O273" s="33">
        <v>6.92</v>
      </c>
    </row>
    <row r="274" spans="1:15" x14ac:dyDescent="0.35">
      <c r="A274" s="40">
        <f>VLOOKUP(B274,'[1]PORTFOLIO RAW'!B:B,1,FALSE)</f>
        <v>545310</v>
      </c>
      <c r="B274" s="40">
        <v>545310</v>
      </c>
      <c r="C274" s="40" t="s">
        <v>6131</v>
      </c>
      <c r="D274" s="38" t="s">
        <v>6132</v>
      </c>
      <c r="E274" s="33">
        <v>-51.19</v>
      </c>
      <c r="F274" s="33">
        <v>-57.03</v>
      </c>
      <c r="G274" s="33">
        <v>-43.16</v>
      </c>
      <c r="H274" s="33">
        <v>-40.32</v>
      </c>
      <c r="I274" s="33">
        <v>2.78</v>
      </c>
      <c r="J274" s="33">
        <v>-3.88</v>
      </c>
      <c r="K274" s="33">
        <v>-16.940000000000001</v>
      </c>
      <c r="L274" s="33">
        <v>-29.71</v>
      </c>
      <c r="M274" s="33">
        <v>-20.75</v>
      </c>
      <c r="N274" s="33">
        <v>-2.19</v>
      </c>
      <c r="O274" s="33">
        <v>9.33</v>
      </c>
    </row>
    <row r="275" spans="1:15" x14ac:dyDescent="0.35">
      <c r="A275" s="40">
        <f>VLOOKUP(B275,'[1]PORTFOLIO RAW'!B:B,1,FALSE)</f>
        <v>905816</v>
      </c>
      <c r="B275" s="40">
        <v>905816</v>
      </c>
      <c r="C275" s="40" t="s">
        <v>6133</v>
      </c>
      <c r="D275" s="38" t="s">
        <v>6134</v>
      </c>
      <c r="E275" s="33">
        <v>7.8</v>
      </c>
      <c r="F275" s="33">
        <v>1.21</v>
      </c>
      <c r="G275" s="33">
        <v>1.53</v>
      </c>
      <c r="H275" s="33">
        <v>0.1</v>
      </c>
      <c r="I275" s="33">
        <v>0.79</v>
      </c>
      <c r="J275" s="33">
        <v>1.05</v>
      </c>
      <c r="K275" s="33">
        <v>1.87</v>
      </c>
      <c r="L275" s="33">
        <v>4.3600000000000003</v>
      </c>
      <c r="M275" s="33">
        <v>4.4400000000000004</v>
      </c>
      <c r="N275" s="33">
        <v>6.01</v>
      </c>
      <c r="O275" s="33">
        <v>8.83</v>
      </c>
    </row>
    <row r="276" spans="1:15" x14ac:dyDescent="0.35">
      <c r="A276" s="40">
        <f>VLOOKUP(B276,'[1]PORTFOLIO RAW'!B:B,1,FALSE)</f>
        <v>912146</v>
      </c>
      <c r="B276" s="40">
        <v>912146</v>
      </c>
      <c r="C276" s="40" t="s">
        <v>6135</v>
      </c>
      <c r="D276" s="38" t="s">
        <v>6136</v>
      </c>
      <c r="E276" s="33">
        <v>4.8600000000000003</v>
      </c>
      <c r="F276" s="33">
        <v>3.54</v>
      </c>
      <c r="G276" s="33">
        <v>2.4900000000000002</v>
      </c>
      <c r="H276" s="33">
        <v>4.97</v>
      </c>
      <c r="I276" s="33">
        <v>4.96</v>
      </c>
      <c r="J276" s="33">
        <v>4.49</v>
      </c>
      <c r="K276" s="33">
        <v>3.75</v>
      </c>
      <c r="L276" s="33">
        <v>5.65</v>
      </c>
      <c r="M276" s="33">
        <v>4.76</v>
      </c>
      <c r="N276" s="33">
        <v>5.57</v>
      </c>
      <c r="O276" s="33">
        <v>2.37</v>
      </c>
    </row>
    <row r="277" spans="1:15" x14ac:dyDescent="0.35">
      <c r="A277" s="40">
        <f>VLOOKUP(B277,'[1]PORTFOLIO RAW'!B:B,1,FALSE)</f>
        <v>916548</v>
      </c>
      <c r="B277" s="40">
        <v>916548</v>
      </c>
      <c r="C277" s="40" t="s">
        <v>6137</v>
      </c>
      <c r="D277" s="38" t="s">
        <v>6138</v>
      </c>
      <c r="E277" s="33">
        <v>8.9499999999999993</v>
      </c>
      <c r="F277" s="33">
        <v>9.07</v>
      </c>
      <c r="G277" s="33">
        <v>9.4</v>
      </c>
      <c r="H277" s="33">
        <v>10.17</v>
      </c>
      <c r="I277" s="33">
        <v>9.2200000000000006</v>
      </c>
      <c r="J277" s="33">
        <v>9.31</v>
      </c>
      <c r="K277" s="33">
        <v>8.6</v>
      </c>
      <c r="L277" s="33">
        <v>8.8000000000000007</v>
      </c>
      <c r="M277" s="33">
        <v>8.11</v>
      </c>
      <c r="N277" s="33">
        <v>7.62</v>
      </c>
      <c r="O277" s="33">
        <v>5.65</v>
      </c>
    </row>
    <row r="278" spans="1:15" x14ac:dyDescent="0.35">
      <c r="A278" s="40">
        <f>VLOOKUP(B278,'[1]PORTFOLIO RAW'!B:B,1,FALSE)</f>
        <v>519514</v>
      </c>
      <c r="B278" s="40">
        <v>519514</v>
      </c>
      <c r="C278" s="40" t="s">
        <v>6139</v>
      </c>
      <c r="D278" s="38" t="s">
        <v>6140</v>
      </c>
      <c r="E278" s="33">
        <v>7.37</v>
      </c>
      <c r="F278" s="33">
        <v>6.84</v>
      </c>
      <c r="G278" s="33">
        <v>6.14</v>
      </c>
      <c r="H278" s="33">
        <v>5.93</v>
      </c>
      <c r="I278" s="33">
        <v>5.68</v>
      </c>
      <c r="J278" s="33">
        <v>5.05</v>
      </c>
      <c r="K278" s="33">
        <v>1.8</v>
      </c>
      <c r="L278" s="33">
        <v>7.24</v>
      </c>
      <c r="M278" s="33">
        <v>4.8099999999999996</v>
      </c>
      <c r="N278" s="33">
        <v>6.88</v>
      </c>
      <c r="O278" s="33">
        <v>10.15</v>
      </c>
    </row>
    <row r="279" spans="1:15" x14ac:dyDescent="0.35">
      <c r="A279" s="40">
        <f>VLOOKUP(B279,'[1]PORTFOLIO RAW'!B:B,1,FALSE)</f>
        <v>867390</v>
      </c>
      <c r="B279" s="40">
        <v>867390</v>
      </c>
      <c r="C279" s="40" t="s">
        <v>6141</v>
      </c>
      <c r="D279" s="38" t="s">
        <v>6142</v>
      </c>
      <c r="E279" s="33">
        <v>17.8</v>
      </c>
      <c r="F279" s="33">
        <v>20.29</v>
      </c>
      <c r="G279" s="33">
        <v>19.07</v>
      </c>
      <c r="H279" s="33">
        <v>18.54</v>
      </c>
      <c r="I279" s="33">
        <v>17.87</v>
      </c>
      <c r="J279" s="33">
        <v>16.350000000000001</v>
      </c>
      <c r="K279" s="33">
        <v>13.91</v>
      </c>
      <c r="L279" s="33">
        <v>12.17</v>
      </c>
      <c r="M279" s="33">
        <v>12.1</v>
      </c>
      <c r="N279" s="33">
        <v>12.33</v>
      </c>
      <c r="O279" s="33">
        <v>1.1499999999999999</v>
      </c>
    </row>
    <row r="280" spans="1:15" x14ac:dyDescent="0.35">
      <c r="A280" s="40">
        <f>VLOOKUP(B280,'[1]PORTFOLIO RAW'!B:B,1,FALSE)</f>
        <v>906785</v>
      </c>
      <c r="B280" s="40">
        <v>906785</v>
      </c>
      <c r="C280" s="40" t="s">
        <v>6143</v>
      </c>
      <c r="D280" s="38" t="s">
        <v>6144</v>
      </c>
      <c r="E280" s="33">
        <v>23.19</v>
      </c>
      <c r="F280" s="33">
        <v>24.19</v>
      </c>
      <c r="G280" s="33">
        <v>10.029999999999999</v>
      </c>
      <c r="H280" s="33">
        <v>22.7</v>
      </c>
      <c r="I280" s="33">
        <v>9.68</v>
      </c>
      <c r="J280" s="33">
        <v>14.83</v>
      </c>
      <c r="K280" s="33">
        <v>7.25</v>
      </c>
      <c r="L280" s="33">
        <v>11.2</v>
      </c>
      <c r="M280" s="33">
        <v>9.76</v>
      </c>
      <c r="N280" s="33">
        <v>1.73</v>
      </c>
      <c r="O280" s="33">
        <v>3.02</v>
      </c>
    </row>
    <row r="281" spans="1:15" x14ac:dyDescent="0.35">
      <c r="A281" s="40">
        <f>VLOOKUP(B281,'[1]PORTFOLIO RAW'!B:B,1,FALSE)</f>
        <v>905818</v>
      </c>
      <c r="B281" s="40">
        <v>905818</v>
      </c>
      <c r="C281" s="40" t="s">
        <v>6145</v>
      </c>
      <c r="D281" s="38" t="s">
        <v>6146</v>
      </c>
      <c r="E281" s="33">
        <v>4.29</v>
      </c>
      <c r="F281" s="33">
        <v>-4.42</v>
      </c>
      <c r="G281" s="33">
        <v>-1.68</v>
      </c>
      <c r="H281" s="33">
        <v>11.2</v>
      </c>
      <c r="I281" s="33">
        <v>4.55</v>
      </c>
      <c r="J281" s="33">
        <v>4.9800000000000004</v>
      </c>
      <c r="K281" s="33">
        <v>6.03</v>
      </c>
      <c r="L281" s="33">
        <v>14.63</v>
      </c>
      <c r="M281" s="33">
        <v>5.69</v>
      </c>
      <c r="N281" s="33">
        <v>8.32</v>
      </c>
      <c r="O281" s="33">
        <v>4.5599999999999996</v>
      </c>
    </row>
    <row r="282" spans="1:15" x14ac:dyDescent="0.35">
      <c r="A282" s="40">
        <f>VLOOKUP(B282,'[1]PORTFOLIO RAW'!B:B,1,FALSE)</f>
        <v>904869</v>
      </c>
      <c r="B282" s="40">
        <v>904869</v>
      </c>
      <c r="C282" s="40" t="s">
        <v>6147</v>
      </c>
      <c r="D282" s="38" t="s">
        <v>6148</v>
      </c>
      <c r="E282" s="33">
        <v>5.56</v>
      </c>
      <c r="F282" s="33">
        <v>3.99</v>
      </c>
      <c r="G282" s="33">
        <v>3.29</v>
      </c>
      <c r="H282" s="33">
        <v>5.21</v>
      </c>
      <c r="I282" s="33">
        <v>3.83</v>
      </c>
      <c r="J282" s="33">
        <v>3.95</v>
      </c>
      <c r="K282" s="33">
        <v>7.39</v>
      </c>
      <c r="L282" s="33">
        <v>5.44</v>
      </c>
      <c r="M282" s="33">
        <v>5.48</v>
      </c>
      <c r="N282" s="33">
        <v>6.29</v>
      </c>
      <c r="O282" s="33">
        <v>2.77</v>
      </c>
    </row>
    <row r="283" spans="1:15" x14ac:dyDescent="0.35">
      <c r="A283" s="40" t="str">
        <f>VLOOKUP(B283,'[1]PORTFOLIO RAW'!B:B,1,FALSE)</f>
        <v>26406N</v>
      </c>
      <c r="B283" s="40" t="s">
        <v>374</v>
      </c>
      <c r="C283" s="40" t="s">
        <v>6149</v>
      </c>
      <c r="D283" s="38" t="s">
        <v>6150</v>
      </c>
      <c r="E283" s="33">
        <v>6.42</v>
      </c>
      <c r="F283" s="33">
        <v>4.9400000000000004</v>
      </c>
      <c r="G283" s="33">
        <v>2.21</v>
      </c>
      <c r="H283" s="33">
        <v>4.29</v>
      </c>
      <c r="I283" s="33">
        <v>11.24</v>
      </c>
      <c r="J283" s="33">
        <v>9.73</v>
      </c>
      <c r="K283" s="33">
        <v>11.79</v>
      </c>
      <c r="L283" s="33">
        <v>10.74</v>
      </c>
      <c r="M283" s="33">
        <v>3.99</v>
      </c>
      <c r="N283" s="33">
        <v>3.84</v>
      </c>
      <c r="O283" s="33">
        <v>8.1999999999999993</v>
      </c>
    </row>
    <row r="284" spans="1:15" x14ac:dyDescent="0.35">
      <c r="A284" s="40" t="str">
        <f>VLOOKUP(B284,'[1]PORTFOLIO RAW'!B:B,1,FALSE)</f>
        <v>26393N</v>
      </c>
      <c r="B284" s="40" t="s">
        <v>360</v>
      </c>
      <c r="C284" s="40" t="s">
        <v>6151</v>
      </c>
      <c r="D284" s="38" t="s">
        <v>6152</v>
      </c>
      <c r="E284" s="33">
        <v>5.98</v>
      </c>
      <c r="F284" s="33">
        <v>2.2999999999999998</v>
      </c>
      <c r="G284" s="33">
        <v>2.15</v>
      </c>
      <c r="H284" s="33">
        <v>2.91</v>
      </c>
      <c r="I284" s="33">
        <v>4.9800000000000004</v>
      </c>
      <c r="J284" s="33">
        <v>2.4700000000000002</v>
      </c>
      <c r="K284" s="33">
        <v>2.31</v>
      </c>
      <c r="L284" s="33">
        <v>1.9</v>
      </c>
      <c r="M284" s="33">
        <v>1.9</v>
      </c>
      <c r="N284" s="33">
        <v>2.36</v>
      </c>
      <c r="O284" s="33">
        <v>5.7</v>
      </c>
    </row>
    <row r="285" spans="1:15" x14ac:dyDescent="0.35">
      <c r="A285" s="40">
        <f>VLOOKUP(B285,'[1]PORTFOLIO RAW'!B:B,1,FALSE)</f>
        <v>922407</v>
      </c>
      <c r="B285" s="40">
        <v>922407</v>
      </c>
      <c r="C285" s="40" t="s">
        <v>6153</v>
      </c>
      <c r="D285" s="38" t="s">
        <v>6154</v>
      </c>
      <c r="E285" s="33">
        <v>5.61</v>
      </c>
      <c r="F285" s="33">
        <v>7.07</v>
      </c>
      <c r="G285" s="33">
        <v>2.59</v>
      </c>
      <c r="H285" s="33">
        <v>-2.86</v>
      </c>
      <c r="I285" s="33">
        <v>3.61</v>
      </c>
      <c r="J285" s="33">
        <v>5.83</v>
      </c>
      <c r="K285" s="33">
        <v>2.96</v>
      </c>
      <c r="L285" s="33">
        <v>6.69</v>
      </c>
      <c r="M285" s="33">
        <v>0.22</v>
      </c>
      <c r="N285" s="33">
        <v>0.71</v>
      </c>
      <c r="O285" s="33">
        <v>6.18</v>
      </c>
    </row>
    <row r="286" spans="1:15" x14ac:dyDescent="0.35">
      <c r="A286" s="40">
        <f>VLOOKUP(B286,'[1]PORTFOLIO RAW'!B:B,1,FALSE)</f>
        <v>906979</v>
      </c>
      <c r="B286" s="40">
        <v>906979</v>
      </c>
      <c r="C286" s="40" t="s">
        <v>6155</v>
      </c>
      <c r="D286" s="38" t="s">
        <v>6156</v>
      </c>
      <c r="E286" s="33">
        <v>6.95</v>
      </c>
      <c r="F286" s="33">
        <v>4.5999999999999996</v>
      </c>
      <c r="G286" s="33">
        <v>2.16</v>
      </c>
      <c r="H286" s="33">
        <v>4.17</v>
      </c>
      <c r="I286" s="33">
        <v>4.2</v>
      </c>
      <c r="J286" s="33">
        <v>3.98</v>
      </c>
      <c r="K286" s="33">
        <v>4.28</v>
      </c>
      <c r="L286" s="33">
        <v>4.21</v>
      </c>
      <c r="M286" s="33">
        <v>3.96</v>
      </c>
      <c r="N286" s="33">
        <v>3.62</v>
      </c>
      <c r="O286" s="33">
        <v>4.17</v>
      </c>
    </row>
    <row r="287" spans="1:15" x14ac:dyDescent="0.35">
      <c r="A287" s="40">
        <f>VLOOKUP(B287,'[1]PORTFOLIO RAW'!B:B,1,FALSE)</f>
        <v>877723</v>
      </c>
      <c r="B287" s="40">
        <v>877723</v>
      </c>
      <c r="C287" s="40" t="s">
        <v>6157</v>
      </c>
      <c r="D287" s="38" t="s">
        <v>6158</v>
      </c>
      <c r="E287" s="33">
        <v>12.14</v>
      </c>
      <c r="F287" s="33">
        <v>9.01</v>
      </c>
      <c r="G287" s="33">
        <v>2.78</v>
      </c>
      <c r="H287" s="33">
        <v>11.79</v>
      </c>
      <c r="I287" s="33">
        <v>8.25</v>
      </c>
      <c r="J287" s="33">
        <v>5.73</v>
      </c>
      <c r="K287" s="33">
        <v>5.08</v>
      </c>
      <c r="L287" s="33">
        <v>4.8099999999999996</v>
      </c>
      <c r="M287" s="33">
        <v>4.99</v>
      </c>
      <c r="N287" s="33">
        <v>4.7300000000000004</v>
      </c>
      <c r="O287" s="33">
        <v>4.3600000000000003</v>
      </c>
    </row>
    <row r="288" spans="1:15" x14ac:dyDescent="0.35">
      <c r="A288" s="40">
        <f>VLOOKUP(B288,'[1]PORTFOLIO RAW'!B:B,1,FALSE)</f>
        <v>543542</v>
      </c>
      <c r="B288" s="40">
        <v>543542</v>
      </c>
      <c r="C288" s="40" t="s">
        <v>6159</v>
      </c>
      <c r="D288" s="38" t="s">
        <v>6160</v>
      </c>
      <c r="E288" s="33">
        <v>11.2</v>
      </c>
      <c r="F288" s="33">
        <v>12.75</v>
      </c>
      <c r="G288" s="33">
        <v>13.56</v>
      </c>
      <c r="H288" s="33">
        <v>12.77</v>
      </c>
      <c r="I288" s="33">
        <v>18.63</v>
      </c>
      <c r="J288" s="33">
        <v>13.23</v>
      </c>
      <c r="K288" s="33">
        <v>11.38</v>
      </c>
      <c r="L288" s="33">
        <v>13.63</v>
      </c>
      <c r="M288" s="33">
        <v>13.77</v>
      </c>
      <c r="N288" s="33">
        <v>12.07</v>
      </c>
      <c r="O288" s="33">
        <v>13.76</v>
      </c>
    </row>
    <row r="289" spans="1:15" x14ac:dyDescent="0.35">
      <c r="A289" s="40" t="str">
        <f>VLOOKUP(B289,'[1]PORTFOLIO RAW'!B:B,1,FALSE)</f>
        <v>26276P</v>
      </c>
      <c r="B289" s="40" t="s">
        <v>359</v>
      </c>
      <c r="C289" s="40" t="s">
        <v>6161</v>
      </c>
      <c r="D289" s="38" t="s">
        <v>6162</v>
      </c>
      <c r="E289" s="33">
        <v>7.03</v>
      </c>
      <c r="F289" s="33">
        <v>-18.79</v>
      </c>
      <c r="G289" s="33">
        <v>-7.92</v>
      </c>
      <c r="H289" s="33">
        <v>14.86</v>
      </c>
      <c r="I289" s="33">
        <v>10.92</v>
      </c>
      <c r="J289" s="33">
        <v>6.11</v>
      </c>
      <c r="K289" s="33">
        <v>8.39</v>
      </c>
      <c r="L289" s="33">
        <v>6.53</v>
      </c>
      <c r="M289" s="33">
        <v>-34.020000000000003</v>
      </c>
      <c r="N289" s="33">
        <v>-8.32</v>
      </c>
      <c r="O289" s="33">
        <v>10.68</v>
      </c>
    </row>
    <row r="290" spans="1:15" x14ac:dyDescent="0.35">
      <c r="A290" s="40">
        <f>VLOOKUP(B290,'[1]PORTFOLIO RAW'!B:B,1,FALSE)</f>
        <v>921855</v>
      </c>
      <c r="B290" s="40">
        <v>921855</v>
      </c>
      <c r="C290" s="40" t="s">
        <v>6163</v>
      </c>
      <c r="D290" s="38" t="s">
        <v>6164</v>
      </c>
      <c r="E290" s="33">
        <v>12.57</v>
      </c>
      <c r="F290" s="33">
        <v>14.15</v>
      </c>
      <c r="G290" s="33">
        <v>18.28</v>
      </c>
      <c r="H290" s="33">
        <v>17.82</v>
      </c>
      <c r="I290" s="33">
        <v>18.78</v>
      </c>
      <c r="J290" s="33">
        <v>21.73</v>
      </c>
      <c r="K290" s="33">
        <v>22.02</v>
      </c>
      <c r="L290" s="33">
        <v>21.16</v>
      </c>
      <c r="M290" s="33">
        <v>20.64</v>
      </c>
      <c r="N290" s="33">
        <v>19.2</v>
      </c>
      <c r="O290" s="33" t="s">
        <v>425</v>
      </c>
    </row>
    <row r="291" spans="1:15" x14ac:dyDescent="0.35">
      <c r="A291" s="40">
        <f>VLOOKUP(B291,'[1]PORTFOLIO RAW'!B:B,1,FALSE)</f>
        <v>951584</v>
      </c>
      <c r="B291" s="40">
        <v>951584</v>
      </c>
      <c r="C291" s="40" t="s">
        <v>6165</v>
      </c>
      <c r="D291" s="38" t="s">
        <v>6166</v>
      </c>
      <c r="E291" s="33">
        <v>1.19</v>
      </c>
      <c r="F291" s="33">
        <v>-0.36</v>
      </c>
      <c r="G291" s="33">
        <v>-2.09</v>
      </c>
      <c r="H291" s="33">
        <v>-0.09</v>
      </c>
      <c r="I291" s="33">
        <v>1.01</v>
      </c>
      <c r="J291" s="33">
        <v>0.93</v>
      </c>
      <c r="K291" s="33">
        <v>0.92</v>
      </c>
      <c r="L291" s="33">
        <v>0.84</v>
      </c>
      <c r="M291" s="33">
        <v>0.6</v>
      </c>
      <c r="N291" s="33">
        <v>0.78</v>
      </c>
      <c r="O291" s="33">
        <v>0.97</v>
      </c>
    </row>
    <row r="292" spans="1:15" x14ac:dyDescent="0.35">
      <c r="A292" s="40">
        <f>VLOOKUP(B292,'[1]PORTFOLIO RAW'!B:B,1,FALSE)</f>
        <v>951051</v>
      </c>
      <c r="B292" s="40">
        <v>951051</v>
      </c>
      <c r="C292" s="40" t="s">
        <v>6167</v>
      </c>
      <c r="D292" s="38" t="s">
        <v>6168</v>
      </c>
      <c r="E292" s="33">
        <v>1.1299999999999999</v>
      </c>
      <c r="F292" s="33">
        <v>-3.61</v>
      </c>
      <c r="G292" s="33">
        <v>-0.41</v>
      </c>
      <c r="H292" s="33">
        <v>-0.16</v>
      </c>
      <c r="I292" s="33">
        <v>0.02</v>
      </c>
      <c r="J292" s="33">
        <v>1.07</v>
      </c>
      <c r="K292" s="33" t="s">
        <v>425</v>
      </c>
      <c r="L292" s="33">
        <v>1.0900000000000001</v>
      </c>
      <c r="M292" s="33">
        <v>0.95</v>
      </c>
      <c r="N292" s="33">
        <v>1.03</v>
      </c>
      <c r="O292" s="33">
        <v>1.1200000000000001</v>
      </c>
    </row>
    <row r="293" spans="1:15" x14ac:dyDescent="0.35">
      <c r="A293" s="40" t="str">
        <f>VLOOKUP(B293,'[1]PORTFOLIO RAW'!B:B,1,FALSE)</f>
        <v>29756N</v>
      </c>
      <c r="B293" s="40" t="s">
        <v>358</v>
      </c>
      <c r="C293" s="40" t="s">
        <v>6169</v>
      </c>
      <c r="D293" s="38" t="s">
        <v>6170</v>
      </c>
      <c r="E293" s="33">
        <v>7.49</v>
      </c>
      <c r="F293" s="33">
        <v>5.87</v>
      </c>
      <c r="G293" s="33">
        <v>8.26</v>
      </c>
      <c r="H293" s="33">
        <v>5.9</v>
      </c>
      <c r="I293" s="33">
        <v>8.9600000000000009</v>
      </c>
      <c r="J293" s="33">
        <v>8.8000000000000007</v>
      </c>
      <c r="K293" s="33">
        <v>14.17</v>
      </c>
      <c r="L293" s="33">
        <v>8.49</v>
      </c>
      <c r="M293" s="33">
        <v>4.5</v>
      </c>
      <c r="N293" s="33">
        <v>11.86</v>
      </c>
      <c r="O293" s="33">
        <v>10.57</v>
      </c>
    </row>
    <row r="294" spans="1:15" x14ac:dyDescent="0.35">
      <c r="A294" s="40">
        <f>VLOOKUP(B294,'[1]PORTFOLIO RAW'!B:B,1,FALSE)</f>
        <v>905997</v>
      </c>
      <c r="B294" s="40">
        <v>905997</v>
      </c>
      <c r="C294" s="40" t="s">
        <v>6171</v>
      </c>
      <c r="D294" s="38" t="s">
        <v>6172</v>
      </c>
      <c r="E294" s="33">
        <v>4.57</v>
      </c>
      <c r="F294" s="33">
        <v>3.78</v>
      </c>
      <c r="G294" s="33">
        <v>6.95</v>
      </c>
      <c r="H294" s="33">
        <v>6.33</v>
      </c>
      <c r="I294" s="33">
        <v>6.07</v>
      </c>
      <c r="J294" s="33">
        <v>4.0199999999999996</v>
      </c>
      <c r="K294" s="33">
        <v>4.34</v>
      </c>
      <c r="L294" s="33">
        <v>4.13</v>
      </c>
      <c r="M294" s="33">
        <v>3.34</v>
      </c>
      <c r="N294" s="33">
        <v>10.24</v>
      </c>
      <c r="O294" s="33">
        <v>5.51</v>
      </c>
    </row>
    <row r="295" spans="1:15" x14ac:dyDescent="0.35">
      <c r="A295" s="40" t="str">
        <f>VLOOKUP(B295,'[1]PORTFOLIO RAW'!B:B,1,FALSE)</f>
        <v>31604H</v>
      </c>
      <c r="B295" s="40" t="s">
        <v>353</v>
      </c>
      <c r="C295" s="40" t="s">
        <v>6173</v>
      </c>
      <c r="D295" s="38" t="s">
        <v>6174</v>
      </c>
      <c r="E295" s="33">
        <v>0.99</v>
      </c>
      <c r="F295" s="33">
        <v>0.15</v>
      </c>
      <c r="G295" s="33">
        <v>0.86</v>
      </c>
      <c r="H295" s="33">
        <v>1.0900000000000001</v>
      </c>
      <c r="I295" s="33">
        <v>0.99</v>
      </c>
      <c r="J295" s="33">
        <v>0.93</v>
      </c>
      <c r="K295" s="33">
        <v>1.1000000000000001</v>
      </c>
      <c r="L295" s="33">
        <v>1.26</v>
      </c>
      <c r="M295" s="33">
        <v>1.25</v>
      </c>
      <c r="N295" s="33" t="s">
        <v>425</v>
      </c>
      <c r="O295" s="33">
        <v>1.1499999999999999</v>
      </c>
    </row>
    <row r="296" spans="1:15" x14ac:dyDescent="0.35">
      <c r="A296" s="40">
        <f>VLOOKUP(B296,'[1]PORTFOLIO RAW'!B:B,1,FALSE)</f>
        <v>543487</v>
      </c>
      <c r="B296" s="40">
        <v>543487</v>
      </c>
      <c r="C296" s="40" t="s">
        <v>6175</v>
      </c>
      <c r="D296" s="38" t="s">
        <v>6176</v>
      </c>
      <c r="E296" s="33">
        <v>9.64</v>
      </c>
      <c r="F296" s="33">
        <v>6.98</v>
      </c>
      <c r="G296" s="33">
        <v>8.5500000000000007</v>
      </c>
      <c r="H296" s="33">
        <v>6.48</v>
      </c>
      <c r="I296" s="33">
        <v>10.77</v>
      </c>
      <c r="J296" s="33">
        <v>10.02</v>
      </c>
      <c r="K296" s="33">
        <v>11.72</v>
      </c>
      <c r="L296" s="33">
        <v>11.89</v>
      </c>
      <c r="M296" s="33">
        <v>10.36</v>
      </c>
      <c r="N296" s="33">
        <v>8.23</v>
      </c>
      <c r="O296" s="33">
        <v>9.85</v>
      </c>
    </row>
    <row r="297" spans="1:15" x14ac:dyDescent="0.35">
      <c r="A297" s="40" t="str">
        <f>VLOOKUP(B297,'[1]PORTFOLIO RAW'!B:B,1,FALSE)</f>
        <v>32480Q</v>
      </c>
      <c r="B297" s="40" t="s">
        <v>357</v>
      </c>
      <c r="C297" s="40" t="s">
        <v>6177</v>
      </c>
      <c r="D297" s="38" t="s">
        <v>6178</v>
      </c>
      <c r="E297" s="33">
        <v>3.86</v>
      </c>
      <c r="F297" s="33">
        <v>-33.630000000000003</v>
      </c>
      <c r="G297" s="33">
        <v>2.15</v>
      </c>
      <c r="H297" s="33">
        <v>4.0199999999999996</v>
      </c>
      <c r="I297" s="33">
        <v>6.07</v>
      </c>
      <c r="J297" s="33">
        <v>6.97</v>
      </c>
      <c r="K297" s="33">
        <v>8.0399999999999991</v>
      </c>
      <c r="L297" s="33">
        <v>12.66</v>
      </c>
      <c r="M297" s="33">
        <v>7.01</v>
      </c>
      <c r="N297" s="33">
        <v>6.37</v>
      </c>
      <c r="O297" s="33">
        <v>2.9</v>
      </c>
    </row>
    <row r="298" spans="1:15" x14ac:dyDescent="0.35">
      <c r="A298" s="40" t="str">
        <f>VLOOKUP(B298,'[1]PORTFOLIO RAW'!B:B,1,FALSE)</f>
        <v>41071J</v>
      </c>
      <c r="B298" s="40" t="s">
        <v>364</v>
      </c>
      <c r="C298" s="40" t="s">
        <v>6179</v>
      </c>
      <c r="D298" s="38" t="s">
        <v>6180</v>
      </c>
      <c r="E298" s="33">
        <v>8.1199999999999992</v>
      </c>
      <c r="F298" s="33">
        <v>7.14</v>
      </c>
      <c r="G298" s="33">
        <v>5.05</v>
      </c>
      <c r="H298" s="33">
        <v>9.23</v>
      </c>
      <c r="I298" s="33">
        <v>10.15</v>
      </c>
      <c r="J298" s="33">
        <v>7.38</v>
      </c>
      <c r="K298" s="33">
        <v>11.15</v>
      </c>
      <c r="L298" s="33">
        <v>10.61</v>
      </c>
      <c r="M298" s="33">
        <v>10.23</v>
      </c>
      <c r="N298" s="33">
        <v>11</v>
      </c>
      <c r="O298" s="33">
        <v>2.67</v>
      </c>
    </row>
    <row r="299" spans="1:15" x14ac:dyDescent="0.35">
      <c r="A299" s="40" t="str">
        <f>VLOOKUP(B299,'[1]PORTFOLIO RAW'!B:B,1,FALSE)</f>
        <v>41195M</v>
      </c>
      <c r="B299" s="40" t="s">
        <v>372</v>
      </c>
      <c r="C299" s="40" t="s">
        <v>6181</v>
      </c>
      <c r="D299" s="38" t="s">
        <v>6182</v>
      </c>
      <c r="E299" s="33">
        <v>17.649999999999999</v>
      </c>
      <c r="F299" s="33">
        <v>18.13</v>
      </c>
      <c r="G299" s="33">
        <v>14.94</v>
      </c>
      <c r="H299" s="33">
        <v>13.54</v>
      </c>
      <c r="I299" s="33">
        <v>15.27</v>
      </c>
      <c r="J299" s="33">
        <v>12.38</v>
      </c>
      <c r="K299" s="33">
        <v>9.4499999999999993</v>
      </c>
      <c r="L299" s="33">
        <v>9.67</v>
      </c>
      <c r="M299" s="33">
        <v>9.8800000000000008</v>
      </c>
      <c r="N299" s="33">
        <v>3.8</v>
      </c>
      <c r="O299" s="33">
        <v>-4.97</v>
      </c>
    </row>
    <row r="300" spans="1:15" x14ac:dyDescent="0.35">
      <c r="A300" s="40">
        <f>VLOOKUP(B300,'[1]PORTFOLIO RAW'!B:B,1,FALSE)</f>
        <v>517465</v>
      </c>
      <c r="B300" s="40">
        <v>517465</v>
      </c>
      <c r="C300" s="40" t="s">
        <v>6183</v>
      </c>
      <c r="D300" s="38" t="s">
        <v>6184</v>
      </c>
      <c r="E300" s="33">
        <v>1.28</v>
      </c>
      <c r="F300" s="33">
        <v>0.9</v>
      </c>
      <c r="G300" s="33">
        <v>0.54</v>
      </c>
      <c r="H300" s="33">
        <v>0.41</v>
      </c>
      <c r="I300" s="33">
        <v>0.8</v>
      </c>
      <c r="J300" s="33">
        <v>0.88</v>
      </c>
      <c r="K300" s="33">
        <v>0.8</v>
      </c>
      <c r="L300" s="33" t="s">
        <v>425</v>
      </c>
      <c r="M300" s="33" t="s">
        <v>425</v>
      </c>
      <c r="N300" s="33">
        <v>0.8</v>
      </c>
      <c r="O300" s="33">
        <v>0.9</v>
      </c>
    </row>
    <row r="301" spans="1:15" x14ac:dyDescent="0.35">
      <c r="A301" s="40">
        <f>VLOOKUP(B301,'[1]PORTFOLIO RAW'!B:B,1,FALSE)</f>
        <v>905840</v>
      </c>
      <c r="B301" s="40">
        <v>905840</v>
      </c>
      <c r="C301" s="40" t="s">
        <v>6185</v>
      </c>
      <c r="D301" s="38" t="s">
        <v>6186</v>
      </c>
      <c r="E301" s="33" t="s">
        <v>425</v>
      </c>
      <c r="F301" s="33">
        <v>0.84</v>
      </c>
      <c r="G301" s="33">
        <v>-0.38</v>
      </c>
      <c r="H301" s="33">
        <v>1.31</v>
      </c>
      <c r="I301" s="33">
        <v>1.04</v>
      </c>
      <c r="J301" s="33">
        <v>0.85</v>
      </c>
      <c r="K301" s="33">
        <v>0.6</v>
      </c>
      <c r="L301" s="33">
        <v>0.71</v>
      </c>
      <c r="M301" s="33">
        <v>0.84</v>
      </c>
      <c r="N301" s="33">
        <v>1.03</v>
      </c>
      <c r="O301" s="33">
        <v>1.25</v>
      </c>
    </row>
    <row r="302" spans="1:15" x14ac:dyDescent="0.35">
      <c r="A302" s="40" t="str">
        <f>VLOOKUP(B302,'[1]PORTFOLIO RAW'!B:B,1,FALSE)</f>
        <v>51245V</v>
      </c>
      <c r="B302" s="40" t="s">
        <v>366</v>
      </c>
      <c r="C302" s="40" t="s">
        <v>6187</v>
      </c>
      <c r="D302" s="38" t="s">
        <v>6188</v>
      </c>
      <c r="E302" s="33">
        <v>5.78</v>
      </c>
      <c r="F302" s="33">
        <v>4.72</v>
      </c>
      <c r="G302" s="33">
        <v>3.54</v>
      </c>
      <c r="H302" s="33">
        <v>3.71</v>
      </c>
      <c r="I302" s="33">
        <v>4.4800000000000004</v>
      </c>
      <c r="J302" s="33">
        <v>4.45</v>
      </c>
      <c r="K302" s="33">
        <v>5.28</v>
      </c>
      <c r="L302" s="33">
        <v>5.21</v>
      </c>
      <c r="M302" s="33">
        <v>4.49</v>
      </c>
      <c r="N302" s="33">
        <v>3.6</v>
      </c>
      <c r="O302" s="33">
        <v>4.0199999999999996</v>
      </c>
    </row>
    <row r="303" spans="1:15" x14ac:dyDescent="0.35">
      <c r="A303" s="40">
        <f>VLOOKUP(B303,'[1]PORTFOLIO RAW'!B:B,1,FALSE)</f>
        <v>328314</v>
      </c>
      <c r="B303" s="40">
        <v>328314</v>
      </c>
      <c r="C303" s="40" t="s">
        <v>6189</v>
      </c>
      <c r="D303" s="38" t="s">
        <v>6190</v>
      </c>
      <c r="E303" s="33">
        <v>3.93</v>
      </c>
      <c r="F303" s="33">
        <v>1.91</v>
      </c>
      <c r="G303" s="33">
        <v>3.67</v>
      </c>
      <c r="H303" s="33">
        <v>4.08</v>
      </c>
      <c r="I303" s="33">
        <v>2.06</v>
      </c>
      <c r="J303" s="33">
        <v>3.21</v>
      </c>
      <c r="K303" s="33">
        <v>4.2300000000000004</v>
      </c>
      <c r="L303" s="33">
        <v>3.16</v>
      </c>
      <c r="M303" s="33">
        <v>3.03</v>
      </c>
      <c r="N303" s="33">
        <v>3.46</v>
      </c>
      <c r="O303" s="33">
        <v>2.6</v>
      </c>
    </row>
    <row r="304" spans="1:15" x14ac:dyDescent="0.35">
      <c r="A304" s="40" t="str">
        <f>VLOOKUP(B304,'[1]PORTFOLIO RAW'!B:B,1,FALSE)</f>
        <v>31196R</v>
      </c>
      <c r="B304" s="40" t="s">
        <v>361</v>
      </c>
      <c r="C304" s="40" t="s">
        <v>6191</v>
      </c>
      <c r="D304" s="38" t="s">
        <v>6192</v>
      </c>
      <c r="E304" s="33" t="s">
        <v>425</v>
      </c>
      <c r="F304" s="33">
        <v>5.26</v>
      </c>
      <c r="G304" s="33">
        <v>6.4</v>
      </c>
      <c r="H304" s="33">
        <v>7.04</v>
      </c>
      <c r="I304" s="33">
        <v>11.05</v>
      </c>
      <c r="J304" s="33">
        <v>8.89</v>
      </c>
      <c r="K304" s="33">
        <v>9.1300000000000008</v>
      </c>
      <c r="L304" s="33">
        <v>8.7200000000000006</v>
      </c>
      <c r="M304" s="33">
        <v>7.84</v>
      </c>
      <c r="N304" s="33">
        <v>9</v>
      </c>
      <c r="O304" s="33">
        <v>0.44</v>
      </c>
    </row>
    <row r="305" spans="1:15" x14ac:dyDescent="0.35">
      <c r="A305" s="40">
        <f>VLOOKUP(B305,'[1]PORTFOLIO RAW'!B:B,1,FALSE)</f>
        <v>771767</v>
      </c>
      <c r="B305" s="40">
        <v>771767</v>
      </c>
      <c r="C305" s="40" t="s">
        <v>6193</v>
      </c>
      <c r="D305" s="38" t="s">
        <v>6194</v>
      </c>
      <c r="E305" s="33">
        <v>5.94</v>
      </c>
      <c r="F305" s="33">
        <v>20.63</v>
      </c>
      <c r="G305" s="33">
        <v>19.89</v>
      </c>
      <c r="H305" s="33">
        <v>7.01</v>
      </c>
      <c r="I305" s="33">
        <v>17.97</v>
      </c>
      <c r="J305" s="33">
        <v>11.91</v>
      </c>
      <c r="K305" s="33">
        <v>3.53</v>
      </c>
      <c r="L305" s="33">
        <v>5.85</v>
      </c>
      <c r="M305" s="33">
        <v>6.31</v>
      </c>
      <c r="N305" s="33">
        <v>2.38</v>
      </c>
      <c r="O305" s="33">
        <v>0.02</v>
      </c>
    </row>
    <row r="306" spans="1:15" x14ac:dyDescent="0.35">
      <c r="A306" s="40">
        <f>VLOOKUP(B306,'[1]PORTFOLIO RAW'!B:B,1,FALSE)</f>
        <v>921503</v>
      </c>
      <c r="B306" s="40">
        <v>921503</v>
      </c>
      <c r="C306" s="40" t="s">
        <v>6195</v>
      </c>
      <c r="D306" s="38" t="s">
        <v>6196</v>
      </c>
      <c r="E306" s="33">
        <v>9</v>
      </c>
      <c r="F306" s="33">
        <v>7.59</v>
      </c>
      <c r="G306" s="33">
        <v>5.52</v>
      </c>
      <c r="H306" s="33">
        <v>2.69</v>
      </c>
      <c r="I306" s="33">
        <v>4.93</v>
      </c>
      <c r="J306" s="33">
        <v>6.14</v>
      </c>
      <c r="K306" s="33">
        <v>3.67</v>
      </c>
      <c r="L306" s="33">
        <v>5.41</v>
      </c>
      <c r="M306" s="33">
        <v>6.45</v>
      </c>
      <c r="N306" s="33">
        <v>7.1</v>
      </c>
      <c r="O306" s="33">
        <v>7.9</v>
      </c>
    </row>
    <row r="307" spans="1:15" x14ac:dyDescent="0.35">
      <c r="A307" s="40">
        <f>VLOOKUP(B307,'[1]PORTFOLIO RAW'!B:B,1,FALSE)</f>
        <v>255781</v>
      </c>
      <c r="B307" s="40">
        <v>255781</v>
      </c>
      <c r="C307" s="40" t="s">
        <v>6197</v>
      </c>
      <c r="D307" s="38" t="s">
        <v>6198</v>
      </c>
      <c r="E307" s="33">
        <v>32.96</v>
      </c>
      <c r="F307" s="33">
        <v>23.59</v>
      </c>
      <c r="G307" s="33">
        <v>20.92</v>
      </c>
      <c r="H307" s="33">
        <v>15.16</v>
      </c>
      <c r="I307" s="33">
        <v>12.58</v>
      </c>
      <c r="J307" s="33">
        <v>11.93</v>
      </c>
      <c r="K307" s="33">
        <v>12.87</v>
      </c>
      <c r="L307" s="33">
        <v>7.74</v>
      </c>
      <c r="M307" s="33">
        <v>10.130000000000001</v>
      </c>
      <c r="N307" s="33">
        <v>11.61</v>
      </c>
      <c r="O307" s="33">
        <v>15.07</v>
      </c>
    </row>
    <row r="308" spans="1:15" x14ac:dyDescent="0.35">
      <c r="A308" s="40">
        <f>VLOOKUP(B308,'[1]PORTFOLIO RAW'!B:B,1,FALSE)</f>
        <v>670129</v>
      </c>
      <c r="B308" s="40">
        <v>670129</v>
      </c>
      <c r="C308" s="40" t="s">
        <v>6199</v>
      </c>
      <c r="D308" s="38" t="s">
        <v>6200</v>
      </c>
      <c r="E308" s="33">
        <v>5.68</v>
      </c>
      <c r="F308" s="33">
        <v>0.51</v>
      </c>
      <c r="G308" s="33">
        <v>0.51</v>
      </c>
      <c r="H308" s="33">
        <v>1.55</v>
      </c>
      <c r="I308" s="33">
        <v>0.71</v>
      </c>
      <c r="J308" s="33">
        <v>1.06</v>
      </c>
      <c r="K308" s="33">
        <v>2.2799999999999998</v>
      </c>
      <c r="L308" s="33">
        <v>3.32</v>
      </c>
      <c r="M308" s="33">
        <v>3.76</v>
      </c>
      <c r="N308" s="33">
        <v>4.6900000000000004</v>
      </c>
      <c r="O308" s="33">
        <v>6.13</v>
      </c>
    </row>
    <row r="309" spans="1:15" x14ac:dyDescent="0.35">
      <c r="A309" s="40" t="str">
        <f>VLOOKUP(B309,'[1]PORTFOLIO RAW'!B:B,1,FALSE)</f>
        <v>14352P</v>
      </c>
      <c r="B309" s="40" t="s">
        <v>350</v>
      </c>
      <c r="C309" s="40" t="s">
        <v>6201</v>
      </c>
      <c r="D309" s="38" t="s">
        <v>6202</v>
      </c>
      <c r="E309" s="33">
        <v>12.94</v>
      </c>
      <c r="F309" s="33">
        <v>15.41</v>
      </c>
      <c r="G309" s="33">
        <v>13.73</v>
      </c>
      <c r="H309" s="33">
        <v>15.04</v>
      </c>
      <c r="I309" s="33">
        <v>16.77</v>
      </c>
      <c r="J309" s="33">
        <v>16.63</v>
      </c>
      <c r="K309" s="33">
        <v>20.76</v>
      </c>
      <c r="L309" s="33">
        <v>18.100000000000001</v>
      </c>
      <c r="M309" s="33">
        <v>18.14</v>
      </c>
      <c r="N309" s="33">
        <v>23.8</v>
      </c>
      <c r="O309" s="33">
        <v>17.72</v>
      </c>
    </row>
    <row r="310" spans="1:15" x14ac:dyDescent="0.35">
      <c r="A310" s="40">
        <f>VLOOKUP(B310,'[1]PORTFOLIO RAW'!B:B,1,FALSE)</f>
        <v>749688</v>
      </c>
      <c r="B310" s="40">
        <v>749688</v>
      </c>
      <c r="C310" s="40" t="s">
        <v>6203</v>
      </c>
      <c r="D310" s="38" t="s">
        <v>6204</v>
      </c>
      <c r="E310" s="33" t="s">
        <v>425</v>
      </c>
      <c r="F310" s="33">
        <v>8.23</v>
      </c>
      <c r="G310" s="33">
        <v>9.69</v>
      </c>
      <c r="H310" s="33">
        <v>11.74</v>
      </c>
      <c r="I310" s="33">
        <v>14.05</v>
      </c>
      <c r="J310" s="33">
        <v>10.09</v>
      </c>
      <c r="K310" s="33">
        <v>9.69</v>
      </c>
      <c r="L310" s="33">
        <v>10.02</v>
      </c>
      <c r="M310" s="33">
        <v>10.08</v>
      </c>
      <c r="N310" s="33">
        <v>12.03</v>
      </c>
      <c r="O310" s="33">
        <v>9.42</v>
      </c>
    </row>
    <row r="311" spans="1:15" x14ac:dyDescent="0.35">
      <c r="A311" s="40">
        <f>VLOOKUP(B311,'[1]PORTFOLIO RAW'!B:B,1,FALSE)</f>
        <v>894145</v>
      </c>
      <c r="B311" s="40">
        <v>894145</v>
      </c>
      <c r="C311" s="40" t="s">
        <v>6205</v>
      </c>
      <c r="D311" s="38" t="s">
        <v>6206</v>
      </c>
      <c r="E311" s="33">
        <v>12.22</v>
      </c>
      <c r="F311" s="33">
        <v>10.98</v>
      </c>
      <c r="G311" s="33">
        <v>9.9600000000000009</v>
      </c>
      <c r="H311" s="33">
        <v>11.22</v>
      </c>
      <c r="I311" s="33">
        <v>12.26</v>
      </c>
      <c r="J311" s="33">
        <v>13.56</v>
      </c>
      <c r="K311" s="33">
        <v>14.14</v>
      </c>
      <c r="L311" s="33">
        <v>13.79</v>
      </c>
      <c r="M311" s="33">
        <v>11.78</v>
      </c>
      <c r="N311" s="33">
        <v>6.74</v>
      </c>
      <c r="O311" s="33">
        <v>-1.57</v>
      </c>
    </row>
    <row r="312" spans="1:15" x14ac:dyDescent="0.35">
      <c r="A312" s="40" t="str">
        <f>VLOOKUP(B312,'[1]PORTFOLIO RAW'!B:B,1,FALSE)</f>
        <v>26599V</v>
      </c>
      <c r="B312" s="40" t="s">
        <v>371</v>
      </c>
      <c r="C312" s="40" t="s">
        <v>6207</v>
      </c>
      <c r="D312" s="38" t="s">
        <v>6208</v>
      </c>
      <c r="E312" s="33">
        <v>10.91</v>
      </c>
      <c r="F312" s="33">
        <v>14.61</v>
      </c>
      <c r="G312" s="33">
        <v>-36.99</v>
      </c>
      <c r="H312" s="33">
        <v>23.71</v>
      </c>
      <c r="I312" s="33">
        <v>7.78</v>
      </c>
      <c r="J312" s="33">
        <v>32.53</v>
      </c>
      <c r="K312" s="33">
        <v>21.38</v>
      </c>
      <c r="L312" s="33">
        <v>19.09</v>
      </c>
      <c r="M312" s="33">
        <v>20.46</v>
      </c>
      <c r="N312" s="33">
        <v>4.4000000000000004</v>
      </c>
      <c r="O312" s="33">
        <v>11.27</v>
      </c>
    </row>
    <row r="313" spans="1:15" x14ac:dyDescent="0.35">
      <c r="A313" s="40">
        <f>VLOOKUP(B313,'[1]PORTFOLIO RAW'!B:B,1,FALSE)</f>
        <v>904878</v>
      </c>
      <c r="B313" s="40">
        <v>904878</v>
      </c>
      <c r="C313" s="40" t="s">
        <v>6209</v>
      </c>
      <c r="D313" s="38" t="s">
        <v>6210</v>
      </c>
      <c r="E313" s="33">
        <v>0.54</v>
      </c>
      <c r="F313" s="33">
        <v>-14.18</v>
      </c>
      <c r="G313" s="33">
        <v>0.36</v>
      </c>
      <c r="H313" s="33">
        <v>3.28</v>
      </c>
      <c r="I313" s="33">
        <v>7.06</v>
      </c>
      <c r="J313" s="33">
        <v>8.7200000000000006</v>
      </c>
      <c r="K313" s="33">
        <v>11.83</v>
      </c>
      <c r="L313" s="33">
        <v>15.38</v>
      </c>
      <c r="M313" s="33">
        <v>10.16</v>
      </c>
      <c r="N313" s="33">
        <v>11.43</v>
      </c>
      <c r="O313" s="33">
        <v>-0.23</v>
      </c>
    </row>
    <row r="314" spans="1:15" x14ac:dyDescent="0.35">
      <c r="A314" s="40">
        <f>VLOOKUP(B314,'[1]PORTFOLIO RAW'!B:B,1,FALSE)</f>
        <v>922817</v>
      </c>
      <c r="B314" s="40">
        <v>922817</v>
      </c>
      <c r="C314" s="40" t="s">
        <v>6211</v>
      </c>
      <c r="D314" s="38" t="s">
        <v>6212</v>
      </c>
      <c r="E314" s="33">
        <v>3.96</v>
      </c>
      <c r="F314" s="33">
        <v>6.63</v>
      </c>
      <c r="G314" s="33">
        <v>3.75</v>
      </c>
      <c r="H314" s="33">
        <v>3.21</v>
      </c>
      <c r="I314" s="33">
        <v>3.93</v>
      </c>
      <c r="J314" s="33">
        <v>3.84</v>
      </c>
      <c r="K314" s="33">
        <v>4.1500000000000004</v>
      </c>
      <c r="L314" s="33">
        <v>5.24</v>
      </c>
      <c r="M314" s="33">
        <v>5.52</v>
      </c>
      <c r="N314" s="33">
        <v>5.97</v>
      </c>
      <c r="O314" s="33">
        <v>5.42</v>
      </c>
    </row>
    <row r="315" spans="1:15" x14ac:dyDescent="0.35">
      <c r="A315" s="40">
        <f>VLOOKUP(B315,'[1]PORTFOLIO RAW'!B:B,1,FALSE)</f>
        <v>905446</v>
      </c>
      <c r="B315" s="40">
        <v>905446</v>
      </c>
      <c r="C315" s="40" t="s">
        <v>6213</v>
      </c>
      <c r="D315" s="38" t="s">
        <v>6214</v>
      </c>
      <c r="E315" s="33">
        <v>30.99</v>
      </c>
      <c r="F315" s="33">
        <v>-13.02</v>
      </c>
      <c r="G315" s="33">
        <v>3.54</v>
      </c>
      <c r="H315" s="33">
        <v>4.49</v>
      </c>
      <c r="I315" s="33">
        <v>2.62</v>
      </c>
      <c r="J315" s="33">
        <v>6.66</v>
      </c>
      <c r="K315" s="33">
        <v>4.67</v>
      </c>
      <c r="L315" s="33">
        <v>6.15</v>
      </c>
      <c r="M315" s="33">
        <v>4.83</v>
      </c>
      <c r="N315" s="33">
        <v>9.44</v>
      </c>
      <c r="O315" s="33">
        <v>8.34</v>
      </c>
    </row>
    <row r="316" spans="1:15" x14ac:dyDescent="0.35">
      <c r="A316" s="40" t="str">
        <f>VLOOKUP(B316,'[1]PORTFOLIO RAW'!B:B,1,FALSE)</f>
        <v>28513N</v>
      </c>
      <c r="B316" s="40" t="s">
        <v>356</v>
      </c>
      <c r="C316" s="40" t="s">
        <v>6215</v>
      </c>
      <c r="D316" s="38" t="s">
        <v>6216</v>
      </c>
      <c r="E316" s="33">
        <v>8.16</v>
      </c>
      <c r="F316" s="33">
        <v>-16.57</v>
      </c>
      <c r="G316" s="33">
        <v>3.22</v>
      </c>
      <c r="H316" s="33">
        <v>6.4</v>
      </c>
      <c r="I316" s="33">
        <v>5.43</v>
      </c>
      <c r="J316" s="33">
        <v>5.71</v>
      </c>
      <c r="K316" s="33">
        <v>5.46</v>
      </c>
      <c r="L316" s="33">
        <v>7.61</v>
      </c>
      <c r="M316" s="33">
        <v>6.8</v>
      </c>
      <c r="N316" s="33">
        <v>6.18</v>
      </c>
      <c r="O316" s="33">
        <v>7.08</v>
      </c>
    </row>
    <row r="317" spans="1:15" x14ac:dyDescent="0.35">
      <c r="A317" s="40" t="str">
        <f>VLOOKUP(B317,'[1]PORTFOLIO RAW'!B:B,1,FALSE)</f>
        <v>31412T</v>
      </c>
      <c r="B317" s="40" t="s">
        <v>362</v>
      </c>
      <c r="C317" s="40" t="s">
        <v>6217</v>
      </c>
      <c r="D317" s="38" t="s">
        <v>6218</v>
      </c>
      <c r="E317" s="33">
        <v>3.99</v>
      </c>
      <c r="F317" s="33">
        <v>-34.83</v>
      </c>
      <c r="G317" s="33">
        <v>5.99</v>
      </c>
      <c r="H317" s="33">
        <v>7.74</v>
      </c>
      <c r="I317" s="33">
        <v>8.07</v>
      </c>
      <c r="J317" s="33">
        <v>4.96</v>
      </c>
      <c r="K317" s="33">
        <v>3.9</v>
      </c>
      <c r="L317" s="33">
        <v>5.52</v>
      </c>
      <c r="M317" s="33">
        <v>6.91</v>
      </c>
      <c r="N317" s="33">
        <v>2.5299999999999998</v>
      </c>
      <c r="O317" s="33">
        <v>2.9</v>
      </c>
    </row>
    <row r="318" spans="1:15" x14ac:dyDescent="0.35">
      <c r="A318" s="40">
        <f>VLOOKUP(B318,'[1]PORTFOLIO RAW'!B:B,1,FALSE)</f>
        <v>680902</v>
      </c>
      <c r="B318" s="40">
        <v>680902</v>
      </c>
      <c r="C318" s="40" t="s">
        <v>6219</v>
      </c>
      <c r="D318" s="38" t="s">
        <v>6220</v>
      </c>
      <c r="E318" s="33">
        <v>2.66</v>
      </c>
      <c r="F318" s="33">
        <v>6.62</v>
      </c>
      <c r="G318" s="33">
        <v>4.91</v>
      </c>
      <c r="H318" s="33">
        <v>5.61</v>
      </c>
      <c r="I318" s="33">
        <v>5.38</v>
      </c>
      <c r="J318" s="33">
        <v>6.94</v>
      </c>
      <c r="K318" s="33">
        <v>5.0199999999999996</v>
      </c>
      <c r="L318" s="33">
        <v>5.85</v>
      </c>
      <c r="M318" s="33">
        <v>4.5</v>
      </c>
      <c r="N318" s="33">
        <v>4.96</v>
      </c>
      <c r="O318" s="33">
        <v>5.42</v>
      </c>
    </row>
    <row r="319" spans="1:15" x14ac:dyDescent="0.35">
      <c r="A319" s="40">
        <f>VLOOKUP(B319,'[1]PORTFOLIO RAW'!B:B,1,FALSE)</f>
        <v>904383</v>
      </c>
      <c r="B319" s="40">
        <v>904383</v>
      </c>
      <c r="C319" s="40" t="s">
        <v>6221</v>
      </c>
      <c r="D319" s="38" t="s">
        <v>6222</v>
      </c>
      <c r="E319" s="33">
        <v>3.23</v>
      </c>
      <c r="F319" s="33">
        <v>3.58</v>
      </c>
      <c r="G319" s="33">
        <v>2.84</v>
      </c>
      <c r="H319" s="33">
        <v>3.21</v>
      </c>
      <c r="I319" s="33">
        <v>3.72</v>
      </c>
      <c r="J319" s="33">
        <v>2.92</v>
      </c>
      <c r="K319" s="33">
        <v>3.21</v>
      </c>
      <c r="L319" s="33">
        <v>2.4900000000000002</v>
      </c>
      <c r="M319" s="33">
        <v>3.2</v>
      </c>
      <c r="N319" s="33">
        <v>2.68</v>
      </c>
      <c r="O319" s="33">
        <v>3.21</v>
      </c>
    </row>
    <row r="320" spans="1:15" x14ac:dyDescent="0.35">
      <c r="A320" s="40" t="str">
        <f>VLOOKUP(B320,'[1]PORTFOLIO RAW'!B:B,1,FALSE)</f>
        <v>13967E</v>
      </c>
      <c r="B320" s="40" t="s">
        <v>368</v>
      </c>
      <c r="C320" s="40" t="s">
        <v>6223</v>
      </c>
      <c r="D320" s="38" t="s">
        <v>6224</v>
      </c>
      <c r="E320" s="33">
        <v>4.8499999999999996</v>
      </c>
      <c r="F320" s="33">
        <v>5.69</v>
      </c>
      <c r="G320" s="33">
        <v>5.91</v>
      </c>
      <c r="H320" s="33">
        <v>6.22</v>
      </c>
      <c r="I320" s="33">
        <v>4.88</v>
      </c>
      <c r="J320" s="33">
        <v>4.04</v>
      </c>
      <c r="K320" s="33">
        <v>6.18</v>
      </c>
      <c r="L320" s="33">
        <v>3.86</v>
      </c>
      <c r="M320" s="33">
        <v>12.72</v>
      </c>
      <c r="N320" s="33">
        <v>3.22</v>
      </c>
      <c r="O320" s="33">
        <v>5.13</v>
      </c>
    </row>
    <row r="321" spans="1:15" x14ac:dyDescent="0.35">
      <c r="A321" s="40">
        <f>VLOOKUP(B321,'[1]PORTFOLIO RAW'!B:B,1,FALSE)</f>
        <v>903749</v>
      </c>
      <c r="B321" s="40">
        <v>903749</v>
      </c>
      <c r="C321" s="40" t="s">
        <v>6225</v>
      </c>
      <c r="D321" s="38" t="s">
        <v>6226</v>
      </c>
      <c r="E321" s="33">
        <v>9.0500000000000007</v>
      </c>
      <c r="F321" s="33">
        <v>8.0500000000000007</v>
      </c>
      <c r="G321" s="33">
        <v>3.1</v>
      </c>
      <c r="H321" s="33">
        <v>6.45</v>
      </c>
      <c r="I321" s="33">
        <v>8.65</v>
      </c>
      <c r="J321" s="33">
        <v>5.27</v>
      </c>
      <c r="K321" s="33">
        <v>6.3</v>
      </c>
      <c r="L321" s="33">
        <v>6.14</v>
      </c>
      <c r="M321" s="33">
        <v>7.14</v>
      </c>
      <c r="N321" s="33">
        <v>7.35</v>
      </c>
      <c r="O321" s="33">
        <v>10.61</v>
      </c>
    </row>
    <row r="322" spans="1:15" x14ac:dyDescent="0.35">
      <c r="A322" s="40">
        <f>VLOOKUP(B322,'[1]PORTFOLIO RAW'!B:B,1,FALSE)</f>
        <v>937343</v>
      </c>
      <c r="B322" s="40">
        <v>937343</v>
      </c>
      <c r="C322" s="40" t="s">
        <v>6227</v>
      </c>
      <c r="D322" s="38" t="s">
        <v>6228</v>
      </c>
      <c r="E322" s="33">
        <v>11.22</v>
      </c>
      <c r="F322" s="33">
        <v>4.6900000000000004</v>
      </c>
      <c r="G322" s="33">
        <v>7.99</v>
      </c>
      <c r="H322" s="33">
        <v>13.8</v>
      </c>
      <c r="I322" s="33">
        <v>16.079999999999998</v>
      </c>
      <c r="J322" s="33">
        <v>15.81</v>
      </c>
      <c r="K322" s="33">
        <v>16.75</v>
      </c>
      <c r="L322" s="33">
        <v>16.989999999999998</v>
      </c>
      <c r="M322" s="33">
        <v>18.47</v>
      </c>
      <c r="N322" s="33">
        <v>17.02</v>
      </c>
      <c r="O322" s="33">
        <v>15.36</v>
      </c>
    </row>
    <row r="323" spans="1:15" x14ac:dyDescent="0.35">
      <c r="A323" s="40">
        <f>VLOOKUP(B323,'[1]PORTFOLIO RAW'!B:B,1,FALSE)</f>
        <v>905113</v>
      </c>
      <c r="B323" s="40">
        <v>905113</v>
      </c>
      <c r="C323" s="40" t="s">
        <v>6229</v>
      </c>
      <c r="D323" s="38" t="s">
        <v>6230</v>
      </c>
      <c r="E323" s="33">
        <v>7.79</v>
      </c>
      <c r="F323" s="33">
        <v>0.53</v>
      </c>
      <c r="G323" s="33">
        <v>-2.39</v>
      </c>
      <c r="H323" s="33">
        <v>1.61</v>
      </c>
      <c r="I323" s="33">
        <v>2.67</v>
      </c>
      <c r="J323" s="33">
        <v>1.4</v>
      </c>
      <c r="K323" s="33">
        <v>-5.77</v>
      </c>
      <c r="L323" s="33">
        <v>1.71</v>
      </c>
      <c r="M323" s="33">
        <v>0</v>
      </c>
      <c r="N323" s="33">
        <v>-2.29</v>
      </c>
      <c r="O323" s="33">
        <v>1.35</v>
      </c>
    </row>
    <row r="324" spans="1:15" x14ac:dyDescent="0.35">
      <c r="A324" s="40" t="str">
        <f>VLOOKUP(B324,'[1]PORTFOLIO RAW'!B:B,1,FALSE)</f>
        <v>13967H</v>
      </c>
      <c r="B324" s="40" t="s">
        <v>373</v>
      </c>
      <c r="C324" s="40" t="s">
        <v>6231</v>
      </c>
      <c r="D324" s="38" t="s">
        <v>6232</v>
      </c>
      <c r="E324" s="33">
        <v>3.44</v>
      </c>
      <c r="F324" s="33">
        <v>2.54</v>
      </c>
      <c r="G324" s="33">
        <v>3.46</v>
      </c>
      <c r="H324" s="33">
        <v>3.58</v>
      </c>
      <c r="I324" s="33">
        <v>2.58</v>
      </c>
      <c r="J324" s="33">
        <v>-2.36</v>
      </c>
      <c r="K324" s="33">
        <v>2.99</v>
      </c>
      <c r="L324" s="33">
        <v>2.98</v>
      </c>
      <c r="M324" s="33">
        <v>2.72</v>
      </c>
      <c r="N324" s="33">
        <v>2.2000000000000002</v>
      </c>
      <c r="O324" s="33">
        <v>2.2000000000000002</v>
      </c>
    </row>
    <row r="325" spans="1:15" x14ac:dyDescent="0.35">
      <c r="A325" s="40">
        <f>VLOOKUP(B325,'[1]PORTFOLIO RAW'!B:B,1,FALSE)</f>
        <v>921431</v>
      </c>
      <c r="B325" s="40">
        <v>921431</v>
      </c>
      <c r="C325" s="40" t="s">
        <v>6233</v>
      </c>
      <c r="D325" s="38" t="s">
        <v>6234</v>
      </c>
      <c r="E325" s="33">
        <v>16.77</v>
      </c>
      <c r="F325" s="33">
        <v>15.59</v>
      </c>
      <c r="G325" s="33">
        <v>4.38</v>
      </c>
      <c r="H325" s="33">
        <v>5.31</v>
      </c>
      <c r="I325" s="33">
        <v>7.89</v>
      </c>
      <c r="J325" s="33">
        <v>5.62</v>
      </c>
      <c r="K325" s="33">
        <v>4.57</v>
      </c>
      <c r="L325" s="33">
        <v>6.59</v>
      </c>
      <c r="M325" s="33">
        <v>-6.85</v>
      </c>
      <c r="N325" s="33">
        <v>-12.06</v>
      </c>
      <c r="O325" s="33" t="s">
        <v>425</v>
      </c>
    </row>
    <row r="326" spans="1:15" x14ac:dyDescent="0.35">
      <c r="A326" s="40">
        <f>VLOOKUP(B326,'[1]PORTFOLIO RAW'!B:B,1,FALSE)</f>
        <v>266220</v>
      </c>
      <c r="B326" s="40">
        <v>266220</v>
      </c>
      <c r="C326" s="40" t="s">
        <v>6235</v>
      </c>
      <c r="D326" s="38" t="s">
        <v>6236</v>
      </c>
      <c r="E326" s="33">
        <v>33.979999999999997</v>
      </c>
      <c r="F326" s="33">
        <v>34.369999999999997</v>
      </c>
      <c r="G326" s="33">
        <v>27.12</v>
      </c>
      <c r="H326" s="33">
        <v>31.17</v>
      </c>
      <c r="I326" s="33">
        <v>36.380000000000003</v>
      </c>
      <c r="J326" s="33">
        <v>37.5</v>
      </c>
      <c r="K326" s="33">
        <v>32.04</v>
      </c>
      <c r="L326" s="33">
        <v>22.33</v>
      </c>
      <c r="M326" s="33">
        <v>10.039999999999999</v>
      </c>
      <c r="N326" s="33">
        <v>10.4</v>
      </c>
      <c r="O326" s="33">
        <v>11.83</v>
      </c>
    </row>
    <row r="327" spans="1:15" x14ac:dyDescent="0.35">
      <c r="A327" s="40" t="str">
        <f>VLOOKUP(B327,'[1]PORTFOLIO RAW'!B:B,1,FALSE)</f>
        <v>30730Q</v>
      </c>
      <c r="B327" s="40" t="s">
        <v>365</v>
      </c>
      <c r="C327" s="40" t="s">
        <v>6237</v>
      </c>
      <c r="D327" s="38" t="s">
        <v>6238</v>
      </c>
      <c r="E327" s="33">
        <v>15.37</v>
      </c>
      <c r="F327" s="33">
        <v>3.53</v>
      </c>
      <c r="G327" s="33">
        <v>1.8</v>
      </c>
      <c r="H327" s="33">
        <v>1.71</v>
      </c>
      <c r="I327" s="33">
        <v>1.7</v>
      </c>
      <c r="J327" s="33">
        <v>1.57</v>
      </c>
      <c r="K327" s="33">
        <v>0.56999999999999995</v>
      </c>
      <c r="L327" s="33">
        <v>1.57</v>
      </c>
      <c r="M327" s="33">
        <v>1.83</v>
      </c>
      <c r="N327" s="33">
        <v>1.92</v>
      </c>
      <c r="O327" s="33">
        <v>3.29</v>
      </c>
    </row>
    <row r="328" spans="1:15" x14ac:dyDescent="0.35">
      <c r="A328" s="40">
        <f>VLOOKUP(B328,'[1]PORTFOLIO RAW'!B:B,1,FALSE)</f>
        <v>921925</v>
      </c>
      <c r="B328" s="40">
        <v>921925</v>
      </c>
      <c r="C328" s="40" t="s">
        <v>6239</v>
      </c>
      <c r="D328" s="38" t="s">
        <v>6240</v>
      </c>
      <c r="E328" s="33">
        <v>9.82</v>
      </c>
      <c r="F328" s="33">
        <v>-40.11</v>
      </c>
      <c r="G328" s="33">
        <v>10.64</v>
      </c>
      <c r="H328" s="33">
        <v>27.05</v>
      </c>
      <c r="I328" s="33">
        <v>1.22</v>
      </c>
      <c r="J328" s="33">
        <v>11.45</v>
      </c>
      <c r="K328" s="33">
        <v>2.94</v>
      </c>
      <c r="L328" s="33">
        <v>1.71</v>
      </c>
      <c r="M328" s="33">
        <v>1.82</v>
      </c>
      <c r="N328" s="33">
        <v>1.65</v>
      </c>
      <c r="O328" s="33">
        <v>1.94</v>
      </c>
    </row>
    <row r="329" spans="1:15" x14ac:dyDescent="0.35">
      <c r="A329" s="40">
        <f>VLOOKUP(B329,'[1]PORTFOLIO RAW'!B:B,1,FALSE)</f>
        <v>912278</v>
      </c>
      <c r="B329" s="40">
        <v>912278</v>
      </c>
      <c r="C329" s="40" t="s">
        <v>6241</v>
      </c>
      <c r="D329" s="38" t="s">
        <v>6242</v>
      </c>
      <c r="E329" s="33">
        <v>2.92</v>
      </c>
      <c r="F329" s="33">
        <v>0.98</v>
      </c>
      <c r="G329" s="33">
        <v>3.45</v>
      </c>
      <c r="H329" s="33">
        <v>3.37</v>
      </c>
      <c r="I329" s="33">
        <v>3.06</v>
      </c>
      <c r="J329" s="33">
        <v>3.48</v>
      </c>
      <c r="K329" s="33">
        <v>3.07</v>
      </c>
      <c r="L329" s="33">
        <v>4.1399999999999997</v>
      </c>
      <c r="M329" s="33">
        <v>4.0199999999999996</v>
      </c>
      <c r="N329" s="33">
        <v>3.51</v>
      </c>
      <c r="O329" s="33">
        <v>3.97</v>
      </c>
    </row>
    <row r="330" spans="1:15" x14ac:dyDescent="0.35">
      <c r="A330" s="40">
        <f>VLOOKUP(B330,'[1]PORTFOLIO RAW'!B:B,1,FALSE)</f>
        <v>905284</v>
      </c>
      <c r="B330" s="40">
        <v>905284</v>
      </c>
      <c r="C330" s="40" t="s">
        <v>6243</v>
      </c>
      <c r="D330" s="38" t="s">
        <v>6244</v>
      </c>
      <c r="E330" s="33">
        <v>7.18</v>
      </c>
      <c r="F330" s="33">
        <v>2.79</v>
      </c>
      <c r="G330" s="33">
        <v>3.84</v>
      </c>
      <c r="H330" s="33">
        <v>3.81</v>
      </c>
      <c r="I330" s="33">
        <v>5.4</v>
      </c>
      <c r="J330" s="33">
        <v>5.0199999999999996</v>
      </c>
      <c r="K330" s="33">
        <v>5.46</v>
      </c>
      <c r="L330" s="33">
        <v>4.9000000000000004</v>
      </c>
      <c r="M330" s="33">
        <v>3.31</v>
      </c>
      <c r="N330" s="33">
        <v>-0.68</v>
      </c>
      <c r="O330" s="33">
        <v>2.77</v>
      </c>
    </row>
    <row r="331" spans="1:15" x14ac:dyDescent="0.35">
      <c r="A331" s="40">
        <f>VLOOKUP(B331,'[1]PORTFOLIO RAW'!B:B,1,FALSE)</f>
        <v>132808</v>
      </c>
      <c r="B331" s="40">
        <v>132808</v>
      </c>
      <c r="C331" s="40" t="s">
        <v>6245</v>
      </c>
      <c r="D331" s="38" t="s">
        <v>6246</v>
      </c>
      <c r="E331" s="33">
        <v>2.91</v>
      </c>
      <c r="F331" s="33">
        <v>6.56</v>
      </c>
      <c r="G331" s="33">
        <v>1.7</v>
      </c>
      <c r="H331" s="33">
        <v>1.73</v>
      </c>
      <c r="I331" s="33">
        <v>2.0499999999999998</v>
      </c>
      <c r="J331" s="33">
        <v>4.4400000000000004</v>
      </c>
      <c r="K331" s="33">
        <v>5.81</v>
      </c>
      <c r="L331" s="33">
        <v>7.42</v>
      </c>
      <c r="M331" s="33">
        <v>6.06</v>
      </c>
      <c r="N331" s="33">
        <v>9.0500000000000007</v>
      </c>
      <c r="O331" s="33">
        <v>7.2</v>
      </c>
    </row>
    <row r="332" spans="1:15" x14ac:dyDescent="0.35">
      <c r="A332" s="40">
        <f>VLOOKUP(B332,'[1]PORTFOLIO RAW'!B:B,1,FALSE)</f>
        <v>993394</v>
      </c>
      <c r="B332" s="40">
        <v>993394</v>
      </c>
      <c r="C332" s="40" t="s">
        <v>6247</v>
      </c>
      <c r="D332" s="38" t="s">
        <v>6248</v>
      </c>
      <c r="E332" s="33">
        <v>3.78</v>
      </c>
      <c r="F332" s="33">
        <v>3.43</v>
      </c>
      <c r="G332" s="33">
        <v>3.05</v>
      </c>
      <c r="H332" s="33">
        <v>3.52</v>
      </c>
      <c r="I332" s="33">
        <v>3.41</v>
      </c>
      <c r="J332" s="33">
        <v>3.29</v>
      </c>
      <c r="K332" s="33">
        <v>3.14</v>
      </c>
      <c r="L332" s="33">
        <v>3.09</v>
      </c>
      <c r="M332" s="33">
        <v>2.88</v>
      </c>
      <c r="N332" s="33">
        <v>2.93</v>
      </c>
      <c r="O332" s="33">
        <v>6.72</v>
      </c>
    </row>
    <row r="333" spans="1:15" x14ac:dyDescent="0.35">
      <c r="A333" s="40">
        <f>VLOOKUP(B333,'[1]PORTFOLIO RAW'!B:B,1,FALSE)</f>
        <v>905409</v>
      </c>
      <c r="B333" s="40">
        <v>905409</v>
      </c>
      <c r="C333" s="40" t="s">
        <v>6249</v>
      </c>
      <c r="D333" s="38" t="s">
        <v>6250</v>
      </c>
      <c r="E333" s="33">
        <v>13.44</v>
      </c>
      <c r="F333" s="33">
        <v>10.72</v>
      </c>
      <c r="G333" s="33">
        <v>1.62</v>
      </c>
      <c r="H333" s="33">
        <v>13.38</v>
      </c>
      <c r="I333" s="33">
        <v>11.84</v>
      </c>
      <c r="J333" s="33">
        <v>1.66</v>
      </c>
      <c r="K333" s="33">
        <v>3.52</v>
      </c>
      <c r="L333" s="33">
        <v>12.33</v>
      </c>
      <c r="M333" s="33">
        <v>4.68</v>
      </c>
      <c r="N333" s="33">
        <v>3.63</v>
      </c>
      <c r="O333" s="33">
        <v>6.28</v>
      </c>
    </row>
    <row r="334" spans="1:15" x14ac:dyDescent="0.35">
      <c r="A334" s="40">
        <f>VLOOKUP(B334,'[1]PORTFOLIO RAW'!B:B,1,FALSE)</f>
        <v>906585</v>
      </c>
      <c r="B334" s="40">
        <v>906585</v>
      </c>
      <c r="C334" s="40" t="s">
        <v>6251</v>
      </c>
      <c r="D334" s="38" t="s">
        <v>6252</v>
      </c>
      <c r="E334" s="33">
        <v>7</v>
      </c>
      <c r="F334" s="33">
        <v>6.67</v>
      </c>
      <c r="G334" s="33">
        <v>3.46</v>
      </c>
      <c r="H334" s="33">
        <v>5.49</v>
      </c>
      <c r="I334" s="33">
        <v>1.59</v>
      </c>
      <c r="J334" s="33">
        <v>-0.75</v>
      </c>
      <c r="K334" s="33">
        <v>5</v>
      </c>
      <c r="L334" s="33">
        <v>2.36</v>
      </c>
      <c r="M334" s="33">
        <v>-0.05</v>
      </c>
      <c r="N334" s="33">
        <v>5.31</v>
      </c>
      <c r="O334" s="33">
        <v>7.27</v>
      </c>
    </row>
    <row r="335" spans="1:15" x14ac:dyDescent="0.35">
      <c r="A335" s="40" t="str">
        <f>VLOOKUP(B335,'[1]PORTFOLIO RAW'!B:B,1,FALSE)</f>
        <v>14737P</v>
      </c>
      <c r="B335" s="40" t="s">
        <v>354</v>
      </c>
      <c r="C335" s="40" t="s">
        <v>6253</v>
      </c>
      <c r="D335" s="38" t="s">
        <v>6254</v>
      </c>
      <c r="E335" s="33">
        <v>7.01</v>
      </c>
      <c r="F335" s="33">
        <v>5.57</v>
      </c>
      <c r="G335" s="33">
        <v>10.02</v>
      </c>
      <c r="H335" s="33">
        <v>6.18</v>
      </c>
      <c r="I335" s="33">
        <v>5.73</v>
      </c>
      <c r="J335" s="33">
        <v>5.38</v>
      </c>
      <c r="K335" s="33">
        <v>4.8899999999999997</v>
      </c>
      <c r="L335" s="33">
        <v>4.8899999999999997</v>
      </c>
      <c r="M335" s="33">
        <v>4.84</v>
      </c>
      <c r="N335" s="33">
        <v>4.6399999999999997</v>
      </c>
      <c r="O335" s="33">
        <v>6.38</v>
      </c>
    </row>
    <row r="336" spans="1:15" x14ac:dyDescent="0.35">
      <c r="A336" s="40">
        <f>VLOOKUP(B336,'[1]PORTFOLIO RAW'!B:B,1,FALSE)</f>
        <v>687197</v>
      </c>
      <c r="B336" s="40">
        <v>687197</v>
      </c>
      <c r="C336" s="40" t="s">
        <v>6255</v>
      </c>
      <c r="D336" s="38" t="s">
        <v>6256</v>
      </c>
      <c r="E336" s="33">
        <v>0.06</v>
      </c>
      <c r="F336" s="33">
        <v>1.74</v>
      </c>
      <c r="G336" s="33">
        <v>1.53</v>
      </c>
      <c r="H336" s="33">
        <v>-0.26</v>
      </c>
      <c r="I336" s="33">
        <v>4.7699999999999996</v>
      </c>
      <c r="J336" s="33">
        <v>4.3600000000000003</v>
      </c>
      <c r="K336" s="33">
        <v>2.3199999999999998</v>
      </c>
      <c r="L336" s="33">
        <v>3.47</v>
      </c>
      <c r="M336" s="33">
        <v>8.58</v>
      </c>
      <c r="N336" s="33">
        <v>3.09</v>
      </c>
      <c r="O336" s="33">
        <v>3.02</v>
      </c>
    </row>
    <row r="337" spans="1:15" x14ac:dyDescent="0.35">
      <c r="A337" s="40">
        <f>VLOOKUP(B337,'[1]PORTFOLIO RAW'!B:B,1,FALSE)</f>
        <v>906496</v>
      </c>
      <c r="B337" s="40">
        <v>906496</v>
      </c>
      <c r="C337" s="40" t="s">
        <v>6257</v>
      </c>
      <c r="D337" s="38" t="s">
        <v>6258</v>
      </c>
      <c r="E337" s="33">
        <v>15.14</v>
      </c>
      <c r="F337" s="33">
        <v>11.58</v>
      </c>
      <c r="G337" s="33">
        <v>10.11</v>
      </c>
      <c r="H337" s="33">
        <v>13</v>
      </c>
      <c r="I337" s="33">
        <v>11.57</v>
      </c>
      <c r="J337" s="33">
        <v>12.21</v>
      </c>
      <c r="K337" s="33">
        <v>11.06</v>
      </c>
      <c r="L337" s="33">
        <v>9.16</v>
      </c>
      <c r="M337" s="33">
        <v>4.33</v>
      </c>
      <c r="N337" s="33">
        <v>4.3499999999999996</v>
      </c>
      <c r="O337" s="33">
        <v>4.82</v>
      </c>
    </row>
    <row r="338" spans="1:15" x14ac:dyDescent="0.35">
      <c r="A338" s="40">
        <f>VLOOKUP(B338,'[1]PORTFOLIO RAW'!B:B,1,FALSE)</f>
        <v>904866</v>
      </c>
      <c r="B338" s="40">
        <v>904866</v>
      </c>
      <c r="C338" s="40" t="s">
        <v>6259</v>
      </c>
      <c r="D338" s="38" t="s">
        <v>6260</v>
      </c>
      <c r="E338" s="33">
        <v>11.17</v>
      </c>
      <c r="F338" s="33">
        <v>10.35</v>
      </c>
      <c r="G338" s="33">
        <v>8.6300000000000008</v>
      </c>
      <c r="H338" s="33">
        <v>8.31</v>
      </c>
      <c r="I338" s="33">
        <v>10.25</v>
      </c>
      <c r="J338" s="33">
        <v>7.13</v>
      </c>
      <c r="K338" s="33">
        <v>7.41</v>
      </c>
      <c r="L338" s="33">
        <v>5.6</v>
      </c>
      <c r="M338" s="33">
        <v>8.6999999999999993</v>
      </c>
      <c r="N338" s="33">
        <v>6.45</v>
      </c>
      <c r="O338" s="33">
        <v>6.53</v>
      </c>
    </row>
    <row r="339" spans="1:15" x14ac:dyDescent="0.35">
      <c r="A339" s="40">
        <f>VLOOKUP(B339,'[1]PORTFOLIO RAW'!B:B,1,FALSE)</f>
        <v>906931</v>
      </c>
      <c r="B339" s="40">
        <v>906931</v>
      </c>
      <c r="C339" s="40" t="s">
        <v>6261</v>
      </c>
      <c r="D339" s="38" t="s">
        <v>6262</v>
      </c>
      <c r="E339" s="33">
        <v>-20.63</v>
      </c>
      <c r="F339" s="33">
        <v>0.47</v>
      </c>
      <c r="G339" s="33">
        <v>3.84</v>
      </c>
      <c r="H339" s="33">
        <v>4.7300000000000004</v>
      </c>
      <c r="I339" s="33">
        <v>6.54</v>
      </c>
      <c r="J339" s="33">
        <v>7.26</v>
      </c>
      <c r="K339" s="33">
        <v>6.2</v>
      </c>
      <c r="L339" s="33">
        <v>7.36</v>
      </c>
      <c r="M339" s="33">
        <v>5.74</v>
      </c>
      <c r="N339" s="33">
        <v>2.7</v>
      </c>
      <c r="O339" s="33">
        <v>3.01</v>
      </c>
    </row>
    <row r="340" spans="1:15" x14ac:dyDescent="0.35">
      <c r="A340" s="40">
        <f>VLOOKUP(B340,'[1]PORTFOLIO RAW'!B:B,1,FALSE)</f>
        <v>894720</v>
      </c>
      <c r="B340" s="40">
        <v>894720</v>
      </c>
      <c r="C340" s="40" t="s">
        <v>6263</v>
      </c>
      <c r="D340" s="38" t="s">
        <v>6264</v>
      </c>
      <c r="E340" s="33">
        <v>5.24</v>
      </c>
      <c r="F340" s="33">
        <v>3.78</v>
      </c>
      <c r="G340" s="33">
        <v>5.61</v>
      </c>
      <c r="H340" s="33">
        <v>1.34</v>
      </c>
      <c r="I340" s="33">
        <v>8.52</v>
      </c>
      <c r="J340" s="33">
        <v>5.34</v>
      </c>
      <c r="K340" s="33">
        <v>4.08</v>
      </c>
      <c r="L340" s="33">
        <v>7.52</v>
      </c>
      <c r="M340" s="33">
        <v>4.62</v>
      </c>
      <c r="N340" s="33">
        <v>3.89</v>
      </c>
      <c r="O340" s="33">
        <v>4.09</v>
      </c>
    </row>
    <row r="341" spans="1:15" x14ac:dyDescent="0.35">
      <c r="A341" s="40">
        <f>VLOOKUP(B341,'[1]PORTFOLIO RAW'!B:B,1,FALSE)</f>
        <v>545615</v>
      </c>
      <c r="B341" s="40">
        <v>545615</v>
      </c>
      <c r="C341" s="40" t="s">
        <v>6265</v>
      </c>
      <c r="D341" s="38" t="s">
        <v>6266</v>
      </c>
      <c r="E341" s="33">
        <v>-3.3</v>
      </c>
      <c r="F341" s="33">
        <v>6.1</v>
      </c>
      <c r="G341" s="33">
        <v>-6.14</v>
      </c>
      <c r="H341" s="33">
        <v>5.22</v>
      </c>
      <c r="I341" s="33">
        <v>7.31</v>
      </c>
      <c r="J341" s="33">
        <v>3.21</v>
      </c>
      <c r="K341" s="33">
        <v>4.9000000000000004</v>
      </c>
      <c r="L341" s="33">
        <v>15.85</v>
      </c>
      <c r="M341" s="33">
        <v>5.12</v>
      </c>
      <c r="N341" s="33">
        <v>-1.77</v>
      </c>
      <c r="O341" s="33">
        <v>3.33</v>
      </c>
    </row>
    <row r="342" spans="1:15" x14ac:dyDescent="0.35">
      <c r="A342" s="40">
        <f>VLOOKUP(B342,'[1]PORTFOLIO RAW'!B:B,1,FALSE)</f>
        <v>325596</v>
      </c>
      <c r="B342" s="40">
        <v>325596</v>
      </c>
      <c r="C342" s="40" t="s">
        <v>6267</v>
      </c>
      <c r="D342" s="38" t="s">
        <v>6268</v>
      </c>
      <c r="E342" s="33">
        <v>4.78</v>
      </c>
      <c r="F342" s="33">
        <v>7.3</v>
      </c>
      <c r="G342" s="33">
        <v>5.0999999999999996</v>
      </c>
      <c r="H342" s="33">
        <v>4.17</v>
      </c>
      <c r="I342" s="33">
        <v>4.95</v>
      </c>
      <c r="J342" s="33">
        <v>1.67</v>
      </c>
      <c r="K342" s="33">
        <v>-3.24</v>
      </c>
      <c r="L342" s="33">
        <v>-3.63</v>
      </c>
      <c r="M342" s="33">
        <v>4.9800000000000004</v>
      </c>
      <c r="N342" s="33">
        <v>11.97</v>
      </c>
      <c r="O342" s="33">
        <v>-2.77</v>
      </c>
    </row>
    <row r="343" spans="1:15" x14ac:dyDescent="0.35">
      <c r="A343" s="40">
        <f>VLOOKUP(B343,'[1]PORTFOLIO RAW'!B:B,1,FALSE)</f>
        <v>510209</v>
      </c>
      <c r="B343" s="40">
        <v>510209</v>
      </c>
      <c r="C343" s="40" t="s">
        <v>6269</v>
      </c>
      <c r="D343" s="38" t="s">
        <v>6270</v>
      </c>
      <c r="E343" s="33">
        <v>11.51</v>
      </c>
      <c r="F343" s="33">
        <v>11.32</v>
      </c>
      <c r="G343" s="33">
        <v>9.57</v>
      </c>
      <c r="H343" s="33">
        <v>8.7799999999999994</v>
      </c>
      <c r="I343" s="33">
        <v>6.79</v>
      </c>
      <c r="J343" s="33">
        <v>7.24</v>
      </c>
      <c r="K343" s="33">
        <v>6.93</v>
      </c>
      <c r="L343" s="33">
        <v>7.3</v>
      </c>
      <c r="M343" s="33">
        <v>6.4</v>
      </c>
      <c r="N343" s="33">
        <v>5.66</v>
      </c>
      <c r="O343" s="33">
        <v>-13.94</v>
      </c>
    </row>
    <row r="344" spans="1:15" x14ac:dyDescent="0.35">
      <c r="A344" s="40">
        <f>VLOOKUP(B344,'[1]PORTFOLIO RAW'!B:B,1,FALSE)</f>
        <v>905414</v>
      </c>
      <c r="B344" s="40">
        <v>905414</v>
      </c>
      <c r="C344" s="40" t="s">
        <v>6271</v>
      </c>
      <c r="D344" s="38" t="s">
        <v>6272</v>
      </c>
      <c r="E344" s="33">
        <v>16.77</v>
      </c>
      <c r="F344" s="33">
        <v>13.73</v>
      </c>
      <c r="G344" s="33">
        <v>12.54</v>
      </c>
      <c r="H344" s="33">
        <v>13.06</v>
      </c>
      <c r="I344" s="33">
        <v>14.25</v>
      </c>
      <c r="J344" s="33">
        <v>7.16</v>
      </c>
      <c r="K344" s="33">
        <v>21.57</v>
      </c>
      <c r="L344" s="33">
        <v>-1.19</v>
      </c>
      <c r="M344" s="33">
        <v>16.350000000000001</v>
      </c>
      <c r="N344" s="33">
        <v>26.39</v>
      </c>
      <c r="O344" s="33">
        <v>17.61</v>
      </c>
    </row>
    <row r="345" spans="1:15" x14ac:dyDescent="0.35">
      <c r="A345" s="40" t="str">
        <f>VLOOKUP(B345,'[1]PORTFOLIO RAW'!B:B,1,FALSE)</f>
        <v>29026M</v>
      </c>
      <c r="B345" s="40" t="s">
        <v>352</v>
      </c>
      <c r="C345" s="40" t="s">
        <v>6273</v>
      </c>
      <c r="D345" s="38" t="s">
        <v>6274</v>
      </c>
      <c r="E345" s="33">
        <v>19.21</v>
      </c>
      <c r="F345" s="33">
        <v>14.81</v>
      </c>
      <c r="G345" s="33">
        <v>18.11</v>
      </c>
      <c r="H345" s="33">
        <v>17.39</v>
      </c>
      <c r="I345" s="33">
        <v>15.02</v>
      </c>
      <c r="J345" s="33">
        <v>12.97</v>
      </c>
      <c r="K345" s="33">
        <v>12.67</v>
      </c>
      <c r="L345" s="33">
        <v>11.99</v>
      </c>
      <c r="M345" s="33">
        <v>11.51</v>
      </c>
      <c r="N345" s="33">
        <v>12.44</v>
      </c>
      <c r="O345" s="33">
        <v>7</v>
      </c>
    </row>
    <row r="346" spans="1:15" x14ac:dyDescent="0.35">
      <c r="A346" s="40">
        <f>VLOOKUP(B346,'[1]PORTFOLIO RAW'!B:B,1,FALSE)</f>
        <v>905277</v>
      </c>
      <c r="B346" s="40">
        <v>905277</v>
      </c>
      <c r="C346" s="40" t="s">
        <v>6275</v>
      </c>
      <c r="D346" s="38" t="s">
        <v>6276</v>
      </c>
      <c r="E346" s="33">
        <v>9.0500000000000007</v>
      </c>
      <c r="F346" s="33">
        <v>8.6199999999999992</v>
      </c>
      <c r="G346" s="33">
        <v>7.14</v>
      </c>
      <c r="H346" s="33">
        <v>7.67</v>
      </c>
      <c r="I346" s="33">
        <v>5.93</v>
      </c>
      <c r="J346" s="33">
        <v>-10.27</v>
      </c>
      <c r="K346" s="33">
        <v>5.12</v>
      </c>
      <c r="L346" s="33">
        <v>5.0599999999999996</v>
      </c>
      <c r="M346" s="33">
        <v>4.57</v>
      </c>
      <c r="N346" s="33">
        <v>3.94</v>
      </c>
      <c r="O346" s="33">
        <v>8.89</v>
      </c>
    </row>
    <row r="347" spans="1:15" x14ac:dyDescent="0.35">
      <c r="A347" s="40">
        <f>VLOOKUP(B347,'[1]PORTFOLIO RAW'!B:B,1,FALSE)</f>
        <v>916091</v>
      </c>
      <c r="B347" s="40">
        <v>916091</v>
      </c>
      <c r="C347" s="40" t="s">
        <v>6277</v>
      </c>
      <c r="D347" s="38" t="s">
        <v>6278</v>
      </c>
      <c r="E347" s="33">
        <v>3.76</v>
      </c>
      <c r="F347" s="33">
        <v>4.51</v>
      </c>
      <c r="G347" s="33">
        <v>8.23</v>
      </c>
      <c r="H347" s="33">
        <v>6.22</v>
      </c>
      <c r="I347" s="33">
        <v>5.33</v>
      </c>
      <c r="J347" s="33">
        <v>-30.9</v>
      </c>
      <c r="K347" s="33">
        <v>9.82</v>
      </c>
      <c r="L347" s="33">
        <v>9.2899999999999991</v>
      </c>
      <c r="M347" s="33">
        <v>0.82</v>
      </c>
      <c r="N347" s="33">
        <v>3.84</v>
      </c>
      <c r="O347" s="33">
        <v>-0.6</v>
      </c>
    </row>
    <row r="348" spans="1:15" x14ac:dyDescent="0.35">
      <c r="A348">
        <f>VLOOKUP(B348,'[1]PORTFOLIO RAW'!B:B,1,FALSE)</f>
        <v>902335</v>
      </c>
      <c r="B348">
        <v>902335</v>
      </c>
      <c r="C348" s="1" t="s">
        <v>6279</v>
      </c>
      <c r="D348" t="s">
        <v>6280</v>
      </c>
      <c r="E348">
        <v>3.89</v>
      </c>
      <c r="F348">
        <v>3.77</v>
      </c>
      <c r="G348">
        <v>3.83</v>
      </c>
      <c r="H348">
        <v>4.59</v>
      </c>
      <c r="I348">
        <v>5.05</v>
      </c>
      <c r="J348">
        <v>5.03</v>
      </c>
      <c r="K348">
        <v>5.0999999999999996</v>
      </c>
      <c r="L348">
        <v>4.9800000000000004</v>
      </c>
      <c r="M348">
        <v>3.87</v>
      </c>
      <c r="N348">
        <v>4.04</v>
      </c>
      <c r="O348">
        <v>4.78</v>
      </c>
    </row>
    <row r="349" spans="1:15" x14ac:dyDescent="0.35">
      <c r="A349" t="str">
        <f>VLOOKUP(B349,'[1]PORTFOLIO RAW'!B:B,1,FALSE)</f>
        <v>9373MH</v>
      </c>
      <c r="B349" t="s">
        <v>367</v>
      </c>
      <c r="C349" s="1" t="s">
        <v>6281</v>
      </c>
      <c r="D349" t="s">
        <v>6282</v>
      </c>
      <c r="E349">
        <v>10.53</v>
      </c>
      <c r="F349">
        <v>10.14</v>
      </c>
      <c r="G349">
        <v>9.92</v>
      </c>
      <c r="H349">
        <v>8.58</v>
      </c>
      <c r="I349">
        <v>11.07</v>
      </c>
      <c r="J349">
        <v>10.41</v>
      </c>
      <c r="K349">
        <v>9.7899999999999991</v>
      </c>
      <c r="L349">
        <v>9.19</v>
      </c>
      <c r="M349">
        <v>8.7200000000000006</v>
      </c>
      <c r="N349">
        <v>8.69</v>
      </c>
      <c r="O349">
        <v>6.86</v>
      </c>
    </row>
  </sheetData>
  <autoFilter ref="A2:O349" xr:uid="{5D66AD04-DF26-416F-AA3D-2C44309E8DB1}"/>
  <mergeCells count="1">
    <mergeCell ref="A1:O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7976-1A5F-4BBF-81B0-8D77ADE428ED}">
  <sheetPr>
    <tabColor rgb="FF92D050"/>
  </sheetPr>
  <dimension ref="A1:O348"/>
  <sheetViews>
    <sheetView workbookViewId="0">
      <selection sqref="A1:XFD1048576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5" ht="23" thickBot="1" x14ac:dyDescent="0.5">
      <c r="A1" s="69" t="s">
        <v>7719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5" thickBot="1" x14ac:dyDescent="0.4">
      <c r="A2" s="35"/>
      <c r="B2" s="35" t="s">
        <v>349</v>
      </c>
      <c r="C2" s="48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</row>
    <row r="3" spans="1:15" x14ac:dyDescent="0.35">
      <c r="A3" s="39">
        <f>VLOOKUP(B3,'[1]PORTFOLIO RAW'!B:B,1,FALSE)</f>
        <v>891399</v>
      </c>
      <c r="B3" s="39">
        <v>891399</v>
      </c>
      <c r="C3" s="39" t="s">
        <v>6283</v>
      </c>
      <c r="D3" s="37" t="s">
        <v>6284</v>
      </c>
      <c r="E3" s="34">
        <v>58.48</v>
      </c>
      <c r="F3" s="34">
        <v>33.340000000000003</v>
      </c>
      <c r="G3" s="34">
        <v>22.75</v>
      </c>
      <c r="H3" s="34">
        <v>19.010000000000002</v>
      </c>
      <c r="I3" s="34">
        <v>8.6300000000000008</v>
      </c>
      <c r="J3" s="34">
        <v>-0.49</v>
      </c>
      <c r="K3" s="34">
        <v>3.05</v>
      </c>
      <c r="L3" s="34">
        <v>-2.35</v>
      </c>
      <c r="M3" s="34">
        <v>4.9400000000000004</v>
      </c>
      <c r="N3" s="34">
        <v>14.52</v>
      </c>
      <c r="O3" s="34">
        <v>12.91</v>
      </c>
    </row>
    <row r="4" spans="1:15" x14ac:dyDescent="0.35">
      <c r="A4" s="40">
        <f>VLOOKUP(B4,'[1]PORTFOLIO RAW'!B:B,1,FALSE)</f>
        <v>916328</v>
      </c>
      <c r="B4" s="40">
        <v>916328</v>
      </c>
      <c r="C4" s="40" t="s">
        <v>6285</v>
      </c>
      <c r="D4" s="38" t="s">
        <v>6286</v>
      </c>
      <c r="E4" s="33">
        <v>22.66</v>
      </c>
      <c r="F4" s="33">
        <v>27.69</v>
      </c>
      <c r="G4" s="33">
        <v>28.49</v>
      </c>
      <c r="H4" s="33">
        <v>20.45</v>
      </c>
      <c r="I4" s="33">
        <v>20.07</v>
      </c>
      <c r="J4" s="33">
        <v>23.31</v>
      </c>
      <c r="K4" s="33">
        <v>9.93</v>
      </c>
      <c r="L4" s="33">
        <v>9.7799999999999994</v>
      </c>
      <c r="M4" s="33">
        <v>20.7</v>
      </c>
      <c r="N4" s="33">
        <v>6.71</v>
      </c>
      <c r="O4" s="33">
        <v>1.85</v>
      </c>
    </row>
    <row r="5" spans="1:15" x14ac:dyDescent="0.35">
      <c r="A5" s="40">
        <f>VLOOKUP(B5,'[1]PORTFOLIO RAW'!B:B,1,FALSE)</f>
        <v>545101</v>
      </c>
      <c r="B5" s="40">
        <v>545101</v>
      </c>
      <c r="C5" s="40" t="s">
        <v>6287</v>
      </c>
      <c r="D5" s="38" t="s">
        <v>6288</v>
      </c>
      <c r="E5" s="33">
        <v>-3.06</v>
      </c>
      <c r="F5" s="33">
        <v>36.119999999999997</v>
      </c>
      <c r="G5" s="33">
        <v>15.77</v>
      </c>
      <c r="H5" s="33">
        <v>0.16</v>
      </c>
      <c r="I5" s="33">
        <v>0.93</v>
      </c>
      <c r="J5" s="33">
        <v>-17.350000000000001</v>
      </c>
      <c r="K5" s="33">
        <v>2.56</v>
      </c>
      <c r="L5" s="33">
        <v>17.88</v>
      </c>
      <c r="M5" s="33">
        <v>8.25</v>
      </c>
      <c r="N5" s="33">
        <v>-38.03</v>
      </c>
      <c r="O5" s="33">
        <v>-44.15</v>
      </c>
    </row>
    <row r="6" spans="1:15" x14ac:dyDescent="0.35">
      <c r="A6" s="40">
        <f>VLOOKUP(B6,'[1]PORTFOLIO RAW'!B:B,1,FALSE)</f>
        <v>906187</v>
      </c>
      <c r="B6" s="40">
        <v>906187</v>
      </c>
      <c r="C6" s="40" t="s">
        <v>6289</v>
      </c>
      <c r="D6" s="38" t="s">
        <v>6290</v>
      </c>
      <c r="E6" s="33">
        <v>36.57</v>
      </c>
      <c r="F6" s="33">
        <v>58.83</v>
      </c>
      <c r="G6" s="33">
        <v>74.37</v>
      </c>
      <c r="H6" s="33">
        <v>64.94</v>
      </c>
      <c r="I6" s="33">
        <v>73.430000000000007</v>
      </c>
      <c r="J6" s="33">
        <v>85.15</v>
      </c>
      <c r="K6" s="33">
        <v>79.150000000000006</v>
      </c>
      <c r="L6" s="33">
        <v>69.37</v>
      </c>
      <c r="M6" s="33">
        <v>100.95</v>
      </c>
      <c r="N6" s="33">
        <v>73.040000000000006</v>
      </c>
      <c r="O6" s="33">
        <v>32.1</v>
      </c>
    </row>
    <row r="7" spans="1:15" x14ac:dyDescent="0.35">
      <c r="A7" s="40">
        <f>VLOOKUP(B7,'[1]PORTFOLIO RAW'!B:B,1,FALSE)</f>
        <v>936365</v>
      </c>
      <c r="B7" s="40">
        <v>936365</v>
      </c>
      <c r="C7" s="40" t="s">
        <v>6291</v>
      </c>
      <c r="D7" s="38" t="s">
        <v>6292</v>
      </c>
      <c r="E7" s="33">
        <v>-77.010000000000005</v>
      </c>
      <c r="F7" s="33">
        <v>-213.07</v>
      </c>
      <c r="G7" s="33">
        <v>78.45</v>
      </c>
      <c r="H7" s="33">
        <v>56.71</v>
      </c>
      <c r="I7" s="33">
        <v>37.729999999999997</v>
      </c>
      <c r="J7" s="33">
        <v>-111.18</v>
      </c>
      <c r="K7" s="33">
        <v>-15.34</v>
      </c>
      <c r="L7" s="33">
        <v>-110.26</v>
      </c>
      <c r="M7" s="33" t="s">
        <v>425</v>
      </c>
      <c r="N7" s="33">
        <v>-24850</v>
      </c>
      <c r="O7" s="33">
        <v>8.3699999999999992</v>
      </c>
    </row>
    <row r="8" spans="1:15" x14ac:dyDescent="0.35">
      <c r="A8" s="40">
        <f>VLOOKUP(B8,'[1]PORTFOLIO RAW'!B:B,1,FALSE)</f>
        <v>749382</v>
      </c>
      <c r="B8" s="40">
        <v>749382</v>
      </c>
      <c r="C8" s="40" t="s">
        <v>6293</v>
      </c>
      <c r="D8" s="38" t="s">
        <v>6294</v>
      </c>
      <c r="E8" s="33">
        <v>14.77</v>
      </c>
      <c r="F8" s="33">
        <v>19.239999999999998</v>
      </c>
      <c r="G8" s="33">
        <v>8.31</v>
      </c>
      <c r="H8" s="33">
        <v>15.37</v>
      </c>
      <c r="I8" s="33">
        <v>15.18</v>
      </c>
      <c r="J8" s="33">
        <v>13.38</v>
      </c>
      <c r="K8" s="33">
        <v>4.33</v>
      </c>
      <c r="L8" s="33">
        <v>3.98</v>
      </c>
      <c r="M8" s="33">
        <v>9.14</v>
      </c>
      <c r="N8" s="33">
        <v>16.2</v>
      </c>
      <c r="O8" s="33">
        <v>21.33</v>
      </c>
    </row>
    <row r="9" spans="1:15" x14ac:dyDescent="0.35">
      <c r="A9" s="40">
        <f>VLOOKUP(B9,'[1]PORTFOLIO RAW'!B:B,1,FALSE)</f>
        <v>905271</v>
      </c>
      <c r="B9" s="40">
        <v>905271</v>
      </c>
      <c r="C9" s="40" t="s">
        <v>6295</v>
      </c>
      <c r="D9" s="38" t="s">
        <v>6296</v>
      </c>
      <c r="E9" s="33">
        <v>19.88</v>
      </c>
      <c r="F9" s="33">
        <v>17.28</v>
      </c>
      <c r="G9" s="33">
        <v>12.85</v>
      </c>
      <c r="H9" s="33">
        <v>19.91</v>
      </c>
      <c r="I9" s="33">
        <v>21.59</v>
      </c>
      <c r="J9" s="33">
        <v>19.02</v>
      </c>
      <c r="K9" s="33">
        <v>14.71</v>
      </c>
      <c r="L9" s="33">
        <v>13.77</v>
      </c>
      <c r="M9" s="33">
        <v>17.489999999999998</v>
      </c>
      <c r="N9" s="33">
        <v>8.81</v>
      </c>
      <c r="O9" s="33">
        <v>34.96</v>
      </c>
    </row>
    <row r="10" spans="1:15" x14ac:dyDescent="0.35">
      <c r="A10" s="40">
        <f>VLOOKUP(B10,'[1]PORTFOLIO RAW'!B:B,1,FALSE)</f>
        <v>894371</v>
      </c>
      <c r="B10" s="40">
        <v>894371</v>
      </c>
      <c r="C10" s="40" t="s">
        <v>6297</v>
      </c>
      <c r="D10" s="38" t="s">
        <v>6298</v>
      </c>
      <c r="E10" s="33">
        <v>38.44</v>
      </c>
      <c r="F10" s="33">
        <v>3.48</v>
      </c>
      <c r="G10" s="33">
        <v>5.79</v>
      </c>
      <c r="H10" s="33">
        <v>3.61</v>
      </c>
      <c r="I10" s="33">
        <v>5.9</v>
      </c>
      <c r="J10" s="33">
        <v>5.81</v>
      </c>
      <c r="K10" s="33">
        <v>13.95</v>
      </c>
      <c r="L10" s="33">
        <v>7.57</v>
      </c>
      <c r="M10" s="33">
        <v>10.039999999999999</v>
      </c>
      <c r="N10" s="33">
        <v>8.89</v>
      </c>
      <c r="O10" s="33">
        <v>8.07</v>
      </c>
    </row>
    <row r="11" spans="1:15" x14ac:dyDescent="0.35">
      <c r="A11" s="40">
        <f>VLOOKUP(B11,'[1]PORTFOLIO RAW'!B:B,1,FALSE)</f>
        <v>322677</v>
      </c>
      <c r="B11" s="40">
        <v>322677</v>
      </c>
      <c r="C11" s="40" t="s">
        <v>6299</v>
      </c>
      <c r="D11" s="38" t="s">
        <v>6300</v>
      </c>
      <c r="E11" s="33">
        <v>22.76</v>
      </c>
      <c r="F11" s="33">
        <v>-8.99</v>
      </c>
      <c r="G11" s="33">
        <v>5.03</v>
      </c>
      <c r="H11" s="33">
        <v>5.21</v>
      </c>
      <c r="I11" s="33">
        <v>4.45</v>
      </c>
      <c r="J11" s="33">
        <v>13.31</v>
      </c>
      <c r="K11" s="33">
        <v>12.3</v>
      </c>
      <c r="L11" s="33">
        <v>14.57</v>
      </c>
      <c r="M11" s="33">
        <v>11.36</v>
      </c>
      <c r="N11" s="33">
        <v>9.9700000000000006</v>
      </c>
      <c r="O11" s="33">
        <v>16.7</v>
      </c>
    </row>
    <row r="12" spans="1:15" x14ac:dyDescent="0.35">
      <c r="A12" s="40">
        <f>VLOOKUP(B12,'[1]PORTFOLIO RAW'!B:B,1,FALSE)</f>
        <v>906191</v>
      </c>
      <c r="B12" s="40">
        <v>906191</v>
      </c>
      <c r="C12" s="40" t="s">
        <v>6301</v>
      </c>
      <c r="D12" s="38" t="s">
        <v>6302</v>
      </c>
      <c r="E12" s="33">
        <v>25.81</v>
      </c>
      <c r="F12" s="33">
        <v>34.03</v>
      </c>
      <c r="G12" s="33">
        <v>26.86</v>
      </c>
      <c r="H12" s="33">
        <v>20.71</v>
      </c>
      <c r="I12" s="33">
        <v>19.25</v>
      </c>
      <c r="J12" s="33">
        <v>24.61</v>
      </c>
      <c r="K12" s="33">
        <v>25.78</v>
      </c>
      <c r="L12" s="33">
        <v>24.14</v>
      </c>
      <c r="M12" s="33">
        <v>26.53</v>
      </c>
      <c r="N12" s="33">
        <v>25.54</v>
      </c>
      <c r="O12" s="33">
        <v>9.0299999999999994</v>
      </c>
    </row>
    <row r="13" spans="1:15" x14ac:dyDescent="0.35">
      <c r="A13" s="40">
        <f>VLOOKUP(B13,'[1]PORTFOLIO RAW'!B:B,1,FALSE)</f>
        <v>938692</v>
      </c>
      <c r="B13" s="40">
        <v>938692</v>
      </c>
      <c r="C13" s="40" t="s">
        <v>6303</v>
      </c>
      <c r="D13" s="38" t="s">
        <v>6304</v>
      </c>
      <c r="E13" s="33">
        <v>17.190000000000001</v>
      </c>
      <c r="F13" s="33">
        <v>21.94</v>
      </c>
      <c r="G13" s="33">
        <v>21.15</v>
      </c>
      <c r="H13" s="33">
        <v>19.850000000000001</v>
      </c>
      <c r="I13" s="33">
        <v>17.14</v>
      </c>
      <c r="J13" s="33">
        <v>22.81</v>
      </c>
      <c r="K13" s="33">
        <v>24.69</v>
      </c>
      <c r="L13" s="33">
        <v>21.55</v>
      </c>
      <c r="M13" s="33">
        <v>25.77</v>
      </c>
      <c r="N13" s="33">
        <v>26.65</v>
      </c>
      <c r="O13" s="33">
        <v>7.18</v>
      </c>
    </row>
    <row r="14" spans="1:15" x14ac:dyDescent="0.35">
      <c r="A14" s="40">
        <f>VLOOKUP(B14,'[1]PORTFOLIO RAW'!B:B,1,FALSE)</f>
        <v>905802</v>
      </c>
      <c r="B14" s="40">
        <v>905802</v>
      </c>
      <c r="C14" s="40" t="s">
        <v>6305</v>
      </c>
      <c r="D14" s="38" t="s">
        <v>6306</v>
      </c>
      <c r="E14" s="33">
        <v>20.52</v>
      </c>
      <c r="F14" s="33">
        <v>21.39</v>
      </c>
      <c r="G14" s="33">
        <v>5.76</v>
      </c>
      <c r="H14" s="33">
        <v>14.13</v>
      </c>
      <c r="I14" s="33">
        <v>9.67</v>
      </c>
      <c r="J14" s="33">
        <v>10.23</v>
      </c>
      <c r="K14" s="33">
        <v>22.06</v>
      </c>
      <c r="L14" s="33">
        <v>9.8800000000000008</v>
      </c>
      <c r="M14" s="33">
        <v>-14.7</v>
      </c>
      <c r="N14" s="33" t="s">
        <v>425</v>
      </c>
      <c r="O14" s="33">
        <v>-32.21</v>
      </c>
    </row>
    <row r="15" spans="1:15" x14ac:dyDescent="0.35">
      <c r="A15" s="40">
        <f>VLOOKUP(B15,'[1]PORTFOLIO RAW'!B:B,1,FALSE)</f>
        <v>906156</v>
      </c>
      <c r="B15" s="40">
        <v>906156</v>
      </c>
      <c r="C15" s="40" t="s">
        <v>6307</v>
      </c>
      <c r="D15" s="38" t="s">
        <v>6308</v>
      </c>
      <c r="E15" s="33">
        <v>37.25</v>
      </c>
      <c r="F15" s="33">
        <v>23.6</v>
      </c>
      <c r="G15" s="33">
        <v>13.73</v>
      </c>
      <c r="H15" s="33">
        <v>26.15</v>
      </c>
      <c r="I15" s="33">
        <v>27.85</v>
      </c>
      <c r="J15" s="33">
        <v>23.53</v>
      </c>
      <c r="K15" s="33">
        <v>27.68</v>
      </c>
      <c r="L15" s="33">
        <v>29.07</v>
      </c>
      <c r="M15" s="33">
        <v>24.49</v>
      </c>
      <c r="N15" s="33">
        <v>25.67</v>
      </c>
      <c r="O15" s="33">
        <v>13.6</v>
      </c>
    </row>
    <row r="16" spans="1:15" x14ac:dyDescent="0.35">
      <c r="A16" s="40">
        <f>VLOOKUP(B16,'[1]PORTFOLIO RAW'!B:B,1,FALSE)</f>
        <v>905425</v>
      </c>
      <c r="B16" s="40">
        <v>905425</v>
      </c>
      <c r="C16" s="40" t="s">
        <v>6309</v>
      </c>
      <c r="D16" s="38" t="s">
        <v>6310</v>
      </c>
      <c r="E16" s="33">
        <v>11.17</v>
      </c>
      <c r="F16" s="33">
        <v>13.29</v>
      </c>
      <c r="G16" s="33">
        <v>11.39</v>
      </c>
      <c r="H16" s="33">
        <v>9.0500000000000007</v>
      </c>
      <c r="I16" s="33">
        <v>13.72</v>
      </c>
      <c r="J16" s="33">
        <v>8.42</v>
      </c>
      <c r="K16" s="33">
        <v>9.4499999999999993</v>
      </c>
      <c r="L16" s="33">
        <v>9.93</v>
      </c>
      <c r="M16" s="33">
        <v>11.79</v>
      </c>
      <c r="N16" s="33">
        <v>3.46</v>
      </c>
      <c r="O16" s="33">
        <v>10.72</v>
      </c>
    </row>
    <row r="17" spans="1:15" x14ac:dyDescent="0.35">
      <c r="A17" s="40">
        <f>VLOOKUP(B17,'[1]PORTFOLIO RAW'!B:B,1,FALSE)</f>
        <v>933185</v>
      </c>
      <c r="B17" s="40">
        <v>933185</v>
      </c>
      <c r="C17" s="40" t="s">
        <v>6311</v>
      </c>
      <c r="D17" s="38" t="s">
        <v>6312</v>
      </c>
      <c r="E17" s="33">
        <v>22.06</v>
      </c>
      <c r="F17" s="33">
        <v>15.9</v>
      </c>
      <c r="G17" s="33">
        <v>17.71</v>
      </c>
      <c r="H17" s="33">
        <v>23.35</v>
      </c>
      <c r="I17" s="33">
        <v>16.8</v>
      </c>
      <c r="J17" s="33">
        <v>22.74</v>
      </c>
      <c r="K17" s="33">
        <v>23.4</v>
      </c>
      <c r="L17" s="33">
        <v>21.65</v>
      </c>
      <c r="M17" s="33">
        <v>17.84</v>
      </c>
      <c r="N17" s="33">
        <v>17.489999999999998</v>
      </c>
      <c r="O17" s="33">
        <v>26.84</v>
      </c>
    </row>
    <row r="18" spans="1:15" x14ac:dyDescent="0.35">
      <c r="A18" s="40">
        <f>VLOOKUP(B18,'[1]PORTFOLIO RAW'!B:B,1,FALSE)</f>
        <v>916305</v>
      </c>
      <c r="B18" s="40">
        <v>916305</v>
      </c>
      <c r="C18" s="40" t="s">
        <v>6313</v>
      </c>
      <c r="D18" s="38" t="s">
        <v>6314</v>
      </c>
      <c r="E18" s="33">
        <v>6.77</v>
      </c>
      <c r="F18" s="33">
        <v>-183.14</v>
      </c>
      <c r="G18" s="33">
        <v>-207</v>
      </c>
      <c r="H18" s="33" t="s">
        <v>425</v>
      </c>
      <c r="I18" s="33">
        <v>32.97</v>
      </c>
      <c r="J18" s="33">
        <v>3.87</v>
      </c>
      <c r="K18" s="33">
        <v>9.5299999999999994</v>
      </c>
      <c r="L18" s="33">
        <v>8.08</v>
      </c>
      <c r="M18" s="33">
        <v>2.48</v>
      </c>
      <c r="N18" s="33">
        <v>-1.1100000000000001</v>
      </c>
      <c r="O18" s="33">
        <v>-9.65</v>
      </c>
    </row>
    <row r="19" spans="1:15" x14ac:dyDescent="0.35">
      <c r="A19" s="40">
        <f>VLOOKUP(B19,'[1]PORTFOLIO RAW'!B:B,1,FALSE)</f>
        <v>905276</v>
      </c>
      <c r="B19" s="40">
        <v>905276</v>
      </c>
      <c r="C19" s="40" t="s">
        <v>6315</v>
      </c>
      <c r="D19" s="38" t="s">
        <v>6316</v>
      </c>
      <c r="E19" s="33">
        <v>17.21</v>
      </c>
      <c r="F19" s="33">
        <v>33.06</v>
      </c>
      <c r="G19" s="33">
        <v>10.01</v>
      </c>
      <c r="H19" s="33">
        <v>24.86</v>
      </c>
      <c r="I19" s="33">
        <v>24.8</v>
      </c>
      <c r="J19" s="33">
        <v>16.36</v>
      </c>
      <c r="K19" s="33">
        <v>15.13</v>
      </c>
      <c r="L19" s="33">
        <v>13.25</v>
      </c>
      <c r="M19" s="33">
        <v>14.18</v>
      </c>
      <c r="N19" s="33">
        <v>16.829999999999998</v>
      </c>
      <c r="O19" s="33">
        <v>9.4600000000000009</v>
      </c>
    </row>
    <row r="20" spans="1:15" x14ac:dyDescent="0.35">
      <c r="A20" s="40">
        <f>VLOOKUP(B20,'[1]PORTFOLIO RAW'!B:B,1,FALSE)</f>
        <v>982852</v>
      </c>
      <c r="B20" s="40">
        <v>982852</v>
      </c>
      <c r="C20" s="40" t="s">
        <v>6317</v>
      </c>
      <c r="D20" s="38" t="s">
        <v>6318</v>
      </c>
      <c r="E20" s="33">
        <v>28.21</v>
      </c>
      <c r="F20" s="33">
        <v>-6.63</v>
      </c>
      <c r="G20" s="33">
        <v>-13.06</v>
      </c>
      <c r="H20" s="33">
        <v>2.1800000000000002</v>
      </c>
      <c r="I20" s="33">
        <v>13.29</v>
      </c>
      <c r="J20" s="33">
        <v>12.08</v>
      </c>
      <c r="K20" s="33">
        <v>14.5</v>
      </c>
      <c r="L20" s="33">
        <v>18.079999999999998</v>
      </c>
      <c r="M20" s="33">
        <v>19.350000000000001</v>
      </c>
      <c r="N20" s="33">
        <v>11.27</v>
      </c>
      <c r="O20" s="33">
        <v>19.329999999999998</v>
      </c>
    </row>
    <row r="21" spans="1:15" x14ac:dyDescent="0.35">
      <c r="A21" s="40">
        <f>VLOOKUP(B21,'[1]PORTFOLIO RAW'!B:B,1,FALSE)</f>
        <v>921983</v>
      </c>
      <c r="B21" s="40">
        <v>921983</v>
      </c>
      <c r="C21" s="40" t="s">
        <v>6319</v>
      </c>
      <c r="D21" s="38" t="s">
        <v>6320</v>
      </c>
      <c r="E21" s="33">
        <v>19.78</v>
      </c>
      <c r="F21" s="33">
        <v>4.46</v>
      </c>
      <c r="G21" s="33">
        <v>-1.81</v>
      </c>
      <c r="H21" s="33">
        <v>15.41</v>
      </c>
      <c r="I21" s="33">
        <v>17.71</v>
      </c>
      <c r="J21" s="33">
        <v>6.65</v>
      </c>
      <c r="K21" s="33">
        <v>6.89</v>
      </c>
      <c r="L21" s="33">
        <v>-18.21</v>
      </c>
      <c r="M21" s="33">
        <v>-162.22</v>
      </c>
      <c r="N21" s="33">
        <v>-19.89</v>
      </c>
      <c r="O21" s="33">
        <v>19.100000000000001</v>
      </c>
    </row>
    <row r="22" spans="1:15" x14ac:dyDescent="0.35">
      <c r="A22" s="40">
        <f>VLOOKUP(B22,'[1]PORTFOLIO RAW'!B:B,1,FALSE)</f>
        <v>981550</v>
      </c>
      <c r="B22" s="40">
        <v>981550</v>
      </c>
      <c r="C22" s="40" t="s">
        <v>6321</v>
      </c>
      <c r="D22" s="38" t="s">
        <v>6322</v>
      </c>
      <c r="E22" s="33">
        <v>6.27</v>
      </c>
      <c r="F22" s="33">
        <v>6.23</v>
      </c>
      <c r="G22" s="33">
        <v>8.75</v>
      </c>
      <c r="H22" s="33">
        <v>8.35</v>
      </c>
      <c r="I22" s="33">
        <v>9.08</v>
      </c>
      <c r="J22" s="33">
        <v>12.84</v>
      </c>
      <c r="K22" s="33">
        <v>13.63</v>
      </c>
      <c r="L22" s="33">
        <v>16.21</v>
      </c>
      <c r="M22" s="33">
        <v>15.55</v>
      </c>
      <c r="N22" s="33">
        <v>16.37</v>
      </c>
      <c r="O22" s="33">
        <v>37.07</v>
      </c>
    </row>
    <row r="23" spans="1:15" x14ac:dyDescent="0.35">
      <c r="A23" s="40">
        <f>VLOOKUP(B23,'[1]PORTFOLIO RAW'!B:B,1,FALSE)</f>
        <v>992816</v>
      </c>
      <c r="B23" s="40">
        <v>992816</v>
      </c>
      <c r="C23" s="40" t="s">
        <v>6323</v>
      </c>
      <c r="D23" s="38" t="s">
        <v>6324</v>
      </c>
      <c r="E23" s="33">
        <v>28.52</v>
      </c>
      <c r="F23" s="33">
        <v>27.19</v>
      </c>
      <c r="G23" s="33">
        <v>30.54</v>
      </c>
      <c r="H23" s="33">
        <v>35.28</v>
      </c>
      <c r="I23" s="33">
        <v>41.67</v>
      </c>
      <c r="J23" s="33">
        <v>42.84</v>
      </c>
      <c r="K23" s="33">
        <v>30.64</v>
      </c>
      <c r="L23" s="33">
        <v>33.61</v>
      </c>
      <c r="M23" s="33">
        <v>46.25</v>
      </c>
      <c r="N23" s="33">
        <v>36.9</v>
      </c>
      <c r="O23" s="33">
        <v>36.869999999999997</v>
      </c>
    </row>
    <row r="24" spans="1:15" x14ac:dyDescent="0.35">
      <c r="A24" s="40">
        <f>VLOOKUP(B24,'[1]PORTFOLIO RAW'!B:B,1,FALSE)</f>
        <v>905296</v>
      </c>
      <c r="B24" s="40">
        <v>905296</v>
      </c>
      <c r="C24" s="40" t="s">
        <v>6325</v>
      </c>
      <c r="D24" s="38" t="s">
        <v>6326</v>
      </c>
      <c r="E24" s="33">
        <v>23.63</v>
      </c>
      <c r="F24" s="33">
        <v>12.5</v>
      </c>
      <c r="G24" s="33">
        <v>-4.17</v>
      </c>
      <c r="H24" s="33">
        <v>12.82</v>
      </c>
      <c r="I24" s="33">
        <v>23.58</v>
      </c>
      <c r="J24" s="33">
        <v>1.36</v>
      </c>
      <c r="K24" s="33">
        <v>3.57</v>
      </c>
      <c r="L24" s="33">
        <v>14.34</v>
      </c>
      <c r="M24" s="33">
        <v>17.79</v>
      </c>
      <c r="N24" s="33">
        <v>23.21</v>
      </c>
      <c r="O24" s="33">
        <v>41.46</v>
      </c>
    </row>
    <row r="25" spans="1:15" x14ac:dyDescent="0.35">
      <c r="A25" s="40">
        <f>VLOOKUP(B25,'[1]PORTFOLIO RAW'!B:B,1,FALSE)</f>
        <v>130298</v>
      </c>
      <c r="B25" s="40">
        <v>130298</v>
      </c>
      <c r="C25" s="40" t="s">
        <v>6327</v>
      </c>
      <c r="D25" s="38" t="s">
        <v>6328</v>
      </c>
      <c r="E25" s="33">
        <v>19.920000000000002</v>
      </c>
      <c r="F25" s="33">
        <v>16.57</v>
      </c>
      <c r="G25" s="33">
        <v>15.71</v>
      </c>
      <c r="H25" s="33">
        <v>24.69</v>
      </c>
      <c r="I25" s="33">
        <v>29.01</v>
      </c>
      <c r="J25" s="33">
        <v>18.190000000000001</v>
      </c>
      <c r="K25" s="33">
        <v>23.88</v>
      </c>
      <c r="L25" s="33">
        <v>8.93</v>
      </c>
      <c r="M25" s="33">
        <v>14.52</v>
      </c>
      <c r="N25" s="33">
        <v>18.260000000000002</v>
      </c>
      <c r="O25" s="33">
        <v>1.47</v>
      </c>
    </row>
    <row r="26" spans="1:15" x14ac:dyDescent="0.35">
      <c r="A26" s="40">
        <f>VLOOKUP(B26,'[1]PORTFOLIO RAW'!B:B,1,FALSE)</f>
        <v>921093</v>
      </c>
      <c r="B26" s="40">
        <v>921093</v>
      </c>
      <c r="C26" s="40" t="s">
        <v>6329</v>
      </c>
      <c r="D26" s="38" t="s">
        <v>6330</v>
      </c>
      <c r="E26" s="33">
        <v>20.53</v>
      </c>
      <c r="F26" s="33">
        <v>14.57</v>
      </c>
      <c r="G26" s="33">
        <v>12.65</v>
      </c>
      <c r="H26" s="33">
        <v>13.67</v>
      </c>
      <c r="I26" s="33">
        <v>12.19</v>
      </c>
      <c r="J26" s="33">
        <v>6.08</v>
      </c>
      <c r="K26" s="33">
        <v>6.87</v>
      </c>
      <c r="L26" s="33">
        <v>11.32</v>
      </c>
      <c r="M26" s="33">
        <v>9.85</v>
      </c>
      <c r="N26" s="33">
        <v>7.29</v>
      </c>
      <c r="O26" s="33">
        <v>8.99</v>
      </c>
    </row>
    <row r="27" spans="1:15" x14ac:dyDescent="0.35">
      <c r="A27" s="40">
        <f>VLOOKUP(B27,'[1]PORTFOLIO RAW'!B:B,1,FALSE)</f>
        <v>902607</v>
      </c>
      <c r="B27" s="40">
        <v>902607</v>
      </c>
      <c r="C27" s="40" t="s">
        <v>6331</v>
      </c>
      <c r="D27" s="38" t="s">
        <v>6332</v>
      </c>
      <c r="E27" s="33">
        <v>8.8000000000000007</v>
      </c>
      <c r="F27" s="33">
        <v>6.94</v>
      </c>
      <c r="G27" s="33">
        <v>2.02</v>
      </c>
      <c r="H27" s="33">
        <v>10</v>
      </c>
      <c r="I27" s="33">
        <v>9.0500000000000007</v>
      </c>
      <c r="J27" s="33">
        <v>9.7899999999999991</v>
      </c>
      <c r="K27" s="33">
        <v>9.94</v>
      </c>
      <c r="L27" s="33">
        <v>9.2899999999999991</v>
      </c>
      <c r="M27" s="33">
        <v>9.77</v>
      </c>
      <c r="N27" s="33">
        <v>9.42</v>
      </c>
      <c r="O27" s="33">
        <v>9.9600000000000009</v>
      </c>
    </row>
    <row r="28" spans="1:15" x14ac:dyDescent="0.35">
      <c r="A28" s="40">
        <f>VLOOKUP(B28,'[1]PORTFOLIO RAW'!B:B,1,FALSE)</f>
        <v>670942</v>
      </c>
      <c r="B28" s="40">
        <v>670942</v>
      </c>
      <c r="C28" s="40" t="s">
        <v>6333</v>
      </c>
      <c r="D28" s="38" t="s">
        <v>6334</v>
      </c>
      <c r="E28" s="33">
        <v>9.27</v>
      </c>
      <c r="F28" s="33">
        <v>8.85</v>
      </c>
      <c r="G28" s="33">
        <v>8.26</v>
      </c>
      <c r="H28" s="33" t="s">
        <v>425</v>
      </c>
      <c r="I28" s="33">
        <v>6.63</v>
      </c>
      <c r="J28" s="33">
        <v>-13.4</v>
      </c>
      <c r="K28" s="33">
        <v>4.3899999999999997</v>
      </c>
      <c r="L28" s="33">
        <v>8.84</v>
      </c>
      <c r="M28" s="33">
        <v>9.2200000000000006</v>
      </c>
      <c r="N28" s="33">
        <v>9.3000000000000007</v>
      </c>
      <c r="O28" s="33">
        <v>7.32</v>
      </c>
    </row>
    <row r="29" spans="1:15" x14ac:dyDescent="0.35">
      <c r="A29" s="40">
        <f>VLOOKUP(B29,'[1]PORTFOLIO RAW'!B:B,1,FALSE)</f>
        <v>702259</v>
      </c>
      <c r="B29" s="40">
        <v>702259</v>
      </c>
      <c r="C29" s="40" t="s">
        <v>6335</v>
      </c>
      <c r="D29" s="38" t="s">
        <v>6336</v>
      </c>
      <c r="E29" s="33">
        <v>30.37</v>
      </c>
      <c r="F29" s="33">
        <v>14.45</v>
      </c>
      <c r="G29" s="33">
        <v>4.17</v>
      </c>
      <c r="H29" s="33">
        <v>13.75</v>
      </c>
      <c r="I29" s="33">
        <v>16.34</v>
      </c>
      <c r="J29" s="33">
        <v>12.6</v>
      </c>
      <c r="K29" s="33">
        <v>10.63</v>
      </c>
      <c r="L29" s="33">
        <v>3.65</v>
      </c>
      <c r="M29" s="33">
        <v>-17.22</v>
      </c>
      <c r="N29" s="33">
        <v>-49.47</v>
      </c>
      <c r="O29" s="33">
        <v>-237.4</v>
      </c>
    </row>
    <row r="30" spans="1:15" x14ac:dyDescent="0.35">
      <c r="A30" s="40">
        <f>VLOOKUP(B30,'[1]PORTFOLIO RAW'!B:B,1,FALSE)</f>
        <v>912669</v>
      </c>
      <c r="B30" s="40">
        <v>912669</v>
      </c>
      <c r="C30" s="40" t="s">
        <v>6337</v>
      </c>
      <c r="D30" s="38" t="s">
        <v>6338</v>
      </c>
      <c r="E30" s="33">
        <v>20.41</v>
      </c>
      <c r="F30" s="33">
        <v>24.15</v>
      </c>
      <c r="G30" s="33">
        <v>25.6</v>
      </c>
      <c r="H30" s="33">
        <v>22.43</v>
      </c>
      <c r="I30" s="33">
        <v>21.83</v>
      </c>
      <c r="J30" s="33">
        <v>22.9</v>
      </c>
      <c r="K30" s="33">
        <v>22.85</v>
      </c>
      <c r="L30" s="33">
        <v>23.58</v>
      </c>
      <c r="M30" s="33">
        <v>25.31</v>
      </c>
      <c r="N30" s="33">
        <v>32.130000000000003</v>
      </c>
      <c r="O30" s="33">
        <v>40.99</v>
      </c>
    </row>
    <row r="31" spans="1:15" x14ac:dyDescent="0.35">
      <c r="A31" s="40">
        <f>VLOOKUP(B31,'[1]PORTFOLIO RAW'!B:B,1,FALSE)</f>
        <v>544616</v>
      </c>
      <c r="B31" s="40">
        <v>544616</v>
      </c>
      <c r="C31" s="40" t="s">
        <v>6339</v>
      </c>
      <c r="D31" s="38" t="s">
        <v>6340</v>
      </c>
      <c r="E31" s="33">
        <v>136.51</v>
      </c>
      <c r="F31" s="33">
        <v>202.76</v>
      </c>
      <c r="G31" s="33" t="s">
        <v>425</v>
      </c>
      <c r="H31" s="33" t="s">
        <v>425</v>
      </c>
      <c r="I31" s="33" t="s">
        <v>425</v>
      </c>
      <c r="J31" s="33" t="s">
        <v>425</v>
      </c>
      <c r="K31" s="33" t="s">
        <v>425</v>
      </c>
      <c r="L31" s="33" t="s">
        <v>425</v>
      </c>
      <c r="M31" s="33" t="s">
        <v>425</v>
      </c>
      <c r="N31" s="33" t="s">
        <v>425</v>
      </c>
      <c r="O31" s="33" t="s">
        <v>425</v>
      </c>
    </row>
    <row r="32" spans="1:15" x14ac:dyDescent="0.35">
      <c r="A32" s="40">
        <f>VLOOKUP(B32,'[1]PORTFOLIO RAW'!B:B,1,FALSE)</f>
        <v>921161</v>
      </c>
      <c r="B32" s="40">
        <v>921161</v>
      </c>
      <c r="C32" s="40" t="s">
        <v>6341</v>
      </c>
      <c r="D32" s="38" t="s">
        <v>6342</v>
      </c>
      <c r="E32" s="33">
        <v>16.54</v>
      </c>
      <c r="F32" s="33">
        <v>14.23</v>
      </c>
      <c r="G32" s="33">
        <v>-47.98</v>
      </c>
      <c r="H32" s="33">
        <v>21.07</v>
      </c>
      <c r="I32" s="33">
        <v>11.51</v>
      </c>
      <c r="J32" s="33">
        <v>13.3</v>
      </c>
      <c r="K32" s="33">
        <v>14.04</v>
      </c>
      <c r="L32" s="33">
        <v>19.46</v>
      </c>
      <c r="M32" s="33">
        <v>27.25</v>
      </c>
      <c r="N32" s="33">
        <v>33.909999999999997</v>
      </c>
      <c r="O32" s="33">
        <v>28.58</v>
      </c>
    </row>
    <row r="33" spans="1:15" x14ac:dyDescent="0.35">
      <c r="A33" s="40">
        <f>VLOOKUP(B33,'[1]PORTFOLIO RAW'!B:B,1,FALSE)</f>
        <v>932060</v>
      </c>
      <c r="B33" s="40">
        <v>932060</v>
      </c>
      <c r="C33" s="40" t="s">
        <v>6343</v>
      </c>
      <c r="D33" s="38" t="s">
        <v>6344</v>
      </c>
      <c r="E33" s="33">
        <v>22.43</v>
      </c>
      <c r="F33" s="33">
        <v>26.31</v>
      </c>
      <c r="G33" s="33">
        <v>29.09</v>
      </c>
      <c r="H33" s="33">
        <v>30.2</v>
      </c>
      <c r="I33" s="33">
        <v>32.44</v>
      </c>
      <c r="J33" s="33">
        <v>34.58</v>
      </c>
      <c r="K33" s="33">
        <v>35.15</v>
      </c>
      <c r="L33" s="33">
        <v>42.1</v>
      </c>
      <c r="M33" s="33">
        <v>24.59</v>
      </c>
      <c r="N33" s="33">
        <v>11.22</v>
      </c>
      <c r="O33" s="33">
        <v>10.14</v>
      </c>
    </row>
    <row r="34" spans="1:15" x14ac:dyDescent="0.35">
      <c r="A34" s="40">
        <f>VLOOKUP(B34,'[1]PORTFOLIO RAW'!B:B,1,FALSE)</f>
        <v>874227</v>
      </c>
      <c r="B34" s="40">
        <v>874227</v>
      </c>
      <c r="C34" s="40" t="s">
        <v>6345</v>
      </c>
      <c r="D34" s="38" t="s">
        <v>6346</v>
      </c>
      <c r="E34" s="33">
        <v>11.53</v>
      </c>
      <c r="F34" s="33">
        <v>4.34</v>
      </c>
      <c r="G34" s="33">
        <v>6.7</v>
      </c>
      <c r="H34" s="33">
        <v>8.99</v>
      </c>
      <c r="I34" s="33">
        <v>6.37</v>
      </c>
      <c r="J34" s="33">
        <v>8.41</v>
      </c>
      <c r="K34" s="33">
        <v>9.51</v>
      </c>
      <c r="L34" s="33">
        <v>8.6</v>
      </c>
      <c r="M34" s="33">
        <v>9.7200000000000006</v>
      </c>
      <c r="N34" s="33">
        <v>8.94</v>
      </c>
      <c r="O34" s="33">
        <v>14.26</v>
      </c>
    </row>
    <row r="35" spans="1:15" x14ac:dyDescent="0.35">
      <c r="A35" s="40">
        <f>VLOOKUP(B35,'[1]PORTFOLIO RAW'!B:B,1,FALSE)</f>
        <v>916365</v>
      </c>
      <c r="B35" s="40">
        <v>916365</v>
      </c>
      <c r="C35" s="40" t="s">
        <v>6347</v>
      </c>
      <c r="D35" s="38" t="s">
        <v>6348</v>
      </c>
      <c r="E35" s="33">
        <v>25.89</v>
      </c>
      <c r="F35" s="33">
        <v>30.64</v>
      </c>
      <c r="G35" s="33">
        <v>32.86</v>
      </c>
      <c r="H35" s="33">
        <v>20.64</v>
      </c>
      <c r="I35" s="33">
        <v>33.82</v>
      </c>
      <c r="J35" s="33">
        <v>34.4</v>
      </c>
      <c r="K35" s="33">
        <v>26.13</v>
      </c>
      <c r="L35" s="33">
        <v>30.12</v>
      </c>
      <c r="M35" s="33">
        <v>11.41</v>
      </c>
      <c r="N35" s="33">
        <v>57.95</v>
      </c>
      <c r="O35" s="33">
        <v>8.23</v>
      </c>
    </row>
    <row r="36" spans="1:15" x14ac:dyDescent="0.35">
      <c r="A36" s="40">
        <f>VLOOKUP(B36,'[1]PORTFOLIO RAW'!B:B,1,FALSE)</f>
        <v>905876</v>
      </c>
      <c r="B36" s="40">
        <v>905876</v>
      </c>
      <c r="C36" s="40" t="s">
        <v>6349</v>
      </c>
      <c r="D36" s="38" t="s">
        <v>6350</v>
      </c>
      <c r="E36" s="33">
        <v>21.71</v>
      </c>
      <c r="F36" s="33">
        <v>24.24</v>
      </c>
      <c r="G36" s="33">
        <v>24.44</v>
      </c>
      <c r="H36" s="33">
        <v>24.91</v>
      </c>
      <c r="I36" s="33">
        <v>24.77</v>
      </c>
      <c r="J36" s="33">
        <v>26.1</v>
      </c>
      <c r="K36" s="33">
        <v>28.2</v>
      </c>
      <c r="L36" s="33">
        <v>23.48</v>
      </c>
      <c r="M36" s="33">
        <v>11.38</v>
      </c>
      <c r="N36" s="33">
        <v>13.19</v>
      </c>
      <c r="O36" s="33">
        <v>10.01</v>
      </c>
    </row>
    <row r="37" spans="1:15" x14ac:dyDescent="0.35">
      <c r="A37" s="40">
        <f>VLOOKUP(B37,'[1]PORTFOLIO RAW'!B:B,1,FALSE)</f>
        <v>945384</v>
      </c>
      <c r="B37" s="40">
        <v>945384</v>
      </c>
      <c r="C37" s="40" t="s">
        <v>6351</v>
      </c>
      <c r="D37" s="38" t="s">
        <v>6352</v>
      </c>
      <c r="E37" s="33">
        <v>11.14</v>
      </c>
      <c r="F37" s="33">
        <v>13.93</v>
      </c>
      <c r="G37" s="33">
        <v>8.76</v>
      </c>
      <c r="H37" s="33">
        <v>6.38</v>
      </c>
      <c r="I37" s="33">
        <v>6.45</v>
      </c>
      <c r="J37" s="33">
        <v>2.5299999999999998</v>
      </c>
      <c r="K37" s="33">
        <v>31.94</v>
      </c>
      <c r="L37" s="33">
        <v>37.65</v>
      </c>
      <c r="M37" s="33">
        <v>124.48</v>
      </c>
      <c r="N37" s="33">
        <v>67.400000000000006</v>
      </c>
      <c r="O37" s="33">
        <v>91.74</v>
      </c>
    </row>
    <row r="38" spans="1:15" x14ac:dyDescent="0.35">
      <c r="A38" s="40">
        <f>VLOOKUP(B38,'[1]PORTFOLIO RAW'!B:B,1,FALSE)</f>
        <v>929302</v>
      </c>
      <c r="B38" s="40">
        <v>929302</v>
      </c>
      <c r="C38" s="40" t="s">
        <v>6353</v>
      </c>
      <c r="D38" s="38" t="s">
        <v>6354</v>
      </c>
      <c r="E38" s="33">
        <v>24.04</v>
      </c>
      <c r="F38" s="33">
        <v>26.34</v>
      </c>
      <c r="G38" s="33">
        <v>21.98</v>
      </c>
      <c r="H38" s="33">
        <v>24.03</v>
      </c>
      <c r="I38" s="33">
        <v>19.760000000000002</v>
      </c>
      <c r="J38" s="33">
        <v>-7.6</v>
      </c>
      <c r="K38" s="33">
        <v>15.1</v>
      </c>
      <c r="L38" s="33">
        <v>27.46</v>
      </c>
      <c r="M38" s="33">
        <v>19.14</v>
      </c>
      <c r="N38" s="33">
        <v>27.03</v>
      </c>
      <c r="O38" s="33">
        <v>24.04</v>
      </c>
    </row>
    <row r="39" spans="1:15" x14ac:dyDescent="0.35">
      <c r="A39" s="40">
        <f>VLOOKUP(B39,'[1]PORTFOLIO RAW'!B:B,1,FALSE)</f>
        <v>895784</v>
      </c>
      <c r="B39" s="40">
        <v>895784</v>
      </c>
      <c r="C39" s="40" t="s">
        <v>6355</v>
      </c>
      <c r="D39" s="38" t="s">
        <v>6356</v>
      </c>
      <c r="E39" s="33">
        <v>22.45</v>
      </c>
      <c r="F39" s="33">
        <v>10.79</v>
      </c>
      <c r="G39" s="33">
        <v>0.97</v>
      </c>
      <c r="H39" s="33">
        <v>6.29</v>
      </c>
      <c r="I39" s="33">
        <v>12.26</v>
      </c>
      <c r="J39" s="33">
        <v>2.69</v>
      </c>
      <c r="K39" s="33">
        <v>1.65</v>
      </c>
      <c r="L39" s="33">
        <v>7.73</v>
      </c>
      <c r="M39" s="33">
        <v>3.91</v>
      </c>
      <c r="N39" s="33">
        <v>3.32</v>
      </c>
      <c r="O39" s="33">
        <v>1.32</v>
      </c>
    </row>
    <row r="40" spans="1:15" x14ac:dyDescent="0.35">
      <c r="A40" s="40">
        <f>VLOOKUP(B40,'[1]PORTFOLIO RAW'!B:B,1,FALSE)</f>
        <v>878574</v>
      </c>
      <c r="B40" s="40">
        <v>878574</v>
      </c>
      <c r="C40" s="40" t="s">
        <v>6357</v>
      </c>
      <c r="D40" s="38" t="s">
        <v>6358</v>
      </c>
      <c r="E40" s="33">
        <v>70.569999999999993</v>
      </c>
      <c r="F40" s="33">
        <v>187</v>
      </c>
      <c r="G40" s="33">
        <v>233.59</v>
      </c>
      <c r="H40" s="33">
        <v>89.04</v>
      </c>
      <c r="I40" s="33">
        <v>77.61</v>
      </c>
      <c r="J40" s="33">
        <v>80.31</v>
      </c>
      <c r="K40" s="33">
        <v>50.51</v>
      </c>
      <c r="L40" s="33">
        <v>56.61</v>
      </c>
      <c r="M40" s="33">
        <v>105.21</v>
      </c>
      <c r="N40" s="33" t="s">
        <v>425</v>
      </c>
      <c r="O40" s="33" t="s">
        <v>425</v>
      </c>
    </row>
    <row r="41" spans="1:15" x14ac:dyDescent="0.35">
      <c r="A41" s="40">
        <f>VLOOKUP(B41,'[1]PORTFOLIO RAW'!B:B,1,FALSE)</f>
        <v>905159</v>
      </c>
      <c r="B41" s="40">
        <v>905159</v>
      </c>
      <c r="C41" s="40" t="s">
        <v>6359</v>
      </c>
      <c r="D41" s="38" t="s">
        <v>6360</v>
      </c>
      <c r="E41" s="33">
        <v>14.53</v>
      </c>
      <c r="F41" s="33">
        <v>15.55</v>
      </c>
      <c r="G41" s="33">
        <v>11.95</v>
      </c>
      <c r="H41" s="33">
        <v>9.17</v>
      </c>
      <c r="I41" s="33">
        <v>7.95</v>
      </c>
      <c r="J41" s="33">
        <v>5.84</v>
      </c>
      <c r="K41" s="33">
        <v>3.04</v>
      </c>
      <c r="L41" s="33">
        <v>2.38</v>
      </c>
      <c r="M41" s="33">
        <v>4.6500000000000004</v>
      </c>
      <c r="N41" s="33">
        <v>-66.2</v>
      </c>
      <c r="O41" s="33">
        <v>-33.92</v>
      </c>
    </row>
    <row r="42" spans="1:15" x14ac:dyDescent="0.35">
      <c r="A42" s="40">
        <f>VLOOKUP(B42,'[1]PORTFOLIO RAW'!B:B,1,FALSE)</f>
        <v>905596</v>
      </c>
      <c r="B42" s="40">
        <v>905596</v>
      </c>
      <c r="C42" s="40" t="s">
        <v>6361</v>
      </c>
      <c r="D42" s="38" t="s">
        <v>6362</v>
      </c>
      <c r="E42" s="33">
        <v>-24.35</v>
      </c>
      <c r="F42" s="33">
        <v>-25.7</v>
      </c>
      <c r="G42" s="33">
        <v>40.58</v>
      </c>
      <c r="H42" s="33">
        <v>33.67</v>
      </c>
      <c r="I42" s="33">
        <v>28.03</v>
      </c>
      <c r="J42" s="33">
        <v>19.13</v>
      </c>
      <c r="K42" s="33">
        <v>33.47</v>
      </c>
      <c r="L42" s="33">
        <v>33.65</v>
      </c>
      <c r="M42" s="33">
        <v>27.9</v>
      </c>
      <c r="N42" s="33">
        <v>40.25</v>
      </c>
      <c r="O42" s="33" t="s">
        <v>425</v>
      </c>
    </row>
    <row r="43" spans="1:15" x14ac:dyDescent="0.35">
      <c r="A43" s="40">
        <f>VLOOKUP(B43,'[1]PORTFOLIO RAW'!B:B,1,FALSE)</f>
        <v>904818</v>
      </c>
      <c r="B43" s="40">
        <v>904818</v>
      </c>
      <c r="C43" s="40" t="s">
        <v>6363</v>
      </c>
      <c r="D43" s="38" t="s">
        <v>6364</v>
      </c>
      <c r="E43" s="33">
        <v>59.29</v>
      </c>
      <c r="F43" s="33">
        <v>69.31</v>
      </c>
      <c r="G43" s="33">
        <v>314.63</v>
      </c>
      <c r="H43" s="33">
        <v>135.15</v>
      </c>
      <c r="I43" s="33">
        <v>127.94</v>
      </c>
      <c r="J43" s="33">
        <v>82.97</v>
      </c>
      <c r="K43" s="33">
        <v>44.14</v>
      </c>
      <c r="L43" s="33">
        <v>46.22</v>
      </c>
      <c r="M43" s="33">
        <v>68.959999999999994</v>
      </c>
      <c r="N43" s="33">
        <v>136.80000000000001</v>
      </c>
      <c r="O43" s="33">
        <v>1397.78</v>
      </c>
    </row>
    <row r="44" spans="1:15" x14ac:dyDescent="0.35">
      <c r="A44" s="40">
        <f>VLOOKUP(B44,'[1]PORTFOLIO RAW'!B:B,1,FALSE)</f>
        <v>923649</v>
      </c>
      <c r="B44" s="40">
        <v>923649</v>
      </c>
      <c r="C44" s="40" t="s">
        <v>6365</v>
      </c>
      <c r="D44" s="38" t="s">
        <v>6366</v>
      </c>
      <c r="E44" s="33">
        <v>29.23</v>
      </c>
      <c r="F44" s="33">
        <v>25.43</v>
      </c>
      <c r="G44" s="33">
        <v>3.72</v>
      </c>
      <c r="H44" s="33">
        <v>7.35</v>
      </c>
      <c r="I44" s="33">
        <v>18.079999999999998</v>
      </c>
      <c r="J44" s="33">
        <v>25.43</v>
      </c>
      <c r="K44" s="33">
        <v>28.63</v>
      </c>
      <c r="L44" s="33">
        <v>32.21</v>
      </c>
      <c r="M44" s="33">
        <v>36.07</v>
      </c>
      <c r="N44" s="33">
        <v>32.85</v>
      </c>
      <c r="O44" s="33">
        <v>26.51</v>
      </c>
    </row>
    <row r="45" spans="1:15" x14ac:dyDescent="0.35">
      <c r="A45" s="40">
        <f>VLOOKUP(B45,'[1]PORTFOLIO RAW'!B:B,1,FALSE)</f>
        <v>325824</v>
      </c>
      <c r="B45" s="40">
        <v>325824</v>
      </c>
      <c r="C45" s="40" t="s">
        <v>6367</v>
      </c>
      <c r="D45" s="38" t="s">
        <v>6368</v>
      </c>
      <c r="E45" s="33">
        <v>-3.26</v>
      </c>
      <c r="F45" s="33">
        <v>-14.4</v>
      </c>
      <c r="G45" s="33">
        <v>-8.0500000000000007</v>
      </c>
      <c r="H45" s="33">
        <v>-9.0299999999999994</v>
      </c>
      <c r="I45" s="33">
        <v>3.89</v>
      </c>
      <c r="J45" s="33">
        <v>-44.65</v>
      </c>
      <c r="K45" s="33">
        <v>-1.8</v>
      </c>
      <c r="L45" s="33">
        <v>-1.83</v>
      </c>
      <c r="M45" s="33">
        <v>-3.74</v>
      </c>
      <c r="N45" s="33">
        <v>5.32</v>
      </c>
      <c r="O45" s="33">
        <v>1.51</v>
      </c>
    </row>
    <row r="46" spans="1:15" x14ac:dyDescent="0.35">
      <c r="A46" s="40">
        <f>VLOOKUP(B46,'[1]PORTFOLIO RAW'!B:B,1,FALSE)</f>
        <v>879628</v>
      </c>
      <c r="B46" s="40">
        <v>879628</v>
      </c>
      <c r="C46" s="40" t="s">
        <v>6369</v>
      </c>
      <c r="D46" s="38" t="s">
        <v>6370</v>
      </c>
      <c r="E46" s="33">
        <v>32.659999999999997</v>
      </c>
      <c r="F46" s="33">
        <v>33.42</v>
      </c>
      <c r="G46" s="33">
        <v>33</v>
      </c>
      <c r="H46" s="33">
        <v>33.89</v>
      </c>
      <c r="I46" s="33">
        <v>35.200000000000003</v>
      </c>
      <c r="J46" s="33">
        <v>43.14</v>
      </c>
      <c r="K46" s="33">
        <v>34.03</v>
      </c>
      <c r="L46" s="33">
        <v>45.27</v>
      </c>
      <c r="M46" s="33">
        <v>46.39</v>
      </c>
      <c r="N46" s="33">
        <v>42.63</v>
      </c>
      <c r="O46" s="33">
        <v>37.630000000000003</v>
      </c>
    </row>
    <row r="47" spans="1:15" x14ac:dyDescent="0.35">
      <c r="A47" s="40">
        <f>VLOOKUP(B47,'[1]PORTFOLIO RAW'!B:B,1,FALSE)</f>
        <v>905080</v>
      </c>
      <c r="B47" s="40">
        <v>905080</v>
      </c>
      <c r="C47" s="40" t="s">
        <v>6371</v>
      </c>
      <c r="D47" s="38" t="s">
        <v>6372</v>
      </c>
      <c r="E47" s="33">
        <v>21.07</v>
      </c>
      <c r="F47" s="33">
        <v>46.02</v>
      </c>
      <c r="G47" s="33">
        <v>78.36</v>
      </c>
      <c r="H47" s="33">
        <v>20.23</v>
      </c>
      <c r="I47" s="33">
        <v>23.37</v>
      </c>
      <c r="J47" s="33">
        <v>13.25</v>
      </c>
      <c r="K47" s="33">
        <v>17.809999999999999</v>
      </c>
      <c r="L47" s="33">
        <v>13.36</v>
      </c>
      <c r="M47" s="33">
        <v>10.75</v>
      </c>
      <c r="N47" s="33">
        <v>29.28</v>
      </c>
      <c r="O47" s="33">
        <v>7.21</v>
      </c>
    </row>
    <row r="48" spans="1:15" x14ac:dyDescent="0.35">
      <c r="A48" s="40">
        <f>VLOOKUP(B48,'[1]PORTFOLIO RAW'!B:B,1,FALSE)</f>
        <v>130502</v>
      </c>
      <c r="B48" s="40">
        <v>130502</v>
      </c>
      <c r="C48" s="40" t="s">
        <v>6373</v>
      </c>
      <c r="D48" s="38" t="s">
        <v>6374</v>
      </c>
      <c r="E48" s="33">
        <v>12.94</v>
      </c>
      <c r="F48" s="33">
        <v>13.73</v>
      </c>
      <c r="G48" s="33">
        <v>5.22</v>
      </c>
      <c r="H48" s="33">
        <v>5.5</v>
      </c>
      <c r="I48" s="33">
        <v>11.42</v>
      </c>
      <c r="J48" s="33">
        <v>7.53</v>
      </c>
      <c r="K48" s="33">
        <v>4.57</v>
      </c>
      <c r="L48" s="33">
        <v>7.73</v>
      </c>
      <c r="M48" s="33">
        <v>7.84</v>
      </c>
      <c r="N48" s="33">
        <v>10.31</v>
      </c>
      <c r="O48" s="33">
        <v>8.51</v>
      </c>
    </row>
    <row r="49" spans="1:15" x14ac:dyDescent="0.35">
      <c r="A49" s="40">
        <f>VLOOKUP(B49,'[1]PORTFOLIO RAW'!B:B,1,FALSE)</f>
        <v>902103</v>
      </c>
      <c r="B49" s="40">
        <v>902103</v>
      </c>
      <c r="C49" s="40" t="s">
        <v>6375</v>
      </c>
      <c r="D49" s="38" t="s">
        <v>6376</v>
      </c>
      <c r="E49" s="33">
        <v>13.87</v>
      </c>
      <c r="F49" s="33">
        <v>13.65</v>
      </c>
      <c r="G49" s="33">
        <v>13.18</v>
      </c>
      <c r="H49" s="33">
        <v>8.1999999999999993</v>
      </c>
      <c r="I49" s="33">
        <v>14.39</v>
      </c>
      <c r="J49" s="33">
        <v>8.57</v>
      </c>
      <c r="K49" s="33">
        <v>9.41</v>
      </c>
      <c r="L49" s="33">
        <v>10.42</v>
      </c>
      <c r="M49" s="33">
        <v>11.68</v>
      </c>
      <c r="N49" s="33">
        <v>11.08</v>
      </c>
      <c r="O49" s="33">
        <v>2</v>
      </c>
    </row>
    <row r="50" spans="1:15" x14ac:dyDescent="0.35">
      <c r="A50" s="40">
        <f>VLOOKUP(B50,'[1]PORTFOLIO RAW'!B:B,1,FALSE)</f>
        <v>951849</v>
      </c>
      <c r="B50" s="40">
        <v>951849</v>
      </c>
      <c r="C50" s="40" t="s">
        <v>6377</v>
      </c>
      <c r="D50" s="38" t="s">
        <v>6378</v>
      </c>
      <c r="E50" s="33">
        <v>16.68</v>
      </c>
      <c r="F50" s="33">
        <v>8.2799999999999994</v>
      </c>
      <c r="G50" s="33">
        <v>0.7</v>
      </c>
      <c r="H50" s="33">
        <v>8.6300000000000008</v>
      </c>
      <c r="I50" s="33">
        <v>10</v>
      </c>
      <c r="J50" s="33">
        <v>13.55</v>
      </c>
      <c r="K50" s="33">
        <v>9.6999999999999993</v>
      </c>
      <c r="L50" s="33">
        <v>12.81</v>
      </c>
      <c r="M50" s="33">
        <v>6.92</v>
      </c>
      <c r="N50" s="33">
        <v>12.64</v>
      </c>
      <c r="O50" s="33">
        <v>20.05</v>
      </c>
    </row>
    <row r="51" spans="1:15" x14ac:dyDescent="0.35">
      <c r="A51" s="40">
        <f>VLOOKUP(B51,'[1]PORTFOLIO RAW'!B:B,1,FALSE)</f>
        <v>674693</v>
      </c>
      <c r="B51" s="40">
        <v>674693</v>
      </c>
      <c r="C51" s="40" t="s">
        <v>6379</v>
      </c>
      <c r="D51" s="38" t="s">
        <v>6380</v>
      </c>
      <c r="E51" s="33">
        <v>-7.15</v>
      </c>
      <c r="F51" s="33">
        <v>-47.47</v>
      </c>
      <c r="G51" s="33">
        <v>81.78</v>
      </c>
      <c r="H51" s="33">
        <v>135.54</v>
      </c>
      <c r="I51" s="33">
        <v>48.58</v>
      </c>
      <c r="J51" s="33" t="s">
        <v>425</v>
      </c>
      <c r="K51" s="33" t="s">
        <v>425</v>
      </c>
      <c r="L51" s="33" t="s">
        <v>425</v>
      </c>
      <c r="M51" s="33" t="s">
        <v>425</v>
      </c>
      <c r="N51" s="33" t="s">
        <v>425</v>
      </c>
      <c r="O51" s="33" t="s">
        <v>425</v>
      </c>
    </row>
    <row r="52" spans="1:15" x14ac:dyDescent="0.35">
      <c r="A52" s="40">
        <f>VLOOKUP(B52,'[1]PORTFOLIO RAW'!B:B,1,FALSE)</f>
        <v>546075</v>
      </c>
      <c r="B52" s="40">
        <v>546075</v>
      </c>
      <c r="C52" s="40" t="s">
        <v>6381</v>
      </c>
      <c r="D52" s="38" t="s">
        <v>6382</v>
      </c>
      <c r="E52" s="33">
        <v>32.58</v>
      </c>
      <c r="F52" s="33">
        <v>32.07</v>
      </c>
      <c r="G52" s="33">
        <v>20.54</v>
      </c>
      <c r="H52" s="33">
        <v>24.41</v>
      </c>
      <c r="I52" s="33">
        <v>23.34</v>
      </c>
      <c r="J52" s="33">
        <v>24.14</v>
      </c>
      <c r="K52" s="33">
        <v>24.04</v>
      </c>
      <c r="L52" s="33">
        <v>24.59</v>
      </c>
      <c r="M52" s="33">
        <v>24.85</v>
      </c>
      <c r="N52" s="33">
        <v>23.81</v>
      </c>
      <c r="O52" s="33">
        <v>16.97</v>
      </c>
    </row>
    <row r="53" spans="1:15" x14ac:dyDescent="0.35">
      <c r="A53" s="40">
        <f>VLOOKUP(B53,'[1]PORTFOLIO RAW'!B:B,1,FALSE)</f>
        <v>912216</v>
      </c>
      <c r="B53" s="40">
        <v>912216</v>
      </c>
      <c r="C53" s="40" t="s">
        <v>6383</v>
      </c>
      <c r="D53" s="38" t="s">
        <v>6384</v>
      </c>
      <c r="E53" s="33">
        <v>24.81</v>
      </c>
      <c r="F53" s="33">
        <v>26.68</v>
      </c>
      <c r="G53" s="33">
        <v>24.57</v>
      </c>
      <c r="H53" s="33">
        <v>24.2</v>
      </c>
      <c r="I53" s="33">
        <v>28.87</v>
      </c>
      <c r="J53" s="33">
        <v>24.85</v>
      </c>
      <c r="K53" s="33">
        <v>31.97</v>
      </c>
      <c r="L53" s="33">
        <v>36.01</v>
      </c>
      <c r="M53" s="33">
        <v>34.75</v>
      </c>
      <c r="N53" s="33">
        <v>61.55</v>
      </c>
      <c r="O53" s="33">
        <v>45.63</v>
      </c>
    </row>
    <row r="54" spans="1:15" x14ac:dyDescent="0.35">
      <c r="A54" s="40">
        <f>VLOOKUP(B54,'[1]PORTFOLIO RAW'!B:B,1,FALSE)</f>
        <v>993189</v>
      </c>
      <c r="B54" s="40">
        <v>993189</v>
      </c>
      <c r="C54" s="40" t="s">
        <v>6385</v>
      </c>
      <c r="D54" s="38" t="s">
        <v>6386</v>
      </c>
      <c r="E54" s="33">
        <v>15.16</v>
      </c>
      <c r="F54" s="33">
        <v>16.32</v>
      </c>
      <c r="G54" s="33">
        <v>13.64</v>
      </c>
      <c r="H54" s="33">
        <v>17.920000000000002</v>
      </c>
      <c r="I54" s="33">
        <v>21.27</v>
      </c>
      <c r="J54" s="33">
        <v>21.32</v>
      </c>
      <c r="K54" s="33">
        <v>19.02</v>
      </c>
      <c r="L54" s="33">
        <v>17.8</v>
      </c>
      <c r="M54" s="33">
        <v>17.25</v>
      </c>
      <c r="N54" s="33">
        <v>14.68</v>
      </c>
      <c r="O54" s="33">
        <v>41.46</v>
      </c>
    </row>
    <row r="55" spans="1:15" x14ac:dyDescent="0.35">
      <c r="A55" s="40">
        <f>VLOOKUP(B55,'[1]PORTFOLIO RAW'!B:B,1,FALSE)</f>
        <v>905075</v>
      </c>
      <c r="B55" s="40">
        <v>905075</v>
      </c>
      <c r="C55" s="40" t="s">
        <v>6387</v>
      </c>
      <c r="D55" s="38" t="s">
        <v>6388</v>
      </c>
      <c r="E55" s="33">
        <v>56.22</v>
      </c>
      <c r="F55" s="33">
        <v>89.17</v>
      </c>
      <c r="G55" s="33">
        <v>71.95</v>
      </c>
      <c r="H55" s="33">
        <v>100.36</v>
      </c>
      <c r="I55" s="33">
        <v>79.05</v>
      </c>
      <c r="J55" s="33">
        <v>77.44</v>
      </c>
      <c r="K55" s="33">
        <v>43.31</v>
      </c>
      <c r="L55" s="33">
        <v>57.77</v>
      </c>
      <c r="M55" s="33">
        <v>46.14</v>
      </c>
      <c r="N55" s="33">
        <v>38.75</v>
      </c>
      <c r="O55" s="33">
        <v>56.1</v>
      </c>
    </row>
    <row r="56" spans="1:15" x14ac:dyDescent="0.35">
      <c r="A56" s="40">
        <f>VLOOKUP(B56,'[1]PORTFOLIO RAW'!B:B,1,FALSE)</f>
        <v>937083</v>
      </c>
      <c r="B56" s="40">
        <v>937083</v>
      </c>
      <c r="C56" s="40" t="s">
        <v>6389</v>
      </c>
      <c r="D56" s="38" t="s">
        <v>6390</v>
      </c>
      <c r="E56" s="33">
        <v>10.51</v>
      </c>
      <c r="F56" s="33">
        <v>-19.84</v>
      </c>
      <c r="G56" s="33">
        <v>-12.9</v>
      </c>
      <c r="H56" s="33">
        <v>4.43</v>
      </c>
      <c r="I56" s="33">
        <v>21.82</v>
      </c>
      <c r="J56" s="33">
        <v>17.02</v>
      </c>
      <c r="K56" s="33">
        <v>14.01</v>
      </c>
      <c r="L56" s="33">
        <v>49.56</v>
      </c>
      <c r="M56" s="33">
        <v>15.61</v>
      </c>
      <c r="N56" s="33">
        <v>17.11</v>
      </c>
      <c r="O56" s="33">
        <v>22.83</v>
      </c>
    </row>
    <row r="57" spans="1:15" x14ac:dyDescent="0.35">
      <c r="A57" s="40">
        <f>VLOOKUP(B57,'[1]PORTFOLIO RAW'!B:B,1,FALSE)</f>
        <v>944704</v>
      </c>
      <c r="B57" s="40">
        <v>944704</v>
      </c>
      <c r="C57" s="40" t="s">
        <v>6391</v>
      </c>
      <c r="D57" s="38" t="s">
        <v>6392</v>
      </c>
      <c r="E57" s="33">
        <v>24.34</v>
      </c>
      <c r="F57" s="33">
        <v>17.2</v>
      </c>
      <c r="G57" s="33">
        <v>13.98</v>
      </c>
      <c r="H57" s="33">
        <v>9.17</v>
      </c>
      <c r="I57" s="33">
        <v>17.239999999999998</v>
      </c>
      <c r="J57" s="33">
        <v>17.68</v>
      </c>
      <c r="K57" s="33">
        <v>5.47</v>
      </c>
      <c r="L57" s="33">
        <v>18.84</v>
      </c>
      <c r="M57" s="33">
        <v>19.2</v>
      </c>
      <c r="N57" s="33">
        <v>22.28</v>
      </c>
      <c r="O57" s="33">
        <v>19.28</v>
      </c>
    </row>
    <row r="58" spans="1:15" x14ac:dyDescent="0.35">
      <c r="A58" s="40">
        <f>VLOOKUP(B58,'[1]PORTFOLIO RAW'!B:B,1,FALSE)</f>
        <v>902224</v>
      </c>
      <c r="B58" s="40">
        <v>902224</v>
      </c>
      <c r="C58" s="40" t="s">
        <v>6393</v>
      </c>
      <c r="D58" s="38" t="s">
        <v>6394</v>
      </c>
      <c r="E58" s="33">
        <v>44.99</v>
      </c>
      <c r="F58" s="33">
        <v>47.52</v>
      </c>
      <c r="G58" s="33">
        <v>12.07</v>
      </c>
      <c r="H58" s="33">
        <v>27.6</v>
      </c>
      <c r="I58" s="33">
        <v>41.57</v>
      </c>
      <c r="J58" s="33">
        <v>37.36</v>
      </c>
      <c r="K58" s="33">
        <v>19.760000000000002</v>
      </c>
      <c r="L58" s="33">
        <v>19.68</v>
      </c>
      <c r="M58" s="33">
        <v>13.32</v>
      </c>
      <c r="N58" s="33">
        <v>-0.48</v>
      </c>
      <c r="O58" s="33">
        <v>5.62</v>
      </c>
    </row>
    <row r="59" spans="1:15" x14ac:dyDescent="0.35">
      <c r="A59" s="40">
        <f>VLOOKUP(B59,'[1]PORTFOLIO RAW'!B:B,1,FALSE)</f>
        <v>755790</v>
      </c>
      <c r="B59" s="40">
        <v>755790</v>
      </c>
      <c r="C59" s="40" t="s">
        <v>6395</v>
      </c>
      <c r="D59" s="38" t="s">
        <v>6396</v>
      </c>
      <c r="E59" s="33">
        <v>9.4</v>
      </c>
      <c r="F59" s="33">
        <v>-48.42</v>
      </c>
      <c r="G59" s="33">
        <v>19.7</v>
      </c>
      <c r="H59" s="33">
        <v>16.97</v>
      </c>
      <c r="I59" s="33">
        <v>22.93</v>
      </c>
      <c r="J59" s="33">
        <v>25.99</v>
      </c>
      <c r="K59" s="33">
        <v>25.7</v>
      </c>
      <c r="L59" s="33">
        <v>33.020000000000003</v>
      </c>
      <c r="M59" s="33">
        <v>25.75</v>
      </c>
      <c r="N59" s="33">
        <v>31.94</v>
      </c>
      <c r="O59" s="33">
        <v>43.49</v>
      </c>
    </row>
    <row r="60" spans="1:15" x14ac:dyDescent="0.35">
      <c r="A60" s="40">
        <f>VLOOKUP(B60,'[1]PORTFOLIO RAW'!B:B,1,FALSE)</f>
        <v>867705</v>
      </c>
      <c r="B60" s="40">
        <v>867705</v>
      </c>
      <c r="C60" s="40" t="s">
        <v>6397</v>
      </c>
      <c r="D60" s="38" t="s">
        <v>6398</v>
      </c>
      <c r="E60" s="33">
        <v>12.99</v>
      </c>
      <c r="F60" s="33">
        <v>9.49</v>
      </c>
      <c r="G60" s="33">
        <v>9.3000000000000007</v>
      </c>
      <c r="H60" s="33">
        <v>11.69</v>
      </c>
      <c r="I60" s="33">
        <v>13.49</v>
      </c>
      <c r="J60" s="33">
        <v>12.05</v>
      </c>
      <c r="K60" s="33">
        <v>10.54</v>
      </c>
      <c r="L60" s="33">
        <v>9.16</v>
      </c>
      <c r="M60" s="33">
        <v>15.4</v>
      </c>
      <c r="N60" s="33">
        <v>23.4</v>
      </c>
      <c r="O60" s="33">
        <v>-1.1499999999999999</v>
      </c>
    </row>
    <row r="61" spans="1:15" x14ac:dyDescent="0.35">
      <c r="A61" s="40">
        <f>VLOOKUP(B61,'[1]PORTFOLIO RAW'!B:B,1,FALSE)</f>
        <v>902242</v>
      </c>
      <c r="B61" s="40">
        <v>902242</v>
      </c>
      <c r="C61" s="40" t="s">
        <v>6399</v>
      </c>
      <c r="D61" s="38" t="s">
        <v>6400</v>
      </c>
      <c r="E61" s="33">
        <v>12.86</v>
      </c>
      <c r="F61" s="33">
        <v>3.82</v>
      </c>
      <c r="G61" s="33">
        <v>6.01</v>
      </c>
      <c r="H61" s="33">
        <v>9.69</v>
      </c>
      <c r="I61" s="33">
        <v>10.210000000000001</v>
      </c>
      <c r="J61" s="33">
        <v>10.72</v>
      </c>
      <c r="K61" s="33">
        <v>8.4</v>
      </c>
      <c r="L61" s="33">
        <v>9.75</v>
      </c>
      <c r="M61" s="33">
        <v>10.35</v>
      </c>
      <c r="N61" s="33">
        <v>10.050000000000001</v>
      </c>
      <c r="O61" s="33">
        <v>9.86</v>
      </c>
    </row>
    <row r="62" spans="1:15" x14ac:dyDescent="0.35">
      <c r="A62" s="40">
        <f>VLOOKUP(B62,'[1]PORTFOLIO RAW'!B:B,1,FALSE)</f>
        <v>951545</v>
      </c>
      <c r="B62" s="40">
        <v>951545</v>
      </c>
      <c r="C62" s="40" t="s">
        <v>6401</v>
      </c>
      <c r="D62" s="38" t="s">
        <v>6402</v>
      </c>
      <c r="E62" s="33">
        <v>23.73</v>
      </c>
      <c r="F62" s="33">
        <v>11.32</v>
      </c>
      <c r="G62" s="33">
        <v>10.95</v>
      </c>
      <c r="H62" s="33">
        <v>9.07</v>
      </c>
      <c r="I62" s="33">
        <v>3.99</v>
      </c>
      <c r="J62" s="33">
        <v>10.1</v>
      </c>
      <c r="K62" s="33">
        <v>11.75</v>
      </c>
      <c r="L62" s="33">
        <v>11.24</v>
      </c>
      <c r="M62" s="33">
        <v>12.87</v>
      </c>
      <c r="N62" s="33">
        <v>11.37</v>
      </c>
      <c r="O62" s="33">
        <v>19.39</v>
      </c>
    </row>
    <row r="63" spans="1:15" x14ac:dyDescent="0.35">
      <c r="A63" s="40">
        <f>VLOOKUP(B63,'[1]PORTFOLIO RAW'!B:B,1,FALSE)</f>
        <v>944777</v>
      </c>
      <c r="B63" s="40">
        <v>944777</v>
      </c>
      <c r="C63" s="40" t="s">
        <v>6403</v>
      </c>
      <c r="D63" s="38" t="s">
        <v>6404</v>
      </c>
      <c r="E63" s="33">
        <v>15.71</v>
      </c>
      <c r="F63" s="33">
        <v>15.17</v>
      </c>
      <c r="G63" s="33">
        <v>9.8000000000000007</v>
      </c>
      <c r="H63" s="33">
        <v>8.77</v>
      </c>
      <c r="I63" s="33">
        <v>10.17</v>
      </c>
      <c r="J63" s="33">
        <v>13.32</v>
      </c>
      <c r="K63" s="33">
        <v>14.45</v>
      </c>
      <c r="L63" s="33">
        <v>16.88</v>
      </c>
      <c r="M63" s="33">
        <v>21.29</v>
      </c>
      <c r="N63" s="33">
        <v>43.43</v>
      </c>
      <c r="O63" s="33">
        <v>22.8</v>
      </c>
    </row>
    <row r="64" spans="1:15" x14ac:dyDescent="0.35">
      <c r="A64" s="40">
        <f>VLOOKUP(B64,'[1]PORTFOLIO RAW'!B:B,1,FALSE)</f>
        <v>542868</v>
      </c>
      <c r="B64" s="40">
        <v>542868</v>
      </c>
      <c r="C64" s="40" t="s">
        <v>6405</v>
      </c>
      <c r="D64" s="38" t="s">
        <v>6406</v>
      </c>
      <c r="E64" s="33">
        <v>26.48</v>
      </c>
      <c r="F64" s="33">
        <v>24.46</v>
      </c>
      <c r="G64" s="33">
        <v>16.809999999999999</v>
      </c>
      <c r="H64" s="33">
        <v>18.739999999999998</v>
      </c>
      <c r="I64" s="33">
        <v>14.19</v>
      </c>
      <c r="J64" s="33">
        <v>16.32</v>
      </c>
      <c r="K64" s="33">
        <v>18.079999999999998</v>
      </c>
      <c r="L64" s="33">
        <v>13.57</v>
      </c>
      <c r="M64" s="33">
        <v>15.44</v>
      </c>
      <c r="N64" s="33">
        <v>17.420000000000002</v>
      </c>
      <c r="O64" s="33">
        <v>14.81</v>
      </c>
    </row>
    <row r="65" spans="1:15" x14ac:dyDescent="0.35">
      <c r="A65" s="40">
        <f>VLOOKUP(B65,'[1]PORTFOLIO RAW'!B:B,1,FALSE)</f>
        <v>916125</v>
      </c>
      <c r="B65" s="40">
        <v>916125</v>
      </c>
      <c r="C65" s="40" t="s">
        <v>6407</v>
      </c>
      <c r="D65" s="38" t="s">
        <v>6408</v>
      </c>
      <c r="E65" s="33">
        <v>6680</v>
      </c>
      <c r="F65" s="33" t="s">
        <v>425</v>
      </c>
      <c r="G65" s="33" t="s">
        <v>425</v>
      </c>
      <c r="H65" s="33" t="s">
        <v>425</v>
      </c>
      <c r="I65" s="33" t="s">
        <v>425</v>
      </c>
      <c r="J65" s="33" t="s">
        <v>425</v>
      </c>
      <c r="K65" s="33">
        <v>10400</v>
      </c>
      <c r="L65" s="33">
        <v>372</v>
      </c>
      <c r="M65" s="33">
        <v>426.47</v>
      </c>
      <c r="N65" s="33">
        <v>312.29000000000002</v>
      </c>
      <c r="O65" s="33">
        <v>167.1</v>
      </c>
    </row>
    <row r="66" spans="1:15" x14ac:dyDescent="0.35">
      <c r="A66" s="40">
        <f>VLOOKUP(B66,'[1]PORTFOLIO RAW'!B:B,1,FALSE)</f>
        <v>904282</v>
      </c>
      <c r="B66" s="40">
        <v>904282</v>
      </c>
      <c r="C66" s="40" t="s">
        <v>6409</v>
      </c>
      <c r="D66" s="38" t="s">
        <v>6410</v>
      </c>
      <c r="E66" s="33">
        <v>30.94</v>
      </c>
      <c r="F66" s="33">
        <v>27.51</v>
      </c>
      <c r="G66" s="33">
        <v>30.15</v>
      </c>
      <c r="H66" s="33">
        <v>42.32</v>
      </c>
      <c r="I66" s="33">
        <v>27.37</v>
      </c>
      <c r="J66" s="33">
        <v>28</v>
      </c>
      <c r="K66" s="33">
        <v>26.03</v>
      </c>
      <c r="L66" s="33">
        <v>22.36</v>
      </c>
      <c r="M66" s="33">
        <v>26.31</v>
      </c>
      <c r="N66" s="33">
        <v>26.85</v>
      </c>
      <c r="O66" s="33">
        <v>6.22</v>
      </c>
    </row>
    <row r="67" spans="1:15" x14ac:dyDescent="0.35">
      <c r="A67" s="40">
        <f>VLOOKUP(B67,'[1]PORTFOLIO RAW'!B:B,1,FALSE)</f>
        <v>906148</v>
      </c>
      <c r="B67" s="40">
        <v>906148</v>
      </c>
      <c r="C67" s="40" t="s">
        <v>6411</v>
      </c>
      <c r="D67" s="38" t="s">
        <v>6412</v>
      </c>
      <c r="E67" s="33">
        <v>92.47</v>
      </c>
      <c r="F67" s="33">
        <v>91.66</v>
      </c>
      <c r="G67" s="33">
        <v>89.76</v>
      </c>
      <c r="H67" s="33">
        <v>74.91</v>
      </c>
      <c r="I67" s="33">
        <v>96.28</v>
      </c>
      <c r="J67" s="33">
        <v>108.33</v>
      </c>
      <c r="K67" s="33">
        <v>99.73</v>
      </c>
      <c r="L67" s="33">
        <v>126.38</v>
      </c>
      <c r="M67" s="33">
        <v>327.19</v>
      </c>
      <c r="N67" s="33" t="s">
        <v>425</v>
      </c>
      <c r="O67" s="33" t="s">
        <v>425</v>
      </c>
    </row>
    <row r="68" spans="1:15" x14ac:dyDescent="0.35">
      <c r="A68" s="40">
        <f>VLOOKUP(B68,'[1]PORTFOLIO RAW'!B:B,1,FALSE)</f>
        <v>922964</v>
      </c>
      <c r="B68" s="40">
        <v>922964</v>
      </c>
      <c r="C68" s="40" t="s">
        <v>6413</v>
      </c>
      <c r="D68" s="38" t="s">
        <v>6414</v>
      </c>
      <c r="E68" s="33">
        <v>13.36</v>
      </c>
      <c r="F68" s="33">
        <v>3.93</v>
      </c>
      <c r="G68" s="33">
        <v>-2.44</v>
      </c>
      <c r="H68" s="33">
        <v>2.89</v>
      </c>
      <c r="I68" s="33">
        <v>6.14</v>
      </c>
      <c r="J68" s="33">
        <v>7.46</v>
      </c>
      <c r="K68" s="33">
        <v>7.56</v>
      </c>
      <c r="L68" s="33">
        <v>8.0500000000000007</v>
      </c>
      <c r="M68" s="33">
        <v>6.88</v>
      </c>
      <c r="N68" s="33">
        <v>6.16</v>
      </c>
      <c r="O68" s="33">
        <v>9.3699999999999992</v>
      </c>
    </row>
    <row r="69" spans="1:15" x14ac:dyDescent="0.35">
      <c r="A69" s="40">
        <f>VLOOKUP(B69,'[1]PORTFOLIO RAW'!B:B,1,FALSE)</f>
        <v>929814</v>
      </c>
      <c r="B69" s="40">
        <v>929814</v>
      </c>
      <c r="C69" s="40" t="s">
        <v>6415</v>
      </c>
      <c r="D69" s="38" t="s">
        <v>6416</v>
      </c>
      <c r="E69" s="33">
        <v>16.559999999999999</v>
      </c>
      <c r="F69" s="33">
        <v>18.760000000000002</v>
      </c>
      <c r="G69" s="33">
        <v>19.45</v>
      </c>
      <c r="H69" s="33">
        <v>15.02</v>
      </c>
      <c r="I69" s="33">
        <v>16.940000000000001</v>
      </c>
      <c r="J69" s="33">
        <v>10.24</v>
      </c>
      <c r="K69" s="33">
        <v>15.92</v>
      </c>
      <c r="L69" s="33">
        <v>5.73</v>
      </c>
      <c r="M69" s="33">
        <v>-5.2</v>
      </c>
      <c r="N69" s="33">
        <v>-16.55</v>
      </c>
      <c r="O69" s="33">
        <v>16.57</v>
      </c>
    </row>
    <row r="70" spans="1:15" x14ac:dyDescent="0.35">
      <c r="A70" s="40">
        <f>VLOOKUP(B70,'[1]PORTFOLIO RAW'!B:B,1,FALSE)</f>
        <v>902288</v>
      </c>
      <c r="B70" s="40">
        <v>902288</v>
      </c>
      <c r="C70" s="40" t="s">
        <v>6417</v>
      </c>
      <c r="D70" s="38" t="s">
        <v>6418</v>
      </c>
      <c r="E70" s="33">
        <v>10.88</v>
      </c>
      <c r="F70" s="33">
        <v>12.74</v>
      </c>
      <c r="G70" s="33">
        <v>8.6999999999999993</v>
      </c>
      <c r="H70" s="33">
        <v>9.31</v>
      </c>
      <c r="I70" s="33">
        <v>9.34</v>
      </c>
      <c r="J70" s="33">
        <v>9.77</v>
      </c>
      <c r="K70" s="33">
        <v>8.81</v>
      </c>
      <c r="L70" s="33">
        <v>8.8000000000000007</v>
      </c>
      <c r="M70" s="33">
        <v>9.31</v>
      </c>
      <c r="N70" s="33">
        <v>9.1</v>
      </c>
      <c r="O70" s="33">
        <v>10.26</v>
      </c>
    </row>
    <row r="71" spans="1:15" x14ac:dyDescent="0.35">
      <c r="A71" s="40">
        <f>VLOOKUP(B71,'[1]PORTFOLIO RAW'!B:B,1,FALSE)</f>
        <v>901686</v>
      </c>
      <c r="B71" s="40">
        <v>901686</v>
      </c>
      <c r="C71" s="40" t="s">
        <v>6419</v>
      </c>
      <c r="D71" s="38" t="s">
        <v>6420</v>
      </c>
      <c r="E71" s="33">
        <v>-10.4</v>
      </c>
      <c r="F71" s="33">
        <v>12.58</v>
      </c>
      <c r="G71" s="33">
        <v>8.59</v>
      </c>
      <c r="H71" s="33">
        <v>12.01</v>
      </c>
      <c r="I71" s="33">
        <v>14.26</v>
      </c>
      <c r="J71" s="33">
        <v>12.28</v>
      </c>
      <c r="K71" s="33">
        <v>13.6</v>
      </c>
      <c r="L71" s="33">
        <v>13.39</v>
      </c>
      <c r="M71" s="33">
        <v>13.75</v>
      </c>
      <c r="N71" s="33">
        <v>13.45</v>
      </c>
      <c r="O71" s="33">
        <v>10.58</v>
      </c>
    </row>
    <row r="72" spans="1:15" x14ac:dyDescent="0.35">
      <c r="A72" s="40">
        <f>VLOOKUP(B72,'[1]PORTFOLIO RAW'!B:B,1,FALSE)</f>
        <v>938928</v>
      </c>
      <c r="B72" s="40">
        <v>938928</v>
      </c>
      <c r="C72" s="40" t="s">
        <v>6421</v>
      </c>
      <c r="D72" s="38" t="s">
        <v>6422</v>
      </c>
      <c r="E72" s="33">
        <v>-0.8</v>
      </c>
      <c r="F72" s="33">
        <v>4.6100000000000003</v>
      </c>
      <c r="G72" s="33">
        <v>6.8</v>
      </c>
      <c r="H72" s="33">
        <v>7.03</v>
      </c>
      <c r="I72" s="33">
        <v>9.73</v>
      </c>
      <c r="J72" s="33">
        <v>12.03</v>
      </c>
      <c r="K72" s="33">
        <v>12.88</v>
      </c>
      <c r="L72" s="33">
        <v>10.85</v>
      </c>
      <c r="M72" s="33">
        <v>7.77</v>
      </c>
      <c r="N72" s="33">
        <v>10.210000000000001</v>
      </c>
      <c r="O72" s="33">
        <v>12.7</v>
      </c>
    </row>
    <row r="73" spans="1:15" x14ac:dyDescent="0.35">
      <c r="A73" s="40">
        <f>VLOOKUP(B73,'[1]PORTFOLIO RAW'!B:B,1,FALSE)</f>
        <v>912273</v>
      </c>
      <c r="B73" s="40">
        <v>912273</v>
      </c>
      <c r="C73" s="40" t="s">
        <v>6423</v>
      </c>
      <c r="D73" s="38" t="s">
        <v>6424</v>
      </c>
      <c r="E73" s="33">
        <v>25.68</v>
      </c>
      <c r="F73" s="33">
        <v>45.83</v>
      </c>
      <c r="G73" s="33">
        <v>13.85</v>
      </c>
      <c r="H73" s="33">
        <v>20.38</v>
      </c>
      <c r="I73" s="33">
        <v>13.87</v>
      </c>
      <c r="J73" s="33">
        <v>8.1199999999999992</v>
      </c>
      <c r="K73" s="33">
        <v>9.1999999999999993</v>
      </c>
      <c r="L73" s="33">
        <v>11.76</v>
      </c>
      <c r="M73" s="33">
        <v>6.94</v>
      </c>
      <c r="N73" s="33">
        <v>22.42</v>
      </c>
      <c r="O73" s="33">
        <v>-4.0999999999999996</v>
      </c>
    </row>
    <row r="74" spans="1:15" x14ac:dyDescent="0.35">
      <c r="A74" s="40">
        <f>VLOOKUP(B74,'[1]PORTFOLIO RAW'!B:B,1,FALSE)</f>
        <v>923036</v>
      </c>
      <c r="B74" s="40">
        <v>923036</v>
      </c>
      <c r="C74" s="40" t="s">
        <v>6425</v>
      </c>
      <c r="D74" s="38" t="s">
        <v>6426</v>
      </c>
      <c r="E74" s="33">
        <v>19.21</v>
      </c>
      <c r="F74" s="33">
        <v>9.1199999999999992</v>
      </c>
      <c r="G74" s="33">
        <v>11.76</v>
      </c>
      <c r="H74" s="33">
        <v>11.05</v>
      </c>
      <c r="I74" s="33">
        <v>5.53</v>
      </c>
      <c r="J74" s="33">
        <v>-64.16</v>
      </c>
      <c r="K74" s="33">
        <v>8.74</v>
      </c>
      <c r="L74" s="33">
        <v>19.920000000000002</v>
      </c>
      <c r="M74" s="33">
        <v>39.43</v>
      </c>
      <c r="N74" s="33">
        <v>84.98</v>
      </c>
      <c r="O74" s="33">
        <v>212.6</v>
      </c>
    </row>
    <row r="75" spans="1:15" x14ac:dyDescent="0.35">
      <c r="A75" s="40">
        <f>VLOOKUP(B75,'[1]PORTFOLIO RAW'!B:B,1,FALSE)</f>
        <v>905966</v>
      </c>
      <c r="B75" s="40">
        <v>905966</v>
      </c>
      <c r="C75" s="40" t="s">
        <v>6427</v>
      </c>
      <c r="D75" s="38" t="s">
        <v>6428</v>
      </c>
      <c r="E75" s="33">
        <v>23.8</v>
      </c>
      <c r="F75" s="33">
        <v>22.74</v>
      </c>
      <c r="G75" s="33">
        <v>12.22</v>
      </c>
      <c r="H75" s="33">
        <v>24.64</v>
      </c>
      <c r="I75" s="33">
        <v>36.369999999999997</v>
      </c>
      <c r="J75" s="33">
        <v>27.2</v>
      </c>
      <c r="K75" s="33">
        <v>21.02</v>
      </c>
      <c r="L75" s="33">
        <v>21.64</v>
      </c>
      <c r="M75" s="33">
        <v>18.46</v>
      </c>
      <c r="N75" s="33">
        <v>19.52</v>
      </c>
      <c r="O75" s="33">
        <v>14.14</v>
      </c>
    </row>
    <row r="76" spans="1:15" x14ac:dyDescent="0.35">
      <c r="A76" s="40">
        <f>VLOOKUP(B76,'[1]PORTFOLIO RAW'!B:B,1,FALSE)</f>
        <v>325922</v>
      </c>
      <c r="B76" s="40">
        <v>325922</v>
      </c>
      <c r="C76" s="40" t="s">
        <v>6429</v>
      </c>
      <c r="D76" s="38" t="s">
        <v>6430</v>
      </c>
      <c r="E76" s="33">
        <v>-11.84</v>
      </c>
      <c r="F76" s="33">
        <v>-62.55</v>
      </c>
      <c r="G76" s="33">
        <v>-21.41</v>
      </c>
      <c r="H76" s="33">
        <v>9.7899999999999991</v>
      </c>
      <c r="I76" s="33">
        <v>2.74</v>
      </c>
      <c r="J76" s="33">
        <v>30.79</v>
      </c>
      <c r="K76" s="33">
        <v>12.1</v>
      </c>
      <c r="L76" s="33">
        <v>11.63</v>
      </c>
      <c r="M76" s="33">
        <v>13.64</v>
      </c>
      <c r="N76" s="33">
        <v>13.97</v>
      </c>
      <c r="O76" s="33">
        <v>14.28</v>
      </c>
    </row>
    <row r="77" spans="1:15" x14ac:dyDescent="0.35">
      <c r="A77" s="40">
        <f>VLOOKUP(B77,'[1]PORTFOLIO RAW'!B:B,1,FALSE)</f>
        <v>912941</v>
      </c>
      <c r="B77" s="40">
        <v>912941</v>
      </c>
      <c r="C77" s="40" t="s">
        <v>6431</v>
      </c>
      <c r="D77" s="38" t="s">
        <v>6432</v>
      </c>
      <c r="E77" s="33">
        <v>17.420000000000002</v>
      </c>
      <c r="F77" s="33">
        <v>13.95</v>
      </c>
      <c r="G77" s="33">
        <v>10.74</v>
      </c>
      <c r="H77" s="33">
        <v>14.15</v>
      </c>
      <c r="I77" s="33">
        <v>14.19</v>
      </c>
      <c r="J77" s="33">
        <v>13.32</v>
      </c>
      <c r="K77" s="33">
        <v>13.02</v>
      </c>
      <c r="L77" s="33">
        <v>11.36</v>
      </c>
      <c r="M77" s="33">
        <v>14.27</v>
      </c>
      <c r="N77" s="33">
        <v>10.94</v>
      </c>
      <c r="O77" s="33">
        <v>10.1</v>
      </c>
    </row>
    <row r="78" spans="1:15" x14ac:dyDescent="0.35">
      <c r="A78" s="40">
        <f>VLOOKUP(B78,'[1]PORTFOLIO RAW'!B:B,1,FALSE)</f>
        <v>683118</v>
      </c>
      <c r="B78" s="40">
        <v>683118</v>
      </c>
      <c r="C78" s="40" t="s">
        <v>6433</v>
      </c>
      <c r="D78" s="38" t="s">
        <v>6434</v>
      </c>
      <c r="E78" s="33" t="s">
        <v>425</v>
      </c>
      <c r="F78" s="33" t="s">
        <v>425</v>
      </c>
      <c r="G78" s="33" t="s">
        <v>425</v>
      </c>
      <c r="H78" s="33" t="s">
        <v>425</v>
      </c>
      <c r="I78" s="33" t="s">
        <v>425</v>
      </c>
      <c r="J78" s="33">
        <v>638.29999999999995</v>
      </c>
      <c r="K78" s="33">
        <v>243.31</v>
      </c>
      <c r="L78" s="33">
        <v>1325.34</v>
      </c>
      <c r="M78" s="33" t="s">
        <v>425</v>
      </c>
      <c r="N78" s="33" t="s">
        <v>425</v>
      </c>
      <c r="O78" s="33" t="s">
        <v>425</v>
      </c>
    </row>
    <row r="79" spans="1:15" x14ac:dyDescent="0.35">
      <c r="A79" s="40">
        <f>VLOOKUP(B79,'[1]PORTFOLIO RAW'!B:B,1,FALSE)</f>
        <v>906189</v>
      </c>
      <c r="B79" s="40">
        <v>906189</v>
      </c>
      <c r="C79" s="40" t="s">
        <v>6435</v>
      </c>
      <c r="D79" s="38" t="s">
        <v>6436</v>
      </c>
      <c r="E79" s="33">
        <v>24.87</v>
      </c>
      <c r="F79" s="33">
        <v>29.99</v>
      </c>
      <c r="G79" s="33">
        <v>15.39</v>
      </c>
      <c r="H79" s="33">
        <v>33.58</v>
      </c>
      <c r="I79" s="33">
        <v>42.78</v>
      </c>
      <c r="J79" s="33">
        <v>44.92</v>
      </c>
      <c r="K79" s="33">
        <v>41.34</v>
      </c>
      <c r="L79" s="33">
        <v>32.71</v>
      </c>
      <c r="M79" s="33">
        <v>24.54</v>
      </c>
      <c r="N79" s="33">
        <v>22.97</v>
      </c>
      <c r="O79" s="33">
        <v>26.85</v>
      </c>
    </row>
    <row r="80" spans="1:15" x14ac:dyDescent="0.35">
      <c r="A80" s="40">
        <f>VLOOKUP(B80,'[1]PORTFOLIO RAW'!B:B,1,FALSE)</f>
        <v>327998</v>
      </c>
      <c r="B80" s="40">
        <v>327998</v>
      </c>
      <c r="C80" s="40" t="s">
        <v>6437</v>
      </c>
      <c r="D80" s="38" t="s">
        <v>6438</v>
      </c>
      <c r="E80" s="33">
        <v>9.75</v>
      </c>
      <c r="F80" s="33">
        <v>5.14</v>
      </c>
      <c r="G80" s="33">
        <v>-2.64</v>
      </c>
      <c r="H80" s="33">
        <v>7</v>
      </c>
      <c r="I80" s="33">
        <v>3.82</v>
      </c>
      <c r="J80" s="33">
        <v>-0.05</v>
      </c>
      <c r="K80" s="33">
        <v>4.3099999999999996</v>
      </c>
      <c r="L80" s="33">
        <v>4.9400000000000004</v>
      </c>
      <c r="M80" s="33">
        <v>8.56</v>
      </c>
      <c r="N80" s="33">
        <v>8.09</v>
      </c>
      <c r="O80" s="33">
        <v>8.1300000000000008</v>
      </c>
    </row>
    <row r="81" spans="1:15" x14ac:dyDescent="0.35">
      <c r="A81" s="40">
        <f>VLOOKUP(B81,'[1]PORTFOLIO RAW'!B:B,1,FALSE)</f>
        <v>683432</v>
      </c>
      <c r="B81" s="40">
        <v>683432</v>
      </c>
      <c r="C81" s="40" t="s">
        <v>6439</v>
      </c>
      <c r="D81" s="38" t="s">
        <v>6440</v>
      </c>
      <c r="E81" s="33">
        <v>21.29</v>
      </c>
      <c r="F81" s="33">
        <v>1.72</v>
      </c>
      <c r="G81" s="33">
        <v>6.67</v>
      </c>
      <c r="H81" s="33">
        <v>6.57</v>
      </c>
      <c r="I81" s="33">
        <v>7.59</v>
      </c>
      <c r="J81" s="33" t="s">
        <v>425</v>
      </c>
      <c r="K81" s="33">
        <v>7.55</v>
      </c>
      <c r="L81" s="33">
        <v>7</v>
      </c>
      <c r="M81" s="33">
        <v>9.66</v>
      </c>
      <c r="N81" s="33">
        <v>7.92</v>
      </c>
      <c r="O81" s="33">
        <v>16.34</v>
      </c>
    </row>
    <row r="82" spans="1:15" x14ac:dyDescent="0.35">
      <c r="A82" s="40">
        <f>VLOOKUP(B82,'[1]PORTFOLIO RAW'!B:B,1,FALSE)</f>
        <v>921964</v>
      </c>
      <c r="B82" s="40">
        <v>921964</v>
      </c>
      <c r="C82" s="40" t="s">
        <v>6441</v>
      </c>
      <c r="D82" s="38" t="s">
        <v>6442</v>
      </c>
      <c r="E82" s="33">
        <v>14.98</v>
      </c>
      <c r="F82" s="33">
        <v>14.04</v>
      </c>
      <c r="G82" s="33">
        <v>10.01</v>
      </c>
      <c r="H82" s="33">
        <v>11.12</v>
      </c>
      <c r="I82" s="33">
        <v>12.84</v>
      </c>
      <c r="J82" s="33">
        <v>14.73</v>
      </c>
      <c r="K82" s="33">
        <v>14.41</v>
      </c>
      <c r="L82" s="33">
        <v>16.600000000000001</v>
      </c>
      <c r="M82" s="33">
        <v>18.73</v>
      </c>
      <c r="N82" s="33">
        <v>21.39</v>
      </c>
      <c r="O82" s="33">
        <v>21.23</v>
      </c>
    </row>
    <row r="83" spans="1:15" x14ac:dyDescent="0.35">
      <c r="A83" s="40">
        <f>VLOOKUP(B83,'[1]PORTFOLIO RAW'!B:B,1,FALSE)</f>
        <v>154259</v>
      </c>
      <c r="B83" s="40">
        <v>154259</v>
      </c>
      <c r="C83" s="40" t="s">
        <v>6443</v>
      </c>
      <c r="D83" s="38" t="s">
        <v>6444</v>
      </c>
      <c r="E83" s="33">
        <v>18.670000000000002</v>
      </c>
      <c r="F83" s="33">
        <v>20.48</v>
      </c>
      <c r="G83" s="33">
        <v>23.9</v>
      </c>
      <c r="H83" s="33">
        <v>27.51</v>
      </c>
      <c r="I83" s="33">
        <v>34.83</v>
      </c>
      <c r="J83" s="33">
        <v>41.12</v>
      </c>
      <c r="K83" s="33">
        <v>42.05</v>
      </c>
      <c r="L83" s="33">
        <v>40.549999999999997</v>
      </c>
      <c r="M83" s="33">
        <v>9.1199999999999992</v>
      </c>
      <c r="N83" s="33">
        <v>18.3</v>
      </c>
      <c r="O83" s="33">
        <v>27.27</v>
      </c>
    </row>
    <row r="84" spans="1:15" x14ac:dyDescent="0.35">
      <c r="A84" s="40">
        <f>VLOOKUP(B84,'[1]PORTFOLIO RAW'!B:B,1,FALSE)</f>
        <v>904830</v>
      </c>
      <c r="B84" s="40">
        <v>904830</v>
      </c>
      <c r="C84" s="40" t="s">
        <v>6445</v>
      </c>
      <c r="D84" s="38" t="s">
        <v>6446</v>
      </c>
      <c r="E84" s="33">
        <v>17.25</v>
      </c>
      <c r="F84" s="33">
        <v>15.27</v>
      </c>
      <c r="G84" s="33">
        <v>9.0500000000000007</v>
      </c>
      <c r="H84" s="33">
        <v>16.260000000000002</v>
      </c>
      <c r="I84" s="33">
        <v>18.93</v>
      </c>
      <c r="J84" s="33">
        <v>16.47</v>
      </c>
      <c r="K84" s="33">
        <v>19.48</v>
      </c>
      <c r="L84" s="33">
        <v>17.079999999999998</v>
      </c>
      <c r="M84" s="33">
        <v>23.68</v>
      </c>
      <c r="N84" s="33">
        <v>13.67</v>
      </c>
      <c r="O84" s="33">
        <v>19.84</v>
      </c>
    </row>
    <row r="85" spans="1:15" x14ac:dyDescent="0.35">
      <c r="A85" s="40">
        <f>VLOOKUP(B85,'[1]PORTFOLIO RAW'!B:B,1,FALSE)</f>
        <v>932913</v>
      </c>
      <c r="B85" s="40">
        <v>932913</v>
      </c>
      <c r="C85" s="40" t="s">
        <v>6447</v>
      </c>
      <c r="D85" s="38" t="s">
        <v>6448</v>
      </c>
      <c r="E85" s="33">
        <v>24.51</v>
      </c>
      <c r="F85" s="33">
        <v>26.27</v>
      </c>
      <c r="G85" s="33">
        <v>20.309999999999999</v>
      </c>
      <c r="H85" s="33">
        <v>21.08</v>
      </c>
      <c r="I85" s="33">
        <v>26.59</v>
      </c>
      <c r="J85" s="33">
        <v>28.02</v>
      </c>
      <c r="K85" s="33">
        <v>27.43</v>
      </c>
      <c r="L85" s="33">
        <v>34.33</v>
      </c>
      <c r="M85" s="33">
        <v>41.26</v>
      </c>
      <c r="N85" s="33">
        <v>49.5</v>
      </c>
      <c r="O85" s="33">
        <v>45.5</v>
      </c>
    </row>
    <row r="86" spans="1:15" x14ac:dyDescent="0.35">
      <c r="A86" s="40">
        <f>VLOOKUP(B86,'[1]PORTFOLIO RAW'!B:B,1,FALSE)</f>
        <v>905214</v>
      </c>
      <c r="B86" s="40">
        <v>905214</v>
      </c>
      <c r="C86" s="40" t="s">
        <v>6449</v>
      </c>
      <c r="D86" s="38" t="s">
        <v>6450</v>
      </c>
      <c r="E86" s="33">
        <v>16.600000000000001</v>
      </c>
      <c r="F86" s="33">
        <v>9.2200000000000006</v>
      </c>
      <c r="G86" s="33">
        <v>8.67</v>
      </c>
      <c r="H86" s="33">
        <v>9.69</v>
      </c>
      <c r="I86" s="33">
        <v>10.36</v>
      </c>
      <c r="J86" s="33">
        <v>8.48</v>
      </c>
      <c r="K86" s="33">
        <v>8.64</v>
      </c>
      <c r="L86" s="33">
        <v>11.14</v>
      </c>
      <c r="M86" s="33">
        <v>8.5</v>
      </c>
      <c r="N86" s="33">
        <v>9.76</v>
      </c>
      <c r="O86" s="33">
        <v>12.22</v>
      </c>
    </row>
    <row r="87" spans="1:15" x14ac:dyDescent="0.35">
      <c r="A87" s="40">
        <f>VLOOKUP(B87,'[1]PORTFOLIO RAW'!B:B,1,FALSE)</f>
        <v>513260</v>
      </c>
      <c r="B87" s="40">
        <v>513260</v>
      </c>
      <c r="C87" s="40" t="s">
        <v>6451</v>
      </c>
      <c r="D87" s="38" t="s">
        <v>6452</v>
      </c>
      <c r="E87" s="33">
        <v>11.98</v>
      </c>
      <c r="F87" s="33">
        <v>2.97</v>
      </c>
      <c r="G87" s="33">
        <v>-17.97</v>
      </c>
      <c r="H87" s="33">
        <v>-0.71</v>
      </c>
      <c r="I87" s="33">
        <v>1.42</v>
      </c>
      <c r="J87" s="33">
        <v>-6.65</v>
      </c>
      <c r="K87" s="33">
        <v>6.64</v>
      </c>
      <c r="L87" s="33">
        <v>7.46</v>
      </c>
      <c r="M87" s="33">
        <v>20.260000000000002</v>
      </c>
      <c r="N87" s="33">
        <v>9.32</v>
      </c>
      <c r="O87" s="33">
        <v>40.770000000000003</v>
      </c>
    </row>
    <row r="88" spans="1:15" x14ac:dyDescent="0.35">
      <c r="A88" s="40">
        <f>VLOOKUP(B88,'[1]PORTFOLIO RAW'!B:B,1,FALSE)</f>
        <v>152719</v>
      </c>
      <c r="B88" s="40">
        <v>152719</v>
      </c>
      <c r="C88" s="40" t="s">
        <v>6453</v>
      </c>
      <c r="D88" s="38" t="s">
        <v>6454</v>
      </c>
      <c r="E88" s="33">
        <v>17.329999999999998</v>
      </c>
      <c r="F88" s="33">
        <v>30.13</v>
      </c>
      <c r="G88" s="33">
        <v>24.69</v>
      </c>
      <c r="H88" s="33">
        <v>23.11</v>
      </c>
      <c r="I88" s="33">
        <v>24.87</v>
      </c>
      <c r="J88" s="33">
        <v>25.17</v>
      </c>
      <c r="K88" s="33">
        <v>21.11</v>
      </c>
      <c r="L88" s="33">
        <v>13.51</v>
      </c>
      <c r="M88" s="33">
        <v>31.6</v>
      </c>
      <c r="N88" s="33">
        <v>17.5</v>
      </c>
      <c r="O88" s="33">
        <v>23.64</v>
      </c>
    </row>
    <row r="89" spans="1:15" x14ac:dyDescent="0.35">
      <c r="A89" s="40">
        <f>VLOOKUP(B89,'[1]PORTFOLIO RAW'!B:B,1,FALSE)</f>
        <v>687609</v>
      </c>
      <c r="B89" s="40">
        <v>687609</v>
      </c>
      <c r="C89" s="40" t="s">
        <v>6455</v>
      </c>
      <c r="D89" s="38" t="s">
        <v>6456</v>
      </c>
      <c r="E89" s="33">
        <v>3.08</v>
      </c>
      <c r="F89" s="33">
        <v>15.62</v>
      </c>
      <c r="G89" s="33">
        <v>19.21</v>
      </c>
      <c r="H89" s="33">
        <v>12.38</v>
      </c>
      <c r="I89" s="33">
        <v>19.440000000000001</v>
      </c>
      <c r="J89" s="33">
        <v>13.45</v>
      </c>
      <c r="K89" s="33">
        <v>12.83</v>
      </c>
      <c r="L89" s="33">
        <v>0.21</v>
      </c>
      <c r="M89" s="33">
        <v>13.03</v>
      </c>
      <c r="N89" s="33">
        <v>84.91</v>
      </c>
      <c r="O89" s="33">
        <v>-10.92</v>
      </c>
    </row>
    <row r="90" spans="1:15" x14ac:dyDescent="0.35">
      <c r="A90" s="40">
        <f>VLOOKUP(B90,'[1]PORTFOLIO RAW'!B:B,1,FALSE)</f>
        <v>923937</v>
      </c>
      <c r="B90" s="40">
        <v>923937</v>
      </c>
      <c r="C90" s="40" t="s">
        <v>6457</v>
      </c>
      <c r="D90" s="38" t="s">
        <v>6458</v>
      </c>
      <c r="E90" s="33">
        <v>10.77</v>
      </c>
      <c r="F90" s="33">
        <v>1.82</v>
      </c>
      <c r="G90" s="33">
        <v>-1.33</v>
      </c>
      <c r="H90" s="33">
        <v>-1.77</v>
      </c>
      <c r="I90" s="33">
        <v>0.04</v>
      </c>
      <c r="J90" s="33">
        <v>1.29</v>
      </c>
      <c r="K90" s="33">
        <v>4.6100000000000003</v>
      </c>
      <c r="L90" s="33">
        <v>1.71</v>
      </c>
      <c r="M90" s="33">
        <v>6.29</v>
      </c>
      <c r="N90" s="33">
        <v>6.82</v>
      </c>
      <c r="O90" s="33">
        <v>6.84</v>
      </c>
    </row>
    <row r="91" spans="1:15" x14ac:dyDescent="0.35">
      <c r="A91" s="40">
        <f>VLOOKUP(B91,'[1]PORTFOLIO RAW'!B:B,1,FALSE)</f>
        <v>741344</v>
      </c>
      <c r="B91" s="40">
        <v>741344</v>
      </c>
      <c r="C91" s="40" t="s">
        <v>6459</v>
      </c>
      <c r="D91" s="38" t="s">
        <v>6460</v>
      </c>
      <c r="E91" s="33">
        <v>3.08</v>
      </c>
      <c r="F91" s="33">
        <v>-31.88</v>
      </c>
      <c r="G91" s="33">
        <v>-8.2799999999999994</v>
      </c>
      <c r="H91" s="33">
        <v>6.66</v>
      </c>
      <c r="I91" s="33">
        <v>6.37</v>
      </c>
      <c r="J91" s="33">
        <v>4.04</v>
      </c>
      <c r="K91" s="33">
        <v>6.88</v>
      </c>
      <c r="L91" s="33">
        <v>3.37</v>
      </c>
      <c r="M91" s="33">
        <v>8.02</v>
      </c>
      <c r="N91" s="33">
        <v>6.64</v>
      </c>
      <c r="O91" s="33">
        <v>-4.16</v>
      </c>
    </row>
    <row r="92" spans="1:15" x14ac:dyDescent="0.35">
      <c r="A92" s="40">
        <f>VLOOKUP(B92,'[1]PORTFOLIO RAW'!B:B,1,FALSE)</f>
        <v>357922</v>
      </c>
      <c r="B92" s="40">
        <v>357922</v>
      </c>
      <c r="C92" s="40" t="s">
        <v>6461</v>
      </c>
      <c r="D92" s="38" t="s">
        <v>6462</v>
      </c>
      <c r="E92" s="33">
        <v>14.59</v>
      </c>
      <c r="F92" s="33">
        <v>19.04</v>
      </c>
      <c r="G92" s="33">
        <v>8.8699999999999992</v>
      </c>
      <c r="H92" s="33">
        <v>27.9</v>
      </c>
      <c r="I92" s="33">
        <v>39.81</v>
      </c>
      <c r="J92" s="33">
        <v>18.16</v>
      </c>
      <c r="K92" s="33">
        <v>34.57</v>
      </c>
      <c r="L92" s="33">
        <v>20.56</v>
      </c>
      <c r="M92" s="33">
        <v>22.76</v>
      </c>
      <c r="N92" s="33">
        <v>20.16</v>
      </c>
      <c r="O92" s="33">
        <v>27.86</v>
      </c>
    </row>
    <row r="93" spans="1:15" x14ac:dyDescent="0.35">
      <c r="A93" s="40">
        <f>VLOOKUP(B93,'[1]PORTFOLIO RAW'!B:B,1,FALSE)</f>
        <v>883488</v>
      </c>
      <c r="B93" s="40">
        <v>883488</v>
      </c>
      <c r="C93" s="40" t="s">
        <v>6463</v>
      </c>
      <c r="D93" s="38" t="s">
        <v>6464</v>
      </c>
      <c r="E93" s="33">
        <v>-41.04</v>
      </c>
      <c r="F93" s="33">
        <v>-18.88</v>
      </c>
      <c r="G93" s="33">
        <v>-40.93</v>
      </c>
      <c r="H93" s="33">
        <v>-0.73</v>
      </c>
      <c r="I93" s="33">
        <v>3.49</v>
      </c>
      <c r="J93" s="33">
        <v>-2.29</v>
      </c>
      <c r="K93" s="33">
        <v>1.76</v>
      </c>
      <c r="L93" s="33">
        <v>5.73</v>
      </c>
      <c r="M93" s="33">
        <v>4.8</v>
      </c>
      <c r="N93" s="33">
        <v>9.4600000000000009</v>
      </c>
      <c r="O93" s="33">
        <v>9.73</v>
      </c>
    </row>
    <row r="94" spans="1:15" x14ac:dyDescent="0.35">
      <c r="A94" s="40">
        <f>VLOOKUP(B94,'[1]PORTFOLIO RAW'!B:B,1,FALSE)</f>
        <v>755148</v>
      </c>
      <c r="B94" s="40">
        <v>755148</v>
      </c>
      <c r="C94" s="40" t="s">
        <v>6465</v>
      </c>
      <c r="D94" s="38" t="s">
        <v>6466</v>
      </c>
      <c r="E94" s="33">
        <v>15.68</v>
      </c>
      <c r="F94" s="33">
        <v>-169.94</v>
      </c>
      <c r="G94" s="33">
        <v>-142.5</v>
      </c>
      <c r="H94" s="33">
        <v>65.73</v>
      </c>
      <c r="I94" s="33">
        <v>21</v>
      </c>
      <c r="J94" s="33">
        <v>66.34</v>
      </c>
      <c r="K94" s="33">
        <v>15.86</v>
      </c>
      <c r="L94" s="33">
        <v>12.76</v>
      </c>
      <c r="M94" s="33">
        <v>18.63</v>
      </c>
      <c r="N94" s="33">
        <v>19.18</v>
      </c>
      <c r="O94" s="33">
        <v>23.58</v>
      </c>
    </row>
    <row r="95" spans="1:15" x14ac:dyDescent="0.35">
      <c r="A95" s="40">
        <f>VLOOKUP(B95,'[1]PORTFOLIO RAW'!B:B,1,FALSE)</f>
        <v>135448</v>
      </c>
      <c r="B95" s="40">
        <v>135448</v>
      </c>
      <c r="C95" s="40" t="s">
        <v>6467</v>
      </c>
      <c r="D95" s="38" t="s">
        <v>6468</v>
      </c>
      <c r="E95" s="33">
        <v>359.51</v>
      </c>
      <c r="F95" s="33" t="s">
        <v>425</v>
      </c>
      <c r="G95" s="33" t="s">
        <v>425</v>
      </c>
      <c r="H95" s="33" t="s">
        <v>425</v>
      </c>
      <c r="I95" s="33" t="s">
        <v>425</v>
      </c>
      <c r="J95" s="33" t="s">
        <v>425</v>
      </c>
      <c r="K95" s="33">
        <v>159.28</v>
      </c>
      <c r="L95" s="33">
        <v>63.19</v>
      </c>
      <c r="M95" s="33">
        <v>31.38</v>
      </c>
      <c r="N95" s="33">
        <v>39.26</v>
      </c>
      <c r="O95" s="33">
        <v>36.340000000000003</v>
      </c>
    </row>
    <row r="96" spans="1:15" x14ac:dyDescent="0.35">
      <c r="A96" s="40">
        <f>VLOOKUP(B96,'[1]PORTFOLIO RAW'!B:B,1,FALSE)</f>
        <v>921268</v>
      </c>
      <c r="B96" s="40">
        <v>921268</v>
      </c>
      <c r="C96" s="40" t="s">
        <v>6469</v>
      </c>
      <c r="D96" s="38" t="s">
        <v>6470</v>
      </c>
      <c r="E96" s="33">
        <v>23.63</v>
      </c>
      <c r="F96" s="33">
        <v>25.55</v>
      </c>
      <c r="G96" s="33">
        <v>23.36</v>
      </c>
      <c r="H96" s="33">
        <v>25.68</v>
      </c>
      <c r="I96" s="33">
        <v>11.87</v>
      </c>
      <c r="J96" s="33">
        <v>11.98</v>
      </c>
      <c r="K96" s="33">
        <v>14.42</v>
      </c>
      <c r="L96" s="33">
        <v>16.41</v>
      </c>
      <c r="M96" s="33">
        <v>14.09</v>
      </c>
      <c r="N96" s="33">
        <v>17.809999999999999</v>
      </c>
      <c r="O96" s="33">
        <v>20.78</v>
      </c>
    </row>
    <row r="97" spans="1:15" x14ac:dyDescent="0.35">
      <c r="A97" s="40">
        <f>VLOOKUP(B97,'[1]PORTFOLIO RAW'!B:B,1,FALSE)</f>
        <v>912157</v>
      </c>
      <c r="B97" s="40">
        <v>912157</v>
      </c>
      <c r="C97" s="40" t="s">
        <v>6471</v>
      </c>
      <c r="D97" s="38" t="s">
        <v>6472</v>
      </c>
      <c r="E97" s="33">
        <v>8.35</v>
      </c>
      <c r="F97" s="33">
        <v>8.0399999999999991</v>
      </c>
      <c r="G97" s="33">
        <v>5.36</v>
      </c>
      <c r="H97" s="33">
        <v>21.6</v>
      </c>
      <c r="I97" s="33">
        <v>0.41</v>
      </c>
      <c r="J97" s="33">
        <v>3.7</v>
      </c>
      <c r="K97" s="33">
        <v>8.5</v>
      </c>
      <c r="L97" s="33">
        <v>7.82</v>
      </c>
      <c r="M97" s="33">
        <v>10.23</v>
      </c>
      <c r="N97" s="33">
        <v>10.99</v>
      </c>
      <c r="O97" s="33">
        <v>12.57</v>
      </c>
    </row>
    <row r="98" spans="1:15" x14ac:dyDescent="0.35">
      <c r="A98" s="40">
        <f>VLOOKUP(B98,'[1]PORTFOLIO RAW'!B:B,1,FALSE)</f>
        <v>500320</v>
      </c>
      <c r="B98" s="40">
        <v>500320</v>
      </c>
      <c r="C98" s="40" t="s">
        <v>6473</v>
      </c>
      <c r="D98" s="38" t="s">
        <v>6474</v>
      </c>
      <c r="E98" s="33">
        <v>2.04</v>
      </c>
      <c r="F98" s="33">
        <v>-10.85</v>
      </c>
      <c r="G98" s="33">
        <v>-29.12</v>
      </c>
      <c r="H98" s="33">
        <v>-23.09</v>
      </c>
      <c r="I98" s="33">
        <v>-10.43</v>
      </c>
      <c r="J98" s="33">
        <v>3.03</v>
      </c>
      <c r="K98" s="33">
        <v>4.1500000000000004</v>
      </c>
      <c r="L98" s="33">
        <v>0.34</v>
      </c>
      <c r="M98" s="33">
        <v>32.06</v>
      </c>
      <c r="N98" s="33">
        <v>35.950000000000003</v>
      </c>
      <c r="O98" s="33">
        <v>25.94</v>
      </c>
    </row>
    <row r="99" spans="1:15" x14ac:dyDescent="0.35">
      <c r="A99" s="40">
        <f>VLOOKUP(B99,'[1]PORTFOLIO RAW'!B:B,1,FALSE)</f>
        <v>905115</v>
      </c>
      <c r="B99" s="40">
        <v>905115</v>
      </c>
      <c r="C99" s="40" t="s">
        <v>6475</v>
      </c>
      <c r="D99" s="38" t="s">
        <v>6476</v>
      </c>
      <c r="E99" s="33">
        <v>25.24</v>
      </c>
      <c r="F99" s="33">
        <v>26.97</v>
      </c>
      <c r="G99" s="33">
        <v>19.52</v>
      </c>
      <c r="H99" s="33">
        <v>23.59</v>
      </c>
      <c r="I99" s="33">
        <v>24.57</v>
      </c>
      <c r="J99" s="33">
        <v>19.02</v>
      </c>
      <c r="K99" s="33">
        <v>19.2</v>
      </c>
      <c r="L99" s="33">
        <v>20.74</v>
      </c>
      <c r="M99" s="33">
        <v>29.78</v>
      </c>
      <c r="N99" s="33">
        <v>20.9</v>
      </c>
      <c r="O99" s="33">
        <v>18.64</v>
      </c>
    </row>
    <row r="100" spans="1:15" x14ac:dyDescent="0.35">
      <c r="A100" s="40">
        <f>VLOOKUP(B100,'[1]PORTFOLIO RAW'!B:B,1,FALSE)</f>
        <v>902306</v>
      </c>
      <c r="B100" s="40">
        <v>902306</v>
      </c>
      <c r="C100" s="40" t="s">
        <v>6477</v>
      </c>
      <c r="D100" s="38" t="s">
        <v>6478</v>
      </c>
      <c r="E100" s="33">
        <v>13.82</v>
      </c>
      <c r="F100" s="33">
        <v>15.17</v>
      </c>
      <c r="G100" s="33">
        <v>14.85</v>
      </c>
      <c r="H100" s="33">
        <v>14.61</v>
      </c>
      <c r="I100" s="33">
        <v>15.43</v>
      </c>
      <c r="J100" s="33">
        <v>9.33</v>
      </c>
      <c r="K100" s="33">
        <v>7.56</v>
      </c>
      <c r="L100" s="33">
        <v>9.58</v>
      </c>
      <c r="M100" s="33">
        <v>-1.83</v>
      </c>
      <c r="N100" s="33">
        <v>-6.73</v>
      </c>
      <c r="O100" s="33">
        <v>5.12</v>
      </c>
    </row>
    <row r="101" spans="1:15" x14ac:dyDescent="0.35">
      <c r="A101" s="40">
        <f>VLOOKUP(B101,'[1]PORTFOLIO RAW'!B:B,1,FALSE)</f>
        <v>500373</v>
      </c>
      <c r="B101" s="40">
        <v>500373</v>
      </c>
      <c r="C101" s="40" t="s">
        <v>6479</v>
      </c>
      <c r="D101" s="38" t="s">
        <v>6480</v>
      </c>
      <c r="E101" s="33">
        <v>17.29</v>
      </c>
      <c r="F101" s="33">
        <v>30.46</v>
      </c>
      <c r="G101" s="33">
        <v>5.75</v>
      </c>
      <c r="H101" s="33">
        <v>1.59</v>
      </c>
      <c r="I101" s="33">
        <v>9.5399999999999991</v>
      </c>
      <c r="J101" s="33">
        <v>4.4000000000000004</v>
      </c>
      <c r="K101" s="33">
        <v>15.31</v>
      </c>
      <c r="L101" s="33">
        <v>17.600000000000001</v>
      </c>
      <c r="M101" s="33">
        <v>-29.52</v>
      </c>
      <c r="N101" s="33">
        <v>-8.15</v>
      </c>
      <c r="O101" s="33">
        <v>17.07</v>
      </c>
    </row>
    <row r="102" spans="1:15" x14ac:dyDescent="0.35">
      <c r="A102" s="40">
        <f>VLOOKUP(B102,'[1]PORTFOLIO RAW'!B:B,1,FALSE)</f>
        <v>906194</v>
      </c>
      <c r="B102" s="40">
        <v>906194</v>
      </c>
      <c r="C102" s="40" t="s">
        <v>6481</v>
      </c>
      <c r="D102" s="38" t="s">
        <v>6482</v>
      </c>
      <c r="E102" s="33">
        <v>24.38</v>
      </c>
      <c r="F102" s="33">
        <v>20.12</v>
      </c>
      <c r="G102" s="33">
        <v>16.059999999999999</v>
      </c>
      <c r="H102" s="33">
        <v>16.2</v>
      </c>
      <c r="I102" s="33">
        <v>13.73</v>
      </c>
      <c r="J102" s="33">
        <v>14.97</v>
      </c>
      <c r="K102" s="33">
        <v>16.62</v>
      </c>
      <c r="L102" s="33">
        <v>16.329999999999998</v>
      </c>
      <c r="M102" s="33">
        <v>19.02</v>
      </c>
      <c r="N102" s="33">
        <v>19.66</v>
      </c>
      <c r="O102" s="33">
        <v>20.12</v>
      </c>
    </row>
    <row r="103" spans="1:15" x14ac:dyDescent="0.35">
      <c r="A103" s="40">
        <f>VLOOKUP(B103,'[1]PORTFOLIO RAW'!B:B,1,FALSE)</f>
        <v>329534</v>
      </c>
      <c r="B103" s="40">
        <v>329534</v>
      </c>
      <c r="C103" s="40" t="s">
        <v>6483</v>
      </c>
      <c r="D103" s="38" t="s">
        <v>6484</v>
      </c>
      <c r="E103" s="33">
        <v>18.559999999999999</v>
      </c>
      <c r="F103" s="33">
        <v>8.41</v>
      </c>
      <c r="G103" s="33">
        <v>7.23</v>
      </c>
      <c r="H103" s="33">
        <v>5.53</v>
      </c>
      <c r="I103" s="33">
        <v>16.98</v>
      </c>
      <c r="J103" s="33">
        <v>13</v>
      </c>
      <c r="K103" s="33">
        <v>20.64</v>
      </c>
      <c r="L103" s="33">
        <v>6.04</v>
      </c>
      <c r="M103" s="33">
        <v>8.32</v>
      </c>
      <c r="N103" s="33">
        <v>41.59</v>
      </c>
      <c r="O103" s="33">
        <v>5.89</v>
      </c>
    </row>
    <row r="104" spans="1:15" x14ac:dyDescent="0.35">
      <c r="A104" s="40">
        <f>VLOOKUP(B104,'[1]PORTFOLIO RAW'!B:B,1,FALSE)</f>
        <v>867375</v>
      </c>
      <c r="B104" s="40">
        <v>867375</v>
      </c>
      <c r="C104" s="40" t="s">
        <v>6485</v>
      </c>
      <c r="D104" s="38" t="s">
        <v>6486</v>
      </c>
      <c r="E104" s="33">
        <v>31.84</v>
      </c>
      <c r="F104" s="33">
        <v>33.22</v>
      </c>
      <c r="G104" s="33">
        <v>13.26</v>
      </c>
      <c r="H104" s="33">
        <v>26.66</v>
      </c>
      <c r="I104" s="33">
        <v>30.62</v>
      </c>
      <c r="J104" s="33">
        <v>31.96</v>
      </c>
      <c r="K104" s="33">
        <v>33.880000000000003</v>
      </c>
      <c r="L104" s="33">
        <v>33.72</v>
      </c>
      <c r="M104" s="33">
        <v>29.04</v>
      </c>
      <c r="N104" s="33">
        <v>30.9</v>
      </c>
      <c r="O104" s="33">
        <v>31.4</v>
      </c>
    </row>
    <row r="105" spans="1:15" x14ac:dyDescent="0.35">
      <c r="A105" s="40">
        <f>VLOOKUP(B105,'[1]PORTFOLIO RAW'!B:B,1,FALSE)</f>
        <v>910722</v>
      </c>
      <c r="B105" s="40">
        <v>910722</v>
      </c>
      <c r="C105" s="40" t="s">
        <v>6487</v>
      </c>
      <c r="D105" s="38" t="s">
        <v>6488</v>
      </c>
      <c r="E105" s="33">
        <v>23.44</v>
      </c>
      <c r="F105" s="33">
        <v>23.22</v>
      </c>
      <c r="G105" s="33">
        <v>16.46</v>
      </c>
      <c r="H105" s="33">
        <v>20.9</v>
      </c>
      <c r="I105" s="33">
        <v>20.6</v>
      </c>
      <c r="J105" s="33">
        <v>16.54</v>
      </c>
      <c r="K105" s="33">
        <v>16.95</v>
      </c>
      <c r="L105" s="33">
        <v>19.07</v>
      </c>
      <c r="M105" s="33">
        <v>25.68</v>
      </c>
      <c r="N105" s="33">
        <v>24.36</v>
      </c>
      <c r="O105" s="33">
        <v>25.51</v>
      </c>
    </row>
    <row r="106" spans="1:15" x14ac:dyDescent="0.35">
      <c r="A106" s="40">
        <f>VLOOKUP(B106,'[1]PORTFOLIO RAW'!B:B,1,FALSE)</f>
        <v>905039</v>
      </c>
      <c r="B106" s="40">
        <v>905039</v>
      </c>
      <c r="C106" s="40" t="s">
        <v>6489</v>
      </c>
      <c r="D106" s="38" t="s">
        <v>6490</v>
      </c>
      <c r="E106" s="33">
        <v>34.47</v>
      </c>
      <c r="F106" s="33">
        <v>38.53</v>
      </c>
      <c r="G106" s="33">
        <v>17.25</v>
      </c>
      <c r="H106" s="33">
        <v>23.67</v>
      </c>
      <c r="I106" s="33">
        <v>27.26</v>
      </c>
      <c r="J106" s="33">
        <v>28.03</v>
      </c>
      <c r="K106" s="33">
        <v>19.170000000000002</v>
      </c>
      <c r="L106" s="33">
        <v>18.670000000000002</v>
      </c>
      <c r="M106" s="33">
        <v>9.36</v>
      </c>
      <c r="N106" s="33">
        <v>4.6399999999999997</v>
      </c>
      <c r="O106" s="33">
        <v>11.1</v>
      </c>
    </row>
    <row r="107" spans="1:15" x14ac:dyDescent="0.35">
      <c r="A107" s="40">
        <f>VLOOKUP(B107,'[1]PORTFOLIO RAW'!B:B,1,FALSE)</f>
        <v>905082</v>
      </c>
      <c r="B107" s="40">
        <v>905082</v>
      </c>
      <c r="C107" s="40" t="s">
        <v>6491</v>
      </c>
      <c r="D107" s="38" t="s">
        <v>6492</v>
      </c>
      <c r="E107" s="33">
        <v>12.76</v>
      </c>
      <c r="F107" s="33">
        <v>30.97</v>
      </c>
      <c r="G107" s="33">
        <v>23.09</v>
      </c>
      <c r="H107" s="33">
        <v>15.54</v>
      </c>
      <c r="I107" s="33">
        <v>30.71</v>
      </c>
      <c r="J107" s="33">
        <v>30.45</v>
      </c>
      <c r="K107" s="33">
        <v>19.489999999999998</v>
      </c>
      <c r="L107" s="33">
        <v>20.100000000000001</v>
      </c>
      <c r="M107" s="33">
        <v>28.8</v>
      </c>
      <c r="N107" s="33">
        <v>10.9</v>
      </c>
      <c r="O107" s="33">
        <v>23.1</v>
      </c>
    </row>
    <row r="108" spans="1:15" x14ac:dyDescent="0.35">
      <c r="A108" s="40">
        <f>VLOOKUP(B108,'[1]PORTFOLIO RAW'!B:B,1,FALSE)</f>
        <v>905016</v>
      </c>
      <c r="B108" s="40">
        <v>905016</v>
      </c>
      <c r="C108" s="40" t="s">
        <v>6493</v>
      </c>
      <c r="D108" s="38" t="s">
        <v>6494</v>
      </c>
      <c r="E108" s="33">
        <v>12.7</v>
      </c>
      <c r="F108" s="33">
        <v>14.62</v>
      </c>
      <c r="G108" s="33">
        <v>13.1</v>
      </c>
      <c r="H108" s="33">
        <v>14.27</v>
      </c>
      <c r="I108" s="33">
        <v>13.08</v>
      </c>
      <c r="J108" s="33">
        <v>12.32</v>
      </c>
      <c r="K108" s="33">
        <v>11.19</v>
      </c>
      <c r="L108" s="33">
        <v>12.99</v>
      </c>
      <c r="M108" s="33">
        <v>12.95</v>
      </c>
      <c r="N108" s="33">
        <v>12.41</v>
      </c>
      <c r="O108" s="33">
        <v>20.47</v>
      </c>
    </row>
    <row r="109" spans="1:15" x14ac:dyDescent="0.35">
      <c r="A109" s="40" t="str">
        <f>VLOOKUP(B109,'[1]PORTFOLIO RAW'!B:B,1,FALSE)</f>
        <v>28341F</v>
      </c>
      <c r="B109" s="40" t="s">
        <v>355</v>
      </c>
      <c r="C109" s="40" t="s">
        <v>6495</v>
      </c>
      <c r="D109" s="38" t="s">
        <v>6496</v>
      </c>
      <c r="E109" s="33">
        <v>16.82</v>
      </c>
      <c r="F109" s="33">
        <v>10.85</v>
      </c>
      <c r="G109" s="33">
        <v>9.73</v>
      </c>
      <c r="H109" s="33">
        <v>6.19</v>
      </c>
      <c r="I109" s="33">
        <v>12.58</v>
      </c>
      <c r="J109" s="33">
        <v>9.6199999999999992</v>
      </c>
      <c r="K109" s="33">
        <v>10.33</v>
      </c>
      <c r="L109" s="33">
        <v>10.9</v>
      </c>
      <c r="M109" s="33">
        <v>3.38</v>
      </c>
      <c r="N109" s="33">
        <v>13.89</v>
      </c>
      <c r="O109" s="33">
        <v>14.26</v>
      </c>
    </row>
    <row r="110" spans="1:15" x14ac:dyDescent="0.35">
      <c r="A110" s="40">
        <f>VLOOKUP(B110,'[1]PORTFOLIO RAW'!B:B,1,FALSE)</f>
        <v>755980</v>
      </c>
      <c r="B110" s="40">
        <v>755980</v>
      </c>
      <c r="C110" s="40" t="s">
        <v>6497</v>
      </c>
      <c r="D110" s="38" t="s">
        <v>6498</v>
      </c>
      <c r="E110" s="33">
        <v>24.08</v>
      </c>
      <c r="F110" s="33">
        <v>25.99</v>
      </c>
      <c r="G110" s="33">
        <v>15.8</v>
      </c>
      <c r="H110" s="33">
        <v>21.46</v>
      </c>
      <c r="I110" s="33">
        <v>26.11</v>
      </c>
      <c r="J110" s="33">
        <v>27.86</v>
      </c>
      <c r="K110" s="33">
        <v>26.92</v>
      </c>
      <c r="L110" s="33">
        <v>26.8</v>
      </c>
      <c r="M110" s="33">
        <v>27.79</v>
      </c>
      <c r="N110" s="33">
        <v>26.75</v>
      </c>
      <c r="O110" s="33">
        <v>28.71</v>
      </c>
    </row>
    <row r="111" spans="1:15" x14ac:dyDescent="0.35">
      <c r="A111" s="40">
        <f>VLOOKUP(B111,'[1]PORTFOLIO RAW'!B:B,1,FALSE)</f>
        <v>905994</v>
      </c>
      <c r="B111" s="40">
        <v>905994</v>
      </c>
      <c r="C111" s="40" t="s">
        <v>6499</v>
      </c>
      <c r="D111" s="38" t="s">
        <v>6500</v>
      </c>
      <c r="E111" s="33">
        <v>20.63</v>
      </c>
      <c r="F111" s="33">
        <v>11.7</v>
      </c>
      <c r="G111" s="33">
        <v>8.61</v>
      </c>
      <c r="H111" s="33">
        <v>10.6</v>
      </c>
      <c r="I111" s="33">
        <v>12.46</v>
      </c>
      <c r="J111" s="33">
        <v>12.13</v>
      </c>
      <c r="K111" s="33">
        <v>11.88</v>
      </c>
      <c r="L111" s="33">
        <v>10.75</v>
      </c>
      <c r="M111" s="33">
        <v>12.86</v>
      </c>
      <c r="N111" s="33">
        <v>13.74</v>
      </c>
      <c r="O111" s="33">
        <v>14.07</v>
      </c>
    </row>
    <row r="112" spans="1:15" x14ac:dyDescent="0.35">
      <c r="A112" s="40">
        <f>VLOOKUP(B112,'[1]PORTFOLIO RAW'!B:B,1,FALSE)</f>
        <v>997198</v>
      </c>
      <c r="B112" s="40">
        <v>997198</v>
      </c>
      <c r="C112" s="40" t="s">
        <v>6501</v>
      </c>
      <c r="D112" s="38" t="s">
        <v>6502</v>
      </c>
      <c r="E112" s="33">
        <v>11.22</v>
      </c>
      <c r="F112" s="33">
        <v>-25.67</v>
      </c>
      <c r="G112" s="33">
        <v>5.79</v>
      </c>
      <c r="H112" s="33">
        <v>5.0199999999999996</v>
      </c>
      <c r="I112" s="33">
        <v>9.4499999999999993</v>
      </c>
      <c r="J112" s="33">
        <v>11.73</v>
      </c>
      <c r="K112" s="33">
        <v>13.29</v>
      </c>
      <c r="L112" s="33">
        <v>10.07</v>
      </c>
      <c r="M112" s="33">
        <v>11.26</v>
      </c>
      <c r="N112" s="33">
        <v>10.029999999999999</v>
      </c>
      <c r="O112" s="33">
        <v>14.02</v>
      </c>
    </row>
    <row r="113" spans="1:15" x14ac:dyDescent="0.35">
      <c r="A113" s="40">
        <f>VLOOKUP(B113,'[1]PORTFOLIO RAW'!B:B,1,FALSE)</f>
        <v>951503</v>
      </c>
      <c r="B113" s="40">
        <v>951503</v>
      </c>
      <c r="C113" s="40" t="s">
        <v>6503</v>
      </c>
      <c r="D113" s="38" t="s">
        <v>6504</v>
      </c>
      <c r="E113" s="33">
        <v>10.25</v>
      </c>
      <c r="F113" s="33">
        <v>8.76</v>
      </c>
      <c r="G113" s="33">
        <v>5.05</v>
      </c>
      <c r="H113" s="33">
        <v>9.2899999999999991</v>
      </c>
      <c r="I113" s="33">
        <v>9.7799999999999994</v>
      </c>
      <c r="J113" s="33">
        <v>10.76</v>
      </c>
      <c r="K113" s="33">
        <v>10.76</v>
      </c>
      <c r="L113" s="33">
        <v>9.09</v>
      </c>
      <c r="M113" s="33">
        <v>7.58</v>
      </c>
      <c r="N113" s="33">
        <v>8.1</v>
      </c>
      <c r="O113" s="33">
        <v>8.77</v>
      </c>
    </row>
    <row r="114" spans="1:15" x14ac:dyDescent="0.35">
      <c r="A114" s="40">
        <f>VLOOKUP(B114,'[1]PORTFOLIO RAW'!B:B,1,FALSE)</f>
        <v>741123</v>
      </c>
      <c r="B114" s="40">
        <v>741123</v>
      </c>
      <c r="C114" s="40" t="s">
        <v>6505</v>
      </c>
      <c r="D114" s="38" t="s">
        <v>6506</v>
      </c>
      <c r="E114" s="33">
        <v>17.940000000000001</v>
      </c>
      <c r="F114" s="33">
        <v>22.49</v>
      </c>
      <c r="G114" s="33">
        <v>16.940000000000001</v>
      </c>
      <c r="H114" s="33">
        <v>15.86</v>
      </c>
      <c r="I114" s="33">
        <v>14.55</v>
      </c>
      <c r="J114" s="33">
        <v>18.309999999999999</v>
      </c>
      <c r="K114" s="33">
        <v>18.510000000000002</v>
      </c>
      <c r="L114" s="33">
        <v>21.92</v>
      </c>
      <c r="M114" s="33">
        <v>23.91</v>
      </c>
      <c r="N114" s="33">
        <v>35.76</v>
      </c>
      <c r="O114" s="33">
        <v>47.27</v>
      </c>
    </row>
    <row r="115" spans="1:15" x14ac:dyDescent="0.35">
      <c r="A115" s="40">
        <f>VLOOKUP(B115,'[1]PORTFOLIO RAW'!B:B,1,FALSE)</f>
        <v>546814</v>
      </c>
      <c r="B115" s="40">
        <v>546814</v>
      </c>
      <c r="C115" s="40" t="s">
        <v>6507</v>
      </c>
      <c r="D115" s="38" t="s">
        <v>6508</v>
      </c>
      <c r="E115" s="33">
        <v>8.06</v>
      </c>
      <c r="F115" s="33">
        <v>-66.010000000000005</v>
      </c>
      <c r="G115" s="33">
        <v>7.49</v>
      </c>
      <c r="H115" s="33">
        <v>16.64</v>
      </c>
      <c r="I115" s="33">
        <v>21.91</v>
      </c>
      <c r="J115" s="33">
        <v>22.28</v>
      </c>
      <c r="K115" s="33">
        <v>24.16</v>
      </c>
      <c r="L115" s="33">
        <v>26.25</v>
      </c>
      <c r="M115" s="33">
        <v>22.27</v>
      </c>
      <c r="N115" s="33">
        <v>14.44</v>
      </c>
      <c r="O115" s="33">
        <v>30.95</v>
      </c>
    </row>
    <row r="116" spans="1:15" x14ac:dyDescent="0.35">
      <c r="A116" s="40">
        <f>VLOOKUP(B116,'[1]PORTFOLIO RAW'!B:B,1,FALSE)</f>
        <v>938076</v>
      </c>
      <c r="B116" s="40">
        <v>938076</v>
      </c>
      <c r="C116" s="40" t="s">
        <v>6509</v>
      </c>
      <c r="D116" s="38" t="s">
        <v>6510</v>
      </c>
      <c r="E116" s="33">
        <v>25.3</v>
      </c>
      <c r="F116" s="33">
        <v>22.05</v>
      </c>
      <c r="G116" s="33">
        <v>12.2</v>
      </c>
      <c r="H116" s="33">
        <v>18.73</v>
      </c>
      <c r="I116" s="33">
        <v>23.57</v>
      </c>
      <c r="J116" s="33">
        <v>21.66</v>
      </c>
      <c r="K116" s="33">
        <v>22.17</v>
      </c>
      <c r="L116" s="33">
        <v>21.89</v>
      </c>
      <c r="M116" s="33">
        <v>17.27</v>
      </c>
      <c r="N116" s="33">
        <v>14.43</v>
      </c>
      <c r="O116" s="33">
        <v>13.72</v>
      </c>
    </row>
    <row r="117" spans="1:15" x14ac:dyDescent="0.35">
      <c r="A117" s="40">
        <f>VLOOKUP(B117,'[1]PORTFOLIO RAW'!B:B,1,FALSE)</f>
        <v>152594</v>
      </c>
      <c r="B117" s="40">
        <v>152594</v>
      </c>
      <c r="C117" s="40" t="s">
        <v>6511</v>
      </c>
      <c r="D117" s="38" t="s">
        <v>6512</v>
      </c>
      <c r="E117" s="33">
        <v>35.49</v>
      </c>
      <c r="F117" s="33">
        <v>-138.94</v>
      </c>
      <c r="G117" s="33">
        <v>60.82</v>
      </c>
      <c r="H117" s="33">
        <v>45.58</v>
      </c>
      <c r="I117" s="33">
        <v>32.4</v>
      </c>
      <c r="J117" s="33">
        <v>18.329999999999998</v>
      </c>
      <c r="K117" s="33">
        <v>13.82</v>
      </c>
      <c r="L117" s="33">
        <v>-6.67</v>
      </c>
      <c r="M117" s="33">
        <v>-93.71</v>
      </c>
      <c r="N117" s="33">
        <v>-59.86</v>
      </c>
      <c r="O117" s="33">
        <v>25.85</v>
      </c>
    </row>
    <row r="118" spans="1:15" x14ac:dyDescent="0.35">
      <c r="A118" s="40">
        <f>VLOOKUP(B118,'[1]PORTFOLIO RAW'!B:B,1,FALSE)</f>
        <v>951018</v>
      </c>
      <c r="B118" s="40">
        <v>951018</v>
      </c>
      <c r="C118" s="40" t="s">
        <v>6513</v>
      </c>
      <c r="D118" s="38" t="s">
        <v>6514</v>
      </c>
      <c r="E118" s="33">
        <v>17.63</v>
      </c>
      <c r="F118" s="33">
        <v>22.33</v>
      </c>
      <c r="G118" s="33">
        <v>23.76</v>
      </c>
      <c r="H118" s="33">
        <v>26.84</v>
      </c>
      <c r="I118" s="33">
        <v>24.37</v>
      </c>
      <c r="J118" s="33">
        <v>40.18</v>
      </c>
      <c r="K118" s="33">
        <v>42.98</v>
      </c>
      <c r="L118" s="33">
        <v>41.75</v>
      </c>
      <c r="M118" s="33">
        <v>33.29</v>
      </c>
      <c r="N118" s="33">
        <v>24.81</v>
      </c>
      <c r="O118" s="33">
        <v>28.04</v>
      </c>
    </row>
    <row r="119" spans="1:15" x14ac:dyDescent="0.35">
      <c r="A119" s="40">
        <f>VLOOKUP(B119,'[1]PORTFOLIO RAW'!B:B,1,FALSE)</f>
        <v>907652</v>
      </c>
      <c r="B119" s="40">
        <v>907652</v>
      </c>
      <c r="C119" s="40" t="s">
        <v>6515</v>
      </c>
      <c r="D119" s="38" t="s">
        <v>6516</v>
      </c>
      <c r="E119" s="33">
        <v>19.190000000000001</v>
      </c>
      <c r="F119" s="33">
        <v>22.54</v>
      </c>
      <c r="G119" s="33">
        <v>21.3</v>
      </c>
      <c r="H119" s="33">
        <v>20.39</v>
      </c>
      <c r="I119" s="33">
        <v>19.03</v>
      </c>
      <c r="J119" s="33">
        <v>-2.7</v>
      </c>
      <c r="K119" s="33">
        <v>18.21</v>
      </c>
      <c r="L119" s="33">
        <v>19.239999999999998</v>
      </c>
      <c r="M119" s="33">
        <v>26.28</v>
      </c>
      <c r="N119" s="33">
        <v>27.22</v>
      </c>
      <c r="O119" s="33">
        <v>25.99</v>
      </c>
    </row>
    <row r="120" spans="1:15" x14ac:dyDescent="0.35">
      <c r="A120" s="40">
        <f>VLOOKUP(B120,'[1]PORTFOLIO RAW'!B:B,1,FALSE)</f>
        <v>905801</v>
      </c>
      <c r="B120" s="40">
        <v>905801</v>
      </c>
      <c r="C120" s="40" t="s">
        <v>6517</v>
      </c>
      <c r="D120" s="38" t="s">
        <v>6518</v>
      </c>
      <c r="E120" s="33">
        <v>20.63</v>
      </c>
      <c r="F120" s="33">
        <v>22.45</v>
      </c>
      <c r="G120" s="33">
        <v>22.9</v>
      </c>
      <c r="H120" s="33">
        <v>28.94</v>
      </c>
      <c r="I120" s="33">
        <v>30.56</v>
      </c>
      <c r="J120" s="33">
        <v>24.51</v>
      </c>
      <c r="K120" s="33">
        <v>28.34</v>
      </c>
      <c r="L120" s="33">
        <v>27.63</v>
      </c>
      <c r="M120" s="33">
        <v>21.18</v>
      </c>
      <c r="N120" s="33">
        <v>34.200000000000003</v>
      </c>
      <c r="O120" s="33">
        <v>35.81</v>
      </c>
    </row>
    <row r="121" spans="1:15" x14ac:dyDescent="0.35">
      <c r="A121" s="40">
        <f>VLOOKUP(B121,'[1]PORTFOLIO RAW'!B:B,1,FALSE)</f>
        <v>906511</v>
      </c>
      <c r="B121" s="40">
        <v>906511</v>
      </c>
      <c r="C121" s="40" t="s">
        <v>6519</v>
      </c>
      <c r="D121" s="38" t="s">
        <v>6520</v>
      </c>
      <c r="E121" s="33">
        <v>19.23</v>
      </c>
      <c r="F121" s="33">
        <v>18.86</v>
      </c>
      <c r="G121" s="33">
        <v>16.16</v>
      </c>
      <c r="H121" s="33">
        <v>17.559999999999999</v>
      </c>
      <c r="I121" s="33">
        <v>20.27</v>
      </c>
      <c r="J121" s="33">
        <v>22.57</v>
      </c>
      <c r="K121" s="33">
        <v>21.58</v>
      </c>
      <c r="L121" s="33">
        <v>21.39</v>
      </c>
      <c r="M121" s="33">
        <v>21.89</v>
      </c>
      <c r="N121" s="33">
        <v>21.68</v>
      </c>
      <c r="O121" s="33">
        <v>18.670000000000002</v>
      </c>
    </row>
    <row r="122" spans="1:15" x14ac:dyDescent="0.35">
      <c r="A122" s="40">
        <f>VLOOKUP(B122,'[1]PORTFOLIO RAW'!B:B,1,FALSE)</f>
        <v>546697</v>
      </c>
      <c r="B122" s="40">
        <v>546697</v>
      </c>
      <c r="C122" s="40" t="s">
        <v>6521</v>
      </c>
      <c r="D122" s="38" t="s">
        <v>6522</v>
      </c>
      <c r="E122" s="33">
        <v>61.24</v>
      </c>
      <c r="F122" s="33">
        <v>52.84</v>
      </c>
      <c r="G122" s="33">
        <v>50.11</v>
      </c>
      <c r="H122" s="33">
        <v>47.44</v>
      </c>
      <c r="I122" s="33">
        <v>44.49</v>
      </c>
      <c r="J122" s="33">
        <v>32.299999999999997</v>
      </c>
      <c r="K122" s="33">
        <v>29.75</v>
      </c>
      <c r="L122" s="33">
        <v>90.32</v>
      </c>
      <c r="M122" s="33">
        <v>106.64</v>
      </c>
      <c r="N122" s="33">
        <v>72.16</v>
      </c>
      <c r="O122" s="33">
        <v>23.53</v>
      </c>
    </row>
    <row r="123" spans="1:15" x14ac:dyDescent="0.35">
      <c r="A123" s="40">
        <f>VLOOKUP(B123,'[1]PORTFOLIO RAW'!B:B,1,FALSE)</f>
        <v>134784</v>
      </c>
      <c r="B123" s="40">
        <v>134784</v>
      </c>
      <c r="C123" s="40" t="s">
        <v>6523</v>
      </c>
      <c r="D123" s="38" t="s">
        <v>6524</v>
      </c>
      <c r="E123" s="33">
        <v>14.91</v>
      </c>
      <c r="F123" s="33">
        <v>15.92</v>
      </c>
      <c r="G123" s="33">
        <v>13.35</v>
      </c>
      <c r="H123" s="33">
        <v>18.399999999999999</v>
      </c>
      <c r="I123" s="33">
        <v>16.3</v>
      </c>
      <c r="J123" s="33">
        <v>19.97</v>
      </c>
      <c r="K123" s="33">
        <v>19.25</v>
      </c>
      <c r="L123" s="33">
        <v>16.2</v>
      </c>
      <c r="M123" s="33">
        <v>17.87</v>
      </c>
      <c r="N123" s="33">
        <v>26.68</v>
      </c>
      <c r="O123" s="33">
        <v>50.65</v>
      </c>
    </row>
    <row r="124" spans="1:15" x14ac:dyDescent="0.35">
      <c r="A124" s="40">
        <f>VLOOKUP(B124,'[1]PORTFOLIO RAW'!B:B,1,FALSE)</f>
        <v>694405</v>
      </c>
      <c r="B124" s="40">
        <v>694405</v>
      </c>
      <c r="C124" s="40" t="s">
        <v>6525</v>
      </c>
      <c r="D124" s="38" t="s">
        <v>6526</v>
      </c>
      <c r="E124" s="33">
        <v>34.49</v>
      </c>
      <c r="F124" s="33">
        <v>-1.2</v>
      </c>
      <c r="G124" s="33">
        <v>-2.69</v>
      </c>
      <c r="H124" s="33">
        <v>8.66</v>
      </c>
      <c r="I124" s="33">
        <v>15.86</v>
      </c>
      <c r="J124" s="33">
        <v>12.54</v>
      </c>
      <c r="K124" s="33">
        <v>9.48</v>
      </c>
      <c r="L124" s="33">
        <v>14.21</v>
      </c>
      <c r="M124" s="33">
        <v>13.82</v>
      </c>
      <c r="N124" s="33">
        <v>32.57</v>
      </c>
      <c r="O124" s="33">
        <v>46.05</v>
      </c>
    </row>
    <row r="125" spans="1:15" x14ac:dyDescent="0.35">
      <c r="A125" s="40">
        <f>VLOOKUP(B125,'[1]PORTFOLIO RAW'!B:B,1,FALSE)</f>
        <v>906150</v>
      </c>
      <c r="B125" s="40">
        <v>906150</v>
      </c>
      <c r="C125" s="40" t="s">
        <v>6527</v>
      </c>
      <c r="D125" s="38" t="s">
        <v>6528</v>
      </c>
      <c r="E125" s="33">
        <v>19.489999999999998</v>
      </c>
      <c r="F125" s="33">
        <v>15.81</v>
      </c>
      <c r="G125" s="33">
        <v>9.66</v>
      </c>
      <c r="H125" s="33">
        <v>9.58</v>
      </c>
      <c r="I125" s="33">
        <v>11.13</v>
      </c>
      <c r="J125" s="33">
        <v>11.38</v>
      </c>
      <c r="K125" s="33">
        <v>10.28</v>
      </c>
      <c r="L125" s="33">
        <v>11.76</v>
      </c>
      <c r="M125" s="33">
        <v>-5.42</v>
      </c>
      <c r="N125" s="33">
        <v>9.3800000000000008</v>
      </c>
      <c r="O125" s="33">
        <v>-8.92</v>
      </c>
    </row>
    <row r="126" spans="1:15" x14ac:dyDescent="0.35">
      <c r="A126" s="40">
        <f>VLOOKUP(B126,'[1]PORTFOLIO RAW'!B:B,1,FALSE)</f>
        <v>905898</v>
      </c>
      <c r="B126" s="40">
        <v>905898</v>
      </c>
      <c r="C126" s="40" t="s">
        <v>6529</v>
      </c>
      <c r="D126" s="38" t="s">
        <v>6530</v>
      </c>
      <c r="E126" s="33">
        <v>19.649999999999999</v>
      </c>
      <c r="F126" s="33">
        <v>23.01</v>
      </c>
      <c r="G126" s="33">
        <v>20.03</v>
      </c>
      <c r="H126" s="33">
        <v>22.86</v>
      </c>
      <c r="I126" s="33">
        <v>26.71</v>
      </c>
      <c r="J126" s="33">
        <v>23.97</v>
      </c>
      <c r="K126" s="33" t="s">
        <v>425</v>
      </c>
      <c r="L126" s="33">
        <v>24.53</v>
      </c>
      <c r="M126" s="33">
        <v>27.81</v>
      </c>
      <c r="N126" s="33">
        <v>29.55</v>
      </c>
      <c r="O126" s="33">
        <v>33.32</v>
      </c>
    </row>
    <row r="127" spans="1:15" x14ac:dyDescent="0.35">
      <c r="A127" s="40">
        <f>VLOOKUP(B127,'[1]PORTFOLIO RAW'!B:B,1,FALSE)</f>
        <v>904678</v>
      </c>
      <c r="B127" s="40">
        <v>904678</v>
      </c>
      <c r="C127" s="40" t="s">
        <v>6531</v>
      </c>
      <c r="D127" s="38" t="s">
        <v>6532</v>
      </c>
      <c r="E127" s="33">
        <v>49.14</v>
      </c>
      <c r="F127" s="33">
        <v>21.08</v>
      </c>
      <c r="G127" s="33">
        <v>13.92</v>
      </c>
      <c r="H127" s="33">
        <v>19.21</v>
      </c>
      <c r="I127" s="33">
        <v>24.09</v>
      </c>
      <c r="J127" s="33">
        <v>18.2</v>
      </c>
      <c r="K127" s="33">
        <v>14.48</v>
      </c>
      <c r="L127" s="33">
        <v>23.45</v>
      </c>
      <c r="M127" s="33">
        <v>-4.2300000000000004</v>
      </c>
      <c r="N127" s="33">
        <v>-46.34</v>
      </c>
      <c r="O127" s="33">
        <v>-5.22</v>
      </c>
    </row>
    <row r="128" spans="1:15" x14ac:dyDescent="0.35">
      <c r="A128" s="40">
        <f>VLOOKUP(B128,'[1]PORTFOLIO RAW'!B:B,1,FALSE)</f>
        <v>696738</v>
      </c>
      <c r="B128" s="40">
        <v>696738</v>
      </c>
      <c r="C128" s="40" t="s">
        <v>6533</v>
      </c>
      <c r="D128" s="38" t="s">
        <v>6534</v>
      </c>
      <c r="E128" s="33">
        <v>31.52</v>
      </c>
      <c r="F128" s="33">
        <v>4.75</v>
      </c>
      <c r="G128" s="33">
        <v>22.39</v>
      </c>
      <c r="H128" s="33">
        <v>11.7</v>
      </c>
      <c r="I128" s="33">
        <v>3.68</v>
      </c>
      <c r="J128" s="33">
        <v>10.66</v>
      </c>
      <c r="K128" s="33">
        <v>10.98</v>
      </c>
      <c r="L128" s="33">
        <v>11.15</v>
      </c>
      <c r="M128" s="33">
        <v>7.47</v>
      </c>
      <c r="N128" s="33">
        <v>9.3699999999999992</v>
      </c>
      <c r="O128" s="33">
        <v>5.05</v>
      </c>
    </row>
    <row r="129" spans="1:15" x14ac:dyDescent="0.35">
      <c r="A129" s="40">
        <f>VLOOKUP(B129,'[1]PORTFOLIO RAW'!B:B,1,FALSE)</f>
        <v>729665</v>
      </c>
      <c r="B129" s="40">
        <v>729665</v>
      </c>
      <c r="C129" s="40" t="s">
        <v>6535</v>
      </c>
      <c r="D129" s="38" t="s">
        <v>6536</v>
      </c>
      <c r="E129" s="33">
        <v>36.39</v>
      </c>
      <c r="F129" s="33">
        <v>29.16</v>
      </c>
      <c r="G129" s="33">
        <v>-2.61</v>
      </c>
      <c r="H129" s="33">
        <v>6.79</v>
      </c>
      <c r="I129" s="33">
        <v>25.9</v>
      </c>
      <c r="J129" s="33">
        <v>25.07</v>
      </c>
      <c r="K129" s="33">
        <v>26.37</v>
      </c>
      <c r="L129" s="33">
        <v>28.54</v>
      </c>
      <c r="M129" s="33">
        <v>31.68</v>
      </c>
      <c r="N129" s="33">
        <v>36.82</v>
      </c>
      <c r="O129" s="33">
        <v>27.72</v>
      </c>
    </row>
    <row r="130" spans="1:15" x14ac:dyDescent="0.35">
      <c r="A130" s="40">
        <f>VLOOKUP(B130,'[1]PORTFOLIO RAW'!B:B,1,FALSE)</f>
        <v>912030</v>
      </c>
      <c r="B130" s="40">
        <v>912030</v>
      </c>
      <c r="C130" s="40" t="s">
        <v>6537</v>
      </c>
      <c r="D130" s="38" t="s">
        <v>6538</v>
      </c>
      <c r="E130" s="33">
        <v>22.79</v>
      </c>
      <c r="F130" s="33">
        <v>22.1</v>
      </c>
      <c r="G130" s="33">
        <v>25.12</v>
      </c>
      <c r="H130" s="33">
        <v>24.78</v>
      </c>
      <c r="I130" s="33">
        <v>25.41</v>
      </c>
      <c r="J130" s="33">
        <v>22.98</v>
      </c>
      <c r="K130" s="33">
        <v>17.95</v>
      </c>
      <c r="L130" s="33">
        <v>26.42</v>
      </c>
      <c r="M130" s="33">
        <v>28.88</v>
      </c>
      <c r="N130" s="33">
        <v>31.27</v>
      </c>
      <c r="O130" s="33">
        <v>21.48</v>
      </c>
    </row>
    <row r="131" spans="1:15" x14ac:dyDescent="0.35">
      <c r="A131" s="40">
        <f>VLOOKUP(B131,'[1]PORTFOLIO RAW'!B:B,1,FALSE)</f>
        <v>945589</v>
      </c>
      <c r="B131" s="40">
        <v>945589</v>
      </c>
      <c r="C131" s="40" t="s">
        <v>6539</v>
      </c>
      <c r="D131" s="38" t="s">
        <v>6540</v>
      </c>
      <c r="E131" s="33">
        <v>16.690000000000001</v>
      </c>
      <c r="F131" s="33">
        <v>9.81</v>
      </c>
      <c r="G131" s="33">
        <v>2.1</v>
      </c>
      <c r="H131" s="33">
        <v>4.68</v>
      </c>
      <c r="I131" s="33">
        <v>6.28</v>
      </c>
      <c r="J131" s="33">
        <v>8.42</v>
      </c>
      <c r="K131" s="33">
        <v>9.11</v>
      </c>
      <c r="L131" s="33">
        <v>8.57</v>
      </c>
      <c r="M131" s="33">
        <v>-5.58</v>
      </c>
      <c r="N131" s="33">
        <v>8.41</v>
      </c>
      <c r="O131" s="33">
        <v>7.61</v>
      </c>
    </row>
    <row r="132" spans="1:15" x14ac:dyDescent="0.35">
      <c r="A132" s="40">
        <f>VLOOKUP(B132,'[1]PORTFOLIO RAW'!B:B,1,FALSE)</f>
        <v>905077</v>
      </c>
      <c r="B132" s="40">
        <v>905077</v>
      </c>
      <c r="C132" s="40" t="s">
        <v>6541</v>
      </c>
      <c r="D132" s="38" t="s">
        <v>6542</v>
      </c>
      <c r="E132" s="33">
        <v>33.56</v>
      </c>
      <c r="F132" s="33">
        <v>68.36</v>
      </c>
      <c r="G132" s="33">
        <v>83.95</v>
      </c>
      <c r="H132" s="33">
        <v>62.83</v>
      </c>
      <c r="I132" s="33">
        <v>71.83</v>
      </c>
      <c r="J132" s="33">
        <v>69.790000000000006</v>
      </c>
      <c r="K132" s="33">
        <v>62.12</v>
      </c>
      <c r="L132" s="33">
        <v>55.36</v>
      </c>
      <c r="M132" s="33">
        <v>41.82</v>
      </c>
      <c r="N132" s="33">
        <v>80.73</v>
      </c>
      <c r="O132" s="33">
        <v>92.05</v>
      </c>
    </row>
    <row r="133" spans="1:15" x14ac:dyDescent="0.35">
      <c r="A133" s="40">
        <f>VLOOKUP(B133,'[1]PORTFOLIO RAW'!B:B,1,FALSE)</f>
        <v>699943</v>
      </c>
      <c r="B133" s="40">
        <v>699943</v>
      </c>
      <c r="C133" s="40" t="s">
        <v>6543</v>
      </c>
      <c r="D133" s="38" t="s">
        <v>6544</v>
      </c>
      <c r="E133" s="33">
        <v>6.29</v>
      </c>
      <c r="F133" s="33">
        <v>9.09</v>
      </c>
      <c r="G133" s="33">
        <v>2</v>
      </c>
      <c r="H133" s="33">
        <v>9.9499999999999993</v>
      </c>
      <c r="I133" s="33">
        <v>6.21</v>
      </c>
      <c r="J133" s="33">
        <v>2.65</v>
      </c>
      <c r="K133" s="33">
        <v>6.15</v>
      </c>
      <c r="L133" s="33">
        <v>-5.47</v>
      </c>
      <c r="M133" s="33">
        <v>13.35</v>
      </c>
      <c r="N133" s="33">
        <v>12.43</v>
      </c>
      <c r="O133" s="33">
        <v>6.35</v>
      </c>
    </row>
    <row r="134" spans="1:15" x14ac:dyDescent="0.35">
      <c r="A134" s="40">
        <f>VLOOKUP(B134,'[1]PORTFOLIO RAW'!B:B,1,FALSE)</f>
        <v>542983</v>
      </c>
      <c r="B134" s="40">
        <v>542983</v>
      </c>
      <c r="C134" s="40" t="s">
        <v>6545</v>
      </c>
      <c r="D134" s="38" t="s">
        <v>6546</v>
      </c>
      <c r="E134" s="33">
        <v>13.4</v>
      </c>
      <c r="F134" s="33">
        <v>-14.16</v>
      </c>
      <c r="G134" s="33">
        <v>-60.83</v>
      </c>
      <c r="H134" s="33">
        <v>-2.3199999999999998</v>
      </c>
      <c r="I134" s="33">
        <v>5.58</v>
      </c>
      <c r="J134" s="33">
        <v>-2.5</v>
      </c>
      <c r="K134" s="33">
        <v>-47.85</v>
      </c>
      <c r="L134" s="33">
        <v>0.86</v>
      </c>
      <c r="M134" s="33">
        <v>6.35</v>
      </c>
      <c r="N134" s="33">
        <v>15.67</v>
      </c>
      <c r="O134" s="33">
        <v>30.67</v>
      </c>
    </row>
    <row r="135" spans="1:15" x14ac:dyDescent="0.35">
      <c r="A135" s="40">
        <f>VLOOKUP(B135,'[1]PORTFOLIO RAW'!B:B,1,FALSE)</f>
        <v>741410</v>
      </c>
      <c r="B135" s="40">
        <v>741410</v>
      </c>
      <c r="C135" s="40" t="s">
        <v>6547</v>
      </c>
      <c r="D135" s="38" t="s">
        <v>6548</v>
      </c>
      <c r="E135" s="33">
        <v>9.0500000000000007</v>
      </c>
      <c r="F135" s="33">
        <v>7.42</v>
      </c>
      <c r="G135" s="33">
        <v>11.11</v>
      </c>
      <c r="H135" s="33">
        <v>10.64</v>
      </c>
      <c r="I135" s="33">
        <v>2.85</v>
      </c>
      <c r="J135" s="33">
        <v>11.7</v>
      </c>
      <c r="K135" s="33">
        <v>10.55</v>
      </c>
      <c r="L135" s="33">
        <v>4.93</v>
      </c>
      <c r="M135" s="33">
        <v>10.39</v>
      </c>
      <c r="N135" s="33">
        <v>10.97</v>
      </c>
      <c r="O135" s="33">
        <v>11.37</v>
      </c>
    </row>
    <row r="136" spans="1:15" x14ac:dyDescent="0.35">
      <c r="A136" s="40">
        <f>VLOOKUP(B136,'[1]PORTFOLIO RAW'!B:B,1,FALSE)</f>
        <v>998171</v>
      </c>
      <c r="B136" s="40">
        <v>998171</v>
      </c>
      <c r="C136" s="40" t="s">
        <v>6549</v>
      </c>
      <c r="D136" s="38" t="s">
        <v>6550</v>
      </c>
      <c r="E136" s="33">
        <v>20.56</v>
      </c>
      <c r="F136" s="33">
        <v>12.74</v>
      </c>
      <c r="G136" s="33">
        <v>14.32</v>
      </c>
      <c r="H136" s="33">
        <v>17.440000000000001</v>
      </c>
      <c r="I136" s="33">
        <v>21.11</v>
      </c>
      <c r="J136" s="33">
        <v>25.42</v>
      </c>
      <c r="K136" s="33">
        <v>35.549999999999997</v>
      </c>
      <c r="L136" s="33">
        <v>58.09</v>
      </c>
      <c r="M136" s="33">
        <v>89.64</v>
      </c>
      <c r="N136" s="33">
        <v>149.44</v>
      </c>
      <c r="O136" s="33">
        <v>298.25</v>
      </c>
    </row>
    <row r="137" spans="1:15" x14ac:dyDescent="0.35">
      <c r="A137" s="40">
        <f>VLOOKUP(B137,'[1]PORTFOLIO RAW'!B:B,1,FALSE)</f>
        <v>904842</v>
      </c>
      <c r="B137" s="40">
        <v>904842</v>
      </c>
      <c r="C137" s="40" t="s">
        <v>6551</v>
      </c>
      <c r="D137" s="38" t="s">
        <v>6552</v>
      </c>
      <c r="E137" s="33">
        <v>23.71</v>
      </c>
      <c r="F137" s="33">
        <v>23.24</v>
      </c>
      <c r="G137" s="33">
        <v>15.91</v>
      </c>
      <c r="H137" s="33">
        <v>15.14</v>
      </c>
      <c r="I137" s="33">
        <v>36.58</v>
      </c>
      <c r="J137" s="33">
        <v>9.7899999999999991</v>
      </c>
      <c r="K137" s="33">
        <v>7.21</v>
      </c>
      <c r="L137" s="33">
        <v>13.77</v>
      </c>
      <c r="M137" s="33">
        <v>-17.28</v>
      </c>
      <c r="N137" s="33">
        <v>12.48</v>
      </c>
      <c r="O137" s="33">
        <v>43.99</v>
      </c>
    </row>
    <row r="138" spans="1:15" x14ac:dyDescent="0.35">
      <c r="A138" s="40">
        <f>VLOOKUP(B138,'[1]PORTFOLIO RAW'!B:B,1,FALSE)</f>
        <v>916860</v>
      </c>
      <c r="B138" s="40">
        <v>916860</v>
      </c>
      <c r="C138" s="40" t="s">
        <v>6553</v>
      </c>
      <c r="D138" s="38" t="s">
        <v>6554</v>
      </c>
      <c r="E138" s="33">
        <v>23.51</v>
      </c>
      <c r="F138" s="33">
        <v>15.25</v>
      </c>
      <c r="G138" s="33">
        <v>20.399999999999999</v>
      </c>
      <c r="H138" s="33">
        <v>17.54</v>
      </c>
      <c r="I138" s="33">
        <v>19.489999999999998</v>
      </c>
      <c r="J138" s="33">
        <v>15.07</v>
      </c>
      <c r="K138" s="33">
        <v>13.97</v>
      </c>
      <c r="L138" s="33">
        <v>12.2</v>
      </c>
      <c r="M138" s="33">
        <v>12.77</v>
      </c>
      <c r="N138" s="33">
        <v>5.84</v>
      </c>
      <c r="O138" s="33">
        <v>23.85</v>
      </c>
    </row>
    <row r="139" spans="1:15" x14ac:dyDescent="0.35">
      <c r="A139" s="40">
        <f>VLOOKUP(B139,'[1]PORTFOLIO RAW'!B:B,1,FALSE)</f>
        <v>951068</v>
      </c>
      <c r="B139" s="40">
        <v>951068</v>
      </c>
      <c r="C139" s="40" t="s">
        <v>6555</v>
      </c>
      <c r="D139" s="38" t="s">
        <v>6556</v>
      </c>
      <c r="E139" s="33">
        <v>1.68</v>
      </c>
      <c r="F139" s="33">
        <v>-2.86</v>
      </c>
      <c r="G139" s="33">
        <v>-74</v>
      </c>
      <c r="H139" s="33">
        <v>3.43</v>
      </c>
      <c r="I139" s="33">
        <v>10.61</v>
      </c>
      <c r="J139" s="33">
        <v>11.67</v>
      </c>
      <c r="K139" s="33">
        <v>10.92</v>
      </c>
      <c r="L139" s="33">
        <v>10.31</v>
      </c>
      <c r="M139" s="33">
        <v>10.88</v>
      </c>
      <c r="N139" s="33">
        <v>8.3699999999999992</v>
      </c>
      <c r="O139" s="33">
        <v>11.7</v>
      </c>
    </row>
    <row r="140" spans="1:15" x14ac:dyDescent="0.35">
      <c r="A140" s="40">
        <f>VLOOKUP(B140,'[1]PORTFOLIO RAW'!B:B,1,FALSE)</f>
        <v>545725</v>
      </c>
      <c r="B140" s="40">
        <v>545725</v>
      </c>
      <c r="C140" s="40" t="s">
        <v>6557</v>
      </c>
      <c r="D140" s="38" t="s">
        <v>6558</v>
      </c>
      <c r="E140" s="33">
        <v>10.050000000000001</v>
      </c>
      <c r="F140" s="33">
        <v>13.79</v>
      </c>
      <c r="G140" s="33">
        <v>16.100000000000001</v>
      </c>
      <c r="H140" s="33">
        <v>17.27</v>
      </c>
      <c r="I140" s="33">
        <v>20.87</v>
      </c>
      <c r="J140" s="33">
        <v>20.62</v>
      </c>
      <c r="K140" s="33">
        <v>23.9</v>
      </c>
      <c r="L140" s="33">
        <v>30.21</v>
      </c>
      <c r="M140" s="33">
        <v>35.15</v>
      </c>
      <c r="N140" s="33">
        <v>34.42</v>
      </c>
      <c r="O140" s="33">
        <v>20.52</v>
      </c>
    </row>
    <row r="141" spans="1:15" x14ac:dyDescent="0.35">
      <c r="A141" s="40">
        <f>VLOOKUP(B141,'[1]PORTFOLIO RAW'!B:B,1,FALSE)</f>
        <v>905052</v>
      </c>
      <c r="B141" s="40">
        <v>905052</v>
      </c>
      <c r="C141" s="40" t="s">
        <v>6559</v>
      </c>
      <c r="D141" s="38" t="s">
        <v>6560</v>
      </c>
      <c r="E141" s="33">
        <v>20.36</v>
      </c>
      <c r="F141" s="33">
        <v>17.86</v>
      </c>
      <c r="G141" s="33">
        <v>11.5</v>
      </c>
      <c r="H141" s="33">
        <v>16.8</v>
      </c>
      <c r="I141" s="33">
        <v>21.16</v>
      </c>
      <c r="J141" s="33">
        <v>27.89</v>
      </c>
      <c r="K141" s="33">
        <v>16.57</v>
      </c>
      <c r="L141" s="33">
        <v>35.659999999999997</v>
      </c>
      <c r="M141" s="33">
        <v>31.54</v>
      </c>
      <c r="N141" s="33">
        <v>42.94</v>
      </c>
      <c r="O141" s="33">
        <v>38.17</v>
      </c>
    </row>
    <row r="142" spans="1:15" x14ac:dyDescent="0.35">
      <c r="A142" s="40">
        <f>VLOOKUP(B142,'[1]PORTFOLIO RAW'!B:B,1,FALSE)</f>
        <v>328184</v>
      </c>
      <c r="B142" s="40">
        <v>328184</v>
      </c>
      <c r="C142" s="40" t="s">
        <v>6561</v>
      </c>
      <c r="D142" s="38" t="s">
        <v>6562</v>
      </c>
      <c r="E142" s="33">
        <v>23.32</v>
      </c>
      <c r="F142" s="33">
        <v>23.21</v>
      </c>
      <c r="G142" s="33">
        <v>19.32</v>
      </c>
      <c r="H142" s="33">
        <v>21.35</v>
      </c>
      <c r="I142" s="33">
        <v>23.32</v>
      </c>
      <c r="J142" s="33">
        <v>29.55</v>
      </c>
      <c r="K142" s="33">
        <v>27.35</v>
      </c>
      <c r="L142" s="33">
        <v>27.45</v>
      </c>
      <c r="M142" s="33">
        <v>13.49</v>
      </c>
      <c r="N142" s="33">
        <v>56.05</v>
      </c>
      <c r="O142" s="33">
        <v>77.22</v>
      </c>
    </row>
    <row r="143" spans="1:15" x14ac:dyDescent="0.35">
      <c r="A143" s="40">
        <f>VLOOKUP(B143,'[1]PORTFOLIO RAW'!B:B,1,FALSE)</f>
        <v>922726</v>
      </c>
      <c r="B143" s="40">
        <v>922726</v>
      </c>
      <c r="C143" s="40" t="s">
        <v>6563</v>
      </c>
      <c r="D143" s="38" t="s">
        <v>6564</v>
      </c>
      <c r="E143" s="33">
        <v>17.55</v>
      </c>
      <c r="F143" s="33">
        <v>12.93</v>
      </c>
      <c r="G143" s="33">
        <v>10.82</v>
      </c>
      <c r="H143" s="33">
        <v>25.16</v>
      </c>
      <c r="I143" s="33">
        <v>27.15</v>
      </c>
      <c r="J143" s="33">
        <v>22.66</v>
      </c>
      <c r="K143" s="33">
        <v>17.579999999999998</v>
      </c>
      <c r="L143" s="33">
        <v>20.51</v>
      </c>
      <c r="M143" s="33">
        <v>19.53</v>
      </c>
      <c r="N143" s="33">
        <v>16.21</v>
      </c>
      <c r="O143" s="33">
        <v>14.2</v>
      </c>
    </row>
    <row r="144" spans="1:15" x14ac:dyDescent="0.35">
      <c r="A144" s="40">
        <f>VLOOKUP(B144,'[1]PORTFOLIO RAW'!B:B,1,FALSE)</f>
        <v>905050</v>
      </c>
      <c r="B144" s="40">
        <v>905050</v>
      </c>
      <c r="C144" s="40" t="s">
        <v>6565</v>
      </c>
      <c r="D144" s="38" t="s">
        <v>6566</v>
      </c>
      <c r="E144" s="33">
        <v>32.47</v>
      </c>
      <c r="F144" s="33">
        <v>38.58</v>
      </c>
      <c r="G144" s="33">
        <v>29.14</v>
      </c>
      <c r="H144" s="33">
        <v>29.61</v>
      </c>
      <c r="I144" s="33">
        <v>25.37</v>
      </c>
      <c r="J144" s="33">
        <v>21.44</v>
      </c>
      <c r="K144" s="33">
        <v>25.9</v>
      </c>
      <c r="L144" s="33">
        <v>27.65</v>
      </c>
      <c r="M144" s="33">
        <v>26.84</v>
      </c>
      <c r="N144" s="33">
        <v>25.12</v>
      </c>
      <c r="O144" s="33">
        <v>17.8</v>
      </c>
    </row>
    <row r="145" spans="1:15" x14ac:dyDescent="0.35">
      <c r="A145" s="40">
        <f>VLOOKUP(B145,'[1]PORTFOLIO RAW'!B:B,1,FALSE)</f>
        <v>904069</v>
      </c>
      <c r="B145" s="40">
        <v>904069</v>
      </c>
      <c r="C145" s="40" t="s">
        <v>6567</v>
      </c>
      <c r="D145" s="38" t="s">
        <v>6568</v>
      </c>
      <c r="E145" s="33">
        <v>14.04</v>
      </c>
      <c r="F145" s="33">
        <v>-19.97</v>
      </c>
      <c r="G145" s="33">
        <v>13.01</v>
      </c>
      <c r="H145" s="33">
        <v>10.02</v>
      </c>
      <c r="I145" s="33">
        <v>19.93</v>
      </c>
      <c r="J145" s="33">
        <v>12.26</v>
      </c>
      <c r="K145" s="33">
        <v>19.36</v>
      </c>
      <c r="L145" s="33">
        <v>8.4</v>
      </c>
      <c r="M145" s="33">
        <v>20.85</v>
      </c>
      <c r="N145" s="33">
        <v>21.98</v>
      </c>
      <c r="O145" s="33">
        <v>39.47</v>
      </c>
    </row>
    <row r="146" spans="1:15" x14ac:dyDescent="0.35">
      <c r="A146" s="40">
        <f>VLOOKUP(B146,'[1]PORTFOLIO RAW'!B:B,1,FALSE)</f>
        <v>923465</v>
      </c>
      <c r="B146" s="40">
        <v>923465</v>
      </c>
      <c r="C146" s="40" t="s">
        <v>6569</v>
      </c>
      <c r="D146" s="38" t="s">
        <v>6570</v>
      </c>
      <c r="E146" s="33">
        <v>8.15</v>
      </c>
      <c r="F146" s="33">
        <v>14.11</v>
      </c>
      <c r="G146" s="33">
        <v>4.7699999999999996</v>
      </c>
      <c r="H146" s="33">
        <v>12.67</v>
      </c>
      <c r="I146" s="33">
        <v>22.9</v>
      </c>
      <c r="J146" s="33">
        <v>19.600000000000001</v>
      </c>
      <c r="K146" s="33">
        <v>11.74</v>
      </c>
      <c r="L146" s="33">
        <v>22.03</v>
      </c>
      <c r="M146" s="33" t="s">
        <v>425</v>
      </c>
      <c r="N146" s="33">
        <v>30.56</v>
      </c>
      <c r="O146" s="33">
        <v>27.45</v>
      </c>
    </row>
    <row r="147" spans="1:15" x14ac:dyDescent="0.35">
      <c r="A147" s="40">
        <f>VLOOKUP(B147,'[1]PORTFOLIO RAW'!B:B,1,FALSE)</f>
        <v>912142</v>
      </c>
      <c r="B147" s="40">
        <v>912142</v>
      </c>
      <c r="C147" s="40" t="s">
        <v>6571</v>
      </c>
      <c r="D147" s="38" t="s">
        <v>6572</v>
      </c>
      <c r="E147" s="33">
        <v>17.579999999999998</v>
      </c>
      <c r="F147" s="33">
        <v>20.58</v>
      </c>
      <c r="G147" s="33">
        <v>16.420000000000002</v>
      </c>
      <c r="H147" s="33">
        <v>8.9700000000000006</v>
      </c>
      <c r="I147" s="33">
        <v>10.73</v>
      </c>
      <c r="J147" s="33">
        <v>10.77</v>
      </c>
      <c r="K147" s="33">
        <v>10.66</v>
      </c>
      <c r="L147" s="33">
        <v>7.56</v>
      </c>
      <c r="M147" s="33">
        <v>6.92</v>
      </c>
      <c r="N147" s="33" t="s">
        <v>425</v>
      </c>
      <c r="O147" s="33">
        <v>6.76</v>
      </c>
    </row>
    <row r="148" spans="1:15" x14ac:dyDescent="0.35">
      <c r="A148" s="40">
        <f>VLOOKUP(B148,'[1]PORTFOLIO RAW'!B:B,1,FALSE)</f>
        <v>912212</v>
      </c>
      <c r="B148" s="40">
        <v>912212</v>
      </c>
      <c r="C148" s="40" t="s">
        <v>6573</v>
      </c>
      <c r="D148" s="38" t="s">
        <v>6574</v>
      </c>
      <c r="E148" s="33">
        <v>25.6</v>
      </c>
      <c r="F148" s="33">
        <v>30.17</v>
      </c>
      <c r="G148" s="33">
        <v>26.35</v>
      </c>
      <c r="H148" s="33">
        <v>24.88</v>
      </c>
      <c r="I148" s="33">
        <v>17.02</v>
      </c>
      <c r="J148" s="33">
        <v>17.809999999999999</v>
      </c>
      <c r="K148" s="33">
        <v>19.920000000000002</v>
      </c>
      <c r="L148" s="33">
        <v>22.7</v>
      </c>
      <c r="M148" s="33">
        <v>21.87</v>
      </c>
      <c r="N148" s="33">
        <v>23.37</v>
      </c>
      <c r="O148" s="33">
        <v>1.99</v>
      </c>
    </row>
    <row r="149" spans="1:15" x14ac:dyDescent="0.35">
      <c r="A149" s="40">
        <f>VLOOKUP(B149,'[1]PORTFOLIO RAW'!B:B,1,FALSE)</f>
        <v>867871</v>
      </c>
      <c r="B149" s="40">
        <v>867871</v>
      </c>
      <c r="C149" s="40" t="s">
        <v>6575</v>
      </c>
      <c r="D149" s="38" t="s">
        <v>6576</v>
      </c>
      <c r="E149" s="33">
        <v>15.78</v>
      </c>
      <c r="F149" s="33">
        <v>-15.18</v>
      </c>
      <c r="G149" s="33">
        <v>-5.98</v>
      </c>
      <c r="H149" s="33">
        <v>6.2</v>
      </c>
      <c r="I149" s="33">
        <v>2.99</v>
      </c>
      <c r="J149" s="33">
        <v>-0.42</v>
      </c>
      <c r="K149" s="33">
        <v>0.91</v>
      </c>
      <c r="L149" s="33">
        <v>4.66</v>
      </c>
      <c r="M149" s="33">
        <v>10.28</v>
      </c>
      <c r="N149" s="33">
        <v>5.6</v>
      </c>
      <c r="O149" s="33">
        <v>-23.03</v>
      </c>
    </row>
    <row r="150" spans="1:15" x14ac:dyDescent="0.35">
      <c r="A150" s="40">
        <f>VLOOKUP(B150,'[1]PORTFOLIO RAW'!B:B,1,FALSE)</f>
        <v>993062</v>
      </c>
      <c r="B150" s="40">
        <v>993062</v>
      </c>
      <c r="C150" s="40" t="s">
        <v>6577</v>
      </c>
      <c r="D150" s="38" t="s">
        <v>6578</v>
      </c>
      <c r="E150" s="33">
        <v>14.84</v>
      </c>
      <c r="F150" s="33">
        <v>10.99</v>
      </c>
      <c r="G150" s="33">
        <v>-20.260000000000002</v>
      </c>
      <c r="H150" s="33">
        <v>9.58</v>
      </c>
      <c r="I150" s="33">
        <v>31.11</v>
      </c>
      <c r="J150" s="33">
        <v>24.48</v>
      </c>
      <c r="K150" s="33">
        <v>15.98</v>
      </c>
      <c r="L150" s="33">
        <v>16.3</v>
      </c>
      <c r="M150" s="33">
        <v>17.899999999999999</v>
      </c>
      <c r="N150" s="33">
        <v>126.86</v>
      </c>
      <c r="O150" s="33">
        <v>91.89</v>
      </c>
    </row>
    <row r="151" spans="1:15" x14ac:dyDescent="0.35">
      <c r="A151" s="40">
        <f>VLOOKUP(B151,'[1]PORTFOLIO RAW'!B:B,1,FALSE)</f>
        <v>271980</v>
      </c>
      <c r="B151" s="40">
        <v>271980</v>
      </c>
      <c r="C151" s="40" t="s">
        <v>6579</v>
      </c>
      <c r="D151" s="38" t="s">
        <v>6580</v>
      </c>
      <c r="E151" s="33">
        <v>18.37</v>
      </c>
      <c r="F151" s="33">
        <v>-11.06</v>
      </c>
      <c r="G151" s="33">
        <v>-15.19</v>
      </c>
      <c r="H151" s="33">
        <v>26.13</v>
      </c>
      <c r="I151" s="33">
        <v>23.01</v>
      </c>
      <c r="J151" s="33">
        <v>-0.98</v>
      </c>
      <c r="K151" s="33">
        <v>-0.11</v>
      </c>
      <c r="L151" s="33">
        <v>7.56</v>
      </c>
      <c r="M151" s="33">
        <v>-101.15</v>
      </c>
      <c r="N151" s="33">
        <v>-50.92</v>
      </c>
      <c r="O151" s="33">
        <v>10.130000000000001</v>
      </c>
    </row>
    <row r="152" spans="1:15" x14ac:dyDescent="0.35">
      <c r="A152" s="40">
        <f>VLOOKUP(B152,'[1]PORTFOLIO RAW'!B:B,1,FALSE)</f>
        <v>905922</v>
      </c>
      <c r="B152" s="40">
        <v>905922</v>
      </c>
      <c r="C152" s="40" t="s">
        <v>6581</v>
      </c>
      <c r="D152" s="38" t="s">
        <v>6582</v>
      </c>
      <c r="E152" s="33">
        <v>48.01</v>
      </c>
      <c r="F152" s="33">
        <v>57.78</v>
      </c>
      <c r="G152" s="33">
        <v>65.16</v>
      </c>
      <c r="H152" s="33">
        <v>56.3</v>
      </c>
      <c r="I152" s="33">
        <v>62.84</v>
      </c>
      <c r="J152" s="33">
        <v>45.6</v>
      </c>
      <c r="K152" s="33">
        <v>60.75</v>
      </c>
      <c r="L152" s="33">
        <v>19.96</v>
      </c>
      <c r="M152" s="33">
        <v>24.97</v>
      </c>
      <c r="N152" s="33">
        <v>34.369999999999997</v>
      </c>
      <c r="O152" s="33">
        <v>61.57</v>
      </c>
    </row>
    <row r="153" spans="1:15" x14ac:dyDescent="0.35">
      <c r="A153" s="40">
        <f>VLOOKUP(B153,'[1]PORTFOLIO RAW'!B:B,1,FALSE)</f>
        <v>916130</v>
      </c>
      <c r="B153" s="40">
        <v>916130</v>
      </c>
      <c r="C153" s="40" t="s">
        <v>6583</v>
      </c>
      <c r="D153" s="38" t="s">
        <v>6584</v>
      </c>
      <c r="E153" s="33">
        <v>11.9</v>
      </c>
      <c r="F153" s="33">
        <v>-20.02</v>
      </c>
      <c r="G153" s="33">
        <v>-26.92</v>
      </c>
      <c r="H153" s="33">
        <v>4.79</v>
      </c>
      <c r="I153" s="33">
        <v>9.06</v>
      </c>
      <c r="J153" s="33">
        <v>8.5299999999999994</v>
      </c>
      <c r="K153" s="33">
        <v>8.8699999999999992</v>
      </c>
      <c r="L153" s="33">
        <v>8.67</v>
      </c>
      <c r="M153" s="33">
        <v>8.6300000000000008</v>
      </c>
      <c r="N153" s="33">
        <v>6.28</v>
      </c>
      <c r="O153" s="33">
        <v>8.89</v>
      </c>
    </row>
    <row r="154" spans="1:15" x14ac:dyDescent="0.35">
      <c r="A154" s="40">
        <f>VLOOKUP(B154,'[1]PORTFOLIO RAW'!B:B,1,FALSE)</f>
        <v>546169</v>
      </c>
      <c r="B154" s="40">
        <v>546169</v>
      </c>
      <c r="C154" s="40" t="s">
        <v>6585</v>
      </c>
      <c r="D154" s="38" t="s">
        <v>6586</v>
      </c>
      <c r="E154" s="33">
        <v>13.12</v>
      </c>
      <c r="F154" s="33">
        <v>6.14</v>
      </c>
      <c r="G154" s="33">
        <v>-1.36</v>
      </c>
      <c r="H154" s="33">
        <v>2.19</v>
      </c>
      <c r="I154" s="33">
        <v>2.73</v>
      </c>
      <c r="J154" s="33">
        <v>4.47</v>
      </c>
      <c r="K154" s="33">
        <v>3.76</v>
      </c>
      <c r="L154" s="33">
        <v>7.74</v>
      </c>
      <c r="M154" s="33">
        <v>16.850000000000001</v>
      </c>
      <c r="N154" s="33">
        <v>6.42</v>
      </c>
      <c r="O154" s="33">
        <v>6.96</v>
      </c>
    </row>
    <row r="155" spans="1:15" x14ac:dyDescent="0.35">
      <c r="A155" s="40">
        <f>VLOOKUP(B155,'[1]PORTFOLIO RAW'!B:B,1,FALSE)</f>
        <v>902354</v>
      </c>
      <c r="B155" s="40">
        <v>902354</v>
      </c>
      <c r="C155" s="40" t="s">
        <v>6587</v>
      </c>
      <c r="D155" s="38" t="s">
        <v>6588</v>
      </c>
      <c r="E155" s="33">
        <v>32.200000000000003</v>
      </c>
      <c r="F155" s="33">
        <v>37.14</v>
      </c>
      <c r="G155" s="33">
        <v>40.590000000000003</v>
      </c>
      <c r="H155" s="33">
        <v>32.549999999999997</v>
      </c>
      <c r="I155" s="33">
        <v>28.5</v>
      </c>
      <c r="J155" s="33">
        <v>34.200000000000003</v>
      </c>
      <c r="K155" s="33">
        <v>43.53</v>
      </c>
      <c r="L155" s="33">
        <v>54.65</v>
      </c>
      <c r="M155" s="33">
        <v>365.05</v>
      </c>
      <c r="N155" s="33" t="s">
        <v>425</v>
      </c>
      <c r="O155" s="33">
        <v>864.52</v>
      </c>
    </row>
    <row r="156" spans="1:15" x14ac:dyDescent="0.35">
      <c r="A156" s="40">
        <f>VLOOKUP(B156,'[1]PORTFOLIO RAW'!B:B,1,FALSE)</f>
        <v>325849</v>
      </c>
      <c r="B156" s="40">
        <v>325849</v>
      </c>
      <c r="C156" s="40" t="s">
        <v>6589</v>
      </c>
      <c r="D156" s="38" t="s">
        <v>6590</v>
      </c>
      <c r="E156" s="33">
        <v>18.52</v>
      </c>
      <c r="F156" s="33">
        <v>13.78</v>
      </c>
      <c r="G156" s="33">
        <v>13.58</v>
      </c>
      <c r="H156" s="33">
        <v>14.5</v>
      </c>
      <c r="I156" s="33">
        <v>16.260000000000002</v>
      </c>
      <c r="J156" s="33">
        <v>15.71</v>
      </c>
      <c r="K156" s="33">
        <v>14.78</v>
      </c>
      <c r="L156" s="33">
        <v>14.49</v>
      </c>
      <c r="M156" s="33">
        <v>11.72</v>
      </c>
      <c r="N156" s="33">
        <v>10.42</v>
      </c>
      <c r="O156" s="33">
        <v>16.2</v>
      </c>
    </row>
    <row r="157" spans="1:15" x14ac:dyDescent="0.35">
      <c r="A157" s="40">
        <f>VLOOKUP(B157,'[1]PORTFOLIO RAW'!B:B,1,FALSE)</f>
        <v>912134</v>
      </c>
      <c r="B157" s="40">
        <v>912134</v>
      </c>
      <c r="C157" s="40" t="s">
        <v>6591</v>
      </c>
      <c r="D157" s="38" t="s">
        <v>6592</v>
      </c>
      <c r="E157" s="33">
        <v>24.01</v>
      </c>
      <c r="F157" s="33">
        <v>24.76</v>
      </c>
      <c r="G157" s="33">
        <v>1.4</v>
      </c>
      <c r="H157" s="33">
        <v>21.86</v>
      </c>
      <c r="I157" s="33">
        <v>12.89</v>
      </c>
      <c r="J157" s="33">
        <v>36.270000000000003</v>
      </c>
      <c r="K157" s="33">
        <v>31.43</v>
      </c>
      <c r="L157" s="33">
        <v>31.7</v>
      </c>
      <c r="M157" s="33">
        <v>33.04</v>
      </c>
      <c r="N157" s="33">
        <v>28.98</v>
      </c>
      <c r="O157" s="33">
        <v>27.73</v>
      </c>
    </row>
    <row r="158" spans="1:15" x14ac:dyDescent="0.35">
      <c r="A158" s="40">
        <f>VLOOKUP(B158,'[1]PORTFOLIO RAW'!B:B,1,FALSE)</f>
        <v>277355</v>
      </c>
      <c r="B158" s="40">
        <v>277355</v>
      </c>
      <c r="C158" s="40" t="s">
        <v>6593</v>
      </c>
      <c r="D158" s="38" t="s">
        <v>6594</v>
      </c>
      <c r="E158" s="33">
        <v>8.73</v>
      </c>
      <c r="F158" s="33">
        <v>9.92</v>
      </c>
      <c r="G158" s="33">
        <v>8.82</v>
      </c>
      <c r="H158" s="33">
        <v>8.74</v>
      </c>
      <c r="I158" s="33">
        <v>9.27</v>
      </c>
      <c r="J158" s="33">
        <v>9.06</v>
      </c>
      <c r="K158" s="33">
        <v>11.8</v>
      </c>
      <c r="L158" s="33">
        <v>11.98</v>
      </c>
      <c r="M158" s="33">
        <v>10.6</v>
      </c>
      <c r="N158" s="33">
        <v>9.9600000000000009</v>
      </c>
      <c r="O158" s="33">
        <v>6.68</v>
      </c>
    </row>
    <row r="159" spans="1:15" x14ac:dyDescent="0.35">
      <c r="A159" s="40">
        <f>VLOOKUP(B159,'[1]PORTFOLIO RAW'!B:B,1,FALSE)</f>
        <v>906487</v>
      </c>
      <c r="B159" s="40">
        <v>906487</v>
      </c>
      <c r="C159" s="40" t="s">
        <v>6595</v>
      </c>
      <c r="D159" s="38" t="s">
        <v>6596</v>
      </c>
      <c r="E159" s="33">
        <v>-0.5</v>
      </c>
      <c r="F159" s="33">
        <v>5.52</v>
      </c>
      <c r="G159" s="33">
        <v>6.97</v>
      </c>
      <c r="H159" s="33">
        <v>11.54</v>
      </c>
      <c r="I159" s="33">
        <v>10.93</v>
      </c>
      <c r="J159" s="33">
        <v>18.170000000000002</v>
      </c>
      <c r="K159" s="33">
        <v>13.96</v>
      </c>
      <c r="L159" s="33">
        <v>7.72</v>
      </c>
      <c r="M159" s="33">
        <v>29.13</v>
      </c>
      <c r="N159" s="33">
        <v>35.44</v>
      </c>
      <c r="O159" s="33">
        <v>25.65</v>
      </c>
    </row>
    <row r="160" spans="1:15" x14ac:dyDescent="0.35">
      <c r="A160" s="40">
        <f>VLOOKUP(B160,'[1]PORTFOLIO RAW'!B:B,1,FALSE)</f>
        <v>912219</v>
      </c>
      <c r="B160" s="40">
        <v>912219</v>
      </c>
      <c r="C160" s="40" t="s">
        <v>6597</v>
      </c>
      <c r="D160" s="38" t="s">
        <v>6598</v>
      </c>
      <c r="E160" s="33">
        <v>-40.76</v>
      </c>
      <c r="F160" s="33">
        <v>-34.42</v>
      </c>
      <c r="G160" s="33">
        <v>-16.47</v>
      </c>
      <c r="H160" s="33">
        <v>3.73</v>
      </c>
      <c r="I160" s="33">
        <v>3.43</v>
      </c>
      <c r="J160" s="33">
        <v>21.87</v>
      </c>
      <c r="K160" s="33">
        <v>12.47</v>
      </c>
      <c r="L160" s="33">
        <v>14.03</v>
      </c>
      <c r="M160" s="33">
        <v>15.16</v>
      </c>
      <c r="N160" s="33">
        <v>14.24</v>
      </c>
      <c r="O160" s="33">
        <v>10.78</v>
      </c>
    </row>
    <row r="161" spans="1:15" x14ac:dyDescent="0.35">
      <c r="A161" s="40">
        <f>VLOOKUP(B161,'[1]PORTFOLIO RAW'!B:B,1,FALSE)</f>
        <v>921290</v>
      </c>
      <c r="B161" s="40">
        <v>921290</v>
      </c>
      <c r="C161" s="40" t="s">
        <v>6599</v>
      </c>
      <c r="D161" s="38" t="s">
        <v>6600</v>
      </c>
      <c r="E161" s="33">
        <v>24.12</v>
      </c>
      <c r="F161" s="33">
        <v>-20.47</v>
      </c>
      <c r="G161" s="33">
        <v>53.25</v>
      </c>
      <c r="H161" s="33">
        <v>46.2</v>
      </c>
      <c r="I161" s="33">
        <v>33.49</v>
      </c>
      <c r="J161" s="33">
        <v>28.89</v>
      </c>
      <c r="K161" s="33">
        <v>28.92</v>
      </c>
      <c r="L161" s="33">
        <v>14.49</v>
      </c>
      <c r="M161" s="33">
        <v>16.09</v>
      </c>
      <c r="N161" s="33">
        <v>19.16</v>
      </c>
      <c r="O161" s="33">
        <v>-1.59</v>
      </c>
    </row>
    <row r="162" spans="1:15" x14ac:dyDescent="0.35">
      <c r="A162" s="40">
        <f>VLOOKUP(B162,'[1]PORTFOLIO RAW'!B:B,1,FALSE)</f>
        <v>912402</v>
      </c>
      <c r="B162" s="40">
        <v>912402</v>
      </c>
      <c r="C162" s="40" t="s">
        <v>6601</v>
      </c>
      <c r="D162" s="38" t="s">
        <v>6602</v>
      </c>
      <c r="E162" s="33">
        <v>11.35</v>
      </c>
      <c r="F162" s="33">
        <v>0.52</v>
      </c>
      <c r="G162" s="33">
        <v>-4.8499999999999996</v>
      </c>
      <c r="H162" s="33">
        <v>7.12</v>
      </c>
      <c r="I162" s="33">
        <v>2.52</v>
      </c>
      <c r="J162" s="33">
        <v>12.51</v>
      </c>
      <c r="K162" s="33">
        <v>11.05</v>
      </c>
      <c r="L162" s="33">
        <v>12.61</v>
      </c>
      <c r="M162" s="33">
        <v>9.3000000000000007</v>
      </c>
      <c r="N162" s="33">
        <v>9.5</v>
      </c>
      <c r="O162" s="33">
        <v>15.73</v>
      </c>
    </row>
    <row r="163" spans="1:15" x14ac:dyDescent="0.35">
      <c r="A163" s="40">
        <f>VLOOKUP(B163,'[1]PORTFOLIO RAW'!B:B,1,FALSE)</f>
        <v>277487</v>
      </c>
      <c r="B163" s="40">
        <v>277487</v>
      </c>
      <c r="C163" s="40" t="s">
        <v>6603</v>
      </c>
      <c r="D163" s="38" t="s">
        <v>6604</v>
      </c>
      <c r="E163" s="33">
        <v>2.76</v>
      </c>
      <c r="F163" s="33">
        <v>31.67</v>
      </c>
      <c r="G163" s="33">
        <v>29.87</v>
      </c>
      <c r="H163" s="33">
        <v>44.69</v>
      </c>
      <c r="I163" s="33">
        <v>50.67</v>
      </c>
      <c r="J163" s="33">
        <v>13.81</v>
      </c>
      <c r="K163" s="33">
        <v>78.58</v>
      </c>
      <c r="L163" s="33">
        <v>70.39</v>
      </c>
      <c r="M163" s="33">
        <v>210.11</v>
      </c>
      <c r="N163" s="33">
        <v>238.68</v>
      </c>
      <c r="O163" s="33">
        <v>698.93</v>
      </c>
    </row>
    <row r="164" spans="1:15" x14ac:dyDescent="0.35">
      <c r="A164" s="40">
        <f>VLOOKUP(B164,'[1]PORTFOLIO RAW'!B:B,1,FALSE)</f>
        <v>277642</v>
      </c>
      <c r="B164" s="40">
        <v>277642</v>
      </c>
      <c r="C164" s="40" t="s">
        <v>6605</v>
      </c>
      <c r="D164" s="38" t="s">
        <v>6606</v>
      </c>
      <c r="E164" s="33">
        <v>18.54</v>
      </c>
      <c r="F164" s="33">
        <v>23.93</v>
      </c>
      <c r="G164" s="33">
        <v>-1.22</v>
      </c>
      <c r="H164" s="33">
        <v>23.86</v>
      </c>
      <c r="I164" s="33">
        <v>26.86</v>
      </c>
      <c r="J164" s="33">
        <v>24.3</v>
      </c>
      <c r="K164" s="33">
        <v>13.83</v>
      </c>
      <c r="L164" s="33">
        <v>9.52</v>
      </c>
      <c r="M164" s="33">
        <v>8.4700000000000006</v>
      </c>
      <c r="N164" s="33">
        <v>10.99</v>
      </c>
      <c r="O164" s="33">
        <v>15.08</v>
      </c>
    </row>
    <row r="165" spans="1:15" x14ac:dyDescent="0.35">
      <c r="A165" s="40">
        <f>VLOOKUP(B165,'[1]PORTFOLIO RAW'!B:B,1,FALSE)</f>
        <v>154423</v>
      </c>
      <c r="B165" s="40">
        <v>154423</v>
      </c>
      <c r="C165" s="40" t="s">
        <v>6607</v>
      </c>
      <c r="D165" s="38" t="s">
        <v>6608</v>
      </c>
      <c r="E165" s="33">
        <v>36.35</v>
      </c>
      <c r="F165" s="33">
        <v>50.78</v>
      </c>
      <c r="G165" s="33">
        <v>86.47</v>
      </c>
      <c r="H165" s="33">
        <v>74.67</v>
      </c>
      <c r="I165" s="33">
        <v>118.05</v>
      </c>
      <c r="J165" s="33">
        <v>527.88</v>
      </c>
      <c r="K165" s="33">
        <v>120.27</v>
      </c>
      <c r="L165" s="33">
        <v>86.9</v>
      </c>
      <c r="M165" s="33">
        <v>110.97</v>
      </c>
      <c r="N165" s="33">
        <v>230.12</v>
      </c>
      <c r="O165" s="33">
        <v>483.57</v>
      </c>
    </row>
    <row r="166" spans="1:15" x14ac:dyDescent="0.35">
      <c r="A166" s="40">
        <f>VLOOKUP(B166,'[1]PORTFOLIO RAW'!B:B,1,FALSE)</f>
        <v>922418</v>
      </c>
      <c r="B166" s="40">
        <v>922418</v>
      </c>
      <c r="C166" s="40" t="s">
        <v>6609</v>
      </c>
      <c r="D166" s="38" t="s">
        <v>6610</v>
      </c>
      <c r="E166" s="33">
        <v>11.65</v>
      </c>
      <c r="F166" s="33">
        <v>28.52</v>
      </c>
      <c r="G166" s="33">
        <v>3.76</v>
      </c>
      <c r="H166" s="33">
        <v>7.41</v>
      </c>
      <c r="I166" s="33">
        <v>5.93</v>
      </c>
      <c r="J166" s="33">
        <v>3.15</v>
      </c>
      <c r="K166" s="33">
        <v>3.21</v>
      </c>
      <c r="L166" s="33">
        <v>3.18</v>
      </c>
      <c r="M166" s="33">
        <v>1.46</v>
      </c>
      <c r="N166" s="33">
        <v>3.76</v>
      </c>
      <c r="O166" s="33">
        <v>6.45</v>
      </c>
    </row>
    <row r="167" spans="1:15" x14ac:dyDescent="0.35">
      <c r="A167" s="40">
        <f>VLOOKUP(B167,'[1]PORTFOLIO RAW'!B:B,1,FALSE)</f>
        <v>755695</v>
      </c>
      <c r="B167" s="40">
        <v>755695</v>
      </c>
      <c r="C167" s="40" t="s">
        <v>6611</v>
      </c>
      <c r="D167" s="38" t="s">
        <v>6612</v>
      </c>
      <c r="E167" s="33">
        <v>12.62</v>
      </c>
      <c r="F167" s="33">
        <v>11.93</v>
      </c>
      <c r="G167" s="33">
        <v>8.6999999999999993</v>
      </c>
      <c r="H167" s="33">
        <v>8.7799999999999994</v>
      </c>
      <c r="I167" s="33">
        <v>8.16</v>
      </c>
      <c r="J167" s="33">
        <v>5.44</v>
      </c>
      <c r="K167" s="33">
        <v>4.45</v>
      </c>
      <c r="L167" s="33">
        <v>5.0599999999999996</v>
      </c>
      <c r="M167" s="33">
        <v>7.32</v>
      </c>
      <c r="N167" s="33">
        <v>11.99</v>
      </c>
      <c r="O167" s="33">
        <v>11.13</v>
      </c>
    </row>
    <row r="168" spans="1:15" x14ac:dyDescent="0.35">
      <c r="A168" s="40">
        <f>VLOOKUP(B168,'[1]PORTFOLIO RAW'!B:B,1,FALSE)</f>
        <v>905620</v>
      </c>
      <c r="B168" s="40">
        <v>905620</v>
      </c>
      <c r="C168" s="40" t="s">
        <v>6613</v>
      </c>
      <c r="D168" s="38" t="s">
        <v>6614</v>
      </c>
      <c r="E168" s="33">
        <v>17.649999999999999</v>
      </c>
      <c r="F168" s="33">
        <v>12.85</v>
      </c>
      <c r="G168" s="33">
        <v>9.61</v>
      </c>
      <c r="H168" s="33">
        <v>10.72</v>
      </c>
      <c r="I168" s="33">
        <v>10.53</v>
      </c>
      <c r="J168" s="33">
        <v>9.69</v>
      </c>
      <c r="K168" s="33">
        <v>12.8</v>
      </c>
      <c r="L168" s="33">
        <v>24.58</v>
      </c>
      <c r="M168" s="33">
        <v>28.76</v>
      </c>
      <c r="N168" s="33">
        <v>43.47</v>
      </c>
      <c r="O168" s="33">
        <v>55.84</v>
      </c>
    </row>
    <row r="169" spans="1:15" x14ac:dyDescent="0.35">
      <c r="A169" s="40">
        <f>VLOOKUP(B169,'[1]PORTFOLIO RAW'!B:B,1,FALSE)</f>
        <v>944314</v>
      </c>
      <c r="B169" s="40">
        <v>944314</v>
      </c>
      <c r="C169" s="40" t="s">
        <v>6615</v>
      </c>
      <c r="D169" s="38" t="s">
        <v>6616</v>
      </c>
      <c r="E169" s="33">
        <v>22.75</v>
      </c>
      <c r="F169" s="33">
        <v>18.829999999999998</v>
      </c>
      <c r="G169" s="33">
        <v>12.11</v>
      </c>
      <c r="H169" s="33">
        <v>24.23</v>
      </c>
      <c r="I169" s="33">
        <v>12.01</v>
      </c>
      <c r="J169" s="33">
        <v>2.74</v>
      </c>
      <c r="K169" s="33">
        <v>15.28</v>
      </c>
      <c r="L169" s="33">
        <v>11.29</v>
      </c>
      <c r="M169" s="33">
        <v>15.68</v>
      </c>
      <c r="N169" s="33">
        <v>15.57</v>
      </c>
      <c r="O169" s="33">
        <v>18.89</v>
      </c>
    </row>
    <row r="170" spans="1:15" x14ac:dyDescent="0.35">
      <c r="A170" s="40">
        <f>VLOOKUP(B170,'[1]PORTFOLIO RAW'!B:B,1,FALSE)</f>
        <v>357366</v>
      </c>
      <c r="B170" s="40">
        <v>357366</v>
      </c>
      <c r="C170" s="40" t="s">
        <v>6617</v>
      </c>
      <c r="D170" s="38" t="s">
        <v>6618</v>
      </c>
      <c r="E170" s="33">
        <v>5.0199999999999996</v>
      </c>
      <c r="F170" s="33">
        <v>14.58</v>
      </c>
      <c r="G170" s="33">
        <v>7.5</v>
      </c>
      <c r="H170" s="33">
        <v>0.95</v>
      </c>
      <c r="I170" s="33">
        <v>5.45</v>
      </c>
      <c r="J170" s="33">
        <v>11.44</v>
      </c>
      <c r="K170" s="33">
        <v>13.04</v>
      </c>
      <c r="L170" s="33">
        <v>33.28</v>
      </c>
      <c r="M170" s="33">
        <v>9.39</v>
      </c>
      <c r="N170" s="33">
        <v>11.7</v>
      </c>
      <c r="O170" s="33">
        <v>3.73</v>
      </c>
    </row>
    <row r="171" spans="1:15" x14ac:dyDescent="0.35">
      <c r="A171" s="40">
        <f>VLOOKUP(B171,'[1]PORTFOLIO RAW'!B:B,1,FALSE)</f>
        <v>516007</v>
      </c>
      <c r="B171" s="40">
        <v>516007</v>
      </c>
      <c r="C171" s="40" t="s">
        <v>6619</v>
      </c>
      <c r="D171" s="38" t="s">
        <v>6620</v>
      </c>
      <c r="E171" s="33">
        <v>31.98</v>
      </c>
      <c r="F171" s="33">
        <v>-17.05</v>
      </c>
      <c r="G171" s="33">
        <v>-32.93</v>
      </c>
      <c r="H171" s="33">
        <v>-41.85</v>
      </c>
      <c r="I171" s="33">
        <v>69.069999999999993</v>
      </c>
      <c r="J171" s="33">
        <v>-33.82</v>
      </c>
      <c r="K171" s="33">
        <v>-3.64</v>
      </c>
      <c r="L171" s="33">
        <v>-3.61</v>
      </c>
      <c r="M171" s="33">
        <v>-9.7200000000000006</v>
      </c>
      <c r="N171" s="33">
        <v>19.43</v>
      </c>
      <c r="O171" s="33">
        <v>28.08</v>
      </c>
    </row>
    <row r="172" spans="1:15" x14ac:dyDescent="0.35">
      <c r="A172" s="40">
        <f>VLOOKUP(B172,'[1]PORTFOLIO RAW'!B:B,1,FALSE)</f>
        <v>510493</v>
      </c>
      <c r="B172" s="40">
        <v>510493</v>
      </c>
      <c r="C172" s="40" t="s">
        <v>6621</v>
      </c>
      <c r="D172" s="38" t="s">
        <v>6622</v>
      </c>
      <c r="E172" s="33">
        <v>22.8</v>
      </c>
      <c r="F172" s="33">
        <v>23.9</v>
      </c>
      <c r="G172" s="33">
        <v>25.09</v>
      </c>
      <c r="H172" s="33">
        <v>26.55</v>
      </c>
      <c r="I172" s="33">
        <v>24.49</v>
      </c>
      <c r="J172" s="33">
        <v>24.83</v>
      </c>
      <c r="K172" s="33">
        <v>21.52</v>
      </c>
      <c r="L172" s="33">
        <v>23.51</v>
      </c>
      <c r="M172" s="33">
        <v>23.2</v>
      </c>
      <c r="N172" s="33">
        <v>28.65</v>
      </c>
      <c r="O172" s="33">
        <v>22.81</v>
      </c>
    </row>
    <row r="173" spans="1:15" x14ac:dyDescent="0.35">
      <c r="A173" s="40">
        <f>VLOOKUP(B173,'[1]PORTFOLIO RAW'!B:B,1,FALSE)</f>
        <v>921910</v>
      </c>
      <c r="B173" s="40">
        <v>921910</v>
      </c>
      <c r="C173" s="40" t="s">
        <v>6623</v>
      </c>
      <c r="D173" s="38" t="s">
        <v>6624</v>
      </c>
      <c r="E173" s="33">
        <v>15.58</v>
      </c>
      <c r="F173" s="33">
        <v>30.1</v>
      </c>
      <c r="G173" s="33">
        <v>33.200000000000003</v>
      </c>
      <c r="H173" s="33">
        <v>34.51</v>
      </c>
      <c r="I173" s="33">
        <v>37.92</v>
      </c>
      <c r="J173" s="33">
        <v>36.82</v>
      </c>
      <c r="K173" s="33">
        <v>35.69</v>
      </c>
      <c r="L173" s="33">
        <v>32.97</v>
      </c>
      <c r="M173" s="33">
        <v>45.43</v>
      </c>
      <c r="N173" s="33">
        <v>191.93</v>
      </c>
      <c r="O173" s="33" t="s">
        <v>425</v>
      </c>
    </row>
    <row r="174" spans="1:15" x14ac:dyDescent="0.35">
      <c r="A174" s="40">
        <f>VLOOKUP(B174,'[1]PORTFOLIO RAW'!B:B,1,FALSE)</f>
        <v>311759</v>
      </c>
      <c r="B174" s="40">
        <v>311759</v>
      </c>
      <c r="C174" s="40" t="s">
        <v>6625</v>
      </c>
      <c r="D174" s="38" t="s">
        <v>6626</v>
      </c>
      <c r="E174" s="33">
        <v>16.11</v>
      </c>
      <c r="F174" s="33">
        <v>-0.35</v>
      </c>
      <c r="G174" s="33">
        <v>14.79</v>
      </c>
      <c r="H174" s="33">
        <v>10.38</v>
      </c>
      <c r="I174" s="33">
        <v>-1.39</v>
      </c>
      <c r="J174" s="33">
        <v>13.99</v>
      </c>
      <c r="K174" s="33">
        <v>17.88</v>
      </c>
      <c r="L174" s="33">
        <v>16.96</v>
      </c>
      <c r="M174" s="33">
        <v>13.08</v>
      </c>
      <c r="N174" s="33">
        <v>12.7</v>
      </c>
      <c r="O174" s="33">
        <v>5.7</v>
      </c>
    </row>
    <row r="175" spans="1:15" x14ac:dyDescent="0.35">
      <c r="A175" s="40">
        <f>VLOOKUP(B175,'[1]PORTFOLIO RAW'!B:B,1,FALSE)</f>
        <v>912588</v>
      </c>
      <c r="B175" s="40">
        <v>912588</v>
      </c>
      <c r="C175" s="40" t="s">
        <v>6627</v>
      </c>
      <c r="D175" s="38" t="s">
        <v>6628</v>
      </c>
      <c r="E175" s="33">
        <v>13.72</v>
      </c>
      <c r="F175" s="33">
        <v>7.77</v>
      </c>
      <c r="G175" s="33">
        <v>-4.51</v>
      </c>
      <c r="H175" s="33">
        <v>-2.23</v>
      </c>
      <c r="I175" s="33">
        <v>-0.23</v>
      </c>
      <c r="J175" s="33">
        <v>0.9</v>
      </c>
      <c r="K175" s="33">
        <v>4.51</v>
      </c>
      <c r="L175" s="33">
        <v>10.050000000000001</v>
      </c>
      <c r="M175" s="33">
        <v>7.75</v>
      </c>
      <c r="N175" s="33">
        <v>10.84</v>
      </c>
      <c r="O175" s="33">
        <v>8.08</v>
      </c>
    </row>
    <row r="176" spans="1:15" x14ac:dyDescent="0.35">
      <c r="A176" s="40">
        <f>VLOOKUP(B176,'[1]PORTFOLIO RAW'!B:B,1,FALSE)</f>
        <v>904780</v>
      </c>
      <c r="B176" s="40">
        <v>904780</v>
      </c>
      <c r="C176" s="40" t="s">
        <v>6629</v>
      </c>
      <c r="D176" s="38" t="s">
        <v>6630</v>
      </c>
      <c r="E176" s="33">
        <v>36.29</v>
      </c>
      <c r="F176" s="33">
        <v>-1.08</v>
      </c>
      <c r="G176" s="33">
        <v>3.86</v>
      </c>
      <c r="H176" s="33">
        <v>13.84</v>
      </c>
      <c r="I176" s="33">
        <v>16.11</v>
      </c>
      <c r="J176" s="33">
        <v>18.899999999999999</v>
      </c>
      <c r="K176" s="33">
        <v>18.79</v>
      </c>
      <c r="L176" s="33">
        <v>19.59</v>
      </c>
      <c r="M176" s="33">
        <v>23.57</v>
      </c>
      <c r="N176" s="33">
        <v>27.83</v>
      </c>
      <c r="O176" s="33">
        <v>22.02</v>
      </c>
    </row>
    <row r="177" spans="1:15" x14ac:dyDescent="0.35">
      <c r="A177" s="40">
        <f>VLOOKUP(B177,'[1]PORTFOLIO RAW'!B:B,1,FALSE)</f>
        <v>905624</v>
      </c>
      <c r="B177" s="40">
        <v>905624</v>
      </c>
      <c r="C177" s="40" t="s">
        <v>6631</v>
      </c>
      <c r="D177" s="38" t="s">
        <v>6632</v>
      </c>
      <c r="E177" s="33">
        <v>9.09</v>
      </c>
      <c r="F177" s="33">
        <v>-11.38</v>
      </c>
      <c r="G177" s="33">
        <v>-6.79</v>
      </c>
      <c r="H177" s="33">
        <v>-52.13</v>
      </c>
      <c r="I177" s="33">
        <v>-60.49</v>
      </c>
      <c r="J177" s="33">
        <v>-27.33</v>
      </c>
      <c r="K177" s="33">
        <v>62.08</v>
      </c>
      <c r="L177" s="33">
        <v>113.15</v>
      </c>
      <c r="M177" s="33">
        <v>88.72</v>
      </c>
      <c r="N177" s="33" t="s">
        <v>425</v>
      </c>
      <c r="O177" s="33" t="s">
        <v>425</v>
      </c>
    </row>
    <row r="178" spans="1:15" x14ac:dyDescent="0.35">
      <c r="A178" s="40">
        <f>VLOOKUP(B178,'[1]PORTFOLIO RAW'!B:B,1,FALSE)</f>
        <v>130062</v>
      </c>
      <c r="B178" s="40">
        <v>130062</v>
      </c>
      <c r="C178" s="40" t="s">
        <v>6633</v>
      </c>
      <c r="D178" s="38" t="s">
        <v>6634</v>
      </c>
      <c r="E178" s="33">
        <v>23.89</v>
      </c>
      <c r="F178" s="33">
        <v>17.91</v>
      </c>
      <c r="G178" s="33">
        <v>7.07</v>
      </c>
      <c r="H178" s="33">
        <v>6.88</v>
      </c>
      <c r="I178" s="33">
        <v>5.77</v>
      </c>
      <c r="J178" s="33">
        <v>5.96</v>
      </c>
      <c r="K178" s="33">
        <v>8.1999999999999993</v>
      </c>
      <c r="L178" s="33">
        <v>5.26</v>
      </c>
      <c r="M178" s="33">
        <v>6.84</v>
      </c>
      <c r="N178" s="33">
        <v>10.34</v>
      </c>
      <c r="O178" s="33">
        <v>16.13</v>
      </c>
    </row>
    <row r="179" spans="1:15" x14ac:dyDescent="0.35">
      <c r="A179" s="40">
        <f>VLOOKUP(B179,'[1]PORTFOLIO RAW'!B:B,1,FALSE)</f>
        <v>286738</v>
      </c>
      <c r="B179" s="40">
        <v>286738</v>
      </c>
      <c r="C179" s="40" t="s">
        <v>6635</v>
      </c>
      <c r="D179" s="38" t="s">
        <v>6636</v>
      </c>
      <c r="E179" s="33">
        <v>12.9</v>
      </c>
      <c r="F179" s="33">
        <v>9.3000000000000007</v>
      </c>
      <c r="G179" s="33">
        <v>-7.12</v>
      </c>
      <c r="H179" s="33">
        <v>6.96</v>
      </c>
      <c r="I179" s="33">
        <v>14.47</v>
      </c>
      <c r="J179" s="33">
        <v>2.54</v>
      </c>
      <c r="K179" s="33">
        <v>6.56</v>
      </c>
      <c r="L179" s="33">
        <v>11.81</v>
      </c>
      <c r="M179" s="33">
        <v>9.56</v>
      </c>
      <c r="N179" s="33">
        <v>1.31</v>
      </c>
      <c r="O179" s="33">
        <v>8.18</v>
      </c>
    </row>
    <row r="180" spans="1:15" x14ac:dyDescent="0.35">
      <c r="A180" s="40">
        <f>VLOOKUP(B180,'[1]PORTFOLIO RAW'!B:B,1,FALSE)</f>
        <v>771830</v>
      </c>
      <c r="B180" s="40">
        <v>771830</v>
      </c>
      <c r="C180" s="40" t="s">
        <v>6637</v>
      </c>
      <c r="D180" s="38" t="s">
        <v>6638</v>
      </c>
      <c r="E180" s="33">
        <v>9.69</v>
      </c>
      <c r="F180" s="33">
        <v>10.119999999999999</v>
      </c>
      <c r="G180" s="33">
        <v>0.36</v>
      </c>
      <c r="H180" s="33">
        <v>5.0599999999999996</v>
      </c>
      <c r="I180" s="33">
        <v>20.11</v>
      </c>
      <c r="J180" s="33">
        <v>15.32</v>
      </c>
      <c r="K180" s="33">
        <v>18.03</v>
      </c>
      <c r="L180" s="33">
        <v>14.37</v>
      </c>
      <c r="M180" s="33">
        <v>8.73</v>
      </c>
      <c r="N180" s="33">
        <v>10.34</v>
      </c>
      <c r="O180" s="33">
        <v>26.52</v>
      </c>
    </row>
    <row r="181" spans="1:15" x14ac:dyDescent="0.35">
      <c r="A181" s="40">
        <f>VLOOKUP(B181,'[1]PORTFOLIO RAW'!B:B,1,FALSE)</f>
        <v>312367</v>
      </c>
      <c r="B181" s="40">
        <v>312367</v>
      </c>
      <c r="C181" s="40" t="s">
        <v>6639</v>
      </c>
      <c r="D181" s="38" t="s">
        <v>6640</v>
      </c>
      <c r="E181" s="33" t="s">
        <v>425</v>
      </c>
      <c r="F181" s="33">
        <v>-1.82</v>
      </c>
      <c r="G181" s="33">
        <v>1.01</v>
      </c>
      <c r="H181" s="33">
        <v>3.95</v>
      </c>
      <c r="I181" s="33">
        <v>10.33</v>
      </c>
      <c r="J181" s="33">
        <v>10.32</v>
      </c>
      <c r="K181" s="33">
        <v>11</v>
      </c>
      <c r="L181" s="33">
        <v>11.79</v>
      </c>
      <c r="M181" s="33">
        <v>11.52</v>
      </c>
      <c r="N181" s="33" t="s">
        <v>425</v>
      </c>
      <c r="O181" s="33">
        <v>2.94</v>
      </c>
    </row>
    <row r="182" spans="1:15" x14ac:dyDescent="0.35">
      <c r="A182" s="40">
        <f>VLOOKUP(B182,'[1]PORTFOLIO RAW'!B:B,1,FALSE)</f>
        <v>912635</v>
      </c>
      <c r="B182" s="40">
        <v>912635</v>
      </c>
      <c r="C182" s="40" t="s">
        <v>6641</v>
      </c>
      <c r="D182" s="38" t="s">
        <v>6642</v>
      </c>
      <c r="E182" s="33">
        <v>12.81</v>
      </c>
      <c r="F182" s="33">
        <v>9.76</v>
      </c>
      <c r="G182" s="33">
        <v>10.54</v>
      </c>
      <c r="H182" s="33">
        <v>9.33</v>
      </c>
      <c r="I182" s="33">
        <v>9.14</v>
      </c>
      <c r="J182" s="33">
        <v>10.24</v>
      </c>
      <c r="K182" s="33">
        <v>12.15</v>
      </c>
      <c r="L182" s="33">
        <v>12.24</v>
      </c>
      <c r="M182" s="33">
        <v>13.94</v>
      </c>
      <c r="N182" s="33">
        <v>14.29</v>
      </c>
      <c r="O182" s="33">
        <v>17.73</v>
      </c>
    </row>
    <row r="183" spans="1:15" x14ac:dyDescent="0.35">
      <c r="A183" s="40">
        <f>VLOOKUP(B183,'[1]PORTFOLIO RAW'!B:B,1,FALSE)</f>
        <v>152533</v>
      </c>
      <c r="B183" s="40">
        <v>152533</v>
      </c>
      <c r="C183" s="40" t="s">
        <v>6643</v>
      </c>
      <c r="D183" s="38" t="s">
        <v>6644</v>
      </c>
      <c r="E183" s="33">
        <v>25.76</v>
      </c>
      <c r="F183" s="33">
        <v>27.21</v>
      </c>
      <c r="G183" s="33">
        <v>28.64</v>
      </c>
      <c r="H183" s="33">
        <v>24.42</v>
      </c>
      <c r="I183" s="33">
        <v>20.91</v>
      </c>
      <c r="J183" s="33">
        <v>22.34</v>
      </c>
      <c r="K183" s="33">
        <v>22.03</v>
      </c>
      <c r="L183" s="33">
        <v>19.25</v>
      </c>
      <c r="M183" s="33">
        <v>11.25</v>
      </c>
      <c r="N183" s="33">
        <v>14.01</v>
      </c>
      <c r="O183" s="33">
        <v>20.56</v>
      </c>
    </row>
    <row r="184" spans="1:15" x14ac:dyDescent="0.35">
      <c r="A184" s="40">
        <f>VLOOKUP(B184,'[1]PORTFOLIO RAW'!B:B,1,FALSE)</f>
        <v>719643</v>
      </c>
      <c r="B184" s="40">
        <v>719643</v>
      </c>
      <c r="C184" s="40" t="s">
        <v>6645</v>
      </c>
      <c r="D184" s="38" t="s">
        <v>6646</v>
      </c>
      <c r="E184" s="33">
        <v>39.51</v>
      </c>
      <c r="F184" s="33">
        <v>52.48</v>
      </c>
      <c r="G184" s="33">
        <v>38.42</v>
      </c>
      <c r="H184" s="33">
        <v>43.76</v>
      </c>
      <c r="I184" s="33">
        <v>44.84</v>
      </c>
      <c r="J184" s="33">
        <v>27.51</v>
      </c>
      <c r="K184" s="33">
        <v>30.09</v>
      </c>
      <c r="L184" s="33">
        <v>26.17</v>
      </c>
      <c r="M184" s="33">
        <v>14.36</v>
      </c>
      <c r="N184" s="33">
        <v>22.09</v>
      </c>
      <c r="O184" s="33">
        <v>29.37</v>
      </c>
    </row>
    <row r="185" spans="1:15" x14ac:dyDescent="0.35">
      <c r="A185" s="40">
        <f>VLOOKUP(B185,'[1]PORTFOLIO RAW'!B:B,1,FALSE)</f>
        <v>999506</v>
      </c>
      <c r="B185" s="40">
        <v>999506</v>
      </c>
      <c r="C185" s="40" t="s">
        <v>6647</v>
      </c>
      <c r="D185" s="38" t="s">
        <v>6648</v>
      </c>
      <c r="E185" s="33">
        <v>-4.03</v>
      </c>
      <c r="F185" s="33">
        <v>-23.24</v>
      </c>
      <c r="G185" s="33">
        <v>-33.880000000000003</v>
      </c>
      <c r="H185" s="33">
        <v>28.52</v>
      </c>
      <c r="I185" s="33">
        <v>2.0299999999999998</v>
      </c>
      <c r="J185" s="33">
        <v>-12.76</v>
      </c>
      <c r="K185" s="33">
        <v>14.13</v>
      </c>
      <c r="L185" s="33">
        <v>30.58</v>
      </c>
      <c r="M185" s="33">
        <v>25.13</v>
      </c>
      <c r="N185" s="33">
        <v>-2.2599999999999998</v>
      </c>
      <c r="O185" s="33">
        <v>33.15</v>
      </c>
    </row>
    <row r="186" spans="1:15" x14ac:dyDescent="0.35">
      <c r="A186" s="40">
        <f>VLOOKUP(B186,'[1]PORTFOLIO RAW'!B:B,1,FALSE)</f>
        <v>328228</v>
      </c>
      <c r="B186" s="40">
        <v>328228</v>
      </c>
      <c r="C186" s="40" t="s">
        <v>6649</v>
      </c>
      <c r="D186" s="38" t="s">
        <v>6650</v>
      </c>
      <c r="E186" s="33">
        <v>19.14</v>
      </c>
      <c r="F186" s="33">
        <v>19.579999999999998</v>
      </c>
      <c r="G186" s="33">
        <v>24.55</v>
      </c>
      <c r="H186" s="33">
        <v>17.190000000000001</v>
      </c>
      <c r="I186" s="33">
        <v>25.04</v>
      </c>
      <c r="J186" s="33">
        <v>17.71</v>
      </c>
      <c r="K186" s="33">
        <v>6.49</v>
      </c>
      <c r="L186" s="33">
        <v>19.43</v>
      </c>
      <c r="M186" s="33">
        <v>17.66</v>
      </c>
      <c r="N186" s="33">
        <v>15.45</v>
      </c>
      <c r="O186" s="33">
        <v>6.07</v>
      </c>
    </row>
    <row r="187" spans="1:15" x14ac:dyDescent="0.35">
      <c r="A187" s="40">
        <f>VLOOKUP(B187,'[1]PORTFOLIO RAW'!B:B,1,FALSE)</f>
        <v>902172</v>
      </c>
      <c r="B187" s="40">
        <v>902172</v>
      </c>
      <c r="C187" s="40" t="s">
        <v>6651</v>
      </c>
      <c r="D187" s="38" t="s">
        <v>6652</v>
      </c>
      <c r="E187" s="33">
        <v>37.74</v>
      </c>
      <c r="F187" s="33">
        <v>32</v>
      </c>
      <c r="G187" s="33">
        <v>28.2</v>
      </c>
      <c r="H187" s="33">
        <v>28.15</v>
      </c>
      <c r="I187" s="33">
        <v>27.56</v>
      </c>
      <c r="J187" s="33">
        <v>26.94</v>
      </c>
      <c r="K187" s="33">
        <v>26.56</v>
      </c>
      <c r="L187" s="33">
        <v>32.380000000000003</v>
      </c>
      <c r="M187" s="33">
        <v>38.950000000000003</v>
      </c>
      <c r="N187" s="33">
        <v>46.49</v>
      </c>
      <c r="O187" s="33">
        <v>44.44</v>
      </c>
    </row>
    <row r="188" spans="1:15" x14ac:dyDescent="0.35">
      <c r="A188" s="40">
        <f>VLOOKUP(B188,'[1]PORTFOLIO RAW'!B:B,1,FALSE)</f>
        <v>325475</v>
      </c>
      <c r="B188" s="40">
        <v>325475</v>
      </c>
      <c r="C188" s="40" t="s">
        <v>6653</v>
      </c>
      <c r="D188" s="38" t="s">
        <v>6654</v>
      </c>
      <c r="E188" s="33">
        <v>16.78</v>
      </c>
      <c r="F188" s="33">
        <v>-37.1</v>
      </c>
      <c r="G188" s="33">
        <v>-0.17</v>
      </c>
      <c r="H188" s="33">
        <v>5.63</v>
      </c>
      <c r="I188" s="33">
        <v>5.2</v>
      </c>
      <c r="J188" s="33">
        <v>7.01</v>
      </c>
      <c r="K188" s="33">
        <v>8.5299999999999994</v>
      </c>
      <c r="L188" s="33">
        <v>11.98</v>
      </c>
      <c r="M188" s="33">
        <v>13.27</v>
      </c>
      <c r="N188" s="33">
        <v>17.5</v>
      </c>
      <c r="O188" s="33">
        <v>15.14</v>
      </c>
    </row>
    <row r="189" spans="1:15" x14ac:dyDescent="0.35">
      <c r="A189" s="40">
        <f>VLOOKUP(B189,'[1]PORTFOLIO RAW'!B:B,1,FALSE)</f>
        <v>905010</v>
      </c>
      <c r="B189" s="40">
        <v>905010</v>
      </c>
      <c r="C189" s="40" t="s">
        <v>6655</v>
      </c>
      <c r="D189" s="38" t="s">
        <v>6656</v>
      </c>
      <c r="E189" s="33">
        <v>9.4600000000000009</v>
      </c>
      <c r="F189" s="33">
        <v>9.67</v>
      </c>
      <c r="G189" s="33">
        <v>9.5</v>
      </c>
      <c r="H189" s="33">
        <v>9.7799999999999994</v>
      </c>
      <c r="I189" s="33">
        <v>10.07</v>
      </c>
      <c r="J189" s="33">
        <v>10.43</v>
      </c>
      <c r="K189" s="33">
        <v>10.28</v>
      </c>
      <c r="L189" s="33">
        <v>10.33</v>
      </c>
      <c r="M189" s="33">
        <v>9.4600000000000009</v>
      </c>
      <c r="N189" s="33">
        <v>10.39</v>
      </c>
      <c r="O189" s="33">
        <v>10.220000000000001</v>
      </c>
    </row>
    <row r="190" spans="1:15" x14ac:dyDescent="0.35">
      <c r="A190" s="40">
        <f>VLOOKUP(B190,'[1]PORTFOLIO RAW'!B:B,1,FALSE)</f>
        <v>902230</v>
      </c>
      <c r="B190" s="40">
        <v>902230</v>
      </c>
      <c r="C190" s="40" t="s">
        <v>6657</v>
      </c>
      <c r="D190" s="38" t="s">
        <v>6658</v>
      </c>
      <c r="E190" s="33">
        <v>-251.78</v>
      </c>
      <c r="F190" s="33" t="s">
        <v>425</v>
      </c>
      <c r="G190" s="33" t="s">
        <v>425</v>
      </c>
      <c r="H190" s="33" t="s">
        <v>425</v>
      </c>
      <c r="I190" s="33">
        <v>281.62</v>
      </c>
      <c r="J190" s="33">
        <v>36.58</v>
      </c>
      <c r="K190" s="33">
        <v>33.81</v>
      </c>
      <c r="L190" s="33">
        <v>12.52</v>
      </c>
      <c r="M190" s="33">
        <v>27.78</v>
      </c>
      <c r="N190" s="33">
        <v>15.9</v>
      </c>
      <c r="O190" s="33">
        <v>23.73</v>
      </c>
    </row>
    <row r="191" spans="1:15" x14ac:dyDescent="0.35">
      <c r="A191" s="40">
        <f>VLOOKUP(B191,'[1]PORTFOLIO RAW'!B:B,1,FALSE)</f>
        <v>884383</v>
      </c>
      <c r="B191" s="40">
        <v>884383</v>
      </c>
      <c r="C191" s="40" t="s">
        <v>6659</v>
      </c>
      <c r="D191" s="38" t="s">
        <v>6660</v>
      </c>
      <c r="E191" s="33">
        <v>22.89</v>
      </c>
      <c r="F191" s="33">
        <v>20.239999999999998</v>
      </c>
      <c r="G191" s="33">
        <v>10.99</v>
      </c>
      <c r="H191" s="33">
        <v>11.17</v>
      </c>
      <c r="I191" s="33">
        <v>11.95</v>
      </c>
      <c r="J191" s="33">
        <v>13.16</v>
      </c>
      <c r="K191" s="33">
        <v>10.96</v>
      </c>
      <c r="L191" s="33">
        <v>11.66</v>
      </c>
      <c r="M191" s="33">
        <v>-4.1500000000000004</v>
      </c>
      <c r="N191" s="33">
        <v>-15.91</v>
      </c>
      <c r="O191" s="33">
        <v>-1.69</v>
      </c>
    </row>
    <row r="192" spans="1:15" x14ac:dyDescent="0.35">
      <c r="A192" s="40">
        <f>VLOOKUP(B192,'[1]PORTFOLIO RAW'!B:B,1,FALSE)</f>
        <v>867422</v>
      </c>
      <c r="B192" s="40">
        <v>867422</v>
      </c>
      <c r="C192" s="40" t="s">
        <v>6661</v>
      </c>
      <c r="D192" s="38" t="s">
        <v>6662</v>
      </c>
      <c r="E192" s="33">
        <v>15.22</v>
      </c>
      <c r="F192" s="33">
        <v>16.79</v>
      </c>
      <c r="G192" s="33">
        <v>5.15</v>
      </c>
      <c r="H192" s="33">
        <v>19.100000000000001</v>
      </c>
      <c r="I192" s="33">
        <v>21.5</v>
      </c>
      <c r="J192" s="33">
        <v>15.09</v>
      </c>
      <c r="K192" s="33">
        <v>11.22</v>
      </c>
      <c r="L192" s="33">
        <v>14.99</v>
      </c>
      <c r="M192" s="33">
        <v>15.55</v>
      </c>
      <c r="N192" s="33">
        <v>7.28</v>
      </c>
      <c r="O192" s="33">
        <v>17.98</v>
      </c>
    </row>
    <row r="193" spans="1:15" x14ac:dyDescent="0.35">
      <c r="A193" s="40">
        <f>VLOOKUP(B193,'[1]PORTFOLIO RAW'!B:B,1,FALSE)</f>
        <v>906933</v>
      </c>
      <c r="B193" s="40">
        <v>906933</v>
      </c>
      <c r="C193" s="40" t="s">
        <v>6663</v>
      </c>
      <c r="D193" s="38" t="s">
        <v>6664</v>
      </c>
      <c r="E193" s="33">
        <v>22.58</v>
      </c>
      <c r="F193" s="33">
        <v>-2.71</v>
      </c>
      <c r="G193" s="33">
        <v>16.84</v>
      </c>
      <c r="H193" s="33">
        <v>15.92</v>
      </c>
      <c r="I193" s="33">
        <v>6.68</v>
      </c>
      <c r="J193" s="33">
        <v>20.87</v>
      </c>
      <c r="K193" s="33">
        <v>23.34</v>
      </c>
      <c r="L193" s="33">
        <v>19.27</v>
      </c>
      <c r="M193" s="33">
        <v>19.059999999999999</v>
      </c>
      <c r="N193" s="33">
        <v>8.01</v>
      </c>
      <c r="O193" s="33">
        <v>21.56</v>
      </c>
    </row>
    <row r="194" spans="1:15" x14ac:dyDescent="0.35">
      <c r="A194" s="40">
        <f>VLOOKUP(B194,'[1]PORTFOLIO RAW'!B:B,1,FALSE)</f>
        <v>912160</v>
      </c>
      <c r="B194" s="40">
        <v>912160</v>
      </c>
      <c r="C194" s="40" t="s">
        <v>6665</v>
      </c>
      <c r="D194" s="38" t="s">
        <v>6666</v>
      </c>
      <c r="E194" s="33">
        <v>-22.34</v>
      </c>
      <c r="F194" s="33">
        <v>11.65</v>
      </c>
      <c r="G194" s="33">
        <v>14.57</v>
      </c>
      <c r="H194" s="33">
        <v>18.940000000000001</v>
      </c>
      <c r="I194" s="33">
        <v>2.79</v>
      </c>
      <c r="J194" s="33">
        <v>13.57</v>
      </c>
      <c r="K194" s="33">
        <v>-20.59</v>
      </c>
      <c r="L194" s="33">
        <v>5.01</v>
      </c>
      <c r="M194" s="33">
        <v>2.0299999999999998</v>
      </c>
      <c r="N194" s="33">
        <v>-5.68</v>
      </c>
      <c r="O194" s="33">
        <v>-0.92</v>
      </c>
    </row>
    <row r="195" spans="1:15" x14ac:dyDescent="0.35">
      <c r="A195" s="40">
        <f>VLOOKUP(B195,'[1]PORTFOLIO RAW'!B:B,1,FALSE)</f>
        <v>993249</v>
      </c>
      <c r="B195" s="40">
        <v>993249</v>
      </c>
      <c r="C195" s="40" t="s">
        <v>6667</v>
      </c>
      <c r="D195" s="38" t="s">
        <v>6668</v>
      </c>
      <c r="E195" s="33">
        <v>22.41</v>
      </c>
      <c r="F195" s="33">
        <v>25.36</v>
      </c>
      <c r="G195" s="33">
        <v>18</v>
      </c>
      <c r="H195" s="33">
        <v>20.67</v>
      </c>
      <c r="I195" s="33">
        <v>21.77</v>
      </c>
      <c r="J195" s="33">
        <v>21.98</v>
      </c>
      <c r="K195" s="33">
        <v>23.08</v>
      </c>
      <c r="L195" s="33">
        <v>24.59</v>
      </c>
      <c r="M195" s="33">
        <v>27.82</v>
      </c>
      <c r="N195" s="33">
        <v>30.12</v>
      </c>
      <c r="O195" s="33">
        <v>34.380000000000003</v>
      </c>
    </row>
    <row r="196" spans="1:15" x14ac:dyDescent="0.35">
      <c r="A196" s="40">
        <f>VLOOKUP(B196,'[1]PORTFOLIO RAW'!B:B,1,FALSE)</f>
        <v>906557</v>
      </c>
      <c r="B196" s="40">
        <v>906557</v>
      </c>
      <c r="C196" s="40" t="s">
        <v>6669</v>
      </c>
      <c r="D196" s="38" t="s">
        <v>6670</v>
      </c>
      <c r="E196" s="33">
        <v>21.16</v>
      </c>
      <c r="F196" s="33">
        <v>24.29</v>
      </c>
      <c r="G196" s="33">
        <v>-2.1</v>
      </c>
      <c r="H196" s="33">
        <v>11.15</v>
      </c>
      <c r="I196" s="33">
        <v>6.42</v>
      </c>
      <c r="J196" s="33">
        <v>13.23</v>
      </c>
      <c r="K196" s="33">
        <v>11.21</v>
      </c>
      <c r="L196" s="33">
        <v>12.45</v>
      </c>
      <c r="M196" s="33">
        <v>-23.59</v>
      </c>
      <c r="N196" s="33">
        <v>-10.15</v>
      </c>
      <c r="O196" s="33">
        <v>-11.63</v>
      </c>
    </row>
    <row r="197" spans="1:15" x14ac:dyDescent="0.35">
      <c r="A197" s="40">
        <f>VLOOKUP(B197,'[1]PORTFOLIO RAW'!B:B,1,FALSE)</f>
        <v>906560</v>
      </c>
      <c r="B197" s="40">
        <v>906560</v>
      </c>
      <c r="C197" s="40" t="s">
        <v>6671</v>
      </c>
      <c r="D197" s="38" t="s">
        <v>6672</v>
      </c>
      <c r="E197" s="33">
        <v>43.55</v>
      </c>
      <c r="F197" s="33">
        <v>34.49</v>
      </c>
      <c r="G197" s="33">
        <v>31.7</v>
      </c>
      <c r="H197" s="33">
        <v>34.119999999999997</v>
      </c>
      <c r="I197" s="33">
        <v>34.35</v>
      </c>
      <c r="J197" s="33">
        <v>37.99</v>
      </c>
      <c r="K197" s="33">
        <v>36.76</v>
      </c>
      <c r="L197" s="33">
        <v>31.86</v>
      </c>
      <c r="M197" s="33">
        <v>36.24</v>
      </c>
      <c r="N197" s="33">
        <v>40.67</v>
      </c>
      <c r="O197" s="33">
        <v>47.32</v>
      </c>
    </row>
    <row r="198" spans="1:15" x14ac:dyDescent="0.35">
      <c r="A198" s="40">
        <f>VLOOKUP(B198,'[1]PORTFOLIO RAW'!B:B,1,FALSE)</f>
        <v>901899</v>
      </c>
      <c r="B198" s="40">
        <v>901899</v>
      </c>
      <c r="C198" s="40" t="s">
        <v>6673</v>
      </c>
      <c r="D198" s="38" t="s">
        <v>6674</v>
      </c>
      <c r="E198" s="33">
        <v>15.09</v>
      </c>
      <c r="F198" s="33">
        <v>17.7</v>
      </c>
      <c r="G198" s="33">
        <v>10.28</v>
      </c>
      <c r="H198" s="33">
        <v>14.16</v>
      </c>
      <c r="I198" s="33">
        <v>18.53</v>
      </c>
      <c r="J198" s="33">
        <v>17.690000000000001</v>
      </c>
      <c r="K198" s="33">
        <v>18.079999999999998</v>
      </c>
      <c r="L198" s="33">
        <v>16.829999999999998</v>
      </c>
      <c r="M198" s="33">
        <v>12.6</v>
      </c>
      <c r="N198" s="33">
        <v>13.52</v>
      </c>
      <c r="O198" s="33">
        <v>37.54</v>
      </c>
    </row>
    <row r="199" spans="1:15" x14ac:dyDescent="0.35">
      <c r="A199" s="40">
        <f>VLOOKUP(B199,'[1]PORTFOLIO RAW'!B:B,1,FALSE)</f>
        <v>906176</v>
      </c>
      <c r="B199" s="40">
        <v>906176</v>
      </c>
      <c r="C199" s="40" t="s">
        <v>6675</v>
      </c>
      <c r="D199" s="38" t="s">
        <v>6676</v>
      </c>
      <c r="E199" s="33">
        <v>6.37</v>
      </c>
      <c r="F199" s="33">
        <v>1.61</v>
      </c>
      <c r="G199" s="33">
        <v>4.54</v>
      </c>
      <c r="H199" s="33">
        <v>5.97</v>
      </c>
      <c r="I199" s="33">
        <v>6.05</v>
      </c>
      <c r="J199" s="33">
        <v>7.89</v>
      </c>
      <c r="K199" s="33">
        <v>9.3000000000000007</v>
      </c>
      <c r="L199" s="33">
        <v>8.7899999999999991</v>
      </c>
      <c r="M199" s="33">
        <v>5.72</v>
      </c>
      <c r="N199" s="33">
        <v>8.3800000000000008</v>
      </c>
      <c r="O199" s="33">
        <v>3.06</v>
      </c>
    </row>
    <row r="200" spans="1:15" x14ac:dyDescent="0.35">
      <c r="A200" s="40">
        <f>VLOOKUP(B200,'[1]PORTFOLIO RAW'!B:B,1,FALSE)</f>
        <v>905861</v>
      </c>
      <c r="B200" s="40">
        <v>905861</v>
      </c>
      <c r="C200" s="40" t="s">
        <v>6677</v>
      </c>
      <c r="D200" s="38" t="s">
        <v>6678</v>
      </c>
      <c r="E200" s="33">
        <v>17.2</v>
      </c>
      <c r="F200" s="33">
        <v>16.66</v>
      </c>
      <c r="G200" s="33">
        <v>13.35</v>
      </c>
      <c r="H200" s="33">
        <v>10.1</v>
      </c>
      <c r="I200" s="33">
        <v>8.5500000000000007</v>
      </c>
      <c r="J200" s="33">
        <v>9.25</v>
      </c>
      <c r="K200" s="33">
        <v>9.32</v>
      </c>
      <c r="L200" s="33">
        <v>9.8800000000000008</v>
      </c>
      <c r="M200" s="33">
        <v>11.42</v>
      </c>
      <c r="N200" s="33">
        <v>11.51</v>
      </c>
      <c r="O200" s="33">
        <v>12.41</v>
      </c>
    </row>
    <row r="201" spans="1:15" x14ac:dyDescent="0.35">
      <c r="A201" s="40">
        <f>VLOOKUP(B201,'[1]PORTFOLIO RAW'!B:B,1,FALSE)</f>
        <v>905809</v>
      </c>
      <c r="B201" s="40">
        <v>905809</v>
      </c>
      <c r="C201" s="40" t="s">
        <v>6679</v>
      </c>
      <c r="D201" s="38" t="s">
        <v>6680</v>
      </c>
      <c r="E201" s="33">
        <v>10.3</v>
      </c>
      <c r="F201" s="33">
        <v>-8.5299999999999994</v>
      </c>
      <c r="G201" s="33">
        <v>13.7</v>
      </c>
      <c r="H201" s="33">
        <v>15.65</v>
      </c>
      <c r="I201" s="33">
        <v>17.82</v>
      </c>
      <c r="J201" s="33">
        <v>19.93</v>
      </c>
      <c r="K201" s="33">
        <v>19.39</v>
      </c>
      <c r="L201" s="33">
        <v>23.18</v>
      </c>
      <c r="M201" s="33">
        <v>31.2</v>
      </c>
      <c r="N201" s="33">
        <v>40.81</v>
      </c>
      <c r="O201" s="33">
        <v>32.75</v>
      </c>
    </row>
    <row r="202" spans="1:15" x14ac:dyDescent="0.35">
      <c r="A202" s="40">
        <f>VLOOKUP(B202,'[1]PORTFOLIO RAW'!B:B,1,FALSE)</f>
        <v>906195</v>
      </c>
      <c r="B202" s="40">
        <v>906195</v>
      </c>
      <c r="C202" s="40" t="s">
        <v>6681</v>
      </c>
      <c r="D202" s="38" t="s">
        <v>6682</v>
      </c>
      <c r="E202" s="33">
        <v>17.39</v>
      </c>
      <c r="F202" s="33">
        <v>4.12</v>
      </c>
      <c r="G202" s="33">
        <v>9.34</v>
      </c>
      <c r="H202" s="33">
        <v>10.53</v>
      </c>
      <c r="I202" s="33">
        <v>12.19</v>
      </c>
      <c r="J202" s="33">
        <v>13.16</v>
      </c>
      <c r="K202" s="33">
        <v>13.99</v>
      </c>
      <c r="L202" s="33">
        <v>13.68</v>
      </c>
      <c r="M202" s="33">
        <v>12.78</v>
      </c>
      <c r="N202" s="33">
        <v>11.78</v>
      </c>
      <c r="O202" s="33">
        <v>11.53</v>
      </c>
    </row>
    <row r="203" spans="1:15" x14ac:dyDescent="0.35">
      <c r="A203" s="40">
        <f>VLOOKUP(B203,'[1]PORTFOLIO RAW'!B:B,1,FALSE)</f>
        <v>921482</v>
      </c>
      <c r="B203" s="40">
        <v>921482</v>
      </c>
      <c r="C203" s="40" t="s">
        <v>6683</v>
      </c>
      <c r="D203" s="38" t="s">
        <v>6684</v>
      </c>
      <c r="E203" s="33">
        <v>29.62</v>
      </c>
      <c r="F203" s="33">
        <v>28.08</v>
      </c>
      <c r="G203" s="33">
        <v>-3.83</v>
      </c>
      <c r="H203" s="33">
        <v>1.82</v>
      </c>
      <c r="I203" s="33">
        <v>10.63</v>
      </c>
      <c r="J203" s="33">
        <v>6.65</v>
      </c>
      <c r="K203" s="33">
        <v>6.36</v>
      </c>
      <c r="L203" s="33">
        <v>9.23</v>
      </c>
      <c r="M203" s="33">
        <v>4.6900000000000004</v>
      </c>
      <c r="N203" s="33">
        <v>10.34</v>
      </c>
      <c r="O203" s="33">
        <v>15.81</v>
      </c>
    </row>
    <row r="204" spans="1:15" x14ac:dyDescent="0.35">
      <c r="A204" s="40">
        <f>VLOOKUP(B204,'[1]PORTFOLIO RAW'!B:B,1,FALSE)</f>
        <v>134843</v>
      </c>
      <c r="B204" s="40">
        <v>134843</v>
      </c>
      <c r="C204" s="40" t="s">
        <v>6685</v>
      </c>
      <c r="D204" s="38" t="s">
        <v>6686</v>
      </c>
      <c r="E204" s="33">
        <v>6.34</v>
      </c>
      <c r="F204" s="33">
        <v>-0.33</v>
      </c>
      <c r="G204" s="33">
        <v>1.29</v>
      </c>
      <c r="H204" s="33">
        <v>10.33</v>
      </c>
      <c r="I204" s="33">
        <v>11.11</v>
      </c>
      <c r="J204" s="33">
        <v>9.94</v>
      </c>
      <c r="K204" s="33">
        <v>9.94</v>
      </c>
      <c r="L204" s="33">
        <v>10.24</v>
      </c>
      <c r="M204" s="33">
        <v>8.89</v>
      </c>
      <c r="N204" s="33">
        <v>8.08</v>
      </c>
      <c r="O204" s="33">
        <v>3.9</v>
      </c>
    </row>
    <row r="205" spans="1:15" x14ac:dyDescent="0.35">
      <c r="A205" s="40">
        <f>VLOOKUP(B205,'[1]PORTFOLIO RAW'!B:B,1,FALSE)</f>
        <v>905102</v>
      </c>
      <c r="B205" s="40">
        <v>905102</v>
      </c>
      <c r="C205" s="40" t="s">
        <v>6687</v>
      </c>
      <c r="D205" s="38" t="s">
        <v>6688</v>
      </c>
      <c r="E205" s="33">
        <v>25.67</v>
      </c>
      <c r="F205" s="33">
        <v>27.36</v>
      </c>
      <c r="G205" s="33">
        <v>10.33</v>
      </c>
      <c r="H205" s="33">
        <v>14.7</v>
      </c>
      <c r="I205" s="33">
        <v>19.29</v>
      </c>
      <c r="J205" s="33">
        <v>11.82</v>
      </c>
      <c r="K205" s="33">
        <v>13.77</v>
      </c>
      <c r="L205" s="33">
        <v>3.95</v>
      </c>
      <c r="M205" s="33">
        <v>-26.4</v>
      </c>
      <c r="N205" s="33">
        <v>-2.5</v>
      </c>
      <c r="O205" s="33">
        <v>6.2</v>
      </c>
    </row>
    <row r="206" spans="1:15" x14ac:dyDescent="0.35">
      <c r="A206" s="40">
        <f>VLOOKUP(B206,'[1]PORTFOLIO RAW'!B:B,1,FALSE)</f>
        <v>719618</v>
      </c>
      <c r="B206" s="40">
        <v>719618</v>
      </c>
      <c r="C206" s="40" t="s">
        <v>6689</v>
      </c>
      <c r="D206" s="38" t="s">
        <v>6690</v>
      </c>
      <c r="E206" s="33">
        <v>26.77</v>
      </c>
      <c r="F206" s="33">
        <v>27.64</v>
      </c>
      <c r="G206" s="33">
        <v>23.25</v>
      </c>
      <c r="H206" s="33">
        <v>21.95</v>
      </c>
      <c r="I206" s="33">
        <v>24.22</v>
      </c>
      <c r="J206" s="33">
        <v>23.92</v>
      </c>
      <c r="K206" s="33">
        <v>24.99</v>
      </c>
      <c r="L206" s="33">
        <v>24.15</v>
      </c>
      <c r="M206" s="33">
        <v>21.04</v>
      </c>
      <c r="N206" s="33">
        <v>18.79</v>
      </c>
      <c r="O206" s="33">
        <v>18.690000000000001</v>
      </c>
    </row>
    <row r="207" spans="1:15" x14ac:dyDescent="0.35">
      <c r="A207" s="40">
        <f>VLOOKUP(B207,'[1]PORTFOLIO RAW'!B:B,1,FALSE)</f>
        <v>921757</v>
      </c>
      <c r="B207" s="40">
        <v>921757</v>
      </c>
      <c r="C207" s="40" t="s">
        <v>6691</v>
      </c>
      <c r="D207" s="38" t="s">
        <v>6692</v>
      </c>
      <c r="E207" s="33">
        <v>25.92</v>
      </c>
      <c r="F207" s="33">
        <v>20.65</v>
      </c>
      <c r="G207" s="33">
        <v>2.25</v>
      </c>
      <c r="H207" s="33">
        <v>8.75</v>
      </c>
      <c r="I207" s="33">
        <v>19.440000000000001</v>
      </c>
      <c r="J207" s="33">
        <v>19.829999999999998</v>
      </c>
      <c r="K207" s="33">
        <v>18.77</v>
      </c>
      <c r="L207" s="33">
        <v>20.3</v>
      </c>
      <c r="M207" s="33">
        <v>23.43</v>
      </c>
      <c r="N207" s="33">
        <v>7.61</v>
      </c>
      <c r="O207" s="33">
        <v>22.59</v>
      </c>
    </row>
    <row r="208" spans="1:15" x14ac:dyDescent="0.35">
      <c r="A208" s="40">
        <f>VLOOKUP(B208,'[1]PORTFOLIO RAW'!B:B,1,FALSE)</f>
        <v>902317</v>
      </c>
      <c r="B208" s="40">
        <v>902317</v>
      </c>
      <c r="C208" s="40" t="s">
        <v>6693</v>
      </c>
      <c r="D208" s="38" t="s">
        <v>6694</v>
      </c>
      <c r="E208" s="33">
        <v>27.21</v>
      </c>
      <c r="F208" s="33">
        <v>25.84</v>
      </c>
      <c r="G208" s="33">
        <v>22.86</v>
      </c>
      <c r="H208" s="33">
        <v>19.559999999999999</v>
      </c>
      <c r="I208" s="33">
        <v>17.86</v>
      </c>
      <c r="J208" s="33">
        <v>6.48</v>
      </c>
      <c r="K208" s="33">
        <v>7.77</v>
      </c>
      <c r="L208" s="33">
        <v>7.16</v>
      </c>
      <c r="M208" s="33">
        <v>9.3800000000000008</v>
      </c>
      <c r="N208" s="33">
        <v>4.3899999999999997</v>
      </c>
      <c r="O208" s="33">
        <v>13.54</v>
      </c>
    </row>
    <row r="209" spans="1:15" x14ac:dyDescent="0.35">
      <c r="A209" s="40">
        <f>VLOOKUP(B209,'[1]PORTFOLIO RAW'!B:B,1,FALSE)</f>
        <v>905150</v>
      </c>
      <c r="B209" s="40">
        <v>905150</v>
      </c>
      <c r="C209" s="40" t="s">
        <v>6695</v>
      </c>
      <c r="D209" s="38" t="s">
        <v>6696</v>
      </c>
      <c r="E209" s="33">
        <v>18.54</v>
      </c>
      <c r="F209" s="33">
        <v>19.05</v>
      </c>
      <c r="G209" s="33">
        <v>10.66</v>
      </c>
      <c r="H209" s="33">
        <v>12.83</v>
      </c>
      <c r="I209" s="33">
        <v>21.52</v>
      </c>
      <c r="J209" s="33">
        <v>22.41</v>
      </c>
      <c r="K209" s="33">
        <v>17.84</v>
      </c>
      <c r="L209" s="33">
        <v>16.79</v>
      </c>
      <c r="M209" s="33">
        <v>17.21</v>
      </c>
      <c r="N209" s="33">
        <v>16.670000000000002</v>
      </c>
      <c r="O209" s="33">
        <v>19.989999999999998</v>
      </c>
    </row>
    <row r="210" spans="1:15" x14ac:dyDescent="0.35">
      <c r="A210" s="40">
        <f>VLOOKUP(B210,'[1]PORTFOLIO RAW'!B:B,1,FALSE)</f>
        <v>945297</v>
      </c>
      <c r="B210" s="40">
        <v>945297</v>
      </c>
      <c r="C210" s="40" t="s">
        <v>6697</v>
      </c>
      <c r="D210" s="38" t="s">
        <v>6698</v>
      </c>
      <c r="E210" s="33">
        <v>28.58</v>
      </c>
      <c r="F210" s="33">
        <v>36.590000000000003</v>
      </c>
      <c r="G210" s="33">
        <v>42.04</v>
      </c>
      <c r="H210" s="33">
        <v>34.770000000000003</v>
      </c>
      <c r="I210" s="33">
        <v>35.56</v>
      </c>
      <c r="J210" s="33">
        <v>35.35</v>
      </c>
      <c r="K210" s="33">
        <v>33.69</v>
      </c>
      <c r="L210" s="33">
        <v>35.35</v>
      </c>
      <c r="M210" s="33">
        <v>37.89</v>
      </c>
      <c r="N210" s="33">
        <v>40.94</v>
      </c>
      <c r="O210" s="33">
        <v>42.27</v>
      </c>
    </row>
    <row r="211" spans="1:15" x14ac:dyDescent="0.35">
      <c r="A211" s="40">
        <f>VLOOKUP(B211,'[1]PORTFOLIO RAW'!B:B,1,FALSE)</f>
        <v>902107</v>
      </c>
      <c r="B211" s="40">
        <v>902107</v>
      </c>
      <c r="C211" s="40" t="s">
        <v>6699</v>
      </c>
      <c r="D211" s="38" t="s">
        <v>6700</v>
      </c>
      <c r="E211" s="33">
        <v>24.48</v>
      </c>
      <c r="F211" s="33">
        <v>17.489999999999998</v>
      </c>
      <c r="G211" s="33">
        <v>7.7</v>
      </c>
      <c r="H211" s="33">
        <v>13.69</v>
      </c>
      <c r="I211" s="33">
        <v>15.71</v>
      </c>
      <c r="J211" s="33">
        <v>14.19</v>
      </c>
      <c r="K211" s="33">
        <v>9.8000000000000007</v>
      </c>
      <c r="L211" s="33">
        <v>13.24</v>
      </c>
      <c r="M211" s="33">
        <v>5.79</v>
      </c>
      <c r="N211" s="33">
        <v>19.13</v>
      </c>
      <c r="O211" s="33">
        <v>10.9</v>
      </c>
    </row>
    <row r="212" spans="1:15" x14ac:dyDescent="0.35">
      <c r="A212" s="40">
        <f>VLOOKUP(B212,'[1]PORTFOLIO RAW'!B:B,1,FALSE)</f>
        <v>905677</v>
      </c>
      <c r="B212" s="40">
        <v>905677</v>
      </c>
      <c r="C212" s="40" t="s">
        <v>6701</v>
      </c>
      <c r="D212" s="38" t="s">
        <v>6702</v>
      </c>
      <c r="E212" s="33">
        <v>34.72</v>
      </c>
      <c r="F212" s="33">
        <v>35.08</v>
      </c>
      <c r="G212" s="33">
        <v>41.18</v>
      </c>
      <c r="H212" s="33">
        <v>33.33</v>
      </c>
      <c r="I212" s="33">
        <v>30.89</v>
      </c>
      <c r="J212" s="33">
        <v>28.73</v>
      </c>
      <c r="K212" s="33">
        <v>28.96</v>
      </c>
      <c r="L212" s="33">
        <v>31.24</v>
      </c>
      <c r="M212" s="33">
        <v>37.200000000000003</v>
      </c>
      <c r="N212" s="33">
        <v>55.14</v>
      </c>
      <c r="O212" s="33">
        <v>44.32</v>
      </c>
    </row>
    <row r="213" spans="1:15" x14ac:dyDescent="0.35">
      <c r="A213" s="40">
        <f>VLOOKUP(B213,'[1]PORTFOLIO RAW'!B:B,1,FALSE)</f>
        <v>904030</v>
      </c>
      <c r="B213" s="40">
        <v>904030</v>
      </c>
      <c r="C213" s="40" t="s">
        <v>6703</v>
      </c>
      <c r="D213" s="38" t="s">
        <v>6704</v>
      </c>
      <c r="E213" s="33">
        <v>11.95</v>
      </c>
      <c r="F213" s="33">
        <v>13.23</v>
      </c>
      <c r="G213" s="33">
        <v>11.71</v>
      </c>
      <c r="H213" s="33">
        <v>9.2899999999999991</v>
      </c>
      <c r="I213" s="33">
        <v>11.78</v>
      </c>
      <c r="J213" s="33">
        <v>17.829999999999998</v>
      </c>
      <c r="K213" s="33">
        <v>27.94</v>
      </c>
      <c r="L213" s="33">
        <v>12.38</v>
      </c>
      <c r="M213" s="33">
        <v>10.24</v>
      </c>
      <c r="N213" s="33">
        <v>11.62</v>
      </c>
      <c r="O213" s="33">
        <v>32.58</v>
      </c>
    </row>
    <row r="214" spans="1:15" x14ac:dyDescent="0.35">
      <c r="A214" s="40">
        <f>VLOOKUP(B214,'[1]PORTFOLIO RAW'!B:B,1,FALSE)</f>
        <v>901666</v>
      </c>
      <c r="B214" s="40">
        <v>901666</v>
      </c>
      <c r="C214" s="40" t="s">
        <v>6705</v>
      </c>
      <c r="D214" s="38" t="s">
        <v>6706</v>
      </c>
      <c r="E214" s="33">
        <v>13.86</v>
      </c>
      <c r="F214" s="33">
        <v>-23.58</v>
      </c>
      <c r="G214" s="33">
        <v>8.26</v>
      </c>
      <c r="H214" s="33">
        <v>17.399999999999999</v>
      </c>
      <c r="I214" s="33">
        <v>18.59</v>
      </c>
      <c r="J214" s="33">
        <v>14.89</v>
      </c>
      <c r="K214" s="33">
        <v>18.3</v>
      </c>
      <c r="L214" s="33">
        <v>13.21</v>
      </c>
      <c r="M214" s="33">
        <v>-9.66</v>
      </c>
      <c r="N214" s="33">
        <v>-9.67</v>
      </c>
      <c r="O214" s="33">
        <v>-2.61</v>
      </c>
    </row>
    <row r="215" spans="1:15" x14ac:dyDescent="0.35">
      <c r="A215" s="40">
        <f>VLOOKUP(B215,'[1]PORTFOLIO RAW'!B:B,1,FALSE)</f>
        <v>895705</v>
      </c>
      <c r="B215" s="40">
        <v>895705</v>
      </c>
      <c r="C215" s="40" t="s">
        <v>6707</v>
      </c>
      <c r="D215" s="38" t="s">
        <v>6708</v>
      </c>
      <c r="E215" s="33">
        <v>12.37</v>
      </c>
      <c r="F215" s="33">
        <v>6.64</v>
      </c>
      <c r="G215" s="33">
        <v>-1.47</v>
      </c>
      <c r="H215" s="33">
        <v>15.45</v>
      </c>
      <c r="I215" s="33">
        <v>17.05</v>
      </c>
      <c r="J215" s="33">
        <v>3.39</v>
      </c>
      <c r="K215" s="33">
        <v>-13.64</v>
      </c>
      <c r="L215" s="33">
        <v>12.12</v>
      </c>
      <c r="M215" s="33">
        <v>-3.22</v>
      </c>
      <c r="N215" s="33">
        <v>-5.92</v>
      </c>
      <c r="O215" s="33">
        <v>7.63</v>
      </c>
    </row>
    <row r="216" spans="1:15" x14ac:dyDescent="0.35">
      <c r="A216" s="40">
        <f>VLOOKUP(B216,'[1]PORTFOLIO RAW'!B:B,1,FALSE)</f>
        <v>904853</v>
      </c>
      <c r="B216" s="40">
        <v>904853</v>
      </c>
      <c r="C216" s="40" t="s">
        <v>6709</v>
      </c>
      <c r="D216" s="38" t="s">
        <v>6710</v>
      </c>
      <c r="E216" s="33">
        <v>33.64</v>
      </c>
      <c r="F216" s="33">
        <v>45.38</v>
      </c>
      <c r="G216" s="33">
        <v>92.97</v>
      </c>
      <c r="H216" s="33">
        <v>84.01</v>
      </c>
      <c r="I216" s="33">
        <v>76.13</v>
      </c>
      <c r="J216" s="33">
        <v>121.7</v>
      </c>
      <c r="K216" s="33">
        <v>124.14</v>
      </c>
      <c r="L216" s="33">
        <v>141.82</v>
      </c>
      <c r="M216" s="33">
        <v>177.5</v>
      </c>
      <c r="N216" s="33">
        <v>181.66</v>
      </c>
      <c r="O216" s="33">
        <v>72.53</v>
      </c>
    </row>
    <row r="217" spans="1:15" x14ac:dyDescent="0.35">
      <c r="A217" s="40">
        <f>VLOOKUP(B217,'[1]PORTFOLIO RAW'!B:B,1,FALSE)</f>
        <v>944175</v>
      </c>
      <c r="B217" s="40">
        <v>944175</v>
      </c>
      <c r="C217" s="40" t="s">
        <v>6711</v>
      </c>
      <c r="D217" s="38" t="s">
        <v>6712</v>
      </c>
      <c r="E217" s="33">
        <v>11.45</v>
      </c>
      <c r="F217" s="33">
        <v>5.39</v>
      </c>
      <c r="G217" s="33">
        <v>10.31</v>
      </c>
      <c r="H217" s="33">
        <v>11.72</v>
      </c>
      <c r="I217" s="33">
        <v>9.65</v>
      </c>
      <c r="J217" s="33">
        <v>8.33</v>
      </c>
      <c r="K217" s="33">
        <v>10.72</v>
      </c>
      <c r="L217" s="33">
        <v>9.9600000000000009</v>
      </c>
      <c r="M217" s="33">
        <v>9.48</v>
      </c>
      <c r="N217" s="33">
        <v>8.83</v>
      </c>
      <c r="O217" s="33">
        <v>11.85</v>
      </c>
    </row>
    <row r="218" spans="1:15" x14ac:dyDescent="0.35">
      <c r="A218" s="40">
        <f>VLOOKUP(B218,'[1]PORTFOLIO RAW'!B:B,1,FALSE)</f>
        <v>901897</v>
      </c>
      <c r="B218" s="40">
        <v>901897</v>
      </c>
      <c r="C218" s="40" t="s">
        <v>6713</v>
      </c>
      <c r="D218" s="38" t="s">
        <v>6714</v>
      </c>
      <c r="E218" s="33">
        <v>22.59</v>
      </c>
      <c r="F218" s="33">
        <v>14.38</v>
      </c>
      <c r="G218" s="33">
        <v>9.48</v>
      </c>
      <c r="H218" s="33">
        <v>20.81</v>
      </c>
      <c r="I218" s="33">
        <v>31.8</v>
      </c>
      <c r="J218" s="33">
        <v>25.74</v>
      </c>
      <c r="K218" s="33">
        <v>71.84</v>
      </c>
      <c r="L218" s="33">
        <v>41.57</v>
      </c>
      <c r="M218" s="33">
        <v>27.67</v>
      </c>
      <c r="N218" s="33">
        <v>17.88</v>
      </c>
      <c r="O218" s="33">
        <v>30.64</v>
      </c>
    </row>
    <row r="219" spans="1:15" x14ac:dyDescent="0.35">
      <c r="A219" s="40">
        <f>VLOOKUP(B219,'[1]PORTFOLIO RAW'!B:B,1,FALSE)</f>
        <v>312385</v>
      </c>
      <c r="B219" s="40">
        <v>312385</v>
      </c>
      <c r="C219" s="40" t="s">
        <v>6715</v>
      </c>
      <c r="D219" s="38" t="s">
        <v>6716</v>
      </c>
      <c r="E219" s="33">
        <v>12.19</v>
      </c>
      <c r="F219" s="33">
        <v>14.4</v>
      </c>
      <c r="G219" s="33">
        <v>11.31</v>
      </c>
      <c r="H219" s="33">
        <v>12.51</v>
      </c>
      <c r="I219" s="33">
        <v>12.82</v>
      </c>
      <c r="J219" s="33">
        <v>14.04</v>
      </c>
      <c r="K219" s="33">
        <v>17.579999999999998</v>
      </c>
      <c r="L219" s="33">
        <v>17.79</v>
      </c>
      <c r="M219" s="33">
        <v>20.74</v>
      </c>
      <c r="N219" s="33">
        <v>20.71</v>
      </c>
      <c r="O219" s="33">
        <v>23.44</v>
      </c>
    </row>
    <row r="220" spans="1:15" x14ac:dyDescent="0.35">
      <c r="A220" s="40">
        <f>VLOOKUP(B220,'[1]PORTFOLIO RAW'!B:B,1,FALSE)</f>
        <v>729104</v>
      </c>
      <c r="B220" s="40">
        <v>729104</v>
      </c>
      <c r="C220" s="40" t="s">
        <v>6717</v>
      </c>
      <c r="D220" s="38" t="s">
        <v>6718</v>
      </c>
      <c r="E220" s="33">
        <v>25.77</v>
      </c>
      <c r="F220" s="33">
        <v>18.64</v>
      </c>
      <c r="G220" s="33">
        <v>16.149999999999999</v>
      </c>
      <c r="H220" s="33">
        <v>21.67</v>
      </c>
      <c r="I220" s="33">
        <v>22.92</v>
      </c>
      <c r="J220" s="33">
        <v>24.17</v>
      </c>
      <c r="K220" s="33">
        <v>23.97</v>
      </c>
      <c r="L220" s="33">
        <v>23.8</v>
      </c>
      <c r="M220" s="33">
        <v>23.76</v>
      </c>
      <c r="N220" s="33">
        <v>24.35</v>
      </c>
      <c r="O220" s="33">
        <v>27.03</v>
      </c>
    </row>
    <row r="221" spans="1:15" x14ac:dyDescent="0.35">
      <c r="A221" s="40">
        <f>VLOOKUP(B221,'[1]PORTFOLIO RAW'!B:B,1,FALSE)</f>
        <v>877181</v>
      </c>
      <c r="B221" s="40">
        <v>877181</v>
      </c>
      <c r="C221" s="40" t="s">
        <v>6719</v>
      </c>
      <c r="D221" s="38" t="s">
        <v>6720</v>
      </c>
      <c r="E221" s="33">
        <v>10.72</v>
      </c>
      <c r="F221" s="33">
        <v>16.78</v>
      </c>
      <c r="G221" s="33">
        <v>19.2</v>
      </c>
      <c r="H221" s="33">
        <v>17.89</v>
      </c>
      <c r="I221" s="33">
        <v>12.1</v>
      </c>
      <c r="J221" s="33">
        <v>14.08</v>
      </c>
      <c r="K221" s="33">
        <v>20.86</v>
      </c>
      <c r="L221" s="33">
        <v>13.43</v>
      </c>
      <c r="M221" s="33">
        <v>15.72</v>
      </c>
      <c r="N221" s="33">
        <v>13.79</v>
      </c>
      <c r="O221" s="33">
        <v>16.11</v>
      </c>
    </row>
    <row r="222" spans="1:15" x14ac:dyDescent="0.35">
      <c r="A222" s="40">
        <f>VLOOKUP(B222,'[1]PORTFOLIO RAW'!B:B,1,FALSE)</f>
        <v>912228</v>
      </c>
      <c r="B222" s="40">
        <v>912228</v>
      </c>
      <c r="C222" s="40" t="s">
        <v>6721</v>
      </c>
      <c r="D222" s="38" t="s">
        <v>6722</v>
      </c>
      <c r="E222" s="33">
        <v>15.73</v>
      </c>
      <c r="F222" s="33">
        <v>17.48</v>
      </c>
      <c r="G222" s="33">
        <v>20.18</v>
      </c>
      <c r="H222" s="33">
        <v>20.58</v>
      </c>
      <c r="I222" s="33">
        <v>18.32</v>
      </c>
      <c r="J222" s="33">
        <v>16.32</v>
      </c>
      <c r="K222" s="33">
        <v>17.14</v>
      </c>
      <c r="L222" s="33">
        <v>16.87</v>
      </c>
      <c r="M222" s="33">
        <v>10.47</v>
      </c>
      <c r="N222" s="33">
        <v>17.43</v>
      </c>
      <c r="O222" s="33">
        <v>27.3</v>
      </c>
    </row>
    <row r="223" spans="1:15" x14ac:dyDescent="0.35">
      <c r="A223" s="40">
        <f>VLOOKUP(B223,'[1]PORTFOLIO RAW'!B:B,1,FALSE)</f>
        <v>936324</v>
      </c>
      <c r="B223" s="40">
        <v>936324</v>
      </c>
      <c r="C223" s="40" t="s">
        <v>6723</v>
      </c>
      <c r="D223" s="38" t="s">
        <v>6724</v>
      </c>
      <c r="E223" s="33">
        <v>22.13</v>
      </c>
      <c r="F223" s="33">
        <v>-1.61</v>
      </c>
      <c r="G223" s="33">
        <v>22.11</v>
      </c>
      <c r="H223" s="33">
        <v>20.23</v>
      </c>
      <c r="I223" s="33">
        <v>19.559999999999999</v>
      </c>
      <c r="J223" s="33">
        <v>17.600000000000001</v>
      </c>
      <c r="K223" s="33">
        <v>22.45</v>
      </c>
      <c r="L223" s="33">
        <v>22.98</v>
      </c>
      <c r="M223" s="33">
        <v>20.47</v>
      </c>
      <c r="N223" s="33">
        <v>15.28</v>
      </c>
      <c r="O223" s="33">
        <v>21.22</v>
      </c>
    </row>
    <row r="224" spans="1:15" x14ac:dyDescent="0.35">
      <c r="A224" s="40">
        <f>VLOOKUP(B224,'[1]PORTFOLIO RAW'!B:B,1,FALSE)</f>
        <v>902321</v>
      </c>
      <c r="B224" s="40">
        <v>902321</v>
      </c>
      <c r="C224" s="40" t="s">
        <v>6725</v>
      </c>
      <c r="D224" s="38" t="s">
        <v>6726</v>
      </c>
      <c r="E224" s="33">
        <v>19.010000000000002</v>
      </c>
      <c r="F224" s="33">
        <v>15.33</v>
      </c>
      <c r="G224" s="33">
        <v>19.23</v>
      </c>
      <c r="H224" s="33">
        <v>16.98</v>
      </c>
      <c r="I224" s="33">
        <v>15.1</v>
      </c>
      <c r="J224" s="33">
        <v>12.11</v>
      </c>
      <c r="K224" s="33">
        <v>11.1</v>
      </c>
      <c r="L224" s="33">
        <v>12.76</v>
      </c>
      <c r="M224" s="33">
        <v>13.3</v>
      </c>
      <c r="N224" s="33">
        <v>6.77</v>
      </c>
      <c r="O224" s="33">
        <v>11.67</v>
      </c>
    </row>
    <row r="225" spans="1:15" x14ac:dyDescent="0.35">
      <c r="A225" s="40">
        <f>VLOOKUP(B225,'[1]PORTFOLIO RAW'!B:B,1,FALSE)</f>
        <v>912518</v>
      </c>
      <c r="B225" s="40">
        <v>912518</v>
      </c>
      <c r="C225" s="40" t="s">
        <v>6727</v>
      </c>
      <c r="D225" s="38" t="s">
        <v>6728</v>
      </c>
      <c r="E225" s="33">
        <v>-41.4</v>
      </c>
      <c r="F225" s="33">
        <v>-41.17</v>
      </c>
      <c r="G225" s="33">
        <v>-39.22</v>
      </c>
      <c r="H225" s="33">
        <v>-41.16</v>
      </c>
      <c r="I225" s="33">
        <v>-10.33</v>
      </c>
      <c r="J225" s="33">
        <v>9.99</v>
      </c>
      <c r="K225" s="33">
        <v>76.05</v>
      </c>
      <c r="L225" s="33">
        <v>9.9700000000000006</v>
      </c>
      <c r="M225" s="33">
        <v>10.27</v>
      </c>
      <c r="N225" s="33">
        <v>12.7</v>
      </c>
      <c r="O225" s="33">
        <v>10.039999999999999</v>
      </c>
    </row>
    <row r="226" spans="1:15" x14ac:dyDescent="0.35">
      <c r="A226" s="40">
        <f>VLOOKUP(B226,'[1]PORTFOLIO RAW'!B:B,1,FALSE)</f>
        <v>546370</v>
      </c>
      <c r="B226" s="40">
        <v>546370</v>
      </c>
      <c r="C226" s="40" t="s">
        <v>6729</v>
      </c>
      <c r="D226" s="38" t="s">
        <v>6730</v>
      </c>
      <c r="E226" s="33">
        <v>22.59</v>
      </c>
      <c r="F226" s="33">
        <v>18.71</v>
      </c>
      <c r="G226" s="33">
        <v>8.32</v>
      </c>
      <c r="H226" s="33">
        <v>15.77</v>
      </c>
      <c r="I226" s="33">
        <v>17.82</v>
      </c>
      <c r="J226" s="33">
        <v>20.2</v>
      </c>
      <c r="K226" s="33">
        <v>19.690000000000001</v>
      </c>
      <c r="L226" s="33">
        <v>21.17</v>
      </c>
      <c r="M226" s="33">
        <v>14.93</v>
      </c>
      <c r="N226" s="33">
        <v>18.05</v>
      </c>
      <c r="O226" s="33">
        <v>7.89</v>
      </c>
    </row>
    <row r="227" spans="1:15" x14ac:dyDescent="0.35">
      <c r="A227" s="40">
        <f>VLOOKUP(B227,'[1]PORTFOLIO RAW'!B:B,1,FALSE)</f>
        <v>312451</v>
      </c>
      <c r="B227" s="40">
        <v>312451</v>
      </c>
      <c r="C227" s="40" t="s">
        <v>6731</v>
      </c>
      <c r="D227" s="38" t="s">
        <v>6732</v>
      </c>
      <c r="E227" s="33">
        <v>11.59</v>
      </c>
      <c r="F227" s="33">
        <v>7.73</v>
      </c>
      <c r="G227" s="33">
        <v>-3.98</v>
      </c>
      <c r="H227" s="33">
        <v>-0.54</v>
      </c>
      <c r="I227" s="33">
        <v>2.11</v>
      </c>
      <c r="J227" s="33">
        <v>-0.49</v>
      </c>
      <c r="K227" s="33">
        <v>8.77</v>
      </c>
      <c r="L227" s="33">
        <v>10.7</v>
      </c>
      <c r="M227" s="33">
        <v>7.79</v>
      </c>
      <c r="N227" s="33">
        <v>7.2</v>
      </c>
      <c r="O227" s="33">
        <v>3.79</v>
      </c>
    </row>
    <row r="228" spans="1:15" x14ac:dyDescent="0.35">
      <c r="A228" s="40">
        <f>VLOOKUP(B228,'[1]PORTFOLIO RAW'!B:B,1,FALSE)</f>
        <v>992656</v>
      </c>
      <c r="B228" s="40">
        <v>992656</v>
      </c>
      <c r="C228" s="40" t="s">
        <v>6733</v>
      </c>
      <c r="D228" s="38" t="s">
        <v>6734</v>
      </c>
      <c r="E228" s="33">
        <v>23.98</v>
      </c>
      <c r="F228" s="33">
        <v>62</v>
      </c>
      <c r="G228" s="33">
        <v>-7.16</v>
      </c>
      <c r="H228" s="33">
        <v>-8.2100000000000009</v>
      </c>
      <c r="I228" s="33">
        <v>0.57999999999999996</v>
      </c>
      <c r="J228" s="33">
        <v>7.93</v>
      </c>
      <c r="K228" s="33">
        <v>1.44</v>
      </c>
      <c r="L228" s="33">
        <v>5.52</v>
      </c>
      <c r="M228" s="33">
        <v>12.15</v>
      </c>
      <c r="N228" s="33">
        <v>9.8000000000000007</v>
      </c>
      <c r="O228" s="33">
        <v>4.05</v>
      </c>
    </row>
    <row r="229" spans="1:15" x14ac:dyDescent="0.35">
      <c r="A229" s="40">
        <f>VLOOKUP(B229,'[1]PORTFOLIO RAW'!B:B,1,FALSE)</f>
        <v>951046</v>
      </c>
      <c r="B229" s="40">
        <v>951046</v>
      </c>
      <c r="C229" s="40" t="s">
        <v>6735</v>
      </c>
      <c r="D229" s="38" t="s">
        <v>6736</v>
      </c>
      <c r="E229" s="33">
        <v>21.19</v>
      </c>
      <c r="F229" s="33">
        <v>14.7</v>
      </c>
      <c r="G229" s="33">
        <v>8.42</v>
      </c>
      <c r="H229" s="33">
        <v>12.8</v>
      </c>
      <c r="I229" s="33">
        <v>16.010000000000002</v>
      </c>
      <c r="J229" s="33">
        <v>16.41</v>
      </c>
      <c r="K229" s="33">
        <v>15.73</v>
      </c>
      <c r="L229" s="33">
        <v>14.87</v>
      </c>
      <c r="M229" s="33">
        <v>14.13</v>
      </c>
      <c r="N229" s="33">
        <v>13.56</v>
      </c>
      <c r="O229" s="33">
        <v>13.84</v>
      </c>
    </row>
    <row r="230" spans="1:15" x14ac:dyDescent="0.35">
      <c r="A230" s="40">
        <f>VLOOKUP(B230,'[1]PORTFOLIO RAW'!B:B,1,FALSE)</f>
        <v>702365</v>
      </c>
      <c r="B230" s="40">
        <v>702365</v>
      </c>
      <c r="C230" s="40" t="s">
        <v>6737</v>
      </c>
      <c r="D230" s="38" t="s">
        <v>6738</v>
      </c>
      <c r="E230" s="33">
        <v>27.76</v>
      </c>
      <c r="F230" s="33">
        <v>31.06</v>
      </c>
      <c r="G230" s="33">
        <v>41.12</v>
      </c>
      <c r="H230" s="33">
        <v>44.56</v>
      </c>
      <c r="I230" s="33">
        <v>46.51</v>
      </c>
      <c r="J230" s="33">
        <v>48.27</v>
      </c>
      <c r="K230" s="33">
        <v>44.37</v>
      </c>
      <c r="L230" s="33">
        <v>43.15</v>
      </c>
      <c r="M230" s="33">
        <v>42.96</v>
      </c>
      <c r="N230" s="33">
        <v>42.82</v>
      </c>
      <c r="O230" s="33">
        <v>47.01</v>
      </c>
    </row>
    <row r="231" spans="1:15" x14ac:dyDescent="0.35">
      <c r="A231" s="40">
        <f>VLOOKUP(B231,'[1]PORTFOLIO RAW'!B:B,1,FALSE)</f>
        <v>546965</v>
      </c>
      <c r="B231" s="40">
        <v>546965</v>
      </c>
      <c r="C231" s="40" t="s">
        <v>6739</v>
      </c>
      <c r="D231" s="38" t="s">
        <v>6740</v>
      </c>
      <c r="E231" s="33">
        <v>15.26</v>
      </c>
      <c r="F231" s="33">
        <v>15.11</v>
      </c>
      <c r="G231" s="33">
        <v>10.82</v>
      </c>
      <c r="H231" s="33">
        <v>12.47</v>
      </c>
      <c r="I231" s="33">
        <v>14.37</v>
      </c>
      <c r="J231" s="33">
        <v>14.05</v>
      </c>
      <c r="K231" s="33">
        <v>13.63</v>
      </c>
      <c r="L231" s="33">
        <v>14.41</v>
      </c>
      <c r="M231" s="33">
        <v>13.85</v>
      </c>
      <c r="N231" s="33">
        <v>11.88</v>
      </c>
      <c r="O231" s="33">
        <v>15.36</v>
      </c>
    </row>
    <row r="232" spans="1:15" x14ac:dyDescent="0.35">
      <c r="A232" s="40">
        <f>VLOOKUP(B232,'[1]PORTFOLIO RAW'!B:B,1,FALSE)</f>
        <v>902233</v>
      </c>
      <c r="B232" s="40">
        <v>902233</v>
      </c>
      <c r="C232" s="40" t="s">
        <v>6741</v>
      </c>
      <c r="D232" s="38" t="s">
        <v>6742</v>
      </c>
      <c r="E232" s="33">
        <v>81.28</v>
      </c>
      <c r="F232" s="33">
        <v>33.659999999999997</v>
      </c>
      <c r="G232" s="33">
        <v>14.69</v>
      </c>
      <c r="H232" s="33">
        <v>33.44</v>
      </c>
      <c r="I232" s="33">
        <v>43.41</v>
      </c>
      <c r="J232" s="33">
        <v>40.869999999999997</v>
      </c>
      <c r="K232" s="33">
        <v>34.04</v>
      </c>
      <c r="L232" s="33">
        <v>31.49</v>
      </c>
      <c r="M232" s="33">
        <v>33.65</v>
      </c>
      <c r="N232" s="33">
        <v>34.33</v>
      </c>
      <c r="O232" s="33">
        <v>35.450000000000003</v>
      </c>
    </row>
    <row r="233" spans="1:15" x14ac:dyDescent="0.35">
      <c r="A233" s="40">
        <f>VLOOKUP(B233,'[1]PORTFOLIO RAW'!B:B,1,FALSE)</f>
        <v>322549</v>
      </c>
      <c r="B233" s="40">
        <v>322549</v>
      </c>
      <c r="C233" s="40" t="s">
        <v>6743</v>
      </c>
      <c r="D233" s="38" t="s">
        <v>6744</v>
      </c>
      <c r="E233" s="33">
        <v>9.39</v>
      </c>
      <c r="F233" s="33">
        <v>8.4600000000000009</v>
      </c>
      <c r="G233" s="33">
        <v>2.27</v>
      </c>
      <c r="H233" s="33">
        <v>7.09</v>
      </c>
      <c r="I233" s="33">
        <v>7.45</v>
      </c>
      <c r="J233" s="33">
        <v>0.22</v>
      </c>
      <c r="K233" s="33">
        <v>5.53</v>
      </c>
      <c r="L233" s="33">
        <v>8.94</v>
      </c>
      <c r="M233" s="33">
        <v>8.15</v>
      </c>
      <c r="N233" s="33">
        <v>14.94</v>
      </c>
      <c r="O233" s="33">
        <v>16.399999999999999</v>
      </c>
    </row>
    <row r="234" spans="1:15" x14ac:dyDescent="0.35">
      <c r="A234" s="40">
        <f>VLOOKUP(B234,'[1]PORTFOLIO RAW'!B:B,1,FALSE)</f>
        <v>912633</v>
      </c>
      <c r="B234" s="40">
        <v>912633</v>
      </c>
      <c r="C234" s="40" t="s">
        <v>6745</v>
      </c>
      <c r="D234" s="38" t="s">
        <v>6746</v>
      </c>
      <c r="E234" s="33">
        <v>21.81</v>
      </c>
      <c r="F234" s="33">
        <v>15.46</v>
      </c>
      <c r="G234" s="33">
        <v>20.46</v>
      </c>
      <c r="H234" s="33">
        <v>18.79</v>
      </c>
      <c r="I234" s="33">
        <v>20.81</v>
      </c>
      <c r="J234" s="33">
        <v>23.3</v>
      </c>
      <c r="K234" s="33">
        <v>20.94</v>
      </c>
      <c r="L234" s="33">
        <v>21.83</v>
      </c>
      <c r="M234" s="33">
        <v>21.11</v>
      </c>
      <c r="N234" s="33">
        <v>21.9</v>
      </c>
      <c r="O234" s="33">
        <v>20.12</v>
      </c>
    </row>
    <row r="235" spans="1:15" x14ac:dyDescent="0.35">
      <c r="A235" s="40">
        <f>VLOOKUP(B235,'[1]PORTFOLIO RAW'!B:B,1,FALSE)</f>
        <v>933974</v>
      </c>
      <c r="B235" s="40">
        <v>933974</v>
      </c>
      <c r="C235" s="40" t="s">
        <v>6747</v>
      </c>
      <c r="D235" s="38" t="s">
        <v>6748</v>
      </c>
      <c r="E235" s="33">
        <v>18.07</v>
      </c>
      <c r="F235" s="33">
        <v>11.39</v>
      </c>
      <c r="G235" s="33">
        <v>14.13</v>
      </c>
      <c r="H235" s="33">
        <v>13.01</v>
      </c>
      <c r="I235" s="33">
        <v>6.26</v>
      </c>
      <c r="J235" s="33">
        <v>11.18</v>
      </c>
      <c r="K235" s="33">
        <v>15.93</v>
      </c>
      <c r="L235" s="33">
        <v>15.82</v>
      </c>
      <c r="M235" s="33">
        <v>15.11</v>
      </c>
      <c r="N235" s="33">
        <v>13.36</v>
      </c>
      <c r="O235" s="33">
        <v>9.02</v>
      </c>
    </row>
    <row r="236" spans="1:15" x14ac:dyDescent="0.35">
      <c r="A236" s="40" t="str">
        <f>VLOOKUP(B236,'[1]PORTFOLIO RAW'!B:B,1,FALSE)</f>
        <v>14015T</v>
      </c>
      <c r="B236" s="40" t="s">
        <v>363</v>
      </c>
      <c r="C236" s="40" t="s">
        <v>6749</v>
      </c>
      <c r="D236" s="38" t="s">
        <v>6750</v>
      </c>
      <c r="E236" s="33">
        <v>16.21</v>
      </c>
      <c r="F236" s="33">
        <v>5.87</v>
      </c>
      <c r="G236" s="33">
        <v>1.79</v>
      </c>
      <c r="H236" s="33">
        <v>5.5</v>
      </c>
      <c r="I236" s="33">
        <v>7.28</v>
      </c>
      <c r="J236" s="33">
        <v>7.02</v>
      </c>
      <c r="K236" s="33">
        <v>7.46</v>
      </c>
      <c r="L236" s="33">
        <v>10.34</v>
      </c>
      <c r="M236" s="33">
        <v>7.95</v>
      </c>
      <c r="N236" s="33">
        <v>5.96</v>
      </c>
      <c r="O236" s="33">
        <v>12.82</v>
      </c>
    </row>
    <row r="237" spans="1:15" x14ac:dyDescent="0.35">
      <c r="A237" s="40">
        <f>VLOOKUP(B237,'[1]PORTFOLIO RAW'!B:B,1,FALSE)</f>
        <v>905019</v>
      </c>
      <c r="B237" s="40">
        <v>905019</v>
      </c>
      <c r="C237" s="40" t="s">
        <v>6751</v>
      </c>
      <c r="D237" s="38" t="s">
        <v>6752</v>
      </c>
      <c r="E237" s="33">
        <v>18.329999999999998</v>
      </c>
      <c r="F237" s="33">
        <v>42.27</v>
      </c>
      <c r="G237" s="33">
        <v>33.03</v>
      </c>
      <c r="H237" s="33">
        <v>1.51</v>
      </c>
      <c r="I237" s="33">
        <v>11.49</v>
      </c>
      <c r="J237" s="33">
        <v>11.47</v>
      </c>
      <c r="K237" s="33">
        <v>8.57</v>
      </c>
      <c r="L237" s="33">
        <v>24.22</v>
      </c>
      <c r="M237" s="33">
        <v>9.52</v>
      </c>
      <c r="N237" s="33">
        <v>9.25</v>
      </c>
      <c r="O237" s="33">
        <v>6.43</v>
      </c>
    </row>
    <row r="238" spans="1:15" x14ac:dyDescent="0.35">
      <c r="A238" s="40">
        <f>VLOOKUP(B238,'[1]PORTFOLIO RAW'!B:B,1,FALSE)</f>
        <v>912090</v>
      </c>
      <c r="B238" s="40">
        <v>912090</v>
      </c>
      <c r="C238" s="40" t="s">
        <v>6753</v>
      </c>
      <c r="D238" s="38" t="s">
        <v>6754</v>
      </c>
      <c r="E238" s="33">
        <v>40.93</v>
      </c>
      <c r="F238" s="33">
        <v>34.25</v>
      </c>
      <c r="G238" s="33">
        <v>17.420000000000002</v>
      </c>
      <c r="H238" s="33">
        <v>16.95</v>
      </c>
      <c r="I238" s="33">
        <v>15.99</v>
      </c>
      <c r="J238" s="33">
        <v>16.63</v>
      </c>
      <c r="K238" s="33">
        <v>18.14</v>
      </c>
      <c r="L238" s="33">
        <v>14.07</v>
      </c>
      <c r="M238" s="33">
        <v>5.64</v>
      </c>
      <c r="N238" s="33">
        <v>-4.4000000000000004</v>
      </c>
      <c r="O238" s="33">
        <v>-3.86</v>
      </c>
    </row>
    <row r="239" spans="1:15" x14ac:dyDescent="0.35">
      <c r="A239" s="40">
        <f>VLOOKUP(B239,'[1]PORTFOLIO RAW'!B:B,1,FALSE)</f>
        <v>755741</v>
      </c>
      <c r="B239" s="40">
        <v>755741</v>
      </c>
      <c r="C239" s="40" t="s">
        <v>6755</v>
      </c>
      <c r="D239" s="38" t="s">
        <v>6756</v>
      </c>
      <c r="E239" s="33">
        <v>55.08</v>
      </c>
      <c r="F239" s="33">
        <v>31.1</v>
      </c>
      <c r="G239" s="33">
        <v>17.23</v>
      </c>
      <c r="H239" s="33">
        <v>8.0399999999999991</v>
      </c>
      <c r="I239" s="33">
        <v>12.4</v>
      </c>
      <c r="J239" s="33">
        <v>10.76</v>
      </c>
      <c r="K239" s="33">
        <v>11.1</v>
      </c>
      <c r="L239" s="33">
        <v>12.35</v>
      </c>
      <c r="M239" s="33">
        <v>11.95</v>
      </c>
      <c r="N239" s="33">
        <v>13.69</v>
      </c>
      <c r="O239" s="33">
        <v>14.9</v>
      </c>
    </row>
    <row r="240" spans="1:15" x14ac:dyDescent="0.35">
      <c r="A240" s="40" t="str">
        <f>VLOOKUP(B240,'[1]PORTFOLIO RAW'!B:B,1,FALSE)</f>
        <v>14361V</v>
      </c>
      <c r="B240" s="40" t="s">
        <v>375</v>
      </c>
      <c r="C240" s="40" t="s">
        <v>6757</v>
      </c>
      <c r="D240" s="38" t="s">
        <v>6758</v>
      </c>
      <c r="E240" s="33">
        <v>14.91</v>
      </c>
      <c r="F240" s="33">
        <v>15.29</v>
      </c>
      <c r="G240" s="33">
        <v>12.71</v>
      </c>
      <c r="H240" s="33">
        <v>10.46</v>
      </c>
      <c r="I240" s="33">
        <v>13.49</v>
      </c>
      <c r="J240" s="33">
        <v>13.28</v>
      </c>
      <c r="K240" s="33">
        <v>12.52</v>
      </c>
      <c r="L240" s="33">
        <v>11.24</v>
      </c>
      <c r="M240" s="33">
        <v>1.79</v>
      </c>
      <c r="N240" s="33">
        <v>3.13</v>
      </c>
      <c r="O240" s="33">
        <v>16.95</v>
      </c>
    </row>
    <row r="241" spans="1:15" x14ac:dyDescent="0.35">
      <c r="A241" s="40">
        <f>VLOOKUP(B241,'[1]PORTFOLIO RAW'!B:B,1,FALSE)</f>
        <v>154680</v>
      </c>
      <c r="B241" s="40">
        <v>154680</v>
      </c>
      <c r="C241" s="40" t="s">
        <v>6759</v>
      </c>
      <c r="D241" s="38" t="s">
        <v>6760</v>
      </c>
      <c r="E241" s="33">
        <v>12.96</v>
      </c>
      <c r="F241" s="33">
        <v>8.6300000000000008</v>
      </c>
      <c r="G241" s="33">
        <v>18.55</v>
      </c>
      <c r="H241" s="33">
        <v>22.46</v>
      </c>
      <c r="I241" s="33">
        <v>24.28</v>
      </c>
      <c r="J241" s="33">
        <v>27.01</v>
      </c>
      <c r="K241" s="33">
        <v>18.170000000000002</v>
      </c>
      <c r="L241" s="33">
        <v>12.93</v>
      </c>
      <c r="M241" s="33">
        <v>-10.41</v>
      </c>
      <c r="N241" s="33">
        <v>104.01</v>
      </c>
      <c r="O241" s="33">
        <v>17.38</v>
      </c>
    </row>
    <row r="242" spans="1:15" x14ac:dyDescent="0.35">
      <c r="A242" s="40" t="str">
        <f>VLOOKUP(B242,'[1]PORTFOLIO RAW'!B:B,1,FALSE)</f>
        <v>14698C</v>
      </c>
      <c r="B242" s="40" t="s">
        <v>369</v>
      </c>
      <c r="C242" s="40" t="s">
        <v>6761</v>
      </c>
      <c r="D242" s="38" t="s">
        <v>6762</v>
      </c>
      <c r="E242" s="33">
        <v>12.16</v>
      </c>
      <c r="F242" s="33">
        <v>6.42</v>
      </c>
      <c r="G242" s="33">
        <v>8.0399999999999991</v>
      </c>
      <c r="H242" s="33">
        <v>7.64</v>
      </c>
      <c r="I242" s="33">
        <v>7.68</v>
      </c>
      <c r="J242" s="33">
        <v>9.48</v>
      </c>
      <c r="K242" s="33">
        <v>9.1999999999999993</v>
      </c>
      <c r="L242" s="33">
        <v>11.33</v>
      </c>
      <c r="M242" s="33">
        <v>12.41</v>
      </c>
      <c r="N242" s="33">
        <v>13.48</v>
      </c>
      <c r="O242" s="33">
        <v>21.43</v>
      </c>
    </row>
    <row r="243" spans="1:15" x14ac:dyDescent="0.35">
      <c r="A243" s="40">
        <f>VLOOKUP(B243,'[1]PORTFOLIO RAW'!B:B,1,FALSE)</f>
        <v>905361</v>
      </c>
      <c r="B243" s="40">
        <v>905361</v>
      </c>
      <c r="C243" s="40" t="s">
        <v>6763</v>
      </c>
      <c r="D243" s="38" t="s">
        <v>6764</v>
      </c>
      <c r="E243" s="33">
        <v>32.590000000000003</v>
      </c>
      <c r="F243" s="33">
        <v>28.12</v>
      </c>
      <c r="G243" s="33">
        <v>28.15</v>
      </c>
      <c r="H243" s="33">
        <v>29.52</v>
      </c>
      <c r="I243" s="33">
        <v>27.96</v>
      </c>
      <c r="J243" s="33">
        <v>39.03</v>
      </c>
      <c r="K243" s="33">
        <v>43.68</v>
      </c>
      <c r="L243" s="33">
        <v>63.06</v>
      </c>
      <c r="M243" s="33">
        <v>112.57</v>
      </c>
      <c r="N243" s="33">
        <v>82.49</v>
      </c>
      <c r="O243" s="33">
        <v>63.63</v>
      </c>
    </row>
    <row r="244" spans="1:15" x14ac:dyDescent="0.35">
      <c r="A244" s="40">
        <f>VLOOKUP(B244,'[1]PORTFOLIO RAW'!B:B,1,FALSE)</f>
        <v>357834</v>
      </c>
      <c r="B244" s="40">
        <v>357834</v>
      </c>
      <c r="C244" s="40" t="s">
        <v>6765</v>
      </c>
      <c r="D244" s="38" t="s">
        <v>6766</v>
      </c>
      <c r="E244" s="33">
        <v>14.72</v>
      </c>
      <c r="F244" s="33">
        <v>15.51</v>
      </c>
      <c r="G244" s="33">
        <v>8.06</v>
      </c>
      <c r="H244" s="33">
        <v>13.27</v>
      </c>
      <c r="I244" s="33">
        <v>21.76</v>
      </c>
      <c r="J244" s="33">
        <v>27.34</v>
      </c>
      <c r="K244" s="33">
        <v>22.56</v>
      </c>
      <c r="L244" s="33">
        <v>25.89</v>
      </c>
      <c r="M244" s="33">
        <v>38.5</v>
      </c>
      <c r="N244" s="33">
        <v>42.22</v>
      </c>
      <c r="O244" s="33">
        <v>49.17</v>
      </c>
    </row>
    <row r="245" spans="1:15" x14ac:dyDescent="0.35">
      <c r="A245" s="40">
        <f>VLOOKUP(B245,'[1]PORTFOLIO RAW'!B:B,1,FALSE)</f>
        <v>906400</v>
      </c>
      <c r="B245" s="40">
        <v>906400</v>
      </c>
      <c r="C245" s="40" t="s">
        <v>6767</v>
      </c>
      <c r="D245" s="38" t="s">
        <v>6768</v>
      </c>
      <c r="E245" s="33">
        <v>15.38</v>
      </c>
      <c r="F245" s="33">
        <v>19.190000000000001</v>
      </c>
      <c r="G245" s="33">
        <v>10.84</v>
      </c>
      <c r="H245" s="33">
        <v>13.93</v>
      </c>
      <c r="I245" s="33">
        <v>18.93</v>
      </c>
      <c r="J245" s="33">
        <v>18.37</v>
      </c>
      <c r="K245" s="33">
        <v>17.89</v>
      </c>
      <c r="L245" s="33">
        <v>19.53</v>
      </c>
      <c r="M245" s="33">
        <v>20.72</v>
      </c>
      <c r="N245" s="33">
        <v>21.73</v>
      </c>
      <c r="O245" s="33">
        <v>20.02</v>
      </c>
    </row>
    <row r="246" spans="1:15" x14ac:dyDescent="0.35">
      <c r="A246" s="40" t="str">
        <f>VLOOKUP(B246,'[1]PORTFOLIO RAW'!B:B,1,FALSE)</f>
        <v>14861V</v>
      </c>
      <c r="B246" s="40" t="s">
        <v>370</v>
      </c>
      <c r="C246" s="40" t="s">
        <v>6769</v>
      </c>
      <c r="D246" s="38" t="s">
        <v>6770</v>
      </c>
      <c r="E246" s="33">
        <v>16.62</v>
      </c>
      <c r="F246" s="33">
        <v>-4.97</v>
      </c>
      <c r="G246" s="33">
        <v>15.23</v>
      </c>
      <c r="H246" s="33">
        <v>10.07</v>
      </c>
      <c r="I246" s="33">
        <v>11.53</v>
      </c>
      <c r="J246" s="33">
        <v>1.58</v>
      </c>
      <c r="K246" s="33">
        <v>-2.59</v>
      </c>
      <c r="L246" s="33">
        <v>5.76</v>
      </c>
      <c r="M246" s="33">
        <v>22.97</v>
      </c>
      <c r="N246" s="33">
        <v>16.05</v>
      </c>
      <c r="O246" s="33">
        <v>25.14</v>
      </c>
    </row>
    <row r="247" spans="1:15" x14ac:dyDescent="0.35">
      <c r="A247" s="40" t="str">
        <f>VLOOKUP(B247,'[1]PORTFOLIO RAW'!B:B,1,FALSE)</f>
        <v>14806F</v>
      </c>
      <c r="B247" s="40" t="s">
        <v>351</v>
      </c>
      <c r="C247" s="40" t="s">
        <v>6771</v>
      </c>
      <c r="D247" s="38" t="s">
        <v>6772</v>
      </c>
      <c r="E247" s="33">
        <v>23.2</v>
      </c>
      <c r="F247" s="33">
        <v>22.68</v>
      </c>
      <c r="G247" s="33">
        <v>22.94</v>
      </c>
      <c r="H247" s="33">
        <v>29.68</v>
      </c>
      <c r="I247" s="33">
        <v>41.71</v>
      </c>
      <c r="J247" s="33">
        <v>37.58</v>
      </c>
      <c r="K247" s="33">
        <v>28.67</v>
      </c>
      <c r="L247" s="33">
        <v>27.98</v>
      </c>
      <c r="M247" s="33">
        <v>21.14</v>
      </c>
      <c r="N247" s="33">
        <v>17.02</v>
      </c>
      <c r="O247" s="33">
        <v>15.02</v>
      </c>
    </row>
    <row r="248" spans="1:15" x14ac:dyDescent="0.35">
      <c r="A248" s="40">
        <f>VLOOKUP(B248,'[1]PORTFOLIO RAW'!B:B,1,FALSE)</f>
        <v>902324</v>
      </c>
      <c r="B248" s="40">
        <v>902324</v>
      </c>
      <c r="C248" s="40" t="s">
        <v>6773</v>
      </c>
      <c r="D248" s="38" t="s">
        <v>6774</v>
      </c>
      <c r="E248" s="33">
        <v>13.62</v>
      </c>
      <c r="F248" s="33">
        <v>13.53</v>
      </c>
      <c r="G248" s="33">
        <v>8.24</v>
      </c>
      <c r="H248" s="33">
        <v>12.25</v>
      </c>
      <c r="I248" s="33">
        <v>-0.36</v>
      </c>
      <c r="J248" s="33">
        <v>-1.88</v>
      </c>
      <c r="K248" s="33">
        <v>9.4499999999999993</v>
      </c>
      <c r="L248" s="33">
        <v>15.44</v>
      </c>
      <c r="M248" s="33">
        <v>9.14</v>
      </c>
      <c r="N248" s="33">
        <v>11.22</v>
      </c>
      <c r="O248" s="33">
        <v>4.7699999999999996</v>
      </c>
    </row>
    <row r="249" spans="1:15" x14ac:dyDescent="0.35">
      <c r="A249" s="40">
        <f>VLOOKUP(B249,'[1]PORTFOLIO RAW'!B:B,1,FALSE)</f>
        <v>902325</v>
      </c>
      <c r="B249" s="40">
        <v>902325</v>
      </c>
      <c r="C249" s="40" t="s">
        <v>6775</v>
      </c>
      <c r="D249" s="38" t="s">
        <v>6776</v>
      </c>
      <c r="E249" s="33">
        <v>14.6</v>
      </c>
      <c r="F249" s="33">
        <v>13.58</v>
      </c>
      <c r="G249" s="33">
        <v>11.67</v>
      </c>
      <c r="H249" s="33">
        <v>12.71</v>
      </c>
      <c r="I249" s="33">
        <v>13.04</v>
      </c>
      <c r="J249" s="33">
        <v>13.1</v>
      </c>
      <c r="K249" s="33">
        <v>8.81</v>
      </c>
      <c r="L249" s="33">
        <v>10.08</v>
      </c>
      <c r="M249" s="33">
        <v>11.68</v>
      </c>
      <c r="N249" s="33">
        <v>10.8</v>
      </c>
      <c r="O249" s="33">
        <v>3.44</v>
      </c>
    </row>
    <row r="250" spans="1:15" x14ac:dyDescent="0.35">
      <c r="A250" s="40">
        <f>VLOOKUP(B250,'[1]PORTFOLIO RAW'!B:B,1,FALSE)</f>
        <v>992305</v>
      </c>
      <c r="B250" s="40">
        <v>992305</v>
      </c>
      <c r="C250" s="40" t="s">
        <v>6777</v>
      </c>
      <c r="D250" s="38" t="s">
        <v>6778</v>
      </c>
      <c r="E250" s="33">
        <v>14.23</v>
      </c>
      <c r="F250" s="33">
        <v>11.71</v>
      </c>
      <c r="G250" s="33">
        <v>5</v>
      </c>
      <c r="H250" s="33">
        <v>5</v>
      </c>
      <c r="I250" s="33">
        <v>7.62</v>
      </c>
      <c r="J250" s="33">
        <v>10.53</v>
      </c>
      <c r="K250" s="33">
        <v>7.97</v>
      </c>
      <c r="L250" s="33">
        <v>20.63</v>
      </c>
      <c r="M250" s="33">
        <v>8.3699999999999992</v>
      </c>
      <c r="N250" s="33">
        <v>8.7899999999999991</v>
      </c>
      <c r="O250" s="33">
        <v>8.34</v>
      </c>
    </row>
    <row r="251" spans="1:15" x14ac:dyDescent="0.35">
      <c r="A251" s="40">
        <f>VLOOKUP(B251,'[1]PORTFOLIO RAW'!B:B,1,FALSE)</f>
        <v>905647</v>
      </c>
      <c r="B251" s="40">
        <v>905647</v>
      </c>
      <c r="C251" s="40" t="s">
        <v>6779</v>
      </c>
      <c r="D251" s="38" t="s">
        <v>6780</v>
      </c>
      <c r="E251" s="33">
        <v>9.6300000000000008</v>
      </c>
      <c r="F251" s="33">
        <v>2.99</v>
      </c>
      <c r="G251" s="33">
        <v>1.9</v>
      </c>
      <c r="H251" s="33">
        <v>7.85</v>
      </c>
      <c r="I251" s="33">
        <v>2.71</v>
      </c>
      <c r="J251" s="33">
        <v>6.07</v>
      </c>
      <c r="K251" s="33">
        <v>10.57</v>
      </c>
      <c r="L251" s="33">
        <v>16.16</v>
      </c>
      <c r="M251" s="33">
        <v>30.92</v>
      </c>
      <c r="N251" s="33">
        <v>28.43</v>
      </c>
      <c r="O251" s="33">
        <v>36.97</v>
      </c>
    </row>
    <row r="252" spans="1:15" x14ac:dyDescent="0.35">
      <c r="A252" s="40">
        <f>VLOOKUP(B252,'[1]PORTFOLIO RAW'!B:B,1,FALSE)</f>
        <v>945388</v>
      </c>
      <c r="B252" s="40">
        <v>945388</v>
      </c>
      <c r="C252" s="40" t="s">
        <v>6781</v>
      </c>
      <c r="D252" s="38" t="s">
        <v>6782</v>
      </c>
      <c r="E252" s="33">
        <v>10.35</v>
      </c>
      <c r="F252" s="33">
        <v>12.16</v>
      </c>
      <c r="G252" s="33">
        <v>12.65</v>
      </c>
      <c r="H252" s="33">
        <v>18.63</v>
      </c>
      <c r="I252" s="33">
        <v>3.63</v>
      </c>
      <c r="J252" s="33">
        <v>7.34</v>
      </c>
      <c r="K252" s="33">
        <v>19.91</v>
      </c>
      <c r="L252" s="33">
        <v>7.02</v>
      </c>
      <c r="M252" s="33">
        <v>12.57</v>
      </c>
      <c r="N252" s="33">
        <v>10.56</v>
      </c>
      <c r="O252" s="33">
        <v>22.31</v>
      </c>
    </row>
    <row r="253" spans="1:15" x14ac:dyDescent="0.35">
      <c r="A253" s="40">
        <f>VLOOKUP(B253,'[1]PORTFOLIO RAW'!B:B,1,FALSE)</f>
        <v>905024</v>
      </c>
      <c r="B253" s="40">
        <v>905024</v>
      </c>
      <c r="C253" s="40" t="s">
        <v>6783</v>
      </c>
      <c r="D253" s="38" t="s">
        <v>6784</v>
      </c>
      <c r="E253" s="33">
        <v>25.6</v>
      </c>
      <c r="F253" s="33">
        <v>29.23</v>
      </c>
      <c r="G253" s="33">
        <v>11.74</v>
      </c>
      <c r="H253" s="33">
        <v>19.309999999999999</v>
      </c>
      <c r="I253" s="33">
        <v>23.75</v>
      </c>
      <c r="J253" s="33">
        <v>20.3</v>
      </c>
      <c r="K253" s="33">
        <v>15</v>
      </c>
      <c r="L253" s="33">
        <v>12.65</v>
      </c>
      <c r="M253" s="33">
        <v>2.98</v>
      </c>
      <c r="N253" s="33">
        <v>-0.33</v>
      </c>
      <c r="O253" s="33">
        <v>6.26</v>
      </c>
    </row>
    <row r="254" spans="1:15" x14ac:dyDescent="0.35">
      <c r="A254" s="40">
        <f>VLOOKUP(B254,'[1]PORTFOLIO RAW'!B:B,1,FALSE)</f>
        <v>951052</v>
      </c>
      <c r="B254" s="40">
        <v>951052</v>
      </c>
      <c r="C254" s="40" t="s">
        <v>6785</v>
      </c>
      <c r="D254" s="38" t="s">
        <v>6786</v>
      </c>
      <c r="E254" s="33">
        <v>13.59</v>
      </c>
      <c r="F254" s="33">
        <v>16.12</v>
      </c>
      <c r="G254" s="33">
        <v>-15.18</v>
      </c>
      <c r="H254" s="33">
        <v>9.5399999999999991</v>
      </c>
      <c r="I254" s="33">
        <v>10.26</v>
      </c>
      <c r="J254" s="33">
        <v>10.28</v>
      </c>
      <c r="K254" s="33">
        <v>10.44</v>
      </c>
      <c r="L254" s="33">
        <v>10.02</v>
      </c>
      <c r="M254" s="33">
        <v>9.7899999999999991</v>
      </c>
      <c r="N254" s="33" t="s">
        <v>425</v>
      </c>
      <c r="O254" s="33">
        <v>10.73</v>
      </c>
    </row>
    <row r="255" spans="1:15" x14ac:dyDescent="0.35">
      <c r="A255" s="40">
        <f>VLOOKUP(B255,'[1]PORTFOLIO RAW'!B:B,1,FALSE)</f>
        <v>326143</v>
      </c>
      <c r="B255" s="40">
        <v>326143</v>
      </c>
      <c r="C255" s="40" t="s">
        <v>6787</v>
      </c>
      <c r="D255" s="38" t="s">
        <v>6788</v>
      </c>
      <c r="E255" s="33">
        <v>29.81</v>
      </c>
      <c r="F255" s="33">
        <v>13.21</v>
      </c>
      <c r="G255" s="33">
        <v>14.12</v>
      </c>
      <c r="H255" s="33">
        <v>28.14</v>
      </c>
      <c r="I255" s="33">
        <v>30.91</v>
      </c>
      <c r="J255" s="33">
        <v>29.15</v>
      </c>
      <c r="K255" s="33">
        <v>0.17</v>
      </c>
      <c r="L255" s="33">
        <v>42.41</v>
      </c>
      <c r="M255" s="33">
        <v>49.73</v>
      </c>
      <c r="N255" s="33">
        <v>48.16</v>
      </c>
      <c r="O255" s="33">
        <v>50.9</v>
      </c>
    </row>
    <row r="256" spans="1:15" x14ac:dyDescent="0.35">
      <c r="A256" s="40">
        <f>VLOOKUP(B256,'[1]PORTFOLIO RAW'!B:B,1,FALSE)</f>
        <v>905792</v>
      </c>
      <c r="B256" s="40">
        <v>905792</v>
      </c>
      <c r="C256" s="40" t="s">
        <v>6789</v>
      </c>
      <c r="D256" s="38" t="s">
        <v>6790</v>
      </c>
      <c r="E256" s="33">
        <v>3.77</v>
      </c>
      <c r="F256" s="33">
        <v>12.81</v>
      </c>
      <c r="G256" s="33">
        <v>10.75</v>
      </c>
      <c r="H256" s="33">
        <v>8.1300000000000008</v>
      </c>
      <c r="I256" s="33">
        <v>11.46</v>
      </c>
      <c r="J256" s="33">
        <v>12.84</v>
      </c>
      <c r="K256" s="33">
        <v>16.11</v>
      </c>
      <c r="L256" s="33">
        <v>17.489999999999998</v>
      </c>
      <c r="M256" s="33">
        <v>20.5</v>
      </c>
      <c r="N256" s="33">
        <v>23.3</v>
      </c>
      <c r="O256" s="33">
        <v>23.53</v>
      </c>
    </row>
    <row r="257" spans="1:15" x14ac:dyDescent="0.35">
      <c r="A257" s="40">
        <f>VLOOKUP(B257,'[1]PORTFOLIO RAW'!B:B,1,FALSE)</f>
        <v>981722</v>
      </c>
      <c r="B257" s="40">
        <v>981722</v>
      </c>
      <c r="C257" s="40" t="s">
        <v>6791</v>
      </c>
      <c r="D257" s="38" t="s">
        <v>6792</v>
      </c>
      <c r="E257" s="33">
        <v>21.26</v>
      </c>
      <c r="F257" s="33">
        <v>21.28</v>
      </c>
      <c r="G257" s="33">
        <v>18.45</v>
      </c>
      <c r="H257" s="33">
        <v>18.5</v>
      </c>
      <c r="I257" s="33">
        <v>18.11</v>
      </c>
      <c r="J257" s="33">
        <v>15.95</v>
      </c>
      <c r="K257" s="33">
        <v>11.4</v>
      </c>
      <c r="L257" s="33">
        <v>5.84</v>
      </c>
      <c r="M257" s="33">
        <v>16.82</v>
      </c>
      <c r="N257" s="33">
        <v>18.239999999999998</v>
      </c>
      <c r="O257" s="33">
        <v>10.45</v>
      </c>
    </row>
    <row r="258" spans="1:15" x14ac:dyDescent="0.35">
      <c r="A258" s="40">
        <f>VLOOKUP(B258,'[1]PORTFOLIO RAW'!B:B,1,FALSE)</f>
        <v>922725</v>
      </c>
      <c r="B258" s="40">
        <v>922725</v>
      </c>
      <c r="C258" s="40" t="s">
        <v>6793</v>
      </c>
      <c r="D258" s="38" t="s">
        <v>6794</v>
      </c>
      <c r="E258" s="33">
        <v>9.1999999999999993</v>
      </c>
      <c r="F258" s="33">
        <v>4.3</v>
      </c>
      <c r="G258" s="33">
        <v>-10</v>
      </c>
      <c r="H258" s="33">
        <v>-0.49</v>
      </c>
      <c r="I258" s="33">
        <v>2.61</v>
      </c>
      <c r="J258" s="33">
        <v>9.64</v>
      </c>
      <c r="K258" s="33">
        <v>6.33</v>
      </c>
      <c r="L258" s="33">
        <v>8.11</v>
      </c>
      <c r="M258" s="33">
        <v>8.4700000000000006</v>
      </c>
      <c r="N258" s="33">
        <v>8.1199999999999992</v>
      </c>
      <c r="O258" s="33">
        <v>9.67</v>
      </c>
    </row>
    <row r="259" spans="1:15" x14ac:dyDescent="0.35">
      <c r="A259" s="40">
        <f>VLOOKUP(B259,'[1]PORTFOLIO RAW'!B:B,1,FALSE)</f>
        <v>541900</v>
      </c>
      <c r="B259" s="40">
        <v>541900</v>
      </c>
      <c r="C259" s="40" t="s">
        <v>6795</v>
      </c>
      <c r="D259" s="38" t="s">
        <v>6796</v>
      </c>
      <c r="E259" s="33">
        <v>3.2</v>
      </c>
      <c r="F259" s="33">
        <v>4.1100000000000003</v>
      </c>
      <c r="G259" s="33">
        <v>-90.19</v>
      </c>
      <c r="H259" s="33">
        <v>16.420000000000002</v>
      </c>
      <c r="I259" s="33">
        <v>13.16</v>
      </c>
      <c r="J259" s="33">
        <v>24.36</v>
      </c>
      <c r="K259" s="33">
        <v>14.55</v>
      </c>
      <c r="L259" s="33">
        <v>15.93</v>
      </c>
      <c r="M259" s="33">
        <v>14.97</v>
      </c>
      <c r="N259" s="33">
        <v>51.77</v>
      </c>
      <c r="O259" s="33">
        <v>-2.96</v>
      </c>
    </row>
    <row r="260" spans="1:15" x14ac:dyDescent="0.35">
      <c r="A260" s="40">
        <f>VLOOKUP(B260,'[1]PORTFOLIO RAW'!B:B,1,FALSE)</f>
        <v>325059</v>
      </c>
      <c r="B260" s="40">
        <v>325059</v>
      </c>
      <c r="C260" s="40" t="s">
        <v>6797</v>
      </c>
      <c r="D260" s="38" t="s">
        <v>6798</v>
      </c>
      <c r="E260" s="33">
        <v>10.039999999999999</v>
      </c>
      <c r="F260" s="33">
        <v>12.82</v>
      </c>
      <c r="G260" s="33">
        <v>9.94</v>
      </c>
      <c r="H260" s="33">
        <v>12.02</v>
      </c>
      <c r="I260" s="33">
        <v>10.54</v>
      </c>
      <c r="J260" s="33">
        <v>7.93</v>
      </c>
      <c r="K260" s="33">
        <v>9.3699999999999992</v>
      </c>
      <c r="L260" s="33">
        <v>8.8699999999999992</v>
      </c>
      <c r="M260" s="33">
        <v>7.3</v>
      </c>
      <c r="N260" s="33">
        <v>8.43</v>
      </c>
      <c r="O260" s="33">
        <v>4.22</v>
      </c>
    </row>
    <row r="261" spans="1:15" x14ac:dyDescent="0.35">
      <c r="A261" s="40">
        <f>VLOOKUP(B261,'[1]PORTFOLIO RAW'!B:B,1,FALSE)</f>
        <v>916079</v>
      </c>
      <c r="B261" s="40">
        <v>916079</v>
      </c>
      <c r="C261" s="40" t="s">
        <v>6799</v>
      </c>
      <c r="D261" s="38" t="s">
        <v>6800</v>
      </c>
      <c r="E261" s="33">
        <v>31.63</v>
      </c>
      <c r="F261" s="33">
        <v>33.08</v>
      </c>
      <c r="G261" s="33">
        <v>30.79</v>
      </c>
      <c r="H261" s="33">
        <v>32.43</v>
      </c>
      <c r="I261" s="33">
        <v>27</v>
      </c>
      <c r="J261" s="33">
        <v>23.89</v>
      </c>
      <c r="K261" s="33">
        <v>20.100000000000001</v>
      </c>
      <c r="L261" s="33">
        <v>17.809999999999999</v>
      </c>
      <c r="M261" s="33">
        <v>13.05</v>
      </c>
      <c r="N261" s="33">
        <v>21.73</v>
      </c>
      <c r="O261" s="33">
        <v>38.99</v>
      </c>
    </row>
    <row r="262" spans="1:15" x14ac:dyDescent="0.35">
      <c r="A262" s="40">
        <f>VLOOKUP(B262,'[1]PORTFOLIO RAW'!B:B,1,FALSE)</f>
        <v>905061</v>
      </c>
      <c r="B262" s="40">
        <v>905061</v>
      </c>
      <c r="C262" s="40" t="s">
        <v>6801</v>
      </c>
      <c r="D262" s="38" t="s">
        <v>6802</v>
      </c>
      <c r="E262" s="33">
        <v>24.91</v>
      </c>
      <c r="F262" s="33">
        <v>19.899999999999999</v>
      </c>
      <c r="G262" s="33">
        <v>15.43</v>
      </c>
      <c r="H262" s="33">
        <v>31.59</v>
      </c>
      <c r="I262" s="33">
        <v>20.58</v>
      </c>
      <c r="J262" s="33">
        <v>15.77</v>
      </c>
      <c r="K262" s="33">
        <v>19.52</v>
      </c>
      <c r="L262" s="33">
        <v>26.2</v>
      </c>
      <c r="M262" s="33">
        <v>28.94</v>
      </c>
      <c r="N262" s="33">
        <v>34.78</v>
      </c>
      <c r="O262" s="33">
        <v>35.39</v>
      </c>
    </row>
    <row r="263" spans="1:15" x14ac:dyDescent="0.35">
      <c r="A263" s="40">
        <f>VLOOKUP(B263,'[1]PORTFOLIO RAW'!B:B,1,FALSE)</f>
        <v>906394</v>
      </c>
      <c r="B263" s="40">
        <v>906394</v>
      </c>
      <c r="C263" s="40" t="s">
        <v>6803</v>
      </c>
      <c r="D263" s="38" t="s">
        <v>6804</v>
      </c>
      <c r="E263" s="33">
        <v>5.36</v>
      </c>
      <c r="F263" s="33">
        <v>6.76</v>
      </c>
      <c r="G263" s="33">
        <v>5.6</v>
      </c>
      <c r="H263" s="33">
        <v>6.73</v>
      </c>
      <c r="I263" s="33">
        <v>8.75</v>
      </c>
      <c r="J263" s="33">
        <v>7.72</v>
      </c>
      <c r="K263" s="33">
        <v>7.88</v>
      </c>
      <c r="L263" s="33">
        <v>10.130000000000001</v>
      </c>
      <c r="M263" s="33">
        <v>9.43</v>
      </c>
      <c r="N263" s="33">
        <v>9.43</v>
      </c>
      <c r="O263" s="33" t="s">
        <v>425</v>
      </c>
    </row>
    <row r="264" spans="1:15" x14ac:dyDescent="0.35">
      <c r="A264" s="40">
        <f>VLOOKUP(B264,'[1]PORTFOLIO RAW'!B:B,1,FALSE)</f>
        <v>745110</v>
      </c>
      <c r="B264" s="40">
        <v>745110</v>
      </c>
      <c r="C264" s="40" t="s">
        <v>6805</v>
      </c>
      <c r="D264" s="38" t="s">
        <v>6806</v>
      </c>
      <c r="E264" s="33">
        <v>17.649999999999999</v>
      </c>
      <c r="F264" s="33">
        <v>13.64</v>
      </c>
      <c r="G264" s="33">
        <v>15.26</v>
      </c>
      <c r="H264" s="33">
        <v>18.14</v>
      </c>
      <c r="I264" s="33">
        <v>19.41</v>
      </c>
      <c r="J264" s="33">
        <v>16.82</v>
      </c>
      <c r="K264" s="33">
        <v>6.82</v>
      </c>
      <c r="L264" s="33">
        <v>17.43</v>
      </c>
      <c r="M264" s="33">
        <v>16.149999999999999</v>
      </c>
      <c r="N264" s="33">
        <v>15.06</v>
      </c>
      <c r="O264" s="33">
        <v>11.85</v>
      </c>
    </row>
    <row r="265" spans="1:15" x14ac:dyDescent="0.35">
      <c r="A265" s="40">
        <f>VLOOKUP(B265,'[1]PORTFOLIO RAW'!B:B,1,FALSE)</f>
        <v>944738</v>
      </c>
      <c r="B265" s="40">
        <v>944738</v>
      </c>
      <c r="C265" s="40" t="s">
        <v>6807</v>
      </c>
      <c r="D265" s="38" t="s">
        <v>6808</v>
      </c>
      <c r="E265" s="33">
        <v>23.03</v>
      </c>
      <c r="F265" s="33">
        <v>27.25</v>
      </c>
      <c r="G265" s="33">
        <v>19.87</v>
      </c>
      <c r="H265" s="33">
        <v>15.97</v>
      </c>
      <c r="I265" s="33">
        <v>17.29</v>
      </c>
      <c r="J265" s="33">
        <v>17.86</v>
      </c>
      <c r="K265" s="33">
        <v>16.18</v>
      </c>
      <c r="L265" s="33">
        <v>19.52</v>
      </c>
      <c r="M265" s="33">
        <v>20.41</v>
      </c>
      <c r="N265" s="33">
        <v>16.13</v>
      </c>
      <c r="O265" s="33">
        <v>26.94</v>
      </c>
    </row>
    <row r="266" spans="1:15" x14ac:dyDescent="0.35">
      <c r="A266" s="40">
        <f>VLOOKUP(B266,'[1]PORTFOLIO RAW'!B:B,1,FALSE)</f>
        <v>867138</v>
      </c>
      <c r="B266" s="40">
        <v>867138</v>
      </c>
      <c r="C266" s="40" t="s">
        <v>6809</v>
      </c>
      <c r="D266" s="38" t="s">
        <v>6810</v>
      </c>
      <c r="E266" s="33">
        <v>25.64</v>
      </c>
      <c r="F266" s="33">
        <v>20.309999999999999</v>
      </c>
      <c r="G266" s="33">
        <v>20.68</v>
      </c>
      <c r="H266" s="33">
        <v>19.72</v>
      </c>
      <c r="I266" s="33">
        <v>23.22</v>
      </c>
      <c r="J266" s="33">
        <v>18.16</v>
      </c>
      <c r="K266" s="33">
        <v>15.46</v>
      </c>
      <c r="L266" s="33">
        <v>15.06</v>
      </c>
      <c r="M266" s="33">
        <v>5.37</v>
      </c>
      <c r="N266" s="33">
        <v>18.489999999999998</v>
      </c>
      <c r="O266" s="33">
        <v>14.21</v>
      </c>
    </row>
    <row r="267" spans="1:15" x14ac:dyDescent="0.35">
      <c r="A267" s="40">
        <f>VLOOKUP(B267,'[1]PORTFOLIO RAW'!B:B,1,FALSE)</f>
        <v>906643</v>
      </c>
      <c r="B267" s="40">
        <v>906643</v>
      </c>
      <c r="C267" s="40" t="s">
        <v>6811</v>
      </c>
      <c r="D267" s="38" t="s">
        <v>6812</v>
      </c>
      <c r="E267" s="33">
        <v>5.84</v>
      </c>
      <c r="F267" s="33">
        <v>1.77</v>
      </c>
      <c r="G267" s="33">
        <v>-11.47</v>
      </c>
      <c r="H267" s="33">
        <v>16.309999999999999</v>
      </c>
      <c r="I267" s="33">
        <v>13.86</v>
      </c>
      <c r="J267" s="33">
        <v>9.99</v>
      </c>
      <c r="K267" s="33">
        <v>12.74</v>
      </c>
      <c r="L267" s="33">
        <v>11.45</v>
      </c>
      <c r="M267" s="33">
        <v>13.13</v>
      </c>
      <c r="N267" s="33">
        <v>18.32</v>
      </c>
      <c r="O267" s="33">
        <v>17.61</v>
      </c>
    </row>
    <row r="268" spans="1:15" x14ac:dyDescent="0.35">
      <c r="A268" s="40">
        <f>VLOOKUP(B268,'[1]PORTFOLIO RAW'!B:B,1,FALSE)</f>
        <v>544682</v>
      </c>
      <c r="B268" s="40">
        <v>544682</v>
      </c>
      <c r="C268" s="40" t="s">
        <v>6813</v>
      </c>
      <c r="D268" s="38" t="s">
        <v>6814</v>
      </c>
      <c r="E268" s="33">
        <v>23.39</v>
      </c>
      <c r="F268" s="33">
        <v>17.37</v>
      </c>
      <c r="G268" s="33">
        <v>6.75</v>
      </c>
      <c r="H268" s="33">
        <v>11.24</v>
      </c>
      <c r="I268" s="33">
        <v>14.4</v>
      </c>
      <c r="J268" s="33">
        <v>8.93</v>
      </c>
      <c r="K268" s="33">
        <v>9.32</v>
      </c>
      <c r="L268" s="33">
        <v>15.09</v>
      </c>
      <c r="M268" s="33">
        <v>-11.14</v>
      </c>
      <c r="N268" s="33">
        <v>-11.86</v>
      </c>
      <c r="O268" s="33">
        <v>-39.130000000000003</v>
      </c>
    </row>
    <row r="269" spans="1:15" x14ac:dyDescent="0.35">
      <c r="A269" s="40">
        <f>VLOOKUP(B269,'[1]PORTFOLIO RAW'!B:B,1,FALSE)</f>
        <v>905105</v>
      </c>
      <c r="B269" s="40">
        <v>905105</v>
      </c>
      <c r="C269" s="40" t="s">
        <v>6815</v>
      </c>
      <c r="D269" s="38" t="s">
        <v>6816</v>
      </c>
      <c r="E269" s="33">
        <v>12.01</v>
      </c>
      <c r="F269" s="33">
        <v>15.07</v>
      </c>
      <c r="G269" s="33">
        <v>11.72</v>
      </c>
      <c r="H269" s="33">
        <v>16.09</v>
      </c>
      <c r="I269" s="33">
        <v>18.12</v>
      </c>
      <c r="J269" s="33">
        <v>20.51</v>
      </c>
      <c r="K269" s="33">
        <v>21.35</v>
      </c>
      <c r="L269" s="33">
        <v>24.43</v>
      </c>
      <c r="M269" s="33">
        <v>22.78</v>
      </c>
      <c r="N269" s="33">
        <v>20.83</v>
      </c>
      <c r="O269" s="33">
        <v>47.83</v>
      </c>
    </row>
    <row r="270" spans="1:15" x14ac:dyDescent="0.35">
      <c r="A270" s="40">
        <f>VLOOKUP(B270,'[1]PORTFOLIO RAW'!B:B,1,FALSE)</f>
        <v>905122</v>
      </c>
      <c r="B270" s="40">
        <v>905122</v>
      </c>
      <c r="C270" s="40" t="s">
        <v>6817</v>
      </c>
      <c r="D270" s="38" t="s">
        <v>6818</v>
      </c>
      <c r="E270" s="33">
        <v>21.86</v>
      </c>
      <c r="F270" s="33">
        <v>25.16</v>
      </c>
      <c r="G270" s="33">
        <v>21.37</v>
      </c>
      <c r="H270" s="33">
        <v>21.1</v>
      </c>
      <c r="I270" s="33">
        <v>23.02</v>
      </c>
      <c r="J270" s="33">
        <v>21.47</v>
      </c>
      <c r="K270" s="33">
        <v>19.8</v>
      </c>
      <c r="L270" s="33">
        <v>19.72</v>
      </c>
      <c r="M270" s="33">
        <v>25.98</v>
      </c>
      <c r="N270" s="33">
        <v>18.399999999999999</v>
      </c>
      <c r="O270" s="33">
        <v>15.92</v>
      </c>
    </row>
    <row r="271" spans="1:15" x14ac:dyDescent="0.35">
      <c r="A271" s="40">
        <f>VLOOKUP(B271,'[1]PORTFOLIO RAW'!B:B,1,FALSE)</f>
        <v>702635</v>
      </c>
      <c r="B271" s="40">
        <v>702635</v>
      </c>
      <c r="C271" s="40" t="s">
        <v>6819</v>
      </c>
      <c r="D271" s="38" t="s">
        <v>6820</v>
      </c>
      <c r="E271" s="33">
        <v>22.84</v>
      </c>
      <c r="F271" s="33">
        <v>14.6</v>
      </c>
      <c r="G271" s="33">
        <v>17.32</v>
      </c>
      <c r="H271" s="33">
        <v>18.96</v>
      </c>
      <c r="I271" s="33">
        <v>19.27</v>
      </c>
      <c r="J271" s="33">
        <v>18.899999999999999</v>
      </c>
      <c r="K271" s="33">
        <v>17.93</v>
      </c>
      <c r="L271" s="33">
        <v>17.47</v>
      </c>
      <c r="M271" s="33">
        <v>17.61</v>
      </c>
      <c r="N271" s="33">
        <v>19.45</v>
      </c>
      <c r="O271" s="33">
        <v>24.51</v>
      </c>
    </row>
    <row r="272" spans="1:15" x14ac:dyDescent="0.35">
      <c r="A272" s="40">
        <f>VLOOKUP(B272,'[1]PORTFOLIO RAW'!B:B,1,FALSE)</f>
        <v>906220</v>
      </c>
      <c r="B272" s="40">
        <v>906220</v>
      </c>
      <c r="C272" s="40" t="s">
        <v>6821</v>
      </c>
      <c r="D272" s="38" t="s">
        <v>6822</v>
      </c>
      <c r="E272" s="33">
        <v>29.59</v>
      </c>
      <c r="F272" s="33">
        <v>30.24</v>
      </c>
      <c r="G272" s="33">
        <v>27.28</v>
      </c>
      <c r="H272" s="33">
        <v>27.86</v>
      </c>
      <c r="I272" s="33">
        <v>31.67</v>
      </c>
      <c r="J272" s="33">
        <v>31.02</v>
      </c>
      <c r="K272" s="33">
        <v>27.19</v>
      </c>
      <c r="L272" s="33">
        <v>24.24</v>
      </c>
      <c r="M272" s="33">
        <v>24.73</v>
      </c>
      <c r="N272" s="33">
        <v>23.31</v>
      </c>
      <c r="O272" s="33">
        <v>15.43</v>
      </c>
    </row>
    <row r="273" spans="1:15" x14ac:dyDescent="0.35">
      <c r="A273" s="40">
        <f>VLOOKUP(B273,'[1]PORTFOLIO RAW'!B:B,1,FALSE)</f>
        <v>901892</v>
      </c>
      <c r="B273" s="40">
        <v>901892</v>
      </c>
      <c r="C273" s="40" t="s">
        <v>6823</v>
      </c>
      <c r="D273" s="38" t="s">
        <v>6824</v>
      </c>
      <c r="E273" s="33">
        <v>17.29</v>
      </c>
      <c r="F273" s="33">
        <v>16.899999999999999</v>
      </c>
      <c r="G273" s="33">
        <v>12.52</v>
      </c>
      <c r="H273" s="33">
        <v>14.89</v>
      </c>
      <c r="I273" s="33">
        <v>21.18</v>
      </c>
      <c r="J273" s="33">
        <v>22.5</v>
      </c>
      <c r="K273" s="33">
        <v>21.6</v>
      </c>
      <c r="L273" s="33">
        <v>17.89</v>
      </c>
      <c r="M273" s="33">
        <v>22.36</v>
      </c>
      <c r="N273" s="33">
        <v>20.8</v>
      </c>
      <c r="O273" s="33">
        <v>14.2</v>
      </c>
    </row>
    <row r="274" spans="1:15" x14ac:dyDescent="0.35">
      <c r="A274" s="40">
        <f>VLOOKUP(B274,'[1]PORTFOLIO RAW'!B:B,1,FALSE)</f>
        <v>545310</v>
      </c>
      <c r="B274" s="40">
        <v>545310</v>
      </c>
      <c r="C274" s="40" t="s">
        <v>6825</v>
      </c>
      <c r="D274" s="38" t="s">
        <v>6826</v>
      </c>
      <c r="E274" s="33">
        <v>-100.69</v>
      </c>
      <c r="F274" s="33">
        <v>-180.27</v>
      </c>
      <c r="G274" s="33">
        <v>-96.19</v>
      </c>
      <c r="H274" s="33">
        <v>-94.31</v>
      </c>
      <c r="I274" s="33">
        <v>4.58</v>
      </c>
      <c r="J274" s="33">
        <v>-11.99</v>
      </c>
      <c r="K274" s="33">
        <v>-37.78</v>
      </c>
      <c r="L274" s="33">
        <v>-60.75</v>
      </c>
      <c r="M274" s="33">
        <v>-55.22</v>
      </c>
      <c r="N274" s="33">
        <v>-10.69</v>
      </c>
      <c r="O274" s="33">
        <v>16.53</v>
      </c>
    </row>
    <row r="275" spans="1:15" x14ac:dyDescent="0.35">
      <c r="A275" s="40">
        <f>VLOOKUP(B275,'[1]PORTFOLIO RAW'!B:B,1,FALSE)</f>
        <v>905816</v>
      </c>
      <c r="B275" s="40">
        <v>905816</v>
      </c>
      <c r="C275" s="40" t="s">
        <v>6827</v>
      </c>
      <c r="D275" s="38" t="s">
        <v>6828</v>
      </c>
      <c r="E275" s="33">
        <v>15.65</v>
      </c>
      <c r="F275" s="33">
        <v>-0.11</v>
      </c>
      <c r="G275" s="33">
        <v>0.8</v>
      </c>
      <c r="H275" s="33">
        <v>-2.41</v>
      </c>
      <c r="I275" s="33">
        <v>-1.83</v>
      </c>
      <c r="J275" s="33">
        <v>-1.39</v>
      </c>
      <c r="K275" s="33">
        <v>0.63</v>
      </c>
      <c r="L275" s="33">
        <v>5.05</v>
      </c>
      <c r="M275" s="33">
        <v>5.13</v>
      </c>
      <c r="N275" s="33">
        <v>9.23</v>
      </c>
      <c r="O275" s="33">
        <v>12.6</v>
      </c>
    </row>
    <row r="276" spans="1:15" x14ac:dyDescent="0.35">
      <c r="A276" s="40">
        <f>VLOOKUP(B276,'[1]PORTFOLIO RAW'!B:B,1,FALSE)</f>
        <v>912146</v>
      </c>
      <c r="B276" s="40">
        <v>912146</v>
      </c>
      <c r="C276" s="40" t="s">
        <v>6829</v>
      </c>
      <c r="D276" s="38" t="s">
        <v>6830</v>
      </c>
      <c r="E276" s="33">
        <v>9.69</v>
      </c>
      <c r="F276" s="33">
        <v>6.7</v>
      </c>
      <c r="G276" s="33">
        <v>0.95</v>
      </c>
      <c r="H276" s="33">
        <v>10.99</v>
      </c>
      <c r="I276" s="33">
        <v>10.67</v>
      </c>
      <c r="J276" s="33">
        <v>9.68</v>
      </c>
      <c r="K276" s="33">
        <v>7.06</v>
      </c>
      <c r="L276" s="33">
        <v>14.3</v>
      </c>
      <c r="M276" s="33">
        <v>12.49</v>
      </c>
      <c r="N276" s="33">
        <v>14.6</v>
      </c>
      <c r="O276" s="33">
        <v>3.48</v>
      </c>
    </row>
    <row r="277" spans="1:15" x14ac:dyDescent="0.35">
      <c r="A277" s="40">
        <f>VLOOKUP(B277,'[1]PORTFOLIO RAW'!B:B,1,FALSE)</f>
        <v>916548</v>
      </c>
      <c r="B277" s="40">
        <v>916548</v>
      </c>
      <c r="C277" s="40" t="s">
        <v>6831</v>
      </c>
      <c r="D277" s="38" t="s">
        <v>6832</v>
      </c>
      <c r="E277" s="33">
        <v>20.18</v>
      </c>
      <c r="F277" s="33">
        <v>20.63</v>
      </c>
      <c r="G277" s="33">
        <v>21.08</v>
      </c>
      <c r="H277" s="33">
        <v>23.58</v>
      </c>
      <c r="I277" s="33">
        <v>22.45</v>
      </c>
      <c r="J277" s="33">
        <v>23.02</v>
      </c>
      <c r="K277" s="33">
        <v>21</v>
      </c>
      <c r="L277" s="33">
        <v>20.76</v>
      </c>
      <c r="M277" s="33">
        <v>18.149999999999999</v>
      </c>
      <c r="N277" s="33">
        <v>17.23</v>
      </c>
      <c r="O277" s="33">
        <v>12.67</v>
      </c>
    </row>
    <row r="278" spans="1:15" x14ac:dyDescent="0.35">
      <c r="A278" s="40">
        <f>VLOOKUP(B278,'[1]PORTFOLIO RAW'!B:B,1,FALSE)</f>
        <v>519514</v>
      </c>
      <c r="B278" s="40">
        <v>519514</v>
      </c>
      <c r="C278" s="40" t="s">
        <v>6833</v>
      </c>
      <c r="D278" s="38" t="s">
        <v>6834</v>
      </c>
      <c r="E278" s="33">
        <v>19.36</v>
      </c>
      <c r="F278" s="33">
        <v>18.59</v>
      </c>
      <c r="G278" s="33">
        <v>16.309999999999999</v>
      </c>
      <c r="H278" s="33">
        <v>15.19</v>
      </c>
      <c r="I278" s="33">
        <v>15.59</v>
      </c>
      <c r="J278" s="33">
        <v>13.15</v>
      </c>
      <c r="K278" s="33">
        <v>1.63</v>
      </c>
      <c r="L278" s="33">
        <v>22.43</v>
      </c>
      <c r="M278" s="33">
        <v>13.43</v>
      </c>
      <c r="N278" s="33">
        <v>22.21</v>
      </c>
      <c r="O278" s="33">
        <v>34.450000000000003</v>
      </c>
    </row>
    <row r="279" spans="1:15" x14ac:dyDescent="0.35">
      <c r="A279" s="40">
        <f>VLOOKUP(B279,'[1]PORTFOLIO RAW'!B:B,1,FALSE)</f>
        <v>867390</v>
      </c>
      <c r="B279" s="40">
        <v>867390</v>
      </c>
      <c r="C279" s="40" t="s">
        <v>6835</v>
      </c>
      <c r="D279" s="38" t="s">
        <v>6836</v>
      </c>
      <c r="E279" s="33">
        <v>56.53</v>
      </c>
      <c r="F279" s="33">
        <v>51.72</v>
      </c>
      <c r="G279" s="33">
        <v>42.82</v>
      </c>
      <c r="H279" s="33">
        <v>39.81</v>
      </c>
      <c r="I279" s="33">
        <v>37.729999999999997</v>
      </c>
      <c r="J279" s="33">
        <v>34.26</v>
      </c>
      <c r="K279" s="33">
        <v>27.86</v>
      </c>
      <c r="L279" s="33">
        <v>23.6</v>
      </c>
      <c r="M279" s="33">
        <v>23.73</v>
      </c>
      <c r="N279" s="33">
        <v>23.92</v>
      </c>
      <c r="O279" s="33">
        <v>0.9</v>
      </c>
    </row>
    <row r="280" spans="1:15" x14ac:dyDescent="0.35">
      <c r="A280" s="40">
        <f>VLOOKUP(B280,'[1]PORTFOLIO RAW'!B:B,1,FALSE)</f>
        <v>906785</v>
      </c>
      <c r="B280" s="40">
        <v>906785</v>
      </c>
      <c r="C280" s="40" t="s">
        <v>6837</v>
      </c>
      <c r="D280" s="38" t="s">
        <v>6838</v>
      </c>
      <c r="E280" s="33">
        <v>39.26</v>
      </c>
      <c r="F280" s="33">
        <v>39.299999999999997</v>
      </c>
      <c r="G280" s="33">
        <v>15.96</v>
      </c>
      <c r="H280" s="33">
        <v>34.979999999999997</v>
      </c>
      <c r="I280" s="33">
        <v>14.24</v>
      </c>
      <c r="J280" s="33">
        <v>24.5</v>
      </c>
      <c r="K280" s="33">
        <v>12.59</v>
      </c>
      <c r="L280" s="33">
        <v>19.32</v>
      </c>
      <c r="M280" s="33">
        <v>16.22</v>
      </c>
      <c r="N280" s="33">
        <v>2.38</v>
      </c>
      <c r="O280" s="33">
        <v>3.52</v>
      </c>
    </row>
    <row r="281" spans="1:15" x14ac:dyDescent="0.35">
      <c r="A281" s="40">
        <f>VLOOKUP(B281,'[1]PORTFOLIO RAW'!B:B,1,FALSE)</f>
        <v>905818</v>
      </c>
      <c r="B281" s="40">
        <v>905818</v>
      </c>
      <c r="C281" s="40" t="s">
        <v>6839</v>
      </c>
      <c r="D281" s="38" t="s">
        <v>6840</v>
      </c>
      <c r="E281" s="33">
        <v>9.26</v>
      </c>
      <c r="F281" s="33">
        <v>-18.38</v>
      </c>
      <c r="G281" s="33">
        <v>-12.31</v>
      </c>
      <c r="H281" s="33">
        <v>29.6</v>
      </c>
      <c r="I281" s="33">
        <v>7.46</v>
      </c>
      <c r="J281" s="33">
        <v>9.24</v>
      </c>
      <c r="K281" s="33">
        <v>9.9499999999999993</v>
      </c>
      <c r="L281" s="33">
        <v>29.7</v>
      </c>
      <c r="M281" s="33">
        <v>9.17</v>
      </c>
      <c r="N281" s="33" t="s">
        <v>425</v>
      </c>
      <c r="O281" s="33">
        <v>6.46</v>
      </c>
    </row>
    <row r="282" spans="1:15" x14ac:dyDescent="0.35">
      <c r="A282" s="40">
        <f>VLOOKUP(B282,'[1]PORTFOLIO RAW'!B:B,1,FALSE)</f>
        <v>904869</v>
      </c>
      <c r="B282" s="40">
        <v>904869</v>
      </c>
      <c r="C282" s="40" t="s">
        <v>6841</v>
      </c>
      <c r="D282" s="38" t="s">
        <v>6842</v>
      </c>
      <c r="E282" s="33">
        <v>17.79</v>
      </c>
      <c r="F282" s="33">
        <v>12.09</v>
      </c>
      <c r="G282" s="33">
        <v>9.84</v>
      </c>
      <c r="H282" s="33">
        <v>15.69</v>
      </c>
      <c r="I282" s="33">
        <v>9.2799999999999994</v>
      </c>
      <c r="J282" s="33">
        <v>9.5</v>
      </c>
      <c r="K282" s="33">
        <v>18.010000000000002</v>
      </c>
      <c r="L282" s="33">
        <v>13.25</v>
      </c>
      <c r="M282" s="33">
        <v>16.27</v>
      </c>
      <c r="N282" s="33">
        <v>18.66</v>
      </c>
      <c r="O282" s="33">
        <v>7.8</v>
      </c>
    </row>
    <row r="283" spans="1:15" x14ac:dyDescent="0.35">
      <c r="A283" s="40" t="str">
        <f>VLOOKUP(B283,'[1]PORTFOLIO RAW'!B:B,1,FALSE)</f>
        <v>26406N</v>
      </c>
      <c r="B283" s="40" t="s">
        <v>374</v>
      </c>
      <c r="C283" s="40" t="s">
        <v>6843</v>
      </c>
      <c r="D283" s="38" t="s">
        <v>6844</v>
      </c>
      <c r="E283" s="33">
        <v>14.37</v>
      </c>
      <c r="F283" s="33">
        <v>11.87</v>
      </c>
      <c r="G283" s="33">
        <v>0.89</v>
      </c>
      <c r="H283" s="33">
        <v>6.07</v>
      </c>
      <c r="I283" s="33">
        <v>28.35</v>
      </c>
      <c r="J283" s="33">
        <v>54.87</v>
      </c>
      <c r="K283" s="33" t="s">
        <v>425</v>
      </c>
      <c r="L283" s="33" t="s">
        <v>425</v>
      </c>
      <c r="M283" s="33" t="s">
        <v>425</v>
      </c>
      <c r="N283" s="33">
        <v>1052.75</v>
      </c>
      <c r="O283" s="33">
        <v>135.13999999999999</v>
      </c>
    </row>
    <row r="284" spans="1:15" x14ac:dyDescent="0.35">
      <c r="A284" s="40" t="str">
        <f>VLOOKUP(B284,'[1]PORTFOLIO RAW'!B:B,1,FALSE)</f>
        <v>26393N</v>
      </c>
      <c r="B284" s="40" t="s">
        <v>360</v>
      </c>
      <c r="C284" s="40" t="s">
        <v>6845</v>
      </c>
      <c r="D284" s="38" t="s">
        <v>6846</v>
      </c>
      <c r="E284" s="33">
        <v>9.5299999999999994</v>
      </c>
      <c r="F284" s="33">
        <v>4.62</v>
      </c>
      <c r="G284" s="33">
        <v>4.3499999999999996</v>
      </c>
      <c r="H284" s="33">
        <v>4.83</v>
      </c>
      <c r="I284" s="33">
        <v>8.7100000000000009</v>
      </c>
      <c r="J284" s="33">
        <v>4.17</v>
      </c>
      <c r="K284" s="33">
        <v>4.59</v>
      </c>
      <c r="L284" s="33">
        <v>5.36</v>
      </c>
      <c r="M284" s="33">
        <v>6.01</v>
      </c>
      <c r="N284" s="33">
        <v>7.5</v>
      </c>
      <c r="O284" s="33">
        <v>19.010000000000002</v>
      </c>
    </row>
    <row r="285" spans="1:15" x14ac:dyDescent="0.35">
      <c r="A285" s="40">
        <f>VLOOKUP(B285,'[1]PORTFOLIO RAW'!B:B,1,FALSE)</f>
        <v>922407</v>
      </c>
      <c r="B285" s="40">
        <v>922407</v>
      </c>
      <c r="C285" s="40" t="s">
        <v>6847</v>
      </c>
      <c r="D285" s="38" t="s">
        <v>6848</v>
      </c>
      <c r="E285" s="33">
        <v>15.91</v>
      </c>
      <c r="F285" s="33">
        <v>19.14</v>
      </c>
      <c r="G285" s="33">
        <v>3.38</v>
      </c>
      <c r="H285" s="33">
        <v>-13.94</v>
      </c>
      <c r="I285" s="33">
        <v>8.2799999999999994</v>
      </c>
      <c r="J285" s="33">
        <v>28.41</v>
      </c>
      <c r="K285" s="33">
        <v>8.94</v>
      </c>
      <c r="L285" s="33">
        <v>30.99</v>
      </c>
      <c r="M285" s="33">
        <v>-7.65</v>
      </c>
      <c r="N285" s="33">
        <v>-7.86</v>
      </c>
      <c r="O285" s="33">
        <v>30.41</v>
      </c>
    </row>
    <row r="286" spans="1:15" x14ac:dyDescent="0.35">
      <c r="A286" s="40">
        <f>VLOOKUP(B286,'[1]PORTFOLIO RAW'!B:B,1,FALSE)</f>
        <v>906979</v>
      </c>
      <c r="B286" s="40">
        <v>906979</v>
      </c>
      <c r="C286" s="40" t="s">
        <v>6849</v>
      </c>
      <c r="D286" s="38" t="s">
        <v>6850</v>
      </c>
      <c r="E286" s="33">
        <v>15.95</v>
      </c>
      <c r="F286" s="33">
        <v>10.46</v>
      </c>
      <c r="G286" s="33">
        <v>3.97</v>
      </c>
      <c r="H286" s="33">
        <v>10.15</v>
      </c>
      <c r="I286" s="33">
        <v>10.28</v>
      </c>
      <c r="J286" s="33">
        <v>10.4</v>
      </c>
      <c r="K286" s="33">
        <v>11.17</v>
      </c>
      <c r="L286" s="33">
        <v>11.4</v>
      </c>
      <c r="M286" s="33">
        <v>10.56</v>
      </c>
      <c r="N286" s="33">
        <v>9.7899999999999991</v>
      </c>
      <c r="O286" s="33">
        <v>11.37</v>
      </c>
    </row>
    <row r="287" spans="1:15" x14ac:dyDescent="0.35">
      <c r="A287" s="40">
        <f>VLOOKUP(B287,'[1]PORTFOLIO RAW'!B:B,1,FALSE)</f>
        <v>877723</v>
      </c>
      <c r="B287" s="40">
        <v>877723</v>
      </c>
      <c r="C287" s="40" t="s">
        <v>6851</v>
      </c>
      <c r="D287" s="38" t="s">
        <v>6852</v>
      </c>
      <c r="E287" s="33">
        <v>17.829999999999998</v>
      </c>
      <c r="F287" s="33">
        <v>13.3</v>
      </c>
      <c r="G287" s="33">
        <v>3.84</v>
      </c>
      <c r="H287" s="33">
        <v>15.84</v>
      </c>
      <c r="I287" s="33">
        <v>17.95</v>
      </c>
      <c r="J287" s="33">
        <v>16.84</v>
      </c>
      <c r="K287" s="33">
        <v>15.26</v>
      </c>
      <c r="L287" s="33">
        <v>15.55</v>
      </c>
      <c r="M287" s="33">
        <v>18.45</v>
      </c>
      <c r="N287" s="33">
        <v>20.57</v>
      </c>
      <c r="O287" s="33">
        <v>20.85</v>
      </c>
    </row>
    <row r="288" spans="1:15" x14ac:dyDescent="0.35">
      <c r="A288" s="40">
        <f>VLOOKUP(B288,'[1]PORTFOLIO RAW'!B:B,1,FALSE)</f>
        <v>543542</v>
      </c>
      <c r="B288" s="40">
        <v>543542</v>
      </c>
      <c r="C288" s="40" t="s">
        <v>6853</v>
      </c>
      <c r="D288" s="38" t="s">
        <v>6854</v>
      </c>
      <c r="E288" s="33">
        <v>15.58</v>
      </c>
      <c r="F288" s="33">
        <v>21.72</v>
      </c>
      <c r="G288" s="33">
        <v>22.03</v>
      </c>
      <c r="H288" s="33">
        <v>17.57</v>
      </c>
      <c r="I288" s="33">
        <v>28.31</v>
      </c>
      <c r="J288" s="33">
        <v>20.7</v>
      </c>
      <c r="K288" s="33">
        <v>17.190000000000001</v>
      </c>
      <c r="L288" s="33">
        <v>21.92</v>
      </c>
      <c r="M288" s="33">
        <v>23.91</v>
      </c>
      <c r="N288" s="33">
        <v>21.03</v>
      </c>
      <c r="O288" s="33">
        <v>24.36</v>
      </c>
    </row>
    <row r="289" spans="1:15" x14ac:dyDescent="0.35">
      <c r="A289" s="40" t="str">
        <f>VLOOKUP(B289,'[1]PORTFOLIO RAW'!B:B,1,FALSE)</f>
        <v>26276P</v>
      </c>
      <c r="B289" s="40" t="s">
        <v>359</v>
      </c>
      <c r="C289" s="40" t="s">
        <v>6855</v>
      </c>
      <c r="D289" s="38" t="s">
        <v>6856</v>
      </c>
      <c r="E289" s="33">
        <v>11.11</v>
      </c>
      <c r="F289" s="33">
        <v>-32.15</v>
      </c>
      <c r="G289" s="33">
        <v>-14.22</v>
      </c>
      <c r="H289" s="33">
        <v>24.73</v>
      </c>
      <c r="I289" s="33">
        <v>18.46</v>
      </c>
      <c r="J289" s="33">
        <v>10.51</v>
      </c>
      <c r="K289" s="33">
        <v>14.77</v>
      </c>
      <c r="L289" s="33">
        <v>11.67</v>
      </c>
      <c r="M289" s="33">
        <v>-66.010000000000005</v>
      </c>
      <c r="N289" s="33">
        <v>-17.89</v>
      </c>
      <c r="O289" s="33">
        <v>19.71</v>
      </c>
    </row>
    <row r="290" spans="1:15" x14ac:dyDescent="0.35">
      <c r="A290" s="40">
        <f>VLOOKUP(B290,'[1]PORTFOLIO RAW'!B:B,1,FALSE)</f>
        <v>921855</v>
      </c>
      <c r="B290" s="40">
        <v>921855</v>
      </c>
      <c r="C290" s="40" t="s">
        <v>6857</v>
      </c>
      <c r="D290" s="38" t="s">
        <v>6858</v>
      </c>
      <c r="E290" s="33">
        <v>34.909999999999997</v>
      </c>
      <c r="F290" s="33">
        <v>41.29</v>
      </c>
      <c r="G290" s="33">
        <v>48.31</v>
      </c>
      <c r="H290" s="33">
        <v>44.85</v>
      </c>
      <c r="I290" s="33">
        <v>47.43</v>
      </c>
      <c r="J290" s="33">
        <v>55.47</v>
      </c>
      <c r="K290" s="33">
        <v>54.14</v>
      </c>
      <c r="L290" s="33">
        <v>52.16</v>
      </c>
      <c r="M290" s="33">
        <v>53.15</v>
      </c>
      <c r="N290" s="33">
        <v>52.13</v>
      </c>
      <c r="O290" s="33" t="s">
        <v>425</v>
      </c>
    </row>
    <row r="291" spans="1:15" x14ac:dyDescent="0.35">
      <c r="A291" s="40">
        <f>VLOOKUP(B291,'[1]PORTFOLIO RAW'!B:B,1,FALSE)</f>
        <v>951584</v>
      </c>
      <c r="B291" s="40">
        <v>951584</v>
      </c>
      <c r="C291" s="40" t="s">
        <v>6859</v>
      </c>
      <c r="D291" s="38" t="s">
        <v>6860</v>
      </c>
      <c r="E291" s="33">
        <v>9.7799999999999994</v>
      </c>
      <c r="F291" s="33">
        <v>-5.83</v>
      </c>
      <c r="G291" s="33">
        <v>-27.1</v>
      </c>
      <c r="H291" s="33">
        <v>-9.39</v>
      </c>
      <c r="I291" s="33">
        <v>3.31</v>
      </c>
      <c r="J291" s="33">
        <v>3.71</v>
      </c>
      <c r="K291" s="33">
        <v>5.6</v>
      </c>
      <c r="L291" s="33">
        <v>5.47</v>
      </c>
      <c r="M291" s="33">
        <v>3.75</v>
      </c>
      <c r="N291" s="33">
        <v>5.98</v>
      </c>
      <c r="O291" s="33">
        <v>7.76</v>
      </c>
    </row>
    <row r="292" spans="1:15" x14ac:dyDescent="0.35">
      <c r="A292" s="40">
        <f>VLOOKUP(B292,'[1]PORTFOLIO RAW'!B:B,1,FALSE)</f>
        <v>951051</v>
      </c>
      <c r="B292" s="40">
        <v>951051</v>
      </c>
      <c r="C292" s="40" t="s">
        <v>6861</v>
      </c>
      <c r="D292" s="38" t="s">
        <v>6862</v>
      </c>
      <c r="E292" s="33">
        <v>6.17</v>
      </c>
      <c r="F292" s="33">
        <v>-33.93</v>
      </c>
      <c r="G292" s="33">
        <v>-9.1999999999999993</v>
      </c>
      <c r="H292" s="33">
        <v>-5.58</v>
      </c>
      <c r="I292" s="33">
        <v>-3.27</v>
      </c>
      <c r="J292" s="33">
        <v>7.08</v>
      </c>
      <c r="K292" s="33">
        <v>7.2</v>
      </c>
      <c r="L292" s="33">
        <v>7.06</v>
      </c>
      <c r="M292" s="33">
        <v>6.27</v>
      </c>
      <c r="N292" s="33">
        <v>6.98</v>
      </c>
      <c r="O292" s="33">
        <v>7.77</v>
      </c>
    </row>
    <row r="293" spans="1:15" x14ac:dyDescent="0.35">
      <c r="A293" s="40" t="str">
        <f>VLOOKUP(B293,'[1]PORTFOLIO RAW'!B:B,1,FALSE)</f>
        <v>29756N</v>
      </c>
      <c r="B293" s="40" t="s">
        <v>358</v>
      </c>
      <c r="C293" s="40" t="s">
        <v>6863</v>
      </c>
      <c r="D293" s="38" t="s">
        <v>6864</v>
      </c>
      <c r="E293" s="33">
        <v>45</v>
      </c>
      <c r="F293" s="33">
        <v>42.77</v>
      </c>
      <c r="G293" s="33">
        <v>124.8</v>
      </c>
      <c r="H293" s="33">
        <v>49.47</v>
      </c>
      <c r="I293" s="33">
        <v>53.55</v>
      </c>
      <c r="J293" s="33">
        <v>39.53</v>
      </c>
      <c r="K293" s="33">
        <v>49.72</v>
      </c>
      <c r="L293" s="33">
        <v>22.62</v>
      </c>
      <c r="M293" s="33">
        <v>11.7</v>
      </c>
      <c r="N293" s="33">
        <v>36.25</v>
      </c>
      <c r="O293" s="33">
        <v>30.79</v>
      </c>
    </row>
    <row r="294" spans="1:15" x14ac:dyDescent="0.35">
      <c r="A294" s="40">
        <f>VLOOKUP(B294,'[1]PORTFOLIO RAW'!B:B,1,FALSE)</f>
        <v>905997</v>
      </c>
      <c r="B294" s="40">
        <v>905997</v>
      </c>
      <c r="C294" s="40" t="s">
        <v>6865</v>
      </c>
      <c r="D294" s="38" t="s">
        <v>6866</v>
      </c>
      <c r="E294" s="33">
        <v>7.4</v>
      </c>
      <c r="F294" s="33">
        <v>5.73</v>
      </c>
      <c r="G294" s="33">
        <v>10.89</v>
      </c>
      <c r="H294" s="33">
        <v>9.51</v>
      </c>
      <c r="I294" s="33">
        <v>8.76</v>
      </c>
      <c r="J294" s="33">
        <v>5.67</v>
      </c>
      <c r="K294" s="33">
        <v>6.83</v>
      </c>
      <c r="L294" s="33">
        <v>6.23</v>
      </c>
      <c r="M294" s="33">
        <v>4.82</v>
      </c>
      <c r="N294" s="33">
        <v>21.41</v>
      </c>
      <c r="O294" s="33">
        <v>11.48</v>
      </c>
    </row>
    <row r="295" spans="1:15" x14ac:dyDescent="0.35">
      <c r="A295" s="40" t="str">
        <f>VLOOKUP(B295,'[1]PORTFOLIO RAW'!B:B,1,FALSE)</f>
        <v>31604H</v>
      </c>
      <c r="B295" s="40" t="s">
        <v>353</v>
      </c>
      <c r="C295" s="40" t="s">
        <v>6867</v>
      </c>
      <c r="D295" s="38" t="s">
        <v>6868</v>
      </c>
      <c r="E295" s="33">
        <v>10.35</v>
      </c>
      <c r="F295" s="33">
        <v>-0.54</v>
      </c>
      <c r="G295" s="33">
        <v>9.35</v>
      </c>
      <c r="H295" s="33">
        <v>10.97</v>
      </c>
      <c r="I295" s="33">
        <v>10.26</v>
      </c>
      <c r="J295" s="33">
        <v>11.38</v>
      </c>
      <c r="K295" s="33">
        <v>15.44</v>
      </c>
      <c r="L295" s="33">
        <v>19.850000000000001</v>
      </c>
      <c r="M295" s="33">
        <v>20.36</v>
      </c>
      <c r="N295" s="33" t="s">
        <v>425</v>
      </c>
      <c r="O295" s="33">
        <v>24.08</v>
      </c>
    </row>
    <row r="296" spans="1:15" x14ac:dyDescent="0.35">
      <c r="A296" s="40">
        <f>VLOOKUP(B296,'[1]PORTFOLIO RAW'!B:B,1,FALSE)</f>
        <v>543487</v>
      </c>
      <c r="B296" s="40">
        <v>543487</v>
      </c>
      <c r="C296" s="40" t="s">
        <v>6869</v>
      </c>
      <c r="D296" s="38" t="s">
        <v>6870</v>
      </c>
      <c r="E296" s="33">
        <v>25.75</v>
      </c>
      <c r="F296" s="33">
        <v>17.690000000000001</v>
      </c>
      <c r="G296" s="33">
        <v>20.47</v>
      </c>
      <c r="H296" s="33">
        <v>12.66</v>
      </c>
      <c r="I296" s="33">
        <v>23.83</v>
      </c>
      <c r="J296" s="33">
        <v>24.62</v>
      </c>
      <c r="K296" s="33">
        <v>37.89</v>
      </c>
      <c r="L296" s="33">
        <v>53.66</v>
      </c>
      <c r="M296" s="33">
        <v>52.97</v>
      </c>
      <c r="N296" s="33">
        <v>36.799999999999997</v>
      </c>
      <c r="O296" s="33">
        <v>36.35</v>
      </c>
    </row>
    <row r="297" spans="1:15" x14ac:dyDescent="0.35">
      <c r="A297" s="40" t="str">
        <f>VLOOKUP(B297,'[1]PORTFOLIO RAW'!B:B,1,FALSE)</f>
        <v>32480Q</v>
      </c>
      <c r="B297" s="40" t="s">
        <v>357</v>
      </c>
      <c r="C297" s="40" t="s">
        <v>6871</v>
      </c>
      <c r="D297" s="38" t="s">
        <v>6872</v>
      </c>
      <c r="E297" s="33">
        <v>5.54</v>
      </c>
      <c r="F297" s="33">
        <v>-77.64</v>
      </c>
      <c r="G297" s="33">
        <v>2.57</v>
      </c>
      <c r="H297" s="33">
        <v>7.69</v>
      </c>
      <c r="I297" s="33">
        <v>13.23</v>
      </c>
      <c r="J297" s="33">
        <v>15.65</v>
      </c>
      <c r="K297" s="33">
        <v>18.62</v>
      </c>
      <c r="L297" s="33">
        <v>34.94</v>
      </c>
      <c r="M297" s="33">
        <v>22.55</v>
      </c>
      <c r="N297" s="33">
        <v>27.26</v>
      </c>
      <c r="O297" s="33">
        <v>12.6</v>
      </c>
    </row>
    <row r="298" spans="1:15" x14ac:dyDescent="0.35">
      <c r="A298" s="40" t="str">
        <f>VLOOKUP(B298,'[1]PORTFOLIO RAW'!B:B,1,FALSE)</f>
        <v>41071J</v>
      </c>
      <c r="B298" s="40" t="s">
        <v>364</v>
      </c>
      <c r="C298" s="40" t="s">
        <v>6873</v>
      </c>
      <c r="D298" s="38" t="s">
        <v>6874</v>
      </c>
      <c r="E298" s="33">
        <v>70.430000000000007</v>
      </c>
      <c r="F298" s="33">
        <v>53.65</v>
      </c>
      <c r="G298" s="33">
        <v>19.73</v>
      </c>
      <c r="H298" s="33">
        <v>47.09</v>
      </c>
      <c r="I298" s="33">
        <v>42.89</v>
      </c>
      <c r="J298" s="33">
        <v>21.01</v>
      </c>
      <c r="K298" s="33">
        <v>31.22</v>
      </c>
      <c r="L298" s="33">
        <v>30.91</v>
      </c>
      <c r="M298" s="33">
        <v>32.21</v>
      </c>
      <c r="N298" s="33">
        <v>43.15</v>
      </c>
      <c r="O298" s="33">
        <v>6.48</v>
      </c>
    </row>
    <row r="299" spans="1:15" x14ac:dyDescent="0.35">
      <c r="A299" s="40" t="str">
        <f>VLOOKUP(B299,'[1]PORTFOLIO RAW'!B:B,1,FALSE)</f>
        <v>41195M</v>
      </c>
      <c r="B299" s="40" t="s">
        <v>372</v>
      </c>
      <c r="C299" s="40" t="s">
        <v>6875</v>
      </c>
      <c r="D299" s="38" t="s">
        <v>6876</v>
      </c>
      <c r="E299" s="33" t="s">
        <v>425</v>
      </c>
      <c r="F299" s="33">
        <v>4314.55</v>
      </c>
      <c r="G299" s="33">
        <v>491.49</v>
      </c>
      <c r="H299" s="33">
        <v>194.38</v>
      </c>
      <c r="I299" s="33">
        <v>157.75</v>
      </c>
      <c r="J299" s="33">
        <v>111.79</v>
      </c>
      <c r="K299" s="33">
        <v>78.069999999999993</v>
      </c>
      <c r="L299" s="33">
        <v>70.88</v>
      </c>
      <c r="M299" s="33">
        <v>61.94</v>
      </c>
      <c r="N299" s="33">
        <v>21.95</v>
      </c>
      <c r="O299" s="33">
        <v>-271.23</v>
      </c>
    </row>
    <row r="300" spans="1:15" x14ac:dyDescent="0.35">
      <c r="A300" s="40">
        <f>VLOOKUP(B300,'[1]PORTFOLIO RAW'!B:B,1,FALSE)</f>
        <v>517465</v>
      </c>
      <c r="B300" s="40">
        <v>517465</v>
      </c>
      <c r="C300" s="40" t="s">
        <v>6877</v>
      </c>
      <c r="D300" s="38" t="s">
        <v>6878</v>
      </c>
      <c r="E300" s="33">
        <v>5.21</v>
      </c>
      <c r="F300" s="33">
        <v>2.9</v>
      </c>
      <c r="G300" s="33">
        <v>1.97</v>
      </c>
      <c r="H300" s="33">
        <v>1.63</v>
      </c>
      <c r="I300" s="33">
        <v>3.78</v>
      </c>
      <c r="J300" s="33">
        <v>4.76</v>
      </c>
      <c r="K300" s="33">
        <v>4.8099999999999996</v>
      </c>
      <c r="L300" s="33">
        <v>5.44</v>
      </c>
      <c r="M300" s="33">
        <v>5.53</v>
      </c>
      <c r="N300" s="33">
        <v>5.8</v>
      </c>
      <c r="O300" s="33">
        <v>6.16</v>
      </c>
    </row>
    <row r="301" spans="1:15" x14ac:dyDescent="0.35">
      <c r="A301" s="40">
        <f>VLOOKUP(B301,'[1]PORTFOLIO RAW'!B:B,1,FALSE)</f>
        <v>905840</v>
      </c>
      <c r="B301" s="40">
        <v>905840</v>
      </c>
      <c r="C301" s="40" t="s">
        <v>6879</v>
      </c>
      <c r="D301" s="38" t="s">
        <v>6880</v>
      </c>
      <c r="E301" s="33">
        <v>9.99</v>
      </c>
      <c r="F301" s="33">
        <v>5.09</v>
      </c>
      <c r="G301" s="33">
        <v>-5.0599999999999996</v>
      </c>
      <c r="H301" s="33">
        <v>8.2100000000000009</v>
      </c>
      <c r="I301" s="33">
        <v>7.54</v>
      </c>
      <c r="J301" s="33">
        <v>6.97</v>
      </c>
      <c r="K301" s="33">
        <v>5.63</v>
      </c>
      <c r="L301" s="33">
        <v>6.83</v>
      </c>
      <c r="M301" s="33">
        <v>8.44</v>
      </c>
      <c r="N301" s="33">
        <v>9.5299999999999994</v>
      </c>
      <c r="O301" s="33">
        <v>10.61</v>
      </c>
    </row>
    <row r="302" spans="1:15" x14ac:dyDescent="0.35">
      <c r="A302" s="40" t="str">
        <f>VLOOKUP(B302,'[1]PORTFOLIO RAW'!B:B,1,FALSE)</f>
        <v>51245V</v>
      </c>
      <c r="B302" s="40" t="s">
        <v>366</v>
      </c>
      <c r="C302" s="40" t="s">
        <v>6881</v>
      </c>
      <c r="D302" s="38" t="s">
        <v>6882</v>
      </c>
      <c r="E302" s="33">
        <v>10.56</v>
      </c>
      <c r="F302" s="33">
        <v>7.85</v>
      </c>
      <c r="G302" s="33">
        <v>5.12</v>
      </c>
      <c r="H302" s="33">
        <v>6.14</v>
      </c>
      <c r="I302" s="33">
        <v>8.91</v>
      </c>
      <c r="J302" s="33">
        <v>8.24</v>
      </c>
      <c r="K302" s="33">
        <v>11.25</v>
      </c>
      <c r="L302" s="33">
        <v>11.82</v>
      </c>
      <c r="M302" s="33">
        <v>11.94</v>
      </c>
      <c r="N302" s="33">
        <v>11.1</v>
      </c>
      <c r="O302" s="33">
        <v>13.5</v>
      </c>
    </row>
    <row r="303" spans="1:15" x14ac:dyDescent="0.35">
      <c r="A303" s="40">
        <f>VLOOKUP(B303,'[1]PORTFOLIO RAW'!B:B,1,FALSE)</f>
        <v>328314</v>
      </c>
      <c r="B303" s="40">
        <v>328314</v>
      </c>
      <c r="C303" s="40" t="s">
        <v>6883</v>
      </c>
      <c r="D303" s="38" t="s">
        <v>6884</v>
      </c>
      <c r="E303" s="33">
        <v>17.03</v>
      </c>
      <c r="F303" s="33">
        <v>7.28</v>
      </c>
      <c r="G303" s="33">
        <v>14.5</v>
      </c>
      <c r="H303" s="33">
        <v>15.32</v>
      </c>
      <c r="I303" s="33">
        <v>7.14</v>
      </c>
      <c r="J303" s="33">
        <v>10.99</v>
      </c>
      <c r="K303" s="33">
        <v>14.3</v>
      </c>
      <c r="L303" s="33">
        <v>10.3</v>
      </c>
      <c r="M303" s="33">
        <v>10.119999999999999</v>
      </c>
      <c r="N303" s="33">
        <v>10.96</v>
      </c>
      <c r="O303" s="33">
        <v>7.97</v>
      </c>
    </row>
    <row r="304" spans="1:15" x14ac:dyDescent="0.35">
      <c r="A304" s="40" t="str">
        <f>VLOOKUP(B304,'[1]PORTFOLIO RAW'!B:B,1,FALSE)</f>
        <v>31196R</v>
      </c>
      <c r="B304" s="40" t="s">
        <v>361</v>
      </c>
      <c r="C304" s="40" t="s">
        <v>6885</v>
      </c>
      <c r="D304" s="38" t="s">
        <v>6886</v>
      </c>
      <c r="E304" s="33" t="s">
        <v>425</v>
      </c>
      <c r="F304" s="33">
        <v>7.69</v>
      </c>
      <c r="G304" s="33">
        <v>9.4</v>
      </c>
      <c r="H304" s="33">
        <v>10.5</v>
      </c>
      <c r="I304" s="33">
        <v>17.77</v>
      </c>
      <c r="J304" s="33">
        <v>14.73</v>
      </c>
      <c r="K304" s="33">
        <v>17.22</v>
      </c>
      <c r="L304" s="33">
        <v>12.85</v>
      </c>
      <c r="M304" s="33">
        <v>12.42</v>
      </c>
      <c r="N304" s="33">
        <v>14.87</v>
      </c>
      <c r="O304" s="33">
        <v>-4.5999999999999996</v>
      </c>
    </row>
    <row r="305" spans="1:15" x14ac:dyDescent="0.35">
      <c r="A305" s="40">
        <f>VLOOKUP(B305,'[1]PORTFOLIO RAW'!B:B,1,FALSE)</f>
        <v>771767</v>
      </c>
      <c r="B305" s="40">
        <v>771767</v>
      </c>
      <c r="C305" s="40" t="s">
        <v>6887</v>
      </c>
      <c r="D305" s="38" t="s">
        <v>6888</v>
      </c>
      <c r="E305" s="33">
        <v>10.88</v>
      </c>
      <c r="F305" s="33">
        <v>38.159999999999997</v>
      </c>
      <c r="G305" s="33">
        <v>30.87</v>
      </c>
      <c r="H305" s="33">
        <v>9.61</v>
      </c>
      <c r="I305" s="33">
        <v>24.7</v>
      </c>
      <c r="J305" s="33">
        <v>16.34</v>
      </c>
      <c r="K305" s="33">
        <v>5.25</v>
      </c>
      <c r="L305" s="33">
        <v>9.15</v>
      </c>
      <c r="M305" s="33">
        <v>9.89</v>
      </c>
      <c r="N305" s="33">
        <v>3.12</v>
      </c>
      <c r="O305" s="33">
        <v>-1.1200000000000001</v>
      </c>
    </row>
    <row r="306" spans="1:15" x14ac:dyDescent="0.35">
      <c r="A306" s="40">
        <f>VLOOKUP(B306,'[1]PORTFOLIO RAW'!B:B,1,FALSE)</f>
        <v>921503</v>
      </c>
      <c r="B306" s="40">
        <v>921503</v>
      </c>
      <c r="C306" s="40" t="s">
        <v>6889</v>
      </c>
      <c r="D306" s="38" t="s">
        <v>6890</v>
      </c>
      <c r="E306" s="33">
        <v>20.52</v>
      </c>
      <c r="F306" s="33">
        <v>18.34</v>
      </c>
      <c r="G306" s="33">
        <v>12.15</v>
      </c>
      <c r="H306" s="33">
        <v>4.3899999999999997</v>
      </c>
      <c r="I306" s="33">
        <v>9.6199999999999992</v>
      </c>
      <c r="J306" s="33">
        <v>12.91</v>
      </c>
      <c r="K306" s="33">
        <v>7.28</v>
      </c>
      <c r="L306" s="33">
        <v>11.5</v>
      </c>
      <c r="M306" s="33">
        <v>14.44</v>
      </c>
      <c r="N306" s="33">
        <v>15.85</v>
      </c>
      <c r="O306" s="33">
        <v>17.62</v>
      </c>
    </row>
    <row r="307" spans="1:15" x14ac:dyDescent="0.35">
      <c r="A307" s="40">
        <f>VLOOKUP(B307,'[1]PORTFOLIO RAW'!B:B,1,FALSE)</f>
        <v>255781</v>
      </c>
      <c r="B307" s="40">
        <v>255781</v>
      </c>
      <c r="C307" s="40" t="s">
        <v>6891</v>
      </c>
      <c r="D307" s="38" t="s">
        <v>6892</v>
      </c>
      <c r="E307" s="33">
        <v>43.75</v>
      </c>
      <c r="F307" s="33">
        <v>32.03</v>
      </c>
      <c r="G307" s="33">
        <v>27.81</v>
      </c>
      <c r="H307" s="33">
        <v>19.86</v>
      </c>
      <c r="I307" s="33">
        <v>16.52</v>
      </c>
      <c r="J307" s="33">
        <v>15.98</v>
      </c>
      <c r="K307" s="33">
        <v>17.03</v>
      </c>
      <c r="L307" s="33">
        <v>10.31</v>
      </c>
      <c r="M307" s="33">
        <v>13.52</v>
      </c>
      <c r="N307" s="33">
        <v>15.11</v>
      </c>
      <c r="O307" s="33">
        <v>19.25</v>
      </c>
    </row>
    <row r="308" spans="1:15" x14ac:dyDescent="0.35">
      <c r="A308" s="40">
        <f>VLOOKUP(B308,'[1]PORTFOLIO RAW'!B:B,1,FALSE)</f>
        <v>670129</v>
      </c>
      <c r="B308" s="40">
        <v>670129</v>
      </c>
      <c r="C308" s="40" t="s">
        <v>6893</v>
      </c>
      <c r="D308" s="38" t="s">
        <v>6894</v>
      </c>
      <c r="E308" s="33">
        <v>13.24</v>
      </c>
      <c r="F308" s="33">
        <v>-2.71</v>
      </c>
      <c r="G308" s="33">
        <v>-2.0099999999999998</v>
      </c>
      <c r="H308" s="33">
        <v>0.34</v>
      </c>
      <c r="I308" s="33">
        <v>-1.86</v>
      </c>
      <c r="J308" s="33">
        <v>-0.63</v>
      </c>
      <c r="K308" s="33">
        <v>2.4300000000000002</v>
      </c>
      <c r="L308" s="33">
        <v>4.5199999999999996</v>
      </c>
      <c r="M308" s="33">
        <v>6.14</v>
      </c>
      <c r="N308" s="33">
        <v>8.41</v>
      </c>
      <c r="O308" s="33">
        <v>10.78</v>
      </c>
    </row>
    <row r="309" spans="1:15" x14ac:dyDescent="0.35">
      <c r="A309" s="40" t="str">
        <f>VLOOKUP(B309,'[1]PORTFOLIO RAW'!B:B,1,FALSE)</f>
        <v>14352P</v>
      </c>
      <c r="B309" s="40" t="s">
        <v>350</v>
      </c>
      <c r="C309" s="40" t="s">
        <v>6895</v>
      </c>
      <c r="D309" s="38" t="s">
        <v>6896</v>
      </c>
      <c r="E309" s="33">
        <v>62.82</v>
      </c>
      <c r="F309" s="33">
        <v>73.489999999999995</v>
      </c>
      <c r="G309" s="33">
        <v>58.59</v>
      </c>
      <c r="H309" s="33">
        <v>62.8</v>
      </c>
      <c r="I309" s="33">
        <v>67.84</v>
      </c>
      <c r="J309" s="33">
        <v>63.64</v>
      </c>
      <c r="K309" s="33">
        <v>72.08</v>
      </c>
      <c r="L309" s="33">
        <v>55.02</v>
      </c>
      <c r="M309" s="33">
        <v>51.47</v>
      </c>
      <c r="N309" s="33">
        <v>60.08</v>
      </c>
      <c r="O309" s="33">
        <v>41.75</v>
      </c>
    </row>
    <row r="310" spans="1:15" x14ac:dyDescent="0.35">
      <c r="A310" s="40">
        <f>VLOOKUP(B310,'[1]PORTFOLIO RAW'!B:B,1,FALSE)</f>
        <v>894145</v>
      </c>
      <c r="B310" s="40">
        <v>894145</v>
      </c>
      <c r="C310" s="40" t="s">
        <v>6897</v>
      </c>
      <c r="D310" s="38" t="s">
        <v>6898</v>
      </c>
      <c r="E310" s="33">
        <v>18.29</v>
      </c>
      <c r="F310" s="33">
        <v>17.77</v>
      </c>
      <c r="G310" s="33">
        <v>15.84</v>
      </c>
      <c r="H310" s="33">
        <v>16.39</v>
      </c>
      <c r="I310" s="33">
        <v>17.68</v>
      </c>
      <c r="J310" s="33">
        <v>19.579999999999998</v>
      </c>
      <c r="K310" s="33">
        <v>20.170000000000002</v>
      </c>
      <c r="L310" s="33">
        <v>19.850000000000001</v>
      </c>
      <c r="M310" s="33">
        <v>17.72</v>
      </c>
      <c r="N310" s="33">
        <v>10.37</v>
      </c>
      <c r="O310" s="33">
        <v>-2.82</v>
      </c>
    </row>
    <row r="311" spans="1:15" x14ac:dyDescent="0.35">
      <c r="A311" s="40" t="str">
        <f>VLOOKUP(B311,'[1]PORTFOLIO RAW'!B:B,1,FALSE)</f>
        <v>26599V</v>
      </c>
      <c r="B311" s="40" t="s">
        <v>371</v>
      </c>
      <c r="C311" s="40" t="s">
        <v>6899</v>
      </c>
      <c r="D311" s="38" t="s">
        <v>6900</v>
      </c>
      <c r="E311" s="33">
        <v>18.350000000000001</v>
      </c>
      <c r="F311" s="33">
        <v>27.07</v>
      </c>
      <c r="G311" s="33">
        <v>-101.01</v>
      </c>
      <c r="H311" s="33">
        <v>75.459999999999994</v>
      </c>
      <c r="I311" s="33">
        <v>19.7</v>
      </c>
      <c r="J311" s="33">
        <v>96.04</v>
      </c>
      <c r="K311" s="33">
        <v>52.57</v>
      </c>
      <c r="L311" s="33">
        <v>49.63</v>
      </c>
      <c r="M311" s="33">
        <v>59.56</v>
      </c>
      <c r="N311" s="33">
        <v>10.76</v>
      </c>
      <c r="O311" s="33">
        <v>52.22</v>
      </c>
    </row>
    <row r="312" spans="1:15" x14ac:dyDescent="0.35">
      <c r="A312" s="40">
        <f>VLOOKUP(B312,'[1]PORTFOLIO RAW'!B:B,1,FALSE)</f>
        <v>904878</v>
      </c>
      <c r="B312" s="40">
        <v>904878</v>
      </c>
      <c r="C312" s="40" t="s">
        <v>6901</v>
      </c>
      <c r="D312" s="38" t="s">
        <v>6902</v>
      </c>
      <c r="E312" s="33">
        <v>-0.3</v>
      </c>
      <c r="F312" s="33">
        <v>-34.01</v>
      </c>
      <c r="G312" s="33">
        <v>-0.53</v>
      </c>
      <c r="H312" s="33">
        <v>6.13</v>
      </c>
      <c r="I312" s="33">
        <v>14.39</v>
      </c>
      <c r="J312" s="33">
        <v>20.78</v>
      </c>
      <c r="K312" s="33">
        <v>31.74</v>
      </c>
      <c r="L312" s="33">
        <v>40.630000000000003</v>
      </c>
      <c r="M312" s="33">
        <v>46.41</v>
      </c>
      <c r="N312" s="33" t="s">
        <v>425</v>
      </c>
      <c r="O312" s="33" t="s">
        <v>425</v>
      </c>
    </row>
    <row r="313" spans="1:15" x14ac:dyDescent="0.35">
      <c r="A313" s="40">
        <f>VLOOKUP(B313,'[1]PORTFOLIO RAW'!B:B,1,FALSE)</f>
        <v>922817</v>
      </c>
      <c r="B313" s="40">
        <v>922817</v>
      </c>
      <c r="C313" s="40" t="s">
        <v>6903</v>
      </c>
      <c r="D313" s="38" t="s">
        <v>6904</v>
      </c>
      <c r="E313" s="33">
        <v>15.36</v>
      </c>
      <c r="F313" s="33">
        <v>25.68</v>
      </c>
      <c r="G313" s="33">
        <v>14.09</v>
      </c>
      <c r="H313" s="33">
        <v>10.39</v>
      </c>
      <c r="I313" s="33">
        <v>11.99</v>
      </c>
      <c r="J313" s="33">
        <v>12.54</v>
      </c>
      <c r="K313" s="33">
        <v>13.99</v>
      </c>
      <c r="L313" s="33">
        <v>18.989999999999998</v>
      </c>
      <c r="M313" s="33">
        <v>21.85</v>
      </c>
      <c r="N313" s="33">
        <v>24.33</v>
      </c>
      <c r="O313" s="33">
        <v>24.38</v>
      </c>
    </row>
    <row r="314" spans="1:15" x14ac:dyDescent="0.35">
      <c r="A314" s="40">
        <f>VLOOKUP(B314,'[1]PORTFOLIO RAW'!B:B,1,FALSE)</f>
        <v>905446</v>
      </c>
      <c r="B314" s="40">
        <v>905446</v>
      </c>
      <c r="C314" s="40" t="s">
        <v>6905</v>
      </c>
      <c r="D314" s="38" t="s">
        <v>6906</v>
      </c>
      <c r="E314" s="33">
        <v>60.44</v>
      </c>
      <c r="F314" s="33">
        <v>-35.020000000000003</v>
      </c>
      <c r="G314" s="33">
        <v>6.64</v>
      </c>
      <c r="H314" s="33">
        <v>8.8699999999999992</v>
      </c>
      <c r="I314" s="33">
        <v>4.3499999999999996</v>
      </c>
      <c r="J314" s="33">
        <v>14.66</v>
      </c>
      <c r="K314" s="33">
        <v>8.81</v>
      </c>
      <c r="L314" s="33">
        <v>13.98</v>
      </c>
      <c r="M314" s="33">
        <v>11.69</v>
      </c>
      <c r="N314" s="33">
        <v>22.95</v>
      </c>
      <c r="O314" s="33">
        <v>18.66</v>
      </c>
    </row>
    <row r="315" spans="1:15" x14ac:dyDescent="0.35">
      <c r="A315" s="40" t="str">
        <f>VLOOKUP(B315,'[1]PORTFOLIO RAW'!B:B,1,FALSE)</f>
        <v>28513N</v>
      </c>
      <c r="B315" s="40" t="s">
        <v>356</v>
      </c>
      <c r="C315" s="40" t="s">
        <v>6907</v>
      </c>
      <c r="D315" s="38" t="s">
        <v>6908</v>
      </c>
      <c r="E315" s="33">
        <v>35.99</v>
      </c>
      <c r="F315" s="33">
        <v>-183.46</v>
      </c>
      <c r="G315" s="33">
        <v>8.9600000000000009</v>
      </c>
      <c r="H315" s="33">
        <v>26.06</v>
      </c>
      <c r="I315" s="33">
        <v>23.22</v>
      </c>
      <c r="J315" s="33">
        <v>23.46</v>
      </c>
      <c r="K315" s="33">
        <v>18.43</v>
      </c>
      <c r="L315" s="33">
        <v>23.32</v>
      </c>
      <c r="M315" s="33">
        <v>22.01</v>
      </c>
      <c r="N315" s="33">
        <v>19.97</v>
      </c>
      <c r="O315" s="33">
        <v>19.66</v>
      </c>
    </row>
    <row r="316" spans="1:15" x14ac:dyDescent="0.35">
      <c r="A316" s="40" t="str">
        <f>VLOOKUP(B316,'[1]PORTFOLIO RAW'!B:B,1,FALSE)</f>
        <v>31412T</v>
      </c>
      <c r="B316" s="40" t="s">
        <v>362</v>
      </c>
      <c r="C316" s="40" t="s">
        <v>6909</v>
      </c>
      <c r="D316" s="38" t="s">
        <v>6910</v>
      </c>
      <c r="E316" s="33">
        <v>5.52</v>
      </c>
      <c r="F316" s="33">
        <v>-70.459999999999994</v>
      </c>
      <c r="G316" s="33">
        <v>11.95</v>
      </c>
      <c r="H316" s="33">
        <v>15.74</v>
      </c>
      <c r="I316" s="33">
        <v>19.39</v>
      </c>
      <c r="J316" s="33">
        <v>12.51</v>
      </c>
      <c r="K316" s="33">
        <v>10.52</v>
      </c>
      <c r="L316" s="33">
        <v>20.260000000000002</v>
      </c>
      <c r="M316" s="33">
        <v>23</v>
      </c>
      <c r="N316" s="33">
        <v>6.27</v>
      </c>
      <c r="O316" s="33">
        <v>8.73</v>
      </c>
    </row>
    <row r="317" spans="1:15" x14ac:dyDescent="0.35">
      <c r="A317" s="40">
        <f>VLOOKUP(B317,'[1]PORTFOLIO RAW'!B:B,1,FALSE)</f>
        <v>680902</v>
      </c>
      <c r="B317" s="40">
        <v>680902</v>
      </c>
      <c r="C317" s="40" t="s">
        <v>6911</v>
      </c>
      <c r="D317" s="38" t="s">
        <v>6912</v>
      </c>
      <c r="E317" s="33">
        <v>1.52</v>
      </c>
      <c r="F317" s="33">
        <v>11.55</v>
      </c>
      <c r="G317" s="33">
        <v>7.82</v>
      </c>
      <c r="H317" s="33">
        <v>10.94</v>
      </c>
      <c r="I317" s="33">
        <v>11.68</v>
      </c>
      <c r="J317" s="33">
        <v>18.579999999999998</v>
      </c>
      <c r="K317" s="33">
        <v>15.51</v>
      </c>
      <c r="L317" s="33">
        <v>21.4</v>
      </c>
      <c r="M317" s="33">
        <v>13.79</v>
      </c>
      <c r="N317" s="33">
        <v>17.95</v>
      </c>
      <c r="O317" s="33">
        <v>20.88</v>
      </c>
    </row>
    <row r="318" spans="1:15" x14ac:dyDescent="0.35">
      <c r="A318" s="40">
        <f>VLOOKUP(B318,'[1]PORTFOLIO RAW'!B:B,1,FALSE)</f>
        <v>904383</v>
      </c>
      <c r="B318" s="40">
        <v>904383</v>
      </c>
      <c r="C318" s="40" t="s">
        <v>6913</v>
      </c>
      <c r="D318" s="38" t="s">
        <v>6914</v>
      </c>
      <c r="E318" s="33">
        <v>6.34</v>
      </c>
      <c r="F318" s="33">
        <v>6.38</v>
      </c>
      <c r="G318" s="33">
        <v>5.03</v>
      </c>
      <c r="H318" s="33">
        <v>5.96</v>
      </c>
      <c r="I318" s="33">
        <v>7.53</v>
      </c>
      <c r="J318" s="33">
        <v>5.56</v>
      </c>
      <c r="K318" s="33">
        <v>6.48</v>
      </c>
      <c r="L318" s="33">
        <v>4.58</v>
      </c>
      <c r="M318" s="33">
        <v>6.99</v>
      </c>
      <c r="N318" s="33">
        <v>5.33</v>
      </c>
      <c r="O318" s="33">
        <v>7.39</v>
      </c>
    </row>
    <row r="319" spans="1:15" x14ac:dyDescent="0.35">
      <c r="A319" s="40" t="str">
        <f>VLOOKUP(B319,'[1]PORTFOLIO RAW'!B:B,1,FALSE)</f>
        <v>13967E</v>
      </c>
      <c r="B319" s="40" t="s">
        <v>368</v>
      </c>
      <c r="C319" s="40" t="s">
        <v>6915</v>
      </c>
      <c r="D319" s="38" t="s">
        <v>6916</v>
      </c>
      <c r="E319" s="33">
        <v>9.27</v>
      </c>
      <c r="F319" s="33">
        <v>11.72</v>
      </c>
      <c r="G319" s="33">
        <v>12.57</v>
      </c>
      <c r="H319" s="33">
        <v>13.33</v>
      </c>
      <c r="I319" s="33">
        <v>9.93</v>
      </c>
      <c r="J319" s="33">
        <v>8.98</v>
      </c>
      <c r="K319" s="33">
        <v>12.11</v>
      </c>
      <c r="L319" s="33">
        <v>7.27</v>
      </c>
      <c r="M319" s="33">
        <v>26.06</v>
      </c>
      <c r="N319" s="33">
        <v>6.24</v>
      </c>
      <c r="O319" s="33">
        <v>11.4</v>
      </c>
    </row>
    <row r="320" spans="1:15" x14ac:dyDescent="0.35">
      <c r="A320" s="40">
        <f>VLOOKUP(B320,'[1]PORTFOLIO RAW'!B:B,1,FALSE)</f>
        <v>903749</v>
      </c>
      <c r="B320" s="40">
        <v>903749</v>
      </c>
      <c r="C320" s="40" t="s">
        <v>6917</v>
      </c>
      <c r="D320" s="38" t="s">
        <v>6918</v>
      </c>
      <c r="E320" s="33">
        <v>21.43</v>
      </c>
      <c r="F320" s="33">
        <v>18.420000000000002</v>
      </c>
      <c r="G320" s="33">
        <v>5.85</v>
      </c>
      <c r="H320" s="33">
        <v>13.14</v>
      </c>
      <c r="I320" s="33">
        <v>18.21</v>
      </c>
      <c r="J320" s="33">
        <v>10.79</v>
      </c>
      <c r="K320" s="33">
        <v>11.67</v>
      </c>
      <c r="L320" s="33">
        <v>11.01</v>
      </c>
      <c r="M320" s="33">
        <v>12.78</v>
      </c>
      <c r="N320" s="33">
        <v>12.78</v>
      </c>
      <c r="O320" s="33">
        <v>18.54</v>
      </c>
    </row>
    <row r="321" spans="1:15" x14ac:dyDescent="0.35">
      <c r="A321" s="40">
        <f>VLOOKUP(B321,'[1]PORTFOLIO RAW'!B:B,1,FALSE)</f>
        <v>937343</v>
      </c>
      <c r="B321" s="40">
        <v>937343</v>
      </c>
      <c r="C321" s="40" t="s">
        <v>6919</v>
      </c>
      <c r="D321" s="38" t="s">
        <v>6920</v>
      </c>
      <c r="E321" s="33">
        <v>27.75</v>
      </c>
      <c r="F321" s="33">
        <v>10.75</v>
      </c>
      <c r="G321" s="33">
        <v>22.09</v>
      </c>
      <c r="H321" s="33">
        <v>44</v>
      </c>
      <c r="I321" s="33">
        <v>105.39</v>
      </c>
      <c r="J321" s="33" t="s">
        <v>425</v>
      </c>
      <c r="K321" s="33" t="s">
        <v>425</v>
      </c>
      <c r="L321" s="33" t="s">
        <v>425</v>
      </c>
      <c r="M321" s="33" t="s">
        <v>425</v>
      </c>
      <c r="N321" s="33" t="s">
        <v>425</v>
      </c>
      <c r="O321" s="33" t="s">
        <v>425</v>
      </c>
    </row>
    <row r="322" spans="1:15" x14ac:dyDescent="0.35">
      <c r="A322" s="40">
        <f>VLOOKUP(B322,'[1]PORTFOLIO RAW'!B:B,1,FALSE)</f>
        <v>905113</v>
      </c>
      <c r="B322" s="40">
        <v>905113</v>
      </c>
      <c r="C322" s="40" t="s">
        <v>6921</v>
      </c>
      <c r="D322" s="38" t="s">
        <v>6922</v>
      </c>
      <c r="E322" s="33">
        <v>16.78</v>
      </c>
      <c r="F322" s="33">
        <v>-0.55000000000000004</v>
      </c>
      <c r="G322" s="33">
        <v>-9.59</v>
      </c>
      <c r="H322" s="33">
        <v>1.95</v>
      </c>
      <c r="I322" s="33">
        <v>4.45</v>
      </c>
      <c r="J322" s="33">
        <v>1.4</v>
      </c>
      <c r="K322" s="33">
        <v>-19.309999999999999</v>
      </c>
      <c r="L322" s="33">
        <v>2.17</v>
      </c>
      <c r="M322" s="33">
        <v>-3.23</v>
      </c>
      <c r="N322" s="33">
        <v>-11.85</v>
      </c>
      <c r="O322" s="33">
        <v>-2.56</v>
      </c>
    </row>
    <row r="323" spans="1:15" x14ac:dyDescent="0.35">
      <c r="A323" s="40" t="str">
        <f>VLOOKUP(B323,'[1]PORTFOLIO RAW'!B:B,1,FALSE)</f>
        <v>13967H</v>
      </c>
      <c r="B323" s="40" t="s">
        <v>373</v>
      </c>
      <c r="C323" s="40" t="s">
        <v>6923</v>
      </c>
      <c r="D323" s="38" t="s">
        <v>6924</v>
      </c>
      <c r="E323" s="33">
        <v>29.2</v>
      </c>
      <c r="F323" s="33">
        <v>18.98</v>
      </c>
      <c r="G323" s="33">
        <v>21.76</v>
      </c>
      <c r="H323" s="33">
        <v>19.13</v>
      </c>
      <c r="I323" s="33">
        <v>8.06</v>
      </c>
      <c r="J323" s="33">
        <v>-21.31</v>
      </c>
      <c r="K323" s="33">
        <v>18.649999999999999</v>
      </c>
      <c r="L323" s="33">
        <v>17.239999999999998</v>
      </c>
      <c r="M323" s="33">
        <v>17.7</v>
      </c>
      <c r="N323" s="33">
        <v>6.83</v>
      </c>
      <c r="O323" s="33">
        <v>5.63</v>
      </c>
    </row>
    <row r="324" spans="1:15" x14ac:dyDescent="0.35">
      <c r="A324" s="40">
        <f>VLOOKUP(B324,'[1]PORTFOLIO RAW'!B:B,1,FALSE)</f>
        <v>921431</v>
      </c>
      <c r="B324" s="40">
        <v>921431</v>
      </c>
      <c r="C324" s="40" t="s">
        <v>6925</v>
      </c>
      <c r="D324" s="38" t="s">
        <v>6926</v>
      </c>
      <c r="E324" s="33">
        <v>26.22</v>
      </c>
      <c r="F324" s="33">
        <v>24.94</v>
      </c>
      <c r="G324" s="33">
        <v>5.98</v>
      </c>
      <c r="H324" s="33">
        <v>7.59</v>
      </c>
      <c r="I324" s="33">
        <v>11.65</v>
      </c>
      <c r="J324" s="33">
        <v>7.99</v>
      </c>
      <c r="K324" s="33">
        <v>6.3</v>
      </c>
      <c r="L324" s="33">
        <v>9.4600000000000009</v>
      </c>
      <c r="M324" s="33">
        <v>-11.26</v>
      </c>
      <c r="N324" s="33">
        <v>-18.91</v>
      </c>
      <c r="O324" s="33" t="s">
        <v>425</v>
      </c>
    </row>
    <row r="325" spans="1:15" x14ac:dyDescent="0.35">
      <c r="A325" s="40">
        <f>VLOOKUP(B325,'[1]PORTFOLIO RAW'!B:B,1,FALSE)</f>
        <v>266220</v>
      </c>
      <c r="B325" s="40">
        <v>266220</v>
      </c>
      <c r="C325" s="40" t="s">
        <v>6927</v>
      </c>
      <c r="D325" s="38" t="s">
        <v>6928</v>
      </c>
      <c r="E325" s="33">
        <v>42.83</v>
      </c>
      <c r="F325" s="33">
        <v>45.71</v>
      </c>
      <c r="G325" s="33">
        <v>38.82</v>
      </c>
      <c r="H325" s="33">
        <v>45.91</v>
      </c>
      <c r="I325" s="33">
        <v>56.5</v>
      </c>
      <c r="J325" s="33">
        <v>57.63</v>
      </c>
      <c r="K325" s="33">
        <v>47</v>
      </c>
      <c r="L325" s="33">
        <v>32.35</v>
      </c>
      <c r="M325" s="33">
        <v>16.39</v>
      </c>
      <c r="N325" s="33">
        <v>17.8</v>
      </c>
      <c r="O325" s="33">
        <v>20.79</v>
      </c>
    </row>
    <row r="326" spans="1:15" x14ac:dyDescent="0.35">
      <c r="A326" s="40" t="str">
        <f>VLOOKUP(B326,'[1]PORTFOLIO RAW'!B:B,1,FALSE)</f>
        <v>30730Q</v>
      </c>
      <c r="B326" s="40" t="s">
        <v>365</v>
      </c>
      <c r="C326" s="40" t="s">
        <v>6929</v>
      </c>
      <c r="D326" s="38" t="s">
        <v>6930</v>
      </c>
      <c r="E326" s="33">
        <v>24.92</v>
      </c>
      <c r="F326" s="33">
        <v>17.28</v>
      </c>
      <c r="G326" s="33">
        <v>14.34</v>
      </c>
      <c r="H326" s="33">
        <v>15.39</v>
      </c>
      <c r="I326" s="33">
        <v>17.28</v>
      </c>
      <c r="J326" s="33">
        <v>16.309999999999999</v>
      </c>
      <c r="K326" s="33">
        <v>3.13</v>
      </c>
      <c r="L326" s="33">
        <v>7.94</v>
      </c>
      <c r="M326" s="33">
        <v>9.3800000000000008</v>
      </c>
      <c r="N326" s="33">
        <v>9.32</v>
      </c>
      <c r="O326" s="33">
        <v>15.4</v>
      </c>
    </row>
    <row r="327" spans="1:15" x14ac:dyDescent="0.35">
      <c r="A327" s="40">
        <f>VLOOKUP(B327,'[1]PORTFOLIO RAW'!B:B,1,FALSE)</f>
        <v>921925</v>
      </c>
      <c r="B327" s="40">
        <v>921925</v>
      </c>
      <c r="C327" s="40" t="s">
        <v>6931</v>
      </c>
      <c r="D327" s="38" t="s">
        <v>6932</v>
      </c>
      <c r="E327" s="33">
        <v>10.23</v>
      </c>
      <c r="F327" s="33">
        <v>-61.49</v>
      </c>
      <c r="G327" s="33">
        <v>15.64</v>
      </c>
      <c r="H327" s="33">
        <v>34.270000000000003</v>
      </c>
      <c r="I327" s="33">
        <v>0.38</v>
      </c>
      <c r="J327" s="33">
        <v>13.2</v>
      </c>
      <c r="K327" s="33">
        <v>4.32</v>
      </c>
      <c r="L327" s="33">
        <v>1.96</v>
      </c>
      <c r="M327" s="33">
        <v>2.66</v>
      </c>
      <c r="N327" s="33">
        <v>1.22</v>
      </c>
      <c r="O327" s="33">
        <v>1.65</v>
      </c>
    </row>
    <row r="328" spans="1:15" x14ac:dyDescent="0.35">
      <c r="A328" s="40">
        <f>VLOOKUP(B328,'[1]PORTFOLIO RAW'!B:B,1,FALSE)</f>
        <v>912278</v>
      </c>
      <c r="B328" s="40">
        <v>912278</v>
      </c>
      <c r="C328" s="40" t="s">
        <v>6933</v>
      </c>
      <c r="D328" s="38" t="s">
        <v>6934</v>
      </c>
      <c r="E328" s="33">
        <v>25.47</v>
      </c>
      <c r="F328" s="33">
        <v>6.98</v>
      </c>
      <c r="G328" s="33">
        <v>29.56</v>
      </c>
      <c r="H328" s="33">
        <v>24.01</v>
      </c>
      <c r="I328" s="33">
        <v>19.28</v>
      </c>
      <c r="J328" s="33">
        <v>20.05</v>
      </c>
      <c r="K328" s="33">
        <v>15.52</v>
      </c>
      <c r="L328" s="33">
        <v>20.13</v>
      </c>
      <c r="M328" s="33">
        <v>18.36</v>
      </c>
      <c r="N328" s="33">
        <v>14.7</v>
      </c>
      <c r="O328" s="33">
        <v>16.71</v>
      </c>
    </row>
    <row r="329" spans="1:15" x14ac:dyDescent="0.35">
      <c r="A329" s="40">
        <f>VLOOKUP(B329,'[1]PORTFOLIO RAW'!B:B,1,FALSE)</f>
        <v>905284</v>
      </c>
      <c r="B329" s="40">
        <v>905284</v>
      </c>
      <c r="C329" s="40" t="s">
        <v>6935</v>
      </c>
      <c r="D329" s="38" t="s">
        <v>6936</v>
      </c>
      <c r="E329" s="33">
        <v>14.49</v>
      </c>
      <c r="F329" s="33">
        <v>3.1</v>
      </c>
      <c r="G329" s="33">
        <v>7.3</v>
      </c>
      <c r="H329" s="33">
        <v>6.14</v>
      </c>
      <c r="I329" s="33">
        <v>10.64</v>
      </c>
      <c r="J329" s="33">
        <v>10.01</v>
      </c>
      <c r="K329" s="33">
        <v>9.5299999999999994</v>
      </c>
      <c r="L329" s="33">
        <v>8.24</v>
      </c>
      <c r="M329" s="33">
        <v>4.5599999999999996</v>
      </c>
      <c r="N329" s="33">
        <v>-7.22</v>
      </c>
      <c r="O329" s="33">
        <v>3.63</v>
      </c>
    </row>
    <row r="330" spans="1:15" x14ac:dyDescent="0.35">
      <c r="A330" s="40">
        <f>VLOOKUP(B330,'[1]PORTFOLIO RAW'!B:B,1,FALSE)</f>
        <v>132808</v>
      </c>
      <c r="B330" s="40">
        <v>132808</v>
      </c>
      <c r="C330" s="40" t="s">
        <v>6937</v>
      </c>
      <c r="D330" s="38" t="s">
        <v>6938</v>
      </c>
      <c r="E330" s="33">
        <v>-2.83</v>
      </c>
      <c r="F330" s="33">
        <v>41.17</v>
      </c>
      <c r="G330" s="33">
        <v>-17.579999999999998</v>
      </c>
      <c r="H330" s="33">
        <v>-25.85</v>
      </c>
      <c r="I330" s="33">
        <v>-32.26</v>
      </c>
      <c r="J330" s="33">
        <v>14.96</v>
      </c>
      <c r="K330" s="33">
        <v>23.32</v>
      </c>
      <c r="L330" s="33">
        <v>30.94</v>
      </c>
      <c r="M330" s="33">
        <v>18.84</v>
      </c>
      <c r="N330" s="33">
        <v>26.68</v>
      </c>
      <c r="O330" s="33">
        <v>19.14</v>
      </c>
    </row>
    <row r="331" spans="1:15" x14ac:dyDescent="0.35">
      <c r="A331" s="40">
        <f>VLOOKUP(B331,'[1]PORTFOLIO RAW'!B:B,1,FALSE)</f>
        <v>993394</v>
      </c>
      <c r="B331" s="40">
        <v>993394</v>
      </c>
      <c r="C331" s="40" t="s">
        <v>6939</v>
      </c>
      <c r="D331" s="38" t="s">
        <v>6940</v>
      </c>
      <c r="E331" s="33">
        <v>15.55</v>
      </c>
      <c r="F331" s="33">
        <v>16.3</v>
      </c>
      <c r="G331" s="33">
        <v>14.41</v>
      </c>
      <c r="H331" s="33">
        <v>13.95</v>
      </c>
      <c r="I331" s="33">
        <v>12.56</v>
      </c>
      <c r="J331" s="33">
        <v>12.88</v>
      </c>
      <c r="K331" s="33">
        <v>12.99</v>
      </c>
      <c r="L331" s="33">
        <v>12.81</v>
      </c>
      <c r="M331" s="33">
        <v>12.04</v>
      </c>
      <c r="N331" s="33">
        <v>12.75</v>
      </c>
      <c r="O331" s="33">
        <v>26.94</v>
      </c>
    </row>
    <row r="332" spans="1:15" x14ac:dyDescent="0.35">
      <c r="A332" s="40">
        <f>VLOOKUP(B332,'[1]PORTFOLIO RAW'!B:B,1,FALSE)</f>
        <v>905409</v>
      </c>
      <c r="B332" s="40">
        <v>905409</v>
      </c>
      <c r="C332" s="40" t="s">
        <v>6941</v>
      </c>
      <c r="D332" s="38" t="s">
        <v>6942</v>
      </c>
      <c r="E332" s="33">
        <v>26.94</v>
      </c>
      <c r="F332" s="33">
        <v>21.26</v>
      </c>
      <c r="G332" s="33">
        <v>1.83</v>
      </c>
      <c r="H332" s="33">
        <v>27.38</v>
      </c>
      <c r="I332" s="33">
        <v>24.76</v>
      </c>
      <c r="J332" s="33">
        <v>1.05</v>
      </c>
      <c r="K332" s="33">
        <v>6.26</v>
      </c>
      <c r="L332" s="33">
        <v>31.35</v>
      </c>
      <c r="M332" s="33">
        <v>12.75</v>
      </c>
      <c r="N332" s="33">
        <v>10.01</v>
      </c>
      <c r="O332" s="33">
        <v>18.420000000000002</v>
      </c>
    </row>
    <row r="333" spans="1:15" x14ac:dyDescent="0.35">
      <c r="A333" s="40">
        <f>VLOOKUP(B333,'[1]PORTFOLIO RAW'!B:B,1,FALSE)</f>
        <v>906585</v>
      </c>
      <c r="B333" s="40">
        <v>906585</v>
      </c>
      <c r="C333" s="40" t="s">
        <v>6943</v>
      </c>
      <c r="D333" s="38" t="s">
        <v>6944</v>
      </c>
      <c r="E333" s="33">
        <v>11.78</v>
      </c>
      <c r="F333" s="33">
        <v>12.01</v>
      </c>
      <c r="G333" s="33">
        <v>5.91</v>
      </c>
      <c r="H333" s="33">
        <v>9.64</v>
      </c>
      <c r="I333" s="33">
        <v>1.7</v>
      </c>
      <c r="J333" s="33">
        <v>-2.58</v>
      </c>
      <c r="K333" s="33">
        <v>8.61</v>
      </c>
      <c r="L333" s="33">
        <v>3.99</v>
      </c>
      <c r="M333" s="33">
        <v>-1.76</v>
      </c>
      <c r="N333" s="33">
        <v>12.64</v>
      </c>
      <c r="O333" s="33">
        <v>14.35</v>
      </c>
    </row>
    <row r="334" spans="1:15" x14ac:dyDescent="0.35">
      <c r="A334" s="40" t="str">
        <f>VLOOKUP(B334,'[1]PORTFOLIO RAW'!B:B,1,FALSE)</f>
        <v>14737P</v>
      </c>
      <c r="B334" s="40" t="s">
        <v>354</v>
      </c>
      <c r="C334" s="40" t="s">
        <v>6945</v>
      </c>
      <c r="D334" s="38" t="s">
        <v>6946</v>
      </c>
      <c r="E334" s="33">
        <v>14.16</v>
      </c>
      <c r="F334" s="33">
        <v>11.13</v>
      </c>
      <c r="G334" s="33">
        <v>20.48</v>
      </c>
      <c r="H334" s="33">
        <v>12.12</v>
      </c>
      <c r="I334" s="33">
        <v>11.53</v>
      </c>
      <c r="J334" s="33">
        <v>11.63</v>
      </c>
      <c r="K334" s="33">
        <v>10.43</v>
      </c>
      <c r="L334" s="33">
        <v>10.72</v>
      </c>
      <c r="M334" s="33">
        <v>11</v>
      </c>
      <c r="N334" s="33">
        <v>10.33</v>
      </c>
      <c r="O334" s="33">
        <v>15.1</v>
      </c>
    </row>
    <row r="335" spans="1:15" x14ac:dyDescent="0.35">
      <c r="A335" s="40">
        <f>VLOOKUP(B335,'[1]PORTFOLIO RAW'!B:B,1,FALSE)</f>
        <v>687197</v>
      </c>
      <c r="B335" s="40">
        <v>687197</v>
      </c>
      <c r="C335" s="40" t="s">
        <v>6947</v>
      </c>
      <c r="D335" s="38" t="s">
        <v>6948</v>
      </c>
      <c r="E335" s="33">
        <v>-12.45</v>
      </c>
      <c r="F335" s="33">
        <v>-2.37</v>
      </c>
      <c r="G335" s="33">
        <v>-4.79</v>
      </c>
      <c r="H335" s="33">
        <v>-12.34</v>
      </c>
      <c r="I335" s="33">
        <v>6.13</v>
      </c>
      <c r="J335" s="33">
        <v>6.98</v>
      </c>
      <c r="K335" s="33">
        <v>1.77</v>
      </c>
      <c r="L335" s="33">
        <v>5.93</v>
      </c>
      <c r="M335" s="33">
        <v>24.93</v>
      </c>
      <c r="N335" s="33">
        <v>4.74</v>
      </c>
      <c r="O335" s="33">
        <v>4.2300000000000004</v>
      </c>
    </row>
    <row r="336" spans="1:15" x14ac:dyDescent="0.35">
      <c r="A336" s="40">
        <f>VLOOKUP(B336,'[1]PORTFOLIO RAW'!B:B,1,FALSE)</f>
        <v>906496</v>
      </c>
      <c r="B336" s="40">
        <v>906496</v>
      </c>
      <c r="C336" s="40" t="s">
        <v>6949</v>
      </c>
      <c r="D336" s="38" t="s">
        <v>6950</v>
      </c>
      <c r="E336" s="33">
        <v>27.53</v>
      </c>
      <c r="F336" s="33">
        <v>19.82</v>
      </c>
      <c r="G336" s="33">
        <v>17.79</v>
      </c>
      <c r="H336" s="33">
        <v>22.29</v>
      </c>
      <c r="I336" s="33">
        <v>20.239999999999998</v>
      </c>
      <c r="J336" s="33">
        <v>21.87</v>
      </c>
      <c r="K336" s="33">
        <v>19.38</v>
      </c>
      <c r="L336" s="33">
        <v>16.079999999999998</v>
      </c>
      <c r="M336" s="33">
        <v>7.36</v>
      </c>
      <c r="N336" s="33">
        <v>6.72</v>
      </c>
      <c r="O336" s="33">
        <v>7.87</v>
      </c>
    </row>
    <row r="337" spans="1:15" x14ac:dyDescent="0.35">
      <c r="A337" s="40">
        <f>VLOOKUP(B337,'[1]PORTFOLIO RAW'!B:B,1,FALSE)</f>
        <v>904866</v>
      </c>
      <c r="B337" s="40">
        <v>904866</v>
      </c>
      <c r="C337" s="40" t="s">
        <v>6951</v>
      </c>
      <c r="D337" s="38" t="s">
        <v>6952</v>
      </c>
      <c r="E337" s="33">
        <v>19.13</v>
      </c>
      <c r="F337" s="33">
        <v>17.93</v>
      </c>
      <c r="G337" s="33">
        <v>14.63</v>
      </c>
      <c r="H337" s="33">
        <v>14.42</v>
      </c>
      <c r="I337" s="33">
        <v>18.48</v>
      </c>
      <c r="J337" s="33">
        <v>12.84</v>
      </c>
      <c r="K337" s="33">
        <v>12.99</v>
      </c>
      <c r="L337" s="33">
        <v>9.68</v>
      </c>
      <c r="M337" s="33">
        <v>16.43</v>
      </c>
      <c r="N337" s="33">
        <v>13.74</v>
      </c>
      <c r="O337" s="33">
        <v>14.22</v>
      </c>
    </row>
    <row r="338" spans="1:15" x14ac:dyDescent="0.35">
      <c r="A338" s="40">
        <f>VLOOKUP(B338,'[1]PORTFOLIO RAW'!B:B,1,FALSE)</f>
        <v>906931</v>
      </c>
      <c r="B338" s="40">
        <v>906931</v>
      </c>
      <c r="C338" s="40" t="s">
        <v>6953</v>
      </c>
      <c r="D338" s="38" t="s">
        <v>6954</v>
      </c>
      <c r="E338" s="33">
        <v>-73.45</v>
      </c>
      <c r="F338" s="33">
        <v>-10.49</v>
      </c>
      <c r="G338" s="33">
        <v>3.21</v>
      </c>
      <c r="H338" s="33">
        <v>6.64</v>
      </c>
      <c r="I338" s="33">
        <v>15.13</v>
      </c>
      <c r="J338" s="33">
        <v>18.760000000000002</v>
      </c>
      <c r="K338" s="33">
        <v>19.86</v>
      </c>
      <c r="L338" s="33">
        <v>29.99</v>
      </c>
      <c r="M338" s="33">
        <v>13.02</v>
      </c>
      <c r="N338" s="33">
        <v>4.5999999999999996</v>
      </c>
      <c r="O338" s="33">
        <v>5.7</v>
      </c>
    </row>
    <row r="339" spans="1:15" x14ac:dyDescent="0.35">
      <c r="A339" s="40">
        <f>VLOOKUP(B339,'[1]PORTFOLIO RAW'!B:B,1,FALSE)</f>
        <v>894720</v>
      </c>
      <c r="B339" s="40">
        <v>894720</v>
      </c>
      <c r="C339" s="40" t="s">
        <v>6955</v>
      </c>
      <c r="D339" s="38" t="s">
        <v>6956</v>
      </c>
      <c r="E339" s="33">
        <v>9.14</v>
      </c>
      <c r="F339" s="33">
        <v>4.5599999999999996</v>
      </c>
      <c r="G339" s="33">
        <v>11.2</v>
      </c>
      <c r="H339" s="33">
        <v>-2.62</v>
      </c>
      <c r="I339" s="33">
        <v>24.79</v>
      </c>
      <c r="J339" s="33">
        <v>14.33</v>
      </c>
      <c r="K339" s="33">
        <v>8.85</v>
      </c>
      <c r="L339" s="33">
        <v>34.369999999999997</v>
      </c>
      <c r="M339" s="33">
        <v>18.05</v>
      </c>
      <c r="N339" s="33">
        <v>8.57</v>
      </c>
      <c r="O339" s="33">
        <v>8.68</v>
      </c>
    </row>
    <row r="340" spans="1:15" x14ac:dyDescent="0.35">
      <c r="A340" s="40">
        <f>VLOOKUP(B340,'[1]PORTFOLIO RAW'!B:B,1,FALSE)</f>
        <v>545615</v>
      </c>
      <c r="B340" s="40">
        <v>545615</v>
      </c>
      <c r="C340" s="40" t="s">
        <v>6957</v>
      </c>
      <c r="D340" s="38" t="s">
        <v>6958</v>
      </c>
      <c r="E340" s="33">
        <v>-6.83</v>
      </c>
      <c r="F340" s="33">
        <v>9.98</v>
      </c>
      <c r="G340" s="33">
        <v>-12.65</v>
      </c>
      <c r="H340" s="33">
        <v>8.3800000000000008</v>
      </c>
      <c r="I340" s="33">
        <v>12.26</v>
      </c>
      <c r="J340" s="33">
        <v>4.93</v>
      </c>
      <c r="K340" s="33">
        <v>10.62</v>
      </c>
      <c r="L340" s="33">
        <v>37.72</v>
      </c>
      <c r="M340" s="33">
        <v>12.68</v>
      </c>
      <c r="N340" s="33">
        <v>-6.16</v>
      </c>
      <c r="O340" s="33">
        <v>7.23</v>
      </c>
    </row>
    <row r="341" spans="1:15" x14ac:dyDescent="0.35">
      <c r="A341" s="40">
        <f>VLOOKUP(B341,'[1]PORTFOLIO RAW'!B:B,1,FALSE)</f>
        <v>325596</v>
      </c>
      <c r="B341" s="40">
        <v>325596</v>
      </c>
      <c r="C341" s="40" t="s">
        <v>6959</v>
      </c>
      <c r="D341" s="38" t="s">
        <v>6960</v>
      </c>
      <c r="E341" s="33">
        <v>7.99</v>
      </c>
      <c r="F341" s="33">
        <v>12.05</v>
      </c>
      <c r="G341" s="33">
        <v>8.65</v>
      </c>
      <c r="H341" s="33">
        <v>5.85</v>
      </c>
      <c r="I341" s="33">
        <v>7.62</v>
      </c>
      <c r="J341" s="33">
        <v>2.63</v>
      </c>
      <c r="K341" s="33">
        <v>-11.23</v>
      </c>
      <c r="L341" s="33">
        <v>-8.61</v>
      </c>
      <c r="M341" s="33">
        <v>7.37</v>
      </c>
      <c r="N341" s="33">
        <v>20.56</v>
      </c>
      <c r="O341" s="33">
        <v>-6.28</v>
      </c>
    </row>
    <row r="342" spans="1:15" x14ac:dyDescent="0.35">
      <c r="A342" s="40">
        <f>VLOOKUP(B342,'[1]PORTFOLIO RAW'!B:B,1,FALSE)</f>
        <v>510209</v>
      </c>
      <c r="B342" s="40">
        <v>510209</v>
      </c>
      <c r="C342" s="40" t="s">
        <v>6961</v>
      </c>
      <c r="D342" s="38" t="s">
        <v>6962</v>
      </c>
      <c r="E342" s="33">
        <v>18.61</v>
      </c>
      <c r="F342" s="33">
        <v>18.29</v>
      </c>
      <c r="G342" s="33">
        <v>16.04</v>
      </c>
      <c r="H342" s="33">
        <v>14.47</v>
      </c>
      <c r="I342" s="33">
        <v>13.26</v>
      </c>
      <c r="J342" s="33">
        <v>15.49</v>
      </c>
      <c r="K342" s="33">
        <v>13.2</v>
      </c>
      <c r="L342" s="33">
        <v>13.3</v>
      </c>
      <c r="M342" s="33">
        <v>10.78</v>
      </c>
      <c r="N342" s="33">
        <v>8.23</v>
      </c>
      <c r="O342" s="33">
        <v>-21.04</v>
      </c>
    </row>
    <row r="343" spans="1:15" x14ac:dyDescent="0.35">
      <c r="A343" s="40">
        <f>VLOOKUP(B343,'[1]PORTFOLIO RAW'!B:B,1,FALSE)</f>
        <v>905414</v>
      </c>
      <c r="B343" s="40">
        <v>905414</v>
      </c>
      <c r="C343" s="40" t="s">
        <v>6963</v>
      </c>
      <c r="D343" s="38" t="s">
        <v>6964</v>
      </c>
      <c r="E343" s="33">
        <v>47.29</v>
      </c>
      <c r="F343" s="33">
        <v>55.35</v>
      </c>
      <c r="G343" s="33">
        <v>46.68</v>
      </c>
      <c r="H343" s="33">
        <v>40.82</v>
      </c>
      <c r="I343" s="33">
        <v>48.99</v>
      </c>
      <c r="J343" s="33">
        <v>38.42</v>
      </c>
      <c r="K343" s="33">
        <v>133.08000000000001</v>
      </c>
      <c r="L343" s="33">
        <v>-12.86</v>
      </c>
      <c r="M343" s="33">
        <v>339</v>
      </c>
      <c r="N343" s="33">
        <v>499.05</v>
      </c>
      <c r="O343" s="33">
        <v>219.84</v>
      </c>
    </row>
    <row r="344" spans="1:15" x14ac:dyDescent="0.35">
      <c r="A344" s="40" t="str">
        <f>VLOOKUP(B344,'[1]PORTFOLIO RAW'!B:B,1,FALSE)</f>
        <v>29026M</v>
      </c>
      <c r="B344" s="40" t="s">
        <v>352</v>
      </c>
      <c r="C344" s="40" t="s">
        <v>6965</v>
      </c>
      <c r="D344" s="38" t="s">
        <v>6966</v>
      </c>
      <c r="E344" s="33">
        <v>21.16</v>
      </c>
      <c r="F344" s="33">
        <v>16.600000000000001</v>
      </c>
      <c r="G344" s="33">
        <v>20.3</v>
      </c>
      <c r="H344" s="33">
        <v>20.68</v>
      </c>
      <c r="I344" s="33">
        <v>18.66</v>
      </c>
      <c r="J344" s="33">
        <v>16.54</v>
      </c>
      <c r="K344" s="33">
        <v>16.25</v>
      </c>
      <c r="L344" s="33">
        <v>15.06</v>
      </c>
      <c r="M344" s="33">
        <v>14.12</v>
      </c>
      <c r="N344" s="33">
        <v>15.02</v>
      </c>
      <c r="O344" s="33">
        <v>8.69</v>
      </c>
    </row>
    <row r="345" spans="1:15" x14ac:dyDescent="0.35">
      <c r="A345" s="40">
        <f>VLOOKUP(B345,'[1]PORTFOLIO RAW'!B:B,1,FALSE)</f>
        <v>905277</v>
      </c>
      <c r="B345" s="40">
        <v>905277</v>
      </c>
      <c r="C345" s="40" t="s">
        <v>6967</v>
      </c>
      <c r="D345" s="38" t="s">
        <v>6968</v>
      </c>
      <c r="E345" s="33">
        <v>18.95</v>
      </c>
      <c r="F345" s="33">
        <v>21.5</v>
      </c>
      <c r="G345" s="33">
        <v>19.28</v>
      </c>
      <c r="H345" s="33">
        <v>21.64</v>
      </c>
      <c r="I345" s="33">
        <v>17.89</v>
      </c>
      <c r="J345" s="33">
        <v>-41.43</v>
      </c>
      <c r="K345" s="33">
        <v>20.57</v>
      </c>
      <c r="L345" s="33">
        <v>18.57</v>
      </c>
      <c r="M345" s="33">
        <v>16.71</v>
      </c>
      <c r="N345" s="33">
        <v>20.91</v>
      </c>
      <c r="O345" s="33" t="s">
        <v>425</v>
      </c>
    </row>
    <row r="346" spans="1:15" x14ac:dyDescent="0.35">
      <c r="A346" s="40">
        <f>VLOOKUP(B346,'[1]PORTFOLIO RAW'!B:B,1,FALSE)</f>
        <v>916091</v>
      </c>
      <c r="B346" s="40">
        <v>916091</v>
      </c>
      <c r="C346" s="40" t="s">
        <v>6969</v>
      </c>
      <c r="D346" s="38" t="s">
        <v>6970</v>
      </c>
      <c r="E346" s="33">
        <v>6.28</v>
      </c>
      <c r="F346" s="33">
        <v>9.9</v>
      </c>
      <c r="G346" s="33">
        <v>20.329999999999998</v>
      </c>
      <c r="H346" s="33">
        <v>13.67</v>
      </c>
      <c r="I346" s="33">
        <v>10.61</v>
      </c>
      <c r="J346" s="33">
        <v>-82.51</v>
      </c>
      <c r="K346" s="33">
        <v>32.5</v>
      </c>
      <c r="L346" s="33">
        <v>26.88</v>
      </c>
      <c r="M346" s="33">
        <v>-0.23</v>
      </c>
      <c r="N346" s="33">
        <v>10.119999999999999</v>
      </c>
      <c r="O346" s="33">
        <v>-6.29</v>
      </c>
    </row>
    <row r="347" spans="1:15" x14ac:dyDescent="0.35">
      <c r="A347" s="40">
        <f>VLOOKUP(B347,'[1]PORTFOLIO RAW'!B:B,1,FALSE)</f>
        <v>902335</v>
      </c>
      <c r="B347" s="40">
        <v>902335</v>
      </c>
      <c r="C347" s="40" t="s">
        <v>6971</v>
      </c>
      <c r="D347" s="38" t="s">
        <v>6972</v>
      </c>
      <c r="E347" s="33">
        <v>11.21</v>
      </c>
      <c r="F347" s="33">
        <v>11.16</v>
      </c>
      <c r="G347" s="33">
        <v>11.08</v>
      </c>
      <c r="H347" s="33">
        <v>12.39</v>
      </c>
      <c r="I347" s="33">
        <v>13.55</v>
      </c>
      <c r="J347" s="33">
        <v>13.49</v>
      </c>
      <c r="K347" s="33">
        <v>13.8</v>
      </c>
      <c r="L347" s="33">
        <v>13.6</v>
      </c>
      <c r="M347" s="33">
        <v>9.77</v>
      </c>
      <c r="N347" s="33">
        <v>10.68</v>
      </c>
      <c r="O347" s="33">
        <v>13.09</v>
      </c>
    </row>
    <row r="348" spans="1:15" x14ac:dyDescent="0.35">
      <c r="A348" t="str">
        <f>VLOOKUP(B348,'[1]PORTFOLIO RAW'!B:B,1,FALSE)</f>
        <v>9373MH</v>
      </c>
      <c r="B348" t="s">
        <v>367</v>
      </c>
      <c r="C348" s="1" t="s">
        <v>6973</v>
      </c>
      <c r="D348" t="s">
        <v>6974</v>
      </c>
      <c r="E348">
        <v>24.28</v>
      </c>
      <c r="F348">
        <v>26.47</v>
      </c>
      <c r="G348">
        <v>26.9</v>
      </c>
      <c r="H348">
        <v>21.52</v>
      </c>
      <c r="I348">
        <v>29.65</v>
      </c>
      <c r="J348">
        <v>29.29</v>
      </c>
      <c r="K348">
        <v>27.7</v>
      </c>
      <c r="L348">
        <v>27.7</v>
      </c>
      <c r="M348">
        <v>30.9</v>
      </c>
      <c r="N348">
        <v>31.88</v>
      </c>
      <c r="O348">
        <v>22.59</v>
      </c>
    </row>
  </sheetData>
  <autoFilter ref="A2:O348" xr:uid="{1BC40758-4785-4E5E-BE7E-3A21ADCB8413}"/>
  <mergeCells count="1">
    <mergeCell ref="A1:O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6187-9E11-4FD3-A205-12E92B64A8B2}">
  <sheetPr>
    <tabColor rgb="FF92D050"/>
  </sheetPr>
  <dimension ref="A1:P349"/>
  <sheetViews>
    <sheetView workbookViewId="0">
      <selection sqref="A1:O1"/>
    </sheetView>
  </sheetViews>
  <sheetFormatPr baseColWidth="10" defaultRowHeight="14.5" x14ac:dyDescent="0.35"/>
  <cols>
    <col min="3" max="3" width="22.36328125" style="1" customWidth="1"/>
    <col min="4" max="4" width="14.08984375" bestFit="1" customWidth="1"/>
  </cols>
  <sheetData>
    <row r="1" spans="1:16" ht="23" thickBot="1" x14ac:dyDescent="0.5">
      <c r="A1" s="69" t="s">
        <v>7720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6" ht="15" thickBot="1" x14ac:dyDescent="0.4">
      <c r="A2" s="35"/>
      <c r="B2" s="35" t="s">
        <v>349</v>
      </c>
      <c r="C2" s="48" t="s">
        <v>384</v>
      </c>
      <c r="D2" s="36" t="s">
        <v>349</v>
      </c>
      <c r="E2" s="36">
        <v>2007</v>
      </c>
      <c r="F2" s="36">
        <v>2008</v>
      </c>
      <c r="G2" s="36">
        <v>2009</v>
      </c>
      <c r="H2" s="36">
        <v>2010</v>
      </c>
      <c r="I2" s="36">
        <v>2011</v>
      </c>
      <c r="J2" s="36">
        <v>2012</v>
      </c>
      <c r="K2" s="36">
        <v>2013</v>
      </c>
      <c r="L2" s="36">
        <v>2014</v>
      </c>
      <c r="M2" s="36">
        <v>2015</v>
      </c>
      <c r="N2" s="36">
        <v>2016</v>
      </c>
      <c r="O2" s="36">
        <v>2017</v>
      </c>
      <c r="P2">
        <v>2018</v>
      </c>
    </row>
    <row r="3" spans="1:16" x14ac:dyDescent="0.35">
      <c r="A3" s="39">
        <f>VLOOKUP(B3,'[1]PORTFOLIO RAW'!B:B,1,FALSE)</f>
        <v>891399</v>
      </c>
      <c r="B3" s="39">
        <v>891399</v>
      </c>
      <c r="C3" s="39" t="s">
        <v>6975</v>
      </c>
      <c r="D3" s="37" t="s">
        <v>6976</v>
      </c>
      <c r="E3" s="34">
        <v>6225000</v>
      </c>
      <c r="F3" s="34">
        <v>8169000</v>
      </c>
      <c r="G3" s="34">
        <v>13795000</v>
      </c>
      <c r="H3" s="34">
        <v>18775000</v>
      </c>
      <c r="I3" s="34">
        <v>25250000</v>
      </c>
      <c r="J3" s="34">
        <v>32432000</v>
      </c>
      <c r="K3" s="34">
        <v>40159000</v>
      </c>
      <c r="L3" s="34">
        <v>54505000</v>
      </c>
      <c r="M3" s="34">
        <v>65444000</v>
      </c>
      <c r="N3" s="34">
        <v>83402000</v>
      </c>
      <c r="O3" s="34">
        <v>131310000</v>
      </c>
      <c r="P3">
        <v>162648000</v>
      </c>
    </row>
    <row r="4" spans="1:16" x14ac:dyDescent="0.35">
      <c r="A4" s="40">
        <f>VLOOKUP(B4,'[1]PORTFOLIO RAW'!B:B,1,FALSE)</f>
        <v>916328</v>
      </c>
      <c r="B4" s="40">
        <v>916328</v>
      </c>
      <c r="C4" s="40" t="s">
        <v>6977</v>
      </c>
      <c r="D4" s="38" t="s">
        <v>6978</v>
      </c>
      <c r="E4" s="33">
        <v>38535463</v>
      </c>
      <c r="F4" s="33">
        <v>40473928</v>
      </c>
      <c r="G4" s="33">
        <v>51638409</v>
      </c>
      <c r="H4" s="33">
        <v>58810239</v>
      </c>
      <c r="I4" s="33">
        <v>58313970</v>
      </c>
      <c r="J4" s="33">
        <v>64206637</v>
      </c>
      <c r="K4" s="33">
        <v>40931000</v>
      </c>
      <c r="L4" s="33">
        <v>39725000</v>
      </c>
      <c r="M4" s="33">
        <v>39244000</v>
      </c>
      <c r="N4" s="33">
        <v>50411000</v>
      </c>
      <c r="O4" s="33">
        <v>74306000</v>
      </c>
      <c r="P4">
        <v>65305000</v>
      </c>
    </row>
    <row r="5" spans="1:16" x14ac:dyDescent="0.35">
      <c r="A5" s="40">
        <f>VLOOKUP(B5,'[1]PORTFOLIO RAW'!B:B,1,FALSE)</f>
        <v>545101</v>
      </c>
      <c r="B5" s="40">
        <v>545101</v>
      </c>
      <c r="C5" s="40" t="s">
        <v>6979</v>
      </c>
      <c r="D5" s="38" t="s">
        <v>6980</v>
      </c>
      <c r="E5" s="33">
        <v>33806000</v>
      </c>
      <c r="F5" s="33">
        <v>34239000</v>
      </c>
      <c r="G5" s="33">
        <v>38931000</v>
      </c>
      <c r="H5" s="33">
        <v>39865000</v>
      </c>
      <c r="I5" s="33">
        <v>44618000</v>
      </c>
      <c r="J5" s="33">
        <v>40834000</v>
      </c>
      <c r="K5" s="33">
        <v>39745000</v>
      </c>
      <c r="L5" s="33">
        <v>38304000</v>
      </c>
      <c r="M5" s="33">
        <v>36307000</v>
      </c>
      <c r="N5" s="33">
        <v>35338000</v>
      </c>
      <c r="O5" s="33">
        <v>32982000</v>
      </c>
      <c r="P5">
        <v>32424000</v>
      </c>
    </row>
    <row r="6" spans="1:16" x14ac:dyDescent="0.35">
      <c r="A6" s="40">
        <f>VLOOKUP(B6,'[1]PORTFOLIO RAW'!B:B,1,FALSE)</f>
        <v>906187</v>
      </c>
      <c r="B6" s="40">
        <v>906187</v>
      </c>
      <c r="C6" s="40" t="s">
        <v>6981</v>
      </c>
      <c r="D6" s="38" t="s">
        <v>6982</v>
      </c>
      <c r="E6" s="33">
        <v>118918000</v>
      </c>
      <c r="F6" s="33">
        <v>102254000</v>
      </c>
      <c r="G6" s="33">
        <v>104827000</v>
      </c>
      <c r="H6" s="33">
        <v>110232000</v>
      </c>
      <c r="I6" s="33">
        <v>112930000</v>
      </c>
      <c r="J6" s="33">
        <v>115240000</v>
      </c>
      <c r="K6" s="33">
        <v>123172000</v>
      </c>
      <c r="L6" s="33">
        <v>112724000</v>
      </c>
      <c r="M6" s="33">
        <v>105673000</v>
      </c>
      <c r="N6" s="33">
        <v>112246000</v>
      </c>
      <c r="O6" s="33">
        <v>120494000</v>
      </c>
      <c r="P6">
        <v>118166000</v>
      </c>
    </row>
    <row r="7" spans="1:16" x14ac:dyDescent="0.35">
      <c r="A7" s="40">
        <f>VLOOKUP(B7,'[1]PORTFOLIO RAW'!B:B,1,FALSE)</f>
        <v>936365</v>
      </c>
      <c r="B7" s="40">
        <v>936365</v>
      </c>
      <c r="C7" s="40" t="s">
        <v>6983</v>
      </c>
      <c r="D7" s="38" t="s">
        <v>6984</v>
      </c>
      <c r="E7" s="33">
        <v>11523000</v>
      </c>
      <c r="F7" s="33">
        <v>7583000</v>
      </c>
      <c r="G7" s="33">
        <v>8976000</v>
      </c>
      <c r="H7" s="33">
        <v>4947000</v>
      </c>
      <c r="I7" s="33">
        <v>4941000</v>
      </c>
      <c r="J7" s="33">
        <v>3984000</v>
      </c>
      <c r="K7" s="33">
        <v>4337000</v>
      </c>
      <c r="L7" s="33">
        <v>3767000</v>
      </c>
      <c r="M7" s="33">
        <v>3109000</v>
      </c>
      <c r="N7" s="33">
        <v>3321000</v>
      </c>
      <c r="O7" s="33">
        <v>3540000</v>
      </c>
      <c r="P7">
        <v>4541000</v>
      </c>
    </row>
    <row r="8" spans="1:16" x14ac:dyDescent="0.35">
      <c r="A8" s="40">
        <f>VLOOKUP(B8,'[1]PORTFOLIO RAW'!B:B,1,FALSE)</f>
        <v>749382</v>
      </c>
      <c r="B8" s="40">
        <v>749382</v>
      </c>
      <c r="C8" s="40" t="s">
        <v>6985</v>
      </c>
      <c r="D8" s="38" t="s">
        <v>6986</v>
      </c>
      <c r="E8" s="33">
        <v>5713679</v>
      </c>
      <c r="F8" s="33">
        <v>5821598</v>
      </c>
      <c r="G8" s="33">
        <v>7282237</v>
      </c>
      <c r="H8" s="33">
        <v>8141148</v>
      </c>
      <c r="I8" s="33">
        <v>8991183</v>
      </c>
      <c r="J8" s="33">
        <v>9974523</v>
      </c>
      <c r="K8" s="33">
        <v>10380298</v>
      </c>
      <c r="L8" s="33">
        <v>10785829</v>
      </c>
      <c r="M8" s="33">
        <v>11726472</v>
      </c>
      <c r="N8" s="33">
        <v>12707114</v>
      </c>
      <c r="O8" s="33">
        <v>14535556</v>
      </c>
      <c r="P8">
        <v>18768682</v>
      </c>
    </row>
    <row r="9" spans="1:16" x14ac:dyDescent="0.35">
      <c r="A9" s="40">
        <f>VLOOKUP(B9,'[1]PORTFOLIO RAW'!B:B,1,FALSE)</f>
        <v>905271</v>
      </c>
      <c r="B9" s="40">
        <v>905271</v>
      </c>
      <c r="C9" s="40" t="s">
        <v>6987</v>
      </c>
      <c r="D9" s="38" t="s">
        <v>6988</v>
      </c>
      <c r="E9" s="33">
        <v>12612500</v>
      </c>
      <c r="F9" s="33">
        <v>12500200</v>
      </c>
      <c r="G9" s="33">
        <v>12957600</v>
      </c>
      <c r="H9" s="33">
        <v>13420400</v>
      </c>
      <c r="I9" s="33">
        <v>14166900</v>
      </c>
      <c r="J9" s="33">
        <v>16868100</v>
      </c>
      <c r="K9" s="33">
        <v>17797000</v>
      </c>
      <c r="L9" s="33">
        <v>17722500</v>
      </c>
      <c r="M9" s="33">
        <v>17369100</v>
      </c>
      <c r="N9" s="33">
        <v>17862600</v>
      </c>
      <c r="O9" s="33">
        <v>18292700</v>
      </c>
      <c r="P9">
        <v>19056900</v>
      </c>
    </row>
    <row r="10" spans="1:16" x14ac:dyDescent="0.35">
      <c r="A10" s="40">
        <f>VLOOKUP(B10,'[1]PORTFOLIO RAW'!B:B,1,FALSE)</f>
        <v>894371</v>
      </c>
      <c r="B10" s="40">
        <v>894371</v>
      </c>
      <c r="C10" s="40" t="s">
        <v>6989</v>
      </c>
      <c r="D10" s="38" t="s">
        <v>6990</v>
      </c>
      <c r="E10" s="33">
        <v>11192637</v>
      </c>
      <c r="F10" s="33">
        <v>10911645</v>
      </c>
      <c r="G10" s="33">
        <v>12348703</v>
      </c>
      <c r="H10" s="33">
        <v>13348263</v>
      </c>
      <c r="I10" s="33">
        <v>14782966</v>
      </c>
      <c r="J10" s="33">
        <v>15462321</v>
      </c>
      <c r="K10" s="33">
        <v>20162251</v>
      </c>
      <c r="L10" s="33">
        <v>19886767</v>
      </c>
      <c r="M10" s="33">
        <v>18379456</v>
      </c>
      <c r="N10" s="33">
        <v>18851643</v>
      </c>
      <c r="O10" s="33">
        <v>19372233</v>
      </c>
      <c r="P10">
        <v>20256477</v>
      </c>
    </row>
    <row r="11" spans="1:16" x14ac:dyDescent="0.35">
      <c r="A11" s="40">
        <f>VLOOKUP(B11,'[1]PORTFOLIO RAW'!B:B,1,FALSE)</f>
        <v>322677</v>
      </c>
      <c r="B11" s="40">
        <v>322677</v>
      </c>
      <c r="C11" s="40" t="s">
        <v>6991</v>
      </c>
      <c r="D11" s="38" t="s">
        <v>6992</v>
      </c>
      <c r="E11" s="33">
        <v>155941000</v>
      </c>
      <c r="F11" s="33">
        <v>131004000</v>
      </c>
      <c r="G11" s="33">
        <v>130782000</v>
      </c>
      <c r="H11" s="33">
        <v>130090000</v>
      </c>
      <c r="I11" s="33">
        <v>125043000</v>
      </c>
      <c r="J11" s="33">
        <v>126947000</v>
      </c>
      <c r="K11" s="33">
        <v>123520000</v>
      </c>
      <c r="L11" s="33">
        <v>108533000</v>
      </c>
      <c r="M11" s="33">
        <v>104656000</v>
      </c>
      <c r="N11" s="33">
        <v>108610000</v>
      </c>
      <c r="O11" s="33">
        <v>112422000</v>
      </c>
      <c r="P11">
        <v>112249000</v>
      </c>
    </row>
    <row r="12" spans="1:16" x14ac:dyDescent="0.35">
      <c r="A12" s="40">
        <f>VLOOKUP(B12,'[1]PORTFOLIO RAW'!B:B,1,FALSE)</f>
        <v>906191</v>
      </c>
      <c r="B12" s="40">
        <v>906191</v>
      </c>
      <c r="C12" s="40" t="s">
        <v>6993</v>
      </c>
      <c r="D12" s="38" t="s">
        <v>6994</v>
      </c>
      <c r="E12" s="33">
        <v>33168000</v>
      </c>
      <c r="F12" s="33">
        <v>33355000</v>
      </c>
      <c r="G12" s="33">
        <v>33987000</v>
      </c>
      <c r="H12" s="33">
        <v>36616000</v>
      </c>
      <c r="I12" s="33">
        <v>37676000</v>
      </c>
      <c r="J12" s="33">
        <v>39964000</v>
      </c>
      <c r="K12" s="33">
        <v>45067000</v>
      </c>
      <c r="L12" s="33">
        <v>45047000</v>
      </c>
      <c r="M12" s="33">
        <v>49033000</v>
      </c>
      <c r="N12" s="33">
        <v>53799000</v>
      </c>
      <c r="O12" s="33">
        <v>59151000</v>
      </c>
      <c r="P12">
        <v>57391000</v>
      </c>
    </row>
    <row r="13" spans="1:16" x14ac:dyDescent="0.35">
      <c r="A13" s="40">
        <f>VLOOKUP(B13,'[1]PORTFOLIO RAW'!B:B,1,FALSE)</f>
        <v>938692</v>
      </c>
      <c r="B13" s="40">
        <v>938692</v>
      </c>
      <c r="C13" s="40" t="s">
        <v>6995</v>
      </c>
      <c r="D13" s="38" t="s">
        <v>6996</v>
      </c>
      <c r="E13" s="33">
        <v>34639000</v>
      </c>
      <c r="F13" s="33">
        <v>36443000</v>
      </c>
      <c r="G13" s="33">
        <v>39629000</v>
      </c>
      <c r="H13" s="33">
        <v>43486000</v>
      </c>
      <c r="I13" s="33">
        <v>48871000</v>
      </c>
      <c r="J13" s="33">
        <v>54298000</v>
      </c>
      <c r="K13" s="33">
        <v>66125000</v>
      </c>
      <c r="L13" s="33">
        <v>69009000</v>
      </c>
      <c r="M13" s="33">
        <v>71576000</v>
      </c>
      <c r="N13" s="33">
        <v>77626000</v>
      </c>
      <c r="O13" s="33">
        <v>79954000</v>
      </c>
      <c r="P13">
        <v>66416000</v>
      </c>
    </row>
    <row r="14" spans="1:16" x14ac:dyDescent="0.35">
      <c r="A14" s="40">
        <f>VLOOKUP(B14,'[1]PORTFOLIO RAW'!B:B,1,FALSE)</f>
        <v>905802</v>
      </c>
      <c r="B14" s="40">
        <v>905802</v>
      </c>
      <c r="C14" s="40" t="s">
        <v>6997</v>
      </c>
      <c r="D14" s="38" t="s">
        <v>6998</v>
      </c>
      <c r="E14" s="33">
        <v>24258000</v>
      </c>
      <c r="F14" s="33">
        <v>26297000</v>
      </c>
      <c r="G14" s="33">
        <v>27056000</v>
      </c>
      <c r="H14" s="33">
        <v>33229000</v>
      </c>
      <c r="I14" s="33">
        <v>36195000</v>
      </c>
      <c r="J14" s="33">
        <v>40315000</v>
      </c>
      <c r="K14" s="33">
        <v>40435000</v>
      </c>
      <c r="L14" s="33">
        <v>36409000</v>
      </c>
      <c r="M14" s="33">
        <v>31542000</v>
      </c>
      <c r="N14" s="33">
        <v>28562000</v>
      </c>
      <c r="O14" s="33">
        <v>23091000</v>
      </c>
      <c r="P14">
        <v>21412000</v>
      </c>
    </row>
    <row r="15" spans="1:16" x14ac:dyDescent="0.35">
      <c r="A15" s="40">
        <f>VLOOKUP(B15,'[1]PORTFOLIO RAW'!B:B,1,FALSE)</f>
        <v>906156</v>
      </c>
      <c r="B15" s="40">
        <v>906156</v>
      </c>
      <c r="C15" s="40" t="s">
        <v>6999</v>
      </c>
      <c r="D15" s="38" t="s">
        <v>7000</v>
      </c>
      <c r="E15" s="33">
        <v>147419000</v>
      </c>
      <c r="F15" s="33">
        <v>122604000</v>
      </c>
      <c r="G15" s="33">
        <v>121109000</v>
      </c>
      <c r="H15" s="33">
        <v>143645000</v>
      </c>
      <c r="I15" s="33">
        <v>150462000</v>
      </c>
      <c r="J15" s="33">
        <v>150682000</v>
      </c>
      <c r="K15" s="33">
        <v>150932000</v>
      </c>
      <c r="L15" s="33">
        <v>156993000</v>
      </c>
      <c r="M15" s="33">
        <v>158953000</v>
      </c>
      <c r="N15" s="33">
        <v>156557000</v>
      </c>
      <c r="O15" s="33">
        <v>179512000</v>
      </c>
      <c r="P15">
        <v>187122000</v>
      </c>
    </row>
    <row r="16" spans="1:16" x14ac:dyDescent="0.35">
      <c r="A16" s="40">
        <f>VLOOKUP(B16,'[1]PORTFOLIO RAW'!B:B,1,FALSE)</f>
        <v>905425</v>
      </c>
      <c r="B16" s="40">
        <v>905425</v>
      </c>
      <c r="C16" s="40" t="s">
        <v>7001</v>
      </c>
      <c r="D16" s="38" t="s">
        <v>7002</v>
      </c>
      <c r="E16" s="33">
        <v>40366000</v>
      </c>
      <c r="F16" s="33">
        <v>45155000</v>
      </c>
      <c r="G16" s="33">
        <v>48348000</v>
      </c>
      <c r="H16" s="33">
        <v>50455000</v>
      </c>
      <c r="I16" s="33">
        <v>52223000</v>
      </c>
      <c r="J16" s="33">
        <v>54367000</v>
      </c>
      <c r="K16" s="33">
        <v>56414000</v>
      </c>
      <c r="L16" s="33">
        <v>59633000</v>
      </c>
      <c r="M16" s="33">
        <v>61683100</v>
      </c>
      <c r="N16" s="33">
        <v>63467700</v>
      </c>
      <c r="O16" s="33">
        <v>64729100</v>
      </c>
      <c r="P16">
        <v>68802800</v>
      </c>
    </row>
    <row r="17" spans="1:16" x14ac:dyDescent="0.35">
      <c r="A17" s="40">
        <f>VLOOKUP(B17,'[1]PORTFOLIO RAW'!B:B,1,FALSE)</f>
        <v>933185</v>
      </c>
      <c r="B17" s="40">
        <v>933185</v>
      </c>
      <c r="C17" s="40" t="s">
        <v>7003</v>
      </c>
      <c r="D17" s="38" t="s">
        <v>7004</v>
      </c>
      <c r="E17" s="33">
        <v>65805000</v>
      </c>
      <c r="F17" s="33">
        <v>79331000</v>
      </c>
      <c r="G17" s="33">
        <v>84106000</v>
      </c>
      <c r="H17" s="33">
        <v>101039000</v>
      </c>
      <c r="I17" s="33">
        <v>117102000</v>
      </c>
      <c r="J17" s="33">
        <v>131094000</v>
      </c>
      <c r="K17" s="33">
        <v>121307000</v>
      </c>
      <c r="L17" s="33">
        <v>119767000</v>
      </c>
      <c r="M17" s="33">
        <v>118296000</v>
      </c>
      <c r="N17" s="33">
        <v>129819000</v>
      </c>
      <c r="O17" s="33">
        <v>137217000</v>
      </c>
      <c r="P17">
        <v>140406000</v>
      </c>
    </row>
    <row r="18" spans="1:16" x14ac:dyDescent="0.35">
      <c r="A18" s="40">
        <f>VLOOKUP(B18,'[1]PORTFOLIO RAW'!B:B,1,FALSE)</f>
        <v>916305</v>
      </c>
      <c r="B18" s="40">
        <v>916305</v>
      </c>
      <c r="C18" s="40" t="s">
        <v>7005</v>
      </c>
      <c r="D18" s="38" t="s">
        <v>7006</v>
      </c>
      <c r="E18" s="33">
        <v>1060505000</v>
      </c>
      <c r="F18" s="33">
        <v>848684000</v>
      </c>
      <c r="G18" s="33">
        <v>843477000</v>
      </c>
      <c r="H18" s="33">
        <v>683443000</v>
      </c>
      <c r="I18" s="33">
        <v>539689000</v>
      </c>
      <c r="J18" s="33">
        <v>531167000</v>
      </c>
      <c r="K18" s="33">
        <v>519404000</v>
      </c>
      <c r="L18" s="33">
        <v>496242000</v>
      </c>
      <c r="M18" s="33">
        <v>476549000</v>
      </c>
      <c r="N18" s="33">
        <v>476932000</v>
      </c>
      <c r="O18" s="33">
        <v>484268000</v>
      </c>
      <c r="P18">
        <v>476763000</v>
      </c>
    </row>
    <row r="19" spans="1:16" x14ac:dyDescent="0.35">
      <c r="A19" s="40">
        <f>VLOOKUP(B19,'[1]PORTFOLIO RAW'!B:B,1,FALSE)</f>
        <v>905276</v>
      </c>
      <c r="B19" s="40">
        <v>905276</v>
      </c>
      <c r="C19" s="40" t="s">
        <v>7007</v>
      </c>
      <c r="D19" s="38" t="s">
        <v>7008</v>
      </c>
      <c r="E19" s="33">
        <v>2919458</v>
      </c>
      <c r="F19" s="33">
        <v>3025043</v>
      </c>
      <c r="G19" s="33">
        <v>3330648</v>
      </c>
      <c r="H19" s="33">
        <v>4276066</v>
      </c>
      <c r="I19" s="33">
        <v>5239990</v>
      </c>
      <c r="J19" s="33">
        <v>5576816</v>
      </c>
      <c r="K19" s="33">
        <v>6355524</v>
      </c>
      <c r="L19" s="33">
        <v>6832441</v>
      </c>
      <c r="M19" s="33">
        <v>7028898</v>
      </c>
      <c r="N19" s="33">
        <v>7934273</v>
      </c>
      <c r="O19" s="33">
        <v>21108972</v>
      </c>
      <c r="P19">
        <v>20428701</v>
      </c>
    </row>
    <row r="20" spans="1:16" x14ac:dyDescent="0.35">
      <c r="A20" s="40">
        <f>VLOOKUP(B20,'[1]PORTFOLIO RAW'!B:B,1,FALSE)</f>
        <v>982852</v>
      </c>
      <c r="B20" s="40">
        <v>982852</v>
      </c>
      <c r="C20" s="40" t="s">
        <v>7009</v>
      </c>
      <c r="D20" s="38" t="s">
        <v>7010</v>
      </c>
      <c r="E20" s="33">
        <v>42722000</v>
      </c>
      <c r="F20" s="33">
        <v>34417000</v>
      </c>
      <c r="G20" s="33">
        <v>35629000</v>
      </c>
      <c r="H20" s="33">
        <v>37621000</v>
      </c>
      <c r="I20" s="33">
        <v>42785000</v>
      </c>
      <c r="J20" s="33">
        <v>44477000</v>
      </c>
      <c r="K20" s="33">
        <v>47260000</v>
      </c>
      <c r="L20" s="33">
        <v>45550000</v>
      </c>
      <c r="M20" s="33">
        <v>44343000</v>
      </c>
      <c r="N20" s="33">
        <v>46173000</v>
      </c>
      <c r="O20" s="33">
        <v>50158000</v>
      </c>
      <c r="P20">
        <v>50155000</v>
      </c>
    </row>
    <row r="21" spans="1:16" x14ac:dyDescent="0.35">
      <c r="A21" s="40">
        <f>VLOOKUP(B21,'[1]PORTFOLIO RAW'!B:B,1,FALSE)</f>
        <v>921983</v>
      </c>
      <c r="B21" s="40">
        <v>921983</v>
      </c>
      <c r="C21" s="40" t="s">
        <v>7011</v>
      </c>
      <c r="D21" s="38" t="s">
        <v>7012</v>
      </c>
      <c r="E21" s="33">
        <v>28634651</v>
      </c>
      <c r="F21" s="33">
        <v>29186485</v>
      </c>
      <c r="G21" s="33">
        <v>28185743</v>
      </c>
      <c r="H21" s="33">
        <v>43425000</v>
      </c>
      <c r="I21" s="33">
        <v>52051000</v>
      </c>
      <c r="J21" s="33">
        <v>60737000</v>
      </c>
      <c r="K21" s="33">
        <v>61637000</v>
      </c>
      <c r="L21" s="33">
        <v>55952000</v>
      </c>
      <c r="M21" s="33">
        <v>18842000</v>
      </c>
      <c r="N21" s="33">
        <v>22519000</v>
      </c>
      <c r="O21" s="33">
        <v>21922000</v>
      </c>
      <c r="P21">
        <v>21582000</v>
      </c>
    </row>
    <row r="22" spans="1:16" x14ac:dyDescent="0.35">
      <c r="A22" s="40">
        <f>VLOOKUP(B22,'[1]PORTFOLIO RAW'!B:B,1,FALSE)</f>
        <v>981550</v>
      </c>
      <c r="B22" s="40">
        <v>981550</v>
      </c>
      <c r="C22" s="40" t="s">
        <v>7013</v>
      </c>
      <c r="D22" s="38" t="s">
        <v>7014</v>
      </c>
      <c r="E22" s="33">
        <v>113417000</v>
      </c>
      <c r="F22" s="33">
        <v>113017000</v>
      </c>
      <c r="G22" s="33">
        <v>112733000</v>
      </c>
      <c r="H22" s="33">
        <v>118534000</v>
      </c>
      <c r="I22" s="33">
        <v>157818000</v>
      </c>
      <c r="J22" s="33">
        <v>164971000</v>
      </c>
      <c r="K22" s="33">
        <v>158813000</v>
      </c>
      <c r="L22" s="33">
        <v>159339000</v>
      </c>
      <c r="M22" s="33">
        <v>166574000</v>
      </c>
      <c r="N22" s="33">
        <v>180500000</v>
      </c>
      <c r="O22" s="33">
        <v>186949000</v>
      </c>
      <c r="P22">
        <v>251684000</v>
      </c>
    </row>
    <row r="23" spans="1:16" x14ac:dyDescent="0.35">
      <c r="A23" s="40">
        <f>VLOOKUP(B23,'[1]PORTFOLIO RAW'!B:B,1,FALSE)</f>
        <v>992816</v>
      </c>
      <c r="B23" s="40">
        <v>992816</v>
      </c>
      <c r="C23" s="40" t="s">
        <v>7015</v>
      </c>
      <c r="D23" s="38" t="s">
        <v>7016</v>
      </c>
      <c r="E23" s="33">
        <v>25259000</v>
      </c>
      <c r="F23" s="33">
        <v>39434000</v>
      </c>
      <c r="G23" s="33">
        <v>47338000</v>
      </c>
      <c r="H23" s="33">
        <v>75183000</v>
      </c>
      <c r="I23" s="33">
        <v>116371000</v>
      </c>
      <c r="J23" s="33">
        <v>176064000</v>
      </c>
      <c r="K23" s="33">
        <v>207000000</v>
      </c>
      <c r="L23" s="33">
        <v>231839000</v>
      </c>
      <c r="M23" s="33">
        <v>290479000</v>
      </c>
      <c r="N23" s="33">
        <v>321686000</v>
      </c>
      <c r="O23" s="33">
        <v>375319000</v>
      </c>
      <c r="P23">
        <v>365725000</v>
      </c>
    </row>
    <row r="24" spans="1:16" x14ac:dyDescent="0.35">
      <c r="A24" s="40">
        <f>VLOOKUP(B24,'[1]PORTFOLIO RAW'!B:B,1,FALSE)</f>
        <v>905296</v>
      </c>
      <c r="B24" s="40">
        <v>905296</v>
      </c>
      <c r="C24" s="40" t="s">
        <v>7017</v>
      </c>
      <c r="D24" s="38" t="s">
        <v>7018</v>
      </c>
      <c r="E24" s="33">
        <v>10533421</v>
      </c>
      <c r="F24" s="33">
        <v>10892591</v>
      </c>
      <c r="G24" s="33">
        <v>9475972</v>
      </c>
      <c r="H24" s="33">
        <v>10831198</v>
      </c>
      <c r="I24" s="33">
        <v>13783000</v>
      </c>
      <c r="J24" s="33">
        <v>12051000</v>
      </c>
      <c r="K24" s="33">
        <v>11894000</v>
      </c>
      <c r="L24" s="33">
        <v>13018000</v>
      </c>
      <c r="M24" s="33">
        <v>15163000</v>
      </c>
      <c r="N24" s="33">
        <v>14110000</v>
      </c>
      <c r="O24" s="33">
        <v>18907000</v>
      </c>
      <c r="P24">
        <v>17303000</v>
      </c>
    </row>
    <row r="25" spans="1:16" x14ac:dyDescent="0.35">
      <c r="A25" s="40">
        <f>VLOOKUP(B25,'[1]PORTFOLIO RAW'!B:B,1,FALSE)</f>
        <v>130298</v>
      </c>
      <c r="B25" s="40">
        <v>130298</v>
      </c>
      <c r="C25" s="40" t="s">
        <v>7019</v>
      </c>
      <c r="D25" s="38" t="s">
        <v>7020</v>
      </c>
      <c r="E25" s="33">
        <v>2803512</v>
      </c>
      <c r="F25" s="33">
        <v>2821881</v>
      </c>
      <c r="G25" s="33">
        <v>2697890</v>
      </c>
      <c r="H25" s="33">
        <v>3003452</v>
      </c>
      <c r="I25" s="33">
        <v>3152867</v>
      </c>
      <c r="J25" s="33">
        <v>3372779</v>
      </c>
      <c r="K25" s="33">
        <v>3519130</v>
      </c>
      <c r="L25" s="33">
        <v>5160663</v>
      </c>
      <c r="M25" s="33">
        <v>9538989</v>
      </c>
      <c r="N25" s="33">
        <v>8100075</v>
      </c>
      <c r="O25" s="33">
        <v>7725664</v>
      </c>
      <c r="P25">
        <v>7564645</v>
      </c>
    </row>
    <row r="26" spans="1:16" x14ac:dyDescent="0.35">
      <c r="A26" s="40">
        <f>VLOOKUP(B26,'[1]PORTFOLIO RAW'!B:B,1,FALSE)</f>
        <v>921093</v>
      </c>
      <c r="B26" s="40">
        <v>921093</v>
      </c>
      <c r="C26" s="40" t="s">
        <v>7021</v>
      </c>
      <c r="D26" s="38" t="s">
        <v>7022</v>
      </c>
      <c r="E26" s="33">
        <v>25118000</v>
      </c>
      <c r="F26" s="33">
        <v>37056000</v>
      </c>
      <c r="G26" s="33">
        <v>31585000</v>
      </c>
      <c r="H26" s="33">
        <v>31548000</v>
      </c>
      <c r="I26" s="33">
        <v>42193000</v>
      </c>
      <c r="J26" s="33">
        <v>45136000</v>
      </c>
      <c r="K26" s="33">
        <v>43752000</v>
      </c>
      <c r="L26" s="33">
        <v>44027000</v>
      </c>
      <c r="M26" s="33">
        <v>40157000</v>
      </c>
      <c r="N26" s="33">
        <v>39769000</v>
      </c>
      <c r="O26" s="33">
        <v>39963000</v>
      </c>
      <c r="P26">
        <v>40833000</v>
      </c>
    </row>
    <row r="27" spans="1:16" x14ac:dyDescent="0.35">
      <c r="A27" s="40">
        <f>VLOOKUP(B27,'[1]PORTFOLIO RAW'!B:B,1,FALSE)</f>
        <v>902607</v>
      </c>
      <c r="B27" s="40">
        <v>902607</v>
      </c>
      <c r="C27" s="40" t="s">
        <v>7023</v>
      </c>
      <c r="D27" s="38" t="s">
        <v>7024</v>
      </c>
      <c r="E27" s="33">
        <v>11243712</v>
      </c>
      <c r="F27" s="33">
        <v>11620093</v>
      </c>
      <c r="G27" s="33">
        <v>11808155</v>
      </c>
      <c r="H27" s="33">
        <v>12290703</v>
      </c>
      <c r="I27" s="33">
        <v>13111018</v>
      </c>
      <c r="J27" s="33">
        <v>13379615</v>
      </c>
      <c r="K27" s="33">
        <v>13508686</v>
      </c>
      <c r="L27" s="33">
        <v>14313532</v>
      </c>
      <c r="M27" s="33">
        <v>15028258</v>
      </c>
      <c r="N27" s="33">
        <v>16004253</v>
      </c>
      <c r="O27" s="33">
        <v>17019082</v>
      </c>
      <c r="P27">
        <v>17664202</v>
      </c>
    </row>
    <row r="28" spans="1:16" x14ac:dyDescent="0.35">
      <c r="A28" s="40">
        <f>VLOOKUP(B28,'[1]PORTFOLIO RAW'!B:B,1,FALSE)</f>
        <v>670942</v>
      </c>
      <c r="B28" s="40">
        <v>670942</v>
      </c>
      <c r="C28" s="40" t="s">
        <v>7025</v>
      </c>
      <c r="D28" s="38" t="s">
        <v>7026</v>
      </c>
      <c r="E28" s="33">
        <v>20728000</v>
      </c>
      <c r="F28" s="33">
        <v>22657000</v>
      </c>
      <c r="G28" s="33">
        <v>23790000</v>
      </c>
      <c r="H28" s="33">
        <v>23515000</v>
      </c>
      <c r="I28" s="33">
        <v>23645000</v>
      </c>
      <c r="J28" s="33">
        <v>21835000</v>
      </c>
      <c r="K28" s="33">
        <v>21042000</v>
      </c>
      <c r="L28" s="33">
        <v>22676000</v>
      </c>
      <c r="M28" s="33">
        <v>23640000</v>
      </c>
      <c r="N28" s="33">
        <v>24699000</v>
      </c>
      <c r="O28" s="33">
        <v>25945000</v>
      </c>
      <c r="P28">
        <v>27215000</v>
      </c>
    </row>
    <row r="29" spans="1:16" x14ac:dyDescent="0.35">
      <c r="A29" s="40">
        <f>VLOOKUP(B29,'[1]PORTFOLIO RAW'!B:B,1,FALSE)</f>
        <v>702259</v>
      </c>
      <c r="B29" s="40">
        <v>702259</v>
      </c>
      <c r="C29" s="40" t="s">
        <v>7027</v>
      </c>
      <c r="D29" s="38" t="s">
        <v>7028</v>
      </c>
      <c r="E29" s="33">
        <v>2157600</v>
      </c>
      <c r="F29" s="33">
        <v>2295000</v>
      </c>
      <c r="G29" s="33">
        <v>2345300</v>
      </c>
      <c r="H29" s="33">
        <v>2696900</v>
      </c>
      <c r="I29" s="33">
        <v>3092000</v>
      </c>
      <c r="J29" s="33">
        <v>4185600</v>
      </c>
      <c r="K29" s="33">
        <v>4463900</v>
      </c>
      <c r="L29" s="33">
        <v>4813800</v>
      </c>
      <c r="M29" s="33">
        <v>5506100</v>
      </c>
      <c r="N29" s="33">
        <v>4734200</v>
      </c>
      <c r="O29" s="33">
        <v>4031900</v>
      </c>
      <c r="P29">
        <v>4663900</v>
      </c>
    </row>
    <row r="30" spans="1:16" x14ac:dyDescent="0.35">
      <c r="A30" s="40">
        <f>VLOOKUP(B30,'[1]PORTFOLIO RAW'!B:B,1,FALSE)</f>
        <v>912669</v>
      </c>
      <c r="B30" s="40">
        <v>912669</v>
      </c>
      <c r="C30" s="40" t="s">
        <v>7029</v>
      </c>
      <c r="D30" s="38" t="s">
        <v>7030</v>
      </c>
      <c r="E30" s="33">
        <v>26647100</v>
      </c>
      <c r="F30" s="33">
        <v>23689600</v>
      </c>
      <c r="G30" s="33">
        <v>25307600</v>
      </c>
      <c r="H30" s="33">
        <v>26777700</v>
      </c>
      <c r="I30" s="33">
        <v>34176000</v>
      </c>
      <c r="J30" s="33">
        <v>30763400</v>
      </c>
      <c r="K30" s="33">
        <v>32178700</v>
      </c>
      <c r="L30" s="33">
        <v>32051700</v>
      </c>
      <c r="M30" s="33">
        <v>33110500</v>
      </c>
      <c r="N30" s="33">
        <v>43670000</v>
      </c>
      <c r="O30" s="33">
        <v>37180000</v>
      </c>
      <c r="P30">
        <v>37088700</v>
      </c>
    </row>
    <row r="31" spans="1:16" x14ac:dyDescent="0.35">
      <c r="A31" s="40">
        <f>VLOOKUP(B31,'[1]PORTFOLIO RAW'!B:B,1,FALSE)</f>
        <v>544616</v>
      </c>
      <c r="B31" s="40">
        <v>544616</v>
      </c>
      <c r="C31" s="40" t="s">
        <v>7031</v>
      </c>
      <c r="D31" s="38" t="s">
        <v>7032</v>
      </c>
      <c r="E31" s="33">
        <v>4783378</v>
      </c>
      <c r="F31" s="33">
        <v>5218829</v>
      </c>
      <c r="G31" s="33">
        <v>5259338</v>
      </c>
      <c r="H31" s="33">
        <v>5525371</v>
      </c>
      <c r="I31" s="33">
        <v>5858941</v>
      </c>
      <c r="J31" s="33">
        <v>6231843</v>
      </c>
      <c r="K31" s="33">
        <v>6888020</v>
      </c>
      <c r="L31" s="33">
        <v>7472721</v>
      </c>
      <c r="M31" s="33">
        <v>8059734</v>
      </c>
      <c r="N31" s="33">
        <v>8562932</v>
      </c>
      <c r="O31" s="33">
        <v>9224473</v>
      </c>
      <c r="P31">
        <v>9312360</v>
      </c>
    </row>
    <row r="32" spans="1:16" x14ac:dyDescent="0.35">
      <c r="A32" s="40">
        <f>VLOOKUP(B32,'[1]PORTFOLIO RAW'!B:B,1,FALSE)</f>
        <v>921161</v>
      </c>
      <c r="B32" s="40">
        <v>921161</v>
      </c>
      <c r="C32" s="40" t="s">
        <v>7033</v>
      </c>
      <c r="D32" s="38" t="s">
        <v>7034</v>
      </c>
      <c r="E32" s="33">
        <v>6244800</v>
      </c>
      <c r="F32" s="33">
        <v>6035700</v>
      </c>
      <c r="G32" s="33">
        <v>5002800</v>
      </c>
      <c r="H32" s="33">
        <v>5099400</v>
      </c>
      <c r="I32" s="33">
        <v>4650400</v>
      </c>
      <c r="J32" s="33">
        <v>4773700</v>
      </c>
      <c r="K32" s="33">
        <v>4347200</v>
      </c>
      <c r="L32" s="33">
        <v>4049200</v>
      </c>
      <c r="M32" s="33">
        <v>3761500</v>
      </c>
      <c r="N32" s="33">
        <v>4083200</v>
      </c>
      <c r="O32" s="33">
        <v>4940600</v>
      </c>
      <c r="P32">
        <v>4972200</v>
      </c>
    </row>
    <row r="33" spans="1:16" x14ac:dyDescent="0.35">
      <c r="A33" s="40">
        <f>VLOOKUP(B33,'[1]PORTFOLIO RAW'!B:B,1,FALSE)</f>
        <v>932060</v>
      </c>
      <c r="B33" s="40">
        <v>932060</v>
      </c>
      <c r="C33" s="40" t="s">
        <v>7035</v>
      </c>
      <c r="D33" s="38" t="s">
        <v>7036</v>
      </c>
      <c r="E33" s="33">
        <v>6016300</v>
      </c>
      <c r="F33" s="33">
        <v>6342700</v>
      </c>
      <c r="G33" s="33">
        <v>6459300</v>
      </c>
      <c r="H33" s="33">
        <v>6893100</v>
      </c>
      <c r="I33" s="33">
        <v>7254900</v>
      </c>
      <c r="J33" s="33">
        <v>7462400</v>
      </c>
      <c r="K33" s="33">
        <v>7819800</v>
      </c>
      <c r="L33" s="33">
        <v>7504500</v>
      </c>
      <c r="M33" s="33">
        <v>9717400</v>
      </c>
      <c r="N33" s="33">
        <v>15730000</v>
      </c>
      <c r="O33" s="33">
        <v>16844000</v>
      </c>
      <c r="P33">
        <v>16317000</v>
      </c>
    </row>
    <row r="34" spans="1:16" x14ac:dyDescent="0.35">
      <c r="A34" s="40">
        <f>VLOOKUP(B34,'[1]PORTFOLIO RAW'!B:B,1,FALSE)</f>
        <v>874227</v>
      </c>
      <c r="B34" s="40">
        <v>874227</v>
      </c>
      <c r="C34" s="40" t="s">
        <v>7037</v>
      </c>
      <c r="D34" s="38" t="s">
        <v>7038</v>
      </c>
      <c r="E34" s="33">
        <v>273342000</v>
      </c>
      <c r="F34" s="33">
        <v>267399000</v>
      </c>
      <c r="G34" s="33">
        <v>297119000</v>
      </c>
      <c r="H34" s="33">
        <v>372229000</v>
      </c>
      <c r="I34" s="33">
        <v>392647000</v>
      </c>
      <c r="J34" s="33">
        <v>427452000</v>
      </c>
      <c r="K34" s="33">
        <v>484931000</v>
      </c>
      <c r="L34" s="33">
        <v>526186000</v>
      </c>
      <c r="M34" s="33">
        <v>552257000</v>
      </c>
      <c r="N34" s="33">
        <v>620854000</v>
      </c>
      <c r="O34" s="33">
        <v>702095000</v>
      </c>
      <c r="P34">
        <v>707794000</v>
      </c>
    </row>
    <row r="35" spans="1:16" x14ac:dyDescent="0.35">
      <c r="A35" s="40">
        <f>VLOOKUP(B35,'[1]PORTFOLIO RAW'!B:B,1,FALSE)</f>
        <v>916365</v>
      </c>
      <c r="B35" s="40">
        <v>916365</v>
      </c>
      <c r="C35" s="40" t="s">
        <v>7039</v>
      </c>
      <c r="D35" s="38" t="s">
        <v>7040</v>
      </c>
      <c r="E35" s="33">
        <v>14605000</v>
      </c>
      <c r="F35" s="33">
        <v>14273000</v>
      </c>
      <c r="G35" s="33">
        <v>16259000</v>
      </c>
      <c r="H35" s="33">
        <v>16350000</v>
      </c>
      <c r="I35" s="33">
        <v>17950000</v>
      </c>
      <c r="J35" s="33">
        <v>19234000</v>
      </c>
      <c r="K35" s="33">
        <v>24993000</v>
      </c>
      <c r="L35" s="33">
        <v>25917000</v>
      </c>
      <c r="M35" s="33">
        <v>20975000</v>
      </c>
      <c r="N35" s="33">
        <v>15546000</v>
      </c>
      <c r="O35" s="33">
        <v>16703000</v>
      </c>
      <c r="P35">
        <v>15180000</v>
      </c>
    </row>
    <row r="36" spans="1:16" x14ac:dyDescent="0.35">
      <c r="A36" s="40">
        <f>VLOOKUP(B36,'[1]PORTFOLIO RAW'!B:B,1,FALSE)</f>
        <v>905876</v>
      </c>
      <c r="B36" s="40">
        <v>905876</v>
      </c>
      <c r="C36" s="40" t="s">
        <v>7041</v>
      </c>
      <c r="D36" s="38" t="s">
        <v>7042</v>
      </c>
      <c r="E36" s="33">
        <v>7161114</v>
      </c>
      <c r="F36" s="33">
        <v>7827632</v>
      </c>
      <c r="G36" s="33">
        <v>9148336</v>
      </c>
      <c r="H36" s="33">
        <v>9498360</v>
      </c>
      <c r="I36" s="33">
        <v>10318642</v>
      </c>
      <c r="J36" s="33">
        <v>11223615</v>
      </c>
      <c r="K36" s="33">
        <v>12149000</v>
      </c>
      <c r="L36" s="33">
        <v>12447000</v>
      </c>
      <c r="M36" s="33">
        <v>26822000</v>
      </c>
      <c r="N36" s="33">
        <v>25586000</v>
      </c>
      <c r="O36" s="33">
        <v>37734000</v>
      </c>
      <c r="P36">
        <v>53904000</v>
      </c>
    </row>
    <row r="37" spans="1:16" x14ac:dyDescent="0.35">
      <c r="A37" s="40">
        <f>VLOOKUP(B37,'[1]PORTFOLIO RAW'!B:B,1,FALSE)</f>
        <v>945384</v>
      </c>
      <c r="B37" s="40">
        <v>945384</v>
      </c>
      <c r="C37" s="40" t="s">
        <v>7043</v>
      </c>
      <c r="D37" s="38" t="s">
        <v>7044</v>
      </c>
      <c r="E37" s="33">
        <v>186959000</v>
      </c>
      <c r="F37" s="33">
        <v>202352000</v>
      </c>
      <c r="G37" s="33">
        <v>227251000</v>
      </c>
      <c r="H37" s="33">
        <v>220005000</v>
      </c>
      <c r="I37" s="33">
        <v>230461000</v>
      </c>
      <c r="J37" s="33">
        <v>225222000</v>
      </c>
      <c r="K37" s="33">
        <v>274098000</v>
      </c>
      <c r="L37" s="33">
        <v>232708000</v>
      </c>
      <c r="M37" s="33">
        <v>244640000</v>
      </c>
      <c r="N37" s="33">
        <v>244180000</v>
      </c>
      <c r="O37" s="33">
        <v>257143000</v>
      </c>
      <c r="P37">
        <v>264829000</v>
      </c>
    </row>
    <row r="38" spans="1:16" x14ac:dyDescent="0.35">
      <c r="A38" s="40">
        <f>VLOOKUP(B38,'[1]PORTFOLIO RAW'!B:B,1,FALSE)</f>
        <v>929302</v>
      </c>
      <c r="B38" s="40">
        <v>929302</v>
      </c>
      <c r="C38" s="40" t="s">
        <v>7045</v>
      </c>
      <c r="D38" s="38" t="s">
        <v>7046</v>
      </c>
      <c r="E38" s="33">
        <v>13535000</v>
      </c>
      <c r="F38" s="33">
        <v>12708000</v>
      </c>
      <c r="G38" s="33">
        <v>15798000</v>
      </c>
      <c r="H38" s="33">
        <v>18283000</v>
      </c>
      <c r="I38" s="33">
        <v>17751000</v>
      </c>
      <c r="J38" s="33">
        <v>16721000</v>
      </c>
      <c r="K38" s="33">
        <v>13969000</v>
      </c>
      <c r="L38" s="33">
        <v>14934000</v>
      </c>
      <c r="M38" s="33">
        <v>13009000</v>
      </c>
      <c r="N38" s="33">
        <v>13539000</v>
      </c>
      <c r="O38" s="33">
        <v>12890000</v>
      </c>
      <c r="P38">
        <v>12846000</v>
      </c>
    </row>
    <row r="39" spans="1:16" x14ac:dyDescent="0.35">
      <c r="A39" s="40">
        <f>VLOOKUP(B39,'[1]PORTFOLIO RAW'!B:B,1,FALSE)</f>
        <v>895784</v>
      </c>
      <c r="B39" s="40">
        <v>895784</v>
      </c>
      <c r="C39" s="40" t="s">
        <v>7047</v>
      </c>
      <c r="D39" s="38" t="s">
        <v>7048</v>
      </c>
      <c r="E39" s="33">
        <v>11430078</v>
      </c>
      <c r="F39" s="33">
        <v>10984353</v>
      </c>
      <c r="G39" s="33">
        <v>10487577</v>
      </c>
      <c r="H39" s="33">
        <v>11300294</v>
      </c>
      <c r="I39" s="33">
        <v>13483852</v>
      </c>
      <c r="J39" s="33">
        <v>14387754</v>
      </c>
      <c r="K39" s="33">
        <v>14959001</v>
      </c>
      <c r="L39" s="33">
        <v>17096587</v>
      </c>
      <c r="M39" s="33">
        <v>19857941</v>
      </c>
      <c r="N39" s="33">
        <v>15857787</v>
      </c>
      <c r="O39" s="33">
        <v>13982904</v>
      </c>
      <c r="P39">
        <v>12751358</v>
      </c>
    </row>
    <row r="40" spans="1:16" x14ac:dyDescent="0.35">
      <c r="A40" s="40">
        <f>VLOOKUP(B40,'[1]PORTFOLIO RAW'!B:B,1,FALSE)</f>
        <v>878574</v>
      </c>
      <c r="B40" s="40">
        <v>878574</v>
      </c>
      <c r="C40" s="40" t="s">
        <v>7049</v>
      </c>
      <c r="D40" s="38" t="s">
        <v>7050</v>
      </c>
      <c r="E40" s="33">
        <v>6952000</v>
      </c>
      <c r="F40" s="33">
        <v>6227000</v>
      </c>
      <c r="G40" s="33">
        <v>6897000</v>
      </c>
      <c r="H40" s="33">
        <v>7950000</v>
      </c>
      <c r="I40" s="33">
        <v>8285000</v>
      </c>
      <c r="J40" s="33">
        <v>8530000</v>
      </c>
      <c r="K40" s="33">
        <v>8296000</v>
      </c>
      <c r="L40" s="33">
        <v>7774000</v>
      </c>
      <c r="M40" s="33">
        <v>7399000</v>
      </c>
      <c r="N40" s="33">
        <v>4704000</v>
      </c>
      <c r="O40" s="33">
        <v>5172000</v>
      </c>
      <c r="P40">
        <v>3935000</v>
      </c>
    </row>
    <row r="41" spans="1:16" x14ac:dyDescent="0.35">
      <c r="A41" s="40">
        <f>VLOOKUP(B41,'[1]PORTFOLIO RAW'!B:B,1,FALSE)</f>
        <v>905159</v>
      </c>
      <c r="B41" s="40">
        <v>905159</v>
      </c>
      <c r="C41" s="40" t="s">
        <v>7051</v>
      </c>
      <c r="D41" s="38" t="s">
        <v>7052</v>
      </c>
      <c r="E41" s="33">
        <v>32068000</v>
      </c>
      <c r="F41" s="33">
        <v>33521000</v>
      </c>
      <c r="G41" s="33">
        <v>34304000</v>
      </c>
      <c r="H41" s="33">
        <v>34805000</v>
      </c>
      <c r="I41" s="33">
        <v>47326000</v>
      </c>
      <c r="J41" s="33">
        <v>50406000</v>
      </c>
      <c r="K41" s="33">
        <v>50424000</v>
      </c>
      <c r="L41" s="33">
        <v>52166000</v>
      </c>
      <c r="M41" s="33">
        <v>52187000</v>
      </c>
      <c r="N41" s="33">
        <v>43148000</v>
      </c>
      <c r="O41" s="33">
        <v>42257000</v>
      </c>
      <c r="P41">
        <v>40063000</v>
      </c>
    </row>
    <row r="42" spans="1:16" x14ac:dyDescent="0.35">
      <c r="A42" s="40">
        <f>VLOOKUP(B42,'[1]PORTFOLIO RAW'!B:B,1,FALSE)</f>
        <v>905596</v>
      </c>
      <c r="B42" s="40">
        <v>905596</v>
      </c>
      <c r="C42" s="40" t="s">
        <v>7053</v>
      </c>
      <c r="D42" s="38" t="s">
        <v>7054</v>
      </c>
      <c r="E42" s="33">
        <v>7499493</v>
      </c>
      <c r="F42" s="33">
        <v>5623425</v>
      </c>
      <c r="G42" s="33">
        <v>5359722</v>
      </c>
      <c r="H42" s="33">
        <v>5060838</v>
      </c>
      <c r="I42" s="33">
        <v>4985291</v>
      </c>
      <c r="J42" s="33">
        <v>4649567</v>
      </c>
      <c r="K42" s="33">
        <v>4537779</v>
      </c>
      <c r="L42" s="33">
        <v>4693529</v>
      </c>
      <c r="M42" s="33">
        <v>4501959</v>
      </c>
      <c r="N42" s="33">
        <v>2737652</v>
      </c>
      <c r="O42" s="33">
        <v>2610380</v>
      </c>
      <c r="P42">
        <v>3106854</v>
      </c>
    </row>
    <row r="43" spans="1:16" x14ac:dyDescent="0.35">
      <c r="A43" s="40">
        <f>VLOOKUP(B43,'[1]PORTFOLIO RAW'!B:B,1,FALSE)</f>
        <v>904818</v>
      </c>
      <c r="B43" s="40">
        <v>904818</v>
      </c>
      <c r="C43" s="40" t="s">
        <v>7055</v>
      </c>
      <c r="D43" s="38" t="s">
        <v>7056</v>
      </c>
      <c r="E43" s="33">
        <v>58789000</v>
      </c>
      <c r="F43" s="33">
        <v>49665000</v>
      </c>
      <c r="G43" s="33">
        <v>58991000</v>
      </c>
      <c r="H43" s="33">
        <v>64534000</v>
      </c>
      <c r="I43" s="33">
        <v>74094000</v>
      </c>
      <c r="J43" s="33">
        <v>82143000</v>
      </c>
      <c r="K43" s="33">
        <v>89724000</v>
      </c>
      <c r="L43" s="33">
        <v>92622000</v>
      </c>
      <c r="M43" s="33">
        <v>94143000</v>
      </c>
      <c r="N43" s="33">
        <v>89665000</v>
      </c>
      <c r="O43" s="33">
        <v>91992000</v>
      </c>
      <c r="P43">
        <v>117075000</v>
      </c>
    </row>
    <row r="44" spans="1:16" x14ac:dyDescent="0.35">
      <c r="A44" s="40">
        <f>VLOOKUP(B44,'[1]PORTFOLIO RAW'!B:B,1,FALSE)</f>
        <v>923649</v>
      </c>
      <c r="B44" s="40">
        <v>923649</v>
      </c>
      <c r="C44" s="40" t="s">
        <v>7057</v>
      </c>
      <c r="D44" s="38" t="s">
        <v>7058</v>
      </c>
      <c r="E44" s="33">
        <v>1407092</v>
      </c>
      <c r="F44" s="33">
        <v>1367980</v>
      </c>
      <c r="G44" s="33">
        <v>1237020</v>
      </c>
      <c r="H44" s="33">
        <v>1265517</v>
      </c>
      <c r="I44" s="33">
        <v>1311836</v>
      </c>
      <c r="J44" s="33">
        <v>1381271</v>
      </c>
      <c r="K44" s="33">
        <v>1490271</v>
      </c>
      <c r="L44" s="33">
        <v>1647267</v>
      </c>
      <c r="M44" s="33">
        <v>1702960</v>
      </c>
      <c r="N44" s="33">
        <v>1659207</v>
      </c>
      <c r="O44" s="33">
        <v>1792587</v>
      </c>
      <c r="P44">
        <v>1811893</v>
      </c>
    </row>
    <row r="45" spans="1:16" x14ac:dyDescent="0.35">
      <c r="A45" s="40">
        <f>VLOOKUP(B45,'[1]PORTFOLIO RAW'!B:B,1,FALSE)</f>
        <v>325824</v>
      </c>
      <c r="B45" s="40">
        <v>325824</v>
      </c>
      <c r="C45" s="40" t="s">
        <v>7059</v>
      </c>
      <c r="D45" s="38" t="s">
        <v>7060</v>
      </c>
      <c r="E45" s="33">
        <v>31197000</v>
      </c>
      <c r="F45" s="33">
        <v>27139000</v>
      </c>
      <c r="G45" s="33">
        <v>25177000</v>
      </c>
      <c r="H45" s="33">
        <v>22128000</v>
      </c>
      <c r="I45" s="33">
        <v>21259000</v>
      </c>
      <c r="J45" s="33">
        <v>17100000</v>
      </c>
      <c r="K45" s="33">
        <v>16529000</v>
      </c>
      <c r="L45" s="33">
        <v>17003000</v>
      </c>
      <c r="M45" s="33">
        <v>18093000</v>
      </c>
      <c r="N45" s="33">
        <v>18016000</v>
      </c>
      <c r="O45" s="33">
        <v>18954000</v>
      </c>
      <c r="P45">
        <v>20912000</v>
      </c>
    </row>
    <row r="46" spans="1:16" x14ac:dyDescent="0.35">
      <c r="A46" s="40">
        <f>VLOOKUP(B46,'[1]PORTFOLIO RAW'!B:B,1,FALSE)</f>
        <v>879628</v>
      </c>
      <c r="B46" s="40">
        <v>879628</v>
      </c>
      <c r="C46" s="40" t="s">
        <v>7061</v>
      </c>
      <c r="D46" s="38" t="s">
        <v>7062</v>
      </c>
      <c r="E46" s="33">
        <v>1795294</v>
      </c>
      <c r="F46" s="33">
        <v>1800888</v>
      </c>
      <c r="G46" s="33">
        <v>1819826</v>
      </c>
      <c r="H46" s="33">
        <v>1987863</v>
      </c>
      <c r="I46" s="33">
        <v>2138041</v>
      </c>
      <c r="J46" s="33">
        <v>2804225</v>
      </c>
      <c r="K46" s="33">
        <v>2802818</v>
      </c>
      <c r="L46" s="33">
        <v>3214338</v>
      </c>
      <c r="M46" s="33">
        <v>3184358</v>
      </c>
      <c r="N46" s="33">
        <v>3685508</v>
      </c>
      <c r="O46" s="33">
        <v>4228964</v>
      </c>
      <c r="P46">
        <v>4417419</v>
      </c>
    </row>
    <row r="47" spans="1:16" x14ac:dyDescent="0.35">
      <c r="A47" s="40">
        <f>VLOOKUP(B47,'[1]PORTFOLIO RAW'!B:B,1,FALSE)</f>
        <v>905080</v>
      </c>
      <c r="B47" s="40">
        <v>905080</v>
      </c>
      <c r="C47" s="40" t="s">
        <v>7063</v>
      </c>
      <c r="D47" s="38" t="s">
        <v>7064</v>
      </c>
      <c r="E47" s="33">
        <v>23456000</v>
      </c>
      <c r="F47" s="33">
        <v>27415000</v>
      </c>
      <c r="G47" s="33">
        <v>29372000</v>
      </c>
      <c r="H47" s="33">
        <v>30226000</v>
      </c>
      <c r="I47" s="33">
        <v>32282000</v>
      </c>
      <c r="J47" s="33">
        <v>35694000</v>
      </c>
      <c r="K47" s="33">
        <v>38084000</v>
      </c>
      <c r="L47" s="33">
        <v>32834000</v>
      </c>
      <c r="M47" s="33">
        <v>28904000</v>
      </c>
      <c r="N47" s="33">
        <v>30711000</v>
      </c>
      <c r="O47" s="33">
        <v>31941000</v>
      </c>
      <c r="P47">
        <v>33615000</v>
      </c>
    </row>
    <row r="48" spans="1:16" x14ac:dyDescent="0.35">
      <c r="A48" s="40">
        <f>VLOOKUP(B48,'[1]PORTFOLIO RAW'!B:B,1,FALSE)</f>
        <v>130502</v>
      </c>
      <c r="B48" s="40">
        <v>130502</v>
      </c>
      <c r="C48" s="40" t="s">
        <v>7065</v>
      </c>
      <c r="D48" s="38" t="s">
        <v>7066</v>
      </c>
      <c r="E48" s="33">
        <v>6736484</v>
      </c>
      <c r="F48" s="33">
        <v>7173374</v>
      </c>
      <c r="G48" s="33">
        <v>7457605</v>
      </c>
      <c r="H48" s="33">
        <v>7821488</v>
      </c>
      <c r="I48" s="33">
        <v>8482390</v>
      </c>
      <c r="J48" s="33">
        <v>11160078</v>
      </c>
      <c r="K48" s="33">
        <v>15328143</v>
      </c>
      <c r="L48" s="33">
        <v>16176723</v>
      </c>
      <c r="M48" s="33">
        <v>16931305</v>
      </c>
      <c r="N48" s="33">
        <v>17867271</v>
      </c>
      <c r="O48" s="33">
        <v>18414821</v>
      </c>
      <c r="P48">
        <v>18380200</v>
      </c>
    </row>
    <row r="49" spans="1:16" x14ac:dyDescent="0.35">
      <c r="A49" s="40">
        <f>VLOOKUP(B49,'[1]PORTFOLIO RAW'!B:B,1,FALSE)</f>
        <v>902103</v>
      </c>
      <c r="B49" s="40">
        <v>902103</v>
      </c>
      <c r="C49" s="40" t="s">
        <v>7067</v>
      </c>
      <c r="D49" s="38" t="s">
        <v>7068</v>
      </c>
      <c r="E49" s="33">
        <v>30091000</v>
      </c>
      <c r="F49" s="33">
        <v>26400000</v>
      </c>
      <c r="G49" s="33">
        <v>28512000</v>
      </c>
      <c r="H49" s="33">
        <v>30283000</v>
      </c>
      <c r="I49" s="33">
        <v>33356000</v>
      </c>
      <c r="J49" s="33">
        <v>36499000</v>
      </c>
      <c r="K49" s="33">
        <v>37240000</v>
      </c>
      <c r="L49" s="33">
        <v>39694000</v>
      </c>
      <c r="M49" s="33">
        <v>41144000</v>
      </c>
      <c r="N49" s="33">
        <v>47526000</v>
      </c>
      <c r="O49" s="33">
        <v>50247000</v>
      </c>
      <c r="P49">
        <v>60448000</v>
      </c>
    </row>
    <row r="50" spans="1:16" x14ac:dyDescent="0.35">
      <c r="A50" s="40">
        <f>VLOOKUP(B50,'[1]PORTFOLIO RAW'!B:B,1,FALSE)</f>
        <v>951849</v>
      </c>
      <c r="B50" s="40">
        <v>951849</v>
      </c>
      <c r="C50" s="40" t="s">
        <v>7069</v>
      </c>
      <c r="D50" s="38" t="s">
        <v>7070</v>
      </c>
      <c r="E50" s="33">
        <v>24000000</v>
      </c>
      <c r="F50" s="33">
        <v>25633000</v>
      </c>
      <c r="G50" s="33">
        <v>24244000</v>
      </c>
      <c r="H50" s="33">
        <v>24902000</v>
      </c>
      <c r="I50" s="33">
        <v>27385000</v>
      </c>
      <c r="J50" s="33">
        <v>29903000</v>
      </c>
      <c r="K50" s="33">
        <v>33567000</v>
      </c>
      <c r="L50" s="33">
        <v>32990000</v>
      </c>
      <c r="M50" s="33">
        <v>36919000</v>
      </c>
      <c r="N50" s="33">
        <v>45629000</v>
      </c>
      <c r="O50" s="33">
        <v>47877000</v>
      </c>
      <c r="P50">
        <v>51067000</v>
      </c>
    </row>
    <row r="51" spans="1:16" x14ac:dyDescent="0.35">
      <c r="A51" s="40">
        <f>VLOOKUP(B51,'[1]PORTFOLIO RAW'!B:B,1,FALSE)</f>
        <v>674693</v>
      </c>
      <c r="B51" s="40">
        <v>674693</v>
      </c>
      <c r="C51" s="40" t="s">
        <v>7071</v>
      </c>
      <c r="D51" s="38" t="s">
        <v>7072</v>
      </c>
      <c r="E51" s="33">
        <v>3792418</v>
      </c>
      <c r="F51" s="33">
        <v>2374910</v>
      </c>
      <c r="G51" s="33">
        <v>2457449</v>
      </c>
      <c r="H51" s="33">
        <v>2441133</v>
      </c>
      <c r="I51" s="33">
        <v>1847610</v>
      </c>
      <c r="J51" s="33">
        <v>2055177</v>
      </c>
      <c r="K51" s="33">
        <v>2223124</v>
      </c>
      <c r="L51" s="33">
        <v>1887905</v>
      </c>
      <c r="M51" s="33">
        <v>2340376</v>
      </c>
      <c r="N51" s="33">
        <v>2325187</v>
      </c>
      <c r="O51" s="33">
        <v>2925796</v>
      </c>
      <c r="P51">
        <v>1809512</v>
      </c>
    </row>
    <row r="52" spans="1:16" x14ac:dyDescent="0.35">
      <c r="A52" s="40">
        <f>VLOOKUP(B52,'[1]PORTFOLIO RAW'!B:B,1,FALSE)</f>
        <v>546075</v>
      </c>
      <c r="B52" s="40">
        <v>546075</v>
      </c>
      <c r="C52" s="40" t="s">
        <v>7073</v>
      </c>
      <c r="D52" s="38" t="s">
        <v>7074</v>
      </c>
      <c r="E52" s="33">
        <v>2675733</v>
      </c>
      <c r="F52" s="33">
        <v>2994159</v>
      </c>
      <c r="G52" s="33">
        <v>3219184</v>
      </c>
      <c r="H52" s="33">
        <v>4015857</v>
      </c>
      <c r="I52" s="33">
        <v>4445225</v>
      </c>
      <c r="J52" s="33">
        <v>5215463</v>
      </c>
      <c r="K52" s="33">
        <v>6168028</v>
      </c>
      <c r="L52" s="33">
        <v>7027000</v>
      </c>
      <c r="M52" s="33">
        <v>7458400</v>
      </c>
      <c r="N52" s="33">
        <v>8498700</v>
      </c>
      <c r="O52" s="33">
        <v>10003900</v>
      </c>
      <c r="P52">
        <v>10044900</v>
      </c>
    </row>
    <row r="53" spans="1:16" x14ac:dyDescent="0.35">
      <c r="A53" s="40">
        <f>VLOOKUP(B53,'[1]PORTFOLIO RAW'!B:B,1,FALSE)</f>
        <v>912216</v>
      </c>
      <c r="B53" s="40">
        <v>912216</v>
      </c>
      <c r="C53" s="40" t="s">
        <v>7075</v>
      </c>
      <c r="D53" s="38" t="s">
        <v>7076</v>
      </c>
      <c r="E53" s="33">
        <v>3551000</v>
      </c>
      <c r="F53" s="33">
        <v>3405000</v>
      </c>
      <c r="G53" s="33">
        <v>3475000</v>
      </c>
      <c r="H53" s="33">
        <v>3372000</v>
      </c>
      <c r="I53" s="33">
        <v>3700000</v>
      </c>
      <c r="J53" s="33">
        <v>3471000</v>
      </c>
      <c r="K53" s="33">
        <v>3612000</v>
      </c>
      <c r="L53" s="33">
        <v>4085000</v>
      </c>
      <c r="M53" s="33">
        <v>4175000</v>
      </c>
      <c r="N53" s="33">
        <v>4166000</v>
      </c>
      <c r="O53" s="33">
        <v>4609000</v>
      </c>
      <c r="P53">
        <v>4960000</v>
      </c>
    </row>
    <row r="54" spans="1:16" x14ac:dyDescent="0.35">
      <c r="A54" s="40">
        <f>VLOOKUP(B54,'[1]PORTFOLIO RAW'!B:B,1,FALSE)</f>
        <v>993189</v>
      </c>
      <c r="B54" s="40">
        <v>993189</v>
      </c>
      <c r="C54" s="40" t="s">
        <v>7077</v>
      </c>
      <c r="D54" s="38" t="s">
        <v>7078</v>
      </c>
      <c r="E54" s="33">
        <v>25534000</v>
      </c>
      <c r="F54" s="33">
        <v>26288000</v>
      </c>
      <c r="G54" s="33">
        <v>27036000</v>
      </c>
      <c r="H54" s="33">
        <v>28141000</v>
      </c>
      <c r="I54" s="33">
        <v>29473000</v>
      </c>
      <c r="J54" s="33">
        <v>30571000</v>
      </c>
      <c r="K54" s="33">
        <v>31782000</v>
      </c>
      <c r="L54" s="33">
        <v>33053000</v>
      </c>
      <c r="M54" s="33">
        <v>35039000</v>
      </c>
      <c r="N54" s="33">
        <v>35414000</v>
      </c>
      <c r="O54" s="33">
        <v>35739000</v>
      </c>
      <c r="P54">
        <v>36729000</v>
      </c>
    </row>
    <row r="55" spans="1:16" x14ac:dyDescent="0.35">
      <c r="A55" s="40">
        <f>VLOOKUP(B55,'[1]PORTFOLIO RAW'!B:B,1,FALSE)</f>
        <v>905075</v>
      </c>
      <c r="B55" s="40">
        <v>905075</v>
      </c>
      <c r="C55" s="40" t="s">
        <v>7079</v>
      </c>
      <c r="D55" s="38" t="s">
        <v>7080</v>
      </c>
      <c r="E55" s="33">
        <v>6437000</v>
      </c>
      <c r="F55" s="33">
        <v>6454000</v>
      </c>
      <c r="G55" s="33">
        <v>6032000</v>
      </c>
      <c r="H55" s="33">
        <v>6255000</v>
      </c>
      <c r="I55" s="33">
        <v>6815000</v>
      </c>
      <c r="J55" s="33">
        <v>6481000</v>
      </c>
      <c r="K55" s="33">
        <v>8296000</v>
      </c>
      <c r="L55" s="33">
        <v>8113000</v>
      </c>
      <c r="M55" s="33">
        <v>8064000</v>
      </c>
      <c r="N55" s="33">
        <v>7796000</v>
      </c>
      <c r="O55" s="33">
        <v>7690000</v>
      </c>
      <c r="P55">
        <v>14499000</v>
      </c>
    </row>
    <row r="56" spans="1:16" x14ac:dyDescent="0.35">
      <c r="A56" s="40">
        <f>VLOOKUP(B56,'[1]PORTFOLIO RAW'!B:B,1,FALSE)</f>
        <v>937083</v>
      </c>
      <c r="B56" s="40">
        <v>937083</v>
      </c>
      <c r="C56" s="40" t="s">
        <v>7081</v>
      </c>
      <c r="D56" s="38" t="s">
        <v>7082</v>
      </c>
      <c r="E56" s="33">
        <v>9381600</v>
      </c>
      <c r="F56" s="33">
        <v>10052800</v>
      </c>
      <c r="G56" s="33">
        <v>8036500</v>
      </c>
      <c r="H56" s="33">
        <v>8063500</v>
      </c>
      <c r="I56" s="33">
        <v>7167600</v>
      </c>
      <c r="J56" s="33">
        <v>7109900</v>
      </c>
      <c r="K56" s="33">
        <v>7638100</v>
      </c>
      <c r="L56" s="33">
        <v>14302100</v>
      </c>
      <c r="M56" s="33">
        <v>15144500</v>
      </c>
      <c r="N56" s="33">
        <v>16965000</v>
      </c>
      <c r="O56" s="33">
        <v>18602400</v>
      </c>
      <c r="P56">
        <v>20538700</v>
      </c>
    </row>
    <row r="57" spans="1:16" x14ac:dyDescent="0.35">
      <c r="A57" s="40">
        <f>VLOOKUP(B57,'[1]PORTFOLIO RAW'!B:B,1,FALSE)</f>
        <v>944704</v>
      </c>
      <c r="B57" s="40">
        <v>944704</v>
      </c>
      <c r="C57" s="40" t="s">
        <v>7083</v>
      </c>
      <c r="D57" s="38" t="s">
        <v>7084</v>
      </c>
      <c r="E57" s="33">
        <v>23145800</v>
      </c>
      <c r="F57" s="33">
        <v>23437000</v>
      </c>
      <c r="G57" s="33">
        <v>25094600</v>
      </c>
      <c r="H57" s="33">
        <v>19986700</v>
      </c>
      <c r="I57" s="33">
        <v>22836400</v>
      </c>
      <c r="J57" s="33">
        <v>24254000</v>
      </c>
      <c r="K57" s="33">
        <v>25819000</v>
      </c>
      <c r="L57" s="33">
        <v>26033000</v>
      </c>
      <c r="M57" s="33">
        <v>30142000</v>
      </c>
      <c r="N57" s="33">
        <v>34122000</v>
      </c>
      <c r="O57" s="33">
        <v>40112000</v>
      </c>
      <c r="P57">
        <v>39951000</v>
      </c>
    </row>
    <row r="58" spans="1:16" x14ac:dyDescent="0.35">
      <c r="A58" s="40">
        <f>VLOOKUP(B58,'[1]PORTFOLIO RAW'!B:B,1,FALSE)</f>
        <v>902224</v>
      </c>
      <c r="B58" s="40">
        <v>902224</v>
      </c>
      <c r="C58" s="40" t="s">
        <v>7085</v>
      </c>
      <c r="D58" s="38" t="s">
        <v>7086</v>
      </c>
      <c r="E58" s="33">
        <v>54579000</v>
      </c>
      <c r="F58" s="33">
        <v>64471000</v>
      </c>
      <c r="G58" s="33">
        <v>57324000</v>
      </c>
      <c r="H58" s="33">
        <v>61527000</v>
      </c>
      <c r="I58" s="33">
        <v>79289000</v>
      </c>
      <c r="J58" s="33">
        <v>87345000</v>
      </c>
      <c r="K58" s="33">
        <v>84302000</v>
      </c>
      <c r="L58" s="33">
        <v>83277000</v>
      </c>
      <c r="M58" s="33">
        <v>76843000</v>
      </c>
      <c r="N58" s="33">
        <v>71914000</v>
      </c>
      <c r="O58" s="33">
        <v>75269000</v>
      </c>
      <c r="P58">
        <v>77070000</v>
      </c>
    </row>
    <row r="59" spans="1:16" x14ac:dyDescent="0.35">
      <c r="A59" s="40">
        <f>VLOOKUP(B59,'[1]PORTFOLIO RAW'!B:B,1,FALSE)</f>
        <v>755790</v>
      </c>
      <c r="B59" s="40">
        <v>755790</v>
      </c>
      <c r="C59" s="40" t="s">
        <v>7087</v>
      </c>
      <c r="D59" s="38" t="s">
        <v>7088</v>
      </c>
      <c r="E59" s="33">
        <v>3470326</v>
      </c>
      <c r="F59" s="33">
        <v>4267272</v>
      </c>
      <c r="G59" s="33">
        <v>5229029</v>
      </c>
      <c r="H59" s="33">
        <v>10148303</v>
      </c>
      <c r="I59" s="33">
        <v>9972514</v>
      </c>
      <c r="J59" s="33">
        <v>11685206</v>
      </c>
      <c r="K59" s="33">
        <v>13378200</v>
      </c>
      <c r="L59" s="33">
        <v>17340100</v>
      </c>
      <c r="M59" s="33">
        <v>27053400</v>
      </c>
      <c r="N59" s="33">
        <v>28085600</v>
      </c>
      <c r="O59" s="33">
        <v>30141000</v>
      </c>
      <c r="P59">
        <v>35480000</v>
      </c>
    </row>
    <row r="60" spans="1:16" x14ac:dyDescent="0.35">
      <c r="A60" s="40">
        <f>VLOOKUP(B60,'[1]PORTFOLIO RAW'!B:B,1,FALSE)</f>
        <v>867705</v>
      </c>
      <c r="B60" s="40">
        <v>867705</v>
      </c>
      <c r="C60" s="40" t="s">
        <v>7089</v>
      </c>
      <c r="D60" s="38" t="s">
        <v>7090</v>
      </c>
      <c r="E60" s="33">
        <v>2534693</v>
      </c>
      <c r="F60" s="33">
        <v>2681370</v>
      </c>
      <c r="G60" s="33">
        <v>3053203</v>
      </c>
      <c r="H60" s="33">
        <v>3659785</v>
      </c>
      <c r="I60" s="33">
        <v>4032062</v>
      </c>
      <c r="J60" s="33">
        <v>4753305</v>
      </c>
      <c r="K60" s="33">
        <v>5096831</v>
      </c>
      <c r="L60" s="33">
        <v>5383809</v>
      </c>
      <c r="M60" s="33">
        <v>5266242</v>
      </c>
      <c r="N60" s="33">
        <v>6137831</v>
      </c>
      <c r="O60" s="33">
        <v>5667814</v>
      </c>
      <c r="P60">
        <v>4999051</v>
      </c>
    </row>
    <row r="61" spans="1:16" x14ac:dyDescent="0.35">
      <c r="A61" s="40">
        <f>VLOOKUP(B61,'[1]PORTFOLIO RAW'!B:B,1,FALSE)</f>
        <v>902242</v>
      </c>
      <c r="B61" s="40">
        <v>902242</v>
      </c>
      <c r="C61" s="40" t="s">
        <v>7091</v>
      </c>
      <c r="D61" s="38" t="s">
        <v>7092</v>
      </c>
      <c r="E61" s="33">
        <v>1562147000</v>
      </c>
      <c r="F61" s="33">
        <v>2175052000</v>
      </c>
      <c r="G61" s="33">
        <v>2031989000</v>
      </c>
      <c r="H61" s="33">
        <v>2117605000</v>
      </c>
      <c r="I61" s="33">
        <v>2265792000</v>
      </c>
      <c r="J61" s="33">
        <v>2359141000</v>
      </c>
      <c r="K61" s="33">
        <v>2415689000</v>
      </c>
      <c r="L61" s="33">
        <v>2573126000</v>
      </c>
      <c r="M61" s="33">
        <v>2351698000</v>
      </c>
      <c r="N61" s="33">
        <v>2490972000</v>
      </c>
      <c r="O61" s="33">
        <v>2533600000</v>
      </c>
      <c r="P61">
        <v>2622532000</v>
      </c>
    </row>
    <row r="62" spans="1:16" x14ac:dyDescent="0.35">
      <c r="A62" s="40">
        <f>VLOOKUP(B62,'[1]PORTFOLIO RAW'!B:B,1,FALSE)</f>
        <v>951545</v>
      </c>
      <c r="B62" s="40">
        <v>951545</v>
      </c>
      <c r="C62" s="40" t="s">
        <v>7093</v>
      </c>
      <c r="D62" s="38" t="s">
        <v>7094</v>
      </c>
      <c r="E62" s="33">
        <v>16637000</v>
      </c>
      <c r="F62" s="33">
        <v>13243000</v>
      </c>
      <c r="G62" s="33">
        <v>14440000</v>
      </c>
      <c r="H62" s="33">
        <v>15095000</v>
      </c>
      <c r="I62" s="33">
        <v>15668000</v>
      </c>
      <c r="J62" s="33">
        <v>16548000</v>
      </c>
      <c r="K62" s="33">
        <v>17662000</v>
      </c>
      <c r="L62" s="33">
        <v>18753000</v>
      </c>
      <c r="M62" s="33">
        <v>18888000</v>
      </c>
      <c r="N62" s="33">
        <v>20386000</v>
      </c>
      <c r="O62" s="33">
        <v>21843000</v>
      </c>
      <c r="P62">
        <v>21935000</v>
      </c>
    </row>
    <row r="63" spans="1:16" x14ac:dyDescent="0.35">
      <c r="A63" s="40">
        <f>VLOOKUP(B63,'[1]PORTFOLIO RAW'!B:B,1,FALSE)</f>
        <v>944777</v>
      </c>
      <c r="B63" s="40">
        <v>944777</v>
      </c>
      <c r="C63" s="40" t="s">
        <v>7095</v>
      </c>
      <c r="D63" s="38" t="s">
        <v>7096</v>
      </c>
      <c r="E63" s="33">
        <v>3570480</v>
      </c>
      <c r="F63" s="33">
        <v>3808601</v>
      </c>
      <c r="G63" s="33">
        <v>3720951</v>
      </c>
      <c r="H63" s="33">
        <v>3969736</v>
      </c>
      <c r="I63" s="33">
        <v>4351940</v>
      </c>
      <c r="J63" s="33">
        <v>4160906</v>
      </c>
      <c r="K63" s="33">
        <v>4345632</v>
      </c>
      <c r="L63" s="33">
        <v>4462452</v>
      </c>
      <c r="M63" s="33">
        <v>4192460</v>
      </c>
      <c r="N63" s="33">
        <v>4104393</v>
      </c>
      <c r="O63" s="33">
        <v>6844057</v>
      </c>
      <c r="P63">
        <v>6958214</v>
      </c>
    </row>
    <row r="64" spans="1:16" x14ac:dyDescent="0.35">
      <c r="A64" s="40">
        <f>VLOOKUP(B64,'[1]PORTFOLIO RAW'!B:B,1,FALSE)</f>
        <v>542868</v>
      </c>
      <c r="B64" s="40">
        <v>542868</v>
      </c>
      <c r="C64" s="40" t="s">
        <v>7097</v>
      </c>
      <c r="D64" s="38" t="s">
        <v>7098</v>
      </c>
      <c r="E64" s="33">
        <v>52280000</v>
      </c>
      <c r="F64" s="33">
        <v>56964000</v>
      </c>
      <c r="G64" s="33">
        <v>66006000</v>
      </c>
      <c r="H64" s="33">
        <v>79051000</v>
      </c>
      <c r="I64" s="33">
        <v>85231000</v>
      </c>
      <c r="J64" s="33">
        <v>89489000</v>
      </c>
      <c r="K64" s="33">
        <v>99652000</v>
      </c>
      <c r="L64" s="33">
        <v>103434000</v>
      </c>
      <c r="M64" s="33">
        <v>111833000</v>
      </c>
      <c r="N64" s="33">
        <v>117353000</v>
      </c>
      <c r="O64" s="33">
        <v>125579000</v>
      </c>
      <c r="P64">
        <v>105565000</v>
      </c>
    </row>
    <row r="65" spans="1:16" x14ac:dyDescent="0.35">
      <c r="A65" s="40">
        <f>VLOOKUP(B65,'[1]PORTFOLIO RAW'!B:B,1,FALSE)</f>
        <v>916125</v>
      </c>
      <c r="B65" s="40">
        <v>916125</v>
      </c>
      <c r="C65" s="40" t="s">
        <v>7099</v>
      </c>
      <c r="D65" s="38" t="s">
        <v>7100</v>
      </c>
      <c r="E65" s="33">
        <v>3652000</v>
      </c>
      <c r="F65" s="33">
        <v>4684000</v>
      </c>
      <c r="G65" s="33">
        <v>4548000</v>
      </c>
      <c r="H65" s="33">
        <v>4530000</v>
      </c>
      <c r="I65" s="33">
        <v>4163000</v>
      </c>
      <c r="J65" s="33">
        <v>4355000</v>
      </c>
      <c r="K65" s="33">
        <v>4311000</v>
      </c>
      <c r="L65" s="33">
        <v>4258000</v>
      </c>
      <c r="M65" s="33">
        <v>4164000</v>
      </c>
      <c r="N65" s="33">
        <v>4518000</v>
      </c>
      <c r="O65" s="33">
        <v>4573000</v>
      </c>
      <c r="P65">
        <v>5060000</v>
      </c>
    </row>
    <row r="66" spans="1:16" x14ac:dyDescent="0.35">
      <c r="A66" s="40">
        <f>VLOOKUP(B66,'[1]PORTFOLIO RAW'!B:B,1,FALSE)</f>
        <v>904282</v>
      </c>
      <c r="B66" s="40">
        <v>904282</v>
      </c>
      <c r="C66" s="40" t="s">
        <v>7101</v>
      </c>
      <c r="D66" s="38" t="s">
        <v>7102</v>
      </c>
      <c r="E66" s="33">
        <v>43203000</v>
      </c>
      <c r="F66" s="33">
        <v>40436000</v>
      </c>
      <c r="G66" s="33">
        <v>48575000</v>
      </c>
      <c r="H66" s="33">
        <v>72823000</v>
      </c>
      <c r="I66" s="33">
        <v>79731000</v>
      </c>
      <c r="J66" s="33">
        <v>85771000</v>
      </c>
      <c r="K66" s="33">
        <v>89727000</v>
      </c>
      <c r="L66" s="33">
        <v>92023000</v>
      </c>
      <c r="M66" s="33">
        <v>90093000</v>
      </c>
      <c r="N66" s="33">
        <v>87270000</v>
      </c>
      <c r="O66" s="33">
        <v>87896000</v>
      </c>
      <c r="P66">
        <v>80549000</v>
      </c>
    </row>
    <row r="67" spans="1:16" x14ac:dyDescent="0.35">
      <c r="A67" s="40">
        <f>VLOOKUP(B67,'[1]PORTFOLIO RAW'!B:B,1,FALSE)</f>
        <v>906148</v>
      </c>
      <c r="B67" s="40">
        <v>906148</v>
      </c>
      <c r="C67" s="40" t="s">
        <v>7103</v>
      </c>
      <c r="D67" s="38" t="s">
        <v>7104</v>
      </c>
      <c r="E67" s="33">
        <v>10112000</v>
      </c>
      <c r="F67" s="33">
        <v>9979300</v>
      </c>
      <c r="G67" s="33">
        <v>11134000</v>
      </c>
      <c r="H67" s="33">
        <v>11088000</v>
      </c>
      <c r="I67" s="33">
        <v>12609000</v>
      </c>
      <c r="J67" s="33">
        <v>13302000</v>
      </c>
      <c r="K67" s="33">
        <v>13799000</v>
      </c>
      <c r="L67" s="33">
        <v>13383000</v>
      </c>
      <c r="M67" s="33">
        <v>11891000</v>
      </c>
      <c r="N67" s="33">
        <v>11822000</v>
      </c>
      <c r="O67" s="33">
        <v>12488000</v>
      </c>
      <c r="P67">
        <v>12009000</v>
      </c>
    </row>
    <row r="68" spans="1:16" x14ac:dyDescent="0.35">
      <c r="A68" s="40">
        <f>VLOOKUP(B68,'[1]PORTFOLIO RAW'!B:B,1,FALSE)</f>
        <v>922964</v>
      </c>
      <c r="B68" s="40">
        <v>922964</v>
      </c>
      <c r="C68" s="40" t="s">
        <v>7105</v>
      </c>
      <c r="D68" s="38" t="s">
        <v>7106</v>
      </c>
      <c r="E68" s="33">
        <v>62331000</v>
      </c>
      <c r="F68" s="33">
        <v>67548000</v>
      </c>
      <c r="G68" s="33">
        <v>59249000</v>
      </c>
      <c r="H68" s="33">
        <v>53667000</v>
      </c>
      <c r="I68" s="33">
        <v>61008000</v>
      </c>
      <c r="J68" s="33">
        <v>65359000</v>
      </c>
      <c r="K68" s="33">
        <v>65227000</v>
      </c>
      <c r="L68" s="33">
        <v>69190000</v>
      </c>
      <c r="M68" s="33">
        <v>71877000</v>
      </c>
      <c r="N68" s="33">
        <v>72978000</v>
      </c>
      <c r="O68" s="33">
        <v>71567000</v>
      </c>
      <c r="P68">
        <v>70818000</v>
      </c>
    </row>
    <row r="69" spans="1:16" x14ac:dyDescent="0.35">
      <c r="A69" s="40">
        <f>VLOOKUP(B69,'[1]PORTFOLIO RAW'!B:B,1,FALSE)</f>
        <v>929814</v>
      </c>
      <c r="B69" s="40">
        <v>929814</v>
      </c>
      <c r="C69" s="40" t="s">
        <v>7107</v>
      </c>
      <c r="D69" s="38" t="s">
        <v>7108</v>
      </c>
      <c r="E69" s="33">
        <v>11835500</v>
      </c>
      <c r="F69" s="33">
        <v>13682500</v>
      </c>
      <c r="G69" s="33">
        <v>11073300</v>
      </c>
      <c r="H69" s="33">
        <v>11738000</v>
      </c>
      <c r="I69" s="33">
        <v>11408700</v>
      </c>
      <c r="J69" s="33">
        <v>11441900</v>
      </c>
      <c r="K69" s="33">
        <v>20405300</v>
      </c>
      <c r="L69" s="33">
        <v>19366400</v>
      </c>
      <c r="M69" s="33">
        <v>17542200</v>
      </c>
      <c r="N69" s="33">
        <v>13390600</v>
      </c>
      <c r="O69" s="33">
        <v>10096300</v>
      </c>
      <c r="P69">
        <v>10389500</v>
      </c>
    </row>
    <row r="70" spans="1:16" x14ac:dyDescent="0.35">
      <c r="A70" s="40">
        <f>VLOOKUP(B70,'[1]PORTFOLIO RAW'!B:B,1,FALSE)</f>
        <v>902288</v>
      </c>
      <c r="B70" s="40">
        <v>902288</v>
      </c>
      <c r="C70" s="40" t="s">
        <v>7109</v>
      </c>
      <c r="D70" s="38" t="s">
        <v>7110</v>
      </c>
      <c r="E70" s="33">
        <v>28343000</v>
      </c>
      <c r="F70" s="33">
        <v>33498000</v>
      </c>
      <c r="G70" s="33">
        <v>33873000</v>
      </c>
      <c r="H70" s="33">
        <v>36146000</v>
      </c>
      <c r="I70" s="33">
        <v>37416000</v>
      </c>
      <c r="J70" s="33">
        <v>39287000</v>
      </c>
      <c r="K70" s="33">
        <v>40647000</v>
      </c>
      <c r="L70" s="33">
        <v>44308000</v>
      </c>
      <c r="M70" s="33">
        <v>45642000</v>
      </c>
      <c r="N70" s="33">
        <v>48255000</v>
      </c>
      <c r="O70" s="33">
        <v>48111000</v>
      </c>
      <c r="P70">
        <v>53920000</v>
      </c>
    </row>
    <row r="71" spans="1:16" x14ac:dyDescent="0.35">
      <c r="A71" s="40">
        <f>VLOOKUP(B71,'[1]PORTFOLIO RAW'!B:B,1,FALSE)</f>
        <v>901686</v>
      </c>
      <c r="B71" s="40">
        <v>901686</v>
      </c>
      <c r="C71" s="40" t="s">
        <v>7111</v>
      </c>
      <c r="D71" s="38" t="s">
        <v>7112</v>
      </c>
      <c r="E71" s="33">
        <v>14097000</v>
      </c>
      <c r="F71" s="33">
        <v>14901000</v>
      </c>
      <c r="G71" s="33">
        <v>15256000</v>
      </c>
      <c r="H71" s="33">
        <v>15616000</v>
      </c>
      <c r="I71" s="33">
        <v>16452000</v>
      </c>
      <c r="J71" s="33">
        <v>17131000</v>
      </c>
      <c r="K71" s="33">
        <v>17416000</v>
      </c>
      <c r="L71" s="33">
        <v>19185000</v>
      </c>
      <c r="M71" s="33">
        <v>20340000</v>
      </c>
      <c r="N71" s="33">
        <v>21622000</v>
      </c>
      <c r="O71" s="33">
        <v>23050000</v>
      </c>
      <c r="P71">
        <v>24529000</v>
      </c>
    </row>
    <row r="72" spans="1:16" x14ac:dyDescent="0.35">
      <c r="A72" s="40">
        <f>VLOOKUP(B72,'[1]PORTFOLIO RAW'!B:B,1,FALSE)</f>
        <v>938928</v>
      </c>
      <c r="B72" s="40">
        <v>938928</v>
      </c>
      <c r="C72" s="40" t="s">
        <v>7113</v>
      </c>
      <c r="D72" s="38" t="s">
        <v>7114</v>
      </c>
      <c r="E72" s="33">
        <v>2540256</v>
      </c>
      <c r="F72" s="33">
        <v>2561971</v>
      </c>
      <c r="G72" s="33">
        <v>2524126</v>
      </c>
      <c r="H72" s="33">
        <v>2501946</v>
      </c>
      <c r="I72" s="33">
        <v>2602690</v>
      </c>
      <c r="J72" s="33">
        <v>2926950</v>
      </c>
      <c r="K72" s="33">
        <v>3120982</v>
      </c>
      <c r="L72" s="33">
        <v>4442608</v>
      </c>
      <c r="M72" s="33">
        <v>4456100</v>
      </c>
      <c r="N72" s="33">
        <v>4469811</v>
      </c>
      <c r="O72" s="33">
        <v>4798400</v>
      </c>
      <c r="P72">
        <v>6054400</v>
      </c>
    </row>
    <row r="73" spans="1:16" x14ac:dyDescent="0.35">
      <c r="A73" s="40">
        <f>VLOOKUP(B73,'[1]PORTFOLIO RAW'!B:B,1,FALSE)</f>
        <v>912273</v>
      </c>
      <c r="B73" s="40">
        <v>912273</v>
      </c>
      <c r="C73" s="40" t="s">
        <v>7115</v>
      </c>
      <c r="D73" s="38" t="s">
        <v>7116</v>
      </c>
      <c r="E73" s="33">
        <v>15013000</v>
      </c>
      <c r="F73" s="33">
        <v>16324000</v>
      </c>
      <c r="G73" s="33">
        <v>18313000</v>
      </c>
      <c r="H73" s="33">
        <v>23043000</v>
      </c>
      <c r="I73" s="33">
        <v>25196000</v>
      </c>
      <c r="J73" s="33">
        <v>27032000</v>
      </c>
      <c r="K73" s="33">
        <v>26244000</v>
      </c>
      <c r="L73" s="33">
        <v>28174000</v>
      </c>
      <c r="M73" s="33">
        <v>26491000</v>
      </c>
      <c r="N73" s="33">
        <v>25574000</v>
      </c>
      <c r="O73" s="33">
        <v>26681000</v>
      </c>
      <c r="P73">
        <v>26554000</v>
      </c>
    </row>
    <row r="74" spans="1:16" x14ac:dyDescent="0.35">
      <c r="A74" s="40">
        <f>VLOOKUP(B74,'[1]PORTFOLIO RAW'!B:B,1,FALSE)</f>
        <v>923036</v>
      </c>
      <c r="B74" s="40">
        <v>923036</v>
      </c>
      <c r="C74" s="40" t="s">
        <v>7117</v>
      </c>
      <c r="D74" s="38" t="s">
        <v>7118</v>
      </c>
      <c r="E74" s="33">
        <v>5275100</v>
      </c>
      <c r="F74" s="33">
        <v>4901900</v>
      </c>
      <c r="G74" s="33">
        <v>5274100</v>
      </c>
      <c r="H74" s="33">
        <v>5219800</v>
      </c>
      <c r="I74" s="33">
        <v>11367400</v>
      </c>
      <c r="J74" s="33">
        <v>9181400</v>
      </c>
      <c r="K74" s="33">
        <v>9071100</v>
      </c>
      <c r="L74" s="33">
        <v>7935800</v>
      </c>
      <c r="M74" s="33">
        <v>7221300</v>
      </c>
      <c r="N74" s="33">
        <v>7178600</v>
      </c>
      <c r="O74" s="33">
        <v>5104100</v>
      </c>
      <c r="P74">
        <v>4879700</v>
      </c>
    </row>
    <row r="75" spans="1:16" x14ac:dyDescent="0.35">
      <c r="A75" s="40">
        <f>VLOOKUP(B75,'[1]PORTFOLIO RAW'!B:B,1,FALSE)</f>
        <v>905966</v>
      </c>
      <c r="B75" s="40">
        <v>905966</v>
      </c>
      <c r="C75" s="40" t="s">
        <v>7119</v>
      </c>
      <c r="D75" s="38" t="s">
        <v>7120</v>
      </c>
      <c r="E75" s="33">
        <v>7924000</v>
      </c>
      <c r="F75" s="33">
        <v>8028000</v>
      </c>
      <c r="G75" s="33">
        <v>8380000</v>
      </c>
      <c r="H75" s="33">
        <v>10199000</v>
      </c>
      <c r="I75" s="33">
        <v>11501000</v>
      </c>
      <c r="J75" s="33">
        <v>12371000</v>
      </c>
      <c r="K75" s="33">
        <v>14667000</v>
      </c>
      <c r="L75" s="33">
        <v>15776000</v>
      </c>
      <c r="M75" s="33">
        <v>15134000</v>
      </c>
      <c r="N75" s="33">
        <v>15011000</v>
      </c>
      <c r="O75" s="33">
        <v>18075000</v>
      </c>
      <c r="P75">
        <v>19062000</v>
      </c>
    </row>
    <row r="76" spans="1:16" x14ac:dyDescent="0.35">
      <c r="A76" s="40">
        <f>VLOOKUP(B76,'[1]PORTFOLIO RAW'!B:B,1,FALSE)</f>
        <v>325922</v>
      </c>
      <c r="B76" s="40">
        <v>325922</v>
      </c>
      <c r="C76" s="40" t="s">
        <v>7121</v>
      </c>
      <c r="D76" s="38" t="s">
        <v>7122</v>
      </c>
      <c r="E76" s="33">
        <v>10692500</v>
      </c>
      <c r="F76" s="33">
        <v>7496100</v>
      </c>
      <c r="G76" s="33">
        <v>6756600</v>
      </c>
      <c r="H76" s="33">
        <v>5938600</v>
      </c>
      <c r="I76" s="33">
        <v>5358400</v>
      </c>
      <c r="J76" s="33">
        <v>6538700</v>
      </c>
      <c r="K76" s="33">
        <v>8269800</v>
      </c>
      <c r="L76" s="33">
        <v>9637500</v>
      </c>
      <c r="M76" s="33">
        <v>10592900</v>
      </c>
      <c r="N76" s="33">
        <v>11082600</v>
      </c>
      <c r="O76" s="33">
        <v>11819600</v>
      </c>
      <c r="P76">
        <v>13920600</v>
      </c>
    </row>
    <row r="77" spans="1:16" x14ac:dyDescent="0.35">
      <c r="A77" s="40">
        <f>VLOOKUP(B77,'[1]PORTFOLIO RAW'!B:B,1,FALSE)</f>
        <v>912941</v>
      </c>
      <c r="B77" s="40">
        <v>912941</v>
      </c>
      <c r="C77" s="40" t="s">
        <v>7123</v>
      </c>
      <c r="D77" s="38" t="s">
        <v>7124</v>
      </c>
      <c r="E77" s="33">
        <v>17471935</v>
      </c>
      <c r="F77" s="33">
        <v>17490128</v>
      </c>
      <c r="G77" s="33">
        <v>19595420</v>
      </c>
      <c r="H77" s="33">
        <v>22217100</v>
      </c>
      <c r="I77" s="33">
        <v>29949400</v>
      </c>
      <c r="J77" s="33">
        <v>32941000</v>
      </c>
      <c r="K77" s="33">
        <v>34672200</v>
      </c>
      <c r="L77" s="33">
        <v>36991700</v>
      </c>
      <c r="M77" s="33">
        <v>48222200</v>
      </c>
      <c r="N77" s="33">
        <v>45295300</v>
      </c>
      <c r="O77" s="33">
        <v>46648600</v>
      </c>
      <c r="P77">
        <v>47832500</v>
      </c>
    </row>
    <row r="78" spans="1:16" x14ac:dyDescent="0.35">
      <c r="A78" s="40">
        <f>VLOOKUP(B78,'[1]PORTFOLIO RAW'!B:B,1,FALSE)</f>
        <v>683118</v>
      </c>
      <c r="B78" s="40">
        <v>683118</v>
      </c>
      <c r="C78" s="40" t="s">
        <v>7125</v>
      </c>
      <c r="D78" s="38" t="s">
        <v>7126</v>
      </c>
      <c r="E78" s="33">
        <v>1714600</v>
      </c>
      <c r="F78" s="33">
        <v>1553300</v>
      </c>
      <c r="G78" s="33">
        <v>1810700</v>
      </c>
      <c r="H78" s="33">
        <v>2352400</v>
      </c>
      <c r="I78" s="33">
        <v>2729700</v>
      </c>
      <c r="J78" s="33">
        <v>3792400</v>
      </c>
      <c r="K78" s="33">
        <v>4246400</v>
      </c>
      <c r="L78" s="33">
        <v>4501200</v>
      </c>
      <c r="M78" s="33">
        <v>4985700</v>
      </c>
      <c r="N78" s="33">
        <v>5011200</v>
      </c>
      <c r="O78" s="33">
        <v>8450400</v>
      </c>
      <c r="P78">
        <v>9329000</v>
      </c>
    </row>
    <row r="79" spans="1:16" x14ac:dyDescent="0.35">
      <c r="A79" s="40">
        <f>VLOOKUP(B79,'[1]PORTFOLIO RAW'!B:B,1,FALSE)</f>
        <v>906189</v>
      </c>
      <c r="B79" s="40">
        <v>906189</v>
      </c>
      <c r="C79" s="40" t="s">
        <v>7127</v>
      </c>
      <c r="D79" s="38" t="s">
        <v>7128</v>
      </c>
      <c r="E79" s="33">
        <v>37176200</v>
      </c>
      <c r="F79" s="33">
        <v>37294000</v>
      </c>
      <c r="G79" s="33">
        <v>38327800</v>
      </c>
      <c r="H79" s="33">
        <v>40789700</v>
      </c>
      <c r="I79" s="33">
        <v>45348800</v>
      </c>
      <c r="J79" s="33">
        <v>52985400</v>
      </c>
      <c r="K79" s="33">
        <v>57195900</v>
      </c>
      <c r="L79" s="33">
        <v>58559800</v>
      </c>
      <c r="M79" s="33">
        <v>55180300</v>
      </c>
      <c r="N79" s="33">
        <v>55017000</v>
      </c>
      <c r="O79" s="33">
        <v>63371300</v>
      </c>
      <c r="P79">
        <v>69300000</v>
      </c>
    </row>
    <row r="80" spans="1:16" x14ac:dyDescent="0.35">
      <c r="A80" s="40">
        <f>VLOOKUP(B80,'[1]PORTFOLIO RAW'!B:B,1,FALSE)</f>
        <v>327998</v>
      </c>
      <c r="B80" s="40">
        <v>327998</v>
      </c>
      <c r="C80" s="40" t="s">
        <v>7129</v>
      </c>
      <c r="D80" s="38" t="s">
        <v>7130</v>
      </c>
      <c r="E80" s="33">
        <v>1045409000</v>
      </c>
      <c r="F80" s="33">
        <v>658812000</v>
      </c>
      <c r="G80" s="33">
        <v>771462000</v>
      </c>
      <c r="H80" s="33">
        <v>807698000</v>
      </c>
      <c r="I80" s="33">
        <v>749898000</v>
      </c>
      <c r="J80" s="33">
        <v>780960000</v>
      </c>
      <c r="K80" s="33">
        <v>832702000</v>
      </c>
      <c r="L80" s="33">
        <v>801510000</v>
      </c>
      <c r="M80" s="33">
        <v>787465000</v>
      </c>
      <c r="N80" s="33">
        <v>814949000</v>
      </c>
      <c r="O80" s="33">
        <v>851733000</v>
      </c>
      <c r="P80">
        <v>853531000</v>
      </c>
    </row>
    <row r="81" spans="1:16" x14ac:dyDescent="0.35">
      <c r="A81" s="40">
        <f>VLOOKUP(B81,'[1]PORTFOLIO RAW'!B:B,1,FALSE)</f>
        <v>683432</v>
      </c>
      <c r="B81" s="40">
        <v>683432</v>
      </c>
      <c r="C81" s="40" t="s">
        <v>7131</v>
      </c>
      <c r="D81" s="38" t="s">
        <v>7132</v>
      </c>
      <c r="E81" s="33">
        <v>4467800</v>
      </c>
      <c r="F81" s="33">
        <v>19921400</v>
      </c>
      <c r="G81" s="33">
        <v>19540300</v>
      </c>
      <c r="H81" s="33">
        <v>19461900</v>
      </c>
      <c r="I81" s="33">
        <v>19551500</v>
      </c>
      <c r="J81" s="33">
        <v>19616900</v>
      </c>
      <c r="K81" s="33">
        <v>19949200</v>
      </c>
      <c r="L81" s="33">
        <v>20094000</v>
      </c>
      <c r="M81" s="33">
        <v>20577200</v>
      </c>
      <c r="N81" s="33">
        <v>20629600</v>
      </c>
      <c r="O81" s="33">
        <v>21147000</v>
      </c>
      <c r="P81">
        <v>21617000</v>
      </c>
    </row>
    <row r="82" spans="1:16" x14ac:dyDescent="0.35">
      <c r="A82" s="40">
        <f>VLOOKUP(B82,'[1]PORTFOLIO RAW'!B:B,1,FALSE)</f>
        <v>921964</v>
      </c>
      <c r="B82" s="40">
        <v>921964</v>
      </c>
      <c r="C82" s="40" t="s">
        <v>7133</v>
      </c>
      <c r="D82" s="38" t="s">
        <v>7134</v>
      </c>
      <c r="E82" s="33">
        <v>60928000</v>
      </c>
      <c r="F82" s="33">
        <v>62497000</v>
      </c>
      <c r="G82" s="33">
        <v>63117000</v>
      </c>
      <c r="H82" s="33">
        <v>69206000</v>
      </c>
      <c r="I82" s="33">
        <v>72124000</v>
      </c>
      <c r="J82" s="33">
        <v>74898000</v>
      </c>
      <c r="K82" s="33">
        <v>81241000</v>
      </c>
      <c r="L82" s="33">
        <v>84186000</v>
      </c>
      <c r="M82" s="33">
        <v>88182000</v>
      </c>
      <c r="N82" s="33">
        <v>92033000</v>
      </c>
      <c r="O82" s="33">
        <v>95789000</v>
      </c>
      <c r="P82">
        <v>98598000</v>
      </c>
    </row>
    <row r="83" spans="1:16" x14ac:dyDescent="0.35">
      <c r="A83" s="40">
        <f>VLOOKUP(B83,'[1]PORTFOLIO RAW'!B:B,1,FALSE)</f>
        <v>154259</v>
      </c>
      <c r="B83" s="40">
        <v>154259</v>
      </c>
      <c r="C83" s="40" t="s">
        <v>7135</v>
      </c>
      <c r="D83" s="38" t="s">
        <v>7136</v>
      </c>
      <c r="E83" s="33">
        <v>1749000</v>
      </c>
      <c r="F83" s="33">
        <v>2002700</v>
      </c>
      <c r="G83" s="33">
        <v>2254700</v>
      </c>
      <c r="H83" s="33">
        <v>2342500</v>
      </c>
      <c r="I83" s="33">
        <v>2311800</v>
      </c>
      <c r="J83" s="33">
        <v>2723700</v>
      </c>
      <c r="K83" s="33">
        <v>2747800</v>
      </c>
      <c r="L83" s="33">
        <v>3536400</v>
      </c>
      <c r="M83" s="33">
        <v>15901200</v>
      </c>
      <c r="N83" s="33">
        <v>15701600</v>
      </c>
      <c r="O83" s="33">
        <v>16332800</v>
      </c>
      <c r="P83">
        <v>13501200</v>
      </c>
    </row>
    <row r="84" spans="1:16" x14ac:dyDescent="0.35">
      <c r="A84" s="40">
        <f>VLOOKUP(B84,'[1]PORTFOLIO RAW'!B:B,1,FALSE)</f>
        <v>904830</v>
      </c>
      <c r="B84" s="40">
        <v>904830</v>
      </c>
      <c r="C84" s="40" t="s">
        <v>7137</v>
      </c>
      <c r="D84" s="38" t="s">
        <v>7138</v>
      </c>
      <c r="E84" s="33">
        <v>8069770</v>
      </c>
      <c r="F84" s="33">
        <v>7867304</v>
      </c>
      <c r="G84" s="33">
        <v>7882403</v>
      </c>
      <c r="H84" s="33">
        <v>8562894</v>
      </c>
      <c r="I84" s="33">
        <v>9501450</v>
      </c>
      <c r="J84" s="33">
        <v>10443943</v>
      </c>
      <c r="K84" s="33">
        <v>10838172</v>
      </c>
      <c r="L84" s="33">
        <v>9090385</v>
      </c>
      <c r="M84" s="33">
        <v>8619763</v>
      </c>
      <c r="N84" s="33">
        <v>10115991</v>
      </c>
      <c r="O84" s="33">
        <v>10657653</v>
      </c>
      <c r="P84">
        <v>8365771</v>
      </c>
    </row>
    <row r="85" spans="1:16" x14ac:dyDescent="0.35">
      <c r="A85" s="40">
        <f>VLOOKUP(B85,'[1]PORTFOLIO RAW'!B:B,1,FALSE)</f>
        <v>932913</v>
      </c>
      <c r="B85" s="40">
        <v>932913</v>
      </c>
      <c r="C85" s="40" t="s">
        <v>7139</v>
      </c>
      <c r="D85" s="38" t="s">
        <v>7140</v>
      </c>
      <c r="E85" s="33">
        <v>19231200</v>
      </c>
      <c r="F85" s="33">
        <v>17273200</v>
      </c>
      <c r="G85" s="33">
        <v>17880700</v>
      </c>
      <c r="H85" s="33">
        <v>19551900</v>
      </c>
      <c r="I85" s="33">
        <v>20505400</v>
      </c>
      <c r="J85" s="33">
        <v>22151900</v>
      </c>
      <c r="K85" s="33">
        <v>22098700</v>
      </c>
      <c r="L85" s="33">
        <v>21559700</v>
      </c>
      <c r="M85" s="33">
        <v>22110700</v>
      </c>
      <c r="N85" s="33">
        <v>23165400</v>
      </c>
      <c r="O85" s="33">
        <v>24931200</v>
      </c>
      <c r="P85">
        <v>24617000</v>
      </c>
    </row>
    <row r="86" spans="1:16" x14ac:dyDescent="0.35">
      <c r="A86" s="40">
        <f>VLOOKUP(B86,'[1]PORTFOLIO RAW'!B:B,1,FALSE)</f>
        <v>905214</v>
      </c>
      <c r="B86" s="40">
        <v>905214</v>
      </c>
      <c r="C86" s="40" t="s">
        <v>7141</v>
      </c>
      <c r="D86" s="38" t="s">
        <v>7142</v>
      </c>
      <c r="E86" s="33">
        <v>23754000</v>
      </c>
      <c r="F86" s="33">
        <v>24590000</v>
      </c>
      <c r="G86" s="33">
        <v>24195000</v>
      </c>
      <c r="H86" s="33">
        <v>24896000</v>
      </c>
      <c r="I86" s="33">
        <v>26009000</v>
      </c>
      <c r="J86" s="33">
        <v>26339000</v>
      </c>
      <c r="K86" s="33">
        <v>25935000</v>
      </c>
      <c r="L86" s="33">
        <v>27974000</v>
      </c>
      <c r="M86" s="33">
        <v>28737000</v>
      </c>
      <c r="N86" s="33">
        <v>32041000</v>
      </c>
      <c r="O86" s="33">
        <v>33767000</v>
      </c>
      <c r="P86">
        <v>36288000</v>
      </c>
    </row>
    <row r="87" spans="1:16" x14ac:dyDescent="0.35">
      <c r="A87" s="40">
        <f>VLOOKUP(B87,'[1]PORTFOLIO RAW'!B:B,1,FALSE)</f>
        <v>513260</v>
      </c>
      <c r="B87" s="40">
        <v>513260</v>
      </c>
      <c r="C87" s="40" t="s">
        <v>7143</v>
      </c>
      <c r="D87" s="38" t="s">
        <v>7144</v>
      </c>
      <c r="E87" s="33">
        <v>7661981</v>
      </c>
      <c r="F87" s="33">
        <v>7690883</v>
      </c>
      <c r="G87" s="33">
        <v>7304279</v>
      </c>
      <c r="H87" s="33">
        <v>7644276</v>
      </c>
      <c r="I87" s="33">
        <v>7004437</v>
      </c>
      <c r="J87" s="33">
        <v>7560101</v>
      </c>
      <c r="K87" s="33">
        <v>7752614</v>
      </c>
      <c r="L87" s="33">
        <v>7754839</v>
      </c>
      <c r="M87" s="33">
        <v>6917113</v>
      </c>
      <c r="N87" s="33">
        <v>6772002</v>
      </c>
      <c r="O87" s="33">
        <v>7388196</v>
      </c>
      <c r="P87">
        <v>7804024</v>
      </c>
    </row>
    <row r="88" spans="1:16" x14ac:dyDescent="0.35">
      <c r="A88" s="40">
        <f>VLOOKUP(B88,'[1]PORTFOLIO RAW'!B:B,1,FALSE)</f>
        <v>152719</v>
      </c>
      <c r="B88" s="40">
        <v>152719</v>
      </c>
      <c r="C88" s="40" t="s">
        <v>7145</v>
      </c>
      <c r="D88" s="38" t="s">
        <v>7146</v>
      </c>
      <c r="E88" s="33">
        <v>2881100</v>
      </c>
      <c r="F88" s="33">
        <v>4730700</v>
      </c>
      <c r="G88" s="33">
        <v>5025300</v>
      </c>
      <c r="H88" s="33">
        <v>5247400</v>
      </c>
      <c r="I88" s="33">
        <v>5466600</v>
      </c>
      <c r="J88" s="33">
        <v>5944200</v>
      </c>
      <c r="K88" s="33">
        <v>6915600</v>
      </c>
      <c r="L88" s="33">
        <v>7100700</v>
      </c>
      <c r="M88" s="33">
        <v>5994700</v>
      </c>
      <c r="N88" s="33">
        <v>4582600</v>
      </c>
      <c r="O88" s="33">
        <v>5504200</v>
      </c>
      <c r="P88">
        <v>5469600</v>
      </c>
    </row>
    <row r="89" spans="1:16" x14ac:dyDescent="0.35">
      <c r="A89" s="40">
        <f>VLOOKUP(B89,'[1]PORTFOLIO RAW'!B:B,1,FALSE)</f>
        <v>687609</v>
      </c>
      <c r="B89" s="40">
        <v>687609</v>
      </c>
      <c r="C89" s="40" t="s">
        <v>7147</v>
      </c>
      <c r="D89" s="38" t="s">
        <v>7148</v>
      </c>
      <c r="E89" s="33">
        <v>15366037</v>
      </c>
      <c r="F89" s="33">
        <v>15592439</v>
      </c>
      <c r="G89" s="33">
        <v>18408320</v>
      </c>
      <c r="H89" s="33">
        <v>22003762</v>
      </c>
      <c r="I89" s="33">
        <v>27320218</v>
      </c>
      <c r="J89" s="33">
        <v>37074000</v>
      </c>
      <c r="K89" s="33">
        <v>41488000</v>
      </c>
      <c r="L89" s="33">
        <v>45132000</v>
      </c>
      <c r="M89" s="33">
        <v>17785000</v>
      </c>
      <c r="N89" s="33">
        <v>19239000</v>
      </c>
      <c r="O89" s="33">
        <v>20786000</v>
      </c>
      <c r="P89">
        <v>18027000</v>
      </c>
    </row>
    <row r="90" spans="1:16" x14ac:dyDescent="0.35">
      <c r="A90" s="40">
        <f>VLOOKUP(B90,'[1]PORTFOLIO RAW'!B:B,1,FALSE)</f>
        <v>923937</v>
      </c>
      <c r="B90" s="40">
        <v>923937</v>
      </c>
      <c r="C90" s="40" t="s">
        <v>7149</v>
      </c>
      <c r="D90" s="38" t="s">
        <v>7150</v>
      </c>
      <c r="E90" s="33">
        <v>1715746000</v>
      </c>
      <c r="F90" s="33">
        <v>1817943000</v>
      </c>
      <c r="G90" s="33">
        <v>2223299000</v>
      </c>
      <c r="H90" s="33">
        <v>2264909000</v>
      </c>
      <c r="I90" s="33">
        <v>2097047000</v>
      </c>
      <c r="J90" s="33">
        <v>2176936000</v>
      </c>
      <c r="K90" s="33">
        <v>2069917000</v>
      </c>
      <c r="L90" s="33">
        <v>2076280000</v>
      </c>
      <c r="M90" s="33">
        <v>2119852000</v>
      </c>
      <c r="N90" s="33">
        <v>2168476000</v>
      </c>
      <c r="O90" s="33">
        <v>2268609000</v>
      </c>
      <c r="P90">
        <v>2343766000</v>
      </c>
    </row>
    <row r="91" spans="1:16" x14ac:dyDescent="0.35">
      <c r="A91" s="40">
        <f>VLOOKUP(B91,'[1]PORTFOLIO RAW'!B:B,1,FALSE)</f>
        <v>741344</v>
      </c>
      <c r="B91" s="40">
        <v>741344</v>
      </c>
      <c r="C91" s="40" t="s">
        <v>7151</v>
      </c>
      <c r="D91" s="38" t="s">
        <v>7152</v>
      </c>
      <c r="E91" s="33">
        <v>2187631000</v>
      </c>
      <c r="F91" s="33">
        <v>1938470000</v>
      </c>
      <c r="G91" s="33">
        <v>1856646000</v>
      </c>
      <c r="H91" s="33">
        <v>1913902000</v>
      </c>
      <c r="I91" s="33">
        <v>1818846000</v>
      </c>
      <c r="J91" s="33">
        <v>1864660000</v>
      </c>
      <c r="K91" s="33">
        <v>1824601000</v>
      </c>
      <c r="L91" s="33">
        <v>1789547000</v>
      </c>
      <c r="M91" s="33">
        <v>1680018000</v>
      </c>
      <c r="N91" s="33">
        <v>1742387000</v>
      </c>
      <c r="O91" s="33">
        <v>1815668000</v>
      </c>
      <c r="P91">
        <v>1889698000</v>
      </c>
    </row>
    <row r="92" spans="1:16" x14ac:dyDescent="0.35">
      <c r="A92" s="40">
        <f>VLOOKUP(B92,'[1]PORTFOLIO RAW'!B:B,1,FALSE)</f>
        <v>357922</v>
      </c>
      <c r="B92" s="40">
        <v>357922</v>
      </c>
      <c r="C92" s="40" t="s">
        <v>7153</v>
      </c>
      <c r="D92" s="38" t="s">
        <v>7154</v>
      </c>
      <c r="E92" s="33">
        <v>5964000</v>
      </c>
      <c r="F92" s="33">
        <v>5253000</v>
      </c>
      <c r="G92" s="33">
        <v>5485000</v>
      </c>
      <c r="H92" s="33">
        <v>5962000</v>
      </c>
      <c r="I92" s="33">
        <v>6166000</v>
      </c>
      <c r="J92" s="33">
        <v>11619000</v>
      </c>
      <c r="K92" s="33">
        <v>11845000</v>
      </c>
      <c r="L92" s="33">
        <v>16072000</v>
      </c>
      <c r="M92" s="33">
        <v>15611000</v>
      </c>
      <c r="N92" s="33">
        <v>15457000</v>
      </c>
      <c r="O92" s="33">
        <v>15999000</v>
      </c>
      <c r="P92">
        <v>15995000</v>
      </c>
    </row>
    <row r="93" spans="1:16" x14ac:dyDescent="0.35">
      <c r="A93" s="40">
        <f>VLOOKUP(B93,'[1]PORTFOLIO RAW'!B:B,1,FALSE)</f>
        <v>883488</v>
      </c>
      <c r="B93" s="40">
        <v>883488</v>
      </c>
      <c r="C93" s="40" t="s">
        <v>7155</v>
      </c>
      <c r="D93" s="38" t="s">
        <v>7156</v>
      </c>
      <c r="E93" s="33">
        <v>56295703</v>
      </c>
      <c r="F93" s="33">
        <v>47503518</v>
      </c>
      <c r="G93" s="33">
        <v>45924624</v>
      </c>
      <c r="H93" s="33">
        <v>44899407</v>
      </c>
      <c r="I93" s="33">
        <v>46361748</v>
      </c>
      <c r="J93" s="33">
        <v>45970536</v>
      </c>
      <c r="K93" s="33">
        <v>45040853</v>
      </c>
      <c r="L93" s="33">
        <v>44579000</v>
      </c>
      <c r="M93" s="33">
        <v>44394000</v>
      </c>
      <c r="N93" s="33">
        <v>48243000</v>
      </c>
      <c r="O93" s="33">
        <v>63114000</v>
      </c>
      <c r="P93">
        <v>65003000</v>
      </c>
    </row>
    <row r="94" spans="1:16" x14ac:dyDescent="0.35">
      <c r="A94" s="40">
        <f>VLOOKUP(B94,'[1]PORTFOLIO RAW'!B:B,1,FALSE)</f>
        <v>755148</v>
      </c>
      <c r="B94" s="40">
        <v>755148</v>
      </c>
      <c r="C94" s="40" t="s">
        <v>7157</v>
      </c>
      <c r="D94" s="38" t="s">
        <v>7158</v>
      </c>
      <c r="E94" s="33">
        <v>3661011</v>
      </c>
      <c r="F94" s="33">
        <v>1606674</v>
      </c>
      <c r="G94" s="33">
        <v>1321087</v>
      </c>
      <c r="H94" s="33">
        <v>1725359</v>
      </c>
      <c r="I94" s="33">
        <v>1756037</v>
      </c>
      <c r="J94" s="33">
        <v>2115282</v>
      </c>
      <c r="K94" s="33">
        <v>2284048</v>
      </c>
      <c r="L94" s="33">
        <v>3068587</v>
      </c>
      <c r="M94" s="33">
        <v>2105364</v>
      </c>
      <c r="N94" s="33">
        <v>1840361</v>
      </c>
      <c r="O94" s="33">
        <v>2266213</v>
      </c>
      <c r="P94">
        <v>2313760</v>
      </c>
    </row>
    <row r="95" spans="1:16" x14ac:dyDescent="0.35">
      <c r="A95" s="40">
        <f>VLOOKUP(B95,'[1]PORTFOLIO RAW'!B:B,1,FALSE)</f>
        <v>135448</v>
      </c>
      <c r="B95" s="40">
        <v>135448</v>
      </c>
      <c r="C95" s="40" t="s">
        <v>7159</v>
      </c>
      <c r="D95" s="38" t="s">
        <v>7160</v>
      </c>
      <c r="E95" s="33">
        <v>10086529</v>
      </c>
      <c r="F95" s="33">
        <v>6460047</v>
      </c>
      <c r="G95" s="33">
        <v>8295343</v>
      </c>
      <c r="H95" s="33">
        <v>9632153</v>
      </c>
      <c r="I95" s="33">
        <v>11470231</v>
      </c>
      <c r="J95" s="33">
        <v>17379608</v>
      </c>
      <c r="K95" s="33">
        <v>20375628</v>
      </c>
      <c r="L95" s="33">
        <v>22107462</v>
      </c>
      <c r="M95" s="33">
        <v>22886710</v>
      </c>
      <c r="N95" s="33">
        <v>28091847</v>
      </c>
      <c r="O95" s="33">
        <v>29773766</v>
      </c>
      <c r="P95">
        <v>30587012</v>
      </c>
    </row>
    <row r="96" spans="1:16" x14ac:dyDescent="0.35">
      <c r="A96" s="40">
        <f>VLOOKUP(B96,'[1]PORTFOLIO RAW'!B:B,1,FALSE)</f>
        <v>921268</v>
      </c>
      <c r="B96" s="40">
        <v>921268</v>
      </c>
      <c r="C96" s="40" t="s">
        <v>7161</v>
      </c>
      <c r="D96" s="38" t="s">
        <v>7162</v>
      </c>
      <c r="E96" s="33">
        <v>4585200</v>
      </c>
      <c r="F96" s="33">
        <v>4599000</v>
      </c>
      <c r="G96" s="33">
        <v>4881300</v>
      </c>
      <c r="H96" s="33">
        <v>4760200</v>
      </c>
      <c r="I96" s="33">
        <v>18122800</v>
      </c>
      <c r="J96" s="33">
        <v>17521300</v>
      </c>
      <c r="K96" s="33">
        <v>19582000</v>
      </c>
      <c r="L96" s="33">
        <v>19395200</v>
      </c>
      <c r="M96" s="33">
        <v>18583400</v>
      </c>
      <c r="N96" s="33">
        <v>18237900</v>
      </c>
      <c r="O96" s="33">
        <v>19860200</v>
      </c>
      <c r="P96">
        <v>19969400</v>
      </c>
    </row>
    <row r="97" spans="1:16" x14ac:dyDescent="0.35">
      <c r="A97" s="40">
        <f>VLOOKUP(B97,'[1]PORTFOLIO RAW'!B:B,1,FALSE)</f>
        <v>912157</v>
      </c>
      <c r="B97" s="40">
        <v>912157</v>
      </c>
      <c r="C97" s="40" t="s">
        <v>7163</v>
      </c>
      <c r="D97" s="38" t="s">
        <v>7164</v>
      </c>
      <c r="E97" s="33">
        <v>2942137</v>
      </c>
      <c r="F97" s="33">
        <v>2925767</v>
      </c>
      <c r="G97" s="33">
        <v>3064242</v>
      </c>
      <c r="H97" s="33">
        <v>3209373</v>
      </c>
      <c r="I97" s="33">
        <v>3834198</v>
      </c>
      <c r="J97" s="33">
        <v>3901762</v>
      </c>
      <c r="K97" s="33">
        <v>3946712</v>
      </c>
      <c r="L97" s="33">
        <v>4134075</v>
      </c>
      <c r="M97" s="33">
        <v>4166295</v>
      </c>
      <c r="N97" s="33">
        <v>4276683</v>
      </c>
      <c r="O97" s="33">
        <v>6091463</v>
      </c>
      <c r="P97">
        <v>5975522</v>
      </c>
    </row>
    <row r="98" spans="1:16" x14ac:dyDescent="0.35">
      <c r="A98" s="40">
        <f>VLOOKUP(B98,'[1]PORTFOLIO RAW'!B:B,1,FALSE)</f>
        <v>500320</v>
      </c>
      <c r="B98" s="40">
        <v>500320</v>
      </c>
      <c r="C98" s="40" t="s">
        <v>7165</v>
      </c>
      <c r="D98" s="38" t="s">
        <v>7166</v>
      </c>
      <c r="E98" s="33">
        <v>5121000</v>
      </c>
      <c r="F98" s="33">
        <v>5895000</v>
      </c>
      <c r="G98" s="33">
        <v>4617000</v>
      </c>
      <c r="H98" s="33">
        <v>4594000</v>
      </c>
      <c r="I98" s="33">
        <v>4879000</v>
      </c>
      <c r="J98" s="33">
        <v>5449000</v>
      </c>
      <c r="K98" s="33">
        <v>5017000</v>
      </c>
      <c r="L98" s="33">
        <v>5688000</v>
      </c>
      <c r="M98" s="33">
        <v>6134000</v>
      </c>
      <c r="N98" s="33">
        <v>6663000</v>
      </c>
      <c r="O98" s="33">
        <v>7432000</v>
      </c>
      <c r="P98">
        <v>8500000</v>
      </c>
    </row>
    <row r="99" spans="1:16" x14ac:dyDescent="0.35">
      <c r="A99" s="40">
        <f>VLOOKUP(B99,'[1]PORTFOLIO RAW'!B:B,1,FALSE)</f>
        <v>905115</v>
      </c>
      <c r="B99" s="40">
        <v>905115</v>
      </c>
      <c r="C99" s="40" t="s">
        <v>7167</v>
      </c>
      <c r="D99" s="38" t="s">
        <v>7168</v>
      </c>
      <c r="E99" s="33">
        <v>19680000</v>
      </c>
      <c r="F99" s="33">
        <v>21040000</v>
      </c>
      <c r="G99" s="33">
        <v>19763000</v>
      </c>
      <c r="H99" s="33">
        <v>22843000</v>
      </c>
      <c r="I99" s="33">
        <v>23861000</v>
      </c>
      <c r="J99" s="33">
        <v>23818000</v>
      </c>
      <c r="K99" s="33">
        <v>24711000</v>
      </c>
      <c r="L99" s="33">
        <v>24177000</v>
      </c>
      <c r="M99" s="33">
        <v>22088000</v>
      </c>
      <c r="N99" s="33">
        <v>21743000</v>
      </c>
      <c r="O99" s="33">
        <v>19589000</v>
      </c>
      <c r="P99">
        <v>20390000</v>
      </c>
    </row>
    <row r="100" spans="1:16" x14ac:dyDescent="0.35">
      <c r="A100" s="40">
        <f>VLOOKUP(B100,'[1]PORTFOLIO RAW'!B:B,1,FALSE)</f>
        <v>902306</v>
      </c>
      <c r="B100" s="40">
        <v>902306</v>
      </c>
      <c r="C100" s="40" t="s">
        <v>7169</v>
      </c>
      <c r="D100" s="38" t="s">
        <v>7170</v>
      </c>
      <c r="E100" s="33">
        <v>33643002</v>
      </c>
      <c r="F100" s="33">
        <v>36616818</v>
      </c>
      <c r="G100" s="33">
        <v>37364597</v>
      </c>
      <c r="H100" s="33">
        <v>38630753</v>
      </c>
      <c r="I100" s="33">
        <v>40682696</v>
      </c>
      <c r="J100" s="33">
        <v>43164754</v>
      </c>
      <c r="K100" s="33">
        <v>43344435</v>
      </c>
      <c r="L100" s="33">
        <v>46479503</v>
      </c>
      <c r="M100" s="33">
        <v>44592778</v>
      </c>
      <c r="N100" s="33">
        <v>45786549</v>
      </c>
      <c r="O100" s="33">
        <v>46528945</v>
      </c>
      <c r="P100">
        <v>48220473</v>
      </c>
    </row>
    <row r="101" spans="1:16" x14ac:dyDescent="0.35">
      <c r="A101" s="40">
        <f>VLOOKUP(B101,'[1]PORTFOLIO RAW'!B:B,1,FALSE)</f>
        <v>500373</v>
      </c>
      <c r="B101" s="40">
        <v>500373</v>
      </c>
      <c r="C101" s="40" t="s">
        <v>7171</v>
      </c>
      <c r="D101" s="38" t="s">
        <v>7172</v>
      </c>
      <c r="E101" s="33">
        <v>12088907</v>
      </c>
      <c r="F101" s="33">
        <v>15951226</v>
      </c>
      <c r="G101" s="33">
        <v>18118667</v>
      </c>
      <c r="H101" s="33">
        <v>21624233</v>
      </c>
      <c r="I101" s="33">
        <v>24838797</v>
      </c>
      <c r="J101" s="33">
        <v>27336578</v>
      </c>
      <c r="K101" s="33">
        <v>30574238</v>
      </c>
      <c r="L101" s="33">
        <v>34762687</v>
      </c>
      <c r="M101" s="33">
        <v>26975244</v>
      </c>
      <c r="N101" s="33">
        <v>29459433</v>
      </c>
      <c r="O101" s="33">
        <v>29815572</v>
      </c>
      <c r="P101">
        <v>33933697</v>
      </c>
    </row>
    <row r="102" spans="1:16" x14ac:dyDescent="0.35">
      <c r="A102" s="40">
        <f>VLOOKUP(B102,'[1]PORTFOLIO RAW'!B:B,1,FALSE)</f>
        <v>906194</v>
      </c>
      <c r="B102" s="40">
        <v>906194</v>
      </c>
      <c r="C102" s="40" t="s">
        <v>7173</v>
      </c>
      <c r="D102" s="38" t="s">
        <v>7174</v>
      </c>
      <c r="E102" s="33">
        <v>3523900</v>
      </c>
      <c r="F102" s="33">
        <v>3260300</v>
      </c>
      <c r="G102" s="33">
        <v>3550500</v>
      </c>
      <c r="H102" s="33">
        <v>3433600</v>
      </c>
      <c r="I102" s="33">
        <v>3508600</v>
      </c>
      <c r="J102" s="33">
        <v>4511100</v>
      </c>
      <c r="K102" s="33">
        <v>4539900</v>
      </c>
      <c r="L102" s="33">
        <v>4674200</v>
      </c>
      <c r="M102" s="33">
        <v>4509000</v>
      </c>
      <c r="N102" s="33">
        <v>6664000</v>
      </c>
      <c r="O102" s="33">
        <v>7233400</v>
      </c>
      <c r="P102">
        <v>7153200</v>
      </c>
    </row>
    <row r="103" spans="1:16" x14ac:dyDescent="0.35">
      <c r="A103" s="40">
        <f>VLOOKUP(B103,'[1]PORTFOLIO RAW'!B:B,1,FALSE)</f>
        <v>329534</v>
      </c>
      <c r="B103" s="40">
        <v>329534</v>
      </c>
      <c r="C103" s="40" t="s">
        <v>7175</v>
      </c>
      <c r="D103" s="38" t="s">
        <v>7176</v>
      </c>
      <c r="E103" s="33">
        <v>15689777</v>
      </c>
      <c r="F103" s="33">
        <v>16535110</v>
      </c>
      <c r="G103" s="33">
        <v>15417515</v>
      </c>
      <c r="H103" s="33">
        <v>16184194</v>
      </c>
      <c r="I103" s="33">
        <v>16659303</v>
      </c>
      <c r="J103" s="33">
        <v>17201000</v>
      </c>
      <c r="K103" s="33">
        <v>22834545</v>
      </c>
      <c r="L103" s="33">
        <v>22950614</v>
      </c>
      <c r="M103" s="33">
        <v>23157328</v>
      </c>
      <c r="N103" s="33">
        <v>20704148</v>
      </c>
      <c r="O103" s="33">
        <v>20570599</v>
      </c>
      <c r="P103">
        <v>20394209</v>
      </c>
    </row>
    <row r="104" spans="1:16" x14ac:dyDescent="0.35">
      <c r="A104" s="40">
        <f>VLOOKUP(B104,'[1]PORTFOLIO RAW'!B:B,1,FALSE)</f>
        <v>867375</v>
      </c>
      <c r="B104" s="40">
        <v>867375</v>
      </c>
      <c r="C104" s="40" t="s">
        <v>7177</v>
      </c>
      <c r="D104" s="38" t="s">
        <v>7178</v>
      </c>
      <c r="E104" s="33">
        <v>4125700</v>
      </c>
      <c r="F104" s="33">
        <v>4955900</v>
      </c>
      <c r="G104" s="33">
        <v>5020600</v>
      </c>
      <c r="H104" s="33">
        <v>5230800</v>
      </c>
      <c r="I104" s="33">
        <v>6212800</v>
      </c>
      <c r="J104" s="33">
        <v>6489900</v>
      </c>
      <c r="K104" s="33">
        <v>7145200</v>
      </c>
      <c r="L104" s="33">
        <v>7868800</v>
      </c>
      <c r="M104" s="33">
        <v>8239200</v>
      </c>
      <c r="N104" s="33">
        <v>8801300</v>
      </c>
      <c r="O104" s="33">
        <v>11246000</v>
      </c>
      <c r="P104">
        <v>12447000</v>
      </c>
    </row>
    <row r="105" spans="1:16" x14ac:dyDescent="0.35">
      <c r="A105" s="40">
        <f>VLOOKUP(B105,'[1]PORTFOLIO RAW'!B:B,1,FALSE)</f>
        <v>910722</v>
      </c>
      <c r="B105" s="40">
        <v>910722</v>
      </c>
      <c r="C105" s="40" t="s">
        <v>7179</v>
      </c>
      <c r="D105" s="38" t="s">
        <v>7180</v>
      </c>
      <c r="E105" s="33">
        <v>2069065</v>
      </c>
      <c r="F105" s="33">
        <v>2100839</v>
      </c>
      <c r="G105" s="33">
        <v>2323722</v>
      </c>
      <c r="H105" s="33">
        <v>2679179</v>
      </c>
      <c r="I105" s="33">
        <v>2866827</v>
      </c>
      <c r="J105" s="33">
        <v>2954125</v>
      </c>
      <c r="K105" s="33">
        <v>3014812</v>
      </c>
      <c r="L105" s="33">
        <v>2890905</v>
      </c>
      <c r="M105" s="33">
        <v>2582438</v>
      </c>
      <c r="N105" s="33">
        <v>2790871</v>
      </c>
      <c r="O105" s="33">
        <v>3103801</v>
      </c>
      <c r="P105">
        <v>3274094</v>
      </c>
    </row>
    <row r="106" spans="1:16" x14ac:dyDescent="0.35">
      <c r="A106" s="40">
        <f>VLOOKUP(B106,'[1]PORTFOLIO RAW'!B:B,1,FALSE)</f>
        <v>905039</v>
      </c>
      <c r="B106" s="40">
        <v>905039</v>
      </c>
      <c r="C106" s="40" t="s">
        <v>7181</v>
      </c>
      <c r="D106" s="38" t="s">
        <v>7182</v>
      </c>
      <c r="E106" s="33">
        <v>240631000</v>
      </c>
      <c r="F106" s="33">
        <v>226327000</v>
      </c>
      <c r="G106" s="33">
        <v>231060000</v>
      </c>
      <c r="H106" s="33">
        <v>298983000</v>
      </c>
      <c r="I106" s="33">
        <v>326834000</v>
      </c>
      <c r="J106" s="33">
        <v>333795000</v>
      </c>
      <c r="K106" s="33">
        <v>346808000</v>
      </c>
      <c r="L106" s="33">
        <v>349493000</v>
      </c>
      <c r="M106" s="33">
        <v>336758000</v>
      </c>
      <c r="N106" s="33">
        <v>330314000</v>
      </c>
      <c r="O106" s="33">
        <v>348691000</v>
      </c>
      <c r="P106">
        <v>346196000</v>
      </c>
    </row>
    <row r="107" spans="1:16" x14ac:dyDescent="0.35">
      <c r="A107" s="40">
        <f>VLOOKUP(B107,'[1]PORTFOLIO RAW'!B:B,1,FALSE)</f>
        <v>905082</v>
      </c>
      <c r="B107" s="40">
        <v>905082</v>
      </c>
      <c r="C107" s="40" t="s">
        <v>7183</v>
      </c>
      <c r="D107" s="38" t="s">
        <v>7184</v>
      </c>
      <c r="E107" s="33">
        <v>2474400</v>
      </c>
      <c r="F107" s="33">
        <v>2750300</v>
      </c>
      <c r="G107" s="33">
        <v>2895500</v>
      </c>
      <c r="H107" s="33">
        <v>3005200</v>
      </c>
      <c r="I107" s="33">
        <v>3496600</v>
      </c>
      <c r="J107" s="33">
        <v>4140600</v>
      </c>
      <c r="K107" s="33">
        <v>5143800</v>
      </c>
      <c r="L107" s="33">
        <v>5140400</v>
      </c>
      <c r="M107" s="33">
        <v>6039000</v>
      </c>
      <c r="N107" s="33">
        <v>5894500</v>
      </c>
      <c r="O107" s="33">
        <v>8953600</v>
      </c>
      <c r="P107">
        <v>9701100</v>
      </c>
    </row>
    <row r="108" spans="1:16" x14ac:dyDescent="0.35">
      <c r="A108" s="40">
        <f>VLOOKUP(B108,'[1]PORTFOLIO RAW'!B:B,1,FALSE)</f>
        <v>905016</v>
      </c>
      <c r="B108" s="40">
        <v>905016</v>
      </c>
      <c r="C108" s="40" t="s">
        <v>7185</v>
      </c>
      <c r="D108" s="38" t="s">
        <v>7186</v>
      </c>
      <c r="E108" s="33">
        <v>40123000</v>
      </c>
      <c r="F108" s="33">
        <v>44821000</v>
      </c>
      <c r="G108" s="33">
        <v>48458000</v>
      </c>
      <c r="H108" s="33">
        <v>52994000</v>
      </c>
      <c r="I108" s="33">
        <v>57188000</v>
      </c>
      <c r="J108" s="33">
        <v>64439000</v>
      </c>
      <c r="K108" s="33">
        <v>69306000</v>
      </c>
      <c r="L108" s="33">
        <v>74929000</v>
      </c>
      <c r="M108" s="33">
        <v>82479000</v>
      </c>
      <c r="N108" s="33">
        <v>89993000</v>
      </c>
      <c r="O108" s="33">
        <v>97827000</v>
      </c>
      <c r="P108">
        <v>103702000</v>
      </c>
    </row>
    <row r="109" spans="1:16" x14ac:dyDescent="0.35">
      <c r="A109" s="40" t="str">
        <f>VLOOKUP(B109,'[1]PORTFOLIO RAW'!B:B,1,FALSE)</f>
        <v>28341F</v>
      </c>
      <c r="B109" s="40" t="s">
        <v>355</v>
      </c>
      <c r="C109" s="40" t="s">
        <v>7187</v>
      </c>
      <c r="D109" s="38" t="s">
        <v>7188</v>
      </c>
      <c r="E109" s="33">
        <v>26750316</v>
      </c>
      <c r="F109" s="33">
        <v>24065214</v>
      </c>
      <c r="G109" s="33">
        <v>25674556</v>
      </c>
      <c r="H109" s="33">
        <v>26320588</v>
      </c>
      <c r="I109" s="33">
        <v>27115445</v>
      </c>
      <c r="J109" s="33">
        <v>28946607</v>
      </c>
      <c r="K109" s="33">
        <v>29714689</v>
      </c>
      <c r="L109" s="33">
        <v>31562466</v>
      </c>
      <c r="M109" s="33">
        <v>30043128</v>
      </c>
      <c r="N109" s="33">
        <v>29709128</v>
      </c>
      <c r="O109" s="33">
        <v>31843000</v>
      </c>
      <c r="P109">
        <v>41089300</v>
      </c>
    </row>
    <row r="110" spans="1:16" x14ac:dyDescent="0.35">
      <c r="A110" s="40">
        <f>VLOOKUP(B110,'[1]PORTFOLIO RAW'!B:B,1,FALSE)</f>
        <v>755980</v>
      </c>
      <c r="B110" s="40">
        <v>755980</v>
      </c>
      <c r="C110" s="40" t="s">
        <v>7189</v>
      </c>
      <c r="D110" s="38" t="s">
        <v>7190</v>
      </c>
      <c r="E110" s="33">
        <v>1163061</v>
      </c>
      <c r="F110" s="33">
        <v>1304149</v>
      </c>
      <c r="G110" s="33">
        <v>1327358</v>
      </c>
      <c r="H110" s="33">
        <v>1468283</v>
      </c>
      <c r="I110" s="33">
        <v>1684948</v>
      </c>
      <c r="J110" s="33">
        <v>1815832</v>
      </c>
      <c r="K110" s="33">
        <v>2075784</v>
      </c>
      <c r="L110" s="33">
        <v>2359102</v>
      </c>
      <c r="M110" s="33">
        <v>2532462</v>
      </c>
      <c r="N110" s="33">
        <v>2668884</v>
      </c>
      <c r="O110" s="33">
        <v>2910500</v>
      </c>
      <c r="P110">
        <v>3321500</v>
      </c>
    </row>
    <row r="111" spans="1:16" x14ac:dyDescent="0.35">
      <c r="A111" s="40">
        <f>VLOOKUP(B111,'[1]PORTFOLIO RAW'!B:B,1,FALSE)</f>
        <v>905994</v>
      </c>
      <c r="B111" s="40">
        <v>905994</v>
      </c>
      <c r="C111" s="40" t="s">
        <v>7191</v>
      </c>
      <c r="D111" s="38" t="s">
        <v>7192</v>
      </c>
      <c r="E111" s="33">
        <v>2990100</v>
      </c>
      <c r="F111" s="33">
        <v>3092776</v>
      </c>
      <c r="G111" s="33">
        <v>3222309</v>
      </c>
      <c r="H111" s="33">
        <v>3159553</v>
      </c>
      <c r="I111" s="33">
        <v>3659908</v>
      </c>
      <c r="J111" s="33">
        <v>3898565</v>
      </c>
      <c r="K111" s="33">
        <v>4219294</v>
      </c>
      <c r="L111" s="33">
        <v>4546870</v>
      </c>
      <c r="M111" s="33">
        <v>4911709</v>
      </c>
      <c r="N111" s="33">
        <v>5423279</v>
      </c>
      <c r="O111" s="33">
        <v>6275755</v>
      </c>
      <c r="P111">
        <v>6289644</v>
      </c>
    </row>
    <row r="112" spans="1:16" x14ac:dyDescent="0.35">
      <c r="A112" s="40">
        <f>VLOOKUP(B112,'[1]PORTFOLIO RAW'!B:B,1,FALSE)</f>
        <v>997198</v>
      </c>
      <c r="B112" s="40">
        <v>997198</v>
      </c>
      <c r="C112" s="40" t="s">
        <v>7193</v>
      </c>
      <c r="D112" s="38" t="s">
        <v>7194</v>
      </c>
      <c r="E112" s="33">
        <v>110962000</v>
      </c>
      <c r="F112" s="33">
        <v>119463000</v>
      </c>
      <c r="G112" s="33">
        <v>113354000</v>
      </c>
      <c r="H112" s="33">
        <v>111007000</v>
      </c>
      <c r="I112" s="33">
        <v>116967000</v>
      </c>
      <c r="J112" s="33">
        <v>121894000</v>
      </c>
      <c r="K112" s="33">
        <v>129420000</v>
      </c>
      <c r="L112" s="33">
        <v>137780000</v>
      </c>
      <c r="M112" s="33">
        <v>140206000</v>
      </c>
      <c r="N112" s="33">
        <v>141271000</v>
      </c>
      <c r="O112" s="33">
        <v>142193000</v>
      </c>
      <c r="P112">
        <v>146069000</v>
      </c>
    </row>
    <row r="113" spans="1:16" x14ac:dyDescent="0.35">
      <c r="A113" s="40">
        <f>VLOOKUP(B113,'[1]PORTFOLIO RAW'!B:B,1,FALSE)</f>
        <v>951503</v>
      </c>
      <c r="B113" s="40">
        <v>951503</v>
      </c>
      <c r="C113" s="40" t="s">
        <v>7195</v>
      </c>
      <c r="D113" s="38" t="s">
        <v>7196</v>
      </c>
      <c r="E113" s="33">
        <v>64875639</v>
      </c>
      <c r="F113" s="33">
        <v>65815757</v>
      </c>
      <c r="G113" s="33">
        <v>68880399</v>
      </c>
      <c r="H113" s="33">
        <v>68021263</v>
      </c>
      <c r="I113" s="33">
        <v>77924287</v>
      </c>
      <c r="J113" s="33">
        <v>83008803</v>
      </c>
      <c r="K113" s="33">
        <v>85162391</v>
      </c>
      <c r="L113" s="33">
        <v>96685535</v>
      </c>
      <c r="M113" s="33">
        <v>122787884</v>
      </c>
      <c r="N113" s="33">
        <v>123449206</v>
      </c>
      <c r="O113" s="33">
        <v>118593487</v>
      </c>
      <c r="P113">
        <v>120097403</v>
      </c>
    </row>
    <row r="114" spans="1:16" x14ac:dyDescent="0.35">
      <c r="A114" s="40">
        <f>VLOOKUP(B114,'[1]PORTFOLIO RAW'!B:B,1,FALSE)</f>
        <v>741123</v>
      </c>
      <c r="B114" s="40">
        <v>741123</v>
      </c>
      <c r="C114" s="40" t="s">
        <v>7197</v>
      </c>
      <c r="D114" s="38" t="s">
        <v>7198</v>
      </c>
      <c r="E114" s="33">
        <v>11846000</v>
      </c>
      <c r="F114" s="33">
        <v>9331000</v>
      </c>
      <c r="G114" s="33">
        <v>8378000</v>
      </c>
      <c r="H114" s="33">
        <v>8281000</v>
      </c>
      <c r="I114" s="33">
        <v>8548000</v>
      </c>
      <c r="J114" s="33">
        <v>8497000</v>
      </c>
      <c r="K114" s="33">
        <v>9513000</v>
      </c>
      <c r="L114" s="33">
        <v>9337000</v>
      </c>
      <c r="M114" s="33">
        <v>9340000</v>
      </c>
      <c r="N114" s="33">
        <v>9743000</v>
      </c>
      <c r="O114" s="33">
        <v>10289000</v>
      </c>
      <c r="P114">
        <v>11262000</v>
      </c>
    </row>
    <row r="115" spans="1:16" x14ac:dyDescent="0.35">
      <c r="A115" s="40">
        <f>VLOOKUP(B115,'[1]PORTFOLIO RAW'!B:B,1,FALSE)</f>
        <v>546814</v>
      </c>
      <c r="B115" s="40">
        <v>546814</v>
      </c>
      <c r="C115" s="40" t="s">
        <v>7199</v>
      </c>
      <c r="D115" s="38" t="s">
        <v>7200</v>
      </c>
      <c r="E115" s="33">
        <v>27789000</v>
      </c>
      <c r="F115" s="33">
        <v>22145000</v>
      </c>
      <c r="G115" s="33">
        <v>21300000</v>
      </c>
      <c r="H115" s="33">
        <v>20631000</v>
      </c>
      <c r="I115" s="33">
        <v>22095000</v>
      </c>
      <c r="J115" s="33">
        <v>20991000</v>
      </c>
      <c r="K115" s="33">
        <v>21634000</v>
      </c>
      <c r="L115" s="33">
        <v>21461000</v>
      </c>
      <c r="M115" s="33">
        <v>20576000</v>
      </c>
      <c r="N115" s="33">
        <v>19851000</v>
      </c>
      <c r="O115" s="33">
        <v>19381000</v>
      </c>
      <c r="P115">
        <v>19194000</v>
      </c>
    </row>
    <row r="116" spans="1:16" x14ac:dyDescent="0.35">
      <c r="A116" s="40">
        <f>VLOOKUP(B116,'[1]PORTFOLIO RAW'!B:B,1,FALSE)</f>
        <v>938076</v>
      </c>
      <c r="B116" s="40">
        <v>938076</v>
      </c>
      <c r="C116" s="40" t="s">
        <v>7201</v>
      </c>
      <c r="D116" s="38" t="s">
        <v>7202</v>
      </c>
      <c r="E116" s="33">
        <v>9943250</v>
      </c>
      <c r="F116" s="33">
        <v>9176520</v>
      </c>
      <c r="G116" s="33">
        <v>9468463</v>
      </c>
      <c r="H116" s="33">
        <v>10708088</v>
      </c>
      <c r="I116" s="33">
        <v>13775843</v>
      </c>
      <c r="J116" s="33">
        <v>14751500</v>
      </c>
      <c r="K116" s="33">
        <v>15277900</v>
      </c>
      <c r="L116" s="33">
        <v>16259000</v>
      </c>
      <c r="M116" s="33">
        <v>16235000</v>
      </c>
      <c r="N116" s="33">
        <v>16098800</v>
      </c>
      <c r="O116" s="33">
        <v>17534000</v>
      </c>
      <c r="P116">
        <v>14383500</v>
      </c>
    </row>
    <row r="117" spans="1:16" x14ac:dyDescent="0.35">
      <c r="A117" s="40">
        <f>VLOOKUP(B117,'[1]PORTFOLIO RAW'!B:B,1,FALSE)</f>
        <v>152594</v>
      </c>
      <c r="B117" s="40">
        <v>152594</v>
      </c>
      <c r="C117" s="40" t="s">
        <v>7203</v>
      </c>
      <c r="D117" s="38" t="s">
        <v>7204</v>
      </c>
      <c r="E117" s="33">
        <v>40661000</v>
      </c>
      <c r="F117" s="33">
        <v>23353000</v>
      </c>
      <c r="G117" s="33">
        <v>25870000</v>
      </c>
      <c r="H117" s="33">
        <v>29384000</v>
      </c>
      <c r="I117" s="33">
        <v>32070000</v>
      </c>
      <c r="J117" s="33">
        <v>35220000</v>
      </c>
      <c r="K117" s="33">
        <v>63471000</v>
      </c>
      <c r="L117" s="33">
        <v>58795000</v>
      </c>
      <c r="M117" s="33">
        <v>46577000</v>
      </c>
      <c r="N117" s="33">
        <v>37317000</v>
      </c>
      <c r="O117" s="33">
        <v>37302000</v>
      </c>
      <c r="P117">
        <v>42216000</v>
      </c>
    </row>
    <row r="118" spans="1:16" x14ac:dyDescent="0.35">
      <c r="A118" s="40">
        <f>VLOOKUP(B118,'[1]PORTFOLIO RAW'!B:B,1,FALSE)</f>
        <v>951018</v>
      </c>
      <c r="B118" s="40">
        <v>951018</v>
      </c>
      <c r="C118" s="40" t="s">
        <v>7205</v>
      </c>
      <c r="D118" s="38" t="s">
        <v>7206</v>
      </c>
      <c r="E118" s="33">
        <v>7543000</v>
      </c>
      <c r="F118" s="33">
        <v>7291000</v>
      </c>
      <c r="G118" s="33">
        <v>7665000</v>
      </c>
      <c r="H118" s="33">
        <v>6834000</v>
      </c>
      <c r="I118" s="33">
        <v>7207000</v>
      </c>
      <c r="J118" s="33">
        <v>7226000</v>
      </c>
      <c r="K118" s="33">
        <v>7664000</v>
      </c>
      <c r="L118" s="33">
        <v>7566000</v>
      </c>
      <c r="M118" s="33">
        <v>7473000</v>
      </c>
      <c r="N118" s="33">
        <v>7610000</v>
      </c>
      <c r="O118" s="33">
        <v>7989000</v>
      </c>
      <c r="P118">
        <v>8049000</v>
      </c>
    </row>
    <row r="119" spans="1:16" x14ac:dyDescent="0.35">
      <c r="A119" s="40">
        <f>VLOOKUP(B119,'[1]PORTFOLIO RAW'!B:B,1,FALSE)</f>
        <v>907652</v>
      </c>
      <c r="B119" s="40">
        <v>907652</v>
      </c>
      <c r="C119" s="40" t="s">
        <v>7207</v>
      </c>
      <c r="D119" s="38" t="s">
        <v>7208</v>
      </c>
      <c r="E119" s="33">
        <v>25733000</v>
      </c>
      <c r="F119" s="33">
        <v>28373000</v>
      </c>
      <c r="G119" s="33">
        <v>30914000</v>
      </c>
      <c r="H119" s="33">
        <v>32186000</v>
      </c>
      <c r="I119" s="33">
        <v>34573000</v>
      </c>
      <c r="J119" s="33">
        <v>33058000</v>
      </c>
      <c r="K119" s="33">
        <v>35448000</v>
      </c>
      <c r="L119" s="33">
        <v>35355000</v>
      </c>
      <c r="M119" s="33">
        <v>31997000</v>
      </c>
      <c r="N119" s="33">
        <v>32872000</v>
      </c>
      <c r="O119" s="33">
        <v>35046000</v>
      </c>
      <c r="P119">
        <v>45408000</v>
      </c>
    </row>
    <row r="120" spans="1:16" x14ac:dyDescent="0.35">
      <c r="A120" s="40">
        <f>VLOOKUP(B120,'[1]PORTFOLIO RAW'!B:B,1,FALSE)</f>
        <v>905801</v>
      </c>
      <c r="B120" s="40">
        <v>905801</v>
      </c>
      <c r="C120" s="40" t="s">
        <v>7209</v>
      </c>
      <c r="D120" s="38" t="s">
        <v>7210</v>
      </c>
      <c r="E120" s="33">
        <v>18184000</v>
      </c>
      <c r="F120" s="33">
        <v>19041600</v>
      </c>
      <c r="G120" s="33">
        <v>17874800</v>
      </c>
      <c r="H120" s="33">
        <v>17678900</v>
      </c>
      <c r="I120" s="33">
        <v>18674500</v>
      </c>
      <c r="J120" s="33">
        <v>21096800</v>
      </c>
      <c r="K120" s="33">
        <v>22658000</v>
      </c>
      <c r="L120" s="33">
        <v>23145700</v>
      </c>
      <c r="M120" s="33">
        <v>21964500</v>
      </c>
      <c r="N120" s="33">
        <v>21712300</v>
      </c>
      <c r="O120" s="33">
        <v>21812600</v>
      </c>
      <c r="P120">
        <v>30624000</v>
      </c>
    </row>
    <row r="121" spans="1:16" x14ac:dyDescent="0.35">
      <c r="A121" s="40">
        <f>VLOOKUP(B121,'[1]PORTFOLIO RAW'!B:B,1,FALSE)</f>
        <v>906511</v>
      </c>
      <c r="B121" s="40">
        <v>906511</v>
      </c>
      <c r="C121" s="40" t="s">
        <v>7211</v>
      </c>
      <c r="D121" s="38" t="s">
        <v>7212</v>
      </c>
      <c r="E121" s="33">
        <v>4738291</v>
      </c>
      <c r="F121" s="33">
        <v>4567847</v>
      </c>
      <c r="G121" s="33">
        <v>4836967</v>
      </c>
      <c r="H121" s="33">
        <v>5307652</v>
      </c>
      <c r="I121" s="33">
        <v>5628685</v>
      </c>
      <c r="J121" s="33">
        <v>6527598</v>
      </c>
      <c r="K121" s="33">
        <v>7582742</v>
      </c>
      <c r="L121" s="33">
        <v>8100907</v>
      </c>
      <c r="M121" s="33">
        <v>8026246</v>
      </c>
      <c r="N121" s="33">
        <v>8726748</v>
      </c>
      <c r="O121" s="33">
        <v>12372223</v>
      </c>
      <c r="P121">
        <v>12653531</v>
      </c>
    </row>
    <row r="122" spans="1:16" x14ac:dyDescent="0.35">
      <c r="A122" s="40">
        <f>VLOOKUP(B122,'[1]PORTFOLIO RAW'!B:B,1,FALSE)</f>
        <v>546697</v>
      </c>
      <c r="B122" s="40">
        <v>546697</v>
      </c>
      <c r="C122" s="40" t="s">
        <v>7213</v>
      </c>
      <c r="D122" s="38" t="s">
        <v>7214</v>
      </c>
      <c r="E122" s="33">
        <v>5537357</v>
      </c>
      <c r="F122" s="33">
        <v>6735360</v>
      </c>
      <c r="G122" s="33">
        <v>9597061</v>
      </c>
      <c r="H122" s="33">
        <v>11439251</v>
      </c>
      <c r="I122" s="33">
        <v>17159119</v>
      </c>
      <c r="J122" s="33">
        <v>21108731</v>
      </c>
      <c r="K122" s="33">
        <v>22342020</v>
      </c>
      <c r="L122" s="33">
        <v>34428000</v>
      </c>
      <c r="M122" s="33">
        <v>51515000</v>
      </c>
      <c r="N122" s="33">
        <v>56575000</v>
      </c>
      <c r="O122" s="33">
        <v>70283000</v>
      </c>
      <c r="P122">
        <v>63675000</v>
      </c>
    </row>
    <row r="123" spans="1:16" x14ac:dyDescent="0.35">
      <c r="A123" s="40">
        <f>VLOOKUP(B123,'[1]PORTFOLIO RAW'!B:B,1,FALSE)</f>
        <v>134784</v>
      </c>
      <c r="B123" s="40">
        <v>134784</v>
      </c>
      <c r="C123" s="40" t="s">
        <v>7215</v>
      </c>
      <c r="D123" s="38" t="s">
        <v>7216</v>
      </c>
      <c r="E123" s="33">
        <v>23968000</v>
      </c>
      <c r="F123" s="33">
        <v>24619000</v>
      </c>
      <c r="G123" s="33">
        <v>25267000</v>
      </c>
      <c r="H123" s="33">
        <v>28189000</v>
      </c>
      <c r="I123" s="33">
        <v>30886000</v>
      </c>
      <c r="J123" s="33">
        <v>33093000</v>
      </c>
      <c r="K123" s="33">
        <v>34786000</v>
      </c>
      <c r="L123" s="33">
        <v>51759000</v>
      </c>
      <c r="M123" s="33">
        <v>53870000</v>
      </c>
      <c r="N123" s="33">
        <v>56563000</v>
      </c>
      <c r="O123" s="33">
        <v>60969000</v>
      </c>
      <c r="P123">
        <v>60381000</v>
      </c>
    </row>
    <row r="124" spans="1:16" x14ac:dyDescent="0.35">
      <c r="A124" s="40">
        <f>VLOOKUP(B124,'[1]PORTFOLIO RAW'!B:B,1,FALSE)</f>
        <v>694405</v>
      </c>
      <c r="B124" s="40">
        <v>694405</v>
      </c>
      <c r="C124" s="40" t="s">
        <v>7217</v>
      </c>
      <c r="D124" s="38" t="s">
        <v>7218</v>
      </c>
      <c r="E124" s="33">
        <v>3747671</v>
      </c>
      <c r="F124" s="33">
        <v>3350727</v>
      </c>
      <c r="G124" s="33">
        <v>3585918</v>
      </c>
      <c r="H124" s="33">
        <v>4495246</v>
      </c>
      <c r="I124" s="33">
        <v>5545469</v>
      </c>
      <c r="J124" s="33">
        <v>6408718</v>
      </c>
      <c r="K124" s="33">
        <v>7250894</v>
      </c>
      <c r="L124" s="33">
        <v>7201368</v>
      </c>
      <c r="M124" s="33">
        <v>7370000</v>
      </c>
      <c r="N124" s="33">
        <v>9841000</v>
      </c>
      <c r="O124" s="33">
        <v>11241000</v>
      </c>
      <c r="P124">
        <v>13292000</v>
      </c>
    </row>
    <row r="125" spans="1:16" x14ac:dyDescent="0.35">
      <c r="A125" s="40">
        <f>VLOOKUP(B125,'[1]PORTFOLIO RAW'!B:B,1,FALSE)</f>
        <v>906150</v>
      </c>
      <c r="B125" s="40">
        <v>906150</v>
      </c>
      <c r="C125" s="40" t="s">
        <v>7219</v>
      </c>
      <c r="D125" s="38" t="s">
        <v>7220</v>
      </c>
      <c r="E125" s="33">
        <v>795337000</v>
      </c>
      <c r="F125" s="33">
        <v>797769000</v>
      </c>
      <c r="G125" s="33">
        <v>781818000</v>
      </c>
      <c r="H125" s="33">
        <v>751216000</v>
      </c>
      <c r="I125" s="33">
        <v>717242000</v>
      </c>
      <c r="J125" s="33">
        <v>685328000</v>
      </c>
      <c r="K125" s="33">
        <v>656285000</v>
      </c>
      <c r="L125" s="33">
        <v>645808000</v>
      </c>
      <c r="M125" s="33">
        <v>489587000</v>
      </c>
      <c r="N125" s="33">
        <v>363350000</v>
      </c>
      <c r="O125" s="33">
        <v>371738000</v>
      </c>
      <c r="P125">
        <v>296697000</v>
      </c>
    </row>
    <row r="126" spans="1:16" x14ac:dyDescent="0.35">
      <c r="A126" s="40">
        <f>VLOOKUP(B126,'[1]PORTFOLIO RAW'!B:B,1,FALSE)</f>
        <v>905898</v>
      </c>
      <c r="B126" s="40">
        <v>905898</v>
      </c>
      <c r="C126" s="40" t="s">
        <v>7221</v>
      </c>
      <c r="D126" s="38" t="s">
        <v>7222</v>
      </c>
      <c r="E126" s="33">
        <v>3039370</v>
      </c>
      <c r="F126" s="33">
        <v>3417975</v>
      </c>
      <c r="G126" s="33">
        <v>3646860</v>
      </c>
      <c r="H126" s="33">
        <v>3817133</v>
      </c>
      <c r="I126" s="33">
        <v>4615232</v>
      </c>
      <c r="J126" s="33">
        <v>4963062</v>
      </c>
      <c r="K126" s="33">
        <v>5250119</v>
      </c>
      <c r="L126" s="33">
        <v>5267534</v>
      </c>
      <c r="M126" s="33">
        <v>5773759</v>
      </c>
      <c r="N126" s="33">
        <v>5629532</v>
      </c>
      <c r="O126" s="33">
        <v>5781892</v>
      </c>
      <c r="P126">
        <v>5861000</v>
      </c>
    </row>
    <row r="127" spans="1:16" x14ac:dyDescent="0.35">
      <c r="A127" s="40">
        <f>VLOOKUP(B127,'[1]PORTFOLIO RAW'!B:B,1,FALSE)</f>
        <v>904678</v>
      </c>
      <c r="B127" s="40">
        <v>904678</v>
      </c>
      <c r="C127" s="40" t="s">
        <v>7223</v>
      </c>
      <c r="D127" s="38" t="s">
        <v>7224</v>
      </c>
      <c r="E127" s="33">
        <v>12787000</v>
      </c>
      <c r="F127" s="33">
        <v>14228000</v>
      </c>
      <c r="G127" s="33">
        <v>16538000</v>
      </c>
      <c r="H127" s="33">
        <v>18297000</v>
      </c>
      <c r="I127" s="33">
        <v>23677000</v>
      </c>
      <c r="J127" s="33">
        <v>27410000</v>
      </c>
      <c r="K127" s="33">
        <v>29223000</v>
      </c>
      <c r="L127" s="33">
        <v>32240000</v>
      </c>
      <c r="M127" s="33">
        <v>36942000</v>
      </c>
      <c r="N127" s="33">
        <v>25040000</v>
      </c>
      <c r="O127" s="33">
        <v>23855000</v>
      </c>
      <c r="P127">
        <v>24598000</v>
      </c>
    </row>
    <row r="128" spans="1:16" x14ac:dyDescent="0.35">
      <c r="A128" s="40">
        <f>VLOOKUP(B128,'[1]PORTFOLIO RAW'!B:B,1,FALSE)</f>
        <v>696738</v>
      </c>
      <c r="B128" s="40">
        <v>696738</v>
      </c>
      <c r="C128" s="40" t="s">
        <v>7225</v>
      </c>
      <c r="D128" s="38" t="s">
        <v>7226</v>
      </c>
      <c r="E128" s="33">
        <v>1115619000</v>
      </c>
      <c r="F128" s="33">
        <v>876188000</v>
      </c>
      <c r="G128" s="33">
        <v>841005000</v>
      </c>
      <c r="H128" s="33">
        <v>905093000</v>
      </c>
      <c r="I128" s="33">
        <v>918208000</v>
      </c>
      <c r="J128" s="33">
        <v>932935000</v>
      </c>
      <c r="K128" s="33">
        <v>906266000</v>
      </c>
      <c r="L128" s="33">
        <v>851059000</v>
      </c>
      <c r="M128" s="33">
        <v>855847000</v>
      </c>
      <c r="N128" s="33">
        <v>854615000</v>
      </c>
      <c r="O128" s="33">
        <v>913048000</v>
      </c>
      <c r="P128">
        <v>930267000</v>
      </c>
    </row>
    <row r="129" spans="1:16" x14ac:dyDescent="0.35">
      <c r="A129" s="40">
        <f>VLOOKUP(B129,'[1]PORTFOLIO RAW'!B:B,1,FALSE)</f>
        <v>729665</v>
      </c>
      <c r="B129" s="40">
        <v>729665</v>
      </c>
      <c r="C129" s="40" t="s">
        <v>7227</v>
      </c>
      <c r="D129" s="38" t="s">
        <v>7228</v>
      </c>
      <c r="E129" s="33">
        <v>5602230</v>
      </c>
      <c r="F129" s="33">
        <v>7540385</v>
      </c>
      <c r="G129" s="33">
        <v>8978014</v>
      </c>
      <c r="H129" s="33">
        <v>9216751</v>
      </c>
      <c r="I129" s="33">
        <v>9471725</v>
      </c>
      <c r="J129" s="33">
        <v>8998928</v>
      </c>
      <c r="K129" s="33">
        <v>9401701</v>
      </c>
      <c r="L129" s="33">
        <v>9450262</v>
      </c>
      <c r="M129" s="33">
        <v>9891553</v>
      </c>
      <c r="N129" s="33">
        <v>9722511</v>
      </c>
      <c r="O129" s="33">
        <v>9863599</v>
      </c>
      <c r="P129">
        <v>10524200</v>
      </c>
    </row>
    <row r="130" spans="1:16" x14ac:dyDescent="0.35">
      <c r="A130" s="40">
        <f>VLOOKUP(B130,'[1]PORTFOLIO RAW'!B:B,1,FALSE)</f>
        <v>912030</v>
      </c>
      <c r="B130" s="40">
        <v>912030</v>
      </c>
      <c r="C130" s="40" t="s">
        <v>7229</v>
      </c>
      <c r="D130" s="38" t="s">
        <v>7230</v>
      </c>
      <c r="E130" s="33">
        <v>3191208</v>
      </c>
      <c r="F130" s="33">
        <v>3115766</v>
      </c>
      <c r="G130" s="33">
        <v>3865355</v>
      </c>
      <c r="H130" s="33">
        <v>4035613</v>
      </c>
      <c r="I130" s="33">
        <v>4068200</v>
      </c>
      <c r="J130" s="33">
        <v>4245641</v>
      </c>
      <c r="K130" s="33">
        <v>4402267</v>
      </c>
      <c r="L130" s="33">
        <v>4413862</v>
      </c>
      <c r="M130" s="33">
        <v>4521154</v>
      </c>
      <c r="N130" s="33">
        <v>4879049</v>
      </c>
      <c r="O130" s="33">
        <v>5192113</v>
      </c>
      <c r="P130">
        <v>5088911</v>
      </c>
    </row>
    <row r="131" spans="1:16" x14ac:dyDescent="0.35">
      <c r="A131" s="40">
        <f>VLOOKUP(B131,'[1]PORTFOLIO RAW'!B:B,1,FALSE)</f>
        <v>945589</v>
      </c>
      <c r="B131" s="40">
        <v>945589</v>
      </c>
      <c r="C131" s="40" t="s">
        <v>7231</v>
      </c>
      <c r="D131" s="38" t="s">
        <v>7232</v>
      </c>
      <c r="E131" s="33">
        <v>12521772</v>
      </c>
      <c r="F131" s="33">
        <v>11849826</v>
      </c>
      <c r="G131" s="33">
        <v>12209735</v>
      </c>
      <c r="H131" s="33">
        <v>13331923</v>
      </c>
      <c r="I131" s="33">
        <v>17408475</v>
      </c>
      <c r="J131" s="33">
        <v>19915555</v>
      </c>
      <c r="K131" s="33">
        <v>20075870</v>
      </c>
      <c r="L131" s="33">
        <v>21369940</v>
      </c>
      <c r="M131" s="33">
        <v>21449849</v>
      </c>
      <c r="N131" s="33">
        <v>15759265</v>
      </c>
      <c r="O131" s="33">
        <v>14088461</v>
      </c>
      <c r="P131">
        <v>12718553</v>
      </c>
    </row>
    <row r="132" spans="1:16" x14ac:dyDescent="0.35">
      <c r="A132" s="40">
        <f>VLOOKUP(B132,'[1]PORTFOLIO RAW'!B:B,1,FALSE)</f>
        <v>905077</v>
      </c>
      <c r="B132" s="40">
        <v>905077</v>
      </c>
      <c r="C132" s="40" t="s">
        <v>7233</v>
      </c>
      <c r="D132" s="38" t="s">
        <v>7234</v>
      </c>
      <c r="E132" s="33">
        <v>4247113</v>
      </c>
      <c r="F132" s="33">
        <v>3620904</v>
      </c>
      <c r="G132" s="33">
        <v>3670678</v>
      </c>
      <c r="H132" s="33">
        <v>4251345</v>
      </c>
      <c r="I132" s="33">
        <v>4373655</v>
      </c>
      <c r="J132" s="33">
        <v>4742391</v>
      </c>
      <c r="K132" s="33">
        <v>5357488</v>
      </c>
      <c r="L132" s="33">
        <v>5629516</v>
      </c>
      <c r="M132" s="33">
        <v>5307981</v>
      </c>
      <c r="N132" s="33">
        <v>5467472</v>
      </c>
      <c r="O132" s="33">
        <v>5550703</v>
      </c>
      <c r="P132">
        <v>7701854</v>
      </c>
    </row>
    <row r="133" spans="1:16" x14ac:dyDescent="0.35">
      <c r="A133" s="40">
        <f>VLOOKUP(B133,'[1]PORTFOLIO RAW'!B:B,1,FALSE)</f>
        <v>699943</v>
      </c>
      <c r="B133" s="40">
        <v>699943</v>
      </c>
      <c r="C133" s="40" t="s">
        <v>7235</v>
      </c>
      <c r="D133" s="38" t="s">
        <v>7236</v>
      </c>
      <c r="E133" s="33">
        <v>6826381</v>
      </c>
      <c r="F133" s="33">
        <v>7116262</v>
      </c>
      <c r="G133" s="33">
        <v>7579708</v>
      </c>
      <c r="H133" s="33">
        <v>8467851</v>
      </c>
      <c r="I133" s="33">
        <v>9983820</v>
      </c>
      <c r="J133" s="33">
        <v>9832100</v>
      </c>
      <c r="K133" s="33">
        <v>10326000</v>
      </c>
      <c r="L133" s="33">
        <v>8386200</v>
      </c>
      <c r="M133" s="33">
        <v>8619200</v>
      </c>
      <c r="N133" s="33">
        <v>9637000</v>
      </c>
      <c r="O133" s="33">
        <v>9833800</v>
      </c>
      <c r="P133">
        <v>9363300</v>
      </c>
    </row>
    <row r="134" spans="1:16" x14ac:dyDescent="0.35">
      <c r="A134" s="40">
        <f>VLOOKUP(B134,'[1]PORTFOLIO RAW'!B:B,1,FALSE)</f>
        <v>542983</v>
      </c>
      <c r="B134" s="40">
        <v>542983</v>
      </c>
      <c r="C134" s="40" t="s">
        <v>7237</v>
      </c>
      <c r="D134" s="38" t="s">
        <v>7238</v>
      </c>
      <c r="E134" s="33">
        <v>1066349</v>
      </c>
      <c r="F134" s="33">
        <v>8134632</v>
      </c>
      <c r="G134" s="33">
        <v>5689828</v>
      </c>
      <c r="H134" s="33">
        <v>5625834</v>
      </c>
      <c r="I134" s="33">
        <v>6008780</v>
      </c>
      <c r="J134" s="33">
        <v>10477108</v>
      </c>
      <c r="K134" s="33">
        <v>9000823</v>
      </c>
      <c r="L134" s="33">
        <v>8414700</v>
      </c>
      <c r="M134" s="33">
        <v>7670100</v>
      </c>
      <c r="N134" s="33">
        <v>7317000</v>
      </c>
      <c r="O134" s="33">
        <v>7979600</v>
      </c>
      <c r="P134">
        <v>7230900</v>
      </c>
    </row>
    <row r="135" spans="1:16" x14ac:dyDescent="0.35">
      <c r="A135" s="40">
        <f>VLOOKUP(B135,'[1]PORTFOLIO RAW'!B:B,1,FALSE)</f>
        <v>741410</v>
      </c>
      <c r="B135" s="40">
        <v>741410</v>
      </c>
      <c r="C135" s="40" t="s">
        <v>7239</v>
      </c>
      <c r="D135" s="38" t="s">
        <v>7240</v>
      </c>
      <c r="E135" s="33">
        <v>52432700</v>
      </c>
      <c r="F135" s="33">
        <v>48978600</v>
      </c>
      <c r="G135" s="33">
        <v>54477000</v>
      </c>
      <c r="H135" s="33">
        <v>57307700</v>
      </c>
      <c r="I135" s="33">
        <v>60179000</v>
      </c>
      <c r="J135" s="33">
        <v>62236100</v>
      </c>
      <c r="K135" s="33">
        <v>59403600</v>
      </c>
      <c r="L135" s="33">
        <v>62497100</v>
      </c>
      <c r="M135" s="33">
        <v>60589700</v>
      </c>
      <c r="N135" s="33">
        <v>61941500</v>
      </c>
      <c r="O135" s="33">
        <v>64013100</v>
      </c>
      <c r="P135">
        <v>61765700</v>
      </c>
    </row>
    <row r="136" spans="1:16" x14ac:dyDescent="0.35">
      <c r="A136" s="40">
        <f>VLOOKUP(B136,'[1]PORTFOLIO RAW'!B:B,1,FALSE)</f>
        <v>998171</v>
      </c>
      <c r="B136" s="40">
        <v>998171</v>
      </c>
      <c r="C136" s="40" t="s">
        <v>7241</v>
      </c>
      <c r="D136" s="38" t="s">
        <v>7242</v>
      </c>
      <c r="E136" s="33">
        <v>44324000</v>
      </c>
      <c r="F136" s="33">
        <v>41160000</v>
      </c>
      <c r="G136" s="33">
        <v>40865000</v>
      </c>
      <c r="H136" s="33">
        <v>40104000</v>
      </c>
      <c r="I136" s="33">
        <v>40493000</v>
      </c>
      <c r="J136" s="33">
        <v>41054000</v>
      </c>
      <c r="K136" s="33">
        <v>40469000</v>
      </c>
      <c r="L136" s="33">
        <v>39895000</v>
      </c>
      <c r="M136" s="33">
        <v>42501000</v>
      </c>
      <c r="N136" s="33">
        <v>42875000</v>
      </c>
      <c r="O136" s="33">
        <v>44410000</v>
      </c>
      <c r="P136">
        <v>43882000</v>
      </c>
    </row>
    <row r="137" spans="1:16" x14ac:dyDescent="0.35">
      <c r="A137" s="40">
        <f>VLOOKUP(B137,'[1]PORTFOLIO RAW'!B:B,1,FALSE)</f>
        <v>904842</v>
      </c>
      <c r="B137" s="40">
        <v>904842</v>
      </c>
      <c r="C137" s="40" t="s">
        <v>7243</v>
      </c>
      <c r="D137" s="38" t="s">
        <v>7244</v>
      </c>
      <c r="E137" s="33">
        <v>17872000</v>
      </c>
      <c r="F137" s="33">
        <v>19676000</v>
      </c>
      <c r="G137" s="33">
        <v>19773000</v>
      </c>
      <c r="H137" s="33">
        <v>20111000</v>
      </c>
      <c r="I137" s="33">
        <v>21703000</v>
      </c>
      <c r="J137" s="33">
        <v>22871000</v>
      </c>
      <c r="K137" s="33">
        <v>21870000</v>
      </c>
      <c r="L137" s="33">
        <v>23200000</v>
      </c>
      <c r="M137" s="33">
        <v>21334000</v>
      </c>
      <c r="N137" s="33">
        <v>21829000</v>
      </c>
      <c r="O137" s="33">
        <v>22736000</v>
      </c>
      <c r="P137">
        <v>27009000</v>
      </c>
    </row>
    <row r="138" spans="1:16" x14ac:dyDescent="0.35">
      <c r="A138" s="40">
        <f>VLOOKUP(B138,'[1]PORTFOLIO RAW'!B:B,1,FALSE)</f>
        <v>916860</v>
      </c>
      <c r="B138" s="40">
        <v>916860</v>
      </c>
      <c r="C138" s="40" t="s">
        <v>7245</v>
      </c>
      <c r="D138" s="38" t="s">
        <v>7246</v>
      </c>
      <c r="E138" s="33">
        <v>12879074</v>
      </c>
      <c r="F138" s="33">
        <v>12986955</v>
      </c>
      <c r="G138" s="33">
        <v>14117087</v>
      </c>
      <c r="H138" s="33">
        <v>16014450</v>
      </c>
      <c r="I138" s="33">
        <v>17662000</v>
      </c>
      <c r="J138" s="33">
        <v>19967000</v>
      </c>
      <c r="K138" s="33">
        <v>20721000</v>
      </c>
      <c r="L138" s="33">
        <v>23466000</v>
      </c>
      <c r="M138" s="33">
        <v>24705000</v>
      </c>
      <c r="N138" s="33">
        <v>25396000</v>
      </c>
      <c r="O138" s="33">
        <v>27178000</v>
      </c>
      <c r="P138">
        <v>25413000</v>
      </c>
    </row>
    <row r="139" spans="1:16" x14ac:dyDescent="0.35">
      <c r="A139" s="40">
        <f>VLOOKUP(B139,'[1]PORTFOLIO RAW'!B:B,1,FALSE)</f>
        <v>951068</v>
      </c>
      <c r="B139" s="40">
        <v>951068</v>
      </c>
      <c r="C139" s="40" t="s">
        <v>7247</v>
      </c>
      <c r="D139" s="38" t="s">
        <v>7248</v>
      </c>
      <c r="E139" s="33">
        <v>54697468</v>
      </c>
      <c r="F139" s="33">
        <v>54352859</v>
      </c>
      <c r="G139" s="33">
        <v>51554665</v>
      </c>
      <c r="H139" s="33">
        <v>53819642</v>
      </c>
      <c r="I139" s="33">
        <v>54450652</v>
      </c>
      <c r="J139" s="33">
        <v>56153185</v>
      </c>
      <c r="K139" s="33">
        <v>59476344</v>
      </c>
      <c r="L139" s="33">
        <v>66298010</v>
      </c>
      <c r="M139" s="33">
        <v>71044551</v>
      </c>
      <c r="N139" s="33">
        <v>99714097</v>
      </c>
      <c r="O139" s="33">
        <v>104185000</v>
      </c>
      <c r="P139">
        <v>108781000</v>
      </c>
    </row>
    <row r="140" spans="1:16" x14ac:dyDescent="0.35">
      <c r="A140" s="40">
        <f>VLOOKUP(B140,'[1]PORTFOLIO RAW'!B:B,1,FALSE)</f>
        <v>545725</v>
      </c>
      <c r="B140" s="40">
        <v>545725</v>
      </c>
      <c r="C140" s="40" t="s">
        <v>7249</v>
      </c>
      <c r="D140" s="38" t="s">
        <v>7250</v>
      </c>
      <c r="E140" s="33">
        <v>8628800</v>
      </c>
      <c r="F140" s="33">
        <v>8479000</v>
      </c>
      <c r="G140" s="33">
        <v>8552000</v>
      </c>
      <c r="H140" s="33">
        <v>8092500</v>
      </c>
      <c r="I140" s="33">
        <v>9049600</v>
      </c>
      <c r="J140" s="33">
        <v>10130100</v>
      </c>
      <c r="K140" s="33">
        <v>11863335</v>
      </c>
      <c r="L140" s="33">
        <v>14316559</v>
      </c>
      <c r="M140" s="33">
        <v>19504800</v>
      </c>
      <c r="N140" s="33">
        <v>22876800</v>
      </c>
      <c r="O140" s="33">
        <v>23652600</v>
      </c>
      <c r="P140">
        <v>23135000</v>
      </c>
    </row>
    <row r="141" spans="1:16" x14ac:dyDescent="0.35">
      <c r="A141" s="40">
        <f>VLOOKUP(B141,'[1]PORTFOLIO RAW'!B:B,1,FALSE)</f>
        <v>905052</v>
      </c>
      <c r="B141" s="40">
        <v>905052</v>
      </c>
      <c r="C141" s="40" t="s">
        <v>7251</v>
      </c>
      <c r="D141" s="38" t="s">
        <v>7252</v>
      </c>
      <c r="E141" s="33">
        <v>15464446</v>
      </c>
      <c r="F141" s="33">
        <v>15136814</v>
      </c>
      <c r="G141" s="33">
        <v>15408940</v>
      </c>
      <c r="H141" s="33">
        <v>15626929</v>
      </c>
      <c r="I141" s="33">
        <v>17349682</v>
      </c>
      <c r="J141" s="33">
        <v>18918000</v>
      </c>
      <c r="K141" s="33">
        <v>19607000</v>
      </c>
      <c r="L141" s="33">
        <v>17377000</v>
      </c>
      <c r="M141" s="33">
        <v>15383000</v>
      </c>
      <c r="N141" s="33">
        <v>14752000</v>
      </c>
      <c r="O141" s="33">
        <v>16275000</v>
      </c>
      <c r="P141">
        <v>14316000</v>
      </c>
    </row>
    <row r="142" spans="1:16" x14ac:dyDescent="0.35">
      <c r="A142" s="40">
        <f>VLOOKUP(B142,'[1]PORTFOLIO RAW'!B:B,1,FALSE)</f>
        <v>328184</v>
      </c>
      <c r="B142" s="40">
        <v>328184</v>
      </c>
      <c r="C142" s="40" t="s">
        <v>7253</v>
      </c>
      <c r="D142" s="38" t="s">
        <v>7254</v>
      </c>
      <c r="E142" s="33">
        <v>4179960</v>
      </c>
      <c r="F142" s="33">
        <v>4614093</v>
      </c>
      <c r="G142" s="33">
        <v>4789813</v>
      </c>
      <c r="H142" s="33">
        <v>5157000</v>
      </c>
      <c r="I142" s="33">
        <v>5055000</v>
      </c>
      <c r="J142" s="33">
        <v>4678000</v>
      </c>
      <c r="K142" s="33">
        <v>5486000</v>
      </c>
      <c r="L142" s="33">
        <v>5201000</v>
      </c>
      <c r="M142" s="33">
        <v>4964000</v>
      </c>
      <c r="N142" s="33">
        <v>4111000</v>
      </c>
      <c r="O142" s="33">
        <v>3936000</v>
      </c>
      <c r="P142">
        <v>5091000</v>
      </c>
    </row>
    <row r="143" spans="1:16" x14ac:dyDescent="0.35">
      <c r="A143" s="40">
        <f>VLOOKUP(B143,'[1]PORTFOLIO RAW'!B:B,1,FALSE)</f>
        <v>922726</v>
      </c>
      <c r="B143" s="40">
        <v>922726</v>
      </c>
      <c r="C143" s="40" t="s">
        <v>7255</v>
      </c>
      <c r="D143" s="38" t="s">
        <v>7256</v>
      </c>
      <c r="E143" s="33">
        <v>55370000</v>
      </c>
      <c r="F143" s="33">
        <v>49938000</v>
      </c>
      <c r="G143" s="33">
        <v>52817000</v>
      </c>
      <c r="H143" s="33">
        <v>62897000</v>
      </c>
      <c r="I143" s="33">
        <v>70784000</v>
      </c>
      <c r="J143" s="33">
        <v>83993000</v>
      </c>
      <c r="K143" s="33">
        <v>91924000</v>
      </c>
      <c r="L143" s="33">
        <v>91334000</v>
      </c>
      <c r="M143" s="33">
        <v>102465000</v>
      </c>
      <c r="N143" s="33">
        <v>112420000</v>
      </c>
      <c r="O143" s="33">
        <v>122409000</v>
      </c>
      <c r="P143">
        <v>126841000</v>
      </c>
    </row>
    <row r="144" spans="1:16" x14ac:dyDescent="0.35">
      <c r="A144" s="40">
        <f>VLOOKUP(B144,'[1]PORTFOLIO RAW'!B:B,1,FALSE)</f>
        <v>905050</v>
      </c>
      <c r="B144" s="40">
        <v>905050</v>
      </c>
      <c r="C144" s="40" t="s">
        <v>7257</v>
      </c>
      <c r="D144" s="38" t="s">
        <v>7258</v>
      </c>
      <c r="E144" s="33">
        <v>2619760</v>
      </c>
      <c r="F144" s="33">
        <v>2589252</v>
      </c>
      <c r="G144" s="33">
        <v>2515054</v>
      </c>
      <c r="H144" s="33">
        <v>2749655</v>
      </c>
      <c r="I144" s="33">
        <v>2813463</v>
      </c>
      <c r="J144" s="33">
        <v>3088990</v>
      </c>
      <c r="K144" s="33">
        <v>3177294</v>
      </c>
      <c r="L144" s="33">
        <v>3311574</v>
      </c>
      <c r="M144" s="33">
        <v>3555131</v>
      </c>
      <c r="N144" s="33">
        <v>3878348</v>
      </c>
      <c r="O144" s="33">
        <v>4499149</v>
      </c>
      <c r="P144">
        <v>12889395</v>
      </c>
    </row>
    <row r="145" spans="1:16" x14ac:dyDescent="0.35">
      <c r="A145" s="40">
        <f>VLOOKUP(B145,'[1]PORTFOLIO RAW'!B:B,1,FALSE)</f>
        <v>904069</v>
      </c>
      <c r="B145" s="40">
        <v>904069</v>
      </c>
      <c r="C145" s="40" t="s">
        <v>7259</v>
      </c>
      <c r="D145" s="38" t="s">
        <v>7260</v>
      </c>
      <c r="E145" s="33">
        <v>24159000</v>
      </c>
      <c r="F145" s="33">
        <v>26913000</v>
      </c>
      <c r="G145" s="33">
        <v>25548000</v>
      </c>
      <c r="H145" s="33">
        <v>25368000</v>
      </c>
      <c r="I145" s="33">
        <v>26993000</v>
      </c>
      <c r="J145" s="33">
        <v>32153000</v>
      </c>
      <c r="K145" s="33">
        <v>31528000</v>
      </c>
      <c r="L145" s="33">
        <v>28684000</v>
      </c>
      <c r="M145" s="33">
        <v>30587000</v>
      </c>
      <c r="N145" s="33">
        <v>33345000</v>
      </c>
      <c r="O145" s="33">
        <v>33903000</v>
      </c>
      <c r="P145">
        <v>33576000</v>
      </c>
    </row>
    <row r="146" spans="1:16" x14ac:dyDescent="0.35">
      <c r="A146" s="40">
        <f>VLOOKUP(B146,'[1]PORTFOLIO RAW'!B:B,1,FALSE)</f>
        <v>923465</v>
      </c>
      <c r="B146" s="40">
        <v>923465</v>
      </c>
      <c r="C146" s="40" t="s">
        <v>7261</v>
      </c>
      <c r="D146" s="38" t="s">
        <v>7262</v>
      </c>
      <c r="E146" s="33">
        <v>11978200</v>
      </c>
      <c r="F146" s="33">
        <v>11708400</v>
      </c>
      <c r="G146" s="33">
        <v>11864800</v>
      </c>
      <c r="H146" s="33">
        <v>12736600</v>
      </c>
      <c r="I146" s="33">
        <v>12662100</v>
      </c>
      <c r="J146" s="33">
        <v>13333400</v>
      </c>
      <c r="K146" s="33">
        <v>12761000</v>
      </c>
      <c r="L146" s="33">
        <v>12554300</v>
      </c>
      <c r="M146" s="33">
        <v>12356700</v>
      </c>
      <c r="N146" s="33">
        <v>12264900</v>
      </c>
      <c r="O146" s="33">
        <v>12459200</v>
      </c>
      <c r="P146">
        <v>15373300</v>
      </c>
    </row>
    <row r="147" spans="1:16" x14ac:dyDescent="0.35">
      <c r="A147" s="40">
        <f>VLOOKUP(B147,'[1]PORTFOLIO RAW'!B:B,1,FALSE)</f>
        <v>912142</v>
      </c>
      <c r="B147" s="40">
        <v>912142</v>
      </c>
      <c r="C147" s="40" t="s">
        <v>7263</v>
      </c>
      <c r="D147" s="38" t="s">
        <v>7264</v>
      </c>
      <c r="E147" s="33">
        <v>3307578</v>
      </c>
      <c r="F147" s="33">
        <v>4170641</v>
      </c>
      <c r="G147" s="33">
        <v>4272646</v>
      </c>
      <c r="H147" s="33">
        <v>4496872</v>
      </c>
      <c r="I147" s="33">
        <v>5887888</v>
      </c>
      <c r="J147" s="33">
        <v>6642813</v>
      </c>
      <c r="K147" s="33">
        <v>7076686</v>
      </c>
      <c r="L147" s="33">
        <v>8283010</v>
      </c>
      <c r="M147" s="33">
        <v>7572159</v>
      </c>
      <c r="N147" s="33">
        <v>6946459</v>
      </c>
      <c r="O147" s="33">
        <v>7012159</v>
      </c>
      <c r="P147">
        <v>12326390</v>
      </c>
    </row>
    <row r="148" spans="1:16" x14ac:dyDescent="0.35">
      <c r="A148" s="40">
        <f>VLOOKUP(B148,'[1]PORTFOLIO RAW'!B:B,1,FALSE)</f>
        <v>912212</v>
      </c>
      <c r="B148" s="40">
        <v>912212</v>
      </c>
      <c r="C148" s="40" t="s">
        <v>7265</v>
      </c>
      <c r="D148" s="38" t="s">
        <v>7266</v>
      </c>
      <c r="E148" s="33">
        <v>76065000</v>
      </c>
      <c r="F148" s="33">
        <v>79071000</v>
      </c>
      <c r="G148" s="33">
        <v>89175000</v>
      </c>
      <c r="H148" s="33">
        <v>97812000</v>
      </c>
      <c r="I148" s="33">
        <v>107104000</v>
      </c>
      <c r="J148" s="33">
        <v>116806000</v>
      </c>
      <c r="K148" s="33">
        <v>128811000</v>
      </c>
      <c r="L148" s="33">
        <v>127723000</v>
      </c>
      <c r="M148" s="33">
        <v>127921000</v>
      </c>
      <c r="N148" s="33">
        <v>135060000</v>
      </c>
      <c r="O148" s="33">
        <v>150198000</v>
      </c>
      <c r="P148">
        <v>145314000</v>
      </c>
    </row>
    <row r="149" spans="1:16" x14ac:dyDescent="0.35">
      <c r="A149" s="40">
        <f>VLOOKUP(B149,'[1]PORTFOLIO RAW'!B:B,1,FALSE)</f>
        <v>867871</v>
      </c>
      <c r="B149" s="40">
        <v>867871</v>
      </c>
      <c r="C149" s="40" t="s">
        <v>7267</v>
      </c>
      <c r="D149" s="38" t="s">
        <v>7268</v>
      </c>
      <c r="E149" s="33">
        <v>360053000</v>
      </c>
      <c r="F149" s="33">
        <v>282344000</v>
      </c>
      <c r="G149" s="33">
        <v>303777000</v>
      </c>
      <c r="H149" s="33">
        <v>314621000</v>
      </c>
      <c r="I149" s="33">
        <v>302666000</v>
      </c>
      <c r="J149" s="33">
        <v>296571000</v>
      </c>
      <c r="K149" s="33">
        <v>274044000</v>
      </c>
      <c r="L149" s="33">
        <v>242116000</v>
      </c>
      <c r="M149" s="33">
        <v>225142000</v>
      </c>
      <c r="N149" s="33">
        <v>220151000</v>
      </c>
      <c r="O149" s="33">
        <v>224096000</v>
      </c>
      <c r="P149">
        <v>61059000</v>
      </c>
    </row>
    <row r="150" spans="1:16" x14ac:dyDescent="0.35">
      <c r="A150" s="40">
        <f>VLOOKUP(B150,'[1]PORTFOLIO RAW'!B:B,1,FALSE)</f>
        <v>993062</v>
      </c>
      <c r="B150" s="40">
        <v>993062</v>
      </c>
      <c r="C150" s="40" t="s">
        <v>7269</v>
      </c>
      <c r="D150" s="38" t="s">
        <v>7270</v>
      </c>
      <c r="E150" s="33">
        <v>4313762</v>
      </c>
      <c r="F150" s="33">
        <v>4524520</v>
      </c>
      <c r="G150" s="33">
        <v>3314002</v>
      </c>
      <c r="H150" s="33">
        <v>3662129</v>
      </c>
      <c r="I150" s="33">
        <v>4501733</v>
      </c>
      <c r="J150" s="33">
        <v>4971570</v>
      </c>
      <c r="K150" s="33">
        <v>5172524</v>
      </c>
      <c r="L150" s="33">
        <v>5463526</v>
      </c>
      <c r="M150" s="33">
        <v>4747364</v>
      </c>
      <c r="N150" s="33">
        <v>4660213</v>
      </c>
      <c r="O150" s="33">
        <v>5240206</v>
      </c>
      <c r="P150">
        <v>5426156</v>
      </c>
    </row>
    <row r="151" spans="1:16" x14ac:dyDescent="0.35">
      <c r="A151" s="40">
        <f>VLOOKUP(B151,'[1]PORTFOLIO RAW'!B:B,1,FALSE)</f>
        <v>271980</v>
      </c>
      <c r="B151" s="40">
        <v>271980</v>
      </c>
      <c r="C151" s="40" t="s">
        <v>7271</v>
      </c>
      <c r="D151" s="38" t="s">
        <v>7272</v>
      </c>
      <c r="E151" s="33">
        <v>41456000</v>
      </c>
      <c r="F151" s="33">
        <v>31908000</v>
      </c>
      <c r="G151" s="33">
        <v>29686000</v>
      </c>
      <c r="H151" s="33">
        <v>32927000</v>
      </c>
      <c r="I151" s="33">
        <v>41117000</v>
      </c>
      <c r="J151" s="33">
        <v>43326000</v>
      </c>
      <c r="K151" s="33">
        <v>42877000</v>
      </c>
      <c r="L151" s="33">
        <v>50637000</v>
      </c>
      <c r="M151" s="33">
        <v>29532000</v>
      </c>
      <c r="N151" s="33">
        <v>25913000</v>
      </c>
      <c r="O151" s="33">
        <v>30241000</v>
      </c>
      <c r="P151">
        <v>19566000</v>
      </c>
    </row>
    <row r="152" spans="1:16" x14ac:dyDescent="0.35">
      <c r="A152" s="40">
        <f>VLOOKUP(B152,'[1]PORTFOLIO RAW'!B:B,1,FALSE)</f>
        <v>905922</v>
      </c>
      <c r="B152" s="40">
        <v>905922</v>
      </c>
      <c r="C152" s="40" t="s">
        <v>7273</v>
      </c>
      <c r="D152" s="38" t="s">
        <v>7274</v>
      </c>
      <c r="E152" s="33">
        <v>11397000</v>
      </c>
      <c r="F152" s="33">
        <v>10946000</v>
      </c>
      <c r="G152" s="33">
        <v>11200000</v>
      </c>
      <c r="H152" s="33">
        <v>11847000</v>
      </c>
      <c r="I152" s="33">
        <v>11901000</v>
      </c>
      <c r="J152" s="33">
        <v>15184000</v>
      </c>
      <c r="K152" s="33">
        <v>15474000</v>
      </c>
      <c r="L152" s="33">
        <v>15153000</v>
      </c>
      <c r="M152" s="33">
        <v>15265000</v>
      </c>
      <c r="N152" s="33">
        <v>14941000</v>
      </c>
      <c r="O152" s="33">
        <v>16105000</v>
      </c>
      <c r="P152">
        <v>17534000</v>
      </c>
    </row>
    <row r="153" spans="1:16" x14ac:dyDescent="0.35">
      <c r="A153" s="40">
        <f>VLOOKUP(B153,'[1]PORTFOLIO RAW'!B:B,1,FALSE)</f>
        <v>916130</v>
      </c>
      <c r="B153" s="40">
        <v>916130</v>
      </c>
      <c r="C153" s="40" t="s">
        <v>7275</v>
      </c>
      <c r="D153" s="38" t="s">
        <v>7276</v>
      </c>
      <c r="E153" s="33">
        <v>99983000</v>
      </c>
      <c r="F153" s="33">
        <v>104531000</v>
      </c>
      <c r="G153" s="33">
        <v>92710000</v>
      </c>
      <c r="H153" s="33">
        <v>91413000</v>
      </c>
      <c r="I153" s="33">
        <v>88693000</v>
      </c>
      <c r="J153" s="33">
        <v>89101000</v>
      </c>
      <c r="K153" s="33">
        <v>91830000</v>
      </c>
      <c r="L153" s="33">
        <v>92820000</v>
      </c>
      <c r="M153" s="33">
        <v>94056000</v>
      </c>
      <c r="N153" s="33">
        <v>135017000</v>
      </c>
      <c r="O153" s="33">
        <v>136608000</v>
      </c>
      <c r="P153">
        <v>139613000</v>
      </c>
    </row>
    <row r="154" spans="1:16" x14ac:dyDescent="0.35">
      <c r="A154" s="40">
        <f>VLOOKUP(B154,'[1]PORTFOLIO RAW'!B:B,1,FALSE)</f>
        <v>546169</v>
      </c>
      <c r="B154" s="40">
        <v>546169</v>
      </c>
      <c r="C154" s="40" t="s">
        <v>7277</v>
      </c>
      <c r="D154" s="38" t="s">
        <v>7278</v>
      </c>
      <c r="E154" s="33">
        <v>9050751</v>
      </c>
      <c r="F154" s="33">
        <v>9310320</v>
      </c>
      <c r="G154" s="33">
        <v>10062033</v>
      </c>
      <c r="H154" s="33">
        <v>9705529</v>
      </c>
      <c r="I154" s="33">
        <v>9492052</v>
      </c>
      <c r="J154" s="33">
        <v>9627386</v>
      </c>
      <c r="K154" s="33">
        <v>9539719</v>
      </c>
      <c r="L154" s="33">
        <v>10285728</v>
      </c>
      <c r="M154" s="33">
        <v>11344171</v>
      </c>
      <c r="N154" s="33">
        <v>11230600</v>
      </c>
      <c r="O154" s="33">
        <v>11763726</v>
      </c>
      <c r="P154">
        <v>10999100</v>
      </c>
    </row>
    <row r="155" spans="1:16" x14ac:dyDescent="0.35">
      <c r="A155" s="40">
        <f>VLOOKUP(B155,'[1]PORTFOLIO RAW'!B:B,1,FALSE)</f>
        <v>902354</v>
      </c>
      <c r="B155" s="40">
        <v>902354</v>
      </c>
      <c r="C155" s="40" t="s">
        <v>7279</v>
      </c>
      <c r="D155" s="38" t="s">
        <v>7280</v>
      </c>
      <c r="E155" s="33">
        <v>18166900</v>
      </c>
      <c r="F155" s="33">
        <v>17664000</v>
      </c>
      <c r="G155" s="33">
        <v>18836000</v>
      </c>
      <c r="H155" s="33">
        <v>19552000</v>
      </c>
      <c r="I155" s="33">
        <v>19075000</v>
      </c>
      <c r="J155" s="33">
        <v>19873000</v>
      </c>
      <c r="K155" s="33">
        <v>18919000</v>
      </c>
      <c r="L155" s="33">
        <v>15526000</v>
      </c>
      <c r="M155" s="33">
        <v>14842000</v>
      </c>
      <c r="N155" s="33">
        <v>14602000</v>
      </c>
      <c r="O155" s="33">
        <v>15151000</v>
      </c>
      <c r="P155">
        <v>14518000</v>
      </c>
    </row>
    <row r="156" spans="1:16" x14ac:dyDescent="0.35">
      <c r="A156" s="40">
        <f>VLOOKUP(B156,'[1]PORTFOLIO RAW'!B:B,1,FALSE)</f>
        <v>325849</v>
      </c>
      <c r="B156" s="40">
        <v>325849</v>
      </c>
      <c r="C156" s="40" t="s">
        <v>7281</v>
      </c>
      <c r="D156" s="38" t="s">
        <v>7282</v>
      </c>
      <c r="E156" s="33">
        <v>10560082</v>
      </c>
      <c r="F156" s="33">
        <v>11334000</v>
      </c>
      <c r="G156" s="33">
        <v>13160000</v>
      </c>
      <c r="H156" s="33">
        <v>14779000</v>
      </c>
      <c r="I156" s="33">
        <v>14094000</v>
      </c>
      <c r="J156" s="33">
        <v>13905000</v>
      </c>
      <c r="K156" s="33">
        <v>14378000</v>
      </c>
      <c r="L156" s="33">
        <v>14431000</v>
      </c>
      <c r="M156" s="33">
        <v>13606000</v>
      </c>
      <c r="N156" s="33">
        <v>13574000</v>
      </c>
      <c r="O156" s="33">
        <v>13340000</v>
      </c>
      <c r="P156">
        <v>12469000</v>
      </c>
    </row>
    <row r="157" spans="1:16" x14ac:dyDescent="0.35">
      <c r="A157" s="40">
        <f>VLOOKUP(B157,'[1]PORTFOLIO RAW'!B:B,1,FALSE)</f>
        <v>912134</v>
      </c>
      <c r="B157" s="40">
        <v>912134</v>
      </c>
      <c r="C157" s="40" t="s">
        <v>7283</v>
      </c>
      <c r="D157" s="38" t="s">
        <v>7284</v>
      </c>
      <c r="E157" s="33">
        <v>22299000</v>
      </c>
      <c r="F157" s="33">
        <v>23211000</v>
      </c>
      <c r="G157" s="33">
        <v>23093000</v>
      </c>
      <c r="H157" s="33">
        <v>23505000</v>
      </c>
      <c r="I157" s="33">
        <v>23476000</v>
      </c>
      <c r="J157" s="33">
        <v>24652000</v>
      </c>
      <c r="K157" s="33">
        <v>29281000</v>
      </c>
      <c r="L157" s="33">
        <v>30556000</v>
      </c>
      <c r="M157" s="33">
        <v>33897000</v>
      </c>
      <c r="N157" s="33">
        <v>36505000</v>
      </c>
      <c r="O157" s="33">
        <v>37197000</v>
      </c>
      <c r="P157">
        <v>38118000</v>
      </c>
    </row>
    <row r="158" spans="1:16" x14ac:dyDescent="0.35">
      <c r="A158" s="40">
        <f>VLOOKUP(B158,'[1]PORTFOLIO RAW'!B:B,1,FALSE)</f>
        <v>277355</v>
      </c>
      <c r="B158" s="40">
        <v>277355</v>
      </c>
      <c r="C158" s="40" t="s">
        <v>7285</v>
      </c>
      <c r="D158" s="38" t="s">
        <v>7286</v>
      </c>
      <c r="E158" s="33">
        <v>1370584</v>
      </c>
      <c r="F158" s="33">
        <v>1657233</v>
      </c>
      <c r="G158" s="33">
        <v>1960356</v>
      </c>
      <c r="H158" s="33">
        <v>2277450</v>
      </c>
      <c r="I158" s="33">
        <v>2302016</v>
      </c>
      <c r="J158" s="33">
        <v>2586824</v>
      </c>
      <c r="K158" s="33">
        <v>2955360</v>
      </c>
      <c r="L158" s="33">
        <v>3999591</v>
      </c>
      <c r="M158" s="33">
        <v>4183225</v>
      </c>
      <c r="N158" s="33">
        <v>4364164</v>
      </c>
      <c r="O158" s="33">
        <v>4551775</v>
      </c>
      <c r="P158">
        <v>5426857</v>
      </c>
    </row>
    <row r="159" spans="1:16" x14ac:dyDescent="0.35">
      <c r="A159" s="40">
        <f>VLOOKUP(B159,'[1]PORTFOLIO RAW'!B:B,1,FALSE)</f>
        <v>906487</v>
      </c>
      <c r="B159" s="40">
        <v>906487</v>
      </c>
      <c r="C159" s="40" t="s">
        <v>7287</v>
      </c>
      <c r="D159" s="38" t="s">
        <v>7288</v>
      </c>
      <c r="E159" s="33">
        <v>4072500</v>
      </c>
      <c r="F159" s="33">
        <v>3161900</v>
      </c>
      <c r="G159" s="33">
        <v>3047000</v>
      </c>
      <c r="H159" s="33">
        <v>2990300</v>
      </c>
      <c r="I159" s="33">
        <v>2904100</v>
      </c>
      <c r="J159" s="33">
        <v>3204700</v>
      </c>
      <c r="K159" s="33">
        <v>3061200</v>
      </c>
      <c r="L159" s="33">
        <v>3104100</v>
      </c>
      <c r="M159" s="33">
        <v>2934300</v>
      </c>
      <c r="N159" s="33">
        <v>2960200</v>
      </c>
      <c r="O159" s="33">
        <v>3529400</v>
      </c>
      <c r="P159">
        <v>3361800</v>
      </c>
    </row>
    <row r="160" spans="1:16" x14ac:dyDescent="0.35">
      <c r="A160" s="40">
        <f>VLOOKUP(B160,'[1]PORTFOLIO RAW'!B:B,1,FALSE)</f>
        <v>912219</v>
      </c>
      <c r="B160" s="40">
        <v>912219</v>
      </c>
      <c r="C160" s="40" t="s">
        <v>7289</v>
      </c>
      <c r="D160" s="38" t="s">
        <v>7290</v>
      </c>
      <c r="E160" s="33">
        <v>8361149</v>
      </c>
      <c r="F160" s="33">
        <v>7424898</v>
      </c>
      <c r="G160" s="33">
        <v>7314791</v>
      </c>
      <c r="H160" s="33">
        <v>8787851</v>
      </c>
      <c r="I160" s="33">
        <v>9154671</v>
      </c>
      <c r="J160" s="33">
        <v>10362206</v>
      </c>
      <c r="K160" s="33">
        <v>11273247</v>
      </c>
      <c r="L160" s="33">
        <v>12958267</v>
      </c>
      <c r="M160" s="33">
        <v>14419509</v>
      </c>
      <c r="N160" s="33">
        <v>15361781</v>
      </c>
      <c r="O160" s="33">
        <v>18745034</v>
      </c>
      <c r="P160">
        <v>28566181</v>
      </c>
    </row>
    <row r="161" spans="1:16" x14ac:dyDescent="0.35">
      <c r="A161" s="40">
        <f>VLOOKUP(B161,'[1]PORTFOLIO RAW'!B:B,1,FALSE)</f>
        <v>921290</v>
      </c>
      <c r="B161" s="40">
        <v>921290</v>
      </c>
      <c r="C161" s="40" t="s">
        <v>7291</v>
      </c>
      <c r="D161" s="38" t="s">
        <v>7292</v>
      </c>
      <c r="E161" s="33">
        <v>26874800</v>
      </c>
      <c r="F161" s="33">
        <v>29212600</v>
      </c>
      <c r="G161" s="33">
        <v>27460900</v>
      </c>
      <c r="H161" s="33">
        <v>31001400</v>
      </c>
      <c r="I161" s="33">
        <v>33659800</v>
      </c>
      <c r="J161" s="33">
        <v>34398900</v>
      </c>
      <c r="K161" s="33">
        <v>35248700</v>
      </c>
      <c r="L161" s="33">
        <v>37178200</v>
      </c>
      <c r="M161" s="33">
        <v>35568900</v>
      </c>
      <c r="N161" s="33">
        <v>38805900</v>
      </c>
      <c r="O161" s="33">
        <v>44981000</v>
      </c>
      <c r="P161">
        <v>41250700</v>
      </c>
    </row>
    <row r="162" spans="1:16" x14ac:dyDescent="0.35">
      <c r="A162" s="40">
        <f>VLOOKUP(B162,'[1]PORTFOLIO RAW'!B:B,1,FALSE)</f>
        <v>912402</v>
      </c>
      <c r="B162" s="40">
        <v>912402</v>
      </c>
      <c r="C162" s="40" t="s">
        <v>7293</v>
      </c>
      <c r="D162" s="38" t="s">
        <v>7294</v>
      </c>
      <c r="E162" s="33">
        <v>191435000</v>
      </c>
      <c r="F162" s="33">
        <v>161381000</v>
      </c>
      <c r="G162" s="33">
        <v>177433000</v>
      </c>
      <c r="H162" s="33">
        <v>193824000</v>
      </c>
      <c r="I162" s="33">
        <v>202906000</v>
      </c>
      <c r="J162" s="33">
        <v>218869000</v>
      </c>
      <c r="K162" s="33">
        <v>236945000</v>
      </c>
      <c r="L162" s="33">
        <v>253377000</v>
      </c>
      <c r="M162" s="33">
        <v>251937000</v>
      </c>
      <c r="N162" s="33">
        <v>261627000</v>
      </c>
      <c r="O162" s="33">
        <v>281763000</v>
      </c>
      <c r="P162">
        <v>298147000</v>
      </c>
    </row>
    <row r="163" spans="1:16" x14ac:dyDescent="0.35">
      <c r="A163" s="40">
        <f>VLOOKUP(B163,'[1]PORTFOLIO RAW'!B:B,1,FALSE)</f>
        <v>277487</v>
      </c>
      <c r="B163" s="40">
        <v>277487</v>
      </c>
      <c r="C163" s="40" t="s">
        <v>7295</v>
      </c>
      <c r="D163" s="38" t="s">
        <v>7296</v>
      </c>
      <c r="E163" s="33">
        <v>39042000</v>
      </c>
      <c r="F163" s="33">
        <v>31879000</v>
      </c>
      <c r="G163" s="33">
        <v>31829000</v>
      </c>
      <c r="H163" s="33">
        <v>33500000</v>
      </c>
      <c r="I163" s="33">
        <v>34583000</v>
      </c>
      <c r="J163" s="33">
        <v>38179000</v>
      </c>
      <c r="K163" s="33">
        <v>36102000</v>
      </c>
      <c r="L163" s="33">
        <v>34819000</v>
      </c>
      <c r="M163" s="33">
        <v>38056000</v>
      </c>
      <c r="N163" s="33">
        <v>39786000</v>
      </c>
      <c r="O163" s="33">
        <v>45138000</v>
      </c>
      <c r="P163">
        <v>49875000</v>
      </c>
    </row>
    <row r="164" spans="1:16" x14ac:dyDescent="0.35">
      <c r="A164" s="40">
        <f>VLOOKUP(B164,'[1]PORTFOLIO RAW'!B:B,1,FALSE)</f>
        <v>277642</v>
      </c>
      <c r="B164" s="40">
        <v>277642</v>
      </c>
      <c r="C164" s="40" t="s">
        <v>7297</v>
      </c>
      <c r="D164" s="38" t="s">
        <v>7298</v>
      </c>
      <c r="E164" s="33">
        <v>7554000</v>
      </c>
      <c r="F164" s="33">
        <v>6937000</v>
      </c>
      <c r="G164" s="33">
        <v>7565000</v>
      </c>
      <c r="H164" s="33">
        <v>9506000</v>
      </c>
      <c r="I164" s="33">
        <v>8889000</v>
      </c>
      <c r="J164" s="33">
        <v>10136000</v>
      </c>
      <c r="K164" s="33">
        <v>10686000</v>
      </c>
      <c r="L164" s="33">
        <v>10831000</v>
      </c>
      <c r="M164" s="33">
        <v>7479000</v>
      </c>
      <c r="N164" s="33">
        <v>7802000</v>
      </c>
      <c r="O164" s="33">
        <v>8426000</v>
      </c>
      <c r="P164">
        <v>8541000</v>
      </c>
    </row>
    <row r="165" spans="1:16" x14ac:dyDescent="0.35">
      <c r="A165" s="40">
        <f>VLOOKUP(B165,'[1]PORTFOLIO RAW'!B:B,1,FALSE)</f>
        <v>154423</v>
      </c>
      <c r="B165" s="40">
        <v>154423</v>
      </c>
      <c r="C165" s="40" t="s">
        <v>7299</v>
      </c>
      <c r="D165" s="38" t="s">
        <v>7300</v>
      </c>
      <c r="E165" s="33">
        <v>28166000</v>
      </c>
      <c r="F165" s="33">
        <v>28788000</v>
      </c>
      <c r="G165" s="33">
        <v>31332000</v>
      </c>
      <c r="H165" s="33">
        <v>31585000</v>
      </c>
      <c r="I165" s="33">
        <v>33520000</v>
      </c>
      <c r="J165" s="33">
        <v>33848000</v>
      </c>
      <c r="K165" s="33">
        <v>33338000</v>
      </c>
      <c r="L165" s="33">
        <v>33060000</v>
      </c>
      <c r="M165" s="33">
        <v>44658000</v>
      </c>
      <c r="N165" s="33">
        <v>41181000</v>
      </c>
      <c r="O165" s="33">
        <v>43410000</v>
      </c>
      <c r="P165">
        <v>41668000</v>
      </c>
    </row>
    <row r="166" spans="1:16" x14ac:dyDescent="0.35">
      <c r="A166" s="40">
        <f>VLOOKUP(B166,'[1]PORTFOLIO RAW'!B:B,1,FALSE)</f>
        <v>922418</v>
      </c>
      <c r="B166" s="40">
        <v>922418</v>
      </c>
      <c r="C166" s="40" t="s">
        <v>7301</v>
      </c>
      <c r="D166" s="38" t="s">
        <v>7302</v>
      </c>
      <c r="E166" s="33">
        <v>73624000</v>
      </c>
      <c r="F166" s="33">
        <v>66926000</v>
      </c>
      <c r="G166" s="33">
        <v>73443000</v>
      </c>
      <c r="H166" s="33">
        <v>75988000</v>
      </c>
      <c r="I166" s="33">
        <v>75375000</v>
      </c>
      <c r="J166" s="33">
        <v>80021000</v>
      </c>
      <c r="K166" s="33">
        <v>79939000</v>
      </c>
      <c r="L166" s="33">
        <v>78367000</v>
      </c>
      <c r="M166" s="33">
        <v>76029000</v>
      </c>
      <c r="N166" s="33">
        <v>76594000</v>
      </c>
      <c r="O166" s="33">
        <v>79586000</v>
      </c>
      <c r="P166">
        <v>78316000</v>
      </c>
    </row>
    <row r="167" spans="1:16" x14ac:dyDescent="0.35">
      <c r="A167" s="40">
        <f>VLOOKUP(B167,'[1]PORTFOLIO RAW'!B:B,1,FALSE)</f>
        <v>755695</v>
      </c>
      <c r="B167" s="40">
        <v>755695</v>
      </c>
      <c r="C167" s="40" t="s">
        <v>7303</v>
      </c>
      <c r="D167" s="38" t="s">
        <v>7304</v>
      </c>
      <c r="E167" s="33">
        <v>34181000</v>
      </c>
      <c r="F167" s="33">
        <v>33400000</v>
      </c>
      <c r="G167" s="33">
        <v>36835000</v>
      </c>
      <c r="H167" s="33">
        <v>37490000</v>
      </c>
      <c r="I167" s="33">
        <v>38637000</v>
      </c>
      <c r="J167" s="33">
        <v>39161000</v>
      </c>
      <c r="K167" s="33">
        <v>40104000</v>
      </c>
      <c r="L167" s="33">
        <v>39532000</v>
      </c>
      <c r="M167" s="33">
        <v>39237000</v>
      </c>
      <c r="N167" s="33">
        <v>38936000</v>
      </c>
      <c r="O167" s="33">
        <v>40778000</v>
      </c>
      <c r="P167">
        <v>42401000</v>
      </c>
    </row>
    <row r="168" spans="1:16" x14ac:dyDescent="0.35">
      <c r="A168" s="40">
        <f>VLOOKUP(B168,'[1]PORTFOLIO RAW'!B:B,1,FALSE)</f>
        <v>905620</v>
      </c>
      <c r="B168" s="40">
        <v>905620</v>
      </c>
      <c r="C168" s="40" t="s">
        <v>7305</v>
      </c>
      <c r="D168" s="38" t="s">
        <v>7306</v>
      </c>
      <c r="E168" s="33">
        <v>30869000</v>
      </c>
      <c r="F168" s="33">
        <v>32686000</v>
      </c>
      <c r="G168" s="33">
        <v>33005000</v>
      </c>
      <c r="H168" s="33">
        <v>33699000</v>
      </c>
      <c r="I168" s="33">
        <v>33559000</v>
      </c>
      <c r="J168" s="33">
        <v>32666000</v>
      </c>
      <c r="K168" s="33">
        <v>32732000</v>
      </c>
      <c r="L168" s="33">
        <v>31827000</v>
      </c>
      <c r="M168" s="33">
        <v>31025000</v>
      </c>
      <c r="N168" s="33">
        <v>34186000</v>
      </c>
      <c r="O168" s="33">
        <v>35123000</v>
      </c>
      <c r="P168">
        <v>34214000</v>
      </c>
    </row>
    <row r="169" spans="1:16" x14ac:dyDescent="0.35">
      <c r="A169" s="40">
        <f>VLOOKUP(B169,'[1]PORTFOLIO RAW'!B:B,1,FALSE)</f>
        <v>944314</v>
      </c>
      <c r="B169" s="40">
        <v>944314</v>
      </c>
      <c r="C169" s="40" t="s">
        <v>7307</v>
      </c>
      <c r="D169" s="38" t="s">
        <v>7308</v>
      </c>
      <c r="E169" s="33">
        <v>39123000</v>
      </c>
      <c r="F169" s="33">
        <v>42053000</v>
      </c>
      <c r="G169" s="33">
        <v>42554000</v>
      </c>
      <c r="H169" s="33">
        <v>42817000</v>
      </c>
      <c r="I169" s="33">
        <v>45614000</v>
      </c>
      <c r="J169" s="33">
        <v>46838000</v>
      </c>
      <c r="K169" s="33">
        <v>50096000</v>
      </c>
      <c r="L169" s="33">
        <v>54327000</v>
      </c>
      <c r="M169" s="33">
        <v>58797000</v>
      </c>
      <c r="N169" s="33">
        <v>71610000</v>
      </c>
      <c r="O169" s="33">
        <v>76585000</v>
      </c>
      <c r="P169">
        <v>77914000</v>
      </c>
    </row>
    <row r="170" spans="1:16" x14ac:dyDescent="0.35">
      <c r="A170" s="40">
        <f>VLOOKUP(B170,'[1]PORTFOLIO RAW'!B:B,1,FALSE)</f>
        <v>357366</v>
      </c>
      <c r="B170" s="40">
        <v>357366</v>
      </c>
      <c r="C170" s="40" t="s">
        <v>7309</v>
      </c>
      <c r="D170" s="38" t="s">
        <v>7310</v>
      </c>
      <c r="E170" s="33">
        <v>8121134</v>
      </c>
      <c r="F170" s="33">
        <v>8090435</v>
      </c>
      <c r="G170" s="33">
        <v>7252471</v>
      </c>
      <c r="H170" s="33">
        <v>7645010</v>
      </c>
      <c r="I170" s="33">
        <v>7938549</v>
      </c>
      <c r="J170" s="33">
        <v>9277795</v>
      </c>
      <c r="K170" s="33">
        <v>9043894</v>
      </c>
      <c r="L170" s="33">
        <v>13086153</v>
      </c>
      <c r="M170" s="33">
        <v>11219729</v>
      </c>
      <c r="N170" s="33">
        <v>9919847</v>
      </c>
      <c r="O170" s="33">
        <v>9576856</v>
      </c>
      <c r="P170">
        <v>8994611</v>
      </c>
    </row>
    <row r="171" spans="1:16" x14ac:dyDescent="0.35">
      <c r="A171" s="40">
        <f>VLOOKUP(B171,'[1]PORTFOLIO RAW'!B:B,1,FALSE)</f>
        <v>516007</v>
      </c>
      <c r="B171" s="40">
        <v>516007</v>
      </c>
      <c r="C171" s="40" t="s">
        <v>7311</v>
      </c>
      <c r="D171" s="38" t="s">
        <v>7312</v>
      </c>
      <c r="E171" s="33">
        <v>22727686</v>
      </c>
      <c r="F171" s="33">
        <v>23274716</v>
      </c>
      <c r="G171" s="33">
        <v>22518210</v>
      </c>
      <c r="H171" s="33">
        <v>18961045</v>
      </c>
      <c r="I171" s="33">
        <v>27766276</v>
      </c>
      <c r="J171" s="33">
        <v>26284738</v>
      </c>
      <c r="K171" s="33">
        <v>26110185</v>
      </c>
      <c r="L171" s="33">
        <v>26702511</v>
      </c>
      <c r="M171" s="33">
        <v>25215178</v>
      </c>
      <c r="N171" s="33">
        <v>28173301</v>
      </c>
      <c r="O171" s="33">
        <v>29159178</v>
      </c>
      <c r="P171">
        <v>30210706</v>
      </c>
    </row>
    <row r="172" spans="1:16" x14ac:dyDescent="0.35">
      <c r="A172" s="40">
        <f>VLOOKUP(B172,'[1]PORTFOLIO RAW'!B:B,1,FALSE)</f>
        <v>510493</v>
      </c>
      <c r="B172" s="40">
        <v>510493</v>
      </c>
      <c r="C172" s="40" t="s">
        <v>7313</v>
      </c>
      <c r="D172" s="38" t="s">
        <v>7314</v>
      </c>
      <c r="E172" s="33">
        <v>2787500</v>
      </c>
      <c r="F172" s="33">
        <v>3220300</v>
      </c>
      <c r="G172" s="33">
        <v>3387800</v>
      </c>
      <c r="H172" s="33">
        <v>3419700</v>
      </c>
      <c r="I172" s="33">
        <v>4087800</v>
      </c>
      <c r="J172" s="33">
        <v>4165400</v>
      </c>
      <c r="K172" s="33">
        <v>4449700</v>
      </c>
      <c r="L172" s="33">
        <v>4414300</v>
      </c>
      <c r="M172" s="33">
        <v>4507800</v>
      </c>
      <c r="N172" s="33">
        <v>4635900</v>
      </c>
      <c r="O172" s="33">
        <v>10385800</v>
      </c>
      <c r="P172">
        <v>10256400</v>
      </c>
    </row>
    <row r="173" spans="1:16" x14ac:dyDescent="0.35">
      <c r="A173" s="40">
        <f>VLOOKUP(B173,'[1]PORTFOLIO RAW'!B:B,1,FALSE)</f>
        <v>921910</v>
      </c>
      <c r="B173" s="40">
        <v>921910</v>
      </c>
      <c r="C173" s="40" t="s">
        <v>7315</v>
      </c>
      <c r="D173" s="38" t="s">
        <v>7316</v>
      </c>
      <c r="E173" s="33">
        <v>28888900</v>
      </c>
      <c r="F173" s="33">
        <v>28044100</v>
      </c>
      <c r="G173" s="33">
        <v>29683700</v>
      </c>
      <c r="H173" s="33">
        <v>31384800</v>
      </c>
      <c r="I173" s="33">
        <v>32383600</v>
      </c>
      <c r="J173" s="33">
        <v>35386500</v>
      </c>
      <c r="K173" s="33">
        <v>36626300</v>
      </c>
      <c r="L173" s="33">
        <v>34281400</v>
      </c>
      <c r="M173" s="33">
        <v>37938700</v>
      </c>
      <c r="N173" s="33">
        <v>31023900</v>
      </c>
      <c r="O173" s="33">
        <v>33803700</v>
      </c>
      <c r="P173">
        <v>32811200</v>
      </c>
    </row>
    <row r="174" spans="1:16" x14ac:dyDescent="0.35">
      <c r="A174" s="40">
        <f>VLOOKUP(B174,'[1]PORTFOLIO RAW'!B:B,1,FALSE)</f>
        <v>311759</v>
      </c>
      <c r="B174" s="40">
        <v>311759</v>
      </c>
      <c r="C174" s="40" t="s">
        <v>7317</v>
      </c>
      <c r="D174" s="38" t="s">
        <v>7318</v>
      </c>
      <c r="E174" s="33">
        <v>17771657</v>
      </c>
      <c r="F174" s="33">
        <v>16404223</v>
      </c>
      <c r="G174" s="33">
        <v>17827142</v>
      </c>
      <c r="H174" s="33">
        <v>18258870</v>
      </c>
      <c r="I174" s="33">
        <v>18560772</v>
      </c>
      <c r="J174" s="33">
        <v>19515883</v>
      </c>
      <c r="K174" s="33">
        <v>19661755</v>
      </c>
      <c r="L174" s="33">
        <v>20817824</v>
      </c>
      <c r="M174" s="33">
        <v>21426175</v>
      </c>
      <c r="N174" s="33">
        <v>21321504</v>
      </c>
      <c r="O174" s="33">
        <v>23591792</v>
      </c>
      <c r="P174">
        <v>24793999</v>
      </c>
    </row>
    <row r="175" spans="1:16" x14ac:dyDescent="0.35">
      <c r="A175" s="40">
        <f>VLOOKUP(B175,'[1]PORTFOLIO RAW'!B:B,1,FALSE)</f>
        <v>912588</v>
      </c>
      <c r="B175" s="40">
        <v>912588</v>
      </c>
      <c r="C175" s="40" t="s">
        <v>7319</v>
      </c>
      <c r="D175" s="38" t="s">
        <v>7320</v>
      </c>
      <c r="E175" s="33">
        <v>11812000</v>
      </c>
      <c r="F175" s="33">
        <v>11951000</v>
      </c>
      <c r="G175" s="33">
        <v>12555000</v>
      </c>
      <c r="H175" s="33">
        <v>12411000</v>
      </c>
      <c r="I175" s="33">
        <v>13068000</v>
      </c>
      <c r="J175" s="33">
        <v>12994000</v>
      </c>
      <c r="K175" s="33">
        <v>12814000</v>
      </c>
      <c r="L175" s="33">
        <v>12207000</v>
      </c>
      <c r="M175" s="33">
        <v>11784000</v>
      </c>
      <c r="N175" s="33">
        <v>11408000</v>
      </c>
      <c r="O175" s="33">
        <v>11693000</v>
      </c>
      <c r="P175">
        <v>12090000</v>
      </c>
    </row>
    <row r="176" spans="1:16" x14ac:dyDescent="0.35">
      <c r="A176" s="40">
        <f>VLOOKUP(B176,'[1]PORTFOLIO RAW'!B:B,1,FALSE)</f>
        <v>904780</v>
      </c>
      <c r="B176" s="40">
        <v>904780</v>
      </c>
      <c r="C176" s="40" t="s">
        <v>7321</v>
      </c>
      <c r="D176" s="38" t="s">
        <v>7322</v>
      </c>
      <c r="E176" s="33">
        <v>16840000</v>
      </c>
      <c r="F176" s="33">
        <v>14060000</v>
      </c>
      <c r="G176" s="33">
        <v>14095000</v>
      </c>
      <c r="H176" s="33">
        <v>14105000</v>
      </c>
      <c r="I176" s="33">
        <v>14249000</v>
      </c>
      <c r="J176" s="33">
        <v>15065000</v>
      </c>
      <c r="K176" s="33">
        <v>16354000</v>
      </c>
      <c r="L176" s="33">
        <v>16964000</v>
      </c>
      <c r="M176" s="33">
        <v>17078000</v>
      </c>
      <c r="N176" s="33">
        <v>17093000</v>
      </c>
      <c r="O176" s="33">
        <v>19760000</v>
      </c>
      <c r="P176">
        <v>20898000</v>
      </c>
    </row>
    <row r="177" spans="1:16" x14ac:dyDescent="0.35">
      <c r="A177" s="40">
        <f>VLOOKUP(B177,'[1]PORTFOLIO RAW'!B:B,1,FALSE)</f>
        <v>905624</v>
      </c>
      <c r="B177" s="40">
        <v>905624</v>
      </c>
      <c r="C177" s="40" t="s">
        <v>7323</v>
      </c>
      <c r="D177" s="38" t="s">
        <v>7324</v>
      </c>
      <c r="E177" s="33">
        <v>10907000</v>
      </c>
      <c r="F177" s="33">
        <v>9483000</v>
      </c>
      <c r="G177" s="33">
        <v>9175000</v>
      </c>
      <c r="H177" s="33">
        <v>8140000</v>
      </c>
      <c r="I177" s="33">
        <v>7297000</v>
      </c>
      <c r="J177" s="33">
        <v>6875000</v>
      </c>
      <c r="K177" s="33">
        <v>6933000</v>
      </c>
      <c r="L177" s="33">
        <v>7167000</v>
      </c>
      <c r="M177" s="33">
        <v>5496000</v>
      </c>
      <c r="N177" s="33">
        <v>5069000</v>
      </c>
      <c r="O177" s="33">
        <v>5440000</v>
      </c>
      <c r="P177">
        <v>5351000</v>
      </c>
    </row>
    <row r="178" spans="1:16" x14ac:dyDescent="0.35">
      <c r="A178" s="40">
        <f>VLOOKUP(B178,'[1]PORTFOLIO RAW'!B:B,1,FALSE)</f>
        <v>130062</v>
      </c>
      <c r="B178" s="40">
        <v>130062</v>
      </c>
      <c r="C178" s="40" t="s">
        <v>7325</v>
      </c>
      <c r="D178" s="38" t="s">
        <v>7326</v>
      </c>
      <c r="E178" s="33">
        <v>2683805</v>
      </c>
      <c r="F178" s="33">
        <v>3032502</v>
      </c>
      <c r="G178" s="33">
        <v>3239283</v>
      </c>
      <c r="H178" s="33">
        <v>3074743</v>
      </c>
      <c r="I178" s="33">
        <v>3147822</v>
      </c>
      <c r="J178" s="33">
        <v>3160926</v>
      </c>
      <c r="K178" s="33">
        <v>3259826</v>
      </c>
      <c r="L178" s="33">
        <v>7464392</v>
      </c>
      <c r="M178" s="33">
        <v>6961732</v>
      </c>
      <c r="N178" s="33">
        <v>7300905</v>
      </c>
      <c r="O178" s="33">
        <v>8992511</v>
      </c>
      <c r="P178">
        <v>9551419</v>
      </c>
    </row>
    <row r="179" spans="1:16" x14ac:dyDescent="0.35">
      <c r="A179" s="40">
        <f>VLOOKUP(B179,'[1]PORTFOLIO RAW'!B:B,1,FALSE)</f>
        <v>286738</v>
      </c>
      <c r="B179" s="40">
        <v>286738</v>
      </c>
      <c r="C179" s="40" t="s">
        <v>7327</v>
      </c>
      <c r="D179" s="38" t="s">
        <v>7328</v>
      </c>
      <c r="E179" s="33">
        <v>558562000</v>
      </c>
      <c r="F179" s="33">
        <v>496751000</v>
      </c>
      <c r="G179" s="33">
        <v>538086000</v>
      </c>
      <c r="H179" s="33">
        <v>730906000</v>
      </c>
      <c r="I179" s="33">
        <v>799625000</v>
      </c>
      <c r="J179" s="33">
        <v>836781000</v>
      </c>
      <c r="K179" s="33">
        <v>885296000</v>
      </c>
      <c r="L179" s="33">
        <v>902337000</v>
      </c>
      <c r="M179" s="33">
        <v>877933000</v>
      </c>
      <c r="N179" s="33">
        <v>898764000</v>
      </c>
      <c r="O179" s="33">
        <v>719892000</v>
      </c>
      <c r="P179">
        <v>687538000</v>
      </c>
    </row>
    <row r="180" spans="1:16" x14ac:dyDescent="0.35">
      <c r="A180" s="40">
        <f>VLOOKUP(B180,'[1]PORTFOLIO RAW'!B:B,1,FALSE)</f>
        <v>771830</v>
      </c>
      <c r="B180" s="40">
        <v>771830</v>
      </c>
      <c r="C180" s="40" t="s">
        <v>7329</v>
      </c>
      <c r="D180" s="38" t="s">
        <v>7330</v>
      </c>
      <c r="E180" s="33">
        <v>3545757</v>
      </c>
      <c r="F180" s="33">
        <v>3619760</v>
      </c>
      <c r="G180" s="33">
        <v>3075861</v>
      </c>
      <c r="H180" s="33">
        <v>3482325</v>
      </c>
      <c r="I180" s="33">
        <v>3527743</v>
      </c>
      <c r="J180" s="33">
        <v>3737946</v>
      </c>
      <c r="K180" s="33">
        <v>3935910</v>
      </c>
      <c r="L180" s="33">
        <v>4405618</v>
      </c>
      <c r="M180" s="33">
        <v>4228384</v>
      </c>
      <c r="N180" s="33">
        <v>4234616</v>
      </c>
      <c r="O180" s="33">
        <v>4570233</v>
      </c>
      <c r="P180">
        <v>4451561</v>
      </c>
    </row>
    <row r="181" spans="1:16" x14ac:dyDescent="0.35">
      <c r="A181" s="40">
        <f>VLOOKUP(B181,'[1]PORTFOLIO RAW'!B:B,1,FALSE)</f>
        <v>312367</v>
      </c>
      <c r="B181" s="40">
        <v>312367</v>
      </c>
      <c r="C181" s="40" t="s">
        <v>7331</v>
      </c>
      <c r="D181" s="38" t="s">
        <v>7332</v>
      </c>
      <c r="E181" s="33">
        <v>855000</v>
      </c>
      <c r="F181" s="33">
        <v>14701000</v>
      </c>
      <c r="G181" s="33">
        <v>13742000</v>
      </c>
      <c r="H181" s="33">
        <v>13406000</v>
      </c>
      <c r="I181" s="33">
        <v>13277000</v>
      </c>
      <c r="J181" s="33">
        <v>14200000</v>
      </c>
      <c r="K181" s="33">
        <v>14012000</v>
      </c>
      <c r="L181" s="33">
        <v>14746000</v>
      </c>
      <c r="M181" s="33">
        <v>14976000</v>
      </c>
      <c r="N181" s="33">
        <v>17169000</v>
      </c>
      <c r="O181" s="33">
        <v>18209000</v>
      </c>
      <c r="P181">
        <v>17432000</v>
      </c>
    </row>
    <row r="182" spans="1:16" x14ac:dyDescent="0.35">
      <c r="A182" s="40">
        <f>VLOOKUP(B182,'[1]PORTFOLIO RAW'!B:B,1,FALSE)</f>
        <v>912635</v>
      </c>
      <c r="B182" s="40">
        <v>912635</v>
      </c>
      <c r="C182" s="40" t="s">
        <v>7333</v>
      </c>
      <c r="D182" s="38" t="s">
        <v>7334</v>
      </c>
      <c r="E182" s="33">
        <v>54721900</v>
      </c>
      <c r="F182" s="33">
        <v>60959900</v>
      </c>
      <c r="G182" s="33">
        <v>61641000</v>
      </c>
      <c r="H182" s="33">
        <v>62169000</v>
      </c>
      <c r="I182" s="33">
        <v>64543000</v>
      </c>
      <c r="J182" s="33">
        <v>65912000</v>
      </c>
      <c r="K182" s="33">
        <v>71526000</v>
      </c>
      <c r="L182" s="33">
        <v>74252000</v>
      </c>
      <c r="M182" s="33">
        <v>93657000</v>
      </c>
      <c r="N182" s="33">
        <v>94462000</v>
      </c>
      <c r="O182" s="33">
        <v>95131000</v>
      </c>
      <c r="P182">
        <v>196456000</v>
      </c>
    </row>
    <row r="183" spans="1:16" x14ac:dyDescent="0.35">
      <c r="A183" s="40">
        <f>VLOOKUP(B183,'[1]PORTFOLIO RAW'!B:B,1,FALSE)</f>
        <v>152533</v>
      </c>
      <c r="B183" s="40">
        <v>152533</v>
      </c>
      <c r="C183" s="40" t="s">
        <v>7335</v>
      </c>
      <c r="D183" s="38" t="s">
        <v>7336</v>
      </c>
      <c r="E183" s="33">
        <v>4368200</v>
      </c>
      <c r="F183" s="33">
        <v>4669500</v>
      </c>
      <c r="G183" s="33">
        <v>4837800</v>
      </c>
      <c r="H183" s="33">
        <v>6187800</v>
      </c>
      <c r="I183" s="33">
        <v>6136600</v>
      </c>
      <c r="J183" s="33">
        <v>6795000</v>
      </c>
      <c r="K183" s="33">
        <v>6965900</v>
      </c>
      <c r="L183" s="33">
        <v>7301800</v>
      </c>
      <c r="M183" s="33">
        <v>14221700</v>
      </c>
      <c r="N183" s="33">
        <v>14244900</v>
      </c>
      <c r="O183" s="33">
        <v>16566100</v>
      </c>
      <c r="P183">
        <v>16183600</v>
      </c>
    </row>
    <row r="184" spans="1:16" x14ac:dyDescent="0.35">
      <c r="A184" s="40">
        <f>VLOOKUP(B184,'[1]PORTFOLIO RAW'!B:B,1,FALSE)</f>
        <v>719643</v>
      </c>
      <c r="B184" s="40">
        <v>719643</v>
      </c>
      <c r="C184" s="40" t="s">
        <v>7337</v>
      </c>
      <c r="D184" s="38" t="s">
        <v>7338</v>
      </c>
      <c r="E184" s="33">
        <v>61782000</v>
      </c>
      <c r="F184" s="33">
        <v>71844000</v>
      </c>
      <c r="G184" s="33">
        <v>77609000</v>
      </c>
      <c r="H184" s="33">
        <v>86113000</v>
      </c>
      <c r="I184" s="33">
        <v>108704000</v>
      </c>
      <c r="J184" s="33">
        <v>121271000</v>
      </c>
      <c r="K184" s="33">
        <v>142431000</v>
      </c>
      <c r="L184" s="33">
        <v>172384000</v>
      </c>
      <c r="M184" s="33">
        <v>176159000</v>
      </c>
      <c r="N184" s="33">
        <v>193475000</v>
      </c>
      <c r="O184" s="33">
        <v>238674000</v>
      </c>
      <c r="P184">
        <v>258848000</v>
      </c>
    </row>
    <row r="185" spans="1:16" x14ac:dyDescent="0.35">
      <c r="A185" s="40">
        <f>VLOOKUP(B185,'[1]PORTFOLIO RAW'!B:B,1,FALSE)</f>
        <v>999506</v>
      </c>
      <c r="B185" s="40">
        <v>999506</v>
      </c>
      <c r="C185" s="40" t="s">
        <v>7339</v>
      </c>
      <c r="D185" s="38" t="s">
        <v>7340</v>
      </c>
      <c r="E185" s="33">
        <v>14753000</v>
      </c>
      <c r="F185" s="33">
        <v>13356000</v>
      </c>
      <c r="G185" s="33">
        <v>11348000</v>
      </c>
      <c r="H185" s="33">
        <v>14548000</v>
      </c>
      <c r="I185" s="33">
        <v>14692000</v>
      </c>
      <c r="J185" s="33">
        <v>14281000</v>
      </c>
      <c r="K185" s="33">
        <v>18257000</v>
      </c>
      <c r="L185" s="33">
        <v>21682000</v>
      </c>
      <c r="M185" s="33">
        <v>23546000</v>
      </c>
      <c r="N185" s="33">
        <v>26883000</v>
      </c>
      <c r="O185" s="33">
        <v>34570000</v>
      </c>
      <c r="P185">
        <v>42354000</v>
      </c>
    </row>
    <row r="186" spans="1:16" x14ac:dyDescent="0.35">
      <c r="A186" s="40">
        <f>VLOOKUP(B186,'[1]PORTFOLIO RAW'!B:B,1,FALSE)</f>
        <v>328228</v>
      </c>
      <c r="B186" s="40">
        <v>328228</v>
      </c>
      <c r="C186" s="40" t="s">
        <v>7341</v>
      </c>
      <c r="D186" s="38" t="s">
        <v>7342</v>
      </c>
      <c r="E186" s="33">
        <v>2269541</v>
      </c>
      <c r="F186" s="33">
        <v>2512307</v>
      </c>
      <c r="G186" s="33">
        <v>2421439</v>
      </c>
      <c r="H186" s="33">
        <v>2516313</v>
      </c>
      <c r="I186" s="33">
        <v>2968058</v>
      </c>
      <c r="J186" s="33">
        <v>3083776</v>
      </c>
      <c r="K186" s="33">
        <v>3851405</v>
      </c>
      <c r="L186" s="33">
        <v>4067630</v>
      </c>
      <c r="M186" s="33">
        <v>4780713</v>
      </c>
      <c r="N186" s="33">
        <v>5552684</v>
      </c>
      <c r="O186" s="33">
        <v>7618011</v>
      </c>
      <c r="P186">
        <v>8157000</v>
      </c>
    </row>
    <row r="187" spans="1:16" x14ac:dyDescent="0.35">
      <c r="A187" s="40">
        <f>VLOOKUP(B187,'[1]PORTFOLIO RAW'!B:B,1,FALSE)</f>
        <v>902172</v>
      </c>
      <c r="B187" s="40">
        <v>902172</v>
      </c>
      <c r="C187" s="40" t="s">
        <v>7343</v>
      </c>
      <c r="D187" s="38" t="s">
        <v>7344</v>
      </c>
      <c r="E187" s="33">
        <v>24518000</v>
      </c>
      <c r="F187" s="33">
        <v>24740000</v>
      </c>
      <c r="G187" s="33">
        <v>26625000</v>
      </c>
      <c r="H187" s="33">
        <v>29508000</v>
      </c>
      <c r="I187" s="33">
        <v>30598000</v>
      </c>
      <c r="J187" s="33">
        <v>33298000</v>
      </c>
      <c r="K187" s="33">
        <v>33190000</v>
      </c>
      <c r="L187" s="33">
        <v>30380000</v>
      </c>
      <c r="M187" s="33">
        <v>32208000</v>
      </c>
      <c r="N187" s="33">
        <v>32484000</v>
      </c>
      <c r="O187" s="33">
        <v>37476000</v>
      </c>
      <c r="P187">
        <v>36135000</v>
      </c>
    </row>
    <row r="188" spans="1:16" x14ac:dyDescent="0.35">
      <c r="A188" s="40">
        <f>VLOOKUP(B188,'[1]PORTFOLIO RAW'!B:B,1,FALSE)</f>
        <v>325475</v>
      </c>
      <c r="B188" s="40">
        <v>325475</v>
      </c>
      <c r="C188" s="40" t="s">
        <v>7345</v>
      </c>
      <c r="D188" s="38" t="s">
        <v>7346</v>
      </c>
      <c r="E188" s="33">
        <v>8680050</v>
      </c>
      <c r="F188" s="33">
        <v>6446175</v>
      </c>
      <c r="G188" s="33">
        <v>6391446</v>
      </c>
      <c r="H188" s="33">
        <v>6097860</v>
      </c>
      <c r="I188" s="33">
        <v>6204406</v>
      </c>
      <c r="J188" s="33">
        <v>6182468</v>
      </c>
      <c r="K188" s="33">
        <v>8335155</v>
      </c>
      <c r="L188" s="33">
        <v>8141841</v>
      </c>
      <c r="M188" s="33">
        <v>9626996</v>
      </c>
      <c r="N188" s="33">
        <v>9950892</v>
      </c>
      <c r="O188" s="33">
        <v>11706983</v>
      </c>
      <c r="P188">
        <v>12691974</v>
      </c>
    </row>
    <row r="189" spans="1:16" x14ac:dyDescent="0.35">
      <c r="A189" s="40">
        <f>VLOOKUP(B189,'[1]PORTFOLIO RAW'!B:B,1,FALSE)</f>
        <v>905010</v>
      </c>
      <c r="B189" s="40">
        <v>905010</v>
      </c>
      <c r="C189" s="40" t="s">
        <v>7347</v>
      </c>
      <c r="D189" s="38" t="s">
        <v>7348</v>
      </c>
      <c r="E189" s="33">
        <v>23184727</v>
      </c>
      <c r="F189" s="33">
        <v>24958495</v>
      </c>
      <c r="G189" s="33">
        <v>25488428</v>
      </c>
      <c r="H189" s="33">
        <v>27387690</v>
      </c>
      <c r="I189" s="33">
        <v>29497267</v>
      </c>
      <c r="J189" s="33">
        <v>31140686</v>
      </c>
      <c r="K189" s="33">
        <v>33907490</v>
      </c>
      <c r="L189" s="33">
        <v>36957884</v>
      </c>
      <c r="M189" s="33">
        <v>39053535</v>
      </c>
      <c r="N189" s="33">
        <v>41155277</v>
      </c>
      <c r="O189" s="33">
        <v>43030000</v>
      </c>
      <c r="P189">
        <v>45987000</v>
      </c>
    </row>
    <row r="190" spans="1:16" x14ac:dyDescent="0.35">
      <c r="A190" s="40">
        <f>VLOOKUP(B190,'[1]PORTFOLIO RAW'!B:B,1,FALSE)</f>
        <v>902230</v>
      </c>
      <c r="B190" s="40">
        <v>902230</v>
      </c>
      <c r="C190" s="40" t="s">
        <v>7349</v>
      </c>
      <c r="D190" s="38" t="s">
        <v>7350</v>
      </c>
      <c r="E190" s="33">
        <v>276459000</v>
      </c>
      <c r="F190" s="33">
        <v>215773000</v>
      </c>
      <c r="G190" s="33">
        <v>192227000</v>
      </c>
      <c r="H190" s="33">
        <v>163325000</v>
      </c>
      <c r="I190" s="33">
        <v>165014000</v>
      </c>
      <c r="J190" s="33">
        <v>178857000</v>
      </c>
      <c r="K190" s="33">
        <v>190285000</v>
      </c>
      <c r="L190" s="33">
        <v>194888000</v>
      </c>
      <c r="M190" s="33">
        <v>213416000</v>
      </c>
      <c r="N190" s="33">
        <v>228246000</v>
      </c>
      <c r="O190" s="33">
        <v>246835000</v>
      </c>
      <c r="P190">
        <v>246128000</v>
      </c>
    </row>
    <row r="191" spans="1:16" x14ac:dyDescent="0.35">
      <c r="A191" s="40">
        <f>VLOOKUP(B191,'[1]PORTFOLIO RAW'!B:B,1,FALSE)</f>
        <v>884383</v>
      </c>
      <c r="B191" s="40">
        <v>884383</v>
      </c>
      <c r="C191" s="40" t="s">
        <v>7351</v>
      </c>
      <c r="D191" s="38" t="s">
        <v>7352</v>
      </c>
      <c r="E191" s="33">
        <v>12059300</v>
      </c>
      <c r="F191" s="33">
        <v>21352700</v>
      </c>
      <c r="G191" s="33">
        <v>21440000</v>
      </c>
      <c r="H191" s="33">
        <v>22709000</v>
      </c>
      <c r="I191" s="33">
        <v>25248000</v>
      </c>
      <c r="J191" s="33">
        <v>31071000</v>
      </c>
      <c r="K191" s="33">
        <v>34440000</v>
      </c>
      <c r="L191" s="33">
        <v>33059000</v>
      </c>
      <c r="M191" s="33">
        <v>26237000</v>
      </c>
      <c r="N191" s="33">
        <v>21054000</v>
      </c>
      <c r="O191" s="33">
        <v>20193000</v>
      </c>
      <c r="P191">
        <v>19785000</v>
      </c>
    </row>
    <row r="192" spans="1:16" x14ac:dyDescent="0.35">
      <c r="A192" s="40">
        <f>VLOOKUP(B192,'[1]PORTFOLIO RAW'!B:B,1,FALSE)</f>
        <v>867422</v>
      </c>
      <c r="B192" s="40">
        <v>867422</v>
      </c>
      <c r="C192" s="40" t="s">
        <v>7353</v>
      </c>
      <c r="D192" s="38" t="s">
        <v>7354</v>
      </c>
      <c r="E192" s="33">
        <v>3550109</v>
      </c>
      <c r="F192" s="33">
        <v>3938160</v>
      </c>
      <c r="G192" s="33">
        <v>5210460</v>
      </c>
      <c r="H192" s="33">
        <v>6494400</v>
      </c>
      <c r="I192" s="33">
        <v>8498800</v>
      </c>
      <c r="J192" s="33">
        <v>9328500</v>
      </c>
      <c r="K192" s="33">
        <v>11042000</v>
      </c>
      <c r="L192" s="33">
        <v>8974200</v>
      </c>
      <c r="M192" s="33">
        <v>9145300</v>
      </c>
      <c r="N192" s="33">
        <v>9416000</v>
      </c>
      <c r="O192" s="33">
        <v>8968000</v>
      </c>
      <c r="P192">
        <v>9595000</v>
      </c>
    </row>
    <row r="193" spans="1:16" x14ac:dyDescent="0.35">
      <c r="A193" s="40">
        <f>VLOOKUP(B193,'[1]PORTFOLIO RAW'!B:B,1,FALSE)</f>
        <v>906933</v>
      </c>
      <c r="B193" s="40">
        <v>906933</v>
      </c>
      <c r="C193" s="40" t="s">
        <v>7355</v>
      </c>
      <c r="D193" s="38" t="s">
        <v>7356</v>
      </c>
      <c r="E193" s="33">
        <v>6653500</v>
      </c>
      <c r="F193" s="33">
        <v>6684700</v>
      </c>
      <c r="G193" s="33">
        <v>6423900</v>
      </c>
      <c r="H193" s="33">
        <v>6405300</v>
      </c>
      <c r="I193" s="33">
        <v>6040700</v>
      </c>
      <c r="J193" s="33">
        <v>6136800</v>
      </c>
      <c r="K193" s="33">
        <v>6057400</v>
      </c>
      <c r="L193" s="33">
        <v>6681100</v>
      </c>
      <c r="M193" s="33">
        <v>7239500</v>
      </c>
      <c r="N193" s="33">
        <v>33742200</v>
      </c>
      <c r="O193" s="33">
        <v>32984300</v>
      </c>
      <c r="P193">
        <v>17551200</v>
      </c>
    </row>
    <row r="194" spans="1:16" x14ac:dyDescent="0.35">
      <c r="A194" s="40">
        <f>VLOOKUP(B194,'[1]PORTFOLIO RAW'!B:B,1,FALSE)</f>
        <v>912160</v>
      </c>
      <c r="B194" s="40">
        <v>912160</v>
      </c>
      <c r="C194" s="40" t="s">
        <v>7357</v>
      </c>
      <c r="D194" s="38" t="s">
        <v>7358</v>
      </c>
      <c r="E194" s="33">
        <v>14571000</v>
      </c>
      <c r="F194" s="33">
        <v>14694000</v>
      </c>
      <c r="G194" s="33">
        <v>21362000</v>
      </c>
      <c r="H194" s="33">
        <v>24226000</v>
      </c>
      <c r="I194" s="33">
        <v>25869000</v>
      </c>
      <c r="J194" s="33">
        <v>29169000</v>
      </c>
      <c r="K194" s="33">
        <v>23157000</v>
      </c>
      <c r="L194" s="33">
        <v>23126000</v>
      </c>
      <c r="M194" s="33">
        <v>23464000</v>
      </c>
      <c r="N194" s="33">
        <v>19700000</v>
      </c>
      <c r="O194" s="33">
        <v>20026000</v>
      </c>
      <c r="P194">
        <v>20314000</v>
      </c>
    </row>
    <row r="195" spans="1:16" x14ac:dyDescent="0.35">
      <c r="A195" s="40">
        <f>VLOOKUP(B195,'[1]PORTFOLIO RAW'!B:B,1,FALSE)</f>
        <v>993249</v>
      </c>
      <c r="B195" s="40">
        <v>993249</v>
      </c>
      <c r="C195" s="40" t="s">
        <v>7359</v>
      </c>
      <c r="D195" s="38" t="s">
        <v>7360</v>
      </c>
      <c r="E195" s="33">
        <v>10515200</v>
      </c>
      <c r="F195" s="33">
        <v>12105200</v>
      </c>
      <c r="G195" s="33">
        <v>12718400</v>
      </c>
      <c r="H195" s="33">
        <v>13873500</v>
      </c>
      <c r="I195" s="33">
        <v>14438000</v>
      </c>
      <c r="J195" s="33">
        <v>14843000</v>
      </c>
      <c r="K195" s="33">
        <v>16681000</v>
      </c>
      <c r="L195" s="33">
        <v>16975000</v>
      </c>
      <c r="M195" s="33">
        <v>19924000</v>
      </c>
      <c r="N195" s="33">
        <v>19078000</v>
      </c>
      <c r="O195" s="33">
        <v>20496000</v>
      </c>
      <c r="P195">
        <v>20187000</v>
      </c>
    </row>
    <row r="196" spans="1:16" x14ac:dyDescent="0.35">
      <c r="A196" s="40">
        <f>VLOOKUP(B196,'[1]PORTFOLIO RAW'!B:B,1,FALSE)</f>
        <v>906557</v>
      </c>
      <c r="B196" s="40">
        <v>906557</v>
      </c>
      <c r="C196" s="40" t="s">
        <v>7361</v>
      </c>
      <c r="D196" s="38" t="s">
        <v>7362</v>
      </c>
      <c r="E196" s="33">
        <v>10830896</v>
      </c>
      <c r="F196" s="33">
        <v>12384000</v>
      </c>
      <c r="G196" s="33">
        <v>11807000</v>
      </c>
      <c r="H196" s="33">
        <v>13282000</v>
      </c>
      <c r="I196" s="33">
        <v>16444000</v>
      </c>
      <c r="J196" s="33">
        <v>17554000</v>
      </c>
      <c r="K196" s="33">
        <v>19642000</v>
      </c>
      <c r="L196" s="33">
        <v>22553000</v>
      </c>
      <c r="M196" s="33">
        <v>24196000</v>
      </c>
      <c r="N196" s="33">
        <v>21011000</v>
      </c>
      <c r="O196" s="33">
        <v>21451000</v>
      </c>
      <c r="P196">
        <v>20989000</v>
      </c>
    </row>
    <row r="197" spans="1:16" x14ac:dyDescent="0.35">
      <c r="A197" s="40">
        <f>VLOOKUP(B197,'[1]PORTFOLIO RAW'!B:B,1,FALSE)</f>
        <v>906560</v>
      </c>
      <c r="B197" s="40">
        <v>906560</v>
      </c>
      <c r="C197" s="40" t="s">
        <v>7363</v>
      </c>
      <c r="D197" s="38" t="s">
        <v>7364</v>
      </c>
      <c r="E197" s="33">
        <v>5600000</v>
      </c>
      <c r="F197" s="33">
        <v>5661000</v>
      </c>
      <c r="G197" s="33">
        <v>6579000</v>
      </c>
      <c r="H197" s="33">
        <v>7462000</v>
      </c>
      <c r="I197" s="33">
        <v>8491000</v>
      </c>
      <c r="J197" s="33">
        <v>8089000</v>
      </c>
      <c r="K197" s="33">
        <v>8574000</v>
      </c>
      <c r="L197" s="33">
        <v>9245000</v>
      </c>
      <c r="M197" s="33">
        <v>7698000</v>
      </c>
      <c r="N197" s="33">
        <v>7858000</v>
      </c>
      <c r="O197" s="33">
        <v>8115000</v>
      </c>
      <c r="P197">
        <v>7886000</v>
      </c>
    </row>
    <row r="198" spans="1:16" x14ac:dyDescent="0.35">
      <c r="A198" s="40">
        <f>VLOOKUP(B198,'[1]PORTFOLIO RAW'!B:B,1,FALSE)</f>
        <v>901899</v>
      </c>
      <c r="B198" s="40">
        <v>901899</v>
      </c>
      <c r="C198" s="40" t="s">
        <v>7365</v>
      </c>
      <c r="D198" s="38" t="s">
        <v>7366</v>
      </c>
      <c r="E198" s="33">
        <v>26144000</v>
      </c>
      <c r="F198" s="33">
        <v>26297000</v>
      </c>
      <c r="G198" s="33">
        <v>27369000</v>
      </c>
      <c r="H198" s="33">
        <v>28199000</v>
      </c>
      <c r="I198" s="33">
        <v>28538000</v>
      </c>
      <c r="J198" s="33">
        <v>30342000</v>
      </c>
      <c r="K198" s="33">
        <v>32483000</v>
      </c>
      <c r="L198" s="33">
        <v>33241000</v>
      </c>
      <c r="M198" s="33">
        <v>34260000</v>
      </c>
      <c r="N198" s="33">
        <v>34892000</v>
      </c>
      <c r="O198" s="33">
        <v>35711000</v>
      </c>
      <c r="P198">
        <v>36239000</v>
      </c>
    </row>
    <row r="199" spans="1:16" x14ac:dyDescent="0.35">
      <c r="A199" s="40">
        <f>VLOOKUP(B199,'[1]PORTFOLIO RAW'!B:B,1,FALSE)</f>
        <v>906176</v>
      </c>
      <c r="B199" s="40">
        <v>906176</v>
      </c>
      <c r="C199" s="40" t="s">
        <v>7367</v>
      </c>
      <c r="D199" s="38" t="s">
        <v>7368</v>
      </c>
      <c r="E199" s="33">
        <v>18004800</v>
      </c>
      <c r="F199" s="33">
        <v>20032200</v>
      </c>
      <c r="G199" s="33">
        <v>19271700</v>
      </c>
      <c r="H199" s="33">
        <v>19938800</v>
      </c>
      <c r="I199" s="33">
        <v>20708300</v>
      </c>
      <c r="J199" s="33">
        <v>21844700</v>
      </c>
      <c r="K199" s="33">
        <v>22653900</v>
      </c>
      <c r="L199" s="33">
        <v>24866300</v>
      </c>
      <c r="M199" s="33">
        <v>17492500</v>
      </c>
      <c r="N199" s="33">
        <v>18691900</v>
      </c>
      <c r="O199" s="33">
        <v>19961700</v>
      </c>
      <c r="P199">
        <v>21804000</v>
      </c>
    </row>
    <row r="200" spans="1:16" x14ac:dyDescent="0.35">
      <c r="A200" s="40">
        <f>VLOOKUP(B200,'[1]PORTFOLIO RAW'!B:B,1,FALSE)</f>
        <v>905861</v>
      </c>
      <c r="B200" s="40">
        <v>905861</v>
      </c>
      <c r="C200" s="40" t="s">
        <v>7369</v>
      </c>
      <c r="D200" s="38" t="s">
        <v>7370</v>
      </c>
      <c r="E200" s="33">
        <v>67611200</v>
      </c>
      <c r="F200" s="33">
        <v>82053600</v>
      </c>
      <c r="G200" s="33">
        <v>82141500</v>
      </c>
      <c r="H200" s="33">
        <v>83843900</v>
      </c>
      <c r="I200" s="33">
        <v>100223700</v>
      </c>
      <c r="J200" s="33">
        <v>97463800</v>
      </c>
      <c r="K200" s="33">
        <v>102947300</v>
      </c>
      <c r="L200" s="33">
        <v>109946500</v>
      </c>
      <c r="M200" s="33">
        <v>116749600</v>
      </c>
      <c r="N200" s="33">
        <v>123926900</v>
      </c>
      <c r="O200" s="33">
        <v>138590500</v>
      </c>
      <c r="P200">
        <v>132212500</v>
      </c>
    </row>
    <row r="201" spans="1:16" x14ac:dyDescent="0.35">
      <c r="A201" s="40">
        <f>VLOOKUP(B201,'[1]PORTFOLIO RAW'!B:B,1,FALSE)</f>
        <v>905809</v>
      </c>
      <c r="B201" s="40">
        <v>905809</v>
      </c>
      <c r="C201" s="40" t="s">
        <v>7371</v>
      </c>
      <c r="D201" s="38" t="s">
        <v>7372</v>
      </c>
      <c r="E201" s="33">
        <v>33308000</v>
      </c>
      <c r="F201" s="33">
        <v>28687000</v>
      </c>
      <c r="G201" s="33">
        <v>29242000</v>
      </c>
      <c r="H201" s="33">
        <v>30809000</v>
      </c>
      <c r="I201" s="33">
        <v>24511000</v>
      </c>
      <c r="J201" s="33">
        <v>25001000</v>
      </c>
      <c r="K201" s="33">
        <v>26172000</v>
      </c>
      <c r="L201" s="33">
        <v>24950000</v>
      </c>
      <c r="M201" s="33">
        <v>23045000</v>
      </c>
      <c r="N201" s="33">
        <v>24152000</v>
      </c>
      <c r="O201" s="33">
        <v>34442000</v>
      </c>
      <c r="P201">
        <v>37559000</v>
      </c>
    </row>
    <row r="202" spans="1:16" x14ac:dyDescent="0.35">
      <c r="A202" s="40">
        <f>VLOOKUP(B202,'[1]PORTFOLIO RAW'!B:B,1,FALSE)</f>
        <v>906195</v>
      </c>
      <c r="B202" s="40">
        <v>906195</v>
      </c>
      <c r="C202" s="40" t="s">
        <v>7373</v>
      </c>
      <c r="D202" s="38" t="s">
        <v>7374</v>
      </c>
      <c r="E202" s="33">
        <v>575442000</v>
      </c>
      <c r="F202" s="33">
        <v>1295775000</v>
      </c>
      <c r="G202" s="33">
        <v>1240434000</v>
      </c>
      <c r="H202" s="33">
        <v>1258128000</v>
      </c>
      <c r="I202" s="33">
        <v>1313867000</v>
      </c>
      <c r="J202" s="33">
        <v>1422968000</v>
      </c>
      <c r="K202" s="33">
        <v>1527015000</v>
      </c>
      <c r="L202" s="33">
        <v>1687155000</v>
      </c>
      <c r="M202" s="33">
        <v>1787632000</v>
      </c>
      <c r="N202" s="33">
        <v>1930115000</v>
      </c>
      <c r="O202" s="33">
        <v>1951757000</v>
      </c>
      <c r="P202">
        <v>1895883000</v>
      </c>
    </row>
    <row r="203" spans="1:16" x14ac:dyDescent="0.35">
      <c r="A203" s="40">
        <f>VLOOKUP(B203,'[1]PORTFOLIO RAW'!B:B,1,FALSE)</f>
        <v>921482</v>
      </c>
      <c r="B203" s="40">
        <v>921482</v>
      </c>
      <c r="C203" s="40" t="s">
        <v>7375</v>
      </c>
      <c r="D203" s="38" t="s">
        <v>7376</v>
      </c>
      <c r="E203" s="33">
        <v>9826122</v>
      </c>
      <c r="F203" s="33">
        <v>13874443</v>
      </c>
      <c r="G203" s="33">
        <v>12571904</v>
      </c>
      <c r="H203" s="33">
        <v>13921910</v>
      </c>
      <c r="I203" s="33">
        <v>14570350</v>
      </c>
      <c r="J203" s="33">
        <v>14152059</v>
      </c>
      <c r="K203" s="33">
        <v>15203283</v>
      </c>
      <c r="L203" s="33">
        <v>15615927</v>
      </c>
      <c r="M203" s="33">
        <v>14250399</v>
      </c>
      <c r="N203" s="33">
        <v>15223518</v>
      </c>
      <c r="O203" s="33">
        <v>15841258</v>
      </c>
      <c r="P203">
        <v>17920588</v>
      </c>
    </row>
    <row r="204" spans="1:16" x14ac:dyDescent="0.35">
      <c r="A204" s="40">
        <f>VLOOKUP(B204,'[1]PORTFOLIO RAW'!B:B,1,FALSE)</f>
        <v>134843</v>
      </c>
      <c r="B204" s="40">
        <v>134843</v>
      </c>
      <c r="C204" s="40" t="s">
        <v>7377</v>
      </c>
      <c r="D204" s="38" t="s">
        <v>7378</v>
      </c>
      <c r="E204" s="33">
        <v>150590369</v>
      </c>
      <c r="F204" s="33">
        <v>165913452</v>
      </c>
      <c r="G204" s="33">
        <v>169646363</v>
      </c>
      <c r="H204" s="33">
        <v>197503000</v>
      </c>
      <c r="I204" s="33">
        <v>206019000</v>
      </c>
      <c r="J204" s="33">
        <v>309980000</v>
      </c>
      <c r="K204" s="33">
        <v>297048000</v>
      </c>
      <c r="L204" s="33">
        <v>308854000</v>
      </c>
      <c r="M204" s="33">
        <v>334048000</v>
      </c>
      <c r="N204" s="33">
        <v>357033000</v>
      </c>
      <c r="O204" s="33">
        <v>365693000</v>
      </c>
      <c r="P204">
        <v>372538000</v>
      </c>
    </row>
    <row r="205" spans="1:16" x14ac:dyDescent="0.35">
      <c r="A205" s="40">
        <f>VLOOKUP(B205,'[1]PORTFOLIO RAW'!B:B,1,FALSE)</f>
        <v>905102</v>
      </c>
      <c r="B205" s="40">
        <v>905102</v>
      </c>
      <c r="C205" s="40" t="s">
        <v>7379</v>
      </c>
      <c r="D205" s="38" t="s">
        <v>7380</v>
      </c>
      <c r="E205" s="33">
        <v>36519000</v>
      </c>
      <c r="F205" s="33">
        <v>41537000</v>
      </c>
      <c r="G205" s="33">
        <v>44229000</v>
      </c>
      <c r="H205" s="33">
        <v>52432000</v>
      </c>
      <c r="I205" s="33">
        <v>60044000</v>
      </c>
      <c r="J205" s="33">
        <v>64210000</v>
      </c>
      <c r="K205" s="33">
        <v>69443000</v>
      </c>
      <c r="L205" s="33">
        <v>56259000</v>
      </c>
      <c r="M205" s="33">
        <v>43437000</v>
      </c>
      <c r="N205" s="33">
        <v>43109000</v>
      </c>
      <c r="O205" s="33">
        <v>42026000</v>
      </c>
      <c r="P205">
        <v>43854000</v>
      </c>
    </row>
    <row r="206" spans="1:16" x14ac:dyDescent="0.35">
      <c r="A206" s="40">
        <f>VLOOKUP(B206,'[1]PORTFOLIO RAW'!B:B,1,FALSE)</f>
        <v>719618</v>
      </c>
      <c r="B206" s="40">
        <v>719618</v>
      </c>
      <c r="C206" s="40" t="s">
        <v>7381</v>
      </c>
      <c r="D206" s="38" t="s">
        <v>7382</v>
      </c>
      <c r="E206" s="33">
        <v>34525000</v>
      </c>
      <c r="F206" s="33">
        <v>46908000</v>
      </c>
      <c r="G206" s="33">
        <v>47271000</v>
      </c>
      <c r="H206" s="33">
        <v>60311000</v>
      </c>
      <c r="I206" s="33">
        <v>72459000</v>
      </c>
      <c r="J206" s="33">
        <v>77732000</v>
      </c>
      <c r="K206" s="33">
        <v>81046000</v>
      </c>
      <c r="L206" s="33">
        <v>89507000</v>
      </c>
      <c r="M206" s="33">
        <v>110108000</v>
      </c>
      <c r="N206" s="33">
        <v>110889000</v>
      </c>
      <c r="O206" s="33">
        <v>133848000</v>
      </c>
      <c r="P206">
        <v>135773000</v>
      </c>
    </row>
    <row r="207" spans="1:16" x14ac:dyDescent="0.35">
      <c r="A207" s="40">
        <f>VLOOKUP(B207,'[1]PORTFOLIO RAW'!B:B,1,FALSE)</f>
        <v>921757</v>
      </c>
      <c r="B207" s="40">
        <v>921757</v>
      </c>
      <c r="C207" s="40" t="s">
        <v>7383</v>
      </c>
      <c r="D207" s="38" t="s">
        <v>7384</v>
      </c>
      <c r="E207" s="33">
        <v>17085500</v>
      </c>
      <c r="F207" s="33">
        <v>15998100</v>
      </c>
      <c r="G207" s="33">
        <v>14365200</v>
      </c>
      <c r="H207" s="33">
        <v>14106000</v>
      </c>
      <c r="I207" s="33">
        <v>16991300</v>
      </c>
      <c r="J207" s="33">
        <v>18514500</v>
      </c>
      <c r="K207" s="33">
        <v>20725500</v>
      </c>
      <c r="L207" s="33">
        <v>20618800</v>
      </c>
      <c r="M207" s="33">
        <v>21109800</v>
      </c>
      <c r="N207" s="33">
        <v>20638900</v>
      </c>
      <c r="O207" s="33">
        <v>23440200</v>
      </c>
      <c r="P207">
        <v>25482400</v>
      </c>
    </row>
    <row r="208" spans="1:16" x14ac:dyDescent="0.35">
      <c r="A208" s="40">
        <f>VLOOKUP(B208,'[1]PORTFOLIO RAW'!B:B,1,FALSE)</f>
        <v>902317</v>
      </c>
      <c r="B208" s="40">
        <v>902317</v>
      </c>
      <c r="C208" s="40" t="s">
        <v>7385</v>
      </c>
      <c r="D208" s="38" t="s">
        <v>7386</v>
      </c>
      <c r="E208" s="33">
        <v>45082000</v>
      </c>
      <c r="F208" s="33">
        <v>47817000</v>
      </c>
      <c r="G208" s="33">
        <v>49180000</v>
      </c>
      <c r="H208" s="33">
        <v>52240000</v>
      </c>
      <c r="I208" s="33">
        <v>55092000</v>
      </c>
      <c r="J208" s="33">
        <v>78496000</v>
      </c>
      <c r="K208" s="33">
        <v>79924000</v>
      </c>
      <c r="L208" s="33">
        <v>86814000</v>
      </c>
      <c r="M208" s="33">
        <v>95384000</v>
      </c>
      <c r="N208" s="33">
        <v>114904000</v>
      </c>
      <c r="O208" s="33">
        <v>116700000</v>
      </c>
      <c r="P208">
        <v>119666000</v>
      </c>
    </row>
    <row r="209" spans="1:16" x14ac:dyDescent="0.35">
      <c r="A209" s="40">
        <f>VLOOKUP(B209,'[1]PORTFOLIO RAW'!B:B,1,FALSE)</f>
        <v>905150</v>
      </c>
      <c r="B209" s="40">
        <v>905150</v>
      </c>
      <c r="C209" s="40" t="s">
        <v>7387</v>
      </c>
      <c r="D209" s="38" t="s">
        <v>7388</v>
      </c>
      <c r="E209" s="33">
        <v>8441413</v>
      </c>
      <c r="F209" s="33">
        <v>10386854</v>
      </c>
      <c r="G209" s="33">
        <v>9855902</v>
      </c>
      <c r="H209" s="33">
        <v>9910382</v>
      </c>
      <c r="I209" s="33">
        <v>10886805</v>
      </c>
      <c r="J209" s="33">
        <v>10599243</v>
      </c>
      <c r="K209" s="33">
        <v>12221312</v>
      </c>
      <c r="L209" s="33">
        <v>13274362</v>
      </c>
      <c r="M209" s="33">
        <v>12295037</v>
      </c>
      <c r="N209" s="33">
        <v>11451583</v>
      </c>
      <c r="O209" s="33">
        <v>15453847</v>
      </c>
      <c r="P209">
        <v>15262464</v>
      </c>
    </row>
    <row r="210" spans="1:16" x14ac:dyDescent="0.35">
      <c r="A210" s="40">
        <f>VLOOKUP(B210,'[1]PORTFOLIO RAW'!B:B,1,FALSE)</f>
        <v>945297</v>
      </c>
      <c r="B210" s="40">
        <v>945297</v>
      </c>
      <c r="C210" s="40" t="s">
        <v>7389</v>
      </c>
      <c r="D210" s="38" t="s">
        <v>7390</v>
      </c>
      <c r="E210" s="33">
        <v>6231310</v>
      </c>
      <c r="F210" s="33">
        <v>5295973</v>
      </c>
      <c r="G210" s="33">
        <v>5110928</v>
      </c>
      <c r="H210" s="33">
        <v>5205219</v>
      </c>
      <c r="I210" s="33">
        <v>5368400</v>
      </c>
      <c r="J210" s="33">
        <v>6450400</v>
      </c>
      <c r="K210" s="33">
        <v>6129600</v>
      </c>
      <c r="L210" s="33">
        <v>6333000</v>
      </c>
      <c r="M210" s="33">
        <v>6482500</v>
      </c>
      <c r="N210" s="33">
        <v>6440800</v>
      </c>
      <c r="O210" s="33">
        <v>6833700</v>
      </c>
      <c r="P210">
        <v>7463700</v>
      </c>
    </row>
    <row r="211" spans="1:16" x14ac:dyDescent="0.35">
      <c r="A211" s="40">
        <f>VLOOKUP(B211,'[1]PORTFOLIO RAW'!B:B,1,FALSE)</f>
        <v>902107</v>
      </c>
      <c r="B211" s="40">
        <v>902107</v>
      </c>
      <c r="C211" s="40" t="s">
        <v>7391</v>
      </c>
      <c r="D211" s="38" t="s">
        <v>7392</v>
      </c>
      <c r="E211" s="33">
        <v>19972000</v>
      </c>
      <c r="F211" s="33">
        <v>21405000</v>
      </c>
      <c r="G211" s="33">
        <v>22165000</v>
      </c>
      <c r="H211" s="33">
        <v>32837000</v>
      </c>
      <c r="I211" s="33">
        <v>42648000</v>
      </c>
      <c r="J211" s="33">
        <v>43634000</v>
      </c>
      <c r="K211" s="33">
        <v>46259000</v>
      </c>
      <c r="L211" s="33">
        <v>48864000</v>
      </c>
      <c r="M211" s="33">
        <v>39301000</v>
      </c>
      <c r="N211" s="33">
        <v>38315000</v>
      </c>
      <c r="O211" s="33">
        <v>41479000</v>
      </c>
      <c r="P211">
        <v>43396000</v>
      </c>
    </row>
    <row r="212" spans="1:16" x14ac:dyDescent="0.35">
      <c r="A212" s="40">
        <f>VLOOKUP(B212,'[1]PORTFOLIO RAW'!B:B,1,FALSE)</f>
        <v>905677</v>
      </c>
      <c r="B212" s="40">
        <v>905677</v>
      </c>
      <c r="C212" s="40" t="s">
        <v>7393</v>
      </c>
      <c r="D212" s="38" t="s">
        <v>7394</v>
      </c>
      <c r="E212" s="33">
        <v>34628000</v>
      </c>
      <c r="F212" s="33">
        <v>35994000</v>
      </c>
      <c r="G212" s="33">
        <v>39848000</v>
      </c>
      <c r="H212" s="33">
        <v>68153000</v>
      </c>
      <c r="I212" s="33">
        <v>72882000</v>
      </c>
      <c r="J212" s="33">
        <v>74638000</v>
      </c>
      <c r="K212" s="33">
        <v>77478000</v>
      </c>
      <c r="L212" s="33">
        <v>70509000</v>
      </c>
      <c r="M212" s="33">
        <v>69667000</v>
      </c>
      <c r="N212" s="33">
        <v>74129000</v>
      </c>
      <c r="O212" s="33">
        <v>79804000</v>
      </c>
      <c r="P212">
        <v>73284000</v>
      </c>
    </row>
    <row r="213" spans="1:16" x14ac:dyDescent="0.35">
      <c r="A213" s="40">
        <f>VLOOKUP(B213,'[1]PORTFOLIO RAW'!B:B,1,FALSE)</f>
        <v>904030</v>
      </c>
      <c r="B213" s="40">
        <v>904030</v>
      </c>
      <c r="C213" s="40" t="s">
        <v>7395</v>
      </c>
      <c r="D213" s="38" t="s">
        <v>7396</v>
      </c>
      <c r="E213" s="33">
        <v>112827000</v>
      </c>
      <c r="F213" s="33">
        <v>109892000</v>
      </c>
      <c r="G213" s="33">
        <v>211621000</v>
      </c>
      <c r="H213" s="33">
        <v>193825000</v>
      </c>
      <c r="I213" s="33">
        <v>186802000</v>
      </c>
      <c r="J213" s="33">
        <v>185798000</v>
      </c>
      <c r="K213" s="33">
        <v>170547000</v>
      </c>
      <c r="L213" s="33">
        <v>167730000</v>
      </c>
      <c r="M213" s="33">
        <v>165666000</v>
      </c>
      <c r="N213" s="33">
        <v>169803000</v>
      </c>
      <c r="O213" s="33">
        <v>169942000</v>
      </c>
      <c r="P213">
        <v>157498000</v>
      </c>
    </row>
    <row r="214" spans="1:16" x14ac:dyDescent="0.35">
      <c r="A214" s="40">
        <f>VLOOKUP(B214,'[1]PORTFOLIO RAW'!B:B,1,FALSE)</f>
        <v>901666</v>
      </c>
      <c r="B214" s="40">
        <v>901666</v>
      </c>
      <c r="C214" s="40" t="s">
        <v>7397</v>
      </c>
      <c r="D214" s="38" t="s">
        <v>7398</v>
      </c>
      <c r="E214" s="33">
        <v>177731000</v>
      </c>
      <c r="F214" s="33">
        <v>142807000</v>
      </c>
      <c r="G214" s="33">
        <v>152567000</v>
      </c>
      <c r="H214" s="33">
        <v>156154000</v>
      </c>
      <c r="I214" s="33">
        <v>153047000</v>
      </c>
      <c r="J214" s="33">
        <v>116922000</v>
      </c>
      <c r="K214" s="33">
        <v>117886000</v>
      </c>
      <c r="L214" s="33">
        <v>116539000</v>
      </c>
      <c r="M214" s="33">
        <v>97484000</v>
      </c>
      <c r="N214" s="33">
        <v>89772000</v>
      </c>
      <c r="O214" s="33">
        <v>73362000</v>
      </c>
      <c r="P214">
        <v>69980000</v>
      </c>
    </row>
    <row r="215" spans="1:16" x14ac:dyDescent="0.35">
      <c r="A215" s="40">
        <f>VLOOKUP(B215,'[1]PORTFOLIO RAW'!B:B,1,FALSE)</f>
        <v>895705</v>
      </c>
      <c r="B215" s="40">
        <v>895705</v>
      </c>
      <c r="C215" s="40" t="s">
        <v>7399</v>
      </c>
      <c r="D215" s="38" t="s">
        <v>7400</v>
      </c>
      <c r="E215" s="33">
        <v>8606718</v>
      </c>
      <c r="F215" s="33">
        <v>9162625</v>
      </c>
      <c r="G215" s="33">
        <v>8866878</v>
      </c>
      <c r="H215" s="33">
        <v>9679102</v>
      </c>
      <c r="I215" s="33">
        <v>11524161</v>
      </c>
      <c r="J215" s="33">
        <v>13069030</v>
      </c>
      <c r="K215" s="33">
        <v>12292788</v>
      </c>
      <c r="L215" s="33">
        <v>14926000</v>
      </c>
      <c r="M215" s="33">
        <v>15154000</v>
      </c>
      <c r="N215" s="33">
        <v>16459000</v>
      </c>
      <c r="O215" s="33">
        <v>17003000</v>
      </c>
      <c r="P215">
        <v>17903000</v>
      </c>
    </row>
    <row r="216" spans="1:16" x14ac:dyDescent="0.35">
      <c r="A216" s="40">
        <f>VLOOKUP(B216,'[1]PORTFOLIO RAW'!B:B,1,FALSE)</f>
        <v>904853</v>
      </c>
      <c r="B216" s="40">
        <v>904853</v>
      </c>
      <c r="C216" s="40" t="s">
        <v>7401</v>
      </c>
      <c r="D216" s="38" t="s">
        <v>7402</v>
      </c>
      <c r="E216" s="33">
        <v>57211000</v>
      </c>
      <c r="F216" s="33">
        <v>27215000</v>
      </c>
      <c r="G216" s="33">
        <v>36677000</v>
      </c>
      <c r="H216" s="33">
        <v>37402000</v>
      </c>
      <c r="I216" s="33">
        <v>36962000</v>
      </c>
      <c r="J216" s="33">
        <v>35329000</v>
      </c>
      <c r="K216" s="33">
        <v>34859000</v>
      </c>
      <c r="L216" s="33">
        <v>34475000</v>
      </c>
      <c r="M216" s="33">
        <v>32535000</v>
      </c>
      <c r="N216" s="33">
        <v>45932000</v>
      </c>
      <c r="O216" s="33">
        <v>43202000</v>
      </c>
      <c r="P216">
        <v>55638000</v>
      </c>
    </row>
    <row r="217" spans="1:16" x14ac:dyDescent="0.35">
      <c r="A217" s="40">
        <f>VLOOKUP(B217,'[1]PORTFOLIO RAW'!B:B,1,FALSE)</f>
        <v>944175</v>
      </c>
      <c r="B217" s="40">
        <v>944175</v>
      </c>
      <c r="C217" s="40" t="s">
        <v>7403</v>
      </c>
      <c r="D217" s="38" t="s">
        <v>7404</v>
      </c>
      <c r="E217" s="33">
        <v>138920000</v>
      </c>
      <c r="F217" s="33">
        <v>291081000</v>
      </c>
      <c r="G217" s="33">
        <v>269863000</v>
      </c>
      <c r="H217" s="33">
        <v>264284000</v>
      </c>
      <c r="I217" s="33">
        <v>271205000</v>
      </c>
      <c r="J217" s="33">
        <v>305107000</v>
      </c>
      <c r="K217" s="33">
        <v>320296000</v>
      </c>
      <c r="L217" s="33">
        <v>345072000</v>
      </c>
      <c r="M217" s="33">
        <v>358493000</v>
      </c>
      <c r="N217" s="33">
        <v>366380000</v>
      </c>
      <c r="O217" s="33">
        <v>380768000</v>
      </c>
      <c r="P217">
        <v>382315000</v>
      </c>
    </row>
    <row r="218" spans="1:16" x14ac:dyDescent="0.35">
      <c r="A218" s="40">
        <f>VLOOKUP(B218,'[1]PORTFOLIO RAW'!B:B,1,FALSE)</f>
        <v>901897</v>
      </c>
      <c r="B218" s="40">
        <v>901897</v>
      </c>
      <c r="C218" s="40" t="s">
        <v>7405</v>
      </c>
      <c r="D218" s="38" t="s">
        <v>7406</v>
      </c>
      <c r="E218" s="33">
        <v>12629000</v>
      </c>
      <c r="F218" s="33">
        <v>14698000</v>
      </c>
      <c r="G218" s="33">
        <v>14240000</v>
      </c>
      <c r="H218" s="33">
        <v>14975000</v>
      </c>
      <c r="I218" s="33">
        <v>14382000</v>
      </c>
      <c r="J218" s="33">
        <v>15878000</v>
      </c>
      <c r="K218" s="33">
        <v>15372000</v>
      </c>
      <c r="L218" s="33">
        <v>17078000</v>
      </c>
      <c r="M218" s="33">
        <v>16404000</v>
      </c>
      <c r="N218" s="33">
        <v>15615000</v>
      </c>
      <c r="O218" s="33">
        <v>16233000</v>
      </c>
      <c r="P218">
        <v>15786000</v>
      </c>
    </row>
    <row r="219" spans="1:16" x14ac:dyDescent="0.35">
      <c r="A219" s="40">
        <f>VLOOKUP(B219,'[1]PORTFOLIO RAW'!B:B,1,FALSE)</f>
        <v>312385</v>
      </c>
      <c r="B219" s="40">
        <v>312385</v>
      </c>
      <c r="C219" s="40" t="s">
        <v>7407</v>
      </c>
      <c r="D219" s="38" t="s">
        <v>7408</v>
      </c>
      <c r="E219" s="33">
        <v>19596523</v>
      </c>
      <c r="F219" s="33">
        <v>20677227</v>
      </c>
      <c r="G219" s="33">
        <v>21972000</v>
      </c>
      <c r="H219" s="33">
        <v>23805000</v>
      </c>
      <c r="I219" s="33">
        <v>26708000</v>
      </c>
      <c r="J219" s="33">
        <v>27082000</v>
      </c>
      <c r="K219" s="33">
        <v>30283000</v>
      </c>
      <c r="L219" s="33">
        <v>33024000</v>
      </c>
      <c r="M219" s="33">
        <v>33440000</v>
      </c>
      <c r="N219" s="33">
        <v>33163000</v>
      </c>
      <c r="O219" s="33">
        <v>36347000</v>
      </c>
      <c r="P219">
        <v>40830000</v>
      </c>
    </row>
    <row r="220" spans="1:16" x14ac:dyDescent="0.35">
      <c r="A220" s="40">
        <f>VLOOKUP(B220,'[1]PORTFOLIO RAW'!B:B,1,FALSE)</f>
        <v>729104</v>
      </c>
      <c r="B220" s="40">
        <v>729104</v>
      </c>
      <c r="C220" s="40" t="s">
        <v>7409</v>
      </c>
      <c r="D220" s="38" t="s">
        <v>7410</v>
      </c>
      <c r="E220" s="33">
        <v>3172100</v>
      </c>
      <c r="F220" s="33">
        <v>2720800</v>
      </c>
      <c r="G220" s="33">
        <v>3146000</v>
      </c>
      <c r="H220" s="33">
        <v>3581300</v>
      </c>
      <c r="I220" s="33">
        <v>3689700</v>
      </c>
      <c r="J220" s="33">
        <v>4152100</v>
      </c>
      <c r="K220" s="33">
        <v>5033100</v>
      </c>
      <c r="L220" s="33">
        <v>5608400</v>
      </c>
      <c r="M220" s="33">
        <v>4993100</v>
      </c>
      <c r="N220" s="33">
        <v>6092500</v>
      </c>
      <c r="O220" s="33">
        <v>7464400</v>
      </c>
      <c r="P220">
        <v>7579400</v>
      </c>
    </row>
    <row r="221" spans="1:16" x14ac:dyDescent="0.35">
      <c r="A221" s="40">
        <f>VLOOKUP(B221,'[1]PORTFOLIO RAW'!B:B,1,FALSE)</f>
        <v>877181</v>
      </c>
      <c r="B221" s="40">
        <v>877181</v>
      </c>
      <c r="C221" s="40" t="s">
        <v>7411</v>
      </c>
      <c r="D221" s="38" t="s">
        <v>7412</v>
      </c>
      <c r="E221" s="33">
        <v>8565693</v>
      </c>
      <c r="F221" s="33">
        <v>8403830</v>
      </c>
      <c r="G221" s="33">
        <v>8563643</v>
      </c>
      <c r="H221" s="33">
        <v>8520630</v>
      </c>
      <c r="I221" s="33">
        <v>9295379</v>
      </c>
      <c r="J221" s="33">
        <v>9268863</v>
      </c>
      <c r="K221" s="33">
        <v>8948000</v>
      </c>
      <c r="L221" s="33">
        <v>9877000</v>
      </c>
      <c r="M221" s="33">
        <v>9962000</v>
      </c>
      <c r="N221" s="33">
        <v>10100000</v>
      </c>
      <c r="O221" s="33">
        <v>10503000</v>
      </c>
      <c r="P221">
        <v>11003000</v>
      </c>
    </row>
    <row r="222" spans="1:16" x14ac:dyDescent="0.35">
      <c r="A222" s="40">
        <f>VLOOKUP(B222,'[1]PORTFOLIO RAW'!B:B,1,FALSE)</f>
        <v>912228</v>
      </c>
      <c r="B222" s="40">
        <v>912228</v>
      </c>
      <c r="C222" s="40" t="s">
        <v>7413</v>
      </c>
      <c r="D222" s="38" t="s">
        <v>7414</v>
      </c>
      <c r="E222" s="33">
        <v>138014000</v>
      </c>
      <c r="F222" s="33">
        <v>143992000</v>
      </c>
      <c r="G222" s="33">
        <v>134833000</v>
      </c>
      <c r="H222" s="33">
        <v>128172000</v>
      </c>
      <c r="I222" s="33">
        <v>138354000</v>
      </c>
      <c r="J222" s="33">
        <v>132244000</v>
      </c>
      <c r="K222" s="33">
        <v>139263000</v>
      </c>
      <c r="L222" s="33">
        <v>144266000</v>
      </c>
      <c r="M222" s="33">
        <v>129495000</v>
      </c>
      <c r="N222" s="33">
        <v>127136000</v>
      </c>
      <c r="O222" s="33">
        <v>120406000</v>
      </c>
      <c r="P222">
        <v>118310000</v>
      </c>
    </row>
    <row r="223" spans="1:16" x14ac:dyDescent="0.35">
      <c r="A223" s="40">
        <f>VLOOKUP(B223,'[1]PORTFOLIO RAW'!B:B,1,FALSE)</f>
        <v>936324</v>
      </c>
      <c r="B223" s="40">
        <v>936324</v>
      </c>
      <c r="C223" s="40" t="s">
        <v>7415</v>
      </c>
      <c r="D223" s="38" t="s">
        <v>7416</v>
      </c>
      <c r="E223" s="33">
        <v>18843100</v>
      </c>
      <c r="F223" s="33">
        <v>18250500</v>
      </c>
      <c r="G223" s="33">
        <v>20049300</v>
      </c>
      <c r="H223" s="33">
        <v>21150300</v>
      </c>
      <c r="I223" s="33">
        <v>21648800</v>
      </c>
      <c r="J223" s="33">
        <v>22585300</v>
      </c>
      <c r="K223" s="33">
        <v>24408200</v>
      </c>
      <c r="L223" s="33">
        <v>25787600</v>
      </c>
      <c r="M223" s="33">
        <v>29819300</v>
      </c>
      <c r="N223" s="33">
        <v>33427500</v>
      </c>
      <c r="O223" s="33">
        <v>38701200</v>
      </c>
      <c r="P223">
        <v>46531800</v>
      </c>
    </row>
    <row r="224" spans="1:16" x14ac:dyDescent="0.35">
      <c r="A224" s="40">
        <f>VLOOKUP(B224,'[1]PORTFOLIO RAW'!B:B,1,FALSE)</f>
        <v>902321</v>
      </c>
      <c r="B224" s="40">
        <v>902321</v>
      </c>
      <c r="C224" s="40" t="s">
        <v>7417</v>
      </c>
      <c r="D224" s="38" t="s">
        <v>7418</v>
      </c>
      <c r="E224" s="33">
        <v>28392000</v>
      </c>
      <c r="F224" s="33">
        <v>29049000</v>
      </c>
      <c r="G224" s="33">
        <v>28730000</v>
      </c>
      <c r="H224" s="33">
        <v>29909000</v>
      </c>
      <c r="I224" s="33">
        <v>29821000</v>
      </c>
      <c r="J224" s="33">
        <v>31725000</v>
      </c>
      <c r="K224" s="33">
        <v>32522000</v>
      </c>
      <c r="L224" s="33">
        <v>35333000</v>
      </c>
      <c r="M224" s="33">
        <v>37535000</v>
      </c>
      <c r="N224" s="33">
        <v>40070000</v>
      </c>
      <c r="O224" s="33">
        <v>42716000</v>
      </c>
      <c r="P224">
        <v>45326000</v>
      </c>
    </row>
    <row r="225" spans="1:16" x14ac:dyDescent="0.35">
      <c r="A225" s="40">
        <f>VLOOKUP(B225,'[1]PORTFOLIO RAW'!B:B,1,FALSE)</f>
        <v>912518</v>
      </c>
      <c r="B225" s="40">
        <v>912518</v>
      </c>
      <c r="C225" s="40" t="s">
        <v>7419</v>
      </c>
      <c r="D225" s="38" t="s">
        <v>7420</v>
      </c>
      <c r="E225" s="33">
        <v>10119797</v>
      </c>
      <c r="F225" s="33">
        <v>7708458</v>
      </c>
      <c r="G225" s="33">
        <v>10051222</v>
      </c>
      <c r="H225" s="33">
        <v>7699376</v>
      </c>
      <c r="I225" s="33">
        <v>6885620</v>
      </c>
      <c r="J225" s="33">
        <v>6734409</v>
      </c>
      <c r="K225" s="33">
        <v>6647389</v>
      </c>
      <c r="L225" s="33">
        <v>6848742</v>
      </c>
      <c r="M225" s="33">
        <v>7572281</v>
      </c>
      <c r="N225" s="33">
        <v>9128792</v>
      </c>
      <c r="O225" s="33">
        <v>9041354</v>
      </c>
      <c r="P225">
        <v>9897397</v>
      </c>
    </row>
    <row r="226" spans="1:16" x14ac:dyDescent="0.35">
      <c r="A226" s="40">
        <f>VLOOKUP(B226,'[1]PORTFOLIO RAW'!B:B,1,FALSE)</f>
        <v>546370</v>
      </c>
      <c r="B226" s="40">
        <v>546370</v>
      </c>
      <c r="C226" s="40" t="s">
        <v>7421</v>
      </c>
      <c r="D226" s="38" t="s">
        <v>7422</v>
      </c>
      <c r="E226" s="33">
        <v>18177000</v>
      </c>
      <c r="F226" s="33">
        <v>23733000</v>
      </c>
      <c r="G226" s="33">
        <v>26602000</v>
      </c>
      <c r="H226" s="33">
        <v>28650000</v>
      </c>
      <c r="I226" s="33">
        <v>34719000</v>
      </c>
      <c r="J226" s="33">
        <v>41600000</v>
      </c>
      <c r="K226" s="33">
        <v>44457000</v>
      </c>
      <c r="L226" s="33">
        <v>47400000</v>
      </c>
      <c r="M226" s="33">
        <v>49343000</v>
      </c>
      <c r="N226" s="33">
        <v>50329000</v>
      </c>
      <c r="O226" s="33">
        <v>62586000</v>
      </c>
      <c r="P226">
        <v>31782000</v>
      </c>
    </row>
    <row r="227" spans="1:16" x14ac:dyDescent="0.35">
      <c r="A227" s="40">
        <f>VLOOKUP(B227,'[1]PORTFOLIO RAW'!B:B,1,FALSE)</f>
        <v>312451</v>
      </c>
      <c r="B227" s="40">
        <v>312451</v>
      </c>
      <c r="C227" s="40" t="s">
        <v>7423</v>
      </c>
      <c r="D227" s="38" t="s">
        <v>7424</v>
      </c>
      <c r="E227" s="33">
        <v>4143012</v>
      </c>
      <c r="F227" s="33">
        <v>4125275</v>
      </c>
      <c r="G227" s="33">
        <v>3973806</v>
      </c>
      <c r="H227" s="33">
        <v>3973648</v>
      </c>
      <c r="I227" s="33">
        <v>3987071</v>
      </c>
      <c r="J227" s="33">
        <v>3853458</v>
      </c>
      <c r="K227" s="33">
        <v>3913516</v>
      </c>
      <c r="L227" s="33">
        <v>4197170</v>
      </c>
      <c r="M227" s="33">
        <v>4191074</v>
      </c>
      <c r="N227" s="33">
        <v>4488906</v>
      </c>
      <c r="O227" s="33">
        <v>11145717</v>
      </c>
      <c r="P227">
        <v>10944663</v>
      </c>
    </row>
    <row r="228" spans="1:16" x14ac:dyDescent="0.35">
      <c r="A228" s="40">
        <f>VLOOKUP(B228,'[1]PORTFOLIO RAW'!B:B,1,FALSE)</f>
        <v>992656</v>
      </c>
      <c r="B228" s="40">
        <v>992656</v>
      </c>
      <c r="C228" s="40" t="s">
        <v>7425</v>
      </c>
      <c r="D228" s="38" t="s">
        <v>7426</v>
      </c>
      <c r="E228" s="33">
        <v>4801121</v>
      </c>
      <c r="F228" s="33">
        <v>5144295</v>
      </c>
      <c r="G228" s="33">
        <v>5132617</v>
      </c>
      <c r="H228" s="33">
        <v>5529540</v>
      </c>
      <c r="I228" s="33">
        <v>6721354</v>
      </c>
      <c r="J228" s="33">
        <v>6888509</v>
      </c>
      <c r="K228" s="33">
        <v>6807722</v>
      </c>
      <c r="L228" s="33">
        <v>6846534</v>
      </c>
      <c r="M228" s="33">
        <v>7663844</v>
      </c>
      <c r="N228" s="33">
        <v>7679584</v>
      </c>
      <c r="O228" s="33">
        <v>7733273</v>
      </c>
      <c r="P228">
        <v>7711728</v>
      </c>
    </row>
    <row r="229" spans="1:16" x14ac:dyDescent="0.35">
      <c r="A229" s="40">
        <f>VLOOKUP(B229,'[1]PORTFOLIO RAW'!B:B,1,FALSE)</f>
        <v>951046</v>
      </c>
      <c r="B229" s="40">
        <v>951046</v>
      </c>
      <c r="C229" s="40" t="s">
        <v>7427</v>
      </c>
      <c r="D229" s="38" t="s">
        <v>7428</v>
      </c>
      <c r="E229" s="33">
        <v>237615000</v>
      </c>
      <c r="F229" s="33">
        <v>265912000</v>
      </c>
      <c r="G229" s="33">
        <v>281176000</v>
      </c>
      <c r="H229" s="33">
        <v>307786000</v>
      </c>
      <c r="I229" s="33">
        <v>340122000</v>
      </c>
      <c r="J229" s="33">
        <v>353855000</v>
      </c>
      <c r="K229" s="33">
        <v>364021000</v>
      </c>
      <c r="L229" s="33">
        <v>402529000</v>
      </c>
      <c r="M229" s="33">
        <v>421853000</v>
      </c>
      <c r="N229" s="33">
        <v>445964000</v>
      </c>
      <c r="O229" s="33">
        <v>462040000</v>
      </c>
      <c r="P229">
        <v>467374000</v>
      </c>
    </row>
    <row r="230" spans="1:16" x14ac:dyDescent="0.35">
      <c r="A230" s="40">
        <f>VLOOKUP(B230,'[1]PORTFOLIO RAW'!B:B,1,FALSE)</f>
        <v>702365</v>
      </c>
      <c r="B230" s="40">
        <v>702365</v>
      </c>
      <c r="C230" s="40" t="s">
        <v>7429</v>
      </c>
      <c r="D230" s="38" t="s">
        <v>7430</v>
      </c>
      <c r="E230" s="33">
        <v>2371322</v>
      </c>
      <c r="F230" s="33">
        <v>2355511</v>
      </c>
      <c r="G230" s="33">
        <v>2768633</v>
      </c>
      <c r="H230" s="33">
        <v>3116204</v>
      </c>
      <c r="I230" s="33">
        <v>3301209</v>
      </c>
      <c r="J230" s="33">
        <v>3670561</v>
      </c>
      <c r="K230" s="33">
        <v>3896797</v>
      </c>
      <c r="L230" s="33">
        <v>4703134</v>
      </c>
      <c r="M230" s="33">
        <v>4869119</v>
      </c>
      <c r="N230" s="33">
        <v>5309351</v>
      </c>
      <c r="O230" s="33">
        <v>5722051</v>
      </c>
      <c r="P230">
        <v>6073691</v>
      </c>
    </row>
    <row r="231" spans="1:16" x14ac:dyDescent="0.35">
      <c r="A231" s="40">
        <f>VLOOKUP(B231,'[1]PORTFOLIO RAW'!B:B,1,FALSE)</f>
        <v>546965</v>
      </c>
      <c r="B231" s="40">
        <v>546965</v>
      </c>
      <c r="C231" s="40" t="s">
        <v>7431</v>
      </c>
      <c r="D231" s="38" t="s">
        <v>7432</v>
      </c>
      <c r="E231" s="33">
        <v>3429330</v>
      </c>
      <c r="F231" s="33">
        <v>3943488</v>
      </c>
      <c r="G231" s="33">
        <v>4294613</v>
      </c>
      <c r="H231" s="33">
        <v>5011674</v>
      </c>
      <c r="I231" s="33">
        <v>5256411</v>
      </c>
      <c r="J231" s="33">
        <v>6992460</v>
      </c>
      <c r="K231" s="33">
        <v>8156208</v>
      </c>
      <c r="L231" s="33">
        <v>8385438</v>
      </c>
      <c r="M231" s="33">
        <v>10136833</v>
      </c>
      <c r="N231" s="33">
        <v>14294307</v>
      </c>
      <c r="O231" s="33">
        <v>14285687</v>
      </c>
      <c r="P231">
        <v>15197300</v>
      </c>
    </row>
    <row r="232" spans="1:16" x14ac:dyDescent="0.35">
      <c r="A232" s="40">
        <f>VLOOKUP(B232,'[1]PORTFOLIO RAW'!B:B,1,FALSE)</f>
        <v>902233</v>
      </c>
      <c r="B232" s="40">
        <v>902233</v>
      </c>
      <c r="C232" s="40" t="s">
        <v>7433</v>
      </c>
      <c r="D232" s="38" t="s">
        <v>7434</v>
      </c>
      <c r="E232" s="33">
        <v>4520500</v>
      </c>
      <c r="F232" s="33">
        <v>4473500</v>
      </c>
      <c r="G232" s="33">
        <v>3998100</v>
      </c>
      <c r="H232" s="33">
        <v>4423800</v>
      </c>
      <c r="I232" s="33">
        <v>4948700</v>
      </c>
      <c r="J232" s="33">
        <v>5285400</v>
      </c>
      <c r="K232" s="33">
        <v>5697300</v>
      </c>
      <c r="L232" s="33">
        <v>6023800</v>
      </c>
      <c r="M232" s="33">
        <v>6061100</v>
      </c>
      <c r="N232" s="33">
        <v>6467300</v>
      </c>
      <c r="O232" s="33">
        <v>6718100</v>
      </c>
      <c r="P232">
        <v>6082400</v>
      </c>
    </row>
    <row r="233" spans="1:16" x14ac:dyDescent="0.35">
      <c r="A233" s="40">
        <f>VLOOKUP(B233,'[1]PORTFOLIO RAW'!B:B,1,FALSE)</f>
        <v>322549</v>
      </c>
      <c r="B233" s="40">
        <v>322549</v>
      </c>
      <c r="C233" s="40" t="s">
        <v>7435</v>
      </c>
      <c r="D233" s="38" t="s">
        <v>7436</v>
      </c>
      <c r="E233" s="33">
        <v>14982281</v>
      </c>
      <c r="F233" s="33">
        <v>16463310</v>
      </c>
      <c r="G233" s="33">
        <v>18233494</v>
      </c>
      <c r="H233" s="33">
        <v>19694904</v>
      </c>
      <c r="I233" s="33">
        <v>19804405</v>
      </c>
      <c r="J233" s="33">
        <v>19827930</v>
      </c>
      <c r="K233" s="33">
        <v>20072947</v>
      </c>
      <c r="L233" s="33">
        <v>20713190</v>
      </c>
      <c r="M233" s="33">
        <v>20921855</v>
      </c>
      <c r="N233" s="33">
        <v>22310324</v>
      </c>
      <c r="O233" s="33">
        <v>22296317</v>
      </c>
      <c r="P233">
        <v>27698270</v>
      </c>
    </row>
    <row r="234" spans="1:16" x14ac:dyDescent="0.35">
      <c r="A234" s="40">
        <f>VLOOKUP(B234,'[1]PORTFOLIO RAW'!B:B,1,FALSE)</f>
        <v>912633</v>
      </c>
      <c r="B234" s="40">
        <v>912633</v>
      </c>
      <c r="C234" s="40" t="s">
        <v>7437</v>
      </c>
      <c r="D234" s="38" t="s">
        <v>7438</v>
      </c>
      <c r="E234" s="33">
        <v>23281000</v>
      </c>
      <c r="F234" s="33">
        <v>22561000</v>
      </c>
      <c r="G234" s="33">
        <v>23171000</v>
      </c>
      <c r="H234" s="33">
        <v>24316000</v>
      </c>
      <c r="I234" s="33">
        <v>25197000</v>
      </c>
      <c r="J234" s="33">
        <v>25319000</v>
      </c>
      <c r="K234" s="33">
        <v>25901000</v>
      </c>
      <c r="L234" s="33">
        <v>26669000</v>
      </c>
      <c r="M234" s="33">
        <v>28375000</v>
      </c>
      <c r="N234" s="33">
        <v>29299000</v>
      </c>
      <c r="O234" s="33">
        <v>30323000</v>
      </c>
      <c r="P234">
        <v>31533000</v>
      </c>
    </row>
    <row r="235" spans="1:16" x14ac:dyDescent="0.35">
      <c r="A235" s="40">
        <f>VLOOKUP(B235,'[1]PORTFOLIO RAW'!B:B,1,FALSE)</f>
        <v>933974</v>
      </c>
      <c r="B235" s="40">
        <v>933974</v>
      </c>
      <c r="C235" s="40" t="s">
        <v>7439</v>
      </c>
      <c r="D235" s="38" t="s">
        <v>7440</v>
      </c>
      <c r="E235" s="33">
        <v>114017000</v>
      </c>
      <c r="F235" s="33">
        <v>107786000</v>
      </c>
      <c r="G235" s="33">
        <v>108888000</v>
      </c>
      <c r="H235" s="33">
        <v>104688000</v>
      </c>
      <c r="I235" s="33">
        <v>104595000</v>
      </c>
      <c r="J235" s="33">
        <v>104938000</v>
      </c>
      <c r="K235" s="33">
        <v>103509000</v>
      </c>
      <c r="L235" s="33">
        <v>103045000</v>
      </c>
      <c r="M235" s="33">
        <v>99888000</v>
      </c>
      <c r="N235" s="33">
        <v>99780000</v>
      </c>
      <c r="O235" s="33">
        <v>103413000</v>
      </c>
      <c r="P235">
        <v>103788000</v>
      </c>
    </row>
    <row r="236" spans="1:16" x14ac:dyDescent="0.35">
      <c r="A236" s="40" t="str">
        <f>VLOOKUP(B236,'[1]PORTFOLIO RAW'!B:B,1,FALSE)</f>
        <v>14015T</v>
      </c>
      <c r="B236" s="40" t="s">
        <v>363</v>
      </c>
      <c r="C236" s="40" t="s">
        <v>7441</v>
      </c>
      <c r="D236" s="38" t="s">
        <v>7442</v>
      </c>
      <c r="E236" s="33">
        <v>9794583</v>
      </c>
      <c r="F236" s="33">
        <v>7514000</v>
      </c>
      <c r="G236" s="33">
        <v>13997600</v>
      </c>
      <c r="H236" s="33">
        <v>14161800</v>
      </c>
      <c r="I236" s="33">
        <v>13848300</v>
      </c>
      <c r="J236" s="33">
        <v>13549700</v>
      </c>
      <c r="K236" s="33">
        <v>13960100</v>
      </c>
      <c r="L236" s="33">
        <v>14520500</v>
      </c>
      <c r="M236" s="33">
        <v>26268800</v>
      </c>
      <c r="N236" s="33">
        <v>26031000</v>
      </c>
      <c r="O236" s="33">
        <v>24517000</v>
      </c>
      <c r="P236">
        <v>23738000</v>
      </c>
    </row>
    <row r="237" spans="1:16" x14ac:dyDescent="0.35">
      <c r="A237" s="40">
        <f>VLOOKUP(B237,'[1]PORTFOLIO RAW'!B:B,1,FALSE)</f>
        <v>905019</v>
      </c>
      <c r="B237" s="40">
        <v>905019</v>
      </c>
      <c r="C237" s="40" t="s">
        <v>7443</v>
      </c>
      <c r="D237" s="38" t="s">
        <v>7444</v>
      </c>
      <c r="E237" s="33">
        <v>45527000</v>
      </c>
      <c r="F237" s="33">
        <v>45529000</v>
      </c>
      <c r="G237" s="33">
        <v>111588900</v>
      </c>
      <c r="H237" s="33">
        <v>105309000</v>
      </c>
      <c r="I237" s="33">
        <v>104631000</v>
      </c>
      <c r="J237" s="33">
        <v>105605000</v>
      </c>
      <c r="K237" s="33">
        <v>105645000</v>
      </c>
      <c r="L237" s="33">
        <v>98335000</v>
      </c>
      <c r="M237" s="33">
        <v>101779000</v>
      </c>
      <c r="N237" s="33">
        <v>95377000</v>
      </c>
      <c r="O237" s="33">
        <v>87872000</v>
      </c>
      <c r="P237">
        <v>82637000</v>
      </c>
    </row>
    <row r="238" spans="1:16" x14ac:dyDescent="0.35">
      <c r="A238" s="40">
        <f>VLOOKUP(B238,'[1]PORTFOLIO RAW'!B:B,1,FALSE)</f>
        <v>912090</v>
      </c>
      <c r="B238" s="40">
        <v>912090</v>
      </c>
      <c r="C238" s="40" t="s">
        <v>7445</v>
      </c>
      <c r="D238" s="38" t="s">
        <v>7446</v>
      </c>
      <c r="E238" s="33">
        <v>27638000</v>
      </c>
      <c r="F238" s="33">
        <v>31426000</v>
      </c>
      <c r="G238" s="33">
        <v>33089000</v>
      </c>
      <c r="H238" s="33">
        <v>51767000</v>
      </c>
      <c r="I238" s="33">
        <v>55201000</v>
      </c>
      <c r="J238" s="33">
        <v>61547000</v>
      </c>
      <c r="K238" s="33">
        <v>67100000</v>
      </c>
      <c r="L238" s="33">
        <v>66904000</v>
      </c>
      <c r="M238" s="33">
        <v>68005000</v>
      </c>
      <c r="N238" s="33">
        <v>77956000</v>
      </c>
      <c r="O238" s="33">
        <v>71987000</v>
      </c>
      <c r="P238">
        <v>70507000</v>
      </c>
    </row>
    <row r="239" spans="1:16" x14ac:dyDescent="0.35">
      <c r="A239" s="40">
        <f>VLOOKUP(B239,'[1]PORTFOLIO RAW'!B:B,1,FALSE)</f>
        <v>755741</v>
      </c>
      <c r="B239" s="40">
        <v>755741</v>
      </c>
      <c r="C239" s="40" t="s">
        <v>7447</v>
      </c>
      <c r="D239" s="38" t="s">
        <v>7448</v>
      </c>
      <c r="E239" s="33">
        <v>42032000</v>
      </c>
      <c r="F239" s="33">
        <v>51173000</v>
      </c>
      <c r="G239" s="33">
        <v>75182000</v>
      </c>
      <c r="H239" s="33">
        <v>92398000</v>
      </c>
      <c r="I239" s="33">
        <v>108526000</v>
      </c>
      <c r="J239" s="33">
        <v>133637000</v>
      </c>
      <c r="K239" s="33">
        <v>143614000</v>
      </c>
      <c r="L239" s="33">
        <v>154642000</v>
      </c>
      <c r="M239" s="33">
        <v>183573000</v>
      </c>
      <c r="N239" s="33">
        <v>223240000</v>
      </c>
      <c r="O239" s="33">
        <v>243198000</v>
      </c>
      <c r="P239">
        <v>296479000</v>
      </c>
    </row>
    <row r="240" spans="1:16" x14ac:dyDescent="0.35">
      <c r="A240" s="40" t="str">
        <f>VLOOKUP(B240,'[1]PORTFOLIO RAW'!B:B,1,FALSE)</f>
        <v>14361V</v>
      </c>
      <c r="B240" s="40" t="s">
        <v>375</v>
      </c>
      <c r="C240" s="40" t="s">
        <v>7449</v>
      </c>
      <c r="D240" s="38" t="s">
        <v>7450</v>
      </c>
      <c r="E240" s="33">
        <v>6633700</v>
      </c>
      <c r="F240" s="33">
        <v>7239000</v>
      </c>
      <c r="G240" s="33">
        <v>7785500</v>
      </c>
      <c r="H240" s="33">
        <v>7999900</v>
      </c>
      <c r="I240" s="33">
        <v>8515300</v>
      </c>
      <c r="J240" s="33">
        <v>9012400</v>
      </c>
      <c r="K240" s="33">
        <v>9580600</v>
      </c>
      <c r="L240" s="33">
        <v>9634700</v>
      </c>
      <c r="M240" s="33">
        <v>27219500</v>
      </c>
      <c r="N240" s="33">
        <v>26684400</v>
      </c>
      <c r="O240" s="33">
        <v>25964500</v>
      </c>
      <c r="P240">
        <v>24126800</v>
      </c>
    </row>
    <row r="241" spans="1:16" x14ac:dyDescent="0.35">
      <c r="A241" s="40">
        <f>VLOOKUP(B241,'[1]PORTFOLIO RAW'!B:B,1,FALSE)</f>
        <v>154680</v>
      </c>
      <c r="B241" s="40">
        <v>154680</v>
      </c>
      <c r="C241" s="40" t="s">
        <v>7451</v>
      </c>
      <c r="D241" s="38" t="s">
        <v>7452</v>
      </c>
      <c r="E241" s="33">
        <v>12310064</v>
      </c>
      <c r="F241" s="33">
        <v>12217786</v>
      </c>
      <c r="G241" s="33">
        <v>13572740</v>
      </c>
      <c r="H241" s="33">
        <v>14434843</v>
      </c>
      <c r="I241" s="33">
        <v>14982671</v>
      </c>
      <c r="J241" s="33">
        <v>15444126</v>
      </c>
      <c r="K241" s="33">
        <v>18918638</v>
      </c>
      <c r="L241" s="33">
        <v>21532183</v>
      </c>
      <c r="M241" s="33">
        <v>27736157</v>
      </c>
      <c r="N241" s="33">
        <v>33656200</v>
      </c>
      <c r="O241" s="33">
        <v>35316470</v>
      </c>
      <c r="P241">
        <v>37669838</v>
      </c>
    </row>
    <row r="242" spans="1:16" x14ac:dyDescent="0.35">
      <c r="A242" s="40" t="str">
        <f>VLOOKUP(B242,'[1]PORTFOLIO RAW'!B:B,1,FALSE)</f>
        <v>14698C</v>
      </c>
      <c r="B242" s="40" t="s">
        <v>369</v>
      </c>
      <c r="C242" s="40" t="s">
        <v>7453</v>
      </c>
      <c r="D242" s="38" t="s">
        <v>7454</v>
      </c>
      <c r="E242" s="33">
        <v>154513700</v>
      </c>
      <c r="F242" s="33">
        <v>128182400</v>
      </c>
      <c r="G242" s="33">
        <v>137759400</v>
      </c>
      <c r="H242" s="33">
        <v>145631100</v>
      </c>
      <c r="I242" s="33">
        <v>148298000</v>
      </c>
      <c r="J242" s="33">
        <v>161926500</v>
      </c>
      <c r="K242" s="33">
        <v>208191400</v>
      </c>
      <c r="L242" s="33">
        <v>219087000</v>
      </c>
      <c r="M242" s="33">
        <v>218685900</v>
      </c>
      <c r="N242" s="33">
        <v>228014300</v>
      </c>
      <c r="O242" s="33">
        <v>253941200</v>
      </c>
      <c r="P242">
        <v>243036100</v>
      </c>
    </row>
    <row r="243" spans="1:16" x14ac:dyDescent="0.35">
      <c r="A243" s="40">
        <f>VLOOKUP(B243,'[1]PORTFOLIO RAW'!B:B,1,FALSE)</f>
        <v>905361</v>
      </c>
      <c r="B243" s="40">
        <v>905361</v>
      </c>
      <c r="C243" s="40" t="s">
        <v>7455</v>
      </c>
      <c r="D243" s="38" t="s">
        <v>7456</v>
      </c>
      <c r="E243" s="33">
        <v>4855340</v>
      </c>
      <c r="F243" s="33">
        <v>4415759</v>
      </c>
      <c r="G243" s="33">
        <v>4323855</v>
      </c>
      <c r="H243" s="33">
        <v>5169235</v>
      </c>
      <c r="I243" s="33">
        <v>5229252</v>
      </c>
      <c r="J243" s="33">
        <v>6234737</v>
      </c>
      <c r="K243" s="33">
        <v>6382507</v>
      </c>
      <c r="L243" s="33">
        <v>5706052</v>
      </c>
      <c r="M243" s="33">
        <v>5791855</v>
      </c>
      <c r="N243" s="33">
        <v>6752521</v>
      </c>
      <c r="O243" s="33">
        <v>19958427</v>
      </c>
      <c r="P243">
        <v>19134279</v>
      </c>
    </row>
    <row r="244" spans="1:16" x14ac:dyDescent="0.35">
      <c r="A244" s="40">
        <f>VLOOKUP(B244,'[1]PORTFOLIO RAW'!B:B,1,FALSE)</f>
        <v>357834</v>
      </c>
      <c r="B244" s="40">
        <v>357834</v>
      </c>
      <c r="C244" s="40" t="s">
        <v>7457</v>
      </c>
      <c r="D244" s="38" t="s">
        <v>7458</v>
      </c>
      <c r="E244" s="33">
        <v>23603061</v>
      </c>
      <c r="F244" s="33">
        <v>23587772</v>
      </c>
      <c r="G244" s="33">
        <v>25939566</v>
      </c>
      <c r="H244" s="33">
        <v>24848429</v>
      </c>
      <c r="I244" s="33">
        <v>26211325</v>
      </c>
      <c r="J244" s="33">
        <v>32582506</v>
      </c>
      <c r="K244" s="33">
        <v>33324574</v>
      </c>
      <c r="L244" s="33">
        <v>29532330</v>
      </c>
      <c r="M244" s="33">
        <v>30650673</v>
      </c>
      <c r="N244" s="33">
        <v>31103578</v>
      </c>
      <c r="O244" s="33">
        <v>32257638</v>
      </c>
      <c r="P244">
        <v>30686223</v>
      </c>
    </row>
    <row r="245" spans="1:16" x14ac:dyDescent="0.35">
      <c r="A245" s="40">
        <f>VLOOKUP(B245,'[1]PORTFOLIO RAW'!B:B,1,FALSE)</f>
        <v>906400</v>
      </c>
      <c r="B245" s="40">
        <v>906400</v>
      </c>
      <c r="C245" s="40" t="s">
        <v>7459</v>
      </c>
      <c r="D245" s="38" t="s">
        <v>7460</v>
      </c>
      <c r="E245" s="33">
        <v>2743100</v>
      </c>
      <c r="F245" s="33">
        <v>2633100</v>
      </c>
      <c r="G245" s="33">
        <v>3359200</v>
      </c>
      <c r="H245" s="33">
        <v>3637900</v>
      </c>
      <c r="I245" s="33">
        <v>3547700</v>
      </c>
      <c r="J245" s="33">
        <v>3791900</v>
      </c>
      <c r="K245" s="33">
        <v>4052900</v>
      </c>
      <c r="L245" s="33">
        <v>4216900</v>
      </c>
      <c r="M245" s="33">
        <v>4380600</v>
      </c>
      <c r="N245" s="33">
        <v>4650400</v>
      </c>
      <c r="O245" s="33">
        <v>5197100</v>
      </c>
      <c r="P245">
        <v>5308400</v>
      </c>
    </row>
    <row r="246" spans="1:16" x14ac:dyDescent="0.35">
      <c r="A246" s="40" t="str">
        <f>VLOOKUP(B246,'[1]PORTFOLIO RAW'!B:B,1,FALSE)</f>
        <v>14861V</v>
      </c>
      <c r="B246" s="40" t="s">
        <v>370</v>
      </c>
      <c r="C246" s="40" t="s">
        <v>7461</v>
      </c>
      <c r="D246" s="38" t="s">
        <v>7462</v>
      </c>
      <c r="E246" s="33">
        <v>485814000</v>
      </c>
      <c r="F246" s="33">
        <v>443905000</v>
      </c>
      <c r="G246" s="33">
        <v>480203000</v>
      </c>
      <c r="H246" s="33">
        <v>539854000</v>
      </c>
      <c r="I246" s="33">
        <v>624521000</v>
      </c>
      <c r="J246" s="33">
        <v>709298000</v>
      </c>
      <c r="K246" s="33">
        <v>731781000</v>
      </c>
      <c r="L246" s="33">
        <v>766655000</v>
      </c>
      <c r="M246" s="33">
        <v>757388000</v>
      </c>
      <c r="N246" s="33">
        <v>783962000</v>
      </c>
      <c r="O246" s="33">
        <v>831921000</v>
      </c>
      <c r="P246">
        <v>815078000</v>
      </c>
    </row>
    <row r="247" spans="1:16" x14ac:dyDescent="0.35">
      <c r="A247" s="40" t="str">
        <f>VLOOKUP(B247,'[1]PORTFOLIO RAW'!B:B,1,FALSE)</f>
        <v>14806F</v>
      </c>
      <c r="B247" s="40" t="s">
        <v>351</v>
      </c>
      <c r="C247" s="40" t="s">
        <v>7463</v>
      </c>
      <c r="D247" s="38" t="s">
        <v>7464</v>
      </c>
      <c r="E247" s="33">
        <v>2805566</v>
      </c>
      <c r="F247" s="33">
        <v>2964065</v>
      </c>
      <c r="G247" s="33">
        <v>3072963</v>
      </c>
      <c r="H247" s="33">
        <v>3354217</v>
      </c>
      <c r="I247" s="33">
        <v>3655754</v>
      </c>
      <c r="J247" s="33">
        <v>4613814</v>
      </c>
      <c r="K247" s="33">
        <v>5564774</v>
      </c>
      <c r="L247" s="33">
        <v>7962358</v>
      </c>
      <c r="M247" s="33">
        <v>8134565</v>
      </c>
      <c r="N247" s="33">
        <v>8315033</v>
      </c>
      <c r="O247" s="33">
        <v>8482301</v>
      </c>
      <c r="P247">
        <v>9040648</v>
      </c>
    </row>
    <row r="248" spans="1:16" x14ac:dyDescent="0.35">
      <c r="A248" s="40">
        <f>VLOOKUP(B248,'[1]PORTFOLIO RAW'!B:B,1,FALSE)</f>
        <v>902324</v>
      </c>
      <c r="B248" s="40">
        <v>902324</v>
      </c>
      <c r="C248" s="40" t="s">
        <v>7465</v>
      </c>
      <c r="D248" s="38" t="s">
        <v>7466</v>
      </c>
      <c r="E248" s="33">
        <v>37562000</v>
      </c>
      <c r="F248" s="33">
        <v>44615000</v>
      </c>
      <c r="G248" s="33">
        <v>41444000</v>
      </c>
      <c r="H248" s="33">
        <v>45530000</v>
      </c>
      <c r="I248" s="33">
        <v>46019000</v>
      </c>
      <c r="J248" s="33">
        <v>41731000</v>
      </c>
      <c r="K248" s="33">
        <v>46646000</v>
      </c>
      <c r="L248" s="33">
        <v>50186000</v>
      </c>
      <c r="M248" s="33">
        <v>50310000</v>
      </c>
      <c r="N248" s="33">
        <v>51319000</v>
      </c>
      <c r="O248" s="33">
        <v>52580000</v>
      </c>
      <c r="P248">
        <v>56715000</v>
      </c>
    </row>
    <row r="249" spans="1:16" x14ac:dyDescent="0.35">
      <c r="A249" s="40">
        <f>VLOOKUP(B249,'[1]PORTFOLIO RAW'!B:B,1,FALSE)</f>
        <v>902325</v>
      </c>
      <c r="B249" s="40">
        <v>902325</v>
      </c>
      <c r="C249" s="40" t="s">
        <v>7467</v>
      </c>
      <c r="D249" s="38" t="s">
        <v>7468</v>
      </c>
      <c r="E249" s="33">
        <v>44879000</v>
      </c>
      <c r="F249" s="33">
        <v>47374000</v>
      </c>
      <c r="G249" s="33">
        <v>50999000</v>
      </c>
      <c r="H249" s="33">
        <v>53752000</v>
      </c>
      <c r="I249" s="33">
        <v>57902000</v>
      </c>
      <c r="J249" s="33">
        <v>61764000</v>
      </c>
      <c r="K249" s="33">
        <v>64546000</v>
      </c>
      <c r="L249" s="33">
        <v>70923000</v>
      </c>
      <c r="M249" s="33">
        <v>78318000</v>
      </c>
      <c r="N249" s="33">
        <v>109697000</v>
      </c>
      <c r="O249" s="33">
        <v>111005000</v>
      </c>
      <c r="P249">
        <v>116914000</v>
      </c>
    </row>
    <row r="250" spans="1:16" x14ac:dyDescent="0.35">
      <c r="A250" s="40">
        <f>VLOOKUP(B250,'[1]PORTFOLIO RAW'!B:B,1,FALSE)</f>
        <v>992305</v>
      </c>
      <c r="B250" s="40">
        <v>992305</v>
      </c>
      <c r="C250" s="40" t="s">
        <v>7469</v>
      </c>
      <c r="D250" s="38" t="s">
        <v>7470</v>
      </c>
      <c r="E250" s="33">
        <v>132618000</v>
      </c>
      <c r="F250" s="33">
        <v>152015000</v>
      </c>
      <c r="G250" s="33">
        <v>165195000</v>
      </c>
      <c r="H250" s="33">
        <v>156225000</v>
      </c>
      <c r="I250" s="33">
        <v>173937000</v>
      </c>
      <c r="J250" s="33">
        <v>183821000</v>
      </c>
      <c r="K250" s="33">
        <v>183010000</v>
      </c>
      <c r="L250" s="33">
        <v>186814000</v>
      </c>
      <c r="M250" s="33">
        <v>209947000</v>
      </c>
      <c r="N250" s="33">
        <v>219186000</v>
      </c>
      <c r="O250" s="33">
        <v>221642000</v>
      </c>
      <c r="P250">
        <v>225697000</v>
      </c>
    </row>
    <row r="251" spans="1:16" x14ac:dyDescent="0.35">
      <c r="A251" s="40">
        <f>VLOOKUP(B251,'[1]PORTFOLIO RAW'!B:B,1,FALSE)</f>
        <v>905647</v>
      </c>
      <c r="B251" s="40">
        <v>905647</v>
      </c>
      <c r="C251" s="40" t="s">
        <v>7471</v>
      </c>
      <c r="D251" s="38" t="s">
        <v>7472</v>
      </c>
      <c r="E251" s="33">
        <v>16772000</v>
      </c>
      <c r="F251" s="33">
        <v>14308000</v>
      </c>
      <c r="G251" s="33">
        <v>14269000</v>
      </c>
      <c r="H251" s="33">
        <v>16259000</v>
      </c>
      <c r="I251" s="33">
        <v>18068000</v>
      </c>
      <c r="J251" s="33">
        <v>18596000</v>
      </c>
      <c r="K251" s="33">
        <v>19345000</v>
      </c>
      <c r="L251" s="33">
        <v>20200000</v>
      </c>
      <c r="M251" s="33">
        <v>21312000</v>
      </c>
      <c r="N251" s="33">
        <v>23286000</v>
      </c>
      <c r="O251" s="33">
        <v>25110000</v>
      </c>
      <c r="P251">
        <v>26243000</v>
      </c>
    </row>
    <row r="252" spans="1:16" x14ac:dyDescent="0.35">
      <c r="A252" s="40">
        <f>VLOOKUP(B252,'[1]PORTFOLIO RAW'!B:B,1,FALSE)</f>
        <v>945388</v>
      </c>
      <c r="B252" s="40">
        <v>945388</v>
      </c>
      <c r="C252" s="40" t="s">
        <v>7473</v>
      </c>
      <c r="D252" s="38" t="s">
        <v>7474</v>
      </c>
      <c r="E252" s="33">
        <v>275644000</v>
      </c>
      <c r="F252" s="33">
        <v>265245000</v>
      </c>
      <c r="G252" s="33">
        <v>268752000</v>
      </c>
      <c r="H252" s="33">
        <v>268488000</v>
      </c>
      <c r="I252" s="33">
        <v>270344000</v>
      </c>
      <c r="J252" s="33">
        <v>272315000</v>
      </c>
      <c r="K252" s="33">
        <v>277787000</v>
      </c>
      <c r="L252" s="33">
        <v>292829000</v>
      </c>
      <c r="M252" s="33">
        <v>402672000</v>
      </c>
      <c r="N252" s="33">
        <v>403821000</v>
      </c>
      <c r="O252" s="33">
        <v>444097000</v>
      </c>
      <c r="P252">
        <v>531864000</v>
      </c>
    </row>
    <row r="253" spans="1:16" x14ac:dyDescent="0.35">
      <c r="A253" s="40">
        <f>VLOOKUP(B253,'[1]PORTFOLIO RAW'!B:B,1,FALSE)</f>
        <v>905024</v>
      </c>
      <c r="B253" s="40">
        <v>905024</v>
      </c>
      <c r="C253" s="40" t="s">
        <v>7475</v>
      </c>
      <c r="D253" s="38" t="s">
        <v>7476</v>
      </c>
      <c r="E253" s="33">
        <v>147975000</v>
      </c>
      <c r="F253" s="33">
        <v>158479000</v>
      </c>
      <c r="G253" s="33">
        <v>163353000</v>
      </c>
      <c r="H253" s="33">
        <v>183918000</v>
      </c>
      <c r="I253" s="33">
        <v>208250000</v>
      </c>
      <c r="J253" s="33">
        <v>230320000</v>
      </c>
      <c r="K253" s="33">
        <v>250799000</v>
      </c>
      <c r="L253" s="33">
        <v>262429000</v>
      </c>
      <c r="M253" s="33">
        <v>261591000</v>
      </c>
      <c r="N253" s="33">
        <v>255429000</v>
      </c>
      <c r="O253" s="33">
        <v>249056000</v>
      </c>
      <c r="P253">
        <v>249464000</v>
      </c>
    </row>
    <row r="254" spans="1:16" x14ac:dyDescent="0.35">
      <c r="A254" s="40">
        <f>VLOOKUP(B254,'[1]PORTFOLIO RAW'!B:B,1,FALSE)</f>
        <v>951052</v>
      </c>
      <c r="B254" s="40">
        <v>951052</v>
      </c>
      <c r="C254" s="40" t="s">
        <v>7477</v>
      </c>
      <c r="D254" s="38" t="s">
        <v>7478</v>
      </c>
      <c r="E254" s="33">
        <v>142543000</v>
      </c>
      <c r="F254" s="33">
        <v>173631000</v>
      </c>
      <c r="G254" s="33">
        <v>153973000</v>
      </c>
      <c r="H254" s="33">
        <v>158719000</v>
      </c>
      <c r="I254" s="33">
        <v>216432000</v>
      </c>
      <c r="J254" s="33">
        <v>222229000</v>
      </c>
      <c r="K254" s="33">
        <v>243028000</v>
      </c>
      <c r="L254" s="33">
        <v>273905000</v>
      </c>
      <c r="M254" s="33">
        <v>245010000</v>
      </c>
      <c r="N254" s="33">
        <v>242488000</v>
      </c>
      <c r="O254" s="33">
        <v>238312000</v>
      </c>
      <c r="P254">
        <v>244513000</v>
      </c>
    </row>
    <row r="255" spans="1:16" x14ac:dyDescent="0.35">
      <c r="A255" s="40">
        <f>VLOOKUP(B255,'[1]PORTFOLIO RAW'!B:B,1,FALSE)</f>
        <v>326143</v>
      </c>
      <c r="B255" s="40">
        <v>326143</v>
      </c>
      <c r="C255" s="40" t="s">
        <v>7479</v>
      </c>
      <c r="D255" s="38" t="s">
        <v>7480</v>
      </c>
      <c r="E255" s="33">
        <v>5343878</v>
      </c>
      <c r="F255" s="33">
        <v>5544700</v>
      </c>
      <c r="G255" s="33">
        <v>5441600</v>
      </c>
      <c r="H255" s="33">
        <v>6190600</v>
      </c>
      <c r="I255" s="33">
        <v>7204100</v>
      </c>
      <c r="J255" s="33">
        <v>8121900</v>
      </c>
      <c r="K255" s="33">
        <v>10549700</v>
      </c>
      <c r="L255" s="33">
        <v>9849600</v>
      </c>
      <c r="M255" s="33">
        <v>11617200</v>
      </c>
      <c r="N255" s="33">
        <v>13444100</v>
      </c>
      <c r="O255" s="33">
        <v>13570200</v>
      </c>
      <c r="P255">
        <v>24021700</v>
      </c>
    </row>
    <row r="256" spans="1:16" x14ac:dyDescent="0.35">
      <c r="A256" s="40">
        <f>VLOOKUP(B256,'[1]PORTFOLIO RAW'!B:B,1,FALSE)</f>
        <v>905792</v>
      </c>
      <c r="B256" s="40">
        <v>905792</v>
      </c>
      <c r="C256" s="40" t="s">
        <v>7481</v>
      </c>
      <c r="D256" s="38" t="s">
        <v>7482</v>
      </c>
      <c r="E256" s="33">
        <v>10643102</v>
      </c>
      <c r="F256" s="33">
        <v>9936045</v>
      </c>
      <c r="G256" s="33">
        <v>9805645</v>
      </c>
      <c r="H256" s="33">
        <v>9495333</v>
      </c>
      <c r="I256" s="33">
        <v>8932562</v>
      </c>
      <c r="J256" s="33">
        <v>8793403</v>
      </c>
      <c r="K256" s="33">
        <v>9876266</v>
      </c>
      <c r="L256" s="33">
        <v>9818676</v>
      </c>
      <c r="M256" s="33">
        <v>9778232</v>
      </c>
      <c r="N256" s="33">
        <v>10130338</v>
      </c>
      <c r="O256" s="33">
        <v>10732892</v>
      </c>
      <c r="P256">
        <v>10928270</v>
      </c>
    </row>
    <row r="257" spans="1:16" x14ac:dyDescent="0.35">
      <c r="A257" s="40">
        <f>VLOOKUP(B257,'[1]PORTFOLIO RAW'!B:B,1,FALSE)</f>
        <v>981722</v>
      </c>
      <c r="B257" s="40">
        <v>981722</v>
      </c>
      <c r="C257" s="40" t="s">
        <v>7483</v>
      </c>
      <c r="D257" s="38" t="s">
        <v>7484</v>
      </c>
      <c r="E257" s="33">
        <v>7182200</v>
      </c>
      <c r="F257" s="33">
        <v>7391100</v>
      </c>
      <c r="G257" s="33">
        <v>8812400</v>
      </c>
      <c r="H257" s="33">
        <v>10646800</v>
      </c>
      <c r="I257" s="33">
        <v>12088000</v>
      </c>
      <c r="J257" s="33">
        <v>13143000</v>
      </c>
      <c r="K257" s="33">
        <v>15709000</v>
      </c>
      <c r="L257" s="33">
        <v>17674000</v>
      </c>
      <c r="M257" s="33">
        <v>16247000</v>
      </c>
      <c r="N257" s="33">
        <v>20435000</v>
      </c>
      <c r="O257" s="33">
        <v>22197000</v>
      </c>
      <c r="P257">
        <v>25551000</v>
      </c>
    </row>
    <row r="258" spans="1:16" x14ac:dyDescent="0.35">
      <c r="A258" s="40">
        <f>VLOOKUP(B258,'[1]PORTFOLIO RAW'!B:B,1,FALSE)</f>
        <v>922725</v>
      </c>
      <c r="B258" s="40">
        <v>922725</v>
      </c>
      <c r="C258" s="40" t="s">
        <v>7485</v>
      </c>
      <c r="D258" s="38" t="s">
        <v>7486</v>
      </c>
      <c r="E258" s="33">
        <v>179573933</v>
      </c>
      <c r="F258" s="33">
        <v>189137961</v>
      </c>
      <c r="G258" s="33">
        <v>174164735</v>
      </c>
      <c r="H258" s="33">
        <v>172874000</v>
      </c>
      <c r="I258" s="33">
        <v>176859000</v>
      </c>
      <c r="J258" s="33">
        <v>173442000</v>
      </c>
      <c r="K258" s="33">
        <v>175335000</v>
      </c>
      <c r="L258" s="33">
        <v>190328000</v>
      </c>
      <c r="M258" s="33">
        <v>190817000</v>
      </c>
      <c r="N258" s="33">
        <v>204875000</v>
      </c>
      <c r="O258" s="33">
        <v>205962000</v>
      </c>
      <c r="P258">
        <v>215543000</v>
      </c>
    </row>
    <row r="259" spans="1:16" x14ac:dyDescent="0.35">
      <c r="A259" s="40">
        <f>VLOOKUP(B259,'[1]PORTFOLIO RAW'!B:B,1,FALSE)</f>
        <v>541900</v>
      </c>
      <c r="B259" s="40">
        <v>541900</v>
      </c>
      <c r="C259" s="40" t="s">
        <v>7487</v>
      </c>
      <c r="D259" s="38" t="s">
        <v>7488</v>
      </c>
      <c r="E259" s="33">
        <v>17750870</v>
      </c>
      <c r="F259" s="33">
        <v>18036790</v>
      </c>
      <c r="G259" s="33">
        <v>10637263</v>
      </c>
      <c r="H259" s="33">
        <v>11232000</v>
      </c>
      <c r="I259" s="33">
        <v>12719000</v>
      </c>
      <c r="J259" s="33">
        <v>13020000</v>
      </c>
      <c r="K259" s="33">
        <v>14379000</v>
      </c>
      <c r="L259" s="33">
        <v>13539000</v>
      </c>
      <c r="M259" s="33">
        <v>13233000</v>
      </c>
      <c r="N259" s="33">
        <v>11767000</v>
      </c>
      <c r="O259" s="33">
        <v>18174000</v>
      </c>
      <c r="P259">
        <v>15759000</v>
      </c>
    </row>
    <row r="260" spans="1:16" x14ac:dyDescent="0.35">
      <c r="A260" s="40">
        <f>VLOOKUP(B260,'[1]PORTFOLIO RAW'!B:B,1,FALSE)</f>
        <v>325059</v>
      </c>
      <c r="B260" s="40">
        <v>325059</v>
      </c>
      <c r="C260" s="40" t="s">
        <v>7489</v>
      </c>
      <c r="D260" s="38" t="s">
        <v>7490</v>
      </c>
      <c r="E260" s="33">
        <v>2400695</v>
      </c>
      <c r="F260" s="33">
        <v>2565092</v>
      </c>
      <c r="G260" s="33">
        <v>2733458</v>
      </c>
      <c r="H260" s="33">
        <v>3017782</v>
      </c>
      <c r="I260" s="33">
        <v>3086278</v>
      </c>
      <c r="J260" s="33">
        <v>3908244</v>
      </c>
      <c r="K260" s="33">
        <v>4115869</v>
      </c>
      <c r="L260" s="33">
        <v>4567343</v>
      </c>
      <c r="M260" s="33">
        <v>4866824</v>
      </c>
      <c r="N260" s="33">
        <v>4958439</v>
      </c>
      <c r="O260" s="33">
        <v>5152425</v>
      </c>
      <c r="P260">
        <v>5741808</v>
      </c>
    </row>
    <row r="261" spans="1:16" x14ac:dyDescent="0.35">
      <c r="A261" s="40">
        <f>VLOOKUP(B261,'[1]PORTFOLIO RAW'!B:B,1,FALSE)</f>
        <v>916079</v>
      </c>
      <c r="B261" s="40">
        <v>916079</v>
      </c>
      <c r="C261" s="40" t="s">
        <v>7491</v>
      </c>
      <c r="D261" s="38" t="s">
        <v>7492</v>
      </c>
      <c r="E261" s="33">
        <v>9518931</v>
      </c>
      <c r="F261" s="33">
        <v>10082293</v>
      </c>
      <c r="G261" s="33">
        <v>10216619</v>
      </c>
      <c r="H261" s="33">
        <v>10313701</v>
      </c>
      <c r="I261" s="33">
        <v>11385555</v>
      </c>
      <c r="J261" s="33">
        <v>12094972</v>
      </c>
      <c r="K261" s="33">
        <v>12663947</v>
      </c>
      <c r="L261" s="33">
        <v>13167950</v>
      </c>
      <c r="M261" s="33">
        <v>17989281</v>
      </c>
      <c r="N261" s="33">
        <v>16514484</v>
      </c>
      <c r="O261" s="33">
        <v>17614183</v>
      </c>
      <c r="P261">
        <v>17986738</v>
      </c>
    </row>
    <row r="262" spans="1:16" x14ac:dyDescent="0.35">
      <c r="A262" s="40">
        <f>VLOOKUP(B262,'[1]PORTFOLIO RAW'!B:B,1,FALSE)</f>
        <v>905061</v>
      </c>
      <c r="B262" s="40">
        <v>905061</v>
      </c>
      <c r="C262" s="40" t="s">
        <v>7493</v>
      </c>
      <c r="D262" s="38" t="s">
        <v>7494</v>
      </c>
      <c r="E262" s="33">
        <v>12157000</v>
      </c>
      <c r="F262" s="33">
        <v>10933000</v>
      </c>
      <c r="G262" s="33">
        <v>11193000</v>
      </c>
      <c r="H262" s="33">
        <v>12474000</v>
      </c>
      <c r="I262" s="33">
        <v>20176000</v>
      </c>
      <c r="J262" s="33">
        <v>19741000</v>
      </c>
      <c r="K262" s="33">
        <v>18731000</v>
      </c>
      <c r="L262" s="33">
        <v>17550000</v>
      </c>
      <c r="M262" s="33">
        <v>16029000</v>
      </c>
      <c r="N262" s="33">
        <v>16057000</v>
      </c>
      <c r="O262" s="33">
        <v>17378000</v>
      </c>
      <c r="P262">
        <v>16842000</v>
      </c>
    </row>
    <row r="263" spans="1:16" x14ac:dyDescent="0.35">
      <c r="A263" s="40">
        <f>VLOOKUP(B263,'[1]PORTFOLIO RAW'!B:B,1,FALSE)</f>
        <v>906394</v>
      </c>
      <c r="B263" s="40">
        <v>906394</v>
      </c>
      <c r="C263" s="40" t="s">
        <v>7495</v>
      </c>
      <c r="D263" s="38" t="s">
        <v>7496</v>
      </c>
      <c r="E263" s="33">
        <v>21207400</v>
      </c>
      <c r="F263" s="33">
        <v>21090000</v>
      </c>
      <c r="G263" s="33">
        <v>21625000</v>
      </c>
      <c r="H263" s="33">
        <v>21349400</v>
      </c>
      <c r="I263" s="33">
        <v>26833700</v>
      </c>
      <c r="J263" s="33">
        <v>27444600</v>
      </c>
      <c r="K263" s="33">
        <v>31863400</v>
      </c>
      <c r="L263" s="33">
        <v>42852100</v>
      </c>
      <c r="M263" s="33">
        <v>40889000</v>
      </c>
      <c r="N263" s="33">
        <v>45907500</v>
      </c>
      <c r="O263" s="33">
        <v>56669000</v>
      </c>
      <c r="P263">
        <v>56232000</v>
      </c>
    </row>
    <row r="264" spans="1:16" x14ac:dyDescent="0.35">
      <c r="A264" s="40">
        <f>VLOOKUP(B264,'[1]PORTFOLIO RAW'!B:B,1,FALSE)</f>
        <v>745110</v>
      </c>
      <c r="B264" s="40">
        <v>745110</v>
      </c>
      <c r="C264" s="40" t="s">
        <v>7497</v>
      </c>
      <c r="D264" s="38" t="s">
        <v>7498</v>
      </c>
      <c r="E264" s="33">
        <v>2763577</v>
      </c>
      <c r="F264" s="33">
        <v>2935766</v>
      </c>
      <c r="G264" s="33">
        <v>3304535</v>
      </c>
      <c r="H264" s="33">
        <v>3532767</v>
      </c>
      <c r="I264" s="33">
        <v>3887836</v>
      </c>
      <c r="J264" s="33">
        <v>4324465</v>
      </c>
      <c r="K264" s="33">
        <v>4473961</v>
      </c>
      <c r="L264" s="33">
        <v>4857154</v>
      </c>
      <c r="M264" s="33">
        <v>4746900</v>
      </c>
      <c r="N264" s="33">
        <v>4795800</v>
      </c>
      <c r="O264" s="33">
        <v>5279900</v>
      </c>
      <c r="P264">
        <v>5117200</v>
      </c>
    </row>
    <row r="265" spans="1:16" x14ac:dyDescent="0.35">
      <c r="A265" s="40">
        <f>VLOOKUP(B265,'[1]PORTFOLIO RAW'!B:B,1,FALSE)</f>
        <v>944738</v>
      </c>
      <c r="B265" s="40">
        <v>944738</v>
      </c>
      <c r="C265" s="40" t="s">
        <v>7499</v>
      </c>
      <c r="D265" s="38" t="s">
        <v>7500</v>
      </c>
      <c r="E265" s="33">
        <v>1479020</v>
      </c>
      <c r="F265" s="33">
        <v>1550252</v>
      </c>
      <c r="G265" s="33">
        <v>1710954</v>
      </c>
      <c r="H265" s="33">
        <v>1952261</v>
      </c>
      <c r="I265" s="33">
        <v>1854323</v>
      </c>
      <c r="J265" s="33">
        <v>2018504</v>
      </c>
      <c r="K265" s="33">
        <v>3680728</v>
      </c>
      <c r="L265" s="33">
        <v>3726579</v>
      </c>
      <c r="M265" s="33">
        <v>3902702</v>
      </c>
      <c r="N265" s="33">
        <v>6359122</v>
      </c>
      <c r="O265" s="33">
        <v>6325598</v>
      </c>
      <c r="P265">
        <v>7460936</v>
      </c>
    </row>
    <row r="266" spans="1:16" x14ac:dyDescent="0.35">
      <c r="A266" s="40">
        <f>VLOOKUP(B266,'[1]PORTFOLIO RAW'!B:B,1,FALSE)</f>
        <v>867138</v>
      </c>
      <c r="B266" s="40">
        <v>867138</v>
      </c>
      <c r="C266" s="40" t="s">
        <v>7501</v>
      </c>
      <c r="D266" s="38" t="s">
        <v>7502</v>
      </c>
      <c r="E266" s="33">
        <v>6943960</v>
      </c>
      <c r="F266" s="33">
        <v>7286091</v>
      </c>
      <c r="G266" s="33">
        <v>7558236</v>
      </c>
      <c r="H266" s="33">
        <v>8114424</v>
      </c>
      <c r="I266" s="33">
        <v>8892172</v>
      </c>
      <c r="J266" s="33">
        <v>16018596</v>
      </c>
      <c r="K266" s="33">
        <v>17098877</v>
      </c>
      <c r="L266" s="33">
        <v>17942715</v>
      </c>
      <c r="M266" s="33">
        <v>18514875</v>
      </c>
      <c r="N266" s="33">
        <v>18741257</v>
      </c>
      <c r="O266" s="33">
        <v>18948193</v>
      </c>
      <c r="P266">
        <v>19110252</v>
      </c>
    </row>
    <row r="267" spans="1:16" x14ac:dyDescent="0.35">
      <c r="A267" s="40">
        <f>VLOOKUP(B267,'[1]PORTFOLIO RAW'!B:B,1,FALSE)</f>
        <v>906643</v>
      </c>
      <c r="B267" s="40">
        <v>906643</v>
      </c>
      <c r="C267" s="40" t="s">
        <v>7503</v>
      </c>
      <c r="D267" s="38" t="s">
        <v>7504</v>
      </c>
      <c r="E267" s="33">
        <v>10227000</v>
      </c>
      <c r="F267" s="33">
        <v>10850000</v>
      </c>
      <c r="G267" s="33">
        <v>10595000</v>
      </c>
      <c r="H267" s="33">
        <v>10752000</v>
      </c>
      <c r="I267" s="33">
        <v>11071000</v>
      </c>
      <c r="J267" s="33">
        <v>11896000</v>
      </c>
      <c r="K267" s="33">
        <v>12177000</v>
      </c>
      <c r="L267" s="33">
        <v>23956000</v>
      </c>
      <c r="M267" s="33">
        <v>23004000</v>
      </c>
      <c r="N267" s="33">
        <v>22373000</v>
      </c>
      <c r="O267" s="33">
        <v>28066000</v>
      </c>
      <c r="P267">
        <v>29109000</v>
      </c>
    </row>
    <row r="268" spans="1:16" x14ac:dyDescent="0.35">
      <c r="A268" s="40">
        <f>VLOOKUP(B268,'[1]PORTFOLIO RAW'!B:B,1,FALSE)</f>
        <v>544682</v>
      </c>
      <c r="B268" s="40">
        <v>544682</v>
      </c>
      <c r="C268" s="40" t="s">
        <v>7505</v>
      </c>
      <c r="D268" s="38" t="s">
        <v>7506</v>
      </c>
      <c r="E268" s="33">
        <v>42561000</v>
      </c>
      <c r="F268" s="33">
        <v>42443000</v>
      </c>
      <c r="G268" s="33">
        <v>47046000</v>
      </c>
      <c r="H268" s="33">
        <v>50014000</v>
      </c>
      <c r="I268" s="33">
        <v>31371000</v>
      </c>
      <c r="J268" s="33">
        <v>34457000</v>
      </c>
      <c r="K268" s="33">
        <v>35620000</v>
      </c>
      <c r="L268" s="33">
        <v>36011000</v>
      </c>
      <c r="M268" s="33">
        <v>32311000</v>
      </c>
      <c r="N268" s="33">
        <v>31094000</v>
      </c>
      <c r="O268" s="33">
        <v>22012000</v>
      </c>
      <c r="P268">
        <v>21321000</v>
      </c>
    </row>
    <row r="269" spans="1:16" x14ac:dyDescent="0.35">
      <c r="A269" s="40">
        <f>VLOOKUP(B269,'[1]PORTFOLIO RAW'!B:B,1,FALSE)</f>
        <v>905105</v>
      </c>
      <c r="B269" s="40">
        <v>905105</v>
      </c>
      <c r="C269" s="40" t="s">
        <v>7507</v>
      </c>
      <c r="D269" s="38" t="s">
        <v>7508</v>
      </c>
      <c r="E269" s="33">
        <v>38033000</v>
      </c>
      <c r="F269" s="33">
        <v>39722000</v>
      </c>
      <c r="G269" s="33">
        <v>42410000</v>
      </c>
      <c r="H269" s="33">
        <v>43088000</v>
      </c>
      <c r="I269" s="33">
        <v>45096000</v>
      </c>
      <c r="J269" s="33">
        <v>47153000</v>
      </c>
      <c r="K269" s="33">
        <v>49731000</v>
      </c>
      <c r="L269" s="33">
        <v>52716000</v>
      </c>
      <c r="M269" s="33">
        <v>54600000</v>
      </c>
      <c r="N269" s="33">
        <v>55718000</v>
      </c>
      <c r="O269" s="33">
        <v>57806000</v>
      </c>
      <c r="P269">
        <v>59147000</v>
      </c>
    </row>
    <row r="270" spans="1:16" x14ac:dyDescent="0.35">
      <c r="A270" s="40">
        <f>VLOOKUP(B270,'[1]PORTFOLIO RAW'!B:B,1,FALSE)</f>
        <v>905122</v>
      </c>
      <c r="B270" s="40">
        <v>905122</v>
      </c>
      <c r="C270" s="40" t="s">
        <v>7509</v>
      </c>
      <c r="D270" s="38" t="s">
        <v>7510</v>
      </c>
      <c r="E270" s="33">
        <v>53449000</v>
      </c>
      <c r="F270" s="33">
        <v>52836000</v>
      </c>
      <c r="G270" s="33">
        <v>53660000</v>
      </c>
      <c r="H270" s="33">
        <v>56523000</v>
      </c>
      <c r="I270" s="33">
        <v>59065000</v>
      </c>
      <c r="J270" s="33">
        <v>87810000</v>
      </c>
      <c r="K270" s="33">
        <v>89358000</v>
      </c>
      <c r="L270" s="33">
        <v>89795000</v>
      </c>
      <c r="M270" s="33">
        <v>85523000</v>
      </c>
      <c r="N270" s="33">
        <v>87897000</v>
      </c>
      <c r="O270" s="33">
        <v>95197000</v>
      </c>
      <c r="P270">
        <v>132565000</v>
      </c>
    </row>
    <row r="271" spans="1:16" x14ac:dyDescent="0.35">
      <c r="A271" s="40">
        <f>VLOOKUP(B271,'[1]PORTFOLIO RAW'!B:B,1,FALSE)</f>
        <v>702635</v>
      </c>
      <c r="B271" s="40">
        <v>702635</v>
      </c>
      <c r="C271" s="40" t="s">
        <v>7511</v>
      </c>
      <c r="D271" s="38" t="s">
        <v>7512</v>
      </c>
      <c r="E271" s="33">
        <v>50899000</v>
      </c>
      <c r="F271" s="33">
        <v>55815000</v>
      </c>
      <c r="G271" s="33">
        <v>59045000</v>
      </c>
      <c r="H271" s="33">
        <v>63063000</v>
      </c>
      <c r="I271" s="33">
        <v>67889000</v>
      </c>
      <c r="J271" s="33">
        <v>80885000</v>
      </c>
      <c r="K271" s="33">
        <v>81452000</v>
      </c>
      <c r="L271" s="33">
        <v>85826000</v>
      </c>
      <c r="M271" s="33">
        <v>110523000</v>
      </c>
      <c r="N271" s="33">
        <v>122810000</v>
      </c>
      <c r="O271" s="33">
        <v>139058000</v>
      </c>
      <c r="P271">
        <v>152221000</v>
      </c>
    </row>
    <row r="272" spans="1:16" x14ac:dyDescent="0.35">
      <c r="A272" s="40">
        <f>VLOOKUP(B272,'[1]PORTFOLIO RAW'!B:B,1,FALSE)</f>
        <v>906220</v>
      </c>
      <c r="B272" s="40">
        <v>906220</v>
      </c>
      <c r="C272" s="40" t="s">
        <v>7513</v>
      </c>
      <c r="D272" s="38" t="s">
        <v>7514</v>
      </c>
      <c r="E272" s="33">
        <v>1645875</v>
      </c>
      <c r="F272" s="33">
        <v>1932412</v>
      </c>
      <c r="G272" s="33">
        <v>2265848</v>
      </c>
      <c r="H272" s="33">
        <v>2281552</v>
      </c>
      <c r="I272" s="33">
        <v>2487961</v>
      </c>
      <c r="J272" s="33">
        <v>2864926</v>
      </c>
      <c r="K272" s="33">
        <v>3468474</v>
      </c>
      <c r="L272" s="33">
        <v>3345790</v>
      </c>
      <c r="M272" s="33">
        <v>3591348</v>
      </c>
      <c r="N272" s="33">
        <v>3677100</v>
      </c>
      <c r="O272" s="33">
        <v>3040600</v>
      </c>
      <c r="P272">
        <v>3150500</v>
      </c>
    </row>
    <row r="273" spans="1:16" x14ac:dyDescent="0.35">
      <c r="A273" s="40">
        <f>VLOOKUP(B273,'[1]PORTFOLIO RAW'!B:B,1,FALSE)</f>
        <v>901892</v>
      </c>
      <c r="B273" s="40">
        <v>901892</v>
      </c>
      <c r="C273" s="40" t="s">
        <v>7515</v>
      </c>
      <c r="D273" s="38" t="s">
        <v>7516</v>
      </c>
      <c r="E273" s="33">
        <v>6420954</v>
      </c>
      <c r="F273" s="33">
        <v>6342921</v>
      </c>
      <c r="G273" s="33">
        <v>6459475</v>
      </c>
      <c r="H273" s="33">
        <v>6419033</v>
      </c>
      <c r="I273" s="33">
        <v>9283822</v>
      </c>
      <c r="J273" s="33">
        <v>9605851</v>
      </c>
      <c r="K273" s="33">
        <v>10298906</v>
      </c>
      <c r="L273" s="33">
        <v>9959888</v>
      </c>
      <c r="M273" s="33">
        <v>9639542</v>
      </c>
      <c r="N273" s="33">
        <v>9739287</v>
      </c>
      <c r="O273" s="33">
        <v>9958502</v>
      </c>
      <c r="P273">
        <v>10205817</v>
      </c>
    </row>
    <row r="274" spans="1:16" x14ac:dyDescent="0.35">
      <c r="A274" s="40">
        <f>VLOOKUP(B274,'[1]PORTFOLIO RAW'!B:B,1,FALSE)</f>
        <v>545310</v>
      </c>
      <c r="B274" s="40">
        <v>545310</v>
      </c>
      <c r="C274" s="40" t="s">
        <v>7517</v>
      </c>
      <c r="D274" s="38" t="s">
        <v>7518</v>
      </c>
      <c r="E274" s="33">
        <v>601477</v>
      </c>
      <c r="F274" s="33">
        <v>980479</v>
      </c>
      <c r="G274" s="33">
        <v>1955488</v>
      </c>
      <c r="H274" s="33">
        <v>1725446</v>
      </c>
      <c r="I274" s="33">
        <v>2204280</v>
      </c>
      <c r="J274" s="33">
        <v>2759288</v>
      </c>
      <c r="K274" s="33">
        <v>2319041</v>
      </c>
      <c r="L274" s="33">
        <v>2334679</v>
      </c>
      <c r="M274" s="33">
        <v>2498875</v>
      </c>
      <c r="N274" s="33">
        <v>2896787</v>
      </c>
      <c r="O274" s="33">
        <v>3546014</v>
      </c>
      <c r="P274">
        <v>4746226</v>
      </c>
    </row>
    <row r="275" spans="1:16" x14ac:dyDescent="0.35">
      <c r="A275" s="40">
        <f>VLOOKUP(B275,'[1]PORTFOLIO RAW'!B:B,1,FALSE)</f>
        <v>905816</v>
      </c>
      <c r="B275" s="40">
        <v>905816</v>
      </c>
      <c r="C275" s="40" t="s">
        <v>7519</v>
      </c>
      <c r="D275" s="38" t="s">
        <v>7520</v>
      </c>
      <c r="E275" s="33">
        <v>8936370</v>
      </c>
      <c r="F275" s="33">
        <v>8914169</v>
      </c>
      <c r="G275" s="33">
        <v>8532950</v>
      </c>
      <c r="H275" s="33">
        <v>8337891</v>
      </c>
      <c r="I275" s="33">
        <v>8229314</v>
      </c>
      <c r="J275" s="33">
        <v>8126599</v>
      </c>
      <c r="K275" s="33">
        <v>8259143</v>
      </c>
      <c r="L275" s="33">
        <v>8061902</v>
      </c>
      <c r="M275" s="33">
        <v>8301632</v>
      </c>
      <c r="N275" s="33">
        <v>8471475</v>
      </c>
      <c r="O275" s="33">
        <v>9504891</v>
      </c>
      <c r="P275">
        <v>9832130</v>
      </c>
    </row>
    <row r="276" spans="1:16" x14ac:dyDescent="0.35">
      <c r="A276" s="40">
        <f>VLOOKUP(B276,'[1]PORTFOLIO RAW'!B:B,1,FALSE)</f>
        <v>912146</v>
      </c>
      <c r="B276" s="40">
        <v>912146</v>
      </c>
      <c r="C276" s="40" t="s">
        <v>7521</v>
      </c>
      <c r="D276" s="38" t="s">
        <v>7522</v>
      </c>
      <c r="E276" s="33">
        <v>22474426</v>
      </c>
      <c r="F276" s="33">
        <v>21418210</v>
      </c>
      <c r="G276" s="33">
        <v>20185472</v>
      </c>
      <c r="H276" s="33">
        <v>20517471</v>
      </c>
      <c r="I276" s="33">
        <v>20446487</v>
      </c>
      <c r="J276" s="33">
        <v>21965975</v>
      </c>
      <c r="K276" s="33">
        <v>20097224</v>
      </c>
      <c r="L276" s="33">
        <v>21248320</v>
      </c>
      <c r="M276" s="33">
        <v>21143293</v>
      </c>
      <c r="N276" s="33">
        <v>20814847</v>
      </c>
      <c r="O276" s="33">
        <v>17397934</v>
      </c>
      <c r="P276">
        <v>17180794</v>
      </c>
    </row>
    <row r="277" spans="1:16" x14ac:dyDescent="0.35">
      <c r="A277" s="40">
        <f>VLOOKUP(B277,'[1]PORTFOLIO RAW'!B:B,1,FALSE)</f>
        <v>916548</v>
      </c>
      <c r="B277" s="40">
        <v>916548</v>
      </c>
      <c r="C277" s="40" t="s">
        <v>7523</v>
      </c>
      <c r="D277" s="38" t="s">
        <v>7524</v>
      </c>
      <c r="E277" s="33">
        <v>163514000</v>
      </c>
      <c r="F277" s="33">
        <v>163227000</v>
      </c>
      <c r="G277" s="33">
        <v>170375000</v>
      </c>
      <c r="H277" s="33">
        <v>180336000</v>
      </c>
      <c r="I277" s="33">
        <v>192668000</v>
      </c>
      <c r="J277" s="33">
        <v>203105000</v>
      </c>
      <c r="K277" s="33">
        <v>204751000</v>
      </c>
      <c r="L277" s="33">
        <v>203706000</v>
      </c>
      <c r="M277" s="33">
        <v>199581000</v>
      </c>
      <c r="N277" s="33">
        <v>198825000</v>
      </c>
      <c r="O277" s="33">
        <v>204522000</v>
      </c>
      <c r="P277">
        <v>219295000</v>
      </c>
    </row>
    <row r="278" spans="1:16" x14ac:dyDescent="0.35">
      <c r="A278" s="40">
        <f>VLOOKUP(B278,'[1]PORTFOLIO RAW'!B:B,1,FALSE)</f>
        <v>519514</v>
      </c>
      <c r="B278" s="40">
        <v>519514</v>
      </c>
      <c r="C278" s="40" t="s">
        <v>7525</v>
      </c>
      <c r="D278" s="38" t="s">
        <v>7526</v>
      </c>
      <c r="E278" s="33">
        <v>20175000</v>
      </c>
      <c r="F278" s="33">
        <v>20227000</v>
      </c>
      <c r="G278" s="33">
        <v>21154000</v>
      </c>
      <c r="H278" s="33">
        <v>21476000</v>
      </c>
      <c r="I278" s="33">
        <v>22569000</v>
      </c>
      <c r="J278" s="33">
        <v>23097000</v>
      </c>
      <c r="K278" s="33">
        <v>22603000</v>
      </c>
      <c r="L278" s="33">
        <v>21412000</v>
      </c>
      <c r="M278" s="33">
        <v>20419000</v>
      </c>
      <c r="N278" s="33">
        <v>20859000</v>
      </c>
      <c r="O278" s="33">
        <v>21829000</v>
      </c>
      <c r="P278">
        <v>22650000</v>
      </c>
    </row>
    <row r="279" spans="1:16" x14ac:dyDescent="0.35">
      <c r="A279" s="40">
        <f>VLOOKUP(B279,'[1]PORTFOLIO RAW'!B:B,1,FALSE)</f>
        <v>867390</v>
      </c>
      <c r="B279" s="40">
        <v>867390</v>
      </c>
      <c r="C279" s="40" t="s">
        <v>7527</v>
      </c>
      <c r="D279" s="38" t="s">
        <v>7528</v>
      </c>
      <c r="E279" s="33">
        <v>1847955</v>
      </c>
      <c r="F279" s="33">
        <v>1576898</v>
      </c>
      <c r="G279" s="33">
        <v>1888931</v>
      </c>
      <c r="H279" s="33">
        <v>2307670</v>
      </c>
      <c r="I279" s="33">
        <v>2699234</v>
      </c>
      <c r="J279" s="33">
        <v>3168150</v>
      </c>
      <c r="K279" s="33">
        <v>3582629</v>
      </c>
      <c r="L279" s="33">
        <v>3877934</v>
      </c>
      <c r="M279" s="33">
        <v>4268677</v>
      </c>
      <c r="N279" s="33">
        <v>4662059</v>
      </c>
      <c r="O279" s="33">
        <v>5324354</v>
      </c>
      <c r="P279">
        <v>3727426</v>
      </c>
    </row>
    <row r="280" spans="1:16" x14ac:dyDescent="0.35">
      <c r="A280" s="40">
        <f>VLOOKUP(B280,'[1]PORTFOLIO RAW'!B:B,1,FALSE)</f>
        <v>906785</v>
      </c>
      <c r="B280" s="40">
        <v>906785</v>
      </c>
      <c r="C280" s="40" t="s">
        <v>7529</v>
      </c>
      <c r="D280" s="38" t="s">
        <v>7530</v>
      </c>
      <c r="E280" s="33">
        <v>2813000</v>
      </c>
      <c r="F280" s="33">
        <v>4635000</v>
      </c>
      <c r="G280" s="33">
        <v>5083000</v>
      </c>
      <c r="H280" s="33">
        <v>7146000</v>
      </c>
      <c r="I280" s="33">
        <v>7983000</v>
      </c>
      <c r="J280" s="33">
        <v>13988000</v>
      </c>
      <c r="K280" s="33">
        <v>14036000</v>
      </c>
      <c r="L280" s="33">
        <v>15499000</v>
      </c>
      <c r="M280" s="33">
        <v>15181000</v>
      </c>
      <c r="N280" s="33">
        <v>32862000</v>
      </c>
      <c r="O280" s="33">
        <v>29860000</v>
      </c>
      <c r="P280">
        <v>29235000</v>
      </c>
    </row>
    <row r="281" spans="1:16" x14ac:dyDescent="0.35">
      <c r="A281" s="40">
        <f>VLOOKUP(B281,'[1]PORTFOLIO RAW'!B:B,1,FALSE)</f>
        <v>905818</v>
      </c>
      <c r="B281" s="40">
        <v>905818</v>
      </c>
      <c r="C281" s="40" t="s">
        <v>7531</v>
      </c>
      <c r="D281" s="38" t="s">
        <v>7532</v>
      </c>
      <c r="E281" s="33">
        <v>23806000</v>
      </c>
      <c r="F281" s="33">
        <v>16297000</v>
      </c>
      <c r="G281" s="33">
        <v>14951000</v>
      </c>
      <c r="H281" s="33">
        <v>13163000</v>
      </c>
      <c r="I281" s="33">
        <v>12358000</v>
      </c>
      <c r="J281" s="33">
        <v>12201000</v>
      </c>
      <c r="K281" s="33">
        <v>14457000</v>
      </c>
      <c r="L281" s="33">
        <v>13449000</v>
      </c>
      <c r="M281" s="33">
        <v>12482000</v>
      </c>
      <c r="N281" s="33">
        <v>18950000</v>
      </c>
      <c r="O281" s="33">
        <v>17791000</v>
      </c>
      <c r="P281">
        <v>17234000</v>
      </c>
    </row>
    <row r="282" spans="1:16" x14ac:dyDescent="0.35">
      <c r="A282" s="40">
        <f>VLOOKUP(B282,'[1]PORTFOLIO RAW'!B:B,1,FALSE)</f>
        <v>904869</v>
      </c>
      <c r="B282" s="40">
        <v>904869</v>
      </c>
      <c r="C282" s="40" t="s">
        <v>7533</v>
      </c>
      <c r="D282" s="38" t="s">
        <v>7534</v>
      </c>
      <c r="E282" s="33">
        <v>14009000</v>
      </c>
      <c r="F282" s="33">
        <v>13532000</v>
      </c>
      <c r="G282" s="33">
        <v>15094000</v>
      </c>
      <c r="H282" s="33">
        <v>14279000</v>
      </c>
      <c r="I282" s="33">
        <v>13288000</v>
      </c>
      <c r="J282" s="33">
        <v>13564000</v>
      </c>
      <c r="K282" s="33">
        <v>13780000</v>
      </c>
      <c r="L282" s="33">
        <v>18102000</v>
      </c>
      <c r="M282" s="33">
        <v>17160000</v>
      </c>
      <c r="N282" s="33">
        <v>16999000</v>
      </c>
      <c r="O282" s="33">
        <v>18025000</v>
      </c>
      <c r="P282">
        <v>16358000</v>
      </c>
    </row>
    <row r="283" spans="1:16" x14ac:dyDescent="0.35">
      <c r="A283" s="40" t="str">
        <f>VLOOKUP(B283,'[1]PORTFOLIO RAW'!B:B,1,FALSE)</f>
        <v>26406N</v>
      </c>
      <c r="B283" s="40" t="s">
        <v>374</v>
      </c>
      <c r="C283" s="40" t="s">
        <v>7535</v>
      </c>
      <c r="D283" s="38" t="s">
        <v>7536</v>
      </c>
      <c r="E283" s="33">
        <v>6299282</v>
      </c>
      <c r="F283" s="33">
        <v>6742615</v>
      </c>
      <c r="G283" s="33">
        <v>7555383</v>
      </c>
      <c r="H283" s="33">
        <v>6674497</v>
      </c>
      <c r="I283" s="33">
        <v>6899496</v>
      </c>
      <c r="J283" s="33">
        <v>7276594</v>
      </c>
      <c r="K283" s="33">
        <v>8377030</v>
      </c>
      <c r="L283" s="33">
        <v>9062861</v>
      </c>
      <c r="M283" s="33">
        <v>10522259</v>
      </c>
      <c r="N283" s="33">
        <v>11953557</v>
      </c>
      <c r="O283" s="33">
        <v>12441206</v>
      </c>
      <c r="P283">
        <v>12479817</v>
      </c>
    </row>
    <row r="284" spans="1:16" x14ac:dyDescent="0.35">
      <c r="A284" s="40" t="str">
        <f>VLOOKUP(B284,'[1]PORTFOLIO RAW'!B:B,1,FALSE)</f>
        <v>26393N</v>
      </c>
      <c r="B284" s="40" t="s">
        <v>360</v>
      </c>
      <c r="C284" s="40" t="s">
        <v>7537</v>
      </c>
      <c r="D284" s="38" t="s">
        <v>7538</v>
      </c>
      <c r="E284" s="33">
        <v>20306197</v>
      </c>
      <c r="F284" s="33">
        <v>48158654</v>
      </c>
      <c r="G284" s="33">
        <v>35651000</v>
      </c>
      <c r="H284" s="33">
        <v>35046100</v>
      </c>
      <c r="I284" s="33">
        <v>40758700</v>
      </c>
      <c r="J284" s="33">
        <v>38863200</v>
      </c>
      <c r="K284" s="33">
        <v>54277800</v>
      </c>
      <c r="L284" s="33">
        <v>72241500</v>
      </c>
      <c r="M284" s="33">
        <v>67371500</v>
      </c>
      <c r="N284" s="33">
        <v>69369400</v>
      </c>
      <c r="O284" s="33">
        <v>75791200</v>
      </c>
      <c r="P284">
        <v>77475700</v>
      </c>
    </row>
    <row r="285" spans="1:16" x14ac:dyDescent="0.35">
      <c r="A285" s="40">
        <f>VLOOKUP(B285,'[1]PORTFOLIO RAW'!B:B,1,FALSE)</f>
        <v>922407</v>
      </c>
      <c r="B285" s="40">
        <v>922407</v>
      </c>
      <c r="C285" s="40" t="s">
        <v>7539</v>
      </c>
      <c r="D285" s="38" t="s">
        <v>7540</v>
      </c>
      <c r="E285" s="33">
        <v>25061000</v>
      </c>
      <c r="F285" s="33">
        <v>26006000</v>
      </c>
      <c r="G285" s="33">
        <v>25280000</v>
      </c>
      <c r="H285" s="33">
        <v>24972000</v>
      </c>
      <c r="I285" s="33">
        <v>16502000</v>
      </c>
      <c r="J285" s="33">
        <v>24327000</v>
      </c>
      <c r="K285" s="33">
        <v>27142000</v>
      </c>
      <c r="L285" s="33">
        <v>50563000</v>
      </c>
      <c r="M285" s="33">
        <v>49020000</v>
      </c>
      <c r="N285" s="33">
        <v>46835000</v>
      </c>
      <c r="O285" s="33">
        <v>46352000</v>
      </c>
      <c r="P285">
        <v>45302000</v>
      </c>
    </row>
    <row r="286" spans="1:16" x14ac:dyDescent="0.35">
      <c r="A286" s="40">
        <f>VLOOKUP(B286,'[1]PORTFOLIO RAW'!B:B,1,FALSE)</f>
        <v>906979</v>
      </c>
      <c r="B286" s="40">
        <v>906979</v>
      </c>
      <c r="C286" s="40" t="s">
        <v>7541</v>
      </c>
      <c r="D286" s="38" t="s">
        <v>7542</v>
      </c>
      <c r="E286" s="33">
        <v>7189700</v>
      </c>
      <c r="F286" s="33">
        <v>8201500</v>
      </c>
      <c r="G286" s="33">
        <v>9036000</v>
      </c>
      <c r="H286" s="33">
        <v>9282900</v>
      </c>
      <c r="I286" s="33">
        <v>9687900</v>
      </c>
      <c r="J286" s="33">
        <v>10785500</v>
      </c>
      <c r="K286" s="33">
        <v>11112400</v>
      </c>
      <c r="L286" s="33">
        <v>12085900</v>
      </c>
      <c r="M286" s="33">
        <v>12495200</v>
      </c>
      <c r="N286" s="33">
        <v>13373800</v>
      </c>
      <c r="O286" s="33">
        <v>14187800</v>
      </c>
      <c r="P286">
        <v>15426000</v>
      </c>
    </row>
    <row r="287" spans="1:16" x14ac:dyDescent="0.35">
      <c r="A287" s="40">
        <f>VLOOKUP(B287,'[1]PORTFOLIO RAW'!B:B,1,FALSE)</f>
        <v>877723</v>
      </c>
      <c r="B287" s="40">
        <v>877723</v>
      </c>
      <c r="C287" s="40" t="s">
        <v>7543</v>
      </c>
      <c r="D287" s="38" t="s">
        <v>7544</v>
      </c>
      <c r="E287" s="33">
        <v>1845399</v>
      </c>
      <c r="F287" s="33">
        <v>2266095</v>
      </c>
      <c r="G287" s="33">
        <v>2276024</v>
      </c>
      <c r="H287" s="33">
        <v>2498957</v>
      </c>
      <c r="I287" s="33">
        <v>6747631</v>
      </c>
      <c r="J287" s="33">
        <v>8198409</v>
      </c>
      <c r="K287" s="33">
        <v>9742727</v>
      </c>
      <c r="L287" s="33">
        <v>11554958</v>
      </c>
      <c r="M287" s="33">
        <v>13030563</v>
      </c>
      <c r="N287" s="33">
        <v>14319714</v>
      </c>
      <c r="O287" s="33">
        <v>16128394</v>
      </c>
      <c r="P287">
        <v>17423016</v>
      </c>
    </row>
    <row r="288" spans="1:16" x14ac:dyDescent="0.35">
      <c r="A288" s="40">
        <f>VLOOKUP(B288,'[1]PORTFOLIO RAW'!B:B,1,FALSE)</f>
        <v>543542</v>
      </c>
      <c r="B288" s="40">
        <v>543542</v>
      </c>
      <c r="C288" s="40" t="s">
        <v>7545</v>
      </c>
      <c r="D288" s="38" t="s">
        <v>7546</v>
      </c>
      <c r="E288" s="33">
        <v>3121553</v>
      </c>
      <c r="F288" s="33">
        <v>3071035</v>
      </c>
      <c r="G288" s="33">
        <v>2748128</v>
      </c>
      <c r="H288" s="33">
        <v>3120627</v>
      </c>
      <c r="I288" s="33">
        <v>4083509</v>
      </c>
      <c r="J288" s="33">
        <v>4464122</v>
      </c>
      <c r="K288" s="33">
        <v>4729451</v>
      </c>
      <c r="L288" s="33">
        <v>5037349</v>
      </c>
      <c r="M288" s="33">
        <v>4898065</v>
      </c>
      <c r="N288" s="33">
        <v>4823154</v>
      </c>
      <c r="O288" s="33">
        <v>4740532</v>
      </c>
      <c r="P288">
        <v>5055687</v>
      </c>
    </row>
    <row r="289" spans="1:16" x14ac:dyDescent="0.35">
      <c r="A289" s="40" t="str">
        <f>VLOOKUP(B289,'[1]PORTFOLIO RAW'!B:B,1,FALSE)</f>
        <v>26276P</v>
      </c>
      <c r="B289" s="40" t="s">
        <v>359</v>
      </c>
      <c r="C289" s="40" t="s">
        <v>7547</v>
      </c>
      <c r="D289" s="38" t="s">
        <v>7548</v>
      </c>
      <c r="E289" s="33">
        <v>5362794</v>
      </c>
      <c r="F289" s="33">
        <v>4164933</v>
      </c>
      <c r="G289" s="33">
        <v>3444537</v>
      </c>
      <c r="H289" s="33">
        <v>4358247</v>
      </c>
      <c r="I289" s="33">
        <v>5428577</v>
      </c>
      <c r="J289" s="33">
        <v>6305152</v>
      </c>
      <c r="K289" s="33">
        <v>7253135</v>
      </c>
      <c r="L289" s="33">
        <v>8725293</v>
      </c>
      <c r="M289" s="33">
        <v>5243286</v>
      </c>
      <c r="N289" s="33">
        <v>4681693</v>
      </c>
      <c r="O289" s="33">
        <v>5042639</v>
      </c>
      <c r="P289">
        <v>6062084</v>
      </c>
    </row>
    <row r="290" spans="1:16" x14ac:dyDescent="0.35">
      <c r="A290" s="40">
        <f>VLOOKUP(B290,'[1]PORTFOLIO RAW'!B:B,1,FALSE)</f>
        <v>921855</v>
      </c>
      <c r="B290" s="40">
        <v>921855</v>
      </c>
      <c r="C290" s="40" t="s">
        <v>7549</v>
      </c>
      <c r="D290" s="38" t="s">
        <v>7550</v>
      </c>
      <c r="E290" s="33">
        <v>6599934</v>
      </c>
      <c r="F290" s="33">
        <v>6178242</v>
      </c>
      <c r="G290" s="33">
        <v>7463977</v>
      </c>
      <c r="H290" s="33">
        <v>7971763</v>
      </c>
      <c r="I290" s="33">
        <v>8281605</v>
      </c>
      <c r="J290" s="33">
        <v>9511855</v>
      </c>
      <c r="K290" s="33">
        <v>10169514</v>
      </c>
      <c r="L290" s="33">
        <v>11103835</v>
      </c>
      <c r="M290" s="33">
        <v>11485651</v>
      </c>
      <c r="N290" s="33">
        <v>12877615</v>
      </c>
      <c r="O290" s="33">
        <v>14051457</v>
      </c>
      <c r="P290">
        <v>14319562</v>
      </c>
    </row>
    <row r="291" spans="1:16" x14ac:dyDescent="0.35">
      <c r="A291" s="40">
        <f>VLOOKUP(B291,'[1]PORTFOLIO RAW'!B:B,1,FALSE)</f>
        <v>951584</v>
      </c>
      <c r="B291" s="40">
        <v>951584</v>
      </c>
      <c r="C291" s="40" t="s">
        <v>7551</v>
      </c>
      <c r="D291" s="38" t="s">
        <v>7552</v>
      </c>
      <c r="E291" s="33">
        <v>52736159</v>
      </c>
      <c r="F291" s="33">
        <v>54613494</v>
      </c>
      <c r="G291" s="33">
        <v>50624758</v>
      </c>
      <c r="H291" s="33">
        <v>50494823</v>
      </c>
      <c r="I291" s="33">
        <v>52639975</v>
      </c>
      <c r="J291" s="33">
        <v>55106313</v>
      </c>
      <c r="K291" s="33">
        <v>55726746</v>
      </c>
      <c r="L291" s="33">
        <v>56984615</v>
      </c>
      <c r="M291" s="33">
        <v>59466484</v>
      </c>
      <c r="N291" s="33">
        <v>62988701</v>
      </c>
      <c r="O291" s="33">
        <v>66195000</v>
      </c>
      <c r="P291">
        <v>68616000</v>
      </c>
    </row>
    <row r="292" spans="1:16" x14ac:dyDescent="0.35">
      <c r="A292" s="40">
        <f>VLOOKUP(B292,'[1]PORTFOLIO RAW'!B:B,1,FALSE)</f>
        <v>951051</v>
      </c>
      <c r="B292" s="40">
        <v>951051</v>
      </c>
      <c r="C292" s="40" t="s">
        <v>7553</v>
      </c>
      <c r="D292" s="38" t="s">
        <v>7554</v>
      </c>
      <c r="E292" s="33">
        <v>141041717</v>
      </c>
      <c r="F292" s="33">
        <v>146247810</v>
      </c>
      <c r="G292" s="33">
        <v>142318000</v>
      </c>
      <c r="H292" s="33">
        <v>132351000</v>
      </c>
      <c r="I292" s="33">
        <v>125764000</v>
      </c>
      <c r="J292" s="33">
        <v>121347000</v>
      </c>
      <c r="K292" s="33">
        <v>116784000</v>
      </c>
      <c r="L292" s="33">
        <v>119312000</v>
      </c>
      <c r="M292" s="33">
        <v>125796000</v>
      </c>
      <c r="N292" s="33">
        <v>125660000</v>
      </c>
      <c r="O292" s="33">
        <v>124131000</v>
      </c>
      <c r="P292">
        <v>125668000</v>
      </c>
    </row>
    <row r="293" spans="1:16" x14ac:dyDescent="0.35">
      <c r="A293" s="40" t="str">
        <f>VLOOKUP(B293,'[1]PORTFOLIO RAW'!B:B,1,FALSE)</f>
        <v>29756N</v>
      </c>
      <c r="B293" s="40" t="s">
        <v>358</v>
      </c>
      <c r="C293" s="40" t="s">
        <v>7555</v>
      </c>
      <c r="D293" s="38" t="s">
        <v>7556</v>
      </c>
      <c r="E293" s="33">
        <v>8048000</v>
      </c>
      <c r="F293" s="33">
        <v>7139000</v>
      </c>
      <c r="G293" s="33">
        <v>7926000</v>
      </c>
      <c r="H293" s="33">
        <v>7838000</v>
      </c>
      <c r="I293" s="33">
        <v>8097000</v>
      </c>
      <c r="J293" s="33">
        <v>8394000</v>
      </c>
      <c r="K293" s="33">
        <v>8729000</v>
      </c>
      <c r="L293" s="33">
        <v>8565000</v>
      </c>
      <c r="M293" s="33">
        <v>8364000</v>
      </c>
      <c r="N293" s="33">
        <v>8198000</v>
      </c>
      <c r="O293" s="33">
        <v>9172000</v>
      </c>
      <c r="P293">
        <v>9229000</v>
      </c>
    </row>
    <row r="294" spans="1:16" x14ac:dyDescent="0.35">
      <c r="A294" s="40">
        <f>VLOOKUP(B294,'[1]PORTFOLIO RAW'!B:B,1,FALSE)</f>
        <v>905997</v>
      </c>
      <c r="B294" s="40">
        <v>905997</v>
      </c>
      <c r="C294" s="40" t="s">
        <v>7557</v>
      </c>
      <c r="D294" s="38" t="s">
        <v>7558</v>
      </c>
      <c r="E294" s="33">
        <v>13114659</v>
      </c>
      <c r="F294" s="33">
        <v>10311300</v>
      </c>
      <c r="G294" s="33">
        <v>11843200</v>
      </c>
      <c r="H294" s="33">
        <v>12509400</v>
      </c>
      <c r="I294" s="33">
        <v>12273900</v>
      </c>
      <c r="J294" s="33">
        <v>16086800</v>
      </c>
      <c r="K294" s="33">
        <v>15541800</v>
      </c>
      <c r="L294" s="33">
        <v>13938100</v>
      </c>
      <c r="M294" s="33">
        <v>12256100</v>
      </c>
      <c r="N294" s="33">
        <v>29341500</v>
      </c>
      <c r="O294" s="33">
        <v>30246900</v>
      </c>
      <c r="P294">
        <v>30109800</v>
      </c>
    </row>
    <row r="295" spans="1:16" x14ac:dyDescent="0.35">
      <c r="A295" s="40" t="str">
        <f>VLOOKUP(B295,'[1]PORTFOLIO RAW'!B:B,1,FALSE)</f>
        <v>31604H</v>
      </c>
      <c r="B295" s="40" t="s">
        <v>353</v>
      </c>
      <c r="C295" s="40" t="s">
        <v>7559</v>
      </c>
      <c r="D295" s="38" t="s">
        <v>7560</v>
      </c>
      <c r="E295" s="33">
        <v>109110000</v>
      </c>
      <c r="F295" s="33">
        <v>94672000</v>
      </c>
      <c r="G295" s="33">
        <v>113391000</v>
      </c>
      <c r="H295" s="33">
        <v>131192000</v>
      </c>
      <c r="I295" s="33">
        <v>133986000</v>
      </c>
      <c r="J295" s="33">
        <v>134729000</v>
      </c>
      <c r="K295" s="33">
        <v>144576000</v>
      </c>
      <c r="L295" s="33">
        <v>148810000</v>
      </c>
      <c r="M295" s="33">
        <v>145342000</v>
      </c>
      <c r="N295" s="33">
        <v>139821000</v>
      </c>
      <c r="O295" s="33">
        <v>147470000</v>
      </c>
      <c r="P295">
        <v>137216000</v>
      </c>
    </row>
    <row r="296" spans="1:16" x14ac:dyDescent="0.35">
      <c r="A296" s="40">
        <f>VLOOKUP(B296,'[1]PORTFOLIO RAW'!B:B,1,FALSE)</f>
        <v>543487</v>
      </c>
      <c r="B296" s="40">
        <v>543487</v>
      </c>
      <c r="C296" s="40" t="s">
        <v>7561</v>
      </c>
      <c r="D296" s="38" t="s">
        <v>7562</v>
      </c>
      <c r="E296" s="33">
        <v>22904100</v>
      </c>
      <c r="F296" s="33">
        <v>22487000</v>
      </c>
      <c r="G296" s="33">
        <v>21900000</v>
      </c>
      <c r="H296" s="33">
        <v>21940000</v>
      </c>
      <c r="I296" s="33">
        <v>22801000</v>
      </c>
      <c r="J296" s="33">
        <v>22250000</v>
      </c>
      <c r="K296" s="33">
        <v>23829000</v>
      </c>
      <c r="L296" s="33">
        <v>23117000</v>
      </c>
      <c r="M296" s="33">
        <v>22217000</v>
      </c>
      <c r="N296" s="33">
        <v>22508000</v>
      </c>
      <c r="O296" s="33">
        <v>23698000</v>
      </c>
      <c r="P296">
        <v>23747000</v>
      </c>
    </row>
    <row r="297" spans="1:16" x14ac:dyDescent="0.35">
      <c r="A297" s="40" t="str">
        <f>VLOOKUP(B297,'[1]PORTFOLIO RAW'!B:B,1,FALSE)</f>
        <v>32480Q</v>
      </c>
      <c r="B297" s="40" t="s">
        <v>357</v>
      </c>
      <c r="C297" s="40" t="s">
        <v>7563</v>
      </c>
      <c r="D297" s="38" t="s">
        <v>7564</v>
      </c>
      <c r="E297" s="33">
        <v>40430200</v>
      </c>
      <c r="F297" s="33">
        <v>26889300</v>
      </c>
      <c r="G297" s="33">
        <v>26962000</v>
      </c>
      <c r="H297" s="33">
        <v>26142600</v>
      </c>
      <c r="I297" s="33">
        <v>26197000</v>
      </c>
      <c r="J297" s="33">
        <v>26466000</v>
      </c>
      <c r="K297" s="33">
        <v>26387000</v>
      </c>
      <c r="L297" s="33">
        <v>24072000</v>
      </c>
      <c r="M297" s="33">
        <v>23765000</v>
      </c>
      <c r="N297" s="33">
        <v>24238000</v>
      </c>
      <c r="O297" s="33">
        <v>20843000</v>
      </c>
      <c r="P297">
        <v>21859000</v>
      </c>
    </row>
    <row r="298" spans="1:16" x14ac:dyDescent="0.35">
      <c r="A298" s="40" t="str">
        <f>VLOOKUP(B298,'[1]PORTFOLIO RAW'!B:B,1,FALSE)</f>
        <v>41071J</v>
      </c>
      <c r="B298" s="40" t="s">
        <v>364</v>
      </c>
      <c r="C298" s="40" t="s">
        <v>7565</v>
      </c>
      <c r="D298" s="38" t="s">
        <v>7566</v>
      </c>
      <c r="E298" s="33">
        <v>3176326</v>
      </c>
      <c r="F298" s="33">
        <v>3213012</v>
      </c>
      <c r="G298" s="33">
        <v>2969461</v>
      </c>
      <c r="H298" s="33">
        <v>3470204</v>
      </c>
      <c r="I298" s="33">
        <v>3640449</v>
      </c>
      <c r="J298" s="33">
        <v>3234171</v>
      </c>
      <c r="K298" s="33">
        <v>3882622</v>
      </c>
      <c r="L298" s="33">
        <v>4927434</v>
      </c>
      <c r="M298" s="33">
        <v>5173861</v>
      </c>
      <c r="N298" s="33">
        <v>6442862</v>
      </c>
      <c r="O298" s="33">
        <v>6659843</v>
      </c>
      <c r="P298">
        <v>7006265</v>
      </c>
    </row>
    <row r="299" spans="1:16" x14ac:dyDescent="0.35">
      <c r="A299" s="40" t="str">
        <f>VLOOKUP(B299,'[1]PORTFOLIO RAW'!B:B,1,FALSE)</f>
        <v>41195M</v>
      </c>
      <c r="B299" s="40" t="s">
        <v>372</v>
      </c>
      <c r="C299" s="40" t="s">
        <v>7567</v>
      </c>
      <c r="D299" s="38" t="s">
        <v>7568</v>
      </c>
      <c r="E299" s="33">
        <v>5784200</v>
      </c>
      <c r="F299" s="33">
        <v>5578300</v>
      </c>
      <c r="G299" s="33">
        <v>7353400</v>
      </c>
      <c r="H299" s="33">
        <v>7929200</v>
      </c>
      <c r="I299" s="33">
        <v>9069900</v>
      </c>
      <c r="J299" s="33">
        <v>9465700</v>
      </c>
      <c r="K299" s="33">
        <v>10121300</v>
      </c>
      <c r="L299" s="33">
        <v>9890400</v>
      </c>
      <c r="M299" s="33">
        <v>9458900</v>
      </c>
      <c r="N299" s="33">
        <v>9419600</v>
      </c>
      <c r="O299" s="33">
        <v>9231400</v>
      </c>
      <c r="P299">
        <v>8996800</v>
      </c>
    </row>
    <row r="300" spans="1:16" x14ac:dyDescent="0.35">
      <c r="A300" s="40">
        <f>VLOOKUP(B300,'[1]PORTFOLIO RAW'!B:B,1,FALSE)</f>
        <v>517465</v>
      </c>
      <c r="B300" s="40">
        <v>517465</v>
      </c>
      <c r="C300" s="40" t="s">
        <v>7569</v>
      </c>
      <c r="D300" s="38" t="s">
        <v>7570</v>
      </c>
      <c r="E300" s="33">
        <v>13554800</v>
      </c>
      <c r="F300" s="33">
        <v>20167700</v>
      </c>
      <c r="G300" s="33">
        <v>21257200</v>
      </c>
      <c r="H300" s="33">
        <v>24985700</v>
      </c>
      <c r="I300" s="33">
        <v>27553200</v>
      </c>
      <c r="J300" s="33">
        <v>30324400</v>
      </c>
      <c r="K300" s="33">
        <v>33205700</v>
      </c>
      <c r="L300" s="33">
        <v>35990100</v>
      </c>
      <c r="M300" s="33">
        <v>38875500</v>
      </c>
      <c r="N300" s="33">
        <v>40600400</v>
      </c>
      <c r="O300" s="33">
        <v>44453400</v>
      </c>
      <c r="P300">
        <v>47865900</v>
      </c>
    </row>
    <row r="301" spans="1:16" x14ac:dyDescent="0.35">
      <c r="A301" s="40">
        <f>VLOOKUP(B301,'[1]PORTFOLIO RAW'!B:B,1,FALSE)</f>
        <v>905840</v>
      </c>
      <c r="B301" s="40">
        <v>905840</v>
      </c>
      <c r="C301" s="40" t="s">
        <v>7571</v>
      </c>
      <c r="D301" s="38" t="s">
        <v>7572</v>
      </c>
      <c r="E301" s="33">
        <v>197656000</v>
      </c>
      <c r="F301" s="33">
        <v>237512000</v>
      </c>
      <c r="G301" s="33">
        <v>212224000</v>
      </c>
      <c r="H301" s="33">
        <v>247259000</v>
      </c>
      <c r="I301" s="33">
        <v>325266000</v>
      </c>
      <c r="J301" s="33">
        <v>358990000</v>
      </c>
      <c r="K301" s="33">
        <v>374310000</v>
      </c>
      <c r="L301" s="33">
        <v>385303000</v>
      </c>
      <c r="M301" s="33">
        <v>393780000</v>
      </c>
      <c r="N301" s="33">
        <v>333469000</v>
      </c>
      <c r="O301" s="33">
        <v>371758000</v>
      </c>
      <c r="P301">
        <v>362873000</v>
      </c>
    </row>
    <row r="302" spans="1:16" x14ac:dyDescent="0.35">
      <c r="A302" s="40" t="str">
        <f>VLOOKUP(B302,'[1]PORTFOLIO RAW'!B:B,1,FALSE)</f>
        <v>51245V</v>
      </c>
      <c r="B302" s="40" t="s">
        <v>366</v>
      </c>
      <c r="C302" s="40" t="s">
        <v>7573</v>
      </c>
      <c r="D302" s="38" t="s">
        <v>7574</v>
      </c>
      <c r="E302" s="33">
        <v>12791400</v>
      </c>
      <c r="F302" s="33">
        <v>9719700</v>
      </c>
      <c r="G302" s="33">
        <v>10843800</v>
      </c>
      <c r="H302" s="33">
        <v>20444100</v>
      </c>
      <c r="I302" s="33">
        <v>19347000</v>
      </c>
      <c r="J302" s="33">
        <v>17492400</v>
      </c>
      <c r="K302" s="33">
        <v>19263100</v>
      </c>
      <c r="L302" s="33">
        <v>20462500</v>
      </c>
      <c r="M302" s="33">
        <v>25073200</v>
      </c>
      <c r="N302" s="33">
        <v>25734300</v>
      </c>
      <c r="O302" s="33">
        <v>31668800</v>
      </c>
      <c r="P302">
        <v>30978400</v>
      </c>
    </row>
    <row r="303" spans="1:16" x14ac:dyDescent="0.35">
      <c r="A303" s="40">
        <f>VLOOKUP(B303,'[1]PORTFOLIO RAW'!B:B,1,FALSE)</f>
        <v>328314</v>
      </c>
      <c r="B303" s="40">
        <v>328314</v>
      </c>
      <c r="C303" s="40" t="s">
        <v>7575</v>
      </c>
      <c r="D303" s="38" t="s">
        <v>7576</v>
      </c>
      <c r="E303" s="33">
        <v>71003000</v>
      </c>
      <c r="F303" s="33">
        <v>70222000</v>
      </c>
      <c r="G303" s="33">
        <v>76826000</v>
      </c>
      <c r="H303" s="33">
        <v>82586000</v>
      </c>
      <c r="I303" s="33">
        <v>86893000</v>
      </c>
      <c r="J303" s="33">
        <v>92092000</v>
      </c>
      <c r="K303" s="33">
        <v>93894000</v>
      </c>
      <c r="L303" s="33">
        <v>97953000</v>
      </c>
      <c r="M303" s="33">
        <v>102048000</v>
      </c>
      <c r="N303" s="33">
        <v>159786000</v>
      </c>
      <c r="O303" s="33">
        <v>167022000</v>
      </c>
      <c r="P303">
        <v>167771000</v>
      </c>
    </row>
    <row r="304" spans="1:16" x14ac:dyDescent="0.35">
      <c r="A304" s="40" t="str">
        <f>VLOOKUP(B304,'[1]PORTFOLIO RAW'!B:B,1,FALSE)</f>
        <v>31196R</v>
      </c>
      <c r="B304" s="40" t="s">
        <v>361</v>
      </c>
      <c r="C304" s="40" t="s">
        <v>7577</v>
      </c>
      <c r="D304" s="38" t="s">
        <v>7578</v>
      </c>
      <c r="E304" s="33">
        <v>7960430</v>
      </c>
      <c r="F304" s="33">
        <v>10484000</v>
      </c>
      <c r="G304" s="33">
        <v>10965000</v>
      </c>
      <c r="H304" s="33">
        <v>11019000</v>
      </c>
      <c r="I304" s="33">
        <v>11913000</v>
      </c>
      <c r="J304" s="33">
        <v>12930000</v>
      </c>
      <c r="K304" s="33">
        <v>14979000</v>
      </c>
      <c r="L304" s="33">
        <v>16014000</v>
      </c>
      <c r="M304" s="33">
        <v>15864000</v>
      </c>
      <c r="N304" s="33">
        <v>15758000</v>
      </c>
      <c r="O304" s="33">
        <v>22555000</v>
      </c>
      <c r="P304">
        <v>32550000</v>
      </c>
    </row>
    <row r="305" spans="1:16" x14ac:dyDescent="0.35">
      <c r="A305" s="40">
        <f>VLOOKUP(B305,'[1]PORTFOLIO RAW'!B:B,1,FALSE)</f>
        <v>771767</v>
      </c>
      <c r="B305" s="40">
        <v>771767</v>
      </c>
      <c r="C305" s="40" t="s">
        <v>7579</v>
      </c>
      <c r="D305" s="38" t="s">
        <v>7580</v>
      </c>
      <c r="E305" s="33">
        <v>9163600</v>
      </c>
      <c r="F305" s="33">
        <v>11809700</v>
      </c>
      <c r="G305" s="33">
        <v>12413900</v>
      </c>
      <c r="H305" s="33">
        <v>12401800</v>
      </c>
      <c r="I305" s="33">
        <v>15780400</v>
      </c>
      <c r="J305" s="33">
        <v>16639800</v>
      </c>
      <c r="K305" s="33">
        <v>19401800</v>
      </c>
      <c r="L305" s="33">
        <v>17888600</v>
      </c>
      <c r="M305" s="33">
        <v>16720500</v>
      </c>
      <c r="N305" s="33">
        <v>16004300</v>
      </c>
      <c r="O305" s="33">
        <v>18378800</v>
      </c>
      <c r="P305">
        <v>19775400</v>
      </c>
    </row>
    <row r="306" spans="1:16" x14ac:dyDescent="0.35">
      <c r="A306" s="40">
        <f>VLOOKUP(B306,'[1]PORTFOLIO RAW'!B:B,1,FALSE)</f>
        <v>921503</v>
      </c>
      <c r="B306" s="40">
        <v>921503</v>
      </c>
      <c r="C306" s="40" t="s">
        <v>7581</v>
      </c>
      <c r="D306" s="38" t="s">
        <v>7582</v>
      </c>
      <c r="E306" s="33">
        <v>4779900</v>
      </c>
      <c r="F306" s="33">
        <v>4879200</v>
      </c>
      <c r="G306" s="33">
        <v>4769100</v>
      </c>
      <c r="H306" s="33">
        <v>15139400</v>
      </c>
      <c r="I306" s="33">
        <v>15949000</v>
      </c>
      <c r="J306" s="33">
        <v>15844000</v>
      </c>
      <c r="K306" s="33">
        <v>16535100</v>
      </c>
      <c r="L306" s="33">
        <v>15849100</v>
      </c>
      <c r="M306" s="33">
        <v>15172300</v>
      </c>
      <c r="N306" s="33">
        <v>15634900</v>
      </c>
      <c r="O306" s="33">
        <v>19079900</v>
      </c>
      <c r="P306">
        <v>19408000</v>
      </c>
    </row>
    <row r="307" spans="1:16" x14ac:dyDescent="0.35">
      <c r="A307" s="40">
        <f>VLOOKUP(B307,'[1]PORTFOLIO RAW'!B:B,1,FALSE)</f>
        <v>255781</v>
      </c>
      <c r="B307" s="40">
        <v>255781</v>
      </c>
      <c r="C307" s="40" t="s">
        <v>7583</v>
      </c>
      <c r="D307" s="38" t="s">
        <v>7584</v>
      </c>
      <c r="E307" s="33">
        <v>3291460</v>
      </c>
      <c r="F307" s="33">
        <v>2924581</v>
      </c>
      <c r="G307" s="33">
        <v>3805376</v>
      </c>
      <c r="H307" s="33">
        <v>3915075</v>
      </c>
      <c r="I307" s="33">
        <v>4364148</v>
      </c>
      <c r="J307" s="33">
        <v>4725204</v>
      </c>
      <c r="K307" s="33">
        <v>4791279</v>
      </c>
      <c r="L307" s="33">
        <v>4625591</v>
      </c>
      <c r="M307" s="33">
        <v>4382873</v>
      </c>
      <c r="N307" s="33">
        <v>4414840</v>
      </c>
      <c r="O307" s="33">
        <v>4810917</v>
      </c>
      <c r="P307">
        <v>5205899</v>
      </c>
    </row>
    <row r="308" spans="1:16" x14ac:dyDescent="0.35">
      <c r="A308" s="40">
        <f>VLOOKUP(B308,'[1]PORTFOLIO RAW'!B:B,1,FALSE)</f>
        <v>670129</v>
      </c>
      <c r="B308" s="40">
        <v>670129</v>
      </c>
      <c r="C308" s="40" t="s">
        <v>7585</v>
      </c>
      <c r="D308" s="38" t="s">
        <v>7586</v>
      </c>
      <c r="E308" s="33">
        <v>7262403</v>
      </c>
      <c r="F308" s="33">
        <v>7301648</v>
      </c>
      <c r="G308" s="33">
        <v>6841958</v>
      </c>
      <c r="H308" s="33">
        <v>7372895</v>
      </c>
      <c r="I308" s="33">
        <v>27723912</v>
      </c>
      <c r="J308" s="33">
        <v>27278412</v>
      </c>
      <c r="K308" s="33">
        <v>24553287</v>
      </c>
      <c r="L308" s="33">
        <v>25818223</v>
      </c>
      <c r="M308" s="33">
        <v>31394767</v>
      </c>
      <c r="N308" s="33">
        <v>30249932</v>
      </c>
      <c r="O308" s="33">
        <v>29467542</v>
      </c>
      <c r="P308">
        <v>38408897</v>
      </c>
    </row>
    <row r="309" spans="1:16" x14ac:dyDescent="0.35">
      <c r="A309" s="40" t="str">
        <f>VLOOKUP(B309,'[1]PORTFOLIO RAW'!B:B,1,FALSE)</f>
        <v>14352P</v>
      </c>
      <c r="B309" s="40" t="s">
        <v>350</v>
      </c>
      <c r="C309" s="40" t="s">
        <v>7587</v>
      </c>
      <c r="D309" s="38" t="s">
        <v>7588</v>
      </c>
      <c r="E309" s="33">
        <v>10357304</v>
      </c>
      <c r="F309" s="33">
        <v>11784582</v>
      </c>
      <c r="G309" s="33">
        <v>11510506</v>
      </c>
      <c r="H309" s="33">
        <v>12303062</v>
      </c>
      <c r="I309" s="33">
        <v>14975431</v>
      </c>
      <c r="J309" s="33">
        <v>15856650</v>
      </c>
      <c r="K309" s="33">
        <v>15848482</v>
      </c>
      <c r="L309" s="33">
        <v>16778347</v>
      </c>
      <c r="M309" s="33">
        <v>16992039</v>
      </c>
      <c r="N309" s="33">
        <v>18531692</v>
      </c>
      <c r="O309" s="33">
        <v>20474989</v>
      </c>
      <c r="P309">
        <v>22362276</v>
      </c>
    </row>
    <row r="310" spans="1:16" x14ac:dyDescent="0.35">
      <c r="A310" s="40">
        <f>VLOOKUP(B310,'[1]PORTFOLIO RAW'!B:B,1,FALSE)</f>
        <v>749688</v>
      </c>
      <c r="B310" s="40">
        <v>749688</v>
      </c>
      <c r="C310" s="40" t="s">
        <v>7589</v>
      </c>
      <c r="D310" s="38" t="s">
        <v>7590</v>
      </c>
      <c r="E310" s="33">
        <v>24025000</v>
      </c>
      <c r="F310" s="33">
        <v>24280000</v>
      </c>
      <c r="G310" s="33">
        <v>24131000</v>
      </c>
      <c r="H310" s="33">
        <v>23884000</v>
      </c>
      <c r="I310" s="33">
        <v>26898000</v>
      </c>
      <c r="J310" s="33">
        <v>28075000</v>
      </c>
      <c r="K310" s="33">
        <v>28831000</v>
      </c>
      <c r="L310" s="33">
        <v>31199000</v>
      </c>
      <c r="M310" s="33">
        <v>32744000</v>
      </c>
      <c r="N310" s="33">
        <v>33758000</v>
      </c>
      <c r="O310" s="33">
        <v>36593000</v>
      </c>
      <c r="P310">
        <v>39207000</v>
      </c>
    </row>
    <row r="311" spans="1:16" x14ac:dyDescent="0.35">
      <c r="A311" s="40">
        <f>VLOOKUP(B311,'[1]PORTFOLIO RAW'!B:B,1,FALSE)</f>
        <v>894145</v>
      </c>
      <c r="B311" s="40">
        <v>894145</v>
      </c>
      <c r="C311" s="40" t="s">
        <v>7591</v>
      </c>
      <c r="D311" s="38" t="s">
        <v>7592</v>
      </c>
      <c r="E311" s="33">
        <v>3701100</v>
      </c>
      <c r="F311" s="33">
        <v>4248600</v>
      </c>
      <c r="G311" s="33">
        <v>4253700</v>
      </c>
      <c r="H311" s="33">
        <v>4547000</v>
      </c>
      <c r="I311" s="33">
        <v>4904400</v>
      </c>
      <c r="J311" s="33">
        <v>5376600</v>
      </c>
      <c r="K311" s="33">
        <v>5396600</v>
      </c>
      <c r="L311" s="33">
        <v>6051000</v>
      </c>
      <c r="M311" s="33">
        <v>6061000</v>
      </c>
      <c r="N311" s="33">
        <v>6094000</v>
      </c>
      <c r="O311" s="33">
        <v>5526100</v>
      </c>
      <c r="P311">
        <v>6056700</v>
      </c>
    </row>
    <row r="312" spans="1:16" x14ac:dyDescent="0.35">
      <c r="A312" s="40" t="str">
        <f>VLOOKUP(B312,'[1]PORTFOLIO RAW'!B:B,1,FALSE)</f>
        <v>26599V</v>
      </c>
      <c r="B312" s="40" t="s">
        <v>371</v>
      </c>
      <c r="C312" s="40" t="s">
        <v>7593</v>
      </c>
      <c r="D312" s="38" t="s">
        <v>7594</v>
      </c>
      <c r="E312" s="33">
        <v>8898000</v>
      </c>
      <c r="F312" s="33">
        <v>9504000</v>
      </c>
      <c r="G312" s="33">
        <v>6712000</v>
      </c>
      <c r="H312" s="33">
        <v>7852000</v>
      </c>
      <c r="I312" s="33">
        <v>8851000</v>
      </c>
      <c r="J312" s="33">
        <v>9710000</v>
      </c>
      <c r="K312" s="33">
        <v>8787000</v>
      </c>
      <c r="L312" s="33">
        <v>8993000</v>
      </c>
      <c r="M312" s="33">
        <v>9349000</v>
      </c>
      <c r="N312" s="33">
        <v>7636000</v>
      </c>
      <c r="O312" s="33">
        <v>8659000</v>
      </c>
      <c r="P312">
        <v>8993000</v>
      </c>
    </row>
    <row r="313" spans="1:16" x14ac:dyDescent="0.35">
      <c r="A313" s="40">
        <f>VLOOKUP(B313,'[1]PORTFOLIO RAW'!B:B,1,FALSE)</f>
        <v>904878</v>
      </c>
      <c r="B313" s="40">
        <v>904878</v>
      </c>
      <c r="C313" s="40" t="s">
        <v>7595</v>
      </c>
      <c r="D313" s="38" t="s">
        <v>7596</v>
      </c>
      <c r="E313" s="33">
        <v>32358000</v>
      </c>
      <c r="F313" s="33">
        <v>25441000</v>
      </c>
      <c r="G313" s="33">
        <v>23319000</v>
      </c>
      <c r="H313" s="33">
        <v>23958000</v>
      </c>
      <c r="I313" s="33">
        <v>11554000</v>
      </c>
      <c r="J313" s="33">
        <v>10263000</v>
      </c>
      <c r="K313" s="33">
        <v>9775000</v>
      </c>
      <c r="L313" s="33">
        <v>8272000</v>
      </c>
      <c r="M313" s="33">
        <v>6109000</v>
      </c>
      <c r="N313" s="33">
        <v>6244000</v>
      </c>
      <c r="O313" s="33">
        <v>7185000</v>
      </c>
      <c r="P313">
        <v>8424000</v>
      </c>
    </row>
    <row r="314" spans="1:16" x14ac:dyDescent="0.35">
      <c r="A314" s="40">
        <f>VLOOKUP(B314,'[1]PORTFOLIO RAW'!B:B,1,FALSE)</f>
        <v>922817</v>
      </c>
      <c r="B314" s="40">
        <v>922817</v>
      </c>
      <c r="C314" s="40" t="s">
        <v>7597</v>
      </c>
      <c r="D314" s="38" t="s">
        <v>7598</v>
      </c>
      <c r="E314" s="33">
        <v>24418000</v>
      </c>
      <c r="F314" s="33">
        <v>22145000</v>
      </c>
      <c r="G314" s="33">
        <v>22077000</v>
      </c>
      <c r="H314" s="33">
        <v>28677000</v>
      </c>
      <c r="I314" s="33">
        <v>29294000</v>
      </c>
      <c r="J314" s="33">
        <v>30201000</v>
      </c>
      <c r="K314" s="33">
        <v>30058000</v>
      </c>
      <c r="L314" s="33">
        <v>29628000</v>
      </c>
      <c r="M314" s="33">
        <v>27023000</v>
      </c>
      <c r="N314" s="33">
        <v>26293000</v>
      </c>
      <c r="O314" s="33">
        <v>25699000</v>
      </c>
      <c r="P314">
        <v>25861000</v>
      </c>
    </row>
    <row r="315" spans="1:16" x14ac:dyDescent="0.35">
      <c r="A315" s="40">
        <f>VLOOKUP(B315,'[1]PORTFOLIO RAW'!B:B,1,FALSE)</f>
        <v>905446</v>
      </c>
      <c r="B315" s="40">
        <v>905446</v>
      </c>
      <c r="C315" s="40" t="s">
        <v>7599</v>
      </c>
      <c r="D315" s="38" t="s">
        <v>7600</v>
      </c>
      <c r="E315" s="33">
        <v>9847697</v>
      </c>
      <c r="F315" s="33">
        <v>15023791</v>
      </c>
      <c r="G315" s="33">
        <v>13953718</v>
      </c>
      <c r="H315" s="33">
        <v>15144306</v>
      </c>
      <c r="I315" s="33">
        <v>14478242</v>
      </c>
      <c r="J315" s="33">
        <v>14017618</v>
      </c>
      <c r="K315" s="33">
        <v>12855097</v>
      </c>
      <c r="L315" s="33">
        <v>14305860</v>
      </c>
      <c r="M315" s="33">
        <v>15416435</v>
      </c>
      <c r="N315" s="33">
        <v>16492735</v>
      </c>
      <c r="O315" s="33">
        <v>15156532</v>
      </c>
      <c r="P315">
        <v>15621793</v>
      </c>
    </row>
    <row r="316" spans="1:16" x14ac:dyDescent="0.35">
      <c r="A316" s="40" t="str">
        <f>VLOOKUP(B316,'[1]PORTFOLIO RAW'!B:B,1,FALSE)</f>
        <v>28513N</v>
      </c>
      <c r="B316" s="40" t="s">
        <v>356</v>
      </c>
      <c r="C316" s="40" t="s">
        <v>7601</v>
      </c>
      <c r="D316" s="38" t="s">
        <v>7602</v>
      </c>
      <c r="E316" s="33">
        <v>6224701</v>
      </c>
      <c r="F316" s="33">
        <v>4681931</v>
      </c>
      <c r="G316" s="33">
        <v>5036011</v>
      </c>
      <c r="H316" s="33">
        <v>5111248</v>
      </c>
      <c r="I316" s="33">
        <v>7219143</v>
      </c>
      <c r="J316" s="33">
        <v>7809542</v>
      </c>
      <c r="K316" s="33">
        <v>6998414</v>
      </c>
      <c r="L316" s="33">
        <v>7647105</v>
      </c>
      <c r="M316" s="33">
        <v>10882691</v>
      </c>
      <c r="N316" s="33">
        <v>10674263</v>
      </c>
      <c r="O316" s="33">
        <v>11385084</v>
      </c>
      <c r="P316">
        <v>13405090</v>
      </c>
    </row>
    <row r="317" spans="1:16" x14ac:dyDescent="0.35">
      <c r="A317" s="40" t="str">
        <f>VLOOKUP(B317,'[1]PORTFOLIO RAW'!B:B,1,FALSE)</f>
        <v>31412T</v>
      </c>
      <c r="B317" s="40" t="s">
        <v>362</v>
      </c>
      <c r="C317" s="40" t="s">
        <v>7603</v>
      </c>
      <c r="D317" s="38" t="s">
        <v>7604</v>
      </c>
      <c r="E317" s="33">
        <v>8295422</v>
      </c>
      <c r="F317" s="33">
        <v>5894249</v>
      </c>
      <c r="G317" s="33">
        <v>5937156</v>
      </c>
      <c r="H317" s="33">
        <v>6650994</v>
      </c>
      <c r="I317" s="33">
        <v>6505258</v>
      </c>
      <c r="J317" s="33">
        <v>7085195</v>
      </c>
      <c r="K317" s="33">
        <v>7725330</v>
      </c>
      <c r="L317" s="33">
        <v>9010485</v>
      </c>
      <c r="M317" s="33">
        <v>15488354</v>
      </c>
      <c r="N317" s="33">
        <v>15753888</v>
      </c>
      <c r="O317" s="33">
        <v>18497698</v>
      </c>
      <c r="P317">
        <v>17964000</v>
      </c>
    </row>
    <row r="318" spans="1:16" x14ac:dyDescent="0.35">
      <c r="A318" s="40">
        <f>VLOOKUP(B318,'[1]PORTFOLIO RAW'!B:B,1,FALSE)</f>
        <v>680902</v>
      </c>
      <c r="B318" s="40">
        <v>680902</v>
      </c>
      <c r="C318" s="40" t="s">
        <v>7605</v>
      </c>
      <c r="D318" s="38" t="s">
        <v>7606</v>
      </c>
      <c r="E318" s="33">
        <v>7650603</v>
      </c>
      <c r="F318" s="33">
        <v>7830237</v>
      </c>
      <c r="G318" s="33">
        <v>8314483</v>
      </c>
      <c r="H318" s="33">
        <v>10289530</v>
      </c>
      <c r="I318" s="33">
        <v>11986823</v>
      </c>
      <c r="J318" s="33">
        <v>13875611</v>
      </c>
      <c r="K318" s="33">
        <v>20010042</v>
      </c>
      <c r="L318" s="33">
        <v>21078359</v>
      </c>
      <c r="M318" s="33">
        <v>26692231</v>
      </c>
      <c r="N318" s="33">
        <v>30683472</v>
      </c>
      <c r="O318" s="33">
        <v>33009900</v>
      </c>
      <c r="P318">
        <v>32852700</v>
      </c>
    </row>
    <row r="319" spans="1:16" x14ac:dyDescent="0.35">
      <c r="A319" s="40">
        <f>VLOOKUP(B319,'[1]PORTFOLIO RAW'!B:B,1,FALSE)</f>
        <v>904383</v>
      </c>
      <c r="B319" s="40">
        <v>904383</v>
      </c>
      <c r="C319" s="40" t="s">
        <v>7607</v>
      </c>
      <c r="D319" s="38" t="s">
        <v>7608</v>
      </c>
      <c r="E319" s="33">
        <v>49704000</v>
      </c>
      <c r="F319" s="33">
        <v>53077000</v>
      </c>
      <c r="G319" s="33">
        <v>57040000</v>
      </c>
      <c r="H319" s="33">
        <v>59090000</v>
      </c>
      <c r="I319" s="33">
        <v>62526000</v>
      </c>
      <c r="J319" s="33">
        <v>113856000</v>
      </c>
      <c r="K319" s="33">
        <v>114779000</v>
      </c>
      <c r="L319" s="33">
        <v>120709000</v>
      </c>
      <c r="M319" s="33">
        <v>121156000</v>
      </c>
      <c r="N319" s="33">
        <v>132761000</v>
      </c>
      <c r="O319" s="33">
        <v>137914000</v>
      </c>
      <c r="P319">
        <v>145392000</v>
      </c>
    </row>
    <row r="320" spans="1:16" x14ac:dyDescent="0.35">
      <c r="A320" s="40" t="str">
        <f>VLOOKUP(B320,'[1]PORTFOLIO RAW'!B:B,1,FALSE)</f>
        <v>13967E</v>
      </c>
      <c r="B320" s="40" t="s">
        <v>368</v>
      </c>
      <c r="C320" s="40" t="s">
        <v>7609</v>
      </c>
      <c r="D320" s="38" t="s">
        <v>7610</v>
      </c>
      <c r="E320" s="33">
        <v>67993000</v>
      </c>
      <c r="F320" s="33">
        <v>63078000</v>
      </c>
      <c r="G320" s="33">
        <v>66714000</v>
      </c>
      <c r="H320" s="33">
        <v>95289000</v>
      </c>
      <c r="I320" s="33">
        <v>93837000</v>
      </c>
      <c r="J320" s="33">
        <v>75478000</v>
      </c>
      <c r="K320" s="33">
        <v>72557000</v>
      </c>
      <c r="L320" s="33">
        <v>66815000</v>
      </c>
      <c r="M320" s="33">
        <v>62566000</v>
      </c>
      <c r="N320" s="33">
        <v>61180000</v>
      </c>
      <c r="O320" s="33">
        <v>62790000</v>
      </c>
      <c r="P320">
        <v>62474000</v>
      </c>
    </row>
    <row r="321" spans="1:16" x14ac:dyDescent="0.35">
      <c r="A321" s="40">
        <f>VLOOKUP(B321,'[1]PORTFOLIO RAW'!B:B,1,FALSE)</f>
        <v>903749</v>
      </c>
      <c r="B321" s="40">
        <v>903749</v>
      </c>
      <c r="C321" s="40" t="s">
        <v>7611</v>
      </c>
      <c r="D321" s="38" t="s">
        <v>7612</v>
      </c>
      <c r="E321" s="33">
        <v>13155000</v>
      </c>
      <c r="F321" s="33">
        <v>15684000</v>
      </c>
      <c r="G321" s="33">
        <v>15309000</v>
      </c>
      <c r="H321" s="33">
        <v>16251000</v>
      </c>
      <c r="I321" s="33">
        <v>16739000</v>
      </c>
      <c r="J321" s="33">
        <v>34594000</v>
      </c>
      <c r="K321" s="33">
        <v>35251000</v>
      </c>
      <c r="L321" s="33">
        <v>33301000</v>
      </c>
      <c r="M321" s="33">
        <v>30669000</v>
      </c>
      <c r="N321" s="33">
        <v>30059000</v>
      </c>
      <c r="O321" s="33">
        <v>32370000</v>
      </c>
      <c r="P321">
        <v>30799000</v>
      </c>
    </row>
    <row r="322" spans="1:16" x14ac:dyDescent="0.35">
      <c r="A322" s="40">
        <f>VLOOKUP(B322,'[1]PORTFOLIO RAW'!B:B,1,FALSE)</f>
        <v>937343</v>
      </c>
      <c r="B322" s="40">
        <v>937343</v>
      </c>
      <c r="C322" s="40" t="s">
        <v>7613</v>
      </c>
      <c r="D322" s="38" t="s">
        <v>7614</v>
      </c>
      <c r="E322" s="33">
        <v>7437000</v>
      </c>
      <c r="F322" s="33">
        <v>6972000</v>
      </c>
      <c r="G322" s="33">
        <v>7173000</v>
      </c>
      <c r="H322" s="33">
        <v>6451000</v>
      </c>
      <c r="I322" s="33">
        <v>6108000</v>
      </c>
      <c r="J322" s="33">
        <v>6019000</v>
      </c>
      <c r="K322" s="33">
        <v>7198000</v>
      </c>
      <c r="L322" s="33">
        <v>7544000</v>
      </c>
      <c r="M322" s="33">
        <v>8463000</v>
      </c>
      <c r="N322" s="33">
        <v>8151000</v>
      </c>
      <c r="O322" s="33">
        <v>8135000</v>
      </c>
      <c r="P322">
        <v>8028000</v>
      </c>
    </row>
    <row r="323" spans="1:16" x14ac:dyDescent="0.35">
      <c r="A323" s="40">
        <f>VLOOKUP(B323,'[1]PORTFOLIO RAW'!B:B,1,FALSE)</f>
        <v>905113</v>
      </c>
      <c r="B323" s="40">
        <v>905113</v>
      </c>
      <c r="C323" s="40" t="s">
        <v>7615</v>
      </c>
      <c r="D323" s="38" t="s">
        <v>7616</v>
      </c>
      <c r="E323" s="33">
        <v>37216000</v>
      </c>
      <c r="F323" s="33">
        <v>35134000</v>
      </c>
      <c r="G323" s="33">
        <v>35514000</v>
      </c>
      <c r="H323" s="33">
        <v>36109000</v>
      </c>
      <c r="I323" s="33">
        <v>36574000</v>
      </c>
      <c r="J323" s="33">
        <v>36389000</v>
      </c>
      <c r="K323" s="33">
        <v>32558000</v>
      </c>
      <c r="L323" s="33">
        <v>34645000</v>
      </c>
      <c r="M323" s="33">
        <v>33860000</v>
      </c>
      <c r="N323" s="33">
        <v>18804000</v>
      </c>
      <c r="O323" s="33">
        <v>17975000</v>
      </c>
      <c r="P323">
        <v>18120000</v>
      </c>
    </row>
    <row r="324" spans="1:16" x14ac:dyDescent="0.35">
      <c r="A324" s="40" t="str">
        <f>VLOOKUP(B324,'[1]PORTFOLIO RAW'!B:B,1,FALSE)</f>
        <v>13967H</v>
      </c>
      <c r="B324" s="40" t="s">
        <v>373</v>
      </c>
      <c r="C324" s="40" t="s">
        <v>7617</v>
      </c>
      <c r="D324" s="38" t="s">
        <v>7618</v>
      </c>
      <c r="E324" s="33">
        <v>12948000</v>
      </c>
      <c r="F324" s="33">
        <v>16326000</v>
      </c>
      <c r="G324" s="33">
        <v>15541000</v>
      </c>
      <c r="H324" s="33">
        <v>15840000</v>
      </c>
      <c r="I324" s="33">
        <v>15706000</v>
      </c>
      <c r="J324" s="33">
        <v>15094000</v>
      </c>
      <c r="K324" s="33">
        <v>14772000</v>
      </c>
      <c r="L324" s="33">
        <v>15426000</v>
      </c>
      <c r="M324" s="33">
        <v>18763000</v>
      </c>
      <c r="N324" s="33">
        <v>30203000</v>
      </c>
      <c r="O324" s="33">
        <v>32412000</v>
      </c>
      <c r="P324">
        <v>32326000</v>
      </c>
    </row>
    <row r="325" spans="1:16" x14ac:dyDescent="0.35">
      <c r="A325" s="40">
        <f>VLOOKUP(B325,'[1]PORTFOLIO RAW'!B:B,1,FALSE)</f>
        <v>921431</v>
      </c>
      <c r="B325" s="40">
        <v>921431</v>
      </c>
      <c r="C325" s="40" t="s">
        <v>7619</v>
      </c>
      <c r="D325" s="38" t="s">
        <v>7620</v>
      </c>
      <c r="E325" s="33">
        <v>9856600</v>
      </c>
      <c r="F325" s="33">
        <v>11861000</v>
      </c>
      <c r="G325" s="33">
        <v>11439000</v>
      </c>
      <c r="H325" s="33">
        <v>22986000</v>
      </c>
      <c r="I325" s="33">
        <v>24847000</v>
      </c>
      <c r="J325" s="33">
        <v>26689000</v>
      </c>
      <c r="K325" s="33">
        <v>27934000</v>
      </c>
      <c r="L325" s="33">
        <v>28827000</v>
      </c>
      <c r="M325" s="33">
        <v>24080000</v>
      </c>
      <c r="N325" s="33">
        <v>19034000</v>
      </c>
      <c r="O325" s="33">
        <v>56568000</v>
      </c>
      <c r="P325">
        <v>51367000</v>
      </c>
    </row>
    <row r="326" spans="1:16" x14ac:dyDescent="0.35">
      <c r="A326" s="40">
        <f>VLOOKUP(B326,'[1]PORTFOLIO RAW'!B:B,1,FALSE)</f>
        <v>266220</v>
      </c>
      <c r="B326" s="40">
        <v>266220</v>
      </c>
      <c r="C326" s="40" t="s">
        <v>7621</v>
      </c>
      <c r="D326" s="38" t="s">
        <v>7622</v>
      </c>
      <c r="E326" s="33">
        <v>2363466</v>
      </c>
      <c r="F326" s="33">
        <v>2192498</v>
      </c>
      <c r="G326" s="33">
        <v>2405244</v>
      </c>
      <c r="H326" s="33">
        <v>2310650</v>
      </c>
      <c r="I326" s="33">
        <v>2531459</v>
      </c>
      <c r="J326" s="33">
        <v>3009098</v>
      </c>
      <c r="K326" s="33">
        <v>3447052</v>
      </c>
      <c r="L326" s="33">
        <v>3551575</v>
      </c>
      <c r="M326" s="33">
        <v>4551100</v>
      </c>
      <c r="N326" s="33">
        <v>4643900</v>
      </c>
      <c r="O326" s="33">
        <v>5661100</v>
      </c>
      <c r="P326">
        <v>6654000</v>
      </c>
    </row>
    <row r="327" spans="1:16" x14ac:dyDescent="0.35">
      <c r="A327" s="40" t="str">
        <f>VLOOKUP(B327,'[1]PORTFOLIO RAW'!B:B,1,FALSE)</f>
        <v>30730Q</v>
      </c>
      <c r="B327" s="40" t="s">
        <v>365</v>
      </c>
      <c r="C327" s="40" t="s">
        <v>7623</v>
      </c>
      <c r="D327" s="38" t="s">
        <v>7624</v>
      </c>
      <c r="E327" s="33">
        <v>2796345</v>
      </c>
      <c r="F327" s="33">
        <v>14959581</v>
      </c>
      <c r="G327" s="33">
        <v>21884875</v>
      </c>
      <c r="H327" s="33">
        <v>26642259</v>
      </c>
      <c r="I327" s="33">
        <v>36147864</v>
      </c>
      <c r="J327" s="33">
        <v>37214842</v>
      </c>
      <c r="K327" s="33">
        <v>64818000</v>
      </c>
      <c r="L327" s="33">
        <v>68279000</v>
      </c>
      <c r="M327" s="33">
        <v>77987000</v>
      </c>
      <c r="N327" s="33">
        <v>82003000</v>
      </c>
      <c r="O327" s="33">
        <v>78264000</v>
      </c>
      <c r="P327">
        <v>92791000</v>
      </c>
    </row>
    <row r="328" spans="1:16" x14ac:dyDescent="0.35">
      <c r="A328" s="40">
        <f>VLOOKUP(B328,'[1]PORTFOLIO RAW'!B:B,1,FALSE)</f>
        <v>921925</v>
      </c>
      <c r="B328" s="40">
        <v>921925</v>
      </c>
      <c r="C328" s="40" t="s">
        <v>7625</v>
      </c>
      <c r="D328" s="38" t="s">
        <v>7626</v>
      </c>
      <c r="E328" s="33">
        <v>7012697</v>
      </c>
      <c r="F328" s="33">
        <v>5158258</v>
      </c>
      <c r="G328" s="33">
        <v>6762364</v>
      </c>
      <c r="H328" s="33">
        <v>8174740</v>
      </c>
      <c r="I328" s="33">
        <v>7822584</v>
      </c>
      <c r="J328" s="33">
        <v>8152575</v>
      </c>
      <c r="K328" s="33">
        <v>46056838</v>
      </c>
      <c r="L328" s="33">
        <v>50911373</v>
      </c>
      <c r="M328" s="33">
        <v>44764444</v>
      </c>
      <c r="N328" s="33">
        <v>43609492</v>
      </c>
      <c r="O328" s="33">
        <v>46425297</v>
      </c>
      <c r="P328">
        <v>46618306</v>
      </c>
    </row>
    <row r="329" spans="1:16" x14ac:dyDescent="0.35">
      <c r="A329" s="40">
        <f>VLOOKUP(B329,'[1]PORTFOLIO RAW'!B:B,1,FALSE)</f>
        <v>912278</v>
      </c>
      <c r="B329" s="40">
        <v>912278</v>
      </c>
      <c r="C329" s="40" t="s">
        <v>7627</v>
      </c>
      <c r="D329" s="38" t="s">
        <v>7628</v>
      </c>
      <c r="E329" s="33">
        <v>39271000</v>
      </c>
      <c r="F329" s="33">
        <v>39789000</v>
      </c>
      <c r="G329" s="33">
        <v>41984000</v>
      </c>
      <c r="H329" s="33">
        <v>44900000</v>
      </c>
      <c r="I329" s="33">
        <v>50415000</v>
      </c>
      <c r="J329" s="33">
        <v>53360000</v>
      </c>
      <c r="K329" s="33">
        <v>54244000</v>
      </c>
      <c r="L329" s="33">
        <v>55603000</v>
      </c>
      <c r="M329" s="33">
        <v>56709000</v>
      </c>
      <c r="N329" s="33">
        <v>59056000</v>
      </c>
      <c r="O329" s="33">
        <v>61720000</v>
      </c>
      <c r="P329">
        <v>153226000</v>
      </c>
    </row>
    <row r="330" spans="1:16" x14ac:dyDescent="0.35">
      <c r="A330" s="40">
        <f>VLOOKUP(B330,'[1]PORTFOLIO RAW'!B:B,1,FALSE)</f>
        <v>905284</v>
      </c>
      <c r="B330" s="40">
        <v>905284</v>
      </c>
      <c r="C330" s="40" t="s">
        <v>7629</v>
      </c>
      <c r="D330" s="38" t="s">
        <v>7630</v>
      </c>
      <c r="E330" s="33">
        <v>22194000</v>
      </c>
      <c r="F330" s="33">
        <v>20755000</v>
      </c>
      <c r="G330" s="33">
        <v>22392000</v>
      </c>
      <c r="H330" s="33">
        <v>30060000</v>
      </c>
      <c r="I330" s="33">
        <v>29444000</v>
      </c>
      <c r="J330" s="33">
        <v>29252000</v>
      </c>
      <c r="K330" s="33">
        <v>28668000</v>
      </c>
      <c r="L330" s="33">
        <v>27291000</v>
      </c>
      <c r="M330" s="33">
        <v>24103000</v>
      </c>
      <c r="N330" s="33">
        <v>16670000</v>
      </c>
      <c r="O330" s="33">
        <v>14920000</v>
      </c>
      <c r="P330">
        <v>14134000</v>
      </c>
    </row>
    <row r="331" spans="1:16" x14ac:dyDescent="0.35">
      <c r="A331" s="40">
        <f>VLOOKUP(B331,'[1]PORTFOLIO RAW'!B:B,1,FALSE)</f>
        <v>132808</v>
      </c>
      <c r="B331" s="40">
        <v>132808</v>
      </c>
      <c r="C331" s="40" t="s">
        <v>7631</v>
      </c>
      <c r="D331" s="38" t="s">
        <v>7632</v>
      </c>
      <c r="E331" s="33">
        <v>10597547</v>
      </c>
      <c r="F331" s="33">
        <v>9378438</v>
      </c>
      <c r="G331" s="33">
        <v>7865845</v>
      </c>
      <c r="H331" s="33">
        <v>7320416</v>
      </c>
      <c r="I331" s="33">
        <v>6819929</v>
      </c>
      <c r="J331" s="33">
        <v>6356552</v>
      </c>
      <c r="K331" s="33">
        <v>6049060</v>
      </c>
      <c r="L331" s="33">
        <v>6096776</v>
      </c>
      <c r="M331" s="33">
        <v>6118077</v>
      </c>
      <c r="N331" s="33">
        <v>6227742</v>
      </c>
      <c r="O331" s="33">
        <v>6046813</v>
      </c>
      <c r="P331">
        <v>6122944</v>
      </c>
    </row>
    <row r="332" spans="1:16" x14ac:dyDescent="0.35">
      <c r="A332" s="40">
        <f>VLOOKUP(B332,'[1]PORTFOLIO RAW'!B:B,1,FALSE)</f>
        <v>993394</v>
      </c>
      <c r="B332" s="40">
        <v>993394</v>
      </c>
      <c r="C332" s="40" t="s">
        <v>7633</v>
      </c>
      <c r="D332" s="38" t="s">
        <v>7634</v>
      </c>
      <c r="E332" s="33">
        <v>15241428</v>
      </c>
      <c r="F332" s="33">
        <v>13529050</v>
      </c>
      <c r="G332" s="33">
        <v>16023759</v>
      </c>
      <c r="H332" s="33">
        <v>16159762</v>
      </c>
      <c r="I332" s="33">
        <v>17156391</v>
      </c>
      <c r="J332" s="33">
        <v>18776910</v>
      </c>
      <c r="K332" s="33">
        <v>18191744</v>
      </c>
      <c r="L332" s="33">
        <v>20214730</v>
      </c>
      <c r="M332" s="33">
        <v>19853213</v>
      </c>
      <c r="N332" s="33">
        <v>21436087</v>
      </c>
      <c r="O332" s="33">
        <v>23474985</v>
      </c>
      <c r="P332">
        <v>23095722</v>
      </c>
    </row>
    <row r="333" spans="1:16" x14ac:dyDescent="0.35">
      <c r="A333" s="40">
        <f>VLOOKUP(B333,'[1]PORTFOLIO RAW'!B:B,1,FALSE)</f>
        <v>905409</v>
      </c>
      <c r="B333" s="40">
        <v>905409</v>
      </c>
      <c r="C333" s="40" t="s">
        <v>7635</v>
      </c>
      <c r="D333" s="38" t="s">
        <v>7636</v>
      </c>
      <c r="E333" s="33">
        <v>4406000</v>
      </c>
      <c r="F333" s="33">
        <v>4558600</v>
      </c>
      <c r="G333" s="33">
        <v>4379800</v>
      </c>
      <c r="H333" s="33">
        <v>4627000</v>
      </c>
      <c r="I333" s="33">
        <v>6167100</v>
      </c>
      <c r="J333" s="33">
        <v>5512500</v>
      </c>
      <c r="K333" s="33">
        <v>4733600</v>
      </c>
      <c r="L333" s="33">
        <v>4843900</v>
      </c>
      <c r="M333" s="33">
        <v>12966000</v>
      </c>
      <c r="N333" s="33">
        <v>11398000</v>
      </c>
      <c r="O333" s="33">
        <v>9681000</v>
      </c>
      <c r="P333">
        <v>9723000</v>
      </c>
    </row>
    <row r="334" spans="1:16" x14ac:dyDescent="0.35">
      <c r="A334" s="40">
        <f>VLOOKUP(B334,'[1]PORTFOLIO RAW'!B:B,1,FALSE)</f>
        <v>906585</v>
      </c>
      <c r="B334" s="40">
        <v>906585</v>
      </c>
      <c r="C334" s="40" t="s">
        <v>7637</v>
      </c>
      <c r="D334" s="38" t="s">
        <v>7638</v>
      </c>
      <c r="E334" s="33">
        <v>4000614</v>
      </c>
      <c r="F334" s="33">
        <v>4053213</v>
      </c>
      <c r="G334" s="33">
        <v>3906202</v>
      </c>
      <c r="H334" s="33">
        <v>3971886</v>
      </c>
      <c r="I334" s="33">
        <v>4525414</v>
      </c>
      <c r="J334" s="33">
        <v>11706271</v>
      </c>
      <c r="K334" s="33">
        <v>11649700</v>
      </c>
      <c r="L334" s="33">
        <v>10567300</v>
      </c>
      <c r="M334" s="33">
        <v>11794200</v>
      </c>
      <c r="N334" s="33">
        <v>11495800</v>
      </c>
      <c r="O334" s="33">
        <v>8590700</v>
      </c>
      <c r="P334">
        <v>3780300</v>
      </c>
    </row>
    <row r="335" spans="1:16" x14ac:dyDescent="0.35">
      <c r="A335" s="40" t="str">
        <f>VLOOKUP(B335,'[1]PORTFOLIO RAW'!B:B,1,FALSE)</f>
        <v>14737P</v>
      </c>
      <c r="B335" s="40" t="s">
        <v>354</v>
      </c>
      <c r="C335" s="40" t="s">
        <v>7639</v>
      </c>
      <c r="D335" s="38" t="s">
        <v>7640</v>
      </c>
      <c r="E335" s="33">
        <v>52060000</v>
      </c>
      <c r="F335" s="33">
        <v>48403200</v>
      </c>
      <c r="G335" s="33">
        <v>52125400</v>
      </c>
      <c r="H335" s="33">
        <v>50166900</v>
      </c>
      <c r="I335" s="33">
        <v>52018800</v>
      </c>
      <c r="J335" s="33">
        <v>58955400</v>
      </c>
      <c r="K335" s="33">
        <v>59191500</v>
      </c>
      <c r="L335" s="33">
        <v>61784600</v>
      </c>
      <c r="M335" s="33">
        <v>61717800</v>
      </c>
      <c r="N335" s="33">
        <v>65083100</v>
      </c>
      <c r="O335" s="33">
        <v>70540000</v>
      </c>
      <c r="P335">
        <v>71571000</v>
      </c>
    </row>
    <row r="336" spans="1:16" x14ac:dyDescent="0.35">
      <c r="A336" s="40">
        <f>VLOOKUP(B336,'[1]PORTFOLIO RAW'!B:B,1,FALSE)</f>
        <v>687197</v>
      </c>
      <c r="B336" s="40">
        <v>687197</v>
      </c>
      <c r="C336" s="40" t="s">
        <v>7641</v>
      </c>
      <c r="D336" s="38" t="s">
        <v>7642</v>
      </c>
      <c r="E336" s="33">
        <v>10488133</v>
      </c>
      <c r="F336" s="33">
        <v>10361722</v>
      </c>
      <c r="G336" s="33">
        <v>10956606</v>
      </c>
      <c r="H336" s="33">
        <v>10469529</v>
      </c>
      <c r="I336" s="33">
        <v>10545096</v>
      </c>
      <c r="J336" s="33">
        <v>16054795</v>
      </c>
      <c r="K336" s="33">
        <v>20594908</v>
      </c>
      <c r="L336" s="33">
        <v>21143276</v>
      </c>
      <c r="M336" s="33">
        <v>22036245</v>
      </c>
      <c r="N336" s="33">
        <v>22675092</v>
      </c>
      <c r="O336" s="33">
        <v>32229570</v>
      </c>
      <c r="P336">
        <v>32785000</v>
      </c>
    </row>
    <row r="337" spans="1:16" x14ac:dyDescent="0.35">
      <c r="A337" s="40">
        <f>VLOOKUP(B337,'[1]PORTFOLIO RAW'!B:B,1,FALSE)</f>
        <v>906496</v>
      </c>
      <c r="B337" s="40">
        <v>906496</v>
      </c>
      <c r="C337" s="40" t="s">
        <v>7643</v>
      </c>
      <c r="D337" s="38" t="s">
        <v>7644</v>
      </c>
      <c r="E337" s="33">
        <v>19308000</v>
      </c>
      <c r="F337" s="33">
        <v>22095000</v>
      </c>
      <c r="G337" s="33">
        <v>23596000</v>
      </c>
      <c r="H337" s="33">
        <v>28090000</v>
      </c>
      <c r="I337" s="33">
        <v>30424000</v>
      </c>
      <c r="J337" s="33">
        <v>32579000</v>
      </c>
      <c r="K337" s="33">
        <v>34609000</v>
      </c>
      <c r="L337" s="33">
        <v>37643000</v>
      </c>
      <c r="M337" s="33">
        <v>105911000</v>
      </c>
      <c r="N337" s="33">
        <v>98399000</v>
      </c>
      <c r="O337" s="33">
        <v>98307000</v>
      </c>
      <c r="P337">
        <v>89928000</v>
      </c>
    </row>
    <row r="338" spans="1:16" x14ac:dyDescent="0.35">
      <c r="A338" s="40">
        <f>VLOOKUP(B338,'[1]PORTFOLIO RAW'!B:B,1,FALSE)</f>
        <v>904866</v>
      </c>
      <c r="B338" s="40">
        <v>904866</v>
      </c>
      <c r="C338" s="40" t="s">
        <v>7645</v>
      </c>
      <c r="D338" s="38" t="s">
        <v>7646</v>
      </c>
      <c r="E338" s="33">
        <v>19365200</v>
      </c>
      <c r="F338" s="33">
        <v>22446000</v>
      </c>
      <c r="G338" s="33">
        <v>25282000</v>
      </c>
      <c r="H338" s="33">
        <v>26362000</v>
      </c>
      <c r="I338" s="33">
        <v>27488000</v>
      </c>
      <c r="J338" s="33">
        <v>33481000</v>
      </c>
      <c r="K338" s="33">
        <v>35492000</v>
      </c>
      <c r="L338" s="33">
        <v>37187000</v>
      </c>
      <c r="M338" s="33">
        <v>68784000</v>
      </c>
      <c r="N338" s="33">
        <v>72689000</v>
      </c>
      <c r="O338" s="33">
        <v>66009000</v>
      </c>
      <c r="P338">
        <v>68124000</v>
      </c>
    </row>
    <row r="339" spans="1:16" x14ac:dyDescent="0.35">
      <c r="A339" s="40">
        <f>VLOOKUP(B339,'[1]PORTFOLIO RAW'!B:B,1,FALSE)</f>
        <v>906931</v>
      </c>
      <c r="B339" s="40">
        <v>906931</v>
      </c>
      <c r="C339" s="40" t="s">
        <v>7647</v>
      </c>
      <c r="D339" s="38" t="s">
        <v>7648</v>
      </c>
      <c r="E339" s="33">
        <v>11334473</v>
      </c>
      <c r="F339" s="33">
        <v>10393366</v>
      </c>
      <c r="G339" s="33">
        <v>10765124</v>
      </c>
      <c r="H339" s="33">
        <v>11478520</v>
      </c>
      <c r="I339" s="33">
        <v>11558767</v>
      </c>
      <c r="J339" s="33">
        <v>11844242</v>
      </c>
      <c r="K339" s="33">
        <v>15158512</v>
      </c>
      <c r="L339" s="33">
        <v>15803200</v>
      </c>
      <c r="M339" s="33">
        <v>21810100</v>
      </c>
      <c r="N339" s="33">
        <v>34093000</v>
      </c>
      <c r="O339" s="33">
        <v>35309500</v>
      </c>
      <c r="P339">
        <v>32162700</v>
      </c>
    </row>
    <row r="340" spans="1:16" x14ac:dyDescent="0.35">
      <c r="A340" s="40">
        <f>VLOOKUP(B340,'[1]PORTFOLIO RAW'!B:B,1,FALSE)</f>
        <v>894720</v>
      </c>
      <c r="B340" s="40">
        <v>894720</v>
      </c>
      <c r="C340" s="40" t="s">
        <v>7649</v>
      </c>
      <c r="D340" s="38" t="s">
        <v>7650</v>
      </c>
      <c r="E340" s="33">
        <v>6307921</v>
      </c>
      <c r="F340" s="33">
        <v>6356854</v>
      </c>
      <c r="G340" s="33">
        <v>6846834</v>
      </c>
      <c r="H340" s="33">
        <v>6395799</v>
      </c>
      <c r="I340" s="33">
        <v>6041258</v>
      </c>
      <c r="J340" s="33">
        <v>6358339</v>
      </c>
      <c r="K340" s="33">
        <v>6653005</v>
      </c>
      <c r="L340" s="33">
        <v>6570342</v>
      </c>
      <c r="M340" s="33">
        <v>6350587</v>
      </c>
      <c r="N340" s="33">
        <v>9486800</v>
      </c>
      <c r="O340" s="33">
        <v>10972402</v>
      </c>
      <c r="P340">
        <v>11852247</v>
      </c>
    </row>
    <row r="341" spans="1:16" x14ac:dyDescent="0.35">
      <c r="A341" s="40">
        <f>VLOOKUP(B341,'[1]PORTFOLIO RAW'!B:B,1,FALSE)</f>
        <v>545615</v>
      </c>
      <c r="B341" s="40">
        <v>545615</v>
      </c>
      <c r="C341" s="40" t="s">
        <v>7651</v>
      </c>
      <c r="D341" s="38" t="s">
        <v>7652</v>
      </c>
      <c r="E341" s="33">
        <v>31706000</v>
      </c>
      <c r="F341" s="33">
        <v>27685000</v>
      </c>
      <c r="G341" s="33">
        <v>24440000</v>
      </c>
      <c r="H341" s="33">
        <v>25997000</v>
      </c>
      <c r="I341" s="33">
        <v>25743000</v>
      </c>
      <c r="J341" s="33">
        <v>11967000</v>
      </c>
      <c r="K341" s="33">
        <v>12176000</v>
      </c>
      <c r="L341" s="33">
        <v>11809000</v>
      </c>
      <c r="M341" s="33">
        <v>12321000</v>
      </c>
      <c r="N341" s="33">
        <v>63253000</v>
      </c>
      <c r="O341" s="33">
        <v>51884000</v>
      </c>
      <c r="P341">
        <v>48797000</v>
      </c>
    </row>
    <row r="342" spans="1:16" x14ac:dyDescent="0.35">
      <c r="A342" s="40">
        <f>VLOOKUP(B342,'[1]PORTFOLIO RAW'!B:B,1,FALSE)</f>
        <v>325596</v>
      </c>
      <c r="B342" s="40">
        <v>325596</v>
      </c>
      <c r="C342" s="40" t="s">
        <v>7653</v>
      </c>
      <c r="D342" s="38" t="s">
        <v>7654</v>
      </c>
      <c r="E342" s="33">
        <v>3410141</v>
      </c>
      <c r="F342" s="33">
        <v>3625625</v>
      </c>
      <c r="G342" s="33">
        <v>5951000</v>
      </c>
      <c r="H342" s="33">
        <v>5686300</v>
      </c>
      <c r="I342" s="33">
        <v>6676600</v>
      </c>
      <c r="J342" s="33">
        <v>14042800</v>
      </c>
      <c r="K342" s="33">
        <v>22621100</v>
      </c>
      <c r="L342" s="33">
        <v>52421700</v>
      </c>
      <c r="M342" s="33">
        <v>135791200</v>
      </c>
      <c r="N342" s="33">
        <v>128753000</v>
      </c>
      <c r="O342" s="33">
        <v>118022800</v>
      </c>
      <c r="P342">
        <v>100723900</v>
      </c>
    </row>
    <row r="343" spans="1:16" x14ac:dyDescent="0.35">
      <c r="A343" s="40">
        <f>VLOOKUP(B343,'[1]PORTFOLIO RAW'!B:B,1,FALSE)</f>
        <v>510209</v>
      </c>
      <c r="B343" s="40">
        <v>510209</v>
      </c>
      <c r="C343" s="40" t="s">
        <v>7655</v>
      </c>
      <c r="D343" s="38" t="s">
        <v>7656</v>
      </c>
      <c r="E343" s="33">
        <v>2613672</v>
      </c>
      <c r="F343" s="33">
        <v>2773880</v>
      </c>
      <c r="G343" s="33">
        <v>3074223</v>
      </c>
      <c r="H343" s="33">
        <v>3218622</v>
      </c>
      <c r="I343" s="33">
        <v>4704148</v>
      </c>
      <c r="J343" s="33">
        <v>4886268</v>
      </c>
      <c r="K343" s="33">
        <v>5078047</v>
      </c>
      <c r="L343" s="33">
        <v>4608383</v>
      </c>
      <c r="M343" s="33">
        <v>4386000</v>
      </c>
      <c r="N343" s="33">
        <v>11633300</v>
      </c>
      <c r="O343" s="33">
        <v>10330700</v>
      </c>
      <c r="P343">
        <v>8668400</v>
      </c>
    </row>
    <row r="344" spans="1:16" x14ac:dyDescent="0.35">
      <c r="A344" s="40">
        <f>VLOOKUP(B344,'[1]PORTFOLIO RAW'!B:B,1,FALSE)</f>
        <v>905414</v>
      </c>
      <c r="B344" s="40">
        <v>905414</v>
      </c>
      <c r="C344" s="40" t="s">
        <v>7657</v>
      </c>
      <c r="D344" s="38" t="s">
        <v>7658</v>
      </c>
      <c r="E344" s="33">
        <v>6357336</v>
      </c>
      <c r="F344" s="33">
        <v>6000583</v>
      </c>
      <c r="G344" s="33">
        <v>6451178</v>
      </c>
      <c r="H344" s="33">
        <v>7046561</v>
      </c>
      <c r="I344" s="33">
        <v>6427000</v>
      </c>
      <c r="J344" s="33">
        <v>7052000</v>
      </c>
      <c r="K344" s="33">
        <v>6061000</v>
      </c>
      <c r="L344" s="33">
        <v>6771000</v>
      </c>
      <c r="M344" s="33">
        <v>8183000</v>
      </c>
      <c r="N344" s="33">
        <v>8669000</v>
      </c>
      <c r="O344" s="33">
        <v>9425000</v>
      </c>
      <c r="P344">
        <v>9458000</v>
      </c>
    </row>
    <row r="345" spans="1:16" x14ac:dyDescent="0.35">
      <c r="A345" s="40" t="str">
        <f>VLOOKUP(B345,'[1]PORTFOLIO RAW'!B:B,1,FALSE)</f>
        <v>29026M</v>
      </c>
      <c r="B345" s="40" t="s">
        <v>352</v>
      </c>
      <c r="C345" s="40" t="s">
        <v>7659</v>
      </c>
      <c r="D345" s="38" t="s">
        <v>7660</v>
      </c>
      <c r="E345" s="33">
        <v>25302587</v>
      </c>
      <c r="F345" s="33">
        <v>31767575</v>
      </c>
      <c r="G345" s="33">
        <v>40234167</v>
      </c>
      <c r="H345" s="33">
        <v>57586000</v>
      </c>
      <c r="I345" s="33">
        <v>72574000</v>
      </c>
      <c r="J345" s="33">
        <v>93798000</v>
      </c>
      <c r="K345" s="33">
        <v>110920000</v>
      </c>
      <c r="L345" s="33">
        <v>131133000</v>
      </c>
      <c r="M345" s="33">
        <v>147210000</v>
      </c>
      <c r="N345" s="33">
        <v>167114000</v>
      </c>
      <c r="O345" s="33">
        <v>196615000</v>
      </c>
      <c r="P345">
        <v>232055000</v>
      </c>
    </row>
    <row r="346" spans="1:16" x14ac:dyDescent="0.35">
      <c r="A346" s="40">
        <f>VLOOKUP(B346,'[1]PORTFOLIO RAW'!B:B,1,FALSE)</f>
        <v>905277</v>
      </c>
      <c r="B346" s="40">
        <v>905277</v>
      </c>
      <c r="C346" s="40" t="s">
        <v>7661</v>
      </c>
      <c r="D346" s="38" t="s">
        <v>7662</v>
      </c>
      <c r="E346" s="33">
        <v>87738000</v>
      </c>
      <c r="F346" s="33">
        <v>112539000</v>
      </c>
      <c r="G346" s="33">
        <v>113049000</v>
      </c>
      <c r="H346" s="33">
        <v>122433000</v>
      </c>
      <c r="I346" s="33">
        <v>128234000</v>
      </c>
      <c r="J346" s="33">
        <v>107187000</v>
      </c>
      <c r="K346" s="33">
        <v>104677000</v>
      </c>
      <c r="L346" s="33">
        <v>102451000</v>
      </c>
      <c r="M346" s="33">
        <v>106140000</v>
      </c>
      <c r="N346" s="33">
        <v>28756000</v>
      </c>
      <c r="O346" s="33">
        <v>32571000</v>
      </c>
      <c r="P346">
        <v>32191000</v>
      </c>
    </row>
    <row r="347" spans="1:16" x14ac:dyDescent="0.35">
      <c r="A347" s="40">
        <f>VLOOKUP(B347,'[1]PORTFOLIO RAW'!B:B,1,FALSE)</f>
        <v>916091</v>
      </c>
      <c r="B347" s="40">
        <v>916091</v>
      </c>
      <c r="C347" s="40" t="s">
        <v>7663</v>
      </c>
      <c r="D347" s="38" t="s">
        <v>7664</v>
      </c>
      <c r="E347" s="33">
        <v>13730500</v>
      </c>
      <c r="F347" s="33">
        <v>15774800</v>
      </c>
      <c r="G347" s="33">
        <v>15450200</v>
      </c>
      <c r="H347" s="33">
        <v>16092000</v>
      </c>
      <c r="I347" s="33">
        <v>15796000</v>
      </c>
      <c r="J347" s="33">
        <v>10917000</v>
      </c>
      <c r="K347" s="33">
        <v>11067000</v>
      </c>
      <c r="L347" s="33">
        <v>11389000</v>
      </c>
      <c r="M347" s="33">
        <v>10201000</v>
      </c>
      <c r="N347" s="33">
        <v>7391000</v>
      </c>
      <c r="O347" s="33">
        <v>8282000</v>
      </c>
      <c r="P347">
        <v>33548000</v>
      </c>
    </row>
    <row r="348" spans="1:16" x14ac:dyDescent="0.35">
      <c r="A348">
        <f>VLOOKUP(B348,'[1]PORTFOLIO RAW'!B:B,1,FALSE)</f>
        <v>902335</v>
      </c>
      <c r="B348">
        <v>902335</v>
      </c>
      <c r="C348" s="1" t="s">
        <v>7665</v>
      </c>
      <c r="D348" t="s">
        <v>7666</v>
      </c>
      <c r="E348">
        <v>11720300</v>
      </c>
      <c r="F348">
        <v>12617800</v>
      </c>
      <c r="G348">
        <v>12697900</v>
      </c>
      <c r="H348">
        <v>13059800</v>
      </c>
      <c r="I348">
        <v>13862100</v>
      </c>
      <c r="J348">
        <v>14285000</v>
      </c>
      <c r="K348">
        <v>14769400</v>
      </c>
      <c r="L348">
        <v>15163400</v>
      </c>
      <c r="M348">
        <v>29355200</v>
      </c>
      <c r="N348">
        <v>30123200</v>
      </c>
      <c r="O348">
        <v>31590500</v>
      </c>
      <c r="P348">
        <v>33475800</v>
      </c>
    </row>
    <row r="349" spans="1:16" x14ac:dyDescent="0.35">
      <c r="A349" t="str">
        <f>VLOOKUP(B349,'[1]PORTFOLIO RAW'!B:B,1,FALSE)</f>
        <v>9373MH</v>
      </c>
      <c r="B349" t="s">
        <v>367</v>
      </c>
      <c r="C349" s="1" t="s">
        <v>7667</v>
      </c>
      <c r="D349" t="s">
        <v>7668</v>
      </c>
      <c r="E349">
        <v>13382000</v>
      </c>
      <c r="F349">
        <v>13054000</v>
      </c>
      <c r="G349">
        <v>14317000</v>
      </c>
      <c r="H349">
        <v>15274000</v>
      </c>
      <c r="I349">
        <v>16356000</v>
      </c>
      <c r="J349">
        <v>18090000</v>
      </c>
      <c r="K349">
        <v>20183000</v>
      </c>
      <c r="L349">
        <v>19704000</v>
      </c>
      <c r="M349">
        <v>18201000</v>
      </c>
      <c r="N349">
        <v>19147000</v>
      </c>
      <c r="O349">
        <v>20238000</v>
      </c>
      <c r="P349">
        <v>92876000</v>
      </c>
    </row>
  </sheetData>
  <autoFilter ref="A2:P349" xr:uid="{D853D50B-2EE1-4837-B9EE-41B873BA3CEB}"/>
  <mergeCells count="1">
    <mergeCell ref="A1:O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C6DF-4ECD-4F14-92AD-826EED813EB2}">
  <sheetPr>
    <tabColor rgb="FF92D050"/>
  </sheetPr>
  <dimension ref="A1:M352"/>
  <sheetViews>
    <sheetView workbookViewId="0">
      <selection sqref="A1:XFD1048576"/>
    </sheetView>
  </sheetViews>
  <sheetFormatPr baseColWidth="10" defaultRowHeight="14" x14ac:dyDescent="0.3"/>
  <cols>
    <col min="1" max="2" width="10.90625" style="50"/>
    <col min="3" max="13" width="12.26953125" style="10" bestFit="1" customWidth="1"/>
    <col min="14" max="16384" width="10.90625" style="10"/>
  </cols>
  <sheetData>
    <row r="1" spans="1:13" ht="23" thickBot="1" x14ac:dyDescent="0.5">
      <c r="A1" s="70" t="s">
        <v>7721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x14ac:dyDescent="0.3">
      <c r="A2" s="49"/>
      <c r="B2" s="49"/>
      <c r="C2" s="14">
        <v>3</v>
      </c>
      <c r="D2" s="14">
        <v>4</v>
      </c>
      <c r="E2" s="14">
        <v>5</v>
      </c>
      <c r="F2" s="14">
        <v>6</v>
      </c>
      <c r="G2" s="14">
        <v>7</v>
      </c>
      <c r="H2" s="14">
        <v>8</v>
      </c>
      <c r="I2" s="14">
        <v>9</v>
      </c>
      <c r="J2" s="14">
        <v>10</v>
      </c>
      <c r="K2" s="14">
        <v>11</v>
      </c>
      <c r="L2" s="14">
        <v>12</v>
      </c>
      <c r="M2" s="14">
        <v>13</v>
      </c>
    </row>
    <row r="3" spans="1:13" ht="14.5" thickBot="1" x14ac:dyDescent="0.35">
      <c r="A3" s="16" t="s">
        <v>7714</v>
      </c>
      <c r="B3" s="16" t="s">
        <v>7722</v>
      </c>
      <c r="C3" s="17">
        <v>2007</v>
      </c>
      <c r="D3" s="17">
        <v>2008</v>
      </c>
      <c r="E3" s="17">
        <v>2009</v>
      </c>
      <c r="F3" s="17">
        <v>2010</v>
      </c>
      <c r="G3" s="17">
        <v>2011</v>
      </c>
      <c r="H3" s="17">
        <v>2012</v>
      </c>
      <c r="I3" s="17">
        <v>2013</v>
      </c>
      <c r="J3" s="17">
        <v>2014</v>
      </c>
      <c r="K3" s="17">
        <v>2015</v>
      </c>
      <c r="L3" s="17">
        <v>2016</v>
      </c>
      <c r="M3" s="17">
        <v>2017</v>
      </c>
    </row>
    <row r="4" spans="1:13" x14ac:dyDescent="0.3">
      <c r="A4" s="18">
        <f>VLOOKUP(B4,'[1]PORTFOLIO RAW'!A:B,2,FALSE)</f>
        <v>902172</v>
      </c>
      <c r="B4" s="18" t="s">
        <v>0</v>
      </c>
      <c r="C4" s="51">
        <v>87.196853146853101</v>
      </c>
      <c r="D4" s="51">
        <v>83.524107188604802</v>
      </c>
      <c r="E4" s="51">
        <v>85.947350853197804</v>
      </c>
      <c r="F4" s="51">
        <v>85.579116805411005</v>
      </c>
      <c r="G4" s="51">
        <v>89.429375915238097</v>
      </c>
      <c r="H4" s="51">
        <v>89.783618057878797</v>
      </c>
      <c r="I4" s="51">
        <v>89.393049845837595</v>
      </c>
      <c r="J4" s="51">
        <v>88.864443649800293</v>
      </c>
      <c r="K4" s="51">
        <v>89.406218781218698</v>
      </c>
      <c r="L4" s="51">
        <v>87.1265194400561</v>
      </c>
      <c r="M4" s="51">
        <v>89.557251173889597</v>
      </c>
    </row>
    <row r="5" spans="1:13" x14ac:dyDescent="0.3">
      <c r="A5" s="20">
        <f>VLOOKUP(B5,'[1]PORTFOLIO RAW'!A:B,2,FALSE)</f>
        <v>916328</v>
      </c>
      <c r="B5" s="20" t="s">
        <v>1</v>
      </c>
      <c r="C5" s="52">
        <v>67.652404479578394</v>
      </c>
      <c r="D5" s="52">
        <v>74.108803105194497</v>
      </c>
      <c r="E5" s="52">
        <v>79.690415131468697</v>
      </c>
      <c r="F5" s="52">
        <v>79.242545200312094</v>
      </c>
      <c r="G5" s="52">
        <v>78.190849900296101</v>
      </c>
      <c r="H5" s="52">
        <v>79.241547131147499</v>
      </c>
      <c r="I5" s="52">
        <v>77.740207833732995</v>
      </c>
      <c r="J5" s="52">
        <v>78.8763931104356</v>
      </c>
      <c r="K5" s="52">
        <v>76.710739260739203</v>
      </c>
      <c r="L5" s="52">
        <v>81.037896739910906</v>
      </c>
      <c r="M5" s="52">
        <v>83.558826801485793</v>
      </c>
    </row>
    <row r="6" spans="1:13" x14ac:dyDescent="0.3">
      <c r="A6" s="20" t="str">
        <f>VLOOKUP(B6,'[1]PORTFOLIO RAW'!A:B,2,FALSE)</f>
        <v>14352P</v>
      </c>
      <c r="B6" s="20" t="s">
        <v>2</v>
      </c>
      <c r="C6" s="52">
        <v>51.685845588235203</v>
      </c>
      <c r="D6" s="52">
        <v>72.464910775566196</v>
      </c>
      <c r="E6" s="52">
        <v>80.260277777777702</v>
      </c>
      <c r="F6" s="52">
        <v>82.828881987577603</v>
      </c>
      <c r="G6" s="52">
        <v>84.107277777777696</v>
      </c>
      <c r="H6" s="52">
        <v>84.605703211517095</v>
      </c>
      <c r="I6" s="52">
        <v>84.264072343019706</v>
      </c>
      <c r="J6" s="52">
        <v>88.9855263157894</v>
      </c>
      <c r="K6" s="52">
        <v>86.682500000000005</v>
      </c>
      <c r="L6" s="52">
        <v>92.692744755244703</v>
      </c>
      <c r="M6" s="52">
        <v>91.716032608695599</v>
      </c>
    </row>
    <row r="7" spans="1:13" x14ac:dyDescent="0.3">
      <c r="A7" s="20">
        <f>VLOOKUP(B7,'[1]PORTFOLIO RAW'!A:B,2,FALSE)</f>
        <v>312367</v>
      </c>
      <c r="B7" s="20" t="s">
        <v>3</v>
      </c>
      <c r="C7" s="52">
        <v>34.591233766233699</v>
      </c>
      <c r="D7" s="52">
        <v>36.641827637444202</v>
      </c>
      <c r="E7" s="52">
        <v>38.130500195388798</v>
      </c>
      <c r="F7" s="52">
        <v>39.0353472944849</v>
      </c>
      <c r="G7" s="52">
        <v>43.943825910931103</v>
      </c>
      <c r="H7" s="52">
        <v>34.179098360655701</v>
      </c>
      <c r="I7" s="52">
        <v>32.086673518328098</v>
      </c>
      <c r="J7" s="52">
        <v>50.753358882868497</v>
      </c>
      <c r="K7" s="52">
        <v>48.998151848151799</v>
      </c>
      <c r="L7" s="52">
        <v>58.836545444121697</v>
      </c>
      <c r="M7" s="52">
        <v>55.245990436818197</v>
      </c>
    </row>
    <row r="8" spans="1:13" x14ac:dyDescent="0.3">
      <c r="A8" s="20">
        <f>VLOOKUP(B8,'[1]PORTFOLIO RAW'!A:B,2,FALSE)</f>
        <v>749382</v>
      </c>
      <c r="B8" s="20" t="s">
        <v>4</v>
      </c>
      <c r="C8" s="52">
        <v>61.364640480915099</v>
      </c>
      <c r="D8" s="52">
        <v>69.528456635645497</v>
      </c>
      <c r="E8" s="52">
        <v>69.528456635645497</v>
      </c>
      <c r="F8" s="52">
        <v>66.833352872215698</v>
      </c>
      <c r="G8" s="52">
        <v>65.184350132625895</v>
      </c>
      <c r="H8" s="52">
        <v>77.727663934426204</v>
      </c>
      <c r="I8" s="52">
        <v>77.727663934426204</v>
      </c>
      <c r="J8" s="52">
        <v>83.246206498433096</v>
      </c>
      <c r="K8" s="52">
        <v>78.814442454097602</v>
      </c>
      <c r="L8" s="52">
        <v>82.158498990696799</v>
      </c>
      <c r="M8" s="52">
        <v>86.444199986302706</v>
      </c>
    </row>
    <row r="9" spans="1:13" x14ac:dyDescent="0.3">
      <c r="A9" s="20" t="str">
        <f>VLOOKUP(B9,'[1]PORTFOLIO RAW'!A:B,2,FALSE)</f>
        <v>14806F</v>
      </c>
      <c r="B9" s="20" t="s">
        <v>5</v>
      </c>
      <c r="C9" s="52">
        <v>37.2962121212121</v>
      </c>
      <c r="D9" s="52">
        <v>37.730193595624101</v>
      </c>
      <c r="E9" s="52">
        <v>37.730193595624101</v>
      </c>
      <c r="F9" s="52">
        <v>46.1303152492668</v>
      </c>
      <c r="G9" s="52">
        <v>49.030131182027397</v>
      </c>
      <c r="H9" s="52">
        <v>51.132589556769801</v>
      </c>
      <c r="I9" s="52">
        <v>46.424335373673202</v>
      </c>
      <c r="J9" s="52">
        <v>46.259532825030398</v>
      </c>
      <c r="K9" s="52">
        <v>46.259532825030398</v>
      </c>
      <c r="L9" s="52">
        <v>42.812791030059898</v>
      </c>
      <c r="M9" s="52">
        <v>47.227948217813797</v>
      </c>
    </row>
    <row r="10" spans="1:13" x14ac:dyDescent="0.3">
      <c r="A10" s="20">
        <f>VLOOKUP(B10,'[1]PORTFOLIO RAW'!A:B,2,FALSE)</f>
        <v>936365</v>
      </c>
      <c r="B10" s="20" t="s">
        <v>6</v>
      </c>
      <c r="C10" s="52">
        <v>66.492963194382398</v>
      </c>
      <c r="D10" s="52">
        <v>62.677185314685303</v>
      </c>
      <c r="E10" s="52">
        <v>67.641639716807902</v>
      </c>
      <c r="F10" s="52">
        <v>66.690450371238697</v>
      </c>
      <c r="G10" s="52">
        <v>67.376541745730506</v>
      </c>
      <c r="H10" s="52">
        <v>76.2862187114401</v>
      </c>
      <c r="I10" s="52">
        <v>71.832643611554502</v>
      </c>
      <c r="J10" s="52">
        <v>71.832643611554502</v>
      </c>
      <c r="K10" s="52">
        <v>78.280173838852406</v>
      </c>
      <c r="L10" s="52">
        <v>75.660517317733806</v>
      </c>
      <c r="M10" s="52">
        <v>85.4068577381925</v>
      </c>
    </row>
    <row r="11" spans="1:13" x14ac:dyDescent="0.3">
      <c r="A11" s="20">
        <f>VLOOKUP(B11,'[1]PORTFOLIO RAW'!A:B,2,FALSE)</f>
        <v>545101</v>
      </c>
      <c r="B11" s="20" t="s">
        <v>7</v>
      </c>
      <c r="C11" s="52">
        <v>50.5035581602218</v>
      </c>
      <c r="D11" s="52">
        <v>58.055219730739701</v>
      </c>
      <c r="E11" s="52">
        <v>56.484257688758099</v>
      </c>
      <c r="F11" s="52">
        <v>56.484257688758099</v>
      </c>
      <c r="G11" s="52">
        <v>44.781637717121498</v>
      </c>
      <c r="H11" s="52">
        <v>44.781637717121498</v>
      </c>
      <c r="I11" s="52">
        <v>53.846650152405502</v>
      </c>
      <c r="J11" s="52">
        <v>53.846650152405502</v>
      </c>
      <c r="K11" s="52">
        <v>48.927767223910799</v>
      </c>
      <c r="L11" s="52">
        <v>58.433746808746797</v>
      </c>
      <c r="M11" s="52">
        <v>66.988270142180099</v>
      </c>
    </row>
    <row r="12" spans="1:13" x14ac:dyDescent="0.3">
      <c r="A12" s="20">
        <f>VLOOKUP(B12,'[1]PORTFOLIO RAW'!A:B,2,FALSE)</f>
        <v>933185</v>
      </c>
      <c r="B12" s="20" t="s">
        <v>8</v>
      </c>
      <c r="C12" s="52">
        <v>52.782482993197199</v>
      </c>
      <c r="D12" s="52">
        <v>55.595621642473397</v>
      </c>
      <c r="E12" s="52">
        <v>55.595621642473397</v>
      </c>
      <c r="F12" s="52">
        <v>58.328971975660103</v>
      </c>
      <c r="G12" s="52">
        <v>66.2135998650472</v>
      </c>
      <c r="H12" s="52">
        <v>69.337764055451601</v>
      </c>
      <c r="I12" s="52">
        <v>70.189451277199595</v>
      </c>
      <c r="J12" s="52">
        <v>70.189451277199595</v>
      </c>
      <c r="K12" s="52">
        <v>69.659622985709902</v>
      </c>
      <c r="L12" s="52">
        <v>69.118896213572597</v>
      </c>
      <c r="M12" s="52">
        <v>69.7313587381975</v>
      </c>
    </row>
    <row r="13" spans="1:13" x14ac:dyDescent="0.3">
      <c r="A13" s="20">
        <f>VLOOKUP(B13,'[1]PORTFOLIO RAW'!A:B,2,FALSE)</f>
        <v>277642</v>
      </c>
      <c r="B13" s="20" t="s">
        <v>9</v>
      </c>
      <c r="C13" s="52">
        <v>78.479117259552098</v>
      </c>
      <c r="D13" s="52">
        <v>78.479117259552098</v>
      </c>
      <c r="E13" s="52">
        <v>83.894055643945705</v>
      </c>
      <c r="F13" s="52">
        <v>82.949970733610797</v>
      </c>
      <c r="G13" s="52">
        <v>83.594284397848796</v>
      </c>
      <c r="H13" s="52">
        <v>83.594284397848796</v>
      </c>
      <c r="I13" s="52">
        <v>84.716912184538103</v>
      </c>
      <c r="J13" s="52">
        <v>84.716912184538103</v>
      </c>
      <c r="K13" s="52">
        <v>82.687352245862797</v>
      </c>
      <c r="L13" s="52">
        <v>82.000544544975796</v>
      </c>
      <c r="M13" s="52">
        <v>89.222975395093798</v>
      </c>
    </row>
    <row r="14" spans="1:13" x14ac:dyDescent="0.3">
      <c r="A14" s="20">
        <f>VLOOKUP(B14,'[1]PORTFOLIO RAW'!A:B,2,FALSE)</f>
        <v>905271</v>
      </c>
      <c r="B14" s="20" t="s">
        <v>10</v>
      </c>
      <c r="C14" s="52">
        <v>66.565326340326294</v>
      </c>
      <c r="D14" s="52">
        <v>78.888182691262202</v>
      </c>
      <c r="E14" s="52">
        <v>72.150888470303101</v>
      </c>
      <c r="F14" s="52">
        <v>77.437420797230601</v>
      </c>
      <c r="G14" s="52">
        <v>74.451963562752994</v>
      </c>
      <c r="H14" s="52">
        <v>84.362444829760406</v>
      </c>
      <c r="I14" s="52">
        <v>83.578388888036599</v>
      </c>
      <c r="J14" s="52">
        <v>76.011717545482497</v>
      </c>
      <c r="K14" s="52">
        <v>80.066104108657299</v>
      </c>
      <c r="L14" s="52">
        <v>79.926533231776105</v>
      </c>
      <c r="M14" s="52">
        <v>76.728143814821195</v>
      </c>
    </row>
    <row r="15" spans="1:13" x14ac:dyDescent="0.3">
      <c r="A15" s="20">
        <f>VLOOKUP(B15,'[1]PORTFOLIO RAW'!A:B,2,FALSE)</f>
        <v>277355</v>
      </c>
      <c r="B15" s="20" t="s">
        <v>11</v>
      </c>
      <c r="C15" s="52">
        <v>44.900541125541103</v>
      </c>
      <c r="D15" s="52">
        <v>44.900541125541103</v>
      </c>
      <c r="E15" s="52">
        <v>36.647063423789703</v>
      </c>
      <c r="F15" s="52">
        <v>37.963870058494798</v>
      </c>
      <c r="G15" s="52">
        <v>37.963870058494798</v>
      </c>
      <c r="H15" s="52">
        <v>41.3347672064777</v>
      </c>
      <c r="I15" s="52">
        <v>35.002323146828203</v>
      </c>
      <c r="J15" s="52">
        <v>55.1792841827478</v>
      </c>
      <c r="K15" s="52">
        <v>58.519485686727101</v>
      </c>
      <c r="L15" s="52">
        <v>66.453928602773303</v>
      </c>
      <c r="M15" s="52">
        <v>68.601283496040196</v>
      </c>
    </row>
    <row r="16" spans="1:13" x14ac:dyDescent="0.3">
      <c r="A16" s="20">
        <f>VLOOKUP(B16,'[1]PORTFOLIO RAW'!A:B,2,FALSE)</f>
        <v>130298</v>
      </c>
      <c r="B16" s="20" t="s">
        <v>12</v>
      </c>
      <c r="C16" s="52">
        <v>51.461783952959003</v>
      </c>
      <c r="D16" s="52">
        <v>43.691094661689498</v>
      </c>
      <c r="E16" s="52">
        <v>50.438409710605001</v>
      </c>
      <c r="F16" s="52">
        <v>50.438409710605001</v>
      </c>
      <c r="G16" s="52">
        <v>53.170086337457803</v>
      </c>
      <c r="H16" s="52">
        <v>65.114767206477694</v>
      </c>
      <c r="I16" s="52">
        <v>66.905454740685101</v>
      </c>
      <c r="J16" s="52">
        <v>66.905454740685101</v>
      </c>
      <c r="K16" s="52">
        <v>63.243954010836497</v>
      </c>
      <c r="L16" s="52">
        <v>65.401329167286605</v>
      </c>
      <c r="M16" s="52">
        <v>58.987828111769602</v>
      </c>
    </row>
    <row r="17" spans="1:13" x14ac:dyDescent="0.3">
      <c r="A17" s="20">
        <f>VLOOKUP(B17,'[1]PORTFOLIO RAW'!A:B,2,FALSE)</f>
        <v>325596</v>
      </c>
      <c r="B17" s="20" t="s">
        <v>13</v>
      </c>
      <c r="C17" s="52">
        <v>40.7485650510204</v>
      </c>
      <c r="D17" s="52">
        <v>36.405812538040102</v>
      </c>
      <c r="E17" s="52">
        <v>36.405812538040102</v>
      </c>
      <c r="F17" s="52">
        <v>39.3665935672514</v>
      </c>
      <c r="G17" s="52">
        <v>38.870879120879103</v>
      </c>
      <c r="H17" s="52">
        <v>31.4965277777777</v>
      </c>
      <c r="I17" s="52">
        <v>31.319523809523801</v>
      </c>
      <c r="J17" s="52">
        <v>37.851439101439098</v>
      </c>
      <c r="K17" s="52">
        <v>29.985397946084699</v>
      </c>
      <c r="L17" s="52">
        <v>44.788435828876999</v>
      </c>
      <c r="M17" s="52">
        <v>57.8509259259259</v>
      </c>
    </row>
    <row r="18" spans="1:13" x14ac:dyDescent="0.3">
      <c r="A18" s="20">
        <f>VLOOKUP(B18,'[1]PORTFOLIO RAW'!A:B,2,FALSE)</f>
        <v>906979</v>
      </c>
      <c r="B18" s="20" t="s">
        <v>14</v>
      </c>
      <c r="C18" s="52">
        <v>53.860865470148099</v>
      </c>
      <c r="D18" s="52">
        <v>48.125626959247597</v>
      </c>
      <c r="E18" s="52">
        <v>60.838314709036901</v>
      </c>
      <c r="F18" s="52">
        <v>55.332300183340699</v>
      </c>
      <c r="G18" s="52">
        <v>55.332300183340699</v>
      </c>
      <c r="H18" s="52">
        <v>56.029956249183698</v>
      </c>
      <c r="I18" s="52">
        <v>52.148238393718103</v>
      </c>
      <c r="J18" s="52">
        <v>47.864747973657501</v>
      </c>
      <c r="K18" s="52">
        <v>47.864747973657501</v>
      </c>
      <c r="L18" s="52">
        <v>53.556449447077398</v>
      </c>
      <c r="M18" s="52">
        <v>53.556449447077398</v>
      </c>
    </row>
    <row r="19" spans="1:13" x14ac:dyDescent="0.3">
      <c r="A19" s="20">
        <f>VLOOKUP(B19,'[1]PORTFOLIO RAW'!A:B,2,FALSE)</f>
        <v>322677</v>
      </c>
      <c r="B19" s="20" t="s">
        <v>15</v>
      </c>
      <c r="C19" s="52">
        <v>72.741371434765099</v>
      </c>
      <c r="D19" s="52">
        <v>69.413048855905998</v>
      </c>
      <c r="E19" s="52">
        <v>86.638156180799697</v>
      </c>
      <c r="F19" s="52">
        <v>86.638156180799697</v>
      </c>
      <c r="G19" s="52">
        <v>87.345681511471</v>
      </c>
      <c r="H19" s="52">
        <v>87.701985229398105</v>
      </c>
      <c r="I19" s="52">
        <v>84.764725400379803</v>
      </c>
      <c r="J19" s="52">
        <v>90.027798885511601</v>
      </c>
      <c r="K19" s="52">
        <v>90.027798885511601</v>
      </c>
      <c r="L19" s="52">
        <v>84.383073448290801</v>
      </c>
      <c r="M19" s="52">
        <v>84.7135190833921</v>
      </c>
    </row>
    <row r="20" spans="1:13" x14ac:dyDescent="0.3">
      <c r="A20" s="20" t="str">
        <f>VLOOKUP(B20,'[1]PORTFOLIO RAW'!A:B,2,FALSE)</f>
        <v>29026M</v>
      </c>
      <c r="B20" s="20" t="s">
        <v>16</v>
      </c>
      <c r="C20" s="52">
        <v>59.562628886035498</v>
      </c>
      <c r="D20" s="52">
        <v>59.8133116883116</v>
      </c>
      <c r="E20" s="52">
        <v>62.647376241495202</v>
      </c>
      <c r="F20" s="52">
        <v>63.852144679677203</v>
      </c>
      <c r="G20" s="52">
        <v>62.837672762808801</v>
      </c>
      <c r="H20" s="52">
        <v>62.837672762808801</v>
      </c>
      <c r="I20" s="52">
        <v>62.3654149319769</v>
      </c>
      <c r="J20" s="52">
        <v>62.3654149319769</v>
      </c>
      <c r="K20" s="52">
        <v>67.937393640841904</v>
      </c>
      <c r="L20" s="52">
        <v>76.7623694488327</v>
      </c>
      <c r="M20" s="52">
        <v>76.7623694488327</v>
      </c>
    </row>
    <row r="21" spans="1:13" x14ac:dyDescent="0.3">
      <c r="A21" s="20">
        <f>VLOOKUP(B21,'[1]PORTFOLIO RAW'!A:B,2,FALSE)</f>
        <v>904853</v>
      </c>
      <c r="B21" s="20" t="s">
        <v>17</v>
      </c>
      <c r="C21" s="52">
        <v>64.287734487734397</v>
      </c>
      <c r="D21" s="52">
        <v>55.202679898110802</v>
      </c>
      <c r="E21" s="52">
        <v>57.778765576831198</v>
      </c>
      <c r="F21" s="52">
        <v>56.221439720529197</v>
      </c>
      <c r="G21" s="52">
        <v>72.141502079002095</v>
      </c>
      <c r="H21" s="52">
        <v>74.887602459016307</v>
      </c>
      <c r="I21" s="52">
        <v>69.279681238397899</v>
      </c>
      <c r="J21" s="52">
        <v>74.699704858816801</v>
      </c>
      <c r="K21" s="52">
        <v>69.896896506271503</v>
      </c>
      <c r="L21" s="52">
        <v>74.899080212585204</v>
      </c>
      <c r="M21" s="52">
        <v>76.579317355454194</v>
      </c>
    </row>
    <row r="22" spans="1:13" x14ac:dyDescent="0.3">
      <c r="A22" s="20">
        <f>VLOOKUP(B22,'[1]PORTFOLIO RAW'!A:B,2,FALSE)</f>
        <v>891399</v>
      </c>
      <c r="B22" s="20" t="s">
        <v>18</v>
      </c>
      <c r="C22" s="52">
        <v>38.811050156739803</v>
      </c>
      <c r="D22" s="52">
        <v>43.800752228826099</v>
      </c>
      <c r="E22" s="52">
        <v>43.800752228826099</v>
      </c>
      <c r="F22" s="52">
        <v>32.044996417871502</v>
      </c>
      <c r="G22" s="52">
        <v>38.320868276460303</v>
      </c>
      <c r="H22" s="52">
        <v>38.320868276460303</v>
      </c>
      <c r="I22" s="52">
        <v>59.412064259599298</v>
      </c>
      <c r="J22" s="52">
        <v>56.365129495947301</v>
      </c>
      <c r="K22" s="52">
        <v>56.365129495947301</v>
      </c>
      <c r="L22" s="52">
        <v>68.017544955044897</v>
      </c>
      <c r="M22" s="52">
        <v>76.9470701649999</v>
      </c>
    </row>
    <row r="23" spans="1:13" x14ac:dyDescent="0.3">
      <c r="A23" s="20">
        <f>VLOOKUP(B23,'[1]PORTFOLIO RAW'!A:B,2,FALSE)</f>
        <v>670942</v>
      </c>
      <c r="B23" s="20" t="s">
        <v>19</v>
      </c>
      <c r="C23" s="52">
        <v>53.852774295704897</v>
      </c>
      <c r="D23" s="52">
        <v>45.415141158989499</v>
      </c>
      <c r="E23" s="52">
        <v>55.989595545134797</v>
      </c>
      <c r="F23" s="52">
        <v>43.739700158014401</v>
      </c>
      <c r="G23" s="52">
        <v>43.739700158014401</v>
      </c>
      <c r="H23" s="52">
        <v>50.312170667447297</v>
      </c>
      <c r="I23" s="52">
        <v>50.312170667447297</v>
      </c>
      <c r="J23" s="52">
        <v>55.378436921356901</v>
      </c>
      <c r="K23" s="52">
        <v>49.874950049950101</v>
      </c>
      <c r="L23" s="52">
        <v>49.874950049950101</v>
      </c>
      <c r="M23" s="52">
        <v>54.697698036560503</v>
      </c>
    </row>
    <row r="24" spans="1:13" x14ac:dyDescent="0.3">
      <c r="A24" s="20">
        <f>VLOOKUP(B24,'[1]PORTFOLIO RAW'!A:B,2,FALSE)</f>
        <v>905425</v>
      </c>
      <c r="B24" s="20" t="s">
        <v>20</v>
      </c>
      <c r="C24" s="52">
        <v>63.3137590916226</v>
      </c>
      <c r="D24" s="52">
        <v>62.288109550182298</v>
      </c>
      <c r="E24" s="52">
        <v>62.288109550182298</v>
      </c>
      <c r="F24" s="52">
        <v>80.207769684356506</v>
      </c>
      <c r="G24" s="52">
        <v>80.207769684356506</v>
      </c>
      <c r="H24" s="52">
        <v>72.378601133076103</v>
      </c>
      <c r="I24" s="52">
        <v>72.378601133076103</v>
      </c>
      <c r="J24" s="52">
        <v>67.414439876670102</v>
      </c>
      <c r="K24" s="52">
        <v>67.202399949341398</v>
      </c>
      <c r="L24" s="52">
        <v>73.905789889415402</v>
      </c>
      <c r="M24" s="52">
        <v>77.8678513039264</v>
      </c>
    </row>
    <row r="25" spans="1:13" x14ac:dyDescent="0.3">
      <c r="A25" s="20">
        <f>VLOOKUP(B25,'[1]PORTFOLIO RAW'!A:B,2,FALSE)</f>
        <v>906156</v>
      </c>
      <c r="B25" s="20" t="s">
        <v>21</v>
      </c>
      <c r="C25" s="52">
        <v>67.328067748621294</v>
      </c>
      <c r="D25" s="52">
        <v>74.458592523568399</v>
      </c>
      <c r="E25" s="52">
        <v>77.052518959632295</v>
      </c>
      <c r="F25" s="52">
        <v>77.052518959632295</v>
      </c>
      <c r="G25" s="52">
        <v>75.795556274872695</v>
      </c>
      <c r="H25" s="52">
        <v>71.695083619777904</v>
      </c>
      <c r="I25" s="52">
        <v>67.850272648123493</v>
      </c>
      <c r="J25" s="52">
        <v>68.894057324659798</v>
      </c>
      <c r="K25" s="52">
        <v>62.606550911774697</v>
      </c>
      <c r="L25" s="52">
        <v>62.606550911774697</v>
      </c>
      <c r="M25" s="52">
        <v>68.394513327359604</v>
      </c>
    </row>
    <row r="26" spans="1:13" x14ac:dyDescent="0.3">
      <c r="A26" s="20">
        <f>VLOOKUP(B26,'[1]PORTFOLIO RAW'!A:B,2,FALSE)</f>
        <v>916305</v>
      </c>
      <c r="B26" s="20" t="s">
        <v>22</v>
      </c>
      <c r="C26" s="52">
        <v>58.6750913567247</v>
      </c>
      <c r="D26" s="52">
        <v>79.893560606060603</v>
      </c>
      <c r="E26" s="52">
        <v>62.6214225236792</v>
      </c>
      <c r="F26" s="52">
        <v>62.477799626614399</v>
      </c>
      <c r="G26" s="52">
        <v>62.477799626614399</v>
      </c>
      <c r="H26" s="52">
        <v>42.5478617697216</v>
      </c>
      <c r="I26" s="52">
        <v>42.5478617697216</v>
      </c>
      <c r="J26" s="52">
        <v>39.147827433417497</v>
      </c>
      <c r="K26" s="52">
        <v>56.160383095165699</v>
      </c>
      <c r="L26" s="52">
        <v>77.051527679741795</v>
      </c>
      <c r="M26" s="52">
        <v>75.898864489639394</v>
      </c>
    </row>
    <row r="27" spans="1:13" x14ac:dyDescent="0.3">
      <c r="A27" s="20">
        <f>VLOOKUP(B27,'[1]PORTFOLIO RAW'!A:B,2,FALSE)</f>
        <v>680902</v>
      </c>
      <c r="B27" s="20" t="s">
        <v>23</v>
      </c>
      <c r="C27" s="52">
        <v>58.002246603970697</v>
      </c>
      <c r="D27" s="52">
        <v>45.210537933113599</v>
      </c>
      <c r="E27" s="52">
        <v>41.8691575781259</v>
      </c>
      <c r="F27" s="52">
        <v>56.278632731577297</v>
      </c>
      <c r="G27" s="52">
        <v>46.205032706527902</v>
      </c>
      <c r="H27" s="52">
        <v>53.495343529254903</v>
      </c>
      <c r="I27" s="52">
        <v>44.609068891066499</v>
      </c>
      <c r="J27" s="52">
        <v>44.928901810492903</v>
      </c>
      <c r="K27" s="52">
        <v>42.111836080586102</v>
      </c>
      <c r="L27" s="52">
        <v>50.839086614412402</v>
      </c>
      <c r="M27" s="52">
        <v>52.673276240902901</v>
      </c>
    </row>
    <row r="28" spans="1:13" x14ac:dyDescent="0.3">
      <c r="A28" s="20" t="str">
        <f>VLOOKUP(B28,'[1]PORTFOLIO RAW'!A:B,2,FALSE)</f>
        <v>31604H</v>
      </c>
      <c r="B28" s="20" t="s">
        <v>24</v>
      </c>
      <c r="C28" s="52">
        <v>54.302886977886899</v>
      </c>
      <c r="D28" s="52">
        <v>56.159379643387801</v>
      </c>
      <c r="E28" s="52">
        <v>67.714186576114102</v>
      </c>
      <c r="F28" s="52">
        <v>63.317377731529596</v>
      </c>
      <c r="G28" s="52">
        <v>54.030662194116999</v>
      </c>
      <c r="H28" s="52">
        <v>53.534031030444901</v>
      </c>
      <c r="I28" s="52">
        <v>55.436971475451202</v>
      </c>
      <c r="J28" s="52">
        <v>54.679138223130202</v>
      </c>
      <c r="K28" s="52">
        <v>60.885962462734099</v>
      </c>
      <c r="L28" s="52">
        <v>61.137424514600198</v>
      </c>
      <c r="M28" s="52">
        <v>71.002831598346305</v>
      </c>
    </row>
    <row r="29" spans="1:13" x14ac:dyDescent="0.3">
      <c r="A29" s="20">
        <f>VLOOKUP(B29,'[1]PORTFOLIO RAW'!A:B,2,FALSE)</f>
        <v>154680</v>
      </c>
      <c r="B29" s="20" t="s">
        <v>25</v>
      </c>
      <c r="C29" s="52">
        <v>33.994805194805203</v>
      </c>
      <c r="D29" s="52">
        <v>23.617099761567399</v>
      </c>
      <c r="E29" s="52">
        <v>27.234056271981199</v>
      </c>
      <c r="F29" s="52">
        <v>33.915146053218301</v>
      </c>
      <c r="G29" s="52">
        <v>37.974726377547498</v>
      </c>
      <c r="H29" s="52">
        <v>35.409131659836099</v>
      </c>
      <c r="I29" s="52">
        <v>33.513586533370699</v>
      </c>
      <c r="J29" s="52">
        <v>35.914674348621602</v>
      </c>
      <c r="K29" s="52">
        <v>35.240693130399002</v>
      </c>
      <c r="L29" s="52">
        <v>39.607525571419998</v>
      </c>
      <c r="M29" s="52">
        <v>53.584399318575798</v>
      </c>
    </row>
    <row r="30" spans="1:13" x14ac:dyDescent="0.3">
      <c r="A30" s="20">
        <f>VLOOKUP(B30,'[1]PORTFOLIO RAW'!A:B,2,FALSE)</f>
        <v>938692</v>
      </c>
      <c r="B30" s="20" t="s">
        <v>26</v>
      </c>
      <c r="C30" s="52">
        <v>66.273593073593105</v>
      </c>
      <c r="D30" s="52">
        <v>62.158339524517103</v>
      </c>
      <c r="E30" s="52">
        <v>68.127198124267295</v>
      </c>
      <c r="F30" s="52">
        <v>65.872008324661806</v>
      </c>
      <c r="G30" s="52">
        <v>59.552226720647703</v>
      </c>
      <c r="H30" s="52">
        <v>60.044007800105703</v>
      </c>
      <c r="I30" s="52">
        <v>62.0702682093956</v>
      </c>
      <c r="J30" s="52">
        <v>72.039260385005093</v>
      </c>
      <c r="K30" s="52">
        <v>73.319763569763495</v>
      </c>
      <c r="L30" s="52">
        <v>75.952970163722497</v>
      </c>
      <c r="M30" s="52">
        <v>84.9607728427372</v>
      </c>
    </row>
    <row r="31" spans="1:13" x14ac:dyDescent="0.3">
      <c r="A31" s="20">
        <f>VLOOKUP(B31,'[1]PORTFOLIO RAW'!A:B,2,FALSE)</f>
        <v>546075</v>
      </c>
      <c r="B31" s="20" t="s">
        <v>27</v>
      </c>
      <c r="C31" s="52">
        <v>47.756765300961099</v>
      </c>
      <c r="D31" s="52">
        <v>22.639239722634901</v>
      </c>
      <c r="E31" s="52">
        <v>34.692388209680097</v>
      </c>
      <c r="F31" s="52">
        <v>34.692388209680097</v>
      </c>
      <c r="G31" s="52">
        <v>33.1856203007518</v>
      </c>
      <c r="H31" s="52">
        <v>33.1856203007518</v>
      </c>
      <c r="I31" s="52">
        <v>27.9769467213114</v>
      </c>
      <c r="J31" s="52">
        <v>30.560114826072201</v>
      </c>
      <c r="K31" s="52">
        <v>30.560114826072201</v>
      </c>
      <c r="L31" s="52">
        <v>32.063081655186899</v>
      </c>
      <c r="M31" s="52">
        <v>24.922260850586099</v>
      </c>
    </row>
    <row r="32" spans="1:13" x14ac:dyDescent="0.3">
      <c r="A32" s="20">
        <f>VLOOKUP(B32,'[1]PORTFOLIO RAW'!A:B,2,FALSE)</f>
        <v>905276</v>
      </c>
      <c r="B32" s="20" t="s">
        <v>28</v>
      </c>
      <c r="C32" s="52">
        <v>59.424562937062902</v>
      </c>
      <c r="D32" s="52">
        <v>54.462015266730702</v>
      </c>
      <c r="E32" s="52">
        <v>61.798607854630703</v>
      </c>
      <c r="F32" s="52">
        <v>80.755673471261503</v>
      </c>
      <c r="G32" s="52">
        <v>73.948222419028298</v>
      </c>
      <c r="H32" s="52">
        <v>72.567532059756701</v>
      </c>
      <c r="I32" s="52">
        <v>70.470766547855902</v>
      </c>
      <c r="J32" s="52">
        <v>81.260928918039795</v>
      </c>
      <c r="K32" s="52">
        <v>80.235967640606802</v>
      </c>
      <c r="L32" s="52">
        <v>78.3314828811897</v>
      </c>
      <c r="M32" s="52">
        <v>77.343206804210297</v>
      </c>
    </row>
    <row r="33" spans="1:13" x14ac:dyDescent="0.3">
      <c r="A33" s="20" t="str">
        <f>VLOOKUP(B33,'[1]PORTFOLIO RAW'!A:B,2,FALSE)</f>
        <v>14737P</v>
      </c>
      <c r="B33" s="20" t="s">
        <v>29</v>
      </c>
      <c r="C33" s="52">
        <v>55.515940012368503</v>
      </c>
      <c r="D33" s="52">
        <v>55.8298376957366</v>
      </c>
      <c r="E33" s="52">
        <v>68.133878561193896</v>
      </c>
      <c r="F33" s="52">
        <v>78.658201092611804</v>
      </c>
      <c r="G33" s="52">
        <v>80.427834008097093</v>
      </c>
      <c r="H33" s="52">
        <v>69.9333122455715</v>
      </c>
      <c r="I33" s="52">
        <v>70.379561062597404</v>
      </c>
      <c r="J33" s="52">
        <v>69.157440963292004</v>
      </c>
      <c r="K33" s="52">
        <v>69.914303088216101</v>
      </c>
      <c r="L33" s="52">
        <v>69.467621886659202</v>
      </c>
      <c r="M33" s="52">
        <v>72.088232709727905</v>
      </c>
    </row>
    <row r="34" spans="1:13" x14ac:dyDescent="0.3">
      <c r="A34" s="20">
        <f>VLOOKUP(B34,'[1]PORTFOLIO RAW'!A:B,2,FALSE)</f>
        <v>922817</v>
      </c>
      <c r="B34" s="20" t="s">
        <v>30</v>
      </c>
      <c r="C34" s="52">
        <v>56.106815803244302</v>
      </c>
      <c r="D34" s="52">
        <v>59.396158606245201</v>
      </c>
      <c r="E34" s="52">
        <v>63.6612811791383</v>
      </c>
      <c r="F34" s="52">
        <v>57.162373548145297</v>
      </c>
      <c r="G34" s="52">
        <v>54.7547695605573</v>
      </c>
      <c r="H34" s="52">
        <v>64.606445705333101</v>
      </c>
      <c r="I34" s="52">
        <v>66.667798540515406</v>
      </c>
      <c r="J34" s="52">
        <v>66.668021515813294</v>
      </c>
      <c r="K34" s="52">
        <v>63.064140139751501</v>
      </c>
      <c r="L34" s="52">
        <v>54.720797607706103</v>
      </c>
      <c r="M34" s="52">
        <v>61.154702240566102</v>
      </c>
    </row>
    <row r="35" spans="1:13" x14ac:dyDescent="0.3">
      <c r="A35" s="20">
        <f>VLOOKUP(B35,'[1]PORTFOLIO RAW'!A:B,2,FALSE)</f>
        <v>921983</v>
      </c>
      <c r="B35" s="20" t="s">
        <v>31</v>
      </c>
      <c r="C35" s="52">
        <v>48.5671918236186</v>
      </c>
      <c r="D35" s="52">
        <v>38.664189649302003</v>
      </c>
      <c r="E35" s="52">
        <v>39.862741456166397</v>
      </c>
      <c r="F35" s="52">
        <v>37.445799877605403</v>
      </c>
      <c r="G35" s="52">
        <v>48.7422100026184</v>
      </c>
      <c r="H35" s="52">
        <v>48.7422100026184</v>
      </c>
      <c r="I35" s="52">
        <v>55.867503438613703</v>
      </c>
      <c r="J35" s="52">
        <v>57.738284615894401</v>
      </c>
      <c r="K35" s="52">
        <v>57.738284615894401</v>
      </c>
      <c r="L35" s="52">
        <v>61.074565568960097</v>
      </c>
      <c r="M35" s="52">
        <v>66.862143038331894</v>
      </c>
    </row>
    <row r="36" spans="1:13" x14ac:dyDescent="0.3">
      <c r="A36" s="20">
        <f>VLOOKUP(B36,'[1]PORTFOLIO RAW'!A:B,2,FALSE)</f>
        <v>132808</v>
      </c>
      <c r="B36" s="20" t="s">
        <v>32</v>
      </c>
      <c r="C36" s="52">
        <v>48.750242007220898</v>
      </c>
      <c r="D36" s="52">
        <v>43.635272213661999</v>
      </c>
      <c r="E36" s="52">
        <v>60.305526609063101</v>
      </c>
      <c r="F36" s="52">
        <v>59.4036075419626</v>
      </c>
      <c r="G36" s="52">
        <v>58.222935644399399</v>
      </c>
      <c r="H36" s="52">
        <v>50.092010225612697</v>
      </c>
      <c r="I36" s="52">
        <v>50.092010225612697</v>
      </c>
      <c r="J36" s="52">
        <v>50.996674928964403</v>
      </c>
      <c r="K36" s="52">
        <v>54.1063069908814</v>
      </c>
      <c r="L36" s="52">
        <v>56.064442779481404</v>
      </c>
      <c r="M36" s="52">
        <v>58.164885808794999</v>
      </c>
    </row>
    <row r="37" spans="1:13" x14ac:dyDescent="0.3">
      <c r="A37" s="20">
        <f>VLOOKUP(B37,'[1]PORTFOLIO RAW'!A:B,2,FALSE)</f>
        <v>992816</v>
      </c>
      <c r="B37" s="20" t="s">
        <v>33</v>
      </c>
      <c r="C37" s="52">
        <v>65.594696969696898</v>
      </c>
      <c r="D37" s="52">
        <v>50.7141530460624</v>
      </c>
      <c r="E37" s="52">
        <v>63.346788211990102</v>
      </c>
      <c r="F37" s="52">
        <v>64.282166248393196</v>
      </c>
      <c r="G37" s="52">
        <v>69.560824230387198</v>
      </c>
      <c r="H37" s="52">
        <v>66.229792805100104</v>
      </c>
      <c r="I37" s="52">
        <v>66.283620722469607</v>
      </c>
      <c r="J37" s="52">
        <v>67.297619047619094</v>
      </c>
      <c r="K37" s="52">
        <v>73.643154015795503</v>
      </c>
      <c r="L37" s="52">
        <v>76.732269803656095</v>
      </c>
      <c r="M37" s="52">
        <v>80.654669986653104</v>
      </c>
    </row>
    <row r="38" spans="1:13" x14ac:dyDescent="0.3">
      <c r="A38" s="20">
        <f>VLOOKUP(B38,'[1]PORTFOLIO RAW'!A:B,2,FALSE)</f>
        <v>905296</v>
      </c>
      <c r="B38" s="20" t="s">
        <v>34</v>
      </c>
      <c r="C38" s="52">
        <v>77.250349608735704</v>
      </c>
      <c r="D38" s="52">
        <v>77.008616671036904</v>
      </c>
      <c r="E38" s="52">
        <v>73.488867721766297</v>
      </c>
      <c r="F38" s="52">
        <v>77.300227244904207</v>
      </c>
      <c r="G38" s="52">
        <v>77.300227244904207</v>
      </c>
      <c r="H38" s="52">
        <v>80.793831526529104</v>
      </c>
      <c r="I38" s="52">
        <v>79.113066082088693</v>
      </c>
      <c r="J38" s="52">
        <v>79.113066082088693</v>
      </c>
      <c r="K38" s="52">
        <v>73.812075401269098</v>
      </c>
      <c r="L38" s="52">
        <v>72.050395480807794</v>
      </c>
      <c r="M38" s="52">
        <v>73.842093306623099</v>
      </c>
    </row>
    <row r="39" spans="1:13" x14ac:dyDescent="0.3">
      <c r="A39" s="20">
        <f>VLOOKUP(B39,'[1]PORTFOLIO RAW'!A:B,2,FALSE)</f>
        <v>921093</v>
      </c>
      <c r="B39" s="20" t="s">
        <v>35</v>
      </c>
      <c r="C39" s="52">
        <v>53.594769119769097</v>
      </c>
      <c r="D39" s="52">
        <v>51.600477605603899</v>
      </c>
      <c r="E39" s="52">
        <v>68.496678389996106</v>
      </c>
      <c r="F39" s="52">
        <v>72.462929240374606</v>
      </c>
      <c r="G39" s="52">
        <v>69.249393624393605</v>
      </c>
      <c r="H39" s="52">
        <v>65.856796448087394</v>
      </c>
      <c r="I39" s="52">
        <v>67.865832915063294</v>
      </c>
      <c r="J39" s="52">
        <v>70.270263424518703</v>
      </c>
      <c r="K39" s="52">
        <v>68.191556707181704</v>
      </c>
      <c r="L39" s="52">
        <v>61.8789020765416</v>
      </c>
      <c r="M39" s="52">
        <v>58.687490660955298</v>
      </c>
    </row>
    <row r="40" spans="1:13" x14ac:dyDescent="0.3">
      <c r="A40" s="20">
        <f>VLOOKUP(B40,'[1]PORTFOLIO RAW'!A:B,2,FALSE)</f>
        <v>905113</v>
      </c>
      <c r="B40" s="20" t="s">
        <v>36</v>
      </c>
      <c r="C40" s="52">
        <v>80.472424242424196</v>
      </c>
      <c r="D40" s="52">
        <v>78.201080712611599</v>
      </c>
      <c r="E40" s="52">
        <v>80.212059545665596</v>
      </c>
      <c r="F40" s="52">
        <v>80.287643995210104</v>
      </c>
      <c r="G40" s="52">
        <v>76.804182802323496</v>
      </c>
      <c r="H40" s="52">
        <v>81.394165649343094</v>
      </c>
      <c r="I40" s="52">
        <v>82.139449435088594</v>
      </c>
      <c r="J40" s="52">
        <v>81.229826123443104</v>
      </c>
      <c r="K40" s="52">
        <v>78.5410545830008</v>
      </c>
      <c r="L40" s="52">
        <v>85.656436572905704</v>
      </c>
      <c r="M40" s="52">
        <v>80.259351046169598</v>
      </c>
    </row>
    <row r="41" spans="1:13" x14ac:dyDescent="0.3">
      <c r="A41" s="20" t="str">
        <f>VLOOKUP(B41,'[1]PORTFOLIO RAW'!A:B,2,FALSE)</f>
        <v>28341F</v>
      </c>
      <c r="B41" s="20" t="s">
        <v>37</v>
      </c>
      <c r="C41" s="52">
        <v>41.170964749536097</v>
      </c>
      <c r="D41" s="52">
        <v>43.053331094982198</v>
      </c>
      <c r="E41" s="52">
        <v>47.297695807514103</v>
      </c>
      <c r="F41" s="52">
        <v>47.297695807514103</v>
      </c>
      <c r="G41" s="52">
        <v>46.5894298245614</v>
      </c>
      <c r="H41" s="52">
        <v>52.7641723511937</v>
      </c>
      <c r="I41" s="52">
        <v>52.7641723511937</v>
      </c>
      <c r="J41" s="52">
        <v>49.576372652170498</v>
      </c>
      <c r="K41" s="52">
        <v>49.576372652170498</v>
      </c>
      <c r="L41" s="52">
        <v>53.7566346696781</v>
      </c>
      <c r="M41" s="52">
        <v>53.883013386104601</v>
      </c>
    </row>
    <row r="42" spans="1:13" x14ac:dyDescent="0.3">
      <c r="A42" s="20">
        <f>VLOOKUP(B42,'[1]PORTFOLIO RAW'!A:B,2,FALSE)</f>
        <v>945388</v>
      </c>
      <c r="B42" s="20" t="s">
        <v>38</v>
      </c>
      <c r="C42" s="52">
        <v>72.037617554858898</v>
      </c>
      <c r="D42" s="52">
        <v>71.605314727480206</v>
      </c>
      <c r="E42" s="52">
        <v>72.820032091134095</v>
      </c>
      <c r="F42" s="52">
        <v>80.732264747157402</v>
      </c>
      <c r="G42" s="52">
        <v>75.784814467828795</v>
      </c>
      <c r="H42" s="52">
        <v>71.224637228441907</v>
      </c>
      <c r="I42" s="52">
        <v>70.628126070572094</v>
      </c>
      <c r="J42" s="52">
        <v>72.348211532531593</v>
      </c>
      <c r="K42" s="52">
        <v>68.9175373237873</v>
      </c>
      <c r="L42" s="52">
        <v>71.959411836189105</v>
      </c>
      <c r="M42" s="52">
        <v>69.921411269145395</v>
      </c>
    </row>
    <row r="43" spans="1:13" x14ac:dyDescent="0.3">
      <c r="A43" s="20">
        <f>VLOOKUP(B43,'[1]PORTFOLIO RAW'!A:B,2,FALSE)</f>
        <v>702259</v>
      </c>
      <c r="B43" s="20" t="s">
        <v>39</v>
      </c>
      <c r="C43" s="52">
        <v>49.129545454545401</v>
      </c>
      <c r="D43" s="52">
        <v>69.437925236568404</v>
      </c>
      <c r="E43" s="52">
        <v>72.727246396800197</v>
      </c>
      <c r="F43" s="52">
        <v>78.029835931422497</v>
      </c>
      <c r="G43" s="52">
        <v>78.029835931422497</v>
      </c>
      <c r="H43" s="52">
        <v>72.201075819672099</v>
      </c>
      <c r="I43" s="52">
        <v>81.665996742557496</v>
      </c>
      <c r="J43" s="52">
        <v>81.561573714097193</v>
      </c>
      <c r="K43" s="52">
        <v>81.561573714097193</v>
      </c>
      <c r="L43" s="52">
        <v>91.840343601895697</v>
      </c>
      <c r="M43" s="52">
        <v>91.827788794391594</v>
      </c>
    </row>
    <row r="44" spans="1:13" x14ac:dyDescent="0.3">
      <c r="A44" s="20">
        <f>VLOOKUP(B44,'[1]PORTFOLIO RAW'!A:B,2,FALSE)</f>
        <v>912669</v>
      </c>
      <c r="B44" s="20" t="s">
        <v>40</v>
      </c>
      <c r="C44" s="52">
        <v>37.687437686939099</v>
      </c>
      <c r="D44" s="52">
        <v>56.3529247055423</v>
      </c>
      <c r="E44" s="52">
        <v>34.302872215709201</v>
      </c>
      <c r="F44" s="52">
        <v>34.302872215709201</v>
      </c>
      <c r="G44" s="52">
        <v>34.302872215709201</v>
      </c>
      <c r="H44" s="52">
        <v>53.488523001651998</v>
      </c>
      <c r="I44" s="52">
        <v>53.931979228647101</v>
      </c>
      <c r="J44" s="52">
        <v>53.931979228647101</v>
      </c>
      <c r="K44" s="52">
        <v>53.931979228647101</v>
      </c>
      <c r="L44" s="52">
        <v>54.089526342451798</v>
      </c>
      <c r="M44" s="52">
        <v>56.184710289710303</v>
      </c>
    </row>
    <row r="45" spans="1:13" x14ac:dyDescent="0.3">
      <c r="A45" s="20">
        <f>VLOOKUP(B45,'[1]PORTFOLIO RAW'!A:B,2,FALSE)</f>
        <v>544616</v>
      </c>
      <c r="B45" s="20" t="s">
        <v>41</v>
      </c>
      <c r="C45" s="52">
        <v>47.177272727272701</v>
      </c>
      <c r="D45" s="52">
        <v>33.375169584598403</v>
      </c>
      <c r="E45" s="52">
        <v>35.893926413562902</v>
      </c>
      <c r="F45" s="52">
        <v>32.3377696055245</v>
      </c>
      <c r="G45" s="52">
        <v>39.2037439469715</v>
      </c>
      <c r="H45" s="52">
        <v>34.696152094717597</v>
      </c>
      <c r="I45" s="52">
        <v>55.816182957553004</v>
      </c>
      <c r="J45" s="52">
        <v>61.677350042072298</v>
      </c>
      <c r="K45" s="52">
        <v>53.392380346925798</v>
      </c>
      <c r="L45" s="52">
        <v>65.837212698439004</v>
      </c>
      <c r="M45" s="52">
        <v>74.519248215797703</v>
      </c>
    </row>
    <row r="46" spans="1:13" x14ac:dyDescent="0.3">
      <c r="A46" s="20">
        <f>VLOOKUP(B46,'[1]PORTFOLIO RAW'!A:B,2,FALSE)</f>
        <v>130502</v>
      </c>
      <c r="B46" s="20" t="s">
        <v>42</v>
      </c>
      <c r="C46" s="52">
        <v>39.143900873138101</v>
      </c>
      <c r="D46" s="52">
        <v>48.671819210041903</v>
      </c>
      <c r="E46" s="52">
        <v>48.671819210041903</v>
      </c>
      <c r="F46" s="52">
        <v>40.010409882332503</v>
      </c>
      <c r="G46" s="52">
        <v>38.073897182861003</v>
      </c>
      <c r="H46" s="52">
        <v>38.073897182861003</v>
      </c>
      <c r="I46" s="52">
        <v>71.239122987324393</v>
      </c>
      <c r="J46" s="52">
        <v>71.239122987324393</v>
      </c>
      <c r="K46" s="52">
        <v>81.890418405124194</v>
      </c>
      <c r="L46" s="52">
        <v>81.890418405124194</v>
      </c>
      <c r="M46" s="52">
        <v>77.776464583316795</v>
      </c>
    </row>
    <row r="47" spans="1:13" x14ac:dyDescent="0.3">
      <c r="A47" s="20">
        <f>VLOOKUP(B47,'[1]PORTFOLIO RAW'!A:B,2,FALSE)</f>
        <v>921161</v>
      </c>
      <c r="B47" s="20" t="s">
        <v>43</v>
      </c>
      <c r="C47" s="52">
        <v>24.449688057041001</v>
      </c>
      <c r="D47" s="52">
        <v>24.449688057041001</v>
      </c>
      <c r="E47" s="52">
        <v>74.947154161781896</v>
      </c>
      <c r="F47" s="52">
        <v>67.223234402569702</v>
      </c>
      <c r="G47" s="52">
        <v>67.223234402569702</v>
      </c>
      <c r="H47" s="52">
        <v>82.420364372469606</v>
      </c>
      <c r="I47" s="52">
        <v>75.717788175474595</v>
      </c>
      <c r="J47" s="52">
        <v>72.650595238095207</v>
      </c>
      <c r="K47" s="52">
        <v>72.650595238095207</v>
      </c>
      <c r="L47" s="52">
        <v>77.843473193473102</v>
      </c>
      <c r="M47" s="52">
        <v>81.749881272318902</v>
      </c>
    </row>
    <row r="48" spans="1:13" x14ac:dyDescent="0.3">
      <c r="A48" s="20">
        <f>VLOOKUP(B48,'[1]PORTFOLIO RAW'!A:B,2,FALSE)</f>
        <v>921431</v>
      </c>
      <c r="B48" s="20" t="s">
        <v>44</v>
      </c>
      <c r="C48" s="52">
        <v>42.257101669195698</v>
      </c>
      <c r="D48" s="52">
        <v>72.559948669458294</v>
      </c>
      <c r="E48" s="52">
        <v>72.559948669458294</v>
      </c>
      <c r="F48" s="52">
        <v>80.603231733821502</v>
      </c>
      <c r="G48" s="52">
        <v>80.603231733821502</v>
      </c>
      <c r="H48" s="52">
        <v>73.342022879201494</v>
      </c>
      <c r="I48" s="52">
        <v>75.477880236794107</v>
      </c>
      <c r="J48" s="52">
        <v>75.441363442151498</v>
      </c>
      <c r="K48" s="52">
        <v>75.621685606060595</v>
      </c>
      <c r="L48" s="52">
        <v>75.621685606060595</v>
      </c>
      <c r="M48" s="52">
        <v>76.907961427066795</v>
      </c>
    </row>
    <row r="49" spans="1:13" x14ac:dyDescent="0.3">
      <c r="A49" s="20">
        <f>VLOOKUP(B49,'[1]PORTFOLIO RAW'!A:B,2,FALSE)</f>
        <v>932060</v>
      </c>
      <c r="B49" s="20" t="s">
        <v>45</v>
      </c>
      <c r="C49" s="52">
        <v>47.663731060606104</v>
      </c>
      <c r="D49" s="52">
        <v>58.902871252512803</v>
      </c>
      <c r="E49" s="52">
        <v>59.454907050745199</v>
      </c>
      <c r="F49" s="52">
        <v>65.3814711238293</v>
      </c>
      <c r="G49" s="52">
        <v>56.155881446928298</v>
      </c>
      <c r="H49" s="52">
        <v>64.096823770491795</v>
      </c>
      <c r="I49" s="52">
        <v>63.916335896799801</v>
      </c>
      <c r="J49" s="52">
        <v>64.434438016799007</v>
      </c>
      <c r="K49" s="52">
        <v>67.269803725686103</v>
      </c>
      <c r="L49" s="52">
        <v>69.395991830880504</v>
      </c>
      <c r="M49" s="52">
        <v>75.305173346504802</v>
      </c>
    </row>
    <row r="50" spans="1:13" x14ac:dyDescent="0.3">
      <c r="A50" s="20">
        <f>VLOOKUP(B50,'[1]PORTFOLIO RAW'!A:B,2,FALSE)</f>
        <v>923937</v>
      </c>
      <c r="B50" s="20" t="s">
        <v>46</v>
      </c>
      <c r="C50" s="52">
        <v>78.293083003952503</v>
      </c>
      <c r="D50" s="52">
        <v>75.212567473409294</v>
      </c>
      <c r="E50" s="52">
        <v>77.541346782309205</v>
      </c>
      <c r="F50" s="52">
        <v>83.834929621656798</v>
      </c>
      <c r="G50" s="52">
        <v>80.972234697160602</v>
      </c>
      <c r="H50" s="52">
        <v>73.8408266129032</v>
      </c>
      <c r="I50" s="52">
        <v>71.148164452968999</v>
      </c>
      <c r="J50" s="52">
        <v>72.230335482771295</v>
      </c>
      <c r="K50" s="52">
        <v>71.055747237836698</v>
      </c>
      <c r="L50" s="52">
        <v>80.615300014034403</v>
      </c>
      <c r="M50" s="52">
        <v>79.646531154017097</v>
      </c>
    </row>
    <row r="51" spans="1:13" x14ac:dyDescent="0.3">
      <c r="A51" s="20">
        <f>VLOOKUP(B51,'[1]PORTFOLIO RAW'!A:B,2,FALSE)</f>
        <v>905840</v>
      </c>
      <c r="B51" s="20" t="s">
        <v>47</v>
      </c>
      <c r="C51" s="52">
        <v>38.549672399672303</v>
      </c>
      <c r="D51" s="52">
        <v>57.749972139673098</v>
      </c>
      <c r="E51" s="52">
        <v>59.019501825874798</v>
      </c>
      <c r="F51" s="52">
        <v>66.078688648976694</v>
      </c>
      <c r="G51" s="52">
        <v>71.444222260040803</v>
      </c>
      <c r="H51" s="52">
        <v>71.084309133489398</v>
      </c>
      <c r="I51" s="52">
        <v>75.589912280701697</v>
      </c>
      <c r="J51" s="52">
        <v>74.663255518461298</v>
      </c>
      <c r="K51" s="52">
        <v>76.524385063755105</v>
      </c>
      <c r="L51" s="52">
        <v>80.5122305457881</v>
      </c>
      <c r="M51" s="52">
        <v>89.2388765751855</v>
      </c>
    </row>
    <row r="52" spans="1:13" x14ac:dyDescent="0.3">
      <c r="A52" s="20">
        <f>VLOOKUP(B52,'[1]PORTFOLIO RAW'!A:B,2,FALSE)</f>
        <v>916365</v>
      </c>
      <c r="B52" s="20" t="s">
        <v>48</v>
      </c>
      <c r="C52" s="52">
        <v>74.886138088012103</v>
      </c>
      <c r="D52" s="52">
        <v>71.371182945689398</v>
      </c>
      <c r="E52" s="52">
        <v>71.371182945689398</v>
      </c>
      <c r="F52" s="52">
        <v>83.049789444588896</v>
      </c>
      <c r="G52" s="52">
        <v>83.049789444588896</v>
      </c>
      <c r="H52" s="52">
        <v>74.1196849385245</v>
      </c>
      <c r="I52" s="52">
        <v>74.1196849385245</v>
      </c>
      <c r="J52" s="52">
        <v>78.142519419115104</v>
      </c>
      <c r="K52" s="52">
        <v>78.142519419115104</v>
      </c>
      <c r="L52" s="52">
        <v>76.744605394605301</v>
      </c>
      <c r="M52" s="52">
        <v>68.520393508545098</v>
      </c>
    </row>
    <row r="53" spans="1:13" x14ac:dyDescent="0.3">
      <c r="A53" s="20">
        <f>VLOOKUP(B53,'[1]PORTFOLIO RAW'!A:B,2,FALSE)</f>
        <v>992305</v>
      </c>
      <c r="B53" s="20" t="s">
        <v>49</v>
      </c>
      <c r="C53" s="52">
        <v>40.719711086015401</v>
      </c>
      <c r="D53" s="52">
        <v>40.719711086015401</v>
      </c>
      <c r="E53" s="52">
        <v>43.969249754451297</v>
      </c>
      <c r="F53" s="52">
        <v>41.446643326369603</v>
      </c>
      <c r="G53" s="52">
        <v>27.762020068638201</v>
      </c>
      <c r="H53" s="52">
        <v>27.762020068638201</v>
      </c>
      <c r="I53" s="52">
        <v>32.0979210735061</v>
      </c>
      <c r="J53" s="52">
        <v>32.113816680959097</v>
      </c>
      <c r="K53" s="52">
        <v>32.582690443884402</v>
      </c>
      <c r="L53" s="52">
        <v>41.212412891750901</v>
      </c>
      <c r="M53" s="52">
        <v>41.212412891750901</v>
      </c>
    </row>
    <row r="54" spans="1:13" x14ac:dyDescent="0.3">
      <c r="A54" s="20">
        <f>VLOOKUP(B54,'[1]PORTFOLIO RAW'!A:B,2,FALSE)</f>
        <v>905876</v>
      </c>
      <c r="B54" s="20" t="s">
        <v>50</v>
      </c>
      <c r="C54" s="52">
        <v>61.439624505928798</v>
      </c>
      <c r="D54" s="52">
        <v>62.704210510355701</v>
      </c>
      <c r="E54" s="52">
        <v>56.072318288393902</v>
      </c>
      <c r="F54" s="52">
        <v>77.207352367325697</v>
      </c>
      <c r="G54" s="52">
        <v>68.899197081394604</v>
      </c>
      <c r="H54" s="52">
        <v>82.779072745901601</v>
      </c>
      <c r="I54" s="52">
        <v>72.688677629325099</v>
      </c>
      <c r="J54" s="52">
        <v>75.069993245525097</v>
      </c>
      <c r="K54" s="52">
        <v>76.407992007991993</v>
      </c>
      <c r="L54" s="52">
        <v>80.047710517497194</v>
      </c>
      <c r="M54" s="52">
        <v>82.741038152746896</v>
      </c>
    </row>
    <row r="55" spans="1:13" x14ac:dyDescent="0.3">
      <c r="A55" s="20">
        <f>VLOOKUP(B55,'[1]PORTFOLIO RAW'!A:B,2,FALSE)</f>
        <v>874227</v>
      </c>
      <c r="B55" s="20" t="s">
        <v>51</v>
      </c>
      <c r="C55" s="52">
        <v>37.010791589363002</v>
      </c>
      <c r="D55" s="52">
        <v>26.308538833009401</v>
      </c>
      <c r="E55" s="52">
        <v>27.430425296339699</v>
      </c>
      <c r="F55" s="52">
        <v>23.1849521025892</v>
      </c>
      <c r="G55" s="52">
        <v>26.7712381916329</v>
      </c>
      <c r="H55" s="52">
        <v>25.222514853119101</v>
      </c>
      <c r="I55" s="52">
        <v>24.5971580351612</v>
      </c>
      <c r="J55" s="52">
        <v>24.6438557010365</v>
      </c>
      <c r="K55" s="52">
        <v>23.5378534508969</v>
      </c>
      <c r="L55" s="52">
        <v>27.1521598013512</v>
      </c>
      <c r="M55" s="52">
        <v>37.751952095282199</v>
      </c>
    </row>
    <row r="56" spans="1:13" x14ac:dyDescent="0.3">
      <c r="A56" s="20">
        <f>VLOOKUP(B56,'[1]PORTFOLIO RAW'!A:B,2,FALSE)</f>
        <v>929302</v>
      </c>
      <c r="B56" s="20" t="s">
        <v>52</v>
      </c>
      <c r="C56" s="52">
        <v>58.931060606060598</v>
      </c>
      <c r="D56" s="52">
        <v>53.347653810539001</v>
      </c>
      <c r="E56" s="52">
        <v>58.946440917425598</v>
      </c>
      <c r="F56" s="52">
        <v>69.1461368366285</v>
      </c>
      <c r="G56" s="52">
        <v>64.360785306025207</v>
      </c>
      <c r="H56" s="52">
        <v>65.156401791135394</v>
      </c>
      <c r="I56" s="52">
        <v>58.939831194462798</v>
      </c>
      <c r="J56" s="52">
        <v>69.522907973142296</v>
      </c>
      <c r="K56" s="52">
        <v>76.535646172009805</v>
      </c>
      <c r="L56" s="52">
        <v>82.538751532827305</v>
      </c>
      <c r="M56" s="52">
        <v>82.503558324261107</v>
      </c>
    </row>
    <row r="57" spans="1:13" x14ac:dyDescent="0.3">
      <c r="A57" s="20">
        <f>VLOOKUP(B57,'[1]PORTFOLIO RAW'!A:B,2,FALSE)</f>
        <v>545725</v>
      </c>
      <c r="B57" s="20" t="s">
        <v>53</v>
      </c>
      <c r="C57" s="52">
        <v>47.406098706553898</v>
      </c>
      <c r="D57" s="52">
        <v>46.124442793462102</v>
      </c>
      <c r="E57" s="52">
        <v>46.124442793462102</v>
      </c>
      <c r="F57" s="52">
        <v>68.084807492195594</v>
      </c>
      <c r="G57" s="52">
        <v>68.084807492195594</v>
      </c>
      <c r="H57" s="52">
        <v>70.002665317139005</v>
      </c>
      <c r="I57" s="52">
        <v>77.1319663163478</v>
      </c>
      <c r="J57" s="52">
        <v>80.373505572441701</v>
      </c>
      <c r="K57" s="52">
        <v>80.373505572441701</v>
      </c>
      <c r="L57" s="52">
        <v>80.059416738474695</v>
      </c>
      <c r="M57" s="52">
        <v>84.140436969183796</v>
      </c>
    </row>
    <row r="58" spans="1:13" x14ac:dyDescent="0.3">
      <c r="A58" s="20">
        <f>VLOOKUP(B58,'[1]PORTFOLIO RAW'!A:B,2,FALSE)</f>
        <v>904818</v>
      </c>
      <c r="B58" s="20" t="s">
        <v>54</v>
      </c>
      <c r="C58" s="52">
        <v>78.476113233216395</v>
      </c>
      <c r="D58" s="52">
        <v>73.609621099554204</v>
      </c>
      <c r="E58" s="52">
        <v>73.609621099554204</v>
      </c>
      <c r="F58" s="52">
        <v>77.125270879960198</v>
      </c>
      <c r="G58" s="52">
        <v>72.495106448800499</v>
      </c>
      <c r="H58" s="52">
        <v>88.3277712724434</v>
      </c>
      <c r="I58" s="52">
        <v>86.806269270298102</v>
      </c>
      <c r="J58" s="52">
        <v>82.529128672745699</v>
      </c>
      <c r="K58" s="52">
        <v>82.529128672745699</v>
      </c>
      <c r="L58" s="52">
        <v>84.591693535855796</v>
      </c>
      <c r="M58" s="52">
        <v>87.211493173158303</v>
      </c>
    </row>
    <row r="59" spans="1:13" x14ac:dyDescent="0.3">
      <c r="A59" s="20">
        <f>VLOOKUP(B59,'[1]PORTFOLIO RAW'!A:B,2,FALSE)</f>
        <v>894371</v>
      </c>
      <c r="B59" s="20" t="s">
        <v>55</v>
      </c>
      <c r="C59" s="52">
        <v>41.409899845916797</v>
      </c>
      <c r="D59" s="52">
        <v>50.806308354217002</v>
      </c>
      <c r="E59" s="52">
        <v>61.212745864269799</v>
      </c>
      <c r="F59" s="52">
        <v>49.309333009093699</v>
      </c>
      <c r="G59" s="52">
        <v>41.567613444669298</v>
      </c>
      <c r="H59" s="52">
        <v>57.095144862846901</v>
      </c>
      <c r="I59" s="52">
        <v>55.3874967253088</v>
      </c>
      <c r="J59" s="52">
        <v>52.818810444874202</v>
      </c>
      <c r="K59" s="52">
        <v>53.653199741435003</v>
      </c>
      <c r="L59" s="52">
        <v>66.876811307245802</v>
      </c>
      <c r="M59" s="52">
        <v>70.825472631304095</v>
      </c>
    </row>
    <row r="60" spans="1:13" x14ac:dyDescent="0.3">
      <c r="A60" s="20">
        <f>VLOOKUP(B60,'[1]PORTFOLIO RAW'!A:B,2,FALSE)</f>
        <v>325824</v>
      </c>
      <c r="B60" s="20" t="s">
        <v>56</v>
      </c>
      <c r="C60" s="52">
        <v>61.3418968133535</v>
      </c>
      <c r="D60" s="52">
        <v>62.824571805006499</v>
      </c>
      <c r="E60" s="52">
        <v>49.7246338357036</v>
      </c>
      <c r="F60" s="52">
        <v>63.572019971529102</v>
      </c>
      <c r="G60" s="52">
        <v>56.652445369406799</v>
      </c>
      <c r="H60" s="52">
        <v>52.670395492174698</v>
      </c>
      <c r="I60" s="52">
        <v>49.0238217213114</v>
      </c>
      <c r="J60" s="52">
        <v>58.4854973164325</v>
      </c>
      <c r="K60" s="52">
        <v>60.675025329280601</v>
      </c>
      <c r="L60" s="52">
        <v>71.440354373114999</v>
      </c>
      <c r="M60" s="52">
        <v>71.440354373114999</v>
      </c>
    </row>
    <row r="61" spans="1:13" x14ac:dyDescent="0.3">
      <c r="A61" s="20">
        <f>VLOOKUP(B61,'[1]PORTFOLIO RAW'!A:B,2,FALSE)</f>
        <v>905080</v>
      </c>
      <c r="B61" s="20" t="s">
        <v>57</v>
      </c>
      <c r="C61" s="52">
        <v>82.590179926295207</v>
      </c>
      <c r="D61" s="52">
        <v>82.703636210715104</v>
      </c>
      <c r="E61" s="52">
        <v>82.703636210715104</v>
      </c>
      <c r="F61" s="52">
        <v>83.226618906587603</v>
      </c>
      <c r="G61" s="52">
        <v>83.226618906587603</v>
      </c>
      <c r="H61" s="52">
        <v>85.685475708501997</v>
      </c>
      <c r="I61" s="52">
        <v>81.897271792955195</v>
      </c>
      <c r="J61" s="52">
        <v>82.387170410457898</v>
      </c>
      <c r="K61" s="52">
        <v>82.387170410457898</v>
      </c>
      <c r="L61" s="52">
        <v>75.109724932627103</v>
      </c>
      <c r="M61" s="52">
        <v>74.311962947282595</v>
      </c>
    </row>
    <row r="62" spans="1:13" x14ac:dyDescent="0.3">
      <c r="A62" s="20">
        <f>VLOOKUP(B62,'[1]PORTFOLIO RAW'!A:B,2,FALSE)</f>
        <v>912216</v>
      </c>
      <c r="B62" s="20" t="s">
        <v>58</v>
      </c>
      <c r="C62" s="52">
        <v>32.770508658008602</v>
      </c>
      <c r="D62" s="52">
        <v>57.214889583440097</v>
      </c>
      <c r="E62" s="52">
        <v>55.8355889249017</v>
      </c>
      <c r="F62" s="52">
        <v>47.127886210872603</v>
      </c>
      <c r="G62" s="52">
        <v>52.8418286884474</v>
      </c>
      <c r="H62" s="52">
        <v>48.538867605131799</v>
      </c>
      <c r="I62" s="52">
        <v>58.526705421377102</v>
      </c>
      <c r="J62" s="52">
        <v>60.261815364443599</v>
      </c>
      <c r="K62" s="52">
        <v>61.919700299700303</v>
      </c>
      <c r="L62" s="52">
        <v>62.4319614593579</v>
      </c>
      <c r="M62" s="52">
        <v>59.225481176317302</v>
      </c>
    </row>
    <row r="63" spans="1:13" x14ac:dyDescent="0.3">
      <c r="A63" s="20">
        <f>VLOOKUP(B63,'[1]PORTFOLIO RAW'!A:B,2,FALSE)</f>
        <v>879628</v>
      </c>
      <c r="B63" s="20" t="s">
        <v>59</v>
      </c>
      <c r="C63" s="52">
        <v>45.984090909090902</v>
      </c>
      <c r="D63" s="52">
        <v>28.954759571306599</v>
      </c>
      <c r="E63" s="52">
        <v>28.954759571306599</v>
      </c>
      <c r="F63" s="52">
        <v>22.7839273326396</v>
      </c>
      <c r="G63" s="52">
        <v>23.417406417999601</v>
      </c>
      <c r="H63" s="52">
        <v>36.908811475409799</v>
      </c>
      <c r="I63" s="52">
        <v>36.908811475409799</v>
      </c>
      <c r="J63" s="52">
        <v>37.3669273131352</v>
      </c>
      <c r="K63" s="52">
        <v>37.3669273131352</v>
      </c>
      <c r="L63" s="52">
        <v>36.875546328671298</v>
      </c>
      <c r="M63" s="52">
        <v>46.781260970686297</v>
      </c>
    </row>
    <row r="64" spans="1:13" x14ac:dyDescent="0.3">
      <c r="A64" s="20">
        <f>VLOOKUP(B64,'[1]PORTFOLIO RAW'!A:B,2,FALSE)</f>
        <v>755148</v>
      </c>
      <c r="B64" s="20" t="s">
        <v>60</v>
      </c>
      <c r="C64" s="52">
        <v>50.896861471861399</v>
      </c>
      <c r="D64" s="52">
        <v>38.1936537108</v>
      </c>
      <c r="E64" s="52">
        <v>38.1936537108</v>
      </c>
      <c r="F64" s="52">
        <v>31.981254356808702</v>
      </c>
      <c r="G64" s="52">
        <v>34.142721276001602</v>
      </c>
      <c r="H64" s="52">
        <v>28.6853617248752</v>
      </c>
      <c r="I64" s="52">
        <v>37.1332307035727</v>
      </c>
      <c r="J64" s="52">
        <v>36.782056266346203</v>
      </c>
      <c r="K64" s="52">
        <v>36.782056266346203</v>
      </c>
      <c r="L64" s="52">
        <v>37.442052834825297</v>
      </c>
      <c r="M64" s="52">
        <v>45.798357573342599</v>
      </c>
    </row>
    <row r="65" spans="1:13" x14ac:dyDescent="0.3">
      <c r="A65" s="20">
        <f>VLOOKUP(B65,'[1]PORTFOLIO RAW'!A:B,2,FALSE)</f>
        <v>905075</v>
      </c>
      <c r="B65" s="20" t="s">
        <v>61</v>
      </c>
      <c r="C65" s="52">
        <v>44.647655122655102</v>
      </c>
      <c r="D65" s="52">
        <v>44.647655122655102</v>
      </c>
      <c r="E65" s="52">
        <v>69.988139460836294</v>
      </c>
      <c r="F65" s="52">
        <v>81.095569028860197</v>
      </c>
      <c r="G65" s="52">
        <v>81.095569028860197</v>
      </c>
      <c r="H65" s="52">
        <v>74.2961005033373</v>
      </c>
      <c r="I65" s="52">
        <v>78.2143442622951</v>
      </c>
      <c r="J65" s="52">
        <v>83.231272851416193</v>
      </c>
      <c r="K65" s="52">
        <v>82.0885902292152</v>
      </c>
      <c r="L65" s="52">
        <v>82.0885902292152</v>
      </c>
      <c r="M65" s="52">
        <v>78.010137865380898</v>
      </c>
    </row>
    <row r="66" spans="1:13" x14ac:dyDescent="0.3">
      <c r="A66" s="20">
        <f>VLOOKUP(B66,'[1]PORTFOLIO RAW'!A:B,2,FALSE)</f>
        <v>134843</v>
      </c>
      <c r="B66" s="20" t="s">
        <v>62</v>
      </c>
      <c r="C66" s="52">
        <v>47.429009034443801</v>
      </c>
      <c r="D66" s="52">
        <v>37.720343180463502</v>
      </c>
      <c r="E66" s="52">
        <v>59.157245640062598</v>
      </c>
      <c r="F66" s="52">
        <v>58.794624913615699</v>
      </c>
      <c r="G66" s="52">
        <v>57.592420301900901</v>
      </c>
      <c r="H66" s="52">
        <v>67.291107548915903</v>
      </c>
      <c r="I66" s="52">
        <v>58.806929615543197</v>
      </c>
      <c r="J66" s="52">
        <v>58.806929615543197</v>
      </c>
      <c r="K66" s="52">
        <v>70.733139248810801</v>
      </c>
      <c r="L66" s="52">
        <v>78.839337909833802</v>
      </c>
      <c r="M66" s="52">
        <v>78.839337909833802</v>
      </c>
    </row>
    <row r="67" spans="1:13" x14ac:dyDescent="0.3">
      <c r="A67" s="20">
        <f>VLOOKUP(B67,'[1]PORTFOLIO RAW'!A:B,2,FALSE)</f>
        <v>944704</v>
      </c>
      <c r="B67" s="20" t="s">
        <v>63</v>
      </c>
      <c r="C67" s="52">
        <v>51.426224105461301</v>
      </c>
      <c r="D67" s="52">
        <v>33.970299595701299</v>
      </c>
      <c r="E67" s="52">
        <v>33.970299595701299</v>
      </c>
      <c r="F67" s="52">
        <v>33.970299595701299</v>
      </c>
      <c r="G67" s="52">
        <v>41.515920281359897</v>
      </c>
      <c r="H67" s="52">
        <v>51.445987442530701</v>
      </c>
      <c r="I67" s="52">
        <v>51.445987442530701</v>
      </c>
      <c r="J67" s="52">
        <v>58.768857082369301</v>
      </c>
      <c r="K67" s="52">
        <v>56.4238261738261</v>
      </c>
      <c r="L67" s="52">
        <v>56.4238261738261</v>
      </c>
      <c r="M67" s="52">
        <v>56.4238261738261</v>
      </c>
    </row>
    <row r="68" spans="1:13" x14ac:dyDescent="0.3">
      <c r="A68" s="20">
        <f>VLOOKUP(B68,'[1]PORTFOLIO RAW'!A:B,2,FALSE)</f>
        <v>877723</v>
      </c>
      <c r="B68" s="20" t="s">
        <v>64</v>
      </c>
      <c r="C68" s="52">
        <v>51.739393939393899</v>
      </c>
      <c r="D68" s="52">
        <v>51.739393939393899</v>
      </c>
      <c r="E68" s="52">
        <v>37.959915231310298</v>
      </c>
      <c r="F68" s="52">
        <v>37.959915231310298</v>
      </c>
      <c r="G68" s="52">
        <v>43.568518825087502</v>
      </c>
      <c r="H68" s="52">
        <v>44.839708859252198</v>
      </c>
      <c r="I68" s="52">
        <v>54.176058743169399</v>
      </c>
      <c r="J68" s="52">
        <v>53.949562533271497</v>
      </c>
      <c r="K68" s="52">
        <v>54.754563618199903</v>
      </c>
      <c r="L68" s="52">
        <v>49.619692067411201</v>
      </c>
      <c r="M68" s="52">
        <v>57.585194397403299</v>
      </c>
    </row>
    <row r="69" spans="1:13" x14ac:dyDescent="0.3">
      <c r="A69" s="20">
        <f>VLOOKUP(B69,'[1]PORTFOLIO RAW'!A:B,2,FALSE)</f>
        <v>755695</v>
      </c>
      <c r="B69" s="20" t="s">
        <v>65</v>
      </c>
      <c r="C69" s="52">
        <v>53.493421052631497</v>
      </c>
      <c r="D69" s="52">
        <v>67.099999999999994</v>
      </c>
      <c r="E69" s="52">
        <v>67.779929577464699</v>
      </c>
      <c r="F69" s="52">
        <v>74.398809523809504</v>
      </c>
      <c r="G69" s="52">
        <v>73.378546099290702</v>
      </c>
      <c r="H69" s="52">
        <v>63.510101010101003</v>
      </c>
      <c r="I69" s="52">
        <v>68.935714285714198</v>
      </c>
      <c r="J69" s="52">
        <v>72.030581039755305</v>
      </c>
      <c r="K69" s="52">
        <v>69.7083333333333</v>
      </c>
      <c r="L69" s="52">
        <v>72.270703933747399</v>
      </c>
      <c r="M69" s="52">
        <v>77.837425595238102</v>
      </c>
    </row>
    <row r="70" spans="1:13" x14ac:dyDescent="0.3">
      <c r="A70" s="20">
        <f>VLOOKUP(B70,'[1]PORTFOLIO RAW'!A:B,2,FALSE)</f>
        <v>902224</v>
      </c>
      <c r="B70" s="20" t="s">
        <v>66</v>
      </c>
      <c r="C70" s="52">
        <v>65.196022727272705</v>
      </c>
      <c r="D70" s="52">
        <v>66.101049253404099</v>
      </c>
      <c r="E70" s="52">
        <v>66.101049253404099</v>
      </c>
      <c r="F70" s="52">
        <v>59.959355489073801</v>
      </c>
      <c r="G70" s="52">
        <v>65.085784569472807</v>
      </c>
      <c r="H70" s="52">
        <v>80.399882718232504</v>
      </c>
      <c r="I70" s="52">
        <v>80.399882718232504</v>
      </c>
      <c r="J70" s="52">
        <v>80.596136711928395</v>
      </c>
      <c r="K70" s="52">
        <v>80.596136711928395</v>
      </c>
      <c r="L70" s="52">
        <v>77.843723108574494</v>
      </c>
      <c r="M70" s="52">
        <v>82.026616009637294</v>
      </c>
    </row>
    <row r="71" spans="1:13" x14ac:dyDescent="0.3">
      <c r="A71" s="20" t="str">
        <f>VLOOKUP(B71,'[1]PORTFOLIO RAW'!A:B,2,FALSE)</f>
        <v>28513N</v>
      </c>
      <c r="B71" s="20" t="s">
        <v>67</v>
      </c>
      <c r="C71" s="52">
        <v>50.686033617368899</v>
      </c>
      <c r="D71" s="52">
        <v>41.241666666666603</v>
      </c>
      <c r="E71" s="52">
        <v>83.453482430035706</v>
      </c>
      <c r="F71" s="52">
        <v>76.347266276343603</v>
      </c>
      <c r="G71" s="52">
        <v>85.580577586779</v>
      </c>
      <c r="H71" s="52">
        <v>84.539574795081904</v>
      </c>
      <c r="I71" s="52">
        <v>83.001392492399603</v>
      </c>
      <c r="J71" s="52">
        <v>88.138620696505498</v>
      </c>
      <c r="K71" s="52">
        <v>77.272580360815596</v>
      </c>
      <c r="L71" s="52">
        <v>85.726074990126307</v>
      </c>
      <c r="M71" s="52">
        <v>92.328589632883705</v>
      </c>
    </row>
    <row r="72" spans="1:13" x14ac:dyDescent="0.3">
      <c r="A72" s="20" t="str">
        <f>VLOOKUP(B72,'[1]PORTFOLIO RAW'!A:B,2,FALSE)</f>
        <v>32480Q</v>
      </c>
      <c r="B72" s="20" t="s">
        <v>68</v>
      </c>
      <c r="C72" s="52">
        <v>49.025617283950602</v>
      </c>
      <c r="D72" s="52">
        <v>50.046713687501203</v>
      </c>
      <c r="E72" s="52">
        <v>51.347365698917301</v>
      </c>
      <c r="F72" s="52">
        <v>65.5706335754207</v>
      </c>
      <c r="G72" s="52">
        <v>60.1205718623481</v>
      </c>
      <c r="H72" s="52">
        <v>54.1660985138654</v>
      </c>
      <c r="I72" s="52">
        <v>59.705357142857103</v>
      </c>
      <c r="J72" s="52">
        <v>57.288734315329997</v>
      </c>
      <c r="K72" s="52">
        <v>56.3153638028638</v>
      </c>
      <c r="L72" s="52">
        <v>64.081254231550403</v>
      </c>
      <c r="M72" s="52">
        <v>64.683951958318104</v>
      </c>
    </row>
    <row r="73" spans="1:13" x14ac:dyDescent="0.3">
      <c r="A73" s="20" t="str">
        <f>VLOOKUP(B73,'[1]PORTFOLIO RAW'!A:B,2,FALSE)</f>
        <v>29756N</v>
      </c>
      <c r="B73" s="20" t="s">
        <v>69</v>
      </c>
      <c r="C73" s="52">
        <v>29.8802447552447</v>
      </c>
      <c r="D73" s="52">
        <v>59.320457181169097</v>
      </c>
      <c r="E73" s="52">
        <v>59.585758130589902</v>
      </c>
      <c r="F73" s="52">
        <v>67.462361298564801</v>
      </c>
      <c r="G73" s="52">
        <v>61.785939271255103</v>
      </c>
      <c r="H73" s="52">
        <v>58.633117906683403</v>
      </c>
      <c r="I73" s="52">
        <v>52.118714623184097</v>
      </c>
      <c r="J73" s="52">
        <v>60.472159816748103</v>
      </c>
      <c r="K73" s="52">
        <v>57.385754316605301</v>
      </c>
      <c r="L73" s="52">
        <v>57.320053317535503</v>
      </c>
      <c r="M73" s="52">
        <v>59.303801324844102</v>
      </c>
    </row>
    <row r="74" spans="1:13" x14ac:dyDescent="0.3">
      <c r="A74" s="20">
        <f>VLOOKUP(B74,'[1]PORTFOLIO RAW'!A:B,2,FALSE)</f>
        <v>755790</v>
      </c>
      <c r="B74" s="20" t="s">
        <v>70</v>
      </c>
      <c r="C74" s="52">
        <v>56.411580086580102</v>
      </c>
      <c r="D74" s="52">
        <v>52.436849925705801</v>
      </c>
      <c r="E74" s="52">
        <v>52.436849925705801</v>
      </c>
      <c r="F74" s="52">
        <v>47.975291808960598</v>
      </c>
      <c r="G74" s="52">
        <v>51.207075962539001</v>
      </c>
      <c r="H74" s="52">
        <v>57.097360854045398</v>
      </c>
      <c r="I74" s="52">
        <v>77.394887776414805</v>
      </c>
      <c r="J74" s="52">
        <v>80.022036474164096</v>
      </c>
      <c r="K74" s="52">
        <v>80.022036474164096</v>
      </c>
      <c r="L74" s="52">
        <v>69.3406593406593</v>
      </c>
      <c r="M74" s="52">
        <v>69.217499294383202</v>
      </c>
    </row>
    <row r="75" spans="1:13" x14ac:dyDescent="0.3">
      <c r="A75" s="20">
        <f>VLOOKUP(B75,'[1]PORTFOLIO RAW'!A:B,2,FALSE)</f>
        <v>904842</v>
      </c>
      <c r="B75" s="20" t="s">
        <v>71</v>
      </c>
      <c r="C75" s="52">
        <v>39.129709045325498</v>
      </c>
      <c r="D75" s="52">
        <v>33.432180500658703</v>
      </c>
      <c r="E75" s="52">
        <v>33.0243684992571</v>
      </c>
      <c r="F75" s="52">
        <v>50.174586657417002</v>
      </c>
      <c r="G75" s="52">
        <v>50.174586657417002</v>
      </c>
      <c r="H75" s="52">
        <v>55.628256733021097</v>
      </c>
      <c r="I75" s="52">
        <v>55.628256733021097</v>
      </c>
      <c r="J75" s="52">
        <v>46.584982014388402</v>
      </c>
      <c r="K75" s="52">
        <v>38.026914751914703</v>
      </c>
      <c r="L75" s="52">
        <v>38.026914751914703</v>
      </c>
      <c r="M75" s="52">
        <v>35.707745319409099</v>
      </c>
    </row>
    <row r="76" spans="1:13" x14ac:dyDescent="0.3">
      <c r="A76" s="20">
        <f>VLOOKUP(B76,'[1]PORTFOLIO RAW'!A:B,2,FALSE)</f>
        <v>755741</v>
      </c>
      <c r="B76" s="20" t="s">
        <v>72</v>
      </c>
      <c r="C76" s="52">
        <v>48.507493857493799</v>
      </c>
      <c r="D76" s="52">
        <v>61.978770430906302</v>
      </c>
      <c r="E76" s="52">
        <v>67.130533209362497</v>
      </c>
      <c r="F76" s="52">
        <v>57.618799861255603</v>
      </c>
      <c r="G76" s="52">
        <v>51.976993837555099</v>
      </c>
      <c r="H76" s="52">
        <v>56.729581381732999</v>
      </c>
      <c r="I76" s="52">
        <v>48.980912262671097</v>
      </c>
      <c r="J76" s="52">
        <v>47.649569402228899</v>
      </c>
      <c r="K76" s="52">
        <v>48.367300022811797</v>
      </c>
      <c r="L76" s="52">
        <v>50.474918781531798</v>
      </c>
      <c r="M76" s="52">
        <v>51.049183144892098</v>
      </c>
    </row>
    <row r="77" spans="1:13" x14ac:dyDescent="0.3">
      <c r="A77" s="20">
        <f>VLOOKUP(B77,'[1]PORTFOLIO RAW'!A:B,2,FALSE)</f>
        <v>905024</v>
      </c>
      <c r="B77" s="20" t="s">
        <v>73</v>
      </c>
      <c r="C77" s="52">
        <v>85.832665134490895</v>
      </c>
      <c r="D77" s="52">
        <v>71.136017048564895</v>
      </c>
      <c r="E77" s="52">
        <v>76.493911610520001</v>
      </c>
      <c r="F77" s="52">
        <v>76.096409102733801</v>
      </c>
      <c r="G77" s="52">
        <v>81.293746349225501</v>
      </c>
      <c r="H77" s="52">
        <v>86.315630692167503</v>
      </c>
      <c r="I77" s="52">
        <v>84.083811415686199</v>
      </c>
      <c r="J77" s="52">
        <v>83.084460131238799</v>
      </c>
      <c r="K77" s="52">
        <v>81.913243706965602</v>
      </c>
      <c r="L77" s="52">
        <v>88.325424045896696</v>
      </c>
      <c r="M77" s="52">
        <v>89.987096592675101</v>
      </c>
    </row>
    <row r="78" spans="1:13" x14ac:dyDescent="0.3">
      <c r="A78" s="20">
        <f>VLOOKUP(B78,'[1]PORTFOLIO RAW'!A:B,2,FALSE)</f>
        <v>328314</v>
      </c>
      <c r="B78" s="20" t="s">
        <v>74</v>
      </c>
      <c r="C78" s="52">
        <v>52.517279553330702</v>
      </c>
      <c r="D78" s="52">
        <v>45.053117245657504</v>
      </c>
      <c r="E78" s="52">
        <v>66.862165178571402</v>
      </c>
      <c r="F78" s="52">
        <v>66.911195111847505</v>
      </c>
      <c r="G78" s="52">
        <v>66.911195111847505</v>
      </c>
      <c r="H78" s="52">
        <v>68.209863013698595</v>
      </c>
      <c r="I78" s="52">
        <v>60.135960264900604</v>
      </c>
      <c r="J78" s="52">
        <v>60.135960264900604</v>
      </c>
      <c r="K78" s="52">
        <v>59.144959207459202</v>
      </c>
      <c r="L78" s="52">
        <v>57.636047463175103</v>
      </c>
      <c r="M78" s="52">
        <v>57.636047463175103</v>
      </c>
    </row>
    <row r="79" spans="1:13" x14ac:dyDescent="0.3">
      <c r="A79" s="20">
        <f>VLOOKUP(B79,'[1]PORTFOLIO RAW'!A:B,2,FALSE)</f>
        <v>912278</v>
      </c>
      <c r="B79" s="20" t="s">
        <v>75</v>
      </c>
      <c r="C79" s="52">
        <v>46.358596165739002</v>
      </c>
      <c r="D79" s="52">
        <v>46.358596165739002</v>
      </c>
      <c r="E79" s="52">
        <v>55.180271776549603</v>
      </c>
      <c r="F79" s="52">
        <v>47.913566597294398</v>
      </c>
      <c r="G79" s="52">
        <v>60.8314811066126</v>
      </c>
      <c r="H79" s="52">
        <v>62.241970032456798</v>
      </c>
      <c r="I79" s="52">
        <v>67.989782062713104</v>
      </c>
      <c r="J79" s="52">
        <v>67.989782062713104</v>
      </c>
      <c r="K79" s="52">
        <v>72.552729878816805</v>
      </c>
      <c r="L79" s="52">
        <v>75.988129600685596</v>
      </c>
      <c r="M79" s="52">
        <v>76.051460426884802</v>
      </c>
    </row>
    <row r="80" spans="1:13" x14ac:dyDescent="0.3">
      <c r="A80" s="20" t="str">
        <f>VLOOKUP(B80,'[1]PORTFOLIO RAW'!A:B,2,FALSE)</f>
        <v>26276P</v>
      </c>
      <c r="B80" s="20" t="s">
        <v>76</v>
      </c>
      <c r="C80" s="52">
        <v>25.493879809329201</v>
      </c>
      <c r="D80" s="52">
        <v>25.493879809329201</v>
      </c>
      <c r="E80" s="52">
        <v>29.7180723602232</v>
      </c>
      <c r="F80" s="52">
        <v>24.1205642205089</v>
      </c>
      <c r="G80" s="52">
        <v>24.1205642205089</v>
      </c>
      <c r="H80" s="52">
        <v>23.790748937498702</v>
      </c>
      <c r="I80" s="52">
        <v>24.216509355853599</v>
      </c>
      <c r="J80" s="52">
        <v>23.002495231959401</v>
      </c>
      <c r="K80" s="52">
        <v>25.8927482506225</v>
      </c>
      <c r="L80" s="52">
        <v>33.6983895609877</v>
      </c>
      <c r="M80" s="52">
        <v>39.507857354669703</v>
      </c>
    </row>
    <row r="81" spans="1:13" x14ac:dyDescent="0.3">
      <c r="A81" s="20">
        <f>VLOOKUP(B81,'[1]PORTFOLIO RAW'!A:B,2,FALSE)</f>
        <v>951545</v>
      </c>
      <c r="B81" s="20" t="s">
        <v>77</v>
      </c>
      <c r="C81" s="52">
        <v>40.8276747062461</v>
      </c>
      <c r="D81" s="52">
        <v>32.656978654703401</v>
      </c>
      <c r="E81" s="52">
        <v>32.2340502242319</v>
      </c>
      <c r="F81" s="52">
        <v>34.098139958376599</v>
      </c>
      <c r="G81" s="52">
        <v>27.741484480431801</v>
      </c>
      <c r="H81" s="52">
        <v>31.328666519969101</v>
      </c>
      <c r="I81" s="52">
        <v>46.139406355710101</v>
      </c>
      <c r="J81" s="52">
        <v>50.056849622009103</v>
      </c>
      <c r="K81" s="52">
        <v>51.895300351822101</v>
      </c>
      <c r="L81" s="52">
        <v>54.554508671977402</v>
      </c>
      <c r="M81" s="52">
        <v>55.720211325547503</v>
      </c>
    </row>
    <row r="82" spans="1:13" x14ac:dyDescent="0.3">
      <c r="A82" s="20">
        <f>VLOOKUP(B82,'[1]PORTFOLIO RAW'!A:B,2,FALSE)</f>
        <v>944777</v>
      </c>
      <c r="B82" s="20" t="s">
        <v>78</v>
      </c>
      <c r="C82" s="52">
        <v>42.405392156862703</v>
      </c>
      <c r="D82" s="52">
        <v>52.782523473807302</v>
      </c>
      <c r="E82" s="52">
        <v>50.758062719812401</v>
      </c>
      <c r="F82" s="52">
        <v>65.242625435461207</v>
      </c>
      <c r="G82" s="52">
        <v>65.242625435461207</v>
      </c>
      <c r="H82" s="52">
        <v>71.663831172957103</v>
      </c>
      <c r="I82" s="52">
        <v>66.494955914967207</v>
      </c>
      <c r="J82" s="52">
        <v>66.494955914967207</v>
      </c>
      <c r="K82" s="52">
        <v>68.604254079254105</v>
      </c>
      <c r="L82" s="52">
        <v>68.604254079254105</v>
      </c>
      <c r="M82" s="52">
        <v>71.016538121709601</v>
      </c>
    </row>
    <row r="83" spans="1:13" x14ac:dyDescent="0.3">
      <c r="A83" s="20">
        <f>VLOOKUP(B83,'[1]PORTFOLIO RAW'!A:B,2,FALSE)</f>
        <v>542868</v>
      </c>
      <c r="B83" s="20" t="s">
        <v>79</v>
      </c>
      <c r="C83" s="52">
        <v>90.498863636363595</v>
      </c>
      <c r="D83" s="52">
        <v>90.498863636363595</v>
      </c>
      <c r="E83" s="52">
        <v>81.444344899921305</v>
      </c>
      <c r="F83" s="52">
        <v>82.751655058271794</v>
      </c>
      <c r="G83" s="52">
        <v>85.190017838561005</v>
      </c>
      <c r="H83" s="52">
        <v>86.589988958410004</v>
      </c>
      <c r="I83" s="52">
        <v>80.308424925484303</v>
      </c>
      <c r="J83" s="52">
        <v>86.575797872340402</v>
      </c>
      <c r="K83" s="52">
        <v>86.561373409199405</v>
      </c>
      <c r="L83" s="52">
        <v>88.300225298003696</v>
      </c>
      <c r="M83" s="52">
        <v>89.973707635858304</v>
      </c>
    </row>
    <row r="84" spans="1:13" x14ac:dyDescent="0.3">
      <c r="A84" s="20">
        <f>VLOOKUP(B84,'[1]PORTFOLIO RAW'!A:B,2,FALSE)</f>
        <v>741344</v>
      </c>
      <c r="B84" s="20" t="s">
        <v>80</v>
      </c>
      <c r="C84" s="52">
        <v>80.900037643515901</v>
      </c>
      <c r="D84" s="52">
        <v>73.313731415955203</v>
      </c>
      <c r="E84" s="52">
        <v>73.701411727479197</v>
      </c>
      <c r="F84" s="52">
        <v>78.647676362885306</v>
      </c>
      <c r="G84" s="52">
        <v>79.229840871920004</v>
      </c>
      <c r="H84" s="52">
        <v>80.1094807641459</v>
      </c>
      <c r="I84" s="52">
        <v>76.129187914454604</v>
      </c>
      <c r="J84" s="52">
        <v>79.487924798075895</v>
      </c>
      <c r="K84" s="52">
        <v>77.479319188274403</v>
      </c>
      <c r="L84" s="52">
        <v>83.389999352254605</v>
      </c>
      <c r="M84" s="52">
        <v>88.955015283877998</v>
      </c>
    </row>
    <row r="85" spans="1:13" x14ac:dyDescent="0.3">
      <c r="A85" s="20">
        <f>VLOOKUP(B85,'[1]PORTFOLIO RAW'!A:B,2,FALSE)</f>
        <v>867705</v>
      </c>
      <c r="B85" s="20" t="s">
        <v>81</v>
      </c>
      <c r="C85" s="52">
        <v>47.551141006186498</v>
      </c>
      <c r="D85" s="52">
        <v>39.511580086580103</v>
      </c>
      <c r="E85" s="52">
        <v>38.776648158285703</v>
      </c>
      <c r="F85" s="52">
        <v>48.021526423729298</v>
      </c>
      <c r="G85" s="52">
        <v>48.085081320675599</v>
      </c>
      <c r="H85" s="52">
        <v>48.085081320675599</v>
      </c>
      <c r="I85" s="52">
        <v>57.363177120456101</v>
      </c>
      <c r="J85" s="52">
        <v>57.390459787133899</v>
      </c>
      <c r="K85" s="52">
        <v>60.101867098418801</v>
      </c>
      <c r="L85" s="52">
        <v>63.844984202211599</v>
      </c>
      <c r="M85" s="52">
        <v>63.844984202211599</v>
      </c>
    </row>
    <row r="86" spans="1:13" x14ac:dyDescent="0.3">
      <c r="A86" s="20">
        <f>VLOOKUP(B86,'[1]PORTFOLIO RAW'!A:B,2,FALSE)</f>
        <v>916125</v>
      </c>
      <c r="B86" s="20" t="s">
        <v>82</v>
      </c>
      <c r="C86" s="52">
        <v>51.379545454545401</v>
      </c>
      <c r="D86" s="52">
        <v>66.512689929540301</v>
      </c>
      <c r="E86" s="52">
        <v>66.512689929540301</v>
      </c>
      <c r="F86" s="52">
        <v>65.364317491808706</v>
      </c>
      <c r="G86" s="52">
        <v>83.188727695306596</v>
      </c>
      <c r="H86" s="52">
        <v>81.235817015786196</v>
      </c>
      <c r="I86" s="52">
        <v>81.235817015786196</v>
      </c>
      <c r="J86" s="52">
        <v>82.565200059793696</v>
      </c>
      <c r="K86" s="52">
        <v>80.755385239760201</v>
      </c>
      <c r="L86" s="52">
        <v>80.755385239760201</v>
      </c>
      <c r="M86" s="52">
        <v>83.927130777989703</v>
      </c>
    </row>
    <row r="87" spans="1:13" x14ac:dyDescent="0.3">
      <c r="A87" s="20" t="str">
        <f>VLOOKUP(B87,'[1]PORTFOLIO RAW'!A:B,2,FALSE)</f>
        <v>26393N</v>
      </c>
      <c r="B87" s="20" t="s">
        <v>83</v>
      </c>
      <c r="C87" s="52">
        <v>52.008845208845202</v>
      </c>
      <c r="D87" s="52">
        <v>45.242264115898898</v>
      </c>
      <c r="E87" s="52">
        <v>45.014687849510103</v>
      </c>
      <c r="F87" s="52">
        <v>38.943521288588201</v>
      </c>
      <c r="G87" s="52">
        <v>42.556541327791898</v>
      </c>
      <c r="H87" s="52">
        <v>36.026200234191997</v>
      </c>
      <c r="I87" s="52">
        <v>40.948461531526597</v>
      </c>
      <c r="J87" s="52">
        <v>56.304430963176998</v>
      </c>
      <c r="K87" s="52">
        <v>52.499221251189702</v>
      </c>
      <c r="L87" s="52">
        <v>59.133182999541297</v>
      </c>
      <c r="M87" s="52">
        <v>61.7715707027942</v>
      </c>
    </row>
    <row r="88" spans="1:13" x14ac:dyDescent="0.3">
      <c r="A88" s="20">
        <f>VLOOKUP(B88,'[1]PORTFOLIO RAW'!A:B,2,FALSE)</f>
        <v>901686</v>
      </c>
      <c r="B88" s="20" t="s">
        <v>84</v>
      </c>
      <c r="C88" s="52">
        <v>29.6062582345191</v>
      </c>
      <c r="D88" s="52">
        <v>29.6062582345191</v>
      </c>
      <c r="E88" s="52">
        <v>52.419503562088501</v>
      </c>
      <c r="F88" s="52">
        <v>52.419503562088501</v>
      </c>
      <c r="G88" s="52">
        <v>49.126915847310499</v>
      </c>
      <c r="H88" s="52">
        <v>49.126915847310499</v>
      </c>
      <c r="I88" s="52">
        <v>49.531474820143799</v>
      </c>
      <c r="J88" s="52">
        <v>53.464329385459202</v>
      </c>
      <c r="K88" s="52">
        <v>54.189710289710199</v>
      </c>
      <c r="L88" s="52">
        <v>66.398916723087297</v>
      </c>
      <c r="M88" s="52">
        <v>67.891558472104606</v>
      </c>
    </row>
    <row r="89" spans="1:13" x14ac:dyDescent="0.3">
      <c r="A89" s="20">
        <f>VLOOKUP(B89,'[1]PORTFOLIO RAW'!A:B,2,FALSE)</f>
        <v>904282</v>
      </c>
      <c r="B89" s="20" t="s">
        <v>85</v>
      </c>
      <c r="C89" s="52">
        <v>95.703192640692606</v>
      </c>
      <c r="D89" s="52">
        <v>86.585873853563498</v>
      </c>
      <c r="E89" s="52">
        <v>83.031506447831106</v>
      </c>
      <c r="F89" s="52">
        <v>86.821427567005102</v>
      </c>
      <c r="G89" s="52">
        <v>83.704047406082196</v>
      </c>
      <c r="H89" s="52">
        <v>76.140079294369201</v>
      </c>
      <c r="I89" s="52">
        <v>71.804508179170895</v>
      </c>
      <c r="J89" s="52">
        <v>73.148682877406202</v>
      </c>
      <c r="K89" s="52">
        <v>74.811838161838097</v>
      </c>
      <c r="L89" s="52">
        <v>71.213320441741899</v>
      </c>
      <c r="M89" s="52">
        <v>78.376612062788993</v>
      </c>
    </row>
    <row r="90" spans="1:13" x14ac:dyDescent="0.3">
      <c r="A90" s="20" t="e">
        <f>VLOOKUP(B90,'[1]PORTFOLIO RAW'!A:B,2,FALSE)</f>
        <v>#N/A</v>
      </c>
      <c r="B90" s="20" t="s">
        <v>377</v>
      </c>
      <c r="C90" s="52">
        <v>57.839726312864599</v>
      </c>
      <c r="D90" s="52">
        <v>33.912127551419402</v>
      </c>
      <c r="E90" s="52">
        <v>33.912127551419402</v>
      </c>
      <c r="F90" s="52">
        <v>33.912127551419402</v>
      </c>
      <c r="G90" s="52">
        <v>46.536304392800503</v>
      </c>
      <c r="H90" s="52">
        <v>54.671087459462697</v>
      </c>
      <c r="I90" s="52">
        <v>63.277651244621701</v>
      </c>
      <c r="J90" s="52">
        <v>67.785095780023994</v>
      </c>
      <c r="K90" s="52">
        <v>67.785095780023994</v>
      </c>
      <c r="L90" s="52">
        <v>67.785095780023994</v>
      </c>
      <c r="M90" s="52">
        <v>0</v>
      </c>
    </row>
    <row r="91" spans="1:13" x14ac:dyDescent="0.3">
      <c r="A91" s="20">
        <f>VLOOKUP(B91,'[1]PORTFOLIO RAW'!A:B,2,FALSE)</f>
        <v>906148</v>
      </c>
      <c r="B91" s="20" t="s">
        <v>86</v>
      </c>
      <c r="C91" s="52">
        <v>45.365909090909099</v>
      </c>
      <c r="D91" s="52">
        <v>75.540801898097101</v>
      </c>
      <c r="E91" s="52">
        <v>77.753005981903897</v>
      </c>
      <c r="F91" s="52">
        <v>84.964981205801706</v>
      </c>
      <c r="G91" s="52">
        <v>83.962738041685398</v>
      </c>
      <c r="H91" s="52">
        <v>83.000616651487505</v>
      </c>
      <c r="I91" s="52">
        <v>81.590712392491994</v>
      </c>
      <c r="J91" s="52">
        <v>82.321968375770197</v>
      </c>
      <c r="K91" s="52">
        <v>81.321912462537398</v>
      </c>
      <c r="L91" s="52">
        <v>83.672333738536295</v>
      </c>
      <c r="M91" s="52">
        <v>86.159810018784</v>
      </c>
    </row>
    <row r="92" spans="1:13" x14ac:dyDescent="0.3">
      <c r="A92" s="20">
        <f>VLOOKUP(B92,'[1]PORTFOLIO RAW'!A:B,2,FALSE)</f>
        <v>981550</v>
      </c>
      <c r="B92" s="20" t="s">
        <v>87</v>
      </c>
      <c r="C92" s="52">
        <v>36.3186219650986</v>
      </c>
      <c r="D92" s="52">
        <v>36.1640572390572</v>
      </c>
      <c r="E92" s="52">
        <v>47.815571872406899</v>
      </c>
      <c r="F92" s="52">
        <v>58.3276084407971</v>
      </c>
      <c r="G92" s="52">
        <v>56.972931439544197</v>
      </c>
      <c r="H92" s="52">
        <v>49.565409919028298</v>
      </c>
      <c r="I92" s="52">
        <v>51.428025436793398</v>
      </c>
      <c r="J92" s="52">
        <v>56.066758891226897</v>
      </c>
      <c r="K92" s="52">
        <v>67.376019813519804</v>
      </c>
      <c r="L92" s="52">
        <v>66.374970379146902</v>
      </c>
      <c r="M92" s="52">
        <v>66.374970379146902</v>
      </c>
    </row>
    <row r="93" spans="1:13" x14ac:dyDescent="0.3">
      <c r="A93" s="20">
        <f>VLOOKUP(B93,'[1]PORTFOLIO RAW'!A:B,2,FALSE)</f>
        <v>922964</v>
      </c>
      <c r="B93" s="20" t="s">
        <v>88</v>
      </c>
      <c r="C93" s="52">
        <v>30.905351326844102</v>
      </c>
      <c r="D93" s="52">
        <v>35.988123470732098</v>
      </c>
      <c r="E93" s="52">
        <v>41.663960617912799</v>
      </c>
      <c r="F93" s="52">
        <v>52.6433372917841</v>
      </c>
      <c r="G93" s="52">
        <v>67.044412084081799</v>
      </c>
      <c r="H93" s="52">
        <v>67.044412084081799</v>
      </c>
      <c r="I93" s="52">
        <v>73.550057839767305</v>
      </c>
      <c r="J93" s="52">
        <v>71.639274749445207</v>
      </c>
      <c r="K93" s="52">
        <v>67.060499105189905</v>
      </c>
      <c r="L93" s="52">
        <v>76.321065501662503</v>
      </c>
      <c r="M93" s="52">
        <v>78.442751494268705</v>
      </c>
    </row>
    <row r="94" spans="1:13" x14ac:dyDescent="0.3">
      <c r="A94" s="20">
        <f>VLOOKUP(B94,'[1]PORTFOLIO RAW'!A:B,2,FALSE)</f>
        <v>929814</v>
      </c>
      <c r="B94" s="20" t="s">
        <v>89</v>
      </c>
      <c r="C94" s="52">
        <v>60.957142857142799</v>
      </c>
      <c r="D94" s="52">
        <v>65.0643281681171</v>
      </c>
      <c r="E94" s="52">
        <v>65.0643281681171</v>
      </c>
      <c r="F94" s="52">
        <v>80.201785998581599</v>
      </c>
      <c r="G94" s="52">
        <v>79.640152551336698</v>
      </c>
      <c r="H94" s="52">
        <v>79.640152551336698</v>
      </c>
      <c r="I94" s="52">
        <v>78.349299863387898</v>
      </c>
      <c r="J94" s="52">
        <v>79.622810057601697</v>
      </c>
      <c r="K94" s="52">
        <v>82.726504339015904</v>
      </c>
      <c r="L94" s="52">
        <v>70.033668465605501</v>
      </c>
      <c r="M94" s="52">
        <v>70.033668465605501</v>
      </c>
    </row>
    <row r="95" spans="1:13" x14ac:dyDescent="0.3">
      <c r="A95" s="20">
        <f>VLOOKUP(B95,'[1]PORTFOLIO RAW'!A:B,2,FALSE)</f>
        <v>901666</v>
      </c>
      <c r="B95" s="20" t="s">
        <v>90</v>
      </c>
      <c r="C95" s="52">
        <v>73.720633299284898</v>
      </c>
      <c r="D95" s="52">
        <v>69.907614504314196</v>
      </c>
      <c r="E95" s="52">
        <v>81.130106837134207</v>
      </c>
      <c r="F95" s="52">
        <v>87.2077011990351</v>
      </c>
      <c r="G95" s="52">
        <v>91.357563145809394</v>
      </c>
      <c r="H95" s="52">
        <v>88.639414120715301</v>
      </c>
      <c r="I95" s="52">
        <v>88.015173362376203</v>
      </c>
      <c r="J95" s="52">
        <v>92.501962427444596</v>
      </c>
      <c r="K95" s="52">
        <v>91.197915313386105</v>
      </c>
      <c r="L95" s="52">
        <v>88.444312796208493</v>
      </c>
      <c r="M95" s="52">
        <v>85.560762530502302</v>
      </c>
    </row>
    <row r="96" spans="1:13" x14ac:dyDescent="0.3">
      <c r="A96" s="20">
        <f>VLOOKUP(B96,'[1]PORTFOLIO RAW'!A:B,2,FALSE)</f>
        <v>902288</v>
      </c>
      <c r="B96" s="20" t="s">
        <v>91</v>
      </c>
      <c r="C96" s="52">
        <v>60.809427987068602</v>
      </c>
      <c r="D96" s="52">
        <v>64.261544795783905</v>
      </c>
      <c r="E96" s="52">
        <v>61.384145616641803</v>
      </c>
      <c r="F96" s="52">
        <v>59.762027685093301</v>
      </c>
      <c r="G96" s="52">
        <v>75.004634447142195</v>
      </c>
      <c r="H96" s="52">
        <v>74.545374707259896</v>
      </c>
      <c r="I96" s="52">
        <v>73.538604830421306</v>
      </c>
      <c r="J96" s="52">
        <v>69.311628760087999</v>
      </c>
      <c r="K96" s="52">
        <v>67.361813186813094</v>
      </c>
      <c r="L96" s="52">
        <v>75.4835138794854</v>
      </c>
      <c r="M96" s="52">
        <v>75.4835138794854</v>
      </c>
    </row>
    <row r="97" spans="1:13" x14ac:dyDescent="0.3">
      <c r="A97" s="20">
        <f>VLOOKUP(B97,'[1]PORTFOLIO RAW'!A:B,2,FALSE)</f>
        <v>937083</v>
      </c>
      <c r="B97" s="20" t="s">
        <v>92</v>
      </c>
      <c r="C97" s="52">
        <v>26.1910863822851</v>
      </c>
      <c r="D97" s="52">
        <v>24.548971861471799</v>
      </c>
      <c r="E97" s="52">
        <v>36.466131646093302</v>
      </c>
      <c r="F97" s="52">
        <v>29.726579857693199</v>
      </c>
      <c r="G97" s="52">
        <v>38.7387840128048</v>
      </c>
      <c r="H97" s="52">
        <v>44.412675962223801</v>
      </c>
      <c r="I97" s="52">
        <v>44.412675962223801</v>
      </c>
      <c r="J97" s="52">
        <v>42.901293251113401</v>
      </c>
      <c r="K97" s="52">
        <v>42.930448775254703</v>
      </c>
      <c r="L97" s="52">
        <v>46.435912769382099</v>
      </c>
      <c r="M97" s="52">
        <v>46.435912769382099</v>
      </c>
    </row>
    <row r="98" spans="1:13" x14ac:dyDescent="0.3">
      <c r="A98" s="20">
        <f>VLOOKUP(B98,'[1]PORTFOLIO RAW'!A:B,2,FALSE)</f>
        <v>938928</v>
      </c>
      <c r="B98" s="20" t="s">
        <v>93</v>
      </c>
      <c r="C98" s="52">
        <v>42.179545454545398</v>
      </c>
      <c r="D98" s="52">
        <v>35.442565786320202</v>
      </c>
      <c r="E98" s="52">
        <v>31.265781404995899</v>
      </c>
      <c r="F98" s="52">
        <v>36.323461955021301</v>
      </c>
      <c r="G98" s="52">
        <v>37.191286174838801</v>
      </c>
      <c r="H98" s="52">
        <v>33.338987553126898</v>
      </c>
      <c r="I98" s="52">
        <v>30.962212185139101</v>
      </c>
      <c r="J98" s="52">
        <v>31.692411181424099</v>
      </c>
      <c r="K98" s="52">
        <v>38.1433878621378</v>
      </c>
      <c r="L98" s="52">
        <v>41.529595848464297</v>
      </c>
      <c r="M98" s="52">
        <v>47.735138252211698</v>
      </c>
    </row>
    <row r="99" spans="1:13" x14ac:dyDescent="0.3">
      <c r="A99" s="20">
        <f>VLOOKUP(B99,'[1]PORTFOLIO RAW'!A:B,2,FALSE)</f>
        <v>912273</v>
      </c>
      <c r="B99" s="20" t="s">
        <v>94</v>
      </c>
      <c r="C99" s="52">
        <v>75.858333333333306</v>
      </c>
      <c r="D99" s="52">
        <v>75.259162951956398</v>
      </c>
      <c r="E99" s="52">
        <v>73.397085915257094</v>
      </c>
      <c r="F99" s="52">
        <v>68.514423632789899</v>
      </c>
      <c r="G99" s="52">
        <v>73.093298149219194</v>
      </c>
      <c r="H99" s="52">
        <v>64.371670081967196</v>
      </c>
      <c r="I99" s="52">
        <v>62.082316289825201</v>
      </c>
      <c r="J99" s="52">
        <v>66.2319317798041</v>
      </c>
      <c r="K99" s="52">
        <v>62.649994742099999</v>
      </c>
      <c r="L99" s="52">
        <v>66.089735594911403</v>
      </c>
      <c r="M99" s="52">
        <v>73.291657846457795</v>
      </c>
    </row>
    <row r="100" spans="1:13" x14ac:dyDescent="0.3">
      <c r="A100" s="20">
        <f>VLOOKUP(B100,'[1]PORTFOLIO RAW'!A:B,2,FALSE)</f>
        <v>312385</v>
      </c>
      <c r="B100" s="20" t="s">
        <v>95</v>
      </c>
      <c r="C100" s="52">
        <v>42.723697521497201</v>
      </c>
      <c r="D100" s="52">
        <v>48.756872213967299</v>
      </c>
      <c r="E100" s="52">
        <v>50.741077243714898</v>
      </c>
      <c r="F100" s="52">
        <v>51.624002774887202</v>
      </c>
      <c r="G100" s="52">
        <v>57.096876807403099</v>
      </c>
      <c r="H100" s="52">
        <v>66.174345304251105</v>
      </c>
      <c r="I100" s="52">
        <v>66.174345304251105</v>
      </c>
      <c r="J100" s="52">
        <v>65.690183320668595</v>
      </c>
      <c r="K100" s="52">
        <v>67.0522446303696</v>
      </c>
      <c r="L100" s="52">
        <v>66.644609805302906</v>
      </c>
      <c r="M100" s="52">
        <v>59.736211868091601</v>
      </c>
    </row>
    <row r="101" spans="1:13" x14ac:dyDescent="0.3">
      <c r="A101" s="20">
        <f>VLOOKUP(B101,'[1]PORTFOLIO RAW'!A:B,2,FALSE)</f>
        <v>687197</v>
      </c>
      <c r="B101" s="20" t="s">
        <v>96</v>
      </c>
      <c r="C101" s="52">
        <v>45.954429892141697</v>
      </c>
      <c r="D101" s="52">
        <v>38.190082278059897</v>
      </c>
      <c r="E101" s="52">
        <v>39.941394207806802</v>
      </c>
      <c r="F101" s="52">
        <v>40.5440975206985</v>
      </c>
      <c r="G101" s="52">
        <v>33.4666729925775</v>
      </c>
      <c r="H101" s="52">
        <v>36.442318617107603</v>
      </c>
      <c r="I101" s="52">
        <v>32.368478326582398</v>
      </c>
      <c r="J101" s="52">
        <v>38.804460256055997</v>
      </c>
      <c r="K101" s="52">
        <v>33.076746782629101</v>
      </c>
      <c r="L101" s="52">
        <v>38.447746122361004</v>
      </c>
      <c r="M101" s="52">
        <v>39.318856980065902</v>
      </c>
    </row>
    <row r="102" spans="1:13" x14ac:dyDescent="0.3">
      <c r="A102" s="20">
        <f>VLOOKUP(B102,'[1]PORTFOLIO RAW'!A:B,2,FALSE)</f>
        <v>993189</v>
      </c>
      <c r="B102" s="20" t="s">
        <v>97</v>
      </c>
      <c r="C102" s="52">
        <v>35.903150434542702</v>
      </c>
      <c r="D102" s="52">
        <v>66.260432803262603</v>
      </c>
      <c r="E102" s="52">
        <v>66.260432803262603</v>
      </c>
      <c r="F102" s="52">
        <v>65.242578911278699</v>
      </c>
      <c r="G102" s="52">
        <v>67.756218059334898</v>
      </c>
      <c r="H102" s="52">
        <v>67.756218059334898</v>
      </c>
      <c r="I102" s="52">
        <v>80.983643039485401</v>
      </c>
      <c r="J102" s="52">
        <v>80.983643039485401</v>
      </c>
      <c r="K102" s="52">
        <v>81.037573128084404</v>
      </c>
      <c r="L102" s="52">
        <v>81.545356986763196</v>
      </c>
      <c r="M102" s="52">
        <v>78.4674170616113</v>
      </c>
    </row>
    <row r="103" spans="1:13" x14ac:dyDescent="0.3">
      <c r="A103" s="20">
        <f>VLOOKUP(B103,'[1]PORTFOLIO RAW'!A:B,2,FALSE)</f>
        <v>905966</v>
      </c>
      <c r="B103" s="20" t="s">
        <v>98</v>
      </c>
      <c r="C103" s="52">
        <v>72.049182332359294</v>
      </c>
      <c r="D103" s="52">
        <v>76.599505517258095</v>
      </c>
      <c r="E103" s="52">
        <v>76.599505517258095</v>
      </c>
      <c r="F103" s="52">
        <v>75.9765625</v>
      </c>
      <c r="G103" s="52">
        <v>75.9765625</v>
      </c>
      <c r="H103" s="52">
        <v>82.830888183980903</v>
      </c>
      <c r="I103" s="52">
        <v>83.659372864290106</v>
      </c>
      <c r="J103" s="52">
        <v>83.659372864290106</v>
      </c>
      <c r="K103" s="52">
        <v>85.1686556018239</v>
      </c>
      <c r="L103" s="52">
        <v>85.1686556018239</v>
      </c>
      <c r="M103" s="52">
        <v>89.843362498823893</v>
      </c>
    </row>
    <row r="104" spans="1:13" x14ac:dyDescent="0.3">
      <c r="A104" s="20">
        <f>VLOOKUP(B104,'[1]PORTFOLIO RAW'!A:B,2,FALSE)</f>
        <v>912635</v>
      </c>
      <c r="B104" s="20" t="s">
        <v>99</v>
      </c>
      <c r="C104" s="52">
        <v>43.668614718614698</v>
      </c>
      <c r="D104" s="52">
        <v>81.605350910535904</v>
      </c>
      <c r="E104" s="52">
        <v>90.742338804220395</v>
      </c>
      <c r="F104" s="52">
        <v>92.370052586591299</v>
      </c>
      <c r="G104" s="52">
        <v>80.381017120702595</v>
      </c>
      <c r="H104" s="52">
        <v>85.981493340163894</v>
      </c>
      <c r="I104" s="52">
        <v>88.653037310411406</v>
      </c>
      <c r="J104" s="52">
        <v>87.386048480999193</v>
      </c>
      <c r="K104" s="52">
        <v>83.317436240230293</v>
      </c>
      <c r="L104" s="52">
        <v>86.005676705261195</v>
      </c>
      <c r="M104" s="52">
        <v>83.985164408693095</v>
      </c>
    </row>
    <row r="105" spans="1:13" x14ac:dyDescent="0.3">
      <c r="A105" s="20">
        <f>VLOOKUP(B105,'[1]PORTFOLIO RAW'!A:B,2,FALSE)</f>
        <v>325922</v>
      </c>
      <c r="B105" s="20" t="s">
        <v>100</v>
      </c>
      <c r="C105" s="52">
        <v>44.8986013986014</v>
      </c>
      <c r="D105" s="52">
        <v>39.341229473844599</v>
      </c>
      <c r="E105" s="52">
        <v>36.186163680008903</v>
      </c>
      <c r="F105" s="52">
        <v>32.244432882414102</v>
      </c>
      <c r="G105" s="52">
        <v>48.9991856827383</v>
      </c>
      <c r="H105" s="52">
        <v>39.892693883984798</v>
      </c>
      <c r="I105" s="52">
        <v>41.480534619923098</v>
      </c>
      <c r="J105" s="52">
        <v>42.229894883485301</v>
      </c>
      <c r="K105" s="52">
        <v>41.3900474525474</v>
      </c>
      <c r="L105" s="52">
        <v>51.210329778830904</v>
      </c>
      <c r="M105" s="52">
        <v>50.587176121930497</v>
      </c>
    </row>
    <row r="106" spans="1:13" x14ac:dyDescent="0.3">
      <c r="A106" s="20">
        <f>VLOOKUP(B106,'[1]PORTFOLIO RAW'!A:B,2,FALSE)</f>
        <v>912941</v>
      </c>
      <c r="B106" s="20" t="s">
        <v>101</v>
      </c>
      <c r="C106" s="52">
        <v>48.939204545454501</v>
      </c>
      <c r="D106" s="52">
        <v>48.939204545454501</v>
      </c>
      <c r="E106" s="52">
        <v>40.783557230896598</v>
      </c>
      <c r="F106" s="52">
        <v>28.992533652606902</v>
      </c>
      <c r="G106" s="52">
        <v>29.923348074921901</v>
      </c>
      <c r="H106" s="52">
        <v>41.557163809602997</v>
      </c>
      <c r="I106" s="52">
        <v>41.557163809602997</v>
      </c>
      <c r="J106" s="52">
        <v>52.977246923574299</v>
      </c>
      <c r="K106" s="52">
        <v>56.5963467225843</v>
      </c>
      <c r="L106" s="52">
        <v>56.5963467225843</v>
      </c>
      <c r="M106" s="52">
        <v>52.950824787530898</v>
      </c>
    </row>
    <row r="107" spans="1:13" x14ac:dyDescent="0.3">
      <c r="A107" s="20">
        <f>VLOOKUP(B107,'[1]PORTFOLIO RAW'!A:B,2,FALSE)</f>
        <v>152719</v>
      </c>
      <c r="B107" s="20" t="s">
        <v>102</v>
      </c>
      <c r="C107" s="52">
        <v>46.026634768740003</v>
      </c>
      <c r="D107" s="52">
        <v>46.026634768740003</v>
      </c>
      <c r="E107" s="52">
        <v>45.415695226458404</v>
      </c>
      <c r="F107" s="52">
        <v>45.415695226458404</v>
      </c>
      <c r="G107" s="52">
        <v>60.897030321302402</v>
      </c>
      <c r="H107" s="52">
        <v>63.556422317436599</v>
      </c>
      <c r="I107" s="52">
        <v>64.691469681397706</v>
      </c>
      <c r="J107" s="52">
        <v>64.691469681397706</v>
      </c>
      <c r="K107" s="52">
        <v>66.665358374464304</v>
      </c>
      <c r="L107" s="52">
        <v>58.291322929851901</v>
      </c>
      <c r="M107" s="52">
        <v>58.291322929851901</v>
      </c>
    </row>
    <row r="108" spans="1:13" x14ac:dyDescent="0.3">
      <c r="A108" s="20">
        <f>VLOOKUP(B108,'[1]PORTFOLIO RAW'!A:B,2,FALSE)</f>
        <v>867138</v>
      </c>
      <c r="B108" s="20" t="s">
        <v>103</v>
      </c>
      <c r="C108" s="52">
        <v>46.610064935064898</v>
      </c>
      <c r="D108" s="52">
        <v>58.682828348084499</v>
      </c>
      <c r="E108" s="52">
        <v>61.056135209065999</v>
      </c>
      <c r="F108" s="52">
        <v>65.669537643783201</v>
      </c>
      <c r="G108" s="52">
        <v>69.573958935801002</v>
      </c>
      <c r="H108" s="52">
        <v>69.573958935801002</v>
      </c>
      <c r="I108" s="52">
        <v>60.641735392174098</v>
      </c>
      <c r="J108" s="52">
        <v>60.641735392174098</v>
      </c>
      <c r="K108" s="52">
        <v>67.420246538331597</v>
      </c>
      <c r="L108" s="52">
        <v>66.989385614385597</v>
      </c>
      <c r="M108" s="52">
        <v>72.614912453923097</v>
      </c>
    </row>
    <row r="109" spans="1:13" x14ac:dyDescent="0.3">
      <c r="A109" s="20">
        <f>VLOOKUP(B109,'[1]PORTFOLIO RAW'!A:B,2,FALSE)</f>
        <v>906189</v>
      </c>
      <c r="B109" s="20" t="s">
        <v>104</v>
      </c>
      <c r="C109" s="52">
        <v>74.577083333333306</v>
      </c>
      <c r="D109" s="52">
        <v>74.577083333333306</v>
      </c>
      <c r="E109" s="52">
        <v>67.435817723430603</v>
      </c>
      <c r="F109" s="52">
        <v>75.465245732624894</v>
      </c>
      <c r="G109" s="52">
        <v>72.194874577402999</v>
      </c>
      <c r="H109" s="52">
        <v>72.194874577402999</v>
      </c>
      <c r="I109" s="52">
        <v>72.916257957476802</v>
      </c>
      <c r="J109" s="52">
        <v>68.727595678493699</v>
      </c>
      <c r="K109" s="52">
        <v>68.740786441281401</v>
      </c>
      <c r="L109" s="52">
        <v>68.740786441281401</v>
      </c>
      <c r="M109" s="52">
        <v>70.607129080816605</v>
      </c>
    </row>
    <row r="110" spans="1:13" x14ac:dyDescent="0.3">
      <c r="A110" s="20">
        <f>VLOOKUP(B110,'[1]PORTFOLIO RAW'!A:B,2,FALSE)</f>
        <v>510209</v>
      </c>
      <c r="B110" s="20" t="s">
        <v>105</v>
      </c>
      <c r="C110" s="52">
        <v>32.175614567526502</v>
      </c>
      <c r="D110" s="52">
        <v>32.539967249901402</v>
      </c>
      <c r="E110" s="52">
        <v>37.878103542120201</v>
      </c>
      <c r="F110" s="52">
        <v>37.878103542120201</v>
      </c>
      <c r="G110" s="52">
        <v>43.032838086893399</v>
      </c>
      <c r="H110" s="52">
        <v>42.287717725409799</v>
      </c>
      <c r="I110" s="52">
        <v>42.287717725409799</v>
      </c>
      <c r="J110" s="52">
        <v>39.152735562309999</v>
      </c>
      <c r="K110" s="52">
        <v>42.704595404595402</v>
      </c>
      <c r="L110" s="52">
        <v>42.704595404595402</v>
      </c>
      <c r="M110" s="52">
        <v>52.411782974962399</v>
      </c>
    </row>
    <row r="111" spans="1:13" x14ac:dyDescent="0.3">
      <c r="A111" s="20">
        <f>VLOOKUP(B111,'[1]PORTFOLIO RAW'!A:B,2,FALSE)</f>
        <v>271980</v>
      </c>
      <c r="B111" s="20" t="s">
        <v>106</v>
      </c>
      <c r="C111" s="52">
        <v>52.3034588949388</v>
      </c>
      <c r="D111" s="52">
        <v>48.6431694950601</v>
      </c>
      <c r="E111" s="52">
        <v>48.6431694950601</v>
      </c>
      <c r="F111" s="52">
        <v>50.614040714606901</v>
      </c>
      <c r="G111" s="52">
        <v>46.918883567990001</v>
      </c>
      <c r="H111" s="52">
        <v>52.371357012750401</v>
      </c>
      <c r="I111" s="52">
        <v>51.959984251404798</v>
      </c>
      <c r="J111" s="52">
        <v>54.586630874262603</v>
      </c>
      <c r="K111" s="52">
        <v>61.173845213082799</v>
      </c>
      <c r="L111" s="52">
        <v>61.173845213082799</v>
      </c>
      <c r="M111" s="52">
        <v>66.732656211025102</v>
      </c>
    </row>
    <row r="112" spans="1:13" x14ac:dyDescent="0.3">
      <c r="A112" s="20" t="str">
        <f>VLOOKUP(B112,'[1]PORTFOLIO RAW'!A:B,2,FALSE)</f>
        <v>31196R</v>
      </c>
      <c r="B112" s="20" t="s">
        <v>107</v>
      </c>
      <c r="C112" s="52">
        <v>30.014113355780001</v>
      </c>
      <c r="D112" s="52">
        <v>37.820777291059599</v>
      </c>
      <c r="E112" s="52">
        <v>40.285718226329202</v>
      </c>
      <c r="F112" s="52">
        <v>34.2740379973609</v>
      </c>
      <c r="G112" s="52">
        <v>46.068952429149697</v>
      </c>
      <c r="H112" s="52">
        <v>44.579649915734599</v>
      </c>
      <c r="I112" s="52">
        <v>47.268178314491202</v>
      </c>
      <c r="J112" s="52">
        <v>46.003650014288297</v>
      </c>
      <c r="K112" s="52">
        <v>55.725195637695599</v>
      </c>
      <c r="L112" s="52">
        <v>59.579912830060898</v>
      </c>
      <c r="M112" s="52">
        <v>53.085758697627199</v>
      </c>
    </row>
    <row r="113" spans="1:13" x14ac:dyDescent="0.3">
      <c r="A113" s="20">
        <f>VLOOKUP(B113,'[1]PORTFOLIO RAW'!A:B,2,FALSE)</f>
        <v>135448</v>
      </c>
      <c r="B113" s="20" t="s">
        <v>108</v>
      </c>
      <c r="C113" s="52">
        <v>24.014057239057198</v>
      </c>
      <c r="D113" s="52">
        <v>21.3275023639065</v>
      </c>
      <c r="E113" s="52">
        <v>22.269084890697101</v>
      </c>
      <c r="F113" s="52">
        <v>19.810630035293901</v>
      </c>
      <c r="G113" s="52">
        <v>24.7518977732793</v>
      </c>
      <c r="H113" s="52">
        <v>20.181869541902799</v>
      </c>
      <c r="I113" s="52">
        <v>22.190229958890001</v>
      </c>
      <c r="J113" s="52">
        <v>22.365949653183598</v>
      </c>
      <c r="K113" s="52">
        <v>21.6374875124875</v>
      </c>
      <c r="L113" s="52">
        <v>29.479472748815098</v>
      </c>
      <c r="M113" s="52">
        <v>28.0474390748901</v>
      </c>
    </row>
    <row r="114" spans="1:13" x14ac:dyDescent="0.3">
      <c r="A114" s="20">
        <f>VLOOKUP(B114,'[1]PORTFOLIO RAW'!A:B,2,FALSE)</f>
        <v>154259</v>
      </c>
      <c r="B114" s="20" t="s">
        <v>109</v>
      </c>
      <c r="C114" s="52">
        <v>35.835240334378199</v>
      </c>
      <c r="D114" s="52">
        <v>40.991688335809798</v>
      </c>
      <c r="E114" s="52">
        <v>40.991688335809798</v>
      </c>
      <c r="F114" s="52">
        <v>43.016977602695498</v>
      </c>
      <c r="G114" s="52">
        <v>40.288479612492701</v>
      </c>
      <c r="H114" s="52">
        <v>41.691824117810498</v>
      </c>
      <c r="I114" s="52">
        <v>41.401765706872403</v>
      </c>
      <c r="J114" s="52">
        <v>43.6305407801418</v>
      </c>
      <c r="K114" s="52">
        <v>43.6305407801418</v>
      </c>
      <c r="L114" s="52">
        <v>53.761339983348201</v>
      </c>
      <c r="M114" s="52">
        <v>59.720818934938301</v>
      </c>
    </row>
    <row r="115" spans="1:13" x14ac:dyDescent="0.3">
      <c r="A115" s="20">
        <f>VLOOKUP(B115,'[1]PORTFOLIO RAW'!A:B,2,FALSE)</f>
        <v>944314</v>
      </c>
      <c r="B115" s="20" t="s">
        <v>110</v>
      </c>
      <c r="C115" s="52">
        <v>79.7721673254282</v>
      </c>
      <c r="D115" s="52">
        <v>64.616731054977706</v>
      </c>
      <c r="E115" s="52">
        <v>70.577092163405098</v>
      </c>
      <c r="F115" s="52">
        <v>72.256118241029796</v>
      </c>
      <c r="G115" s="52">
        <v>72.256118241029796</v>
      </c>
      <c r="H115" s="52">
        <v>64.835960092538997</v>
      </c>
      <c r="I115" s="52">
        <v>62.081770298047203</v>
      </c>
      <c r="J115" s="52">
        <v>62.081770298047203</v>
      </c>
      <c r="K115" s="52">
        <v>63.994830169830102</v>
      </c>
      <c r="L115" s="52">
        <v>75.201768788083896</v>
      </c>
      <c r="M115" s="52">
        <v>77.215895192398094</v>
      </c>
    </row>
    <row r="116" spans="1:13" x14ac:dyDescent="0.3">
      <c r="A116" s="20">
        <f>VLOOKUP(B116,'[1]PORTFOLIO RAW'!A:B,2,FALSE)</f>
        <v>904830</v>
      </c>
      <c r="B116" s="20" t="s">
        <v>111</v>
      </c>
      <c r="C116" s="52">
        <v>42.047916666666602</v>
      </c>
      <c r="D116" s="52">
        <v>32.462831583562703</v>
      </c>
      <c r="E116" s="52">
        <v>43.191007125456203</v>
      </c>
      <c r="F116" s="52">
        <v>44.882801118626404</v>
      </c>
      <c r="G116" s="52">
        <v>45.636003172085601</v>
      </c>
      <c r="H116" s="52">
        <v>53.639439179911797</v>
      </c>
      <c r="I116" s="52">
        <v>48.790429150515699</v>
      </c>
      <c r="J116" s="52">
        <v>50.890130744909897</v>
      </c>
      <c r="K116" s="52">
        <v>52.1358666086388</v>
      </c>
      <c r="L116" s="52">
        <v>66.201429237145206</v>
      </c>
      <c r="M116" s="52">
        <v>68.1558472104619</v>
      </c>
    </row>
    <row r="117" spans="1:13" x14ac:dyDescent="0.3">
      <c r="A117" s="20">
        <f>VLOOKUP(B117,'[1]PORTFOLIO RAW'!A:B,2,FALSE)</f>
        <v>905214</v>
      </c>
      <c r="B117" s="20" t="s">
        <v>112</v>
      </c>
      <c r="C117" s="52">
        <v>39.407880278373703</v>
      </c>
      <c r="D117" s="52">
        <v>67.361356882344893</v>
      </c>
      <c r="E117" s="52">
        <v>67.361356882344893</v>
      </c>
      <c r="F117" s="52">
        <v>71.110329022347699</v>
      </c>
      <c r="G117" s="52">
        <v>64.735193287188096</v>
      </c>
      <c r="H117" s="52">
        <v>63.1126489530238</v>
      </c>
      <c r="I117" s="52">
        <v>67.491095036059093</v>
      </c>
      <c r="J117" s="52">
        <v>67.491095036059093</v>
      </c>
      <c r="K117" s="52">
        <v>69.114482739482696</v>
      </c>
      <c r="L117" s="52">
        <v>69.114482739482696</v>
      </c>
      <c r="M117" s="52">
        <v>76.353663082666301</v>
      </c>
    </row>
    <row r="118" spans="1:13" x14ac:dyDescent="0.3">
      <c r="A118" s="20">
        <f>VLOOKUP(B118,'[1]PORTFOLIO RAW'!A:B,2,FALSE)</f>
        <v>904383</v>
      </c>
      <c r="B118" s="20" t="s">
        <v>113</v>
      </c>
      <c r="C118" s="52">
        <v>62.5918625914315</v>
      </c>
      <c r="D118" s="52">
        <v>62.553452429195303</v>
      </c>
      <c r="E118" s="52">
        <v>70.582390686188901</v>
      </c>
      <c r="F118" s="52">
        <v>71.532785788613097</v>
      </c>
      <c r="G118" s="52">
        <v>67.705865547864704</v>
      </c>
      <c r="H118" s="52">
        <v>74.599223808375797</v>
      </c>
      <c r="I118" s="52">
        <v>68.224670812800298</v>
      </c>
      <c r="J118" s="52">
        <v>70.908270010131702</v>
      </c>
      <c r="K118" s="52">
        <v>76.596833721833704</v>
      </c>
      <c r="L118" s="52">
        <v>72.557336097946205</v>
      </c>
      <c r="M118" s="52">
        <v>73.640980887106593</v>
      </c>
    </row>
    <row r="119" spans="1:13" x14ac:dyDescent="0.3">
      <c r="A119" s="20">
        <f>VLOOKUP(B119,'[1]PORTFOLIO RAW'!A:B,2,FALSE)</f>
        <v>513260</v>
      </c>
      <c r="B119" s="20" t="s">
        <v>114</v>
      </c>
      <c r="C119" s="52">
        <v>56.707331792501201</v>
      </c>
      <c r="D119" s="52">
        <v>54.297542746889597</v>
      </c>
      <c r="E119" s="52">
        <v>60.829212076476601</v>
      </c>
      <c r="F119" s="52">
        <v>57.991502850291802</v>
      </c>
      <c r="G119" s="52">
        <v>54.678548836032299</v>
      </c>
      <c r="H119" s="52">
        <v>57.243751014445699</v>
      </c>
      <c r="I119" s="52">
        <v>51.652293291417202</v>
      </c>
      <c r="J119" s="52">
        <v>53.746958183660297</v>
      </c>
      <c r="K119" s="52">
        <v>49.133278486219602</v>
      </c>
      <c r="L119" s="52">
        <v>59.390478083736703</v>
      </c>
      <c r="M119" s="52">
        <v>57.963308260859201</v>
      </c>
    </row>
    <row r="120" spans="1:13" x14ac:dyDescent="0.3">
      <c r="A120" s="20">
        <f>VLOOKUP(B120,'[1]PORTFOLIO RAW'!A:B,2,FALSE)</f>
        <v>916091</v>
      </c>
      <c r="B120" s="20" t="s">
        <v>115</v>
      </c>
      <c r="C120" s="52">
        <v>33.6302818956461</v>
      </c>
      <c r="D120" s="52">
        <v>35.115259740259702</v>
      </c>
      <c r="E120" s="52">
        <v>34.855213433556301</v>
      </c>
      <c r="F120" s="52">
        <v>38.4629153491003</v>
      </c>
      <c r="G120" s="52">
        <v>38.4629153491003</v>
      </c>
      <c r="H120" s="52">
        <v>50.315998883149497</v>
      </c>
      <c r="I120" s="52">
        <v>54.164716410890598</v>
      </c>
      <c r="J120" s="52">
        <v>54.164716410890598</v>
      </c>
      <c r="K120" s="52">
        <v>60.903353543008699</v>
      </c>
      <c r="L120" s="52">
        <v>70.309817667193201</v>
      </c>
      <c r="M120" s="52">
        <v>77.667742472729898</v>
      </c>
    </row>
    <row r="121" spans="1:13" x14ac:dyDescent="0.3">
      <c r="A121" s="20">
        <f>VLOOKUP(B121,'[1]PORTFOLIO RAW'!A:B,2,FALSE)</f>
        <v>883488</v>
      </c>
      <c r="B121" s="20" t="s">
        <v>116</v>
      </c>
      <c r="C121" s="52">
        <v>49.936486486486402</v>
      </c>
      <c r="D121" s="52">
        <v>32.878965453194603</v>
      </c>
      <c r="E121" s="52">
        <v>34.3599870639123</v>
      </c>
      <c r="F121" s="52">
        <v>29.309849765868801</v>
      </c>
      <c r="G121" s="52">
        <v>29.935914603561301</v>
      </c>
      <c r="H121" s="52">
        <v>39.443208430913302</v>
      </c>
      <c r="I121" s="52">
        <v>27.905417771046299</v>
      </c>
      <c r="J121" s="52">
        <v>28.3429439267859</v>
      </c>
      <c r="K121" s="52">
        <v>37.9891702785403</v>
      </c>
      <c r="L121" s="52">
        <v>37.1579374331141</v>
      </c>
      <c r="M121" s="52">
        <v>36.4613637495641</v>
      </c>
    </row>
    <row r="122" spans="1:13" x14ac:dyDescent="0.3">
      <c r="A122" s="20">
        <f>VLOOKUP(B122,'[1]PORTFOLIO RAW'!A:B,2,FALSE)</f>
        <v>357922</v>
      </c>
      <c r="B122" s="20" t="s">
        <v>117</v>
      </c>
      <c r="C122" s="52">
        <v>41.201223776223699</v>
      </c>
      <c r="D122" s="52">
        <v>32.767028775413998</v>
      </c>
      <c r="E122" s="52">
        <v>40.433703913484401</v>
      </c>
      <c r="F122" s="52">
        <v>40.433703913484401</v>
      </c>
      <c r="G122" s="52">
        <v>49.7008685259785</v>
      </c>
      <c r="H122" s="52">
        <v>51.192737232030197</v>
      </c>
      <c r="I122" s="52">
        <v>67.018975011888102</v>
      </c>
      <c r="J122" s="52">
        <v>67.018975011888102</v>
      </c>
      <c r="K122" s="52">
        <v>62.110936742874699</v>
      </c>
      <c r="L122" s="52">
        <v>74.719016798804006</v>
      </c>
      <c r="M122" s="52">
        <v>77.479518013108105</v>
      </c>
    </row>
    <row r="123" spans="1:13" x14ac:dyDescent="0.3">
      <c r="A123" s="20">
        <f>VLOOKUP(B123,'[1]PORTFOLIO RAW'!A:B,2,FALSE)</f>
        <v>903749</v>
      </c>
      <c r="B123" s="20" t="s">
        <v>118</v>
      </c>
      <c r="C123" s="52">
        <v>74.862990702479294</v>
      </c>
      <c r="D123" s="52">
        <v>74.537281861448903</v>
      </c>
      <c r="E123" s="52">
        <v>76.533244680851098</v>
      </c>
      <c r="F123" s="52">
        <v>71.752901785714201</v>
      </c>
      <c r="G123" s="52">
        <v>64.385953608247405</v>
      </c>
      <c r="H123" s="52">
        <v>64.385953608247405</v>
      </c>
      <c r="I123" s="52">
        <v>67.328063814358202</v>
      </c>
      <c r="J123" s="52">
        <v>75.617162848127293</v>
      </c>
      <c r="K123" s="52">
        <v>75.304579207920796</v>
      </c>
      <c r="L123" s="52">
        <v>70.383439520730306</v>
      </c>
      <c r="M123" s="52">
        <v>80.693981481481401</v>
      </c>
    </row>
    <row r="124" spans="1:13" x14ac:dyDescent="0.3">
      <c r="A124" s="20">
        <f>VLOOKUP(B124,'[1]PORTFOLIO RAW'!A:B,2,FALSE)</f>
        <v>687609</v>
      </c>
      <c r="B124" s="20" t="s">
        <v>119</v>
      </c>
      <c r="C124" s="52">
        <v>61.102922077922102</v>
      </c>
      <c r="D124" s="52">
        <v>65.728943458199694</v>
      </c>
      <c r="E124" s="52">
        <v>54.707340873043201</v>
      </c>
      <c r="F124" s="52">
        <v>62.811924774961298</v>
      </c>
      <c r="G124" s="52">
        <v>63.723021080552797</v>
      </c>
      <c r="H124" s="52">
        <v>57.651078047041999</v>
      </c>
      <c r="I124" s="52">
        <v>62.437353023150401</v>
      </c>
      <c r="J124" s="52">
        <v>60.034901392521299</v>
      </c>
      <c r="K124" s="52">
        <v>56.225164490681699</v>
      </c>
      <c r="L124" s="52">
        <v>63.993894813059498</v>
      </c>
      <c r="M124" s="52">
        <v>71.503787760870594</v>
      </c>
    </row>
    <row r="125" spans="1:13" x14ac:dyDescent="0.3">
      <c r="A125" s="20">
        <f>VLOOKUP(B125,'[1]PORTFOLIO RAW'!A:B,2,FALSE)</f>
        <v>921268</v>
      </c>
      <c r="B125" s="20" t="s">
        <v>120</v>
      </c>
      <c r="C125" s="52">
        <v>67.384402852049902</v>
      </c>
      <c r="D125" s="52">
        <v>70.271561126742697</v>
      </c>
      <c r="E125" s="52">
        <v>71.547687573270807</v>
      </c>
      <c r="F125" s="52">
        <v>68.954732389268401</v>
      </c>
      <c r="G125" s="52">
        <v>82.014340080971607</v>
      </c>
      <c r="H125" s="52">
        <v>76.448804247680698</v>
      </c>
      <c r="I125" s="52">
        <v>75.261156488343104</v>
      </c>
      <c r="J125" s="52">
        <v>71.714855623100306</v>
      </c>
      <c r="K125" s="52">
        <v>75.126821511821504</v>
      </c>
      <c r="L125" s="52">
        <v>71.006365445376105</v>
      </c>
      <c r="M125" s="52">
        <v>77.707692449287606</v>
      </c>
    </row>
    <row r="126" spans="1:13" x14ac:dyDescent="0.3">
      <c r="A126" s="20">
        <f>VLOOKUP(B126,'[1]PORTFOLIO RAW'!A:B,2,FALSE)</f>
        <v>902324</v>
      </c>
      <c r="B126" s="20" t="s">
        <v>121</v>
      </c>
      <c r="C126" s="52">
        <v>47.1905054680551</v>
      </c>
      <c r="D126" s="52">
        <v>43.926933124346903</v>
      </c>
      <c r="E126" s="52">
        <v>48.286117114683201</v>
      </c>
      <c r="F126" s="52">
        <v>49.005428373222301</v>
      </c>
      <c r="G126" s="52">
        <v>49.005428373222301</v>
      </c>
      <c r="H126" s="52">
        <v>47.590351201956103</v>
      </c>
      <c r="I126" s="52">
        <v>44.262423028610101</v>
      </c>
      <c r="J126" s="52">
        <v>44.262423028610101</v>
      </c>
      <c r="K126" s="52">
        <v>47.369395896656499</v>
      </c>
      <c r="L126" s="52">
        <v>51.073801342811997</v>
      </c>
      <c r="M126" s="52">
        <v>51.936021866129799</v>
      </c>
    </row>
    <row r="127" spans="1:13" x14ac:dyDescent="0.3">
      <c r="A127" s="20">
        <f>VLOOKUP(B127,'[1]PORTFOLIO RAW'!A:B,2,FALSE)</f>
        <v>500320</v>
      </c>
      <c r="B127" s="20" t="s">
        <v>122</v>
      </c>
      <c r="C127" s="52">
        <v>60.457683982683903</v>
      </c>
      <c r="D127" s="52">
        <v>54.778330856859803</v>
      </c>
      <c r="E127" s="52">
        <v>47.892164908167203</v>
      </c>
      <c r="F127" s="52">
        <v>47.016389177939601</v>
      </c>
      <c r="G127" s="52">
        <v>53.806578947368401</v>
      </c>
      <c r="H127" s="52">
        <v>52.804713114754101</v>
      </c>
      <c r="I127" s="52">
        <v>52.580164439876597</v>
      </c>
      <c r="J127" s="52">
        <v>46.0803819215012</v>
      </c>
      <c r="K127" s="52">
        <v>60.359800199800198</v>
      </c>
      <c r="L127" s="52">
        <v>60.709481539519899</v>
      </c>
      <c r="M127" s="52">
        <v>66.953099317627107</v>
      </c>
    </row>
    <row r="128" spans="1:13" x14ac:dyDescent="0.3">
      <c r="A128" s="20">
        <f>VLOOKUP(B128,'[1]PORTFOLIO RAW'!A:B,2,FALSE)</f>
        <v>921290</v>
      </c>
      <c r="B128" s="20" t="s">
        <v>123</v>
      </c>
      <c r="C128" s="52">
        <v>64.516969696969696</v>
      </c>
      <c r="D128" s="52">
        <v>61.3607053744147</v>
      </c>
      <c r="E128" s="52">
        <v>66.732296744205101</v>
      </c>
      <c r="F128" s="52">
        <v>78.120143280236903</v>
      </c>
      <c r="G128" s="52">
        <v>76.3289051956815</v>
      </c>
      <c r="H128" s="52">
        <v>75.218855874316901</v>
      </c>
      <c r="I128" s="52">
        <v>78.867910866112297</v>
      </c>
      <c r="J128" s="52">
        <v>78.180400079076705</v>
      </c>
      <c r="K128" s="52">
        <v>79.889824064824097</v>
      </c>
      <c r="L128" s="52">
        <v>74.770601012916998</v>
      </c>
      <c r="M128" s="52">
        <v>82.129568868190702</v>
      </c>
    </row>
    <row r="129" spans="1:13" x14ac:dyDescent="0.3">
      <c r="A129" s="20">
        <f>VLOOKUP(B129,'[1]PORTFOLIO RAW'!A:B,2,FALSE)</f>
        <v>905115</v>
      </c>
      <c r="B129" s="20" t="s">
        <v>124</v>
      </c>
      <c r="C129" s="52">
        <v>47.7975378787878</v>
      </c>
      <c r="D129" s="52">
        <v>45.137301171656098</v>
      </c>
      <c r="E129" s="52">
        <v>57.224476815245303</v>
      </c>
      <c r="F129" s="52">
        <v>57.0496081555671</v>
      </c>
      <c r="G129" s="52">
        <v>54.852531929546302</v>
      </c>
      <c r="H129" s="52">
        <v>54.581094751185802</v>
      </c>
      <c r="I129" s="52">
        <v>51.329616654754503</v>
      </c>
      <c r="J129" s="52">
        <v>45.426388528254201</v>
      </c>
      <c r="K129" s="52">
        <v>50.7034796886282</v>
      </c>
      <c r="L129" s="52">
        <v>60.663798360070601</v>
      </c>
      <c r="M129" s="52">
        <v>68.556502649982704</v>
      </c>
    </row>
    <row r="130" spans="1:13" x14ac:dyDescent="0.3">
      <c r="A130" s="20">
        <f>VLOOKUP(B130,'[1]PORTFOLIO RAW'!A:B,2,FALSE)</f>
        <v>902306</v>
      </c>
      <c r="B130" s="20" t="s">
        <v>125</v>
      </c>
      <c r="C130" s="52">
        <v>65.205287530741401</v>
      </c>
      <c r="D130" s="52">
        <v>65.039674231167496</v>
      </c>
      <c r="E130" s="52">
        <v>65.039674231167496</v>
      </c>
      <c r="F130" s="52">
        <v>67.164959093063203</v>
      </c>
      <c r="G130" s="52">
        <v>57.5112805276217</v>
      </c>
      <c r="H130" s="52">
        <v>57.5112805276217</v>
      </c>
      <c r="I130" s="52">
        <v>79.289662775274195</v>
      </c>
      <c r="J130" s="52">
        <v>75.000335612968598</v>
      </c>
      <c r="K130" s="52">
        <v>71.470251970251894</v>
      </c>
      <c r="L130" s="52">
        <v>77.714490521326994</v>
      </c>
      <c r="M130" s="52">
        <v>78.830111460812901</v>
      </c>
    </row>
    <row r="131" spans="1:13" x14ac:dyDescent="0.3">
      <c r="A131" s="20">
        <f>VLOOKUP(B131,'[1]PORTFOLIO RAW'!A:B,2,FALSE)</f>
        <v>500373</v>
      </c>
      <c r="B131" s="20" t="s">
        <v>126</v>
      </c>
      <c r="C131" s="52">
        <v>36.302732379979503</v>
      </c>
      <c r="D131" s="52">
        <v>44.3268065222491</v>
      </c>
      <c r="E131" s="52">
        <v>44.3268065222491</v>
      </c>
      <c r="F131" s="52">
        <v>57.208647183331699</v>
      </c>
      <c r="G131" s="52">
        <v>57.208647183331699</v>
      </c>
      <c r="H131" s="52">
        <v>59.102924739195203</v>
      </c>
      <c r="I131" s="52">
        <v>59.102924739195203</v>
      </c>
      <c r="J131" s="52">
        <v>53.155090948688098</v>
      </c>
      <c r="K131" s="52">
        <v>56.2792554978653</v>
      </c>
      <c r="L131" s="52">
        <v>64.522360146401297</v>
      </c>
      <c r="M131" s="52">
        <v>64.522360146401297</v>
      </c>
    </row>
    <row r="132" spans="1:13" x14ac:dyDescent="0.3">
      <c r="A132" s="20">
        <f>VLOOKUP(B132,'[1]PORTFOLIO RAW'!A:B,2,FALSE)</f>
        <v>906194</v>
      </c>
      <c r="B132" s="20" t="s">
        <v>127</v>
      </c>
      <c r="C132" s="52">
        <v>39.942736185383197</v>
      </c>
      <c r="D132" s="52">
        <v>34.084881129271899</v>
      </c>
      <c r="E132" s="52">
        <v>27.8831770222743</v>
      </c>
      <c r="F132" s="52">
        <v>35.510417137945097</v>
      </c>
      <c r="G132" s="52">
        <v>31.516641700404801</v>
      </c>
      <c r="H132" s="52">
        <v>41.906960859067198</v>
      </c>
      <c r="I132" s="52">
        <v>39.8604154270568</v>
      </c>
      <c r="J132" s="52">
        <v>41.567464539007098</v>
      </c>
      <c r="K132" s="52">
        <v>38.304054279054199</v>
      </c>
      <c r="L132" s="52">
        <v>42.151569905213201</v>
      </c>
      <c r="M132" s="52">
        <v>45.903413650922197</v>
      </c>
    </row>
    <row r="133" spans="1:13" x14ac:dyDescent="0.3">
      <c r="A133" s="20">
        <f>VLOOKUP(B133,'[1]PORTFOLIO RAW'!A:B,2,FALSE)</f>
        <v>329534</v>
      </c>
      <c r="B133" s="20" t="s">
        <v>128</v>
      </c>
      <c r="C133" s="52">
        <v>60.343669875987601</v>
      </c>
      <c r="D133" s="52">
        <v>52.132803663702198</v>
      </c>
      <c r="E133" s="52">
        <v>52.132803663702198</v>
      </c>
      <c r="F133" s="52">
        <v>48.461891485318702</v>
      </c>
      <c r="G133" s="52">
        <v>48.461891485318702</v>
      </c>
      <c r="H133" s="52">
        <v>51.657512984905097</v>
      </c>
      <c r="I133" s="52">
        <v>52.690400620679902</v>
      </c>
      <c r="J133" s="52">
        <v>56.292435755733599</v>
      </c>
      <c r="K133" s="52">
        <v>56.292435755733599</v>
      </c>
      <c r="L133" s="52">
        <v>62.763076735433501</v>
      </c>
      <c r="M133" s="52">
        <v>72.760480386493299</v>
      </c>
    </row>
    <row r="134" spans="1:13" x14ac:dyDescent="0.3">
      <c r="A134" s="20">
        <f>VLOOKUP(B134,'[1]PORTFOLIO RAW'!A:B,2,FALSE)</f>
        <v>867375</v>
      </c>
      <c r="B134" s="20" t="s">
        <v>129</v>
      </c>
      <c r="C134" s="52">
        <v>32.411363636363603</v>
      </c>
      <c r="D134" s="52">
        <v>64.096103149115606</v>
      </c>
      <c r="E134" s="52">
        <v>64.096103149115606</v>
      </c>
      <c r="F134" s="52">
        <v>62.840359816033903</v>
      </c>
      <c r="G134" s="52">
        <v>64.547730169440698</v>
      </c>
      <c r="H134" s="52">
        <v>61.299009562841498</v>
      </c>
      <c r="I134" s="52">
        <v>61.299009562841498</v>
      </c>
      <c r="J134" s="52">
        <v>63.432303781035301</v>
      </c>
      <c r="K134" s="52">
        <v>66.9310752902486</v>
      </c>
      <c r="L134" s="52">
        <v>70.387002215793601</v>
      </c>
      <c r="M134" s="52">
        <v>70.387002215793601</v>
      </c>
    </row>
    <row r="135" spans="1:13" x14ac:dyDescent="0.3">
      <c r="A135" s="20">
        <f>VLOOKUP(B135,'[1]PORTFOLIO RAW'!A:B,2,FALSE)</f>
        <v>311759</v>
      </c>
      <c r="B135" s="20" t="s">
        <v>130</v>
      </c>
      <c r="C135" s="52">
        <v>37.766875981161597</v>
      </c>
      <c r="D135" s="52">
        <v>37.766875981161597</v>
      </c>
      <c r="E135" s="52">
        <v>39.312301587301498</v>
      </c>
      <c r="F135" s="52">
        <v>39.312301587301498</v>
      </c>
      <c r="G135" s="52">
        <v>43.538985507246302</v>
      </c>
      <c r="H135" s="52">
        <v>39.3050703318929</v>
      </c>
      <c r="I135" s="52">
        <v>39.3050703318929</v>
      </c>
      <c r="J135" s="52">
        <v>36.4812664428921</v>
      </c>
      <c r="K135" s="52">
        <v>41.486498257839699</v>
      </c>
      <c r="L135" s="52">
        <v>41.486498257839699</v>
      </c>
      <c r="M135" s="52">
        <v>39.575896226415097</v>
      </c>
    </row>
    <row r="136" spans="1:13" x14ac:dyDescent="0.3">
      <c r="A136" s="20">
        <f>VLOOKUP(B136,'[1]PORTFOLIO RAW'!A:B,2,FALSE)</f>
        <v>902317</v>
      </c>
      <c r="B136" s="20" t="s">
        <v>131</v>
      </c>
      <c r="C136" s="52">
        <v>76.491967976558001</v>
      </c>
      <c r="D136" s="52">
        <v>78.403343782654105</v>
      </c>
      <c r="E136" s="52">
        <v>67.664011249407494</v>
      </c>
      <c r="F136" s="52">
        <v>72.446714731678298</v>
      </c>
      <c r="G136" s="52">
        <v>71.730703931043394</v>
      </c>
      <c r="H136" s="52">
        <v>71.730703931043394</v>
      </c>
      <c r="I136" s="52">
        <v>68.330838625802599</v>
      </c>
      <c r="J136" s="52">
        <v>72.430414133738594</v>
      </c>
      <c r="K136" s="52">
        <v>73.175588300588203</v>
      </c>
      <c r="L136" s="52">
        <v>73.175588300588203</v>
      </c>
      <c r="M136" s="52">
        <v>70.197213665086906</v>
      </c>
    </row>
    <row r="137" spans="1:13" x14ac:dyDescent="0.3">
      <c r="A137" s="20" t="str">
        <f>VLOOKUP(B137,'[1]PORTFOLIO RAW'!A:B,2,FALSE)</f>
        <v>31412T</v>
      </c>
      <c r="B137" s="20" t="s">
        <v>132</v>
      </c>
      <c r="C137" s="52">
        <v>27.230845633880499</v>
      </c>
      <c r="D137" s="52">
        <v>16.957751362060399</v>
      </c>
      <c r="E137" s="52">
        <v>25.7512961709294</v>
      </c>
      <c r="F137" s="52">
        <v>25.7512961709294</v>
      </c>
      <c r="G137" s="52">
        <v>24.266511973468798</v>
      </c>
      <c r="H137" s="52">
        <v>24.266511973468798</v>
      </c>
      <c r="I137" s="52">
        <v>21.838735717834101</v>
      </c>
      <c r="J137" s="52">
        <v>21.799417608770099</v>
      </c>
      <c r="K137" s="52">
        <v>23.507424592950901</v>
      </c>
      <c r="L137" s="52">
        <v>23.507424592950901</v>
      </c>
      <c r="M137" s="52">
        <v>30.425120836861399</v>
      </c>
    </row>
    <row r="138" spans="1:13" x14ac:dyDescent="0.3">
      <c r="A138" s="20">
        <f>VLOOKUP(B138,'[1]PORTFOLIO RAW'!A:B,2,FALSE)</f>
        <v>910722</v>
      </c>
      <c r="B138" s="20" t="s">
        <v>133</v>
      </c>
      <c r="C138" s="52">
        <v>29.965640580966799</v>
      </c>
      <c r="D138" s="52">
        <v>27.866641901931601</v>
      </c>
      <c r="E138" s="52">
        <v>27.509342028135901</v>
      </c>
      <c r="F138" s="52">
        <v>27.509342028135901</v>
      </c>
      <c r="G138" s="52">
        <v>31.600965429529399</v>
      </c>
      <c r="H138" s="52">
        <v>40.6022267206477</v>
      </c>
      <c r="I138" s="52">
        <v>38.641759319816799</v>
      </c>
      <c r="J138" s="52">
        <v>36.153242147923002</v>
      </c>
      <c r="K138" s="52">
        <v>43.211788211788203</v>
      </c>
      <c r="L138" s="52">
        <v>43.211788211788203</v>
      </c>
      <c r="M138" s="52">
        <v>49.404464953853797</v>
      </c>
    </row>
    <row r="139" spans="1:13" x14ac:dyDescent="0.3">
      <c r="A139" s="20">
        <f>VLOOKUP(B139,'[1]PORTFOLIO RAW'!A:B,2,FALSE)</f>
        <v>905039</v>
      </c>
      <c r="B139" s="20" t="s">
        <v>134</v>
      </c>
      <c r="C139" s="52">
        <v>83.674703204498698</v>
      </c>
      <c r="D139" s="52">
        <v>86.937789410963504</v>
      </c>
      <c r="E139" s="52">
        <v>76.820942732641697</v>
      </c>
      <c r="F139" s="52">
        <v>83.850395539684101</v>
      </c>
      <c r="G139" s="52">
        <v>83.850395539684101</v>
      </c>
      <c r="H139" s="52">
        <v>82.753698612202101</v>
      </c>
      <c r="I139" s="52">
        <v>81.627941815697895</v>
      </c>
      <c r="J139" s="52">
        <v>79.248521669554606</v>
      </c>
      <c r="K139" s="52">
        <v>79.248521669554606</v>
      </c>
      <c r="L139" s="52">
        <v>75.4223175927211</v>
      </c>
      <c r="M139" s="52">
        <v>82.010800218738595</v>
      </c>
    </row>
    <row r="140" spans="1:13" x14ac:dyDescent="0.3">
      <c r="A140" s="20">
        <f>VLOOKUP(B140,'[1]PORTFOLIO RAW'!A:B,2,FALSE)</f>
        <v>755980</v>
      </c>
      <c r="B140" s="20" t="s">
        <v>135</v>
      </c>
      <c r="C140" s="52">
        <v>35.710037878787801</v>
      </c>
      <c r="D140" s="52">
        <v>36.472836942488897</v>
      </c>
      <c r="E140" s="52">
        <v>27.4169181778121</v>
      </c>
      <c r="F140" s="52">
        <v>25.974421175858399</v>
      </c>
      <c r="G140" s="52">
        <v>27.302545494386202</v>
      </c>
      <c r="H140" s="52">
        <v>25.991855288341501</v>
      </c>
      <c r="I140" s="52">
        <v>24.832651645181301</v>
      </c>
      <c r="J140" s="52">
        <v>30.189839776389501</v>
      </c>
      <c r="K140" s="52">
        <v>36.750027200522197</v>
      </c>
      <c r="L140" s="52">
        <v>38.1202055117095</v>
      </c>
      <c r="M140" s="52">
        <v>36.200900837331801</v>
      </c>
    </row>
    <row r="141" spans="1:13" x14ac:dyDescent="0.3">
      <c r="A141" s="20">
        <f>VLOOKUP(B141,'[1]PORTFOLIO RAW'!A:B,2,FALSE)</f>
        <v>905994</v>
      </c>
      <c r="B141" s="20" t="s">
        <v>136</v>
      </c>
      <c r="C141" s="52">
        <v>49.7951848998459</v>
      </c>
      <c r="D141" s="52">
        <v>49.087018473753098</v>
      </c>
      <c r="E141" s="52">
        <v>42.323364885010101</v>
      </c>
      <c r="F141" s="52">
        <v>54.571101773514897</v>
      </c>
      <c r="G141" s="52">
        <v>53.230252614709798</v>
      </c>
      <c r="H141" s="52">
        <v>58.048622382730102</v>
      </c>
      <c r="I141" s="52">
        <v>51.632816435926799</v>
      </c>
      <c r="J141" s="52">
        <v>53.657766878511502</v>
      </c>
      <c r="K141" s="52">
        <v>50.759240759240697</v>
      </c>
      <c r="L141" s="52">
        <v>60.860974446866202</v>
      </c>
      <c r="M141" s="52">
        <v>63.896594838842397</v>
      </c>
    </row>
    <row r="142" spans="1:13" x14ac:dyDescent="0.3">
      <c r="A142" s="20">
        <f>VLOOKUP(B142,'[1]PORTFOLIO RAW'!A:B,2,FALSE)</f>
        <v>951849</v>
      </c>
      <c r="B142" s="20" t="s">
        <v>137</v>
      </c>
      <c r="C142" s="52">
        <v>48.582467532467497</v>
      </c>
      <c r="D142" s="52">
        <v>50.953473254086099</v>
      </c>
      <c r="E142" s="52">
        <v>50.953473254086099</v>
      </c>
      <c r="F142" s="52">
        <v>67.533732223378394</v>
      </c>
      <c r="G142" s="52">
        <v>66.863663967611302</v>
      </c>
      <c r="H142" s="52">
        <v>66.863663967611302</v>
      </c>
      <c r="I142" s="52">
        <v>65.045640834575195</v>
      </c>
      <c r="J142" s="52">
        <v>56.901663085116297</v>
      </c>
      <c r="K142" s="52">
        <v>70.838905775075901</v>
      </c>
      <c r="L142" s="52">
        <v>72.226919119481096</v>
      </c>
      <c r="M142" s="52">
        <v>72.226919119481096</v>
      </c>
    </row>
    <row r="143" spans="1:13" x14ac:dyDescent="0.3">
      <c r="A143" s="20" t="str">
        <f>VLOOKUP(B143,'[1]PORTFOLIO RAW'!A:B,2,FALSE)</f>
        <v>14015T</v>
      </c>
      <c r="B143" s="20" t="s">
        <v>138</v>
      </c>
      <c r="C143" s="52">
        <v>27.2008987389422</v>
      </c>
      <c r="D143" s="52">
        <v>23.188308526624098</v>
      </c>
      <c r="E143" s="52">
        <v>25.825610287480899</v>
      </c>
      <c r="F143" s="52">
        <v>26.656767560826399</v>
      </c>
      <c r="G143" s="52">
        <v>31.6574875325093</v>
      </c>
      <c r="H143" s="52">
        <v>37.951612903225801</v>
      </c>
      <c r="I143" s="52">
        <v>36.163757438089497</v>
      </c>
      <c r="J143" s="52">
        <v>34.343680462839302</v>
      </c>
      <c r="K143" s="52">
        <v>32.256717908956702</v>
      </c>
      <c r="L143" s="52">
        <v>33.761968106640403</v>
      </c>
      <c r="M143" s="52">
        <v>35.076239989903598</v>
      </c>
    </row>
    <row r="144" spans="1:13" x14ac:dyDescent="0.3">
      <c r="A144" s="20">
        <f>VLOOKUP(B144,'[1]PORTFOLIO RAW'!A:B,2,FALSE)</f>
        <v>997198</v>
      </c>
      <c r="B144" s="20" t="s">
        <v>139</v>
      </c>
      <c r="C144" s="52">
        <v>37.727771503858399</v>
      </c>
      <c r="D144" s="52">
        <v>44.540389603848098</v>
      </c>
      <c r="E144" s="52">
        <v>42.4515349261845</v>
      </c>
      <c r="F144" s="52">
        <v>47.251506263354798</v>
      </c>
      <c r="G144" s="52">
        <v>60.535420074000598</v>
      </c>
      <c r="H144" s="52">
        <v>57.219597765732402</v>
      </c>
      <c r="I144" s="52">
        <v>63.221741805827399</v>
      </c>
      <c r="J144" s="52">
        <v>57.039681750608302</v>
      </c>
      <c r="K144" s="52">
        <v>63.423018772272499</v>
      </c>
      <c r="L144" s="52">
        <v>63.664757729760602</v>
      </c>
      <c r="M144" s="52">
        <v>70.2363773173455</v>
      </c>
    </row>
    <row r="145" spans="1:13" x14ac:dyDescent="0.3">
      <c r="A145" s="20">
        <f>VLOOKUP(B145,'[1]PORTFOLIO RAW'!A:B,2,FALSE)</f>
        <v>905159</v>
      </c>
      <c r="B145" s="20" t="s">
        <v>140</v>
      </c>
      <c r="C145" s="52">
        <v>48.079754440961302</v>
      </c>
      <c r="D145" s="52">
        <v>50.847252240082803</v>
      </c>
      <c r="E145" s="52">
        <v>50.847252240082803</v>
      </c>
      <c r="F145" s="52">
        <v>64.649053565234595</v>
      </c>
      <c r="G145" s="52">
        <v>64.649053565234595</v>
      </c>
      <c r="H145" s="52">
        <v>63.250987658351796</v>
      </c>
      <c r="I145" s="52">
        <v>56.044682934970702</v>
      </c>
      <c r="J145" s="52">
        <v>56.044682934970702</v>
      </c>
      <c r="K145" s="52">
        <v>56.278653748733497</v>
      </c>
      <c r="L145" s="52">
        <v>56.193526856240098</v>
      </c>
      <c r="M145" s="52">
        <v>56.193526856240098</v>
      </c>
    </row>
    <row r="146" spans="1:13" x14ac:dyDescent="0.3">
      <c r="A146" s="20">
        <f>VLOOKUP(B146,'[1]PORTFOLIO RAW'!A:B,2,FALSE)</f>
        <v>741123</v>
      </c>
      <c r="B146" s="20" t="s">
        <v>141</v>
      </c>
      <c r="C146" s="52">
        <v>30.456639928698699</v>
      </c>
      <c r="D146" s="52">
        <v>31.632571686004201</v>
      </c>
      <c r="E146" s="52">
        <v>24.930257913247299</v>
      </c>
      <c r="F146" s="52">
        <v>24.465819119576501</v>
      </c>
      <c r="G146" s="52">
        <v>25.687394736842101</v>
      </c>
      <c r="H146" s="52">
        <v>22.6529816368026</v>
      </c>
      <c r="I146" s="52">
        <v>22.320847081733099</v>
      </c>
      <c r="J146" s="52">
        <v>23.692895136778102</v>
      </c>
      <c r="K146" s="52">
        <v>27.789805194805101</v>
      </c>
      <c r="L146" s="52">
        <v>39.022009812856901</v>
      </c>
      <c r="M146" s="52">
        <v>37.565188859846103</v>
      </c>
    </row>
    <row r="147" spans="1:13" x14ac:dyDescent="0.3">
      <c r="A147" s="20">
        <f>VLOOKUP(B147,'[1]PORTFOLIO RAW'!A:B,2,FALSE)</f>
        <v>905082</v>
      </c>
      <c r="B147" s="20" t="s">
        <v>142</v>
      </c>
      <c r="C147" s="52">
        <v>76.673543123543098</v>
      </c>
      <c r="D147" s="52">
        <v>59.147233899902098</v>
      </c>
      <c r="E147" s="52">
        <v>53.980962761963703</v>
      </c>
      <c r="F147" s="52">
        <v>46.3949655371364</v>
      </c>
      <c r="G147" s="52">
        <v>46.3949655371364</v>
      </c>
      <c r="H147" s="52">
        <v>55.173155870445299</v>
      </c>
      <c r="I147" s="52">
        <v>55.087615621788203</v>
      </c>
      <c r="J147" s="52">
        <v>52.181054799347997</v>
      </c>
      <c r="K147" s="52">
        <v>51.737131662663501</v>
      </c>
      <c r="L147" s="52">
        <v>51.737131662663501</v>
      </c>
      <c r="M147" s="52">
        <v>56.599554276686902</v>
      </c>
    </row>
    <row r="148" spans="1:13" x14ac:dyDescent="0.3">
      <c r="A148" s="20">
        <f>VLOOKUP(B148,'[1]PORTFOLIO RAW'!A:B,2,FALSE)</f>
        <v>902230</v>
      </c>
      <c r="B148" s="20" t="s">
        <v>143</v>
      </c>
      <c r="C148" s="52">
        <v>75.828962703962603</v>
      </c>
      <c r="D148" s="52">
        <v>66.987174118600507</v>
      </c>
      <c r="E148" s="52">
        <v>74.673757143903799</v>
      </c>
      <c r="F148" s="52">
        <v>71.720692628968095</v>
      </c>
      <c r="G148" s="52">
        <v>68.769796063399099</v>
      </c>
      <c r="H148" s="52">
        <v>69.349709350953503</v>
      </c>
      <c r="I148" s="52">
        <v>64.969447818368707</v>
      </c>
      <c r="J148" s="52">
        <v>68.427014422790293</v>
      </c>
      <c r="K148" s="52">
        <v>65.955161505161499</v>
      </c>
      <c r="L148" s="52">
        <v>72.161501425817306</v>
      </c>
      <c r="M148" s="52">
        <v>70.549791790412797</v>
      </c>
    </row>
    <row r="149" spans="1:13" x14ac:dyDescent="0.3">
      <c r="A149" s="20">
        <f>VLOOKUP(B149,'[1]PORTFOLIO RAW'!A:B,2,FALSE)</f>
        <v>938076</v>
      </c>
      <c r="B149" s="20" t="s">
        <v>144</v>
      </c>
      <c r="C149" s="52">
        <v>57.2424242424242</v>
      </c>
      <c r="D149" s="52">
        <v>57.6499349925705</v>
      </c>
      <c r="E149" s="52">
        <v>56.112146447292098</v>
      </c>
      <c r="F149" s="52">
        <v>40.858995620880997</v>
      </c>
      <c r="G149" s="52">
        <v>64.503632080541706</v>
      </c>
      <c r="H149" s="52">
        <v>62.256586651053802</v>
      </c>
      <c r="I149" s="52">
        <v>63.5191463370656</v>
      </c>
      <c r="J149" s="52">
        <v>59.360101400169398</v>
      </c>
      <c r="K149" s="52">
        <v>58.222387848372101</v>
      </c>
      <c r="L149" s="52">
        <v>68.197281570096294</v>
      </c>
      <c r="M149" s="52">
        <v>65.168184987796906</v>
      </c>
    </row>
    <row r="150" spans="1:13" x14ac:dyDescent="0.3">
      <c r="A150" s="20">
        <f>VLOOKUP(B150,'[1]PORTFOLIO RAW'!A:B,2,FALSE)</f>
        <v>152594</v>
      </c>
      <c r="B150" s="20" t="s">
        <v>145</v>
      </c>
      <c r="C150" s="52">
        <v>59.124545454545398</v>
      </c>
      <c r="D150" s="52">
        <v>69.230074600572905</v>
      </c>
      <c r="E150" s="52">
        <v>78.236601119246103</v>
      </c>
      <c r="F150" s="52">
        <v>83.538972176177396</v>
      </c>
      <c r="G150" s="52">
        <v>84.475316112186803</v>
      </c>
      <c r="H150" s="52">
        <v>76.3722659429136</v>
      </c>
      <c r="I150" s="52">
        <v>69.724323807653093</v>
      </c>
      <c r="J150" s="52">
        <v>65.846407335769001</v>
      </c>
      <c r="K150" s="52">
        <v>70.296706649055594</v>
      </c>
      <c r="L150" s="52">
        <v>77.510198036560595</v>
      </c>
      <c r="M150" s="52">
        <v>76.342756333838395</v>
      </c>
    </row>
    <row r="151" spans="1:13" x14ac:dyDescent="0.3">
      <c r="A151" s="20">
        <f>VLOOKUP(B151,'[1]PORTFOLIO RAW'!A:B,2,FALSE)</f>
        <v>951018</v>
      </c>
      <c r="B151" s="20" t="s">
        <v>146</v>
      </c>
      <c r="C151" s="52">
        <v>79.911798179059105</v>
      </c>
      <c r="D151" s="52">
        <v>86.701466503004099</v>
      </c>
      <c r="E151" s="52">
        <v>86.174764030420505</v>
      </c>
      <c r="F151" s="52">
        <v>85.472962586321103</v>
      </c>
      <c r="G151" s="52">
        <v>85.860447924108897</v>
      </c>
      <c r="H151" s="52">
        <v>90.851643139040604</v>
      </c>
      <c r="I151" s="52">
        <v>90.851643139040604</v>
      </c>
      <c r="J151" s="52">
        <v>89.284888903036801</v>
      </c>
      <c r="K151" s="52">
        <v>90.630005752751799</v>
      </c>
      <c r="L151" s="52">
        <v>89.205386438206304</v>
      </c>
      <c r="M151" s="52">
        <v>89.205386438206304</v>
      </c>
    </row>
    <row r="152" spans="1:13" x14ac:dyDescent="0.3">
      <c r="A152" s="20">
        <f>VLOOKUP(B152,'[1]PORTFOLIO RAW'!A:B,2,FALSE)</f>
        <v>255781</v>
      </c>
      <c r="B152" s="20" t="s">
        <v>147</v>
      </c>
      <c r="C152" s="52">
        <v>38.663836477987402</v>
      </c>
      <c r="D152" s="52">
        <v>36.345698924731103</v>
      </c>
      <c r="E152" s="52">
        <v>31.457386363636299</v>
      </c>
      <c r="F152" s="52">
        <v>29.7066044918157</v>
      </c>
      <c r="G152" s="52">
        <v>29.7066044918157</v>
      </c>
      <c r="H152" s="52">
        <v>29.7066044918157</v>
      </c>
      <c r="I152" s="52">
        <v>41.0248507200562</v>
      </c>
      <c r="J152" s="52">
        <v>56.064285714285703</v>
      </c>
      <c r="K152" s="52">
        <v>56.064285714285703</v>
      </c>
      <c r="L152" s="52">
        <v>57.925824175824097</v>
      </c>
      <c r="M152" s="52">
        <v>57.925824175824097</v>
      </c>
    </row>
    <row r="153" spans="1:13" x14ac:dyDescent="0.3">
      <c r="A153" s="20">
        <f>VLOOKUP(B153,'[1]PORTFOLIO RAW'!A:B,2,FALSE)</f>
        <v>907652</v>
      </c>
      <c r="B153" s="20" t="s">
        <v>148</v>
      </c>
      <c r="C153" s="52">
        <v>47.981060606060602</v>
      </c>
      <c r="D153" s="52">
        <v>47.981060606060602</v>
      </c>
      <c r="E153" s="52">
        <v>46.984608717186703</v>
      </c>
      <c r="F153" s="52">
        <v>44.328786102525797</v>
      </c>
      <c r="G153" s="52">
        <v>52.716852226720597</v>
      </c>
      <c r="H153" s="52">
        <v>70.326844262295097</v>
      </c>
      <c r="I153" s="52">
        <v>58.253254539225701</v>
      </c>
      <c r="J153" s="52">
        <v>58.253254539225701</v>
      </c>
      <c r="K153" s="52">
        <v>65.348484848484802</v>
      </c>
      <c r="L153" s="52">
        <v>65.348484848484802</v>
      </c>
      <c r="M153" s="52">
        <v>75.393095427705703</v>
      </c>
    </row>
    <row r="154" spans="1:13" x14ac:dyDescent="0.3">
      <c r="A154" s="20">
        <f>VLOOKUP(B154,'[1]PORTFOLIO RAW'!A:B,2,FALSE)</f>
        <v>906150</v>
      </c>
      <c r="B154" s="20" t="s">
        <v>149</v>
      </c>
      <c r="C154" s="52">
        <v>63.463328197226502</v>
      </c>
      <c r="D154" s="52">
        <v>86.334758375160405</v>
      </c>
      <c r="E154" s="52">
        <v>90.708907618998794</v>
      </c>
      <c r="F154" s="52">
        <v>90.708907618998794</v>
      </c>
      <c r="G154" s="52">
        <v>92.605119187182396</v>
      </c>
      <c r="H154" s="52">
        <v>91.917574726505293</v>
      </c>
      <c r="I154" s="52">
        <v>91.917574726505293</v>
      </c>
      <c r="J154" s="52">
        <v>91.962748829039796</v>
      </c>
      <c r="K154" s="52">
        <v>90.937000499500499</v>
      </c>
      <c r="L154" s="52">
        <v>90.937000499500499</v>
      </c>
      <c r="M154" s="52">
        <v>90.937000499500499</v>
      </c>
    </row>
    <row r="155" spans="1:13" x14ac:dyDescent="0.3">
      <c r="A155" s="20">
        <f>VLOOKUP(B155,'[1]PORTFOLIO RAW'!A:B,2,FALSE)</f>
        <v>905801</v>
      </c>
      <c r="B155" s="20" t="s">
        <v>150</v>
      </c>
      <c r="C155" s="52">
        <v>65.900896018498401</v>
      </c>
      <c r="D155" s="52">
        <v>74.731277056277094</v>
      </c>
      <c r="E155" s="52">
        <v>80.624782424113704</v>
      </c>
      <c r="F155" s="52">
        <v>89.347735139841504</v>
      </c>
      <c r="G155" s="52">
        <v>89.347735139841504</v>
      </c>
      <c r="H155" s="52">
        <v>86.220850409836004</v>
      </c>
      <c r="I155" s="52">
        <v>86.220850409836004</v>
      </c>
      <c r="J155" s="52">
        <v>85.602567779663303</v>
      </c>
      <c r="K155" s="52">
        <v>83.337286903660598</v>
      </c>
      <c r="L155" s="52">
        <v>80.666390433662897</v>
      </c>
      <c r="M155" s="52">
        <v>80.666390433662897</v>
      </c>
    </row>
    <row r="156" spans="1:13" x14ac:dyDescent="0.3">
      <c r="A156" s="20">
        <f>VLOOKUP(B156,'[1]PORTFOLIO RAW'!A:B,2,FALSE)</f>
        <v>906511</v>
      </c>
      <c r="B156" s="20" t="s">
        <v>151</v>
      </c>
      <c r="C156" s="52">
        <v>15.779428904428899</v>
      </c>
      <c r="D156" s="52">
        <v>15.779428904428899</v>
      </c>
      <c r="E156" s="52">
        <v>24.788801472743199</v>
      </c>
      <c r="F156" s="52">
        <v>24.788801472743199</v>
      </c>
      <c r="G156" s="52">
        <v>27.250035636394699</v>
      </c>
      <c r="H156" s="52">
        <v>23.675163098026101</v>
      </c>
      <c r="I156" s="52">
        <v>23.675163098026101</v>
      </c>
      <c r="J156" s="52">
        <v>24.066876750700199</v>
      </c>
      <c r="K156" s="52">
        <v>24.066876750700199</v>
      </c>
      <c r="L156" s="52">
        <v>25.9399766899766</v>
      </c>
      <c r="M156" s="52">
        <v>31.161452475134901</v>
      </c>
    </row>
    <row r="157" spans="1:13" x14ac:dyDescent="0.3">
      <c r="A157" s="20">
        <f>VLOOKUP(B157,'[1]PORTFOLIO RAW'!A:B,2,FALSE)</f>
        <v>546697</v>
      </c>
      <c r="B157" s="20" t="s">
        <v>152</v>
      </c>
      <c r="C157" s="52">
        <v>64.013311688311703</v>
      </c>
      <c r="D157" s="52">
        <v>64.013311688311703</v>
      </c>
      <c r="E157" s="52">
        <v>39.907551353279899</v>
      </c>
      <c r="F157" s="52">
        <v>39.907551353279899</v>
      </c>
      <c r="G157" s="52">
        <v>48.054892037786701</v>
      </c>
      <c r="H157" s="52">
        <v>61.138179204124803</v>
      </c>
      <c r="I157" s="52">
        <v>61.138179204124803</v>
      </c>
      <c r="J157" s="52">
        <v>65.646251266464006</v>
      </c>
      <c r="K157" s="52">
        <v>79.275890775890701</v>
      </c>
      <c r="L157" s="52">
        <v>82.239619237397605</v>
      </c>
      <c r="M157" s="52">
        <v>82.239619237397605</v>
      </c>
    </row>
    <row r="158" spans="1:13" x14ac:dyDescent="0.3">
      <c r="A158" s="20">
        <f>VLOOKUP(B158,'[1]PORTFOLIO RAW'!A:B,2,FALSE)</f>
        <v>993394</v>
      </c>
      <c r="B158" s="20" t="s">
        <v>153</v>
      </c>
      <c r="C158" s="52">
        <v>36.168975101421402</v>
      </c>
      <c r="D158" s="52">
        <v>26.941489741684698</v>
      </c>
      <c r="E158" s="52">
        <v>30.867924133311</v>
      </c>
      <c r="F158" s="52">
        <v>30.867924133311</v>
      </c>
      <c r="G158" s="52">
        <v>31.1501576176776</v>
      </c>
      <c r="H158" s="52">
        <v>31.336120585322899</v>
      </c>
      <c r="I158" s="52">
        <v>28.5450797356438</v>
      </c>
      <c r="J158" s="52">
        <v>28.5450797356438</v>
      </c>
      <c r="K158" s="52">
        <v>33.295921469834497</v>
      </c>
      <c r="L158" s="52">
        <v>33.295921469834497</v>
      </c>
      <c r="M158" s="52">
        <v>42.048630637611197</v>
      </c>
    </row>
    <row r="159" spans="1:13" x14ac:dyDescent="0.3">
      <c r="A159" s="20">
        <f>VLOOKUP(B159,'[1]PORTFOLIO RAW'!A:B,2,FALSE)</f>
        <v>696738</v>
      </c>
      <c r="B159" s="20" t="s">
        <v>154</v>
      </c>
      <c r="C159" s="52">
        <v>76.075307125307106</v>
      </c>
      <c r="D159" s="52">
        <v>67.393257800891504</v>
      </c>
      <c r="E159" s="52">
        <v>64.932078802333805</v>
      </c>
      <c r="F159" s="52">
        <v>72.866713276101194</v>
      </c>
      <c r="G159" s="52">
        <v>72.445144835369504</v>
      </c>
      <c r="H159" s="52">
        <v>66.975190281030393</v>
      </c>
      <c r="I159" s="52">
        <v>66.614190602405301</v>
      </c>
      <c r="J159" s="52">
        <v>67.209323666683204</v>
      </c>
      <c r="K159" s="52">
        <v>69.038272750871101</v>
      </c>
      <c r="L159" s="52">
        <v>74.340899709524507</v>
      </c>
      <c r="M159" s="52">
        <v>68.491281067888593</v>
      </c>
    </row>
    <row r="160" spans="1:13" x14ac:dyDescent="0.3">
      <c r="A160" s="20">
        <f>VLOOKUP(B160,'[1]PORTFOLIO RAW'!A:B,2,FALSE)</f>
        <v>905596</v>
      </c>
      <c r="B160" s="20" t="s">
        <v>155</v>
      </c>
      <c r="C160" s="52">
        <v>52.247727272727197</v>
      </c>
      <c r="D160" s="52">
        <v>34.256470785601302</v>
      </c>
      <c r="E160" s="52">
        <v>45.1195704451859</v>
      </c>
      <c r="F160" s="52">
        <v>45.1195704451859</v>
      </c>
      <c r="G160" s="52">
        <v>40.243018068675902</v>
      </c>
      <c r="H160" s="52">
        <v>39.2560242106861</v>
      </c>
      <c r="I160" s="52">
        <v>41.563508591622899</v>
      </c>
      <c r="J160" s="52">
        <v>47.078699320676897</v>
      </c>
      <c r="K160" s="52">
        <v>47.078699320676897</v>
      </c>
      <c r="L160" s="52">
        <v>48.831061118975803</v>
      </c>
      <c r="M160" s="52">
        <v>48.831061118975803</v>
      </c>
    </row>
    <row r="161" spans="1:13" x14ac:dyDescent="0.3">
      <c r="A161" s="20">
        <f>VLOOKUP(B161,'[1]PORTFOLIO RAW'!A:B,2,FALSE)</f>
        <v>904678</v>
      </c>
      <c r="B161" s="20" t="s">
        <v>156</v>
      </c>
      <c r="C161" s="52">
        <v>82.250984848484805</v>
      </c>
      <c r="D161" s="52">
        <v>82.526002971768193</v>
      </c>
      <c r="E161" s="52">
        <v>87.449336206077106</v>
      </c>
      <c r="F161" s="52">
        <v>77.303935773653507</v>
      </c>
      <c r="G161" s="52">
        <v>81.457784106957902</v>
      </c>
      <c r="H161" s="52">
        <v>86.945918715846901</v>
      </c>
      <c r="I161" s="52">
        <v>85.334873032553105</v>
      </c>
      <c r="J161" s="52">
        <v>86.182792057618599</v>
      </c>
      <c r="K161" s="52">
        <v>68.924042103729604</v>
      </c>
      <c r="L161" s="52">
        <v>76.818791688608002</v>
      </c>
      <c r="M161" s="52">
        <v>70.178302286198104</v>
      </c>
    </row>
    <row r="162" spans="1:13" x14ac:dyDescent="0.3">
      <c r="A162" s="20" t="str">
        <f>VLOOKUP(B162,'[1]PORTFOLIO RAW'!A:B,2,FALSE)</f>
        <v>41071J</v>
      </c>
      <c r="B162" s="20" t="s">
        <v>157</v>
      </c>
      <c r="C162" s="52">
        <v>40.996043771043702</v>
      </c>
      <c r="D162" s="52">
        <v>54.667374230524302</v>
      </c>
      <c r="E162" s="52">
        <v>54.667374230524302</v>
      </c>
      <c r="F162" s="52">
        <v>53.621947624002701</v>
      </c>
      <c r="G162" s="52">
        <v>64.142447464815803</v>
      </c>
      <c r="H162" s="52">
        <v>62.883080290610998</v>
      </c>
      <c r="I162" s="52">
        <v>64.932612351677093</v>
      </c>
      <c r="J162" s="52">
        <v>62.447283434650402</v>
      </c>
      <c r="K162" s="52">
        <v>62.447283434650402</v>
      </c>
      <c r="L162" s="52">
        <v>74.305221733243101</v>
      </c>
      <c r="M162" s="52">
        <v>71.796990484938107</v>
      </c>
    </row>
    <row r="163" spans="1:13" x14ac:dyDescent="0.3">
      <c r="A163" s="20">
        <f>VLOOKUP(B163,'[1]PORTFOLIO RAW'!A:B,2,FALSE)</f>
        <v>729665</v>
      </c>
      <c r="B163" s="20" t="s">
        <v>158</v>
      </c>
      <c r="C163" s="52">
        <v>34.753671328671302</v>
      </c>
      <c r="D163" s="52">
        <v>34.381007699581197</v>
      </c>
      <c r="E163" s="52">
        <v>38.335346754103099</v>
      </c>
      <c r="F163" s="52">
        <v>43.047456986871502</v>
      </c>
      <c r="G163" s="52">
        <v>41.201513911620303</v>
      </c>
      <c r="H163" s="52">
        <v>43.597675853128102</v>
      </c>
      <c r="I163" s="52">
        <v>38.134738962077101</v>
      </c>
      <c r="J163" s="52">
        <v>40.366447642886897</v>
      </c>
      <c r="K163" s="52">
        <v>38.606293706293698</v>
      </c>
      <c r="L163" s="52">
        <v>50.225058237609403</v>
      </c>
      <c r="M163" s="52">
        <v>49.441541761977497</v>
      </c>
    </row>
    <row r="164" spans="1:13" x14ac:dyDescent="0.3">
      <c r="A164" s="20">
        <f>VLOOKUP(B164,'[1]PORTFOLIO RAW'!A:B,2,FALSE)</f>
        <v>867871</v>
      </c>
      <c r="B164" s="20" t="s">
        <v>159</v>
      </c>
      <c r="C164" s="52">
        <v>34.491324982193099</v>
      </c>
      <c r="D164" s="52">
        <v>57.646570322322503</v>
      </c>
      <c r="E164" s="52">
        <v>69.276049517110394</v>
      </c>
      <c r="F164" s="52">
        <v>69.276049517110394</v>
      </c>
      <c r="G164" s="52">
        <v>75.112164871151293</v>
      </c>
      <c r="H164" s="52">
        <v>78.298193558147204</v>
      </c>
      <c r="I164" s="52">
        <v>73.105085657112895</v>
      </c>
      <c r="J164" s="52">
        <v>76.337488309562801</v>
      </c>
      <c r="K164" s="52">
        <v>76.337488309562801</v>
      </c>
      <c r="L164" s="52">
        <v>76.009614172632794</v>
      </c>
      <c r="M164" s="52">
        <v>76.009614172632794</v>
      </c>
    </row>
    <row r="165" spans="1:13" x14ac:dyDescent="0.3">
      <c r="A165" s="20">
        <f>VLOOKUP(B165,'[1]PORTFOLIO RAW'!A:B,2,FALSE)</f>
        <v>912030</v>
      </c>
      <c r="B165" s="20" t="s">
        <v>160</v>
      </c>
      <c r="C165" s="52">
        <v>52.990043290043303</v>
      </c>
      <c r="D165" s="52">
        <v>80.188608221891997</v>
      </c>
      <c r="E165" s="52">
        <v>66.348065650644699</v>
      </c>
      <c r="F165" s="52">
        <v>69.789444588969801</v>
      </c>
      <c r="G165" s="52">
        <v>69.789444588969801</v>
      </c>
      <c r="H165" s="52">
        <v>80.658913934426195</v>
      </c>
      <c r="I165" s="52">
        <v>80.658913934426195</v>
      </c>
      <c r="J165" s="52">
        <v>73.397075018721594</v>
      </c>
      <c r="K165" s="52">
        <v>81.038811188811096</v>
      </c>
      <c r="L165" s="52">
        <v>85.916794068185197</v>
      </c>
      <c r="M165" s="52">
        <v>85.916794068185197</v>
      </c>
    </row>
    <row r="166" spans="1:13" x14ac:dyDescent="0.3">
      <c r="A166" s="20">
        <f>VLOOKUP(B166,'[1]PORTFOLIO RAW'!A:B,2,FALSE)</f>
        <v>749688</v>
      </c>
      <c r="B166" s="20" t="s">
        <v>161</v>
      </c>
      <c r="C166" s="52">
        <v>36.726027892188696</v>
      </c>
      <c r="D166" s="52">
        <v>35.427380952380901</v>
      </c>
      <c r="E166" s="52">
        <v>26.7590269636576</v>
      </c>
      <c r="F166" s="52">
        <v>43.749078943667897</v>
      </c>
      <c r="G166" s="52">
        <v>43.749078943667897</v>
      </c>
      <c r="H166" s="52">
        <v>35.155002101723397</v>
      </c>
      <c r="I166" s="52">
        <v>35.155002101723397</v>
      </c>
      <c r="J166" s="52">
        <v>41.916548463356897</v>
      </c>
      <c r="K166" s="52">
        <v>56.843906093906099</v>
      </c>
      <c r="L166" s="52">
        <v>64.109052278977202</v>
      </c>
      <c r="M166" s="52">
        <v>71.036686308731703</v>
      </c>
    </row>
    <row r="167" spans="1:13" x14ac:dyDescent="0.3">
      <c r="A167" s="20">
        <f>VLOOKUP(B167,'[1]PORTFOLIO RAW'!A:B,2,FALSE)</f>
        <v>945589</v>
      </c>
      <c r="B167" s="20" t="s">
        <v>162</v>
      </c>
      <c r="C167" s="52">
        <v>39.098593073593101</v>
      </c>
      <c r="D167" s="52">
        <v>39.673218554170099</v>
      </c>
      <c r="E167" s="52">
        <v>42.236713559984302</v>
      </c>
      <c r="F167" s="52">
        <v>41.794527097336598</v>
      </c>
      <c r="G167" s="52">
        <v>56.0711032388663</v>
      </c>
      <c r="H167" s="52">
        <v>56.397751155947802</v>
      </c>
      <c r="I167" s="52">
        <v>72.718114706840794</v>
      </c>
      <c r="J167" s="52">
        <v>70.559169199594706</v>
      </c>
      <c r="K167" s="52">
        <v>73.598526473526405</v>
      </c>
      <c r="L167" s="52">
        <v>77.181520975952196</v>
      </c>
      <c r="M167" s="52">
        <v>63.494941160206601</v>
      </c>
    </row>
    <row r="168" spans="1:13" x14ac:dyDescent="0.3">
      <c r="A168" s="20">
        <f>VLOOKUP(B168,'[1]PORTFOLIO RAW'!A:B,2,FALSE)</f>
        <v>905077</v>
      </c>
      <c r="B168" s="20" t="s">
        <v>163</v>
      </c>
      <c r="C168" s="52">
        <v>42.877086494688903</v>
      </c>
      <c r="D168" s="52">
        <v>47.700817236255503</v>
      </c>
      <c r="E168" s="52">
        <v>47.700817236255503</v>
      </c>
      <c r="F168" s="52">
        <v>73.601847034339201</v>
      </c>
      <c r="G168" s="52">
        <v>72.490361819309101</v>
      </c>
      <c r="H168" s="52">
        <v>72.490361819309101</v>
      </c>
      <c r="I168" s="52">
        <v>69.072267759562806</v>
      </c>
      <c r="J168" s="52">
        <v>69.492232127918896</v>
      </c>
      <c r="K168" s="52">
        <v>74.851080348883301</v>
      </c>
      <c r="L168" s="52">
        <v>73.029731289209096</v>
      </c>
      <c r="M168" s="52">
        <v>73.029731289209096</v>
      </c>
    </row>
    <row r="169" spans="1:13" x14ac:dyDescent="0.3">
      <c r="A169" s="20">
        <f>VLOOKUP(B169,'[1]PORTFOLIO RAW'!A:B,2,FALSE)</f>
        <v>905802</v>
      </c>
      <c r="B169" s="20" t="s">
        <v>164</v>
      </c>
      <c r="C169" s="52">
        <v>66.516943309499496</v>
      </c>
      <c r="D169" s="52">
        <v>66.516943309499496</v>
      </c>
      <c r="E169" s="52">
        <v>71.072467134125205</v>
      </c>
      <c r="F169" s="52">
        <v>71.072467134125205</v>
      </c>
      <c r="G169" s="52">
        <v>75.327668266956707</v>
      </c>
      <c r="H169" s="52">
        <v>69.980103286968003</v>
      </c>
      <c r="I169" s="52">
        <v>69.980103286968003</v>
      </c>
      <c r="J169" s="52">
        <v>65.910713646566705</v>
      </c>
      <c r="K169" s="52">
        <v>64.805879470499605</v>
      </c>
      <c r="L169" s="52">
        <v>75.584661674693393</v>
      </c>
      <c r="M169" s="52">
        <v>75.584661674693393</v>
      </c>
    </row>
    <row r="170" spans="1:13" x14ac:dyDescent="0.3">
      <c r="A170" s="20">
        <f>VLOOKUP(B170,'[1]PORTFOLIO RAW'!A:B,2,FALSE)</f>
        <v>542983</v>
      </c>
      <c r="B170" s="20" t="s">
        <v>165</v>
      </c>
      <c r="C170" s="52">
        <v>35.745849802371502</v>
      </c>
      <c r="D170" s="52">
        <v>31.885996300451801</v>
      </c>
      <c r="E170" s="52">
        <v>33.777492254228697</v>
      </c>
      <c r="F170" s="52">
        <v>42.935028616024901</v>
      </c>
      <c r="G170" s="52">
        <v>36.210537645779198</v>
      </c>
      <c r="H170" s="52">
        <v>43.760886270491802</v>
      </c>
      <c r="I170" s="52">
        <v>40.535542994176097</v>
      </c>
      <c r="J170" s="52">
        <v>39.680428909152297</v>
      </c>
      <c r="K170" s="52">
        <v>38.487712287712199</v>
      </c>
      <c r="L170" s="52">
        <v>42.600703420460498</v>
      </c>
      <c r="M170" s="52">
        <v>64.696931957947299</v>
      </c>
    </row>
    <row r="171" spans="1:13" x14ac:dyDescent="0.3">
      <c r="A171" s="20">
        <f>VLOOKUP(B171,'[1]PORTFOLIO RAW'!A:B,2,FALSE)</f>
        <v>998171</v>
      </c>
      <c r="B171" s="20" t="s">
        <v>166</v>
      </c>
      <c r="C171" s="52">
        <v>82.640099783878199</v>
      </c>
      <c r="D171" s="52">
        <v>72.912871201843302</v>
      </c>
      <c r="E171" s="52">
        <v>74.810454053566602</v>
      </c>
      <c r="F171" s="52">
        <v>74.810454053566602</v>
      </c>
      <c r="G171" s="52">
        <v>76.350297985053402</v>
      </c>
      <c r="H171" s="52">
        <v>74.572115384615302</v>
      </c>
      <c r="I171" s="52">
        <v>71.146696645415901</v>
      </c>
      <c r="J171" s="52">
        <v>80.292531082592802</v>
      </c>
      <c r="K171" s="52">
        <v>77.885391444713406</v>
      </c>
      <c r="L171" s="52">
        <v>86.254699845608897</v>
      </c>
      <c r="M171" s="52">
        <v>79.341458008815806</v>
      </c>
    </row>
    <row r="172" spans="1:13" x14ac:dyDescent="0.3">
      <c r="A172" s="20">
        <f>VLOOKUP(B172,'[1]PORTFOLIO RAW'!A:B,2,FALSE)</f>
        <v>906191</v>
      </c>
      <c r="B172" s="20" t="s">
        <v>167</v>
      </c>
      <c r="C172" s="52">
        <v>69.281060606060606</v>
      </c>
      <c r="D172" s="52">
        <v>73.705658741951396</v>
      </c>
      <c r="E172" s="52">
        <v>73.715904650254004</v>
      </c>
      <c r="F172" s="52">
        <v>62.392377028433202</v>
      </c>
      <c r="G172" s="52">
        <v>65.258265856950104</v>
      </c>
      <c r="H172" s="52">
        <v>70.139454039812605</v>
      </c>
      <c r="I172" s="52">
        <v>77.191161356628896</v>
      </c>
      <c r="J172" s="52">
        <v>80.223910840932106</v>
      </c>
      <c r="K172" s="52">
        <v>67.379245754245702</v>
      </c>
      <c r="L172" s="52">
        <v>75.688471175510799</v>
      </c>
      <c r="M172" s="52">
        <v>84.450889077053304</v>
      </c>
    </row>
    <row r="173" spans="1:13" x14ac:dyDescent="0.3">
      <c r="A173" s="20">
        <f>VLOOKUP(B173,'[1]PORTFOLIO RAW'!A:B,2,FALSE)</f>
        <v>912588</v>
      </c>
      <c r="B173" s="20" t="s">
        <v>168</v>
      </c>
      <c r="C173" s="52">
        <v>51.371982342392002</v>
      </c>
      <c r="D173" s="52">
        <v>56.922208931419398</v>
      </c>
      <c r="E173" s="52">
        <v>45.332899950470498</v>
      </c>
      <c r="F173" s="52">
        <v>48.990088833115898</v>
      </c>
      <c r="G173" s="52">
        <v>65.5675122749591</v>
      </c>
      <c r="H173" s="52">
        <v>62.456467854777202</v>
      </c>
      <c r="I173" s="52">
        <v>66.207382665296294</v>
      </c>
      <c r="J173" s="52">
        <v>66.207382665296294</v>
      </c>
      <c r="K173" s="52">
        <v>65.054811416653493</v>
      </c>
      <c r="L173" s="52">
        <v>61.5498734214477</v>
      </c>
      <c r="M173" s="52">
        <v>61.5498734214477</v>
      </c>
    </row>
    <row r="174" spans="1:13" x14ac:dyDescent="0.3">
      <c r="A174" s="20">
        <f>VLOOKUP(B174,'[1]PORTFOLIO RAW'!A:B,2,FALSE)</f>
        <v>905277</v>
      </c>
      <c r="B174" s="20" t="s">
        <v>169</v>
      </c>
      <c r="C174" s="52">
        <v>90.936590909090896</v>
      </c>
      <c r="D174" s="52">
        <v>87.498421248142606</v>
      </c>
      <c r="E174" s="52">
        <v>87.498421248142606</v>
      </c>
      <c r="F174" s="52">
        <v>82.793826896002898</v>
      </c>
      <c r="G174" s="52">
        <v>86.727799633335806</v>
      </c>
      <c r="H174" s="52">
        <v>86.727799633335806</v>
      </c>
      <c r="I174" s="52">
        <v>83.337158844353098</v>
      </c>
      <c r="J174" s="52">
        <v>82.098699763593302</v>
      </c>
      <c r="K174" s="52">
        <v>80.121915820029002</v>
      </c>
      <c r="L174" s="52">
        <v>82.063430941096797</v>
      </c>
      <c r="M174" s="52">
        <v>82.063430941096797</v>
      </c>
    </row>
    <row r="175" spans="1:13" x14ac:dyDescent="0.3">
      <c r="A175" s="20">
        <f>VLOOKUP(B175,'[1]PORTFOLIO RAW'!A:B,2,FALSE)</f>
        <v>916860</v>
      </c>
      <c r="B175" s="20" t="s">
        <v>170</v>
      </c>
      <c r="C175" s="52">
        <v>62.380411255411197</v>
      </c>
      <c r="D175" s="52">
        <v>60.869080689966999</v>
      </c>
      <c r="E175" s="52">
        <v>60.869080689966999</v>
      </c>
      <c r="F175" s="52">
        <v>65.897706499423407</v>
      </c>
      <c r="G175" s="52">
        <v>68.783810487757805</v>
      </c>
      <c r="H175" s="52">
        <v>74.442294556536297</v>
      </c>
      <c r="I175" s="52">
        <v>69.964523851302204</v>
      </c>
      <c r="J175" s="52">
        <v>66.082978723404196</v>
      </c>
      <c r="K175" s="52">
        <v>82.412212787212695</v>
      </c>
      <c r="L175" s="52">
        <v>82.412212787212695</v>
      </c>
      <c r="M175" s="52">
        <v>86.506079588672407</v>
      </c>
    </row>
    <row r="176" spans="1:13" x14ac:dyDescent="0.3">
      <c r="A176" s="20">
        <f>VLOOKUP(B176,'[1]PORTFOLIO RAW'!A:B,2,FALSE)</f>
        <v>951068</v>
      </c>
      <c r="B176" s="20" t="s">
        <v>171</v>
      </c>
      <c r="C176" s="52">
        <v>36.710450781102899</v>
      </c>
      <c r="D176" s="52">
        <v>33.181957841186602</v>
      </c>
      <c r="E176" s="52">
        <v>44.968855367313701</v>
      </c>
      <c r="F176" s="52">
        <v>43.5405340731267</v>
      </c>
      <c r="G176" s="52">
        <v>40.683486607501898</v>
      </c>
      <c r="H176" s="52">
        <v>40.520232350608097</v>
      </c>
      <c r="I176" s="52">
        <v>42.322831089086797</v>
      </c>
      <c r="J176" s="52">
        <v>42.962114971261897</v>
      </c>
      <c r="K176" s="52">
        <v>42.617405728599699</v>
      </c>
      <c r="L176" s="52">
        <v>47.828240885683698</v>
      </c>
      <c r="M176" s="52">
        <v>66.225603027132294</v>
      </c>
    </row>
    <row r="177" spans="1:13" x14ac:dyDescent="0.3">
      <c r="A177" s="20">
        <f>VLOOKUP(B177,'[1]PORTFOLIO RAW'!A:B,2,FALSE)</f>
        <v>905052</v>
      </c>
      <c r="B177" s="20" t="s">
        <v>172</v>
      </c>
      <c r="C177" s="52">
        <v>50.760139860139802</v>
      </c>
      <c r="D177" s="52">
        <v>59.4340959163805</v>
      </c>
      <c r="E177" s="52">
        <v>60.560367005340602</v>
      </c>
      <c r="F177" s="52">
        <v>60.560367005340602</v>
      </c>
      <c r="G177" s="52">
        <v>55.191044484911501</v>
      </c>
      <c r="H177" s="52">
        <v>68.842004014720601</v>
      </c>
      <c r="I177" s="52">
        <v>54.052617795873203</v>
      </c>
      <c r="J177" s="52">
        <v>54.052617795873203</v>
      </c>
      <c r="K177" s="52">
        <v>54.605250610882599</v>
      </c>
      <c r="L177" s="52">
        <v>45.955294705294698</v>
      </c>
      <c r="M177" s="52">
        <v>58.650180894465301</v>
      </c>
    </row>
    <row r="178" spans="1:13" x14ac:dyDescent="0.3">
      <c r="A178" s="20">
        <f>VLOOKUP(B178,'[1]PORTFOLIO RAW'!A:B,2,FALSE)</f>
        <v>905446</v>
      </c>
      <c r="B178" s="20" t="s">
        <v>173</v>
      </c>
      <c r="C178" s="52">
        <v>75.6744791666666</v>
      </c>
      <c r="D178" s="52">
        <v>66.662546271813795</v>
      </c>
      <c r="E178" s="52">
        <v>79.656619385342793</v>
      </c>
      <c r="F178" s="52">
        <v>81.924330357142793</v>
      </c>
      <c r="G178" s="52">
        <v>83.246778350515399</v>
      </c>
      <c r="H178" s="52">
        <v>81.6596809282088</v>
      </c>
      <c r="I178" s="52">
        <v>8.4778090273014097</v>
      </c>
      <c r="J178" s="52">
        <v>71.429185400687601</v>
      </c>
      <c r="K178" s="52">
        <v>74.377599009901004</v>
      </c>
      <c r="L178" s="52">
        <v>73.816398820844398</v>
      </c>
      <c r="M178" s="52">
        <v>75.405092592592595</v>
      </c>
    </row>
    <row r="179" spans="1:13" x14ac:dyDescent="0.3">
      <c r="A179" s="20">
        <f>VLOOKUP(B179,'[1]PORTFOLIO RAW'!A:B,2,FALSE)</f>
        <v>922726</v>
      </c>
      <c r="B179" s="20" t="s">
        <v>174</v>
      </c>
      <c r="C179" s="52">
        <v>87.011247086247096</v>
      </c>
      <c r="D179" s="52">
        <v>83.373088016781693</v>
      </c>
      <c r="E179" s="52">
        <v>91.703385111371603</v>
      </c>
      <c r="F179" s="52">
        <v>96.798624288425003</v>
      </c>
      <c r="G179" s="52">
        <v>97.892786352901396</v>
      </c>
      <c r="H179" s="52">
        <v>93.352530627533895</v>
      </c>
      <c r="I179" s="52">
        <v>94.149532046095601</v>
      </c>
      <c r="J179" s="52">
        <v>89.241145416733303</v>
      </c>
      <c r="K179" s="52">
        <v>92.841611996251103</v>
      </c>
      <c r="L179" s="52">
        <v>91.429384907664598</v>
      </c>
      <c r="M179" s="52">
        <v>92.049303676779303</v>
      </c>
    </row>
    <row r="180" spans="1:13" x14ac:dyDescent="0.3">
      <c r="A180" s="20" t="str">
        <f>VLOOKUP(B180,'[1]PORTFOLIO RAW'!A:B,2,FALSE)</f>
        <v>30730Q</v>
      </c>
      <c r="B180" s="20" t="s">
        <v>175</v>
      </c>
      <c r="C180" s="52">
        <v>46.846273546273501</v>
      </c>
      <c r="D180" s="52">
        <v>36.281900074294199</v>
      </c>
      <c r="E180" s="52">
        <v>36.407264421716398</v>
      </c>
      <c r="F180" s="52">
        <v>34.739539975719701</v>
      </c>
      <c r="G180" s="52">
        <v>30.628437264877601</v>
      </c>
      <c r="H180" s="52">
        <v>31.7963992974238</v>
      </c>
      <c r="I180" s="52">
        <v>29.2815604659129</v>
      </c>
      <c r="J180" s="52">
        <v>35.176123623498903</v>
      </c>
      <c r="K180" s="52">
        <v>43.555312797438702</v>
      </c>
      <c r="L180" s="52">
        <v>72.4251710365387</v>
      </c>
      <c r="M180" s="52">
        <v>80.632968072919198</v>
      </c>
    </row>
    <row r="181" spans="1:13" x14ac:dyDescent="0.3">
      <c r="A181" s="20">
        <f>VLOOKUP(B181,'[1]PORTFOLIO RAW'!A:B,2,FALSE)</f>
        <v>906187</v>
      </c>
      <c r="B181" s="20" t="s">
        <v>176</v>
      </c>
      <c r="C181" s="52">
        <v>89.8564890471187</v>
      </c>
      <c r="D181" s="52">
        <v>83.847781385281394</v>
      </c>
      <c r="E181" s="52">
        <v>83.700628568076894</v>
      </c>
      <c r="F181" s="52">
        <v>84.862236444641994</v>
      </c>
      <c r="G181" s="52">
        <v>85.425441504956098</v>
      </c>
      <c r="H181" s="52">
        <v>81.556846935138907</v>
      </c>
      <c r="I181" s="52">
        <v>78.871115456303201</v>
      </c>
      <c r="J181" s="52">
        <v>83.647186682688897</v>
      </c>
      <c r="K181" s="52">
        <v>83.647186682688897</v>
      </c>
      <c r="L181" s="52">
        <v>86.711377698788795</v>
      </c>
      <c r="M181" s="52">
        <v>86.711377698788795</v>
      </c>
    </row>
    <row r="182" spans="1:13" x14ac:dyDescent="0.3">
      <c r="A182" s="20">
        <f>VLOOKUP(B182,'[1]PORTFOLIO RAW'!A:B,2,FALSE)</f>
        <v>905050</v>
      </c>
      <c r="B182" s="20" t="s">
        <v>177</v>
      </c>
      <c r="C182" s="52">
        <v>45.309090909090898</v>
      </c>
      <c r="D182" s="52">
        <v>43.893507645113303</v>
      </c>
      <c r="E182" s="52">
        <v>43.893507645113303</v>
      </c>
      <c r="F182" s="52">
        <v>47.332938690564603</v>
      </c>
      <c r="G182" s="52">
        <v>47.332938690564603</v>
      </c>
      <c r="H182" s="52">
        <v>66.469232643574699</v>
      </c>
      <c r="I182" s="52">
        <v>68.077148807269893</v>
      </c>
      <c r="J182" s="52">
        <v>70.847766870961806</v>
      </c>
      <c r="K182" s="52">
        <v>72.1686165397102</v>
      </c>
      <c r="L182" s="52">
        <v>75.097423755154793</v>
      </c>
      <c r="M182" s="52">
        <v>75.097423755154793</v>
      </c>
    </row>
    <row r="183" spans="1:13" x14ac:dyDescent="0.3">
      <c r="A183" s="20">
        <f>VLOOKUP(B183,'[1]PORTFOLIO RAW'!A:B,2,FALSE)</f>
        <v>904069</v>
      </c>
      <c r="B183" s="20" t="s">
        <v>178</v>
      </c>
      <c r="C183" s="52">
        <v>76.503503787878699</v>
      </c>
      <c r="D183" s="52">
        <v>69.804409579582099</v>
      </c>
      <c r="E183" s="52">
        <v>55.322517166303797</v>
      </c>
      <c r="F183" s="52">
        <v>60.728462105445701</v>
      </c>
      <c r="G183" s="52">
        <v>64.813380126738195</v>
      </c>
      <c r="H183" s="52">
        <v>73.106833228247098</v>
      </c>
      <c r="I183" s="52">
        <v>81.505758939646299</v>
      </c>
      <c r="J183" s="52">
        <v>73.439945092656103</v>
      </c>
      <c r="K183" s="52">
        <v>67.844023623435405</v>
      </c>
      <c r="L183" s="52">
        <v>76.028708842604104</v>
      </c>
      <c r="M183" s="52">
        <v>78.354507714742596</v>
      </c>
    </row>
    <row r="184" spans="1:13" x14ac:dyDescent="0.3">
      <c r="A184" s="20">
        <f>VLOOKUP(B184,'[1]PORTFOLIO RAW'!A:B,2,FALSE)</f>
        <v>923465</v>
      </c>
      <c r="B184" s="20" t="s">
        <v>179</v>
      </c>
      <c r="C184" s="52">
        <v>39.540937149270398</v>
      </c>
      <c r="D184" s="52">
        <v>46.500776712143697</v>
      </c>
      <c r="E184" s="52">
        <v>54.138121508861403</v>
      </c>
      <c r="F184" s="52">
        <v>60.282067648604801</v>
      </c>
      <c r="G184" s="52">
        <v>60.282067648604801</v>
      </c>
      <c r="H184" s="52">
        <v>67.842356748889202</v>
      </c>
      <c r="I184" s="52">
        <v>66.157438335046194</v>
      </c>
      <c r="J184" s="52">
        <v>66.157438335046194</v>
      </c>
      <c r="K184" s="52">
        <v>71.583416583416493</v>
      </c>
      <c r="L184" s="52">
        <v>71.583416583416493</v>
      </c>
      <c r="M184" s="52">
        <v>70.984939461176594</v>
      </c>
    </row>
    <row r="185" spans="1:13" x14ac:dyDescent="0.3">
      <c r="A185" s="20">
        <f>VLOOKUP(B185,'[1]PORTFOLIO RAW'!A:B,2,FALSE)</f>
        <v>328184</v>
      </c>
      <c r="B185" s="20" t="s">
        <v>180</v>
      </c>
      <c r="C185" s="52">
        <v>44.661363636363603</v>
      </c>
      <c r="D185" s="52">
        <v>48.290275279580797</v>
      </c>
      <c r="E185" s="52">
        <v>52.934525205158202</v>
      </c>
      <c r="F185" s="52">
        <v>68.661646444338899</v>
      </c>
      <c r="G185" s="52">
        <v>68.661646444338899</v>
      </c>
      <c r="H185" s="52">
        <v>79.282374821810393</v>
      </c>
      <c r="I185" s="52">
        <v>79.282374821810393</v>
      </c>
      <c r="J185" s="52">
        <v>79.272054145755206</v>
      </c>
      <c r="K185" s="52">
        <v>82.987636501429606</v>
      </c>
      <c r="L185" s="52">
        <v>87.318676496401594</v>
      </c>
      <c r="M185" s="52">
        <v>89.191130553618507</v>
      </c>
    </row>
    <row r="186" spans="1:13" x14ac:dyDescent="0.3">
      <c r="A186" s="20" t="str">
        <f>VLOOKUP(B186,'[1]PORTFOLIO RAW'!A:B,2,FALSE)</f>
        <v>51245V</v>
      </c>
      <c r="B186" s="20" t="s">
        <v>181</v>
      </c>
      <c r="C186" s="52">
        <v>54.097193347193297</v>
      </c>
      <c r="D186" s="52">
        <v>62.741544117647102</v>
      </c>
      <c r="E186" s="52">
        <v>64.838505747126405</v>
      </c>
      <c r="F186" s="52">
        <v>66.863760964912203</v>
      </c>
      <c r="G186" s="52">
        <v>65.879537001410796</v>
      </c>
      <c r="H186" s="52">
        <v>61.307607632093898</v>
      </c>
      <c r="I186" s="52">
        <v>57.734769286229202</v>
      </c>
      <c r="J186" s="52">
        <v>58.919488783433998</v>
      </c>
      <c r="K186" s="52">
        <v>70.360740349529394</v>
      </c>
      <c r="L186" s="52">
        <v>68.273996050032906</v>
      </c>
      <c r="M186" s="52">
        <v>68.293823529411696</v>
      </c>
    </row>
    <row r="187" spans="1:13" x14ac:dyDescent="0.3">
      <c r="A187" s="20">
        <f>VLOOKUP(B187,'[1]PORTFOLIO RAW'!A:B,2,FALSE)</f>
        <v>894720</v>
      </c>
      <c r="B187" s="20" t="s">
        <v>182</v>
      </c>
      <c r="C187" s="52">
        <v>40.1335516178736</v>
      </c>
      <c r="D187" s="52">
        <v>34.480916369120202</v>
      </c>
      <c r="E187" s="52">
        <v>40.755065636171501</v>
      </c>
      <c r="F187" s="52">
        <v>42.772731642763397</v>
      </c>
      <c r="G187" s="52">
        <v>49.269431089743499</v>
      </c>
      <c r="H187" s="52">
        <v>41.255549018016502</v>
      </c>
      <c r="I187" s="52">
        <v>56.797218527698803</v>
      </c>
      <c r="J187" s="52">
        <v>59.988813668600898</v>
      </c>
      <c r="K187" s="52">
        <v>59.479740847387902</v>
      </c>
      <c r="L187" s="52">
        <v>63.349385882099497</v>
      </c>
      <c r="M187" s="52">
        <v>65.116653279732802</v>
      </c>
    </row>
    <row r="188" spans="1:13" x14ac:dyDescent="0.3">
      <c r="A188" s="20">
        <f>VLOOKUP(B188,'[1]PORTFOLIO RAW'!A:B,2,FALSE)</f>
        <v>912142</v>
      </c>
      <c r="B188" s="20" t="s">
        <v>183</v>
      </c>
      <c r="C188" s="52">
        <v>37.0655303030303</v>
      </c>
      <c r="D188" s="52">
        <v>40.234092785207203</v>
      </c>
      <c r="E188" s="52">
        <v>45.892443982392798</v>
      </c>
      <c r="F188" s="52">
        <v>53.865598505654901</v>
      </c>
      <c r="G188" s="52">
        <v>56.2497469635627</v>
      </c>
      <c r="H188" s="52">
        <v>65.414739461358295</v>
      </c>
      <c r="I188" s="52">
        <v>65.046073530785705</v>
      </c>
      <c r="J188" s="52">
        <v>65.591031232104299</v>
      </c>
      <c r="K188" s="52">
        <v>63.507256184675498</v>
      </c>
      <c r="L188" s="52">
        <v>60.012195873023302</v>
      </c>
      <c r="M188" s="52">
        <v>63.718646028446997</v>
      </c>
    </row>
    <row r="189" spans="1:13" x14ac:dyDescent="0.3">
      <c r="A189" s="20">
        <f>VLOOKUP(B189,'[1]PORTFOLIO RAW'!A:B,2,FALSE)</f>
        <v>921925</v>
      </c>
      <c r="B189" s="20" t="s">
        <v>184</v>
      </c>
      <c r="C189" s="52">
        <v>36.350815850815799</v>
      </c>
      <c r="D189" s="52">
        <v>34.696098273300102</v>
      </c>
      <c r="E189" s="52">
        <v>25.488056858147701</v>
      </c>
      <c r="F189" s="52">
        <v>26.003141259105099</v>
      </c>
      <c r="G189" s="52">
        <v>26.3490772245671</v>
      </c>
      <c r="H189" s="52">
        <v>19.1627007360321</v>
      </c>
      <c r="I189" s="52">
        <v>21.1149794450154</v>
      </c>
      <c r="J189" s="52">
        <v>24.7779069074438</v>
      </c>
      <c r="K189" s="52">
        <v>29.8913586413586</v>
      </c>
      <c r="L189" s="52">
        <v>28.888510400210599</v>
      </c>
      <c r="M189" s="52">
        <v>32.3869486567623</v>
      </c>
    </row>
    <row r="190" spans="1:13" x14ac:dyDescent="0.3">
      <c r="A190" s="20">
        <f>VLOOKUP(B190,'[1]PORTFOLIO RAW'!A:B,2,FALSE)</f>
        <v>912212</v>
      </c>
      <c r="B190" s="20" t="s">
        <v>185</v>
      </c>
      <c r="C190" s="52">
        <v>83.533863636363606</v>
      </c>
      <c r="D190" s="52">
        <v>74.306176231461393</v>
      </c>
      <c r="E190" s="52">
        <v>83.416620390366305</v>
      </c>
      <c r="F190" s="52">
        <v>83.416620390366305</v>
      </c>
      <c r="G190" s="52">
        <v>90.9480150697255</v>
      </c>
      <c r="H190" s="52">
        <v>87.820512295081897</v>
      </c>
      <c r="I190" s="52">
        <v>79.645800242922505</v>
      </c>
      <c r="J190" s="52">
        <v>86.069482541329904</v>
      </c>
      <c r="K190" s="52">
        <v>87.199198024197997</v>
      </c>
      <c r="L190" s="52">
        <v>87.199198024197997</v>
      </c>
      <c r="M190" s="52">
        <v>90.150798130899702</v>
      </c>
    </row>
    <row r="191" spans="1:13" x14ac:dyDescent="0.3">
      <c r="A191" s="20">
        <f>VLOOKUP(B191,'[1]PORTFOLIO RAW'!A:B,2,FALSE)</f>
        <v>545615</v>
      </c>
      <c r="B191" s="20" t="s">
        <v>186</v>
      </c>
      <c r="C191" s="52">
        <v>77.5442708333333</v>
      </c>
      <c r="D191" s="52">
        <v>89.6119116869381</v>
      </c>
      <c r="E191" s="52">
        <v>87.9902482269503</v>
      </c>
      <c r="F191" s="52">
        <v>87.9902482269503</v>
      </c>
      <c r="G191" s="52">
        <v>80.919419642857093</v>
      </c>
      <c r="H191" s="52">
        <v>91.863741841914404</v>
      </c>
      <c r="I191" s="52">
        <v>91.863741841914404</v>
      </c>
      <c r="J191" s="52">
        <v>84.502810103147297</v>
      </c>
      <c r="K191" s="52">
        <v>88.751980198019794</v>
      </c>
      <c r="L191" s="52">
        <v>91.075313807531302</v>
      </c>
      <c r="M191" s="52">
        <v>91.075313807531302</v>
      </c>
    </row>
    <row r="192" spans="1:13" x14ac:dyDescent="0.3">
      <c r="A192" s="20">
        <f>VLOOKUP(B192,'[1]PORTFOLIO RAW'!A:B,2,FALSE)</f>
        <v>902242</v>
      </c>
      <c r="B192" s="20" t="s">
        <v>187</v>
      </c>
      <c r="C192" s="52">
        <v>56.9353943158291</v>
      </c>
      <c r="D192" s="52">
        <v>82.704688929743696</v>
      </c>
      <c r="E192" s="52">
        <v>82.577023830520105</v>
      </c>
      <c r="F192" s="52">
        <v>86.427945603736504</v>
      </c>
      <c r="G192" s="52">
        <v>71.7060571225567</v>
      </c>
      <c r="H192" s="52">
        <v>76.679366076150103</v>
      </c>
      <c r="I192" s="52">
        <v>76.913134733341593</v>
      </c>
      <c r="J192" s="52">
        <v>78.454189510363705</v>
      </c>
      <c r="K192" s="52">
        <v>78.435303502467605</v>
      </c>
      <c r="L192" s="52">
        <v>85.843525988081396</v>
      </c>
      <c r="M192" s="52">
        <v>87.219863685124196</v>
      </c>
    </row>
    <row r="193" spans="1:13" x14ac:dyDescent="0.3">
      <c r="A193" s="20">
        <f>VLOOKUP(B193,'[1]PORTFOLIO RAW'!A:B,2,FALSE)</f>
        <v>699943</v>
      </c>
      <c r="B193" s="20" t="s">
        <v>188</v>
      </c>
      <c r="C193" s="52">
        <v>45.729924242424197</v>
      </c>
      <c r="D193" s="52">
        <v>46.737807009876697</v>
      </c>
      <c r="E193" s="52">
        <v>38.548496655403099</v>
      </c>
      <c r="F193" s="52">
        <v>56.625092909171897</v>
      </c>
      <c r="G193" s="52">
        <v>55.548652005888798</v>
      </c>
      <c r="H193" s="52">
        <v>62.771749254843499</v>
      </c>
      <c r="I193" s="52">
        <v>61.412699710361501</v>
      </c>
      <c r="J193" s="52">
        <v>59.848720871327203</v>
      </c>
      <c r="K193" s="52">
        <v>57.133258046301499</v>
      </c>
      <c r="L193" s="52">
        <v>66.908835092632401</v>
      </c>
      <c r="M193" s="52">
        <v>68.169215028550298</v>
      </c>
    </row>
    <row r="194" spans="1:13" x14ac:dyDescent="0.3">
      <c r="A194" s="20">
        <f>VLOOKUP(B194,'[1]PORTFOLIO RAW'!A:B,2,FALSE)</f>
        <v>905922</v>
      </c>
      <c r="B194" s="20" t="s">
        <v>189</v>
      </c>
      <c r="C194" s="52">
        <v>46.589385071175599</v>
      </c>
      <c r="D194" s="52">
        <v>62.090320526427497</v>
      </c>
      <c r="E194" s="52">
        <v>62.090320526427497</v>
      </c>
      <c r="F194" s="52">
        <v>59.168040837562899</v>
      </c>
      <c r="G194" s="52">
        <v>60.104864226574698</v>
      </c>
      <c r="H194" s="52">
        <v>64.822882513661199</v>
      </c>
      <c r="I194" s="52">
        <v>63.569759474812102</v>
      </c>
      <c r="J194" s="52">
        <v>66.932078983304706</v>
      </c>
      <c r="K194" s="52">
        <v>66.932078983304706</v>
      </c>
      <c r="L194" s="52">
        <v>76.339814535791504</v>
      </c>
      <c r="M194" s="52">
        <v>75.069900202402494</v>
      </c>
    </row>
    <row r="195" spans="1:13" x14ac:dyDescent="0.3">
      <c r="A195" s="20">
        <f>VLOOKUP(B195,'[1]PORTFOLIO RAW'!A:B,2,FALSE)</f>
        <v>916130</v>
      </c>
      <c r="B195" s="20" t="s">
        <v>190</v>
      </c>
      <c r="C195" s="52">
        <v>28.7763269339356</v>
      </c>
      <c r="D195" s="52">
        <v>33.980238580938703</v>
      </c>
      <c r="E195" s="52">
        <v>50.234878979966602</v>
      </c>
      <c r="F195" s="52">
        <v>50.234878979966602</v>
      </c>
      <c r="G195" s="52">
        <v>51.9696440062203</v>
      </c>
      <c r="H195" s="52">
        <v>51.9696440062203</v>
      </c>
      <c r="I195" s="52">
        <v>71.792513881544096</v>
      </c>
      <c r="J195" s="52">
        <v>73.0066992396481</v>
      </c>
      <c r="K195" s="52">
        <v>73.0066992396481</v>
      </c>
      <c r="L195" s="52">
        <v>77.717472389856297</v>
      </c>
      <c r="M195" s="52">
        <v>83.092984017598098</v>
      </c>
    </row>
    <row r="196" spans="1:13" x14ac:dyDescent="0.3">
      <c r="A196" s="20">
        <f>VLOOKUP(B196,'[1]PORTFOLIO RAW'!A:B,2,FALSE)</f>
        <v>902354</v>
      </c>
      <c r="B196" s="20" t="s">
        <v>191</v>
      </c>
      <c r="C196" s="52">
        <v>85.131407013994206</v>
      </c>
      <c r="D196" s="52">
        <v>67.264133588056296</v>
      </c>
      <c r="E196" s="52">
        <v>67.264133588056296</v>
      </c>
      <c r="F196" s="52">
        <v>75.592630444477393</v>
      </c>
      <c r="G196" s="52">
        <v>81.563733552631504</v>
      </c>
      <c r="H196" s="52">
        <v>81.563733552631504</v>
      </c>
      <c r="I196" s="52">
        <v>85.845525956284106</v>
      </c>
      <c r="J196" s="52">
        <v>75.9720023980815</v>
      </c>
      <c r="K196" s="52">
        <v>76.7977170964473</v>
      </c>
      <c r="L196" s="52">
        <v>73.406810931004401</v>
      </c>
      <c r="M196" s="52">
        <v>73.141735781990505</v>
      </c>
    </row>
    <row r="197" spans="1:13" x14ac:dyDescent="0.3">
      <c r="A197" s="20">
        <f>VLOOKUP(B197,'[1]PORTFOLIO RAW'!A:B,2,FALSE)</f>
        <v>546169</v>
      </c>
      <c r="B197" s="20" t="s">
        <v>192</v>
      </c>
      <c r="C197" s="52">
        <v>49.327978941962002</v>
      </c>
      <c r="D197" s="52">
        <v>47.160436672506698</v>
      </c>
      <c r="E197" s="52">
        <v>40.249891450653401</v>
      </c>
      <c r="F197" s="52">
        <v>38.5909237433832</v>
      </c>
      <c r="G197" s="52">
        <v>54.431500927800201</v>
      </c>
      <c r="H197" s="52">
        <v>58.130670751501299</v>
      </c>
      <c r="I197" s="52">
        <v>47.749098200431199</v>
      </c>
      <c r="J197" s="52">
        <v>52.363693930183302</v>
      </c>
      <c r="K197" s="52">
        <v>72.345801257565896</v>
      </c>
      <c r="L197" s="52">
        <v>79.902371569049805</v>
      </c>
      <c r="M197" s="52">
        <v>80.016095974423706</v>
      </c>
    </row>
    <row r="198" spans="1:13" x14ac:dyDescent="0.3">
      <c r="A198" s="20">
        <f>VLOOKUP(B198,'[1]PORTFOLIO RAW'!A:B,2,FALSE)</f>
        <v>993062</v>
      </c>
      <c r="B198" s="20" t="s">
        <v>193</v>
      </c>
      <c r="C198" s="52">
        <v>48.221175575836497</v>
      </c>
      <c r="D198" s="52">
        <v>51.394465810098097</v>
      </c>
      <c r="E198" s="52">
        <v>51.605319460726797</v>
      </c>
      <c r="F198" s="52">
        <v>51.605319460726797</v>
      </c>
      <c r="G198" s="52">
        <v>51.605319460726797</v>
      </c>
      <c r="H198" s="52">
        <v>44.046979249556202</v>
      </c>
      <c r="I198" s="52">
        <v>51.234080292614102</v>
      </c>
      <c r="J198" s="52">
        <v>51.234080292614102</v>
      </c>
      <c r="K198" s="52">
        <v>49.665582427674799</v>
      </c>
      <c r="L198" s="52">
        <v>50.144399415017901</v>
      </c>
      <c r="M198" s="52">
        <v>50.144399415017901</v>
      </c>
    </row>
    <row r="199" spans="1:13" x14ac:dyDescent="0.3">
      <c r="A199" s="20">
        <f>VLOOKUP(B199,'[1]PORTFOLIO RAW'!A:B,2,FALSE)</f>
        <v>325849</v>
      </c>
      <c r="B199" s="20" t="s">
        <v>194</v>
      </c>
      <c r="C199" s="52">
        <v>43.696425560613697</v>
      </c>
      <c r="D199" s="52">
        <v>48.332153138930103</v>
      </c>
      <c r="E199" s="52">
        <v>52.321740263123601</v>
      </c>
      <c r="F199" s="52">
        <v>52.321740263123601</v>
      </c>
      <c r="G199" s="52">
        <v>68.548374708884594</v>
      </c>
      <c r="H199" s="52">
        <v>78.222453285634899</v>
      </c>
      <c r="I199" s="52">
        <v>76.608697117247601</v>
      </c>
      <c r="J199" s="52">
        <v>73.2317708333333</v>
      </c>
      <c r="K199" s="52">
        <v>70.479301948051898</v>
      </c>
      <c r="L199" s="52">
        <v>75.968377737927497</v>
      </c>
      <c r="M199" s="52">
        <v>73.600547520424698</v>
      </c>
    </row>
    <row r="200" spans="1:13" x14ac:dyDescent="0.3">
      <c r="A200" s="20">
        <f>VLOOKUP(B200,'[1]PORTFOLIO RAW'!A:B,2,FALSE)</f>
        <v>912134</v>
      </c>
      <c r="B200" s="20" t="s">
        <v>195</v>
      </c>
      <c r="C200" s="52">
        <v>66.760565250379301</v>
      </c>
      <c r="D200" s="52">
        <v>61.941233766233701</v>
      </c>
      <c r="E200" s="52">
        <v>55.944668094958303</v>
      </c>
      <c r="F200" s="52">
        <v>61.191090269636497</v>
      </c>
      <c r="G200" s="52">
        <v>64.307203389830505</v>
      </c>
      <c r="H200" s="52">
        <v>64.307203389830505</v>
      </c>
      <c r="I200" s="52">
        <v>73.835676913015007</v>
      </c>
      <c r="J200" s="52">
        <v>73.102194196192201</v>
      </c>
      <c r="K200" s="52">
        <v>73.102194196192201</v>
      </c>
      <c r="L200" s="52">
        <v>68.792901493790794</v>
      </c>
      <c r="M200" s="52">
        <v>77.225401697512197</v>
      </c>
    </row>
    <row r="201" spans="1:13" x14ac:dyDescent="0.3">
      <c r="A201" s="20">
        <f>VLOOKUP(B201,'[1]PORTFOLIO RAW'!A:B,2,FALSE)</f>
        <v>937343</v>
      </c>
      <c r="B201" s="20" t="s">
        <v>196</v>
      </c>
      <c r="C201" s="52">
        <v>69.322727272727207</v>
      </c>
      <c r="D201" s="52">
        <v>68.884520963886501</v>
      </c>
      <c r="E201" s="52">
        <v>68.884520963886501</v>
      </c>
      <c r="F201" s="52">
        <v>75.760689622552206</v>
      </c>
      <c r="G201" s="52">
        <v>72.912012780820803</v>
      </c>
      <c r="H201" s="52">
        <v>61.378405813600402</v>
      </c>
      <c r="I201" s="52">
        <v>65.719770075216601</v>
      </c>
      <c r="J201" s="52">
        <v>68.778695069805707</v>
      </c>
      <c r="K201" s="52">
        <v>68.778695069805707</v>
      </c>
      <c r="L201" s="52">
        <v>68.978684378417796</v>
      </c>
      <c r="M201" s="52">
        <v>68.978684378417796</v>
      </c>
    </row>
    <row r="202" spans="1:13" x14ac:dyDescent="0.3">
      <c r="A202" s="20">
        <f>VLOOKUP(B202,'[1]PORTFOLIO RAW'!A:B,2,FALSE)</f>
        <v>905409</v>
      </c>
      <c r="B202" s="20" t="s">
        <v>197</v>
      </c>
      <c r="C202" s="52">
        <v>46.222727272727198</v>
      </c>
      <c r="D202" s="52">
        <v>46.222727272727198</v>
      </c>
      <c r="E202" s="52">
        <v>68.437753838533894</v>
      </c>
      <c r="F202" s="52">
        <v>61.779944877239302</v>
      </c>
      <c r="G202" s="52">
        <v>58.669703103913598</v>
      </c>
      <c r="H202" s="52">
        <v>58.669703103913598</v>
      </c>
      <c r="I202" s="52">
        <v>46.790424803014702</v>
      </c>
      <c r="J202" s="52">
        <v>47.052684903748698</v>
      </c>
      <c r="K202" s="52">
        <v>47.052684903748698</v>
      </c>
      <c r="L202" s="52">
        <v>42.651348651348599</v>
      </c>
      <c r="M202" s="52">
        <v>62.325409478196399</v>
      </c>
    </row>
    <row r="203" spans="1:13" x14ac:dyDescent="0.3">
      <c r="A203" s="20">
        <f>VLOOKUP(B203,'[1]PORTFOLIO RAW'!A:B,2,FALSE)</f>
        <v>152533</v>
      </c>
      <c r="B203" s="20" t="s">
        <v>198</v>
      </c>
      <c r="C203" s="52">
        <v>57.273051948051901</v>
      </c>
      <c r="D203" s="52">
        <v>53.425334323922698</v>
      </c>
      <c r="E203" s="52">
        <v>58.704630715123102</v>
      </c>
      <c r="F203" s="52">
        <v>64.178853671569598</v>
      </c>
      <c r="G203" s="52">
        <v>65.558138133796007</v>
      </c>
      <c r="H203" s="52">
        <v>65.310555905842705</v>
      </c>
      <c r="I203" s="52">
        <v>62.252882711252603</v>
      </c>
      <c r="J203" s="52">
        <v>59.598345153664297</v>
      </c>
      <c r="K203" s="52">
        <v>62.995129870129801</v>
      </c>
      <c r="L203" s="52">
        <v>63.923060748347098</v>
      </c>
      <c r="M203" s="52">
        <v>64.505076120202503</v>
      </c>
    </row>
    <row r="204" spans="1:13" x14ac:dyDescent="0.3">
      <c r="A204" s="20">
        <f>VLOOKUP(B204,'[1]PORTFOLIO RAW'!A:B,2,FALSE)</f>
        <v>906487</v>
      </c>
      <c r="B204" s="20" t="s">
        <v>199</v>
      </c>
      <c r="C204" s="52">
        <v>31.697727272727199</v>
      </c>
      <c r="D204" s="52">
        <v>15.7578751857355</v>
      </c>
      <c r="E204" s="52">
        <v>30.502310185504399</v>
      </c>
      <c r="F204" s="52">
        <v>38.396774193548303</v>
      </c>
      <c r="G204" s="52">
        <v>35.7679655870445</v>
      </c>
      <c r="H204" s="52">
        <v>51.632342896174798</v>
      </c>
      <c r="I204" s="52">
        <v>46.186375899280499</v>
      </c>
      <c r="J204" s="52">
        <v>44.7270770010131</v>
      </c>
      <c r="K204" s="52">
        <v>47.769260739260702</v>
      </c>
      <c r="L204" s="52">
        <v>50.7860944427457</v>
      </c>
      <c r="M204" s="52">
        <v>56.845781897588999</v>
      </c>
    </row>
    <row r="205" spans="1:13" x14ac:dyDescent="0.3">
      <c r="A205" s="20">
        <f>VLOOKUP(B205,'[1]PORTFOLIO RAW'!A:B,2,FALSE)</f>
        <v>912219</v>
      </c>
      <c r="B205" s="20" t="s">
        <v>200</v>
      </c>
      <c r="C205" s="52">
        <v>32.451223776223699</v>
      </c>
      <c r="D205" s="52">
        <v>25.435211643235402</v>
      </c>
      <c r="E205" s="52">
        <v>23.197663707921599</v>
      </c>
      <c r="F205" s="52">
        <v>29.7877211238293</v>
      </c>
      <c r="G205" s="52">
        <v>33.571655318365799</v>
      </c>
      <c r="H205" s="52">
        <v>31.760955233291298</v>
      </c>
      <c r="I205" s="52">
        <v>28.2457319858399</v>
      </c>
      <c r="J205" s="52">
        <v>27.3498290273556</v>
      </c>
      <c r="K205" s="52">
        <v>32.789585414585403</v>
      </c>
      <c r="L205" s="52">
        <v>39.583023301737697</v>
      </c>
      <c r="M205" s="52">
        <v>40.5274301439458</v>
      </c>
    </row>
    <row r="206" spans="1:13" x14ac:dyDescent="0.3">
      <c r="A206" s="20">
        <f>VLOOKUP(B206,'[1]PORTFOLIO RAW'!A:B,2,FALSE)</f>
        <v>912402</v>
      </c>
      <c r="B206" s="20" t="s">
        <v>201</v>
      </c>
      <c r="C206" s="52">
        <v>48.668954854669103</v>
      </c>
      <c r="D206" s="52">
        <v>49.282042947765397</v>
      </c>
      <c r="E206" s="52">
        <v>49.282042947765397</v>
      </c>
      <c r="F206" s="52">
        <v>59.804446960886303</v>
      </c>
      <c r="G206" s="52">
        <v>62.030981781376497</v>
      </c>
      <c r="H206" s="52">
        <v>62.030981781376497</v>
      </c>
      <c r="I206" s="52">
        <v>58.388536852637102</v>
      </c>
      <c r="J206" s="52">
        <v>58.388536852637102</v>
      </c>
      <c r="K206" s="52">
        <v>61.357810186267599</v>
      </c>
      <c r="L206" s="52">
        <v>60.294727012118301</v>
      </c>
      <c r="M206" s="52">
        <v>72.179500902656798</v>
      </c>
    </row>
    <row r="207" spans="1:13" x14ac:dyDescent="0.3">
      <c r="A207" s="20" t="str">
        <f>VLOOKUP(B207,'[1]PORTFOLIO RAW'!A:B,2,FALSE)</f>
        <v>9373MH</v>
      </c>
      <c r="B207" s="20" t="s">
        <v>202</v>
      </c>
      <c r="C207" s="52">
        <v>80.575921474358907</v>
      </c>
      <c r="D207" s="52">
        <v>70.644964594807206</v>
      </c>
      <c r="E207" s="52">
        <v>82.427356429463103</v>
      </c>
      <c r="F207" s="52">
        <v>83.627015558698702</v>
      </c>
      <c r="G207" s="52">
        <v>82.626611111111103</v>
      </c>
      <c r="H207" s="52">
        <v>84.307692307692307</v>
      </c>
      <c r="I207" s="52">
        <v>84.287363856393696</v>
      </c>
      <c r="J207" s="52">
        <v>80.040331807780305</v>
      </c>
      <c r="K207" s="52">
        <v>82.7145390070921</v>
      </c>
      <c r="L207" s="52">
        <v>84.479031385281402</v>
      </c>
      <c r="M207" s="52">
        <v>84.074723756906096</v>
      </c>
    </row>
    <row r="208" spans="1:13" x14ac:dyDescent="0.3">
      <c r="A208" s="20">
        <f>VLOOKUP(B208,'[1]PORTFOLIO RAW'!A:B,2,FALSE)</f>
        <v>154423</v>
      </c>
      <c r="B208" s="20" t="s">
        <v>203</v>
      </c>
      <c r="C208" s="52">
        <v>68.588636363636297</v>
      </c>
      <c r="D208" s="52">
        <v>64.670146111936603</v>
      </c>
      <c r="E208" s="52">
        <v>77.3783882198302</v>
      </c>
      <c r="F208" s="52">
        <v>77.1913969120004</v>
      </c>
      <c r="G208" s="52">
        <v>71.7919197031039</v>
      </c>
      <c r="H208" s="52">
        <v>70.581028005464404</v>
      </c>
      <c r="I208" s="52">
        <v>59.131808838643302</v>
      </c>
      <c r="J208" s="52">
        <v>56.455927051671701</v>
      </c>
      <c r="K208" s="52">
        <v>80.636488511488494</v>
      </c>
      <c r="L208" s="52">
        <v>87.799780028746696</v>
      </c>
      <c r="M208" s="52">
        <v>87.186100894369105</v>
      </c>
    </row>
    <row r="209" spans="1:13" x14ac:dyDescent="0.3">
      <c r="A209" s="20">
        <f>VLOOKUP(B209,'[1]PORTFOLIO RAW'!A:B,2,FALSE)</f>
        <v>922418</v>
      </c>
      <c r="B209" s="20" t="s">
        <v>204</v>
      </c>
      <c r="C209" s="52">
        <v>39.438430986962302</v>
      </c>
      <c r="D209" s="52">
        <v>41.168522831180702</v>
      </c>
      <c r="E209" s="52">
        <v>40.734748041459603</v>
      </c>
      <c r="F209" s="52">
        <v>33.056776795005199</v>
      </c>
      <c r="G209" s="52">
        <v>33.056776795005199</v>
      </c>
      <c r="H209" s="52">
        <v>35.651521592442599</v>
      </c>
      <c r="I209" s="52">
        <v>38.446989492793399</v>
      </c>
      <c r="J209" s="52">
        <v>34.788895058841803</v>
      </c>
      <c r="K209" s="52">
        <v>34.788895058841803</v>
      </c>
      <c r="L209" s="52">
        <v>33.202884072449201</v>
      </c>
      <c r="M209" s="52">
        <v>40.758265478471301</v>
      </c>
    </row>
    <row r="210" spans="1:13" x14ac:dyDescent="0.3">
      <c r="A210" s="20">
        <f>VLOOKUP(B210,'[1]PORTFOLIO RAW'!A:B,2,FALSE)</f>
        <v>905620</v>
      </c>
      <c r="B210" s="20" t="s">
        <v>205</v>
      </c>
      <c r="C210" s="52">
        <v>51.667241458591903</v>
      </c>
      <c r="D210" s="52">
        <v>51.667241458591903</v>
      </c>
      <c r="E210" s="52">
        <v>49.884090909090901</v>
      </c>
      <c r="F210" s="52">
        <v>72.680547015419506</v>
      </c>
      <c r="G210" s="52">
        <v>74.989754505040807</v>
      </c>
      <c r="H210" s="52">
        <v>74.989754505040807</v>
      </c>
      <c r="I210" s="52">
        <v>74.989754505040807</v>
      </c>
      <c r="J210" s="52">
        <v>77.634955752212406</v>
      </c>
      <c r="K210" s="52">
        <v>77.634955752212406</v>
      </c>
      <c r="L210" s="52">
        <v>82.145127599673003</v>
      </c>
      <c r="M210" s="52">
        <v>82.145127599673003</v>
      </c>
    </row>
    <row r="211" spans="1:13" x14ac:dyDescent="0.3">
      <c r="A211" s="20">
        <f>VLOOKUP(B211,'[1]PORTFOLIO RAW'!A:B,2,FALSE)</f>
        <v>951503</v>
      </c>
      <c r="B211" s="20" t="s">
        <v>206</v>
      </c>
      <c r="C211" s="52">
        <v>35.327983248635398</v>
      </c>
      <c r="D211" s="52">
        <v>33.1720330588225</v>
      </c>
      <c r="E211" s="52">
        <v>34.0182152527778</v>
      </c>
      <c r="F211" s="52">
        <v>37.2865742984009</v>
      </c>
      <c r="G211" s="52">
        <v>36.777658055607603</v>
      </c>
      <c r="H211" s="52">
        <v>40.1313392384981</v>
      </c>
      <c r="I211" s="52">
        <v>41.795086769528801</v>
      </c>
      <c r="J211" s="52">
        <v>39.646462422710101</v>
      </c>
      <c r="K211" s="52">
        <v>40.477631323899899</v>
      </c>
      <c r="L211" s="52">
        <v>48.871720452018202</v>
      </c>
      <c r="M211" s="52">
        <v>50.220958430493198</v>
      </c>
    </row>
    <row r="212" spans="1:13" x14ac:dyDescent="0.3">
      <c r="A212" s="20">
        <f>VLOOKUP(B212,'[1]PORTFOLIO RAW'!A:B,2,FALSE)</f>
        <v>357366</v>
      </c>
      <c r="B212" s="20" t="s">
        <v>207</v>
      </c>
      <c r="C212" s="52">
        <v>47.910952747817099</v>
      </c>
      <c r="D212" s="52">
        <v>45.4077809318932</v>
      </c>
      <c r="E212" s="52">
        <v>45.4077809318932</v>
      </c>
      <c r="F212" s="52">
        <v>56.855813903000303</v>
      </c>
      <c r="G212" s="52">
        <v>56.616112095141602</v>
      </c>
      <c r="H212" s="52">
        <v>60.990405879727298</v>
      </c>
      <c r="I212" s="52">
        <v>56.765743707554897</v>
      </c>
      <c r="J212" s="52">
        <v>56.765743707554897</v>
      </c>
      <c r="K212" s="52">
        <v>50.223746841393897</v>
      </c>
      <c r="L212" s="52">
        <v>50.223746841393897</v>
      </c>
      <c r="M212" s="52">
        <v>74.966429131023105</v>
      </c>
    </row>
    <row r="213" spans="1:13" x14ac:dyDescent="0.3">
      <c r="A213" s="20">
        <f>VLOOKUP(B213,'[1]PORTFOLIO RAW'!A:B,2,FALSE)</f>
        <v>546814</v>
      </c>
      <c r="B213" s="20" t="s">
        <v>208</v>
      </c>
      <c r="C213" s="52">
        <v>49.370286067554602</v>
      </c>
      <c r="D213" s="52">
        <v>49.370286067554602</v>
      </c>
      <c r="E213" s="52">
        <v>68.621637683991096</v>
      </c>
      <c r="F213" s="52">
        <v>74.453904662801605</v>
      </c>
      <c r="G213" s="52">
        <v>67.3100780798149</v>
      </c>
      <c r="H213" s="52">
        <v>65.432099194220598</v>
      </c>
      <c r="I213" s="52">
        <v>63.767004195238599</v>
      </c>
      <c r="J213" s="52">
        <v>63.767004195238599</v>
      </c>
      <c r="K213" s="52">
        <v>63.767004195238599</v>
      </c>
      <c r="L213" s="52">
        <v>73.0819857179454</v>
      </c>
      <c r="M213" s="52">
        <v>73.0819857179454</v>
      </c>
    </row>
    <row r="214" spans="1:13" x14ac:dyDescent="0.3">
      <c r="A214" s="20">
        <f>VLOOKUP(B214,'[1]PORTFOLIO RAW'!A:B,2,FALSE)</f>
        <v>544682</v>
      </c>
      <c r="B214" s="20" t="s">
        <v>209</v>
      </c>
      <c r="C214" s="52">
        <v>89.902834062304706</v>
      </c>
      <c r="D214" s="52">
        <v>60.7917177391896</v>
      </c>
      <c r="E214" s="52">
        <v>92.037227100798503</v>
      </c>
      <c r="F214" s="52">
        <v>92.037227100798503</v>
      </c>
      <c r="G214" s="52">
        <v>87.758583329391698</v>
      </c>
      <c r="H214" s="52">
        <v>80.9703541563172</v>
      </c>
      <c r="I214" s="52">
        <v>80.9703541563172</v>
      </c>
      <c r="J214" s="52">
        <v>79.950233881582093</v>
      </c>
      <c r="K214" s="52">
        <v>79.950233881582093</v>
      </c>
      <c r="L214" s="52">
        <v>79.894532973885603</v>
      </c>
      <c r="M214" s="52">
        <v>77.904964147525703</v>
      </c>
    </row>
    <row r="215" spans="1:13" x14ac:dyDescent="0.3">
      <c r="A215" s="20">
        <f>VLOOKUP(B215,'[1]PORTFOLIO RAW'!A:B,2,FALSE)</f>
        <v>904780</v>
      </c>
      <c r="B215" s="20" t="s">
        <v>210</v>
      </c>
      <c r="C215" s="52">
        <v>34.310996097983903</v>
      </c>
      <c r="D215" s="52">
        <v>35.077426705909197</v>
      </c>
      <c r="E215" s="52">
        <v>35.077426705909197</v>
      </c>
      <c r="F215" s="52">
        <v>33.068811756824601</v>
      </c>
      <c r="G215" s="52">
        <v>62.886018893387302</v>
      </c>
      <c r="H215" s="52">
        <v>60.940713018483798</v>
      </c>
      <c r="I215" s="52">
        <v>60.940713018483798</v>
      </c>
      <c r="J215" s="52">
        <v>61.587214050897401</v>
      </c>
      <c r="K215" s="52">
        <v>60.592222936637803</v>
      </c>
      <c r="L215" s="52">
        <v>62.014656019965699</v>
      </c>
      <c r="M215" s="52">
        <v>60.358892967264701</v>
      </c>
    </row>
    <row r="216" spans="1:13" x14ac:dyDescent="0.3">
      <c r="A216" s="20">
        <f>VLOOKUP(B216,'[1]PORTFOLIO RAW'!A:B,2,FALSE)</f>
        <v>130062</v>
      </c>
      <c r="B216" s="20" t="s">
        <v>211</v>
      </c>
      <c r="C216" s="52">
        <v>38.290367965367899</v>
      </c>
      <c r="D216" s="52">
        <v>43.557878723554801</v>
      </c>
      <c r="E216" s="52">
        <v>43.557878723554801</v>
      </c>
      <c r="F216" s="52">
        <v>34.275827960140603</v>
      </c>
      <c r="G216" s="52">
        <v>44.442996186799697</v>
      </c>
      <c r="H216" s="52">
        <v>42.971180423179497</v>
      </c>
      <c r="I216" s="52">
        <v>42.971180423179497</v>
      </c>
      <c r="J216" s="52">
        <v>43.188830995004601</v>
      </c>
      <c r="K216" s="52">
        <v>39.460095460095403</v>
      </c>
      <c r="L216" s="52">
        <v>41.456230833565598</v>
      </c>
      <c r="M216" s="52">
        <v>51.897967823878098</v>
      </c>
    </row>
    <row r="217" spans="1:13" x14ac:dyDescent="0.3">
      <c r="A217" s="20">
        <f>VLOOKUP(B217,'[1]PORTFOLIO RAW'!A:B,2,FALSE)</f>
        <v>905624</v>
      </c>
      <c r="B217" s="20" t="s">
        <v>212</v>
      </c>
      <c r="C217" s="52">
        <v>60.180069930069898</v>
      </c>
      <c r="D217" s="52">
        <v>63.710890768468701</v>
      </c>
      <c r="E217" s="52">
        <v>62.566718305141499</v>
      </c>
      <c r="F217" s="52">
        <v>62.566718305141499</v>
      </c>
      <c r="G217" s="52">
        <v>77.016088516746393</v>
      </c>
      <c r="H217" s="52">
        <v>77.016088516746393</v>
      </c>
      <c r="I217" s="52">
        <v>76.791318568726297</v>
      </c>
      <c r="J217" s="52">
        <v>72.667964792299898</v>
      </c>
      <c r="K217" s="52">
        <v>40.747689810189797</v>
      </c>
      <c r="L217" s="52">
        <v>40.747689810189797</v>
      </c>
      <c r="M217" s="52">
        <v>50.761032780410702</v>
      </c>
    </row>
    <row r="218" spans="1:13" x14ac:dyDescent="0.3">
      <c r="A218" s="20">
        <f>VLOOKUP(B218,'[1]PORTFOLIO RAW'!A:B,2,FALSE)</f>
        <v>771830</v>
      </c>
      <c r="B218" s="20" t="s">
        <v>213</v>
      </c>
      <c r="C218" s="52">
        <v>52.944172494172399</v>
      </c>
      <c r="D218" s="52">
        <v>52.944172494172399</v>
      </c>
      <c r="E218" s="52">
        <v>43.749395449115703</v>
      </c>
      <c r="F218" s="52">
        <v>47.655471475791103</v>
      </c>
      <c r="G218" s="52">
        <v>44.323517628205103</v>
      </c>
      <c r="H218" s="52">
        <v>44.744480433633001</v>
      </c>
      <c r="I218" s="52">
        <v>39.867608952351702</v>
      </c>
      <c r="J218" s="52">
        <v>35.298392257238802</v>
      </c>
      <c r="K218" s="52">
        <v>60.927685716345501</v>
      </c>
      <c r="L218" s="52">
        <v>66.863248692596798</v>
      </c>
      <c r="M218" s="52">
        <v>67.262418854078405</v>
      </c>
    </row>
    <row r="219" spans="1:13" x14ac:dyDescent="0.3">
      <c r="A219" s="20">
        <f>VLOOKUP(B219,'[1]PORTFOLIO RAW'!A:B,2,FALSE)</f>
        <v>510493</v>
      </c>
      <c r="B219" s="20" t="s">
        <v>214</v>
      </c>
      <c r="C219" s="52">
        <v>37.529906204906197</v>
      </c>
      <c r="D219" s="52">
        <v>37.529906204906197</v>
      </c>
      <c r="E219" s="52">
        <v>38.0958092715615</v>
      </c>
      <c r="F219" s="52">
        <v>51.350801142517298</v>
      </c>
      <c r="G219" s="52">
        <v>50.309146697304598</v>
      </c>
      <c r="H219" s="52">
        <v>54.000905054644797</v>
      </c>
      <c r="I219" s="52">
        <v>54.000905054644797</v>
      </c>
      <c r="J219" s="52">
        <v>61.089792299898598</v>
      </c>
      <c r="K219" s="52">
        <v>61.3254644660894</v>
      </c>
      <c r="L219" s="52">
        <v>58.484134865627396</v>
      </c>
      <c r="M219" s="52">
        <v>58.484134865627396</v>
      </c>
    </row>
    <row r="220" spans="1:13" x14ac:dyDescent="0.3">
      <c r="A220" s="20">
        <f>VLOOKUP(B220,'[1]PORTFOLIO RAW'!A:B,2,FALSE)</f>
        <v>921910</v>
      </c>
      <c r="B220" s="20" t="s">
        <v>215</v>
      </c>
      <c r="C220" s="52">
        <v>79.272966507177003</v>
      </c>
      <c r="D220" s="52">
        <v>74.144588905398706</v>
      </c>
      <c r="E220" s="52">
        <v>76.116841140630399</v>
      </c>
      <c r="F220" s="52">
        <v>76.116841140630399</v>
      </c>
      <c r="G220" s="52">
        <v>81.369077870617602</v>
      </c>
      <c r="H220" s="52">
        <v>81.369077870617602</v>
      </c>
      <c r="I220" s="52">
        <v>76.070466447259406</v>
      </c>
      <c r="J220" s="52">
        <v>64.668054128126101</v>
      </c>
      <c r="K220" s="52">
        <v>70.872292181502701</v>
      </c>
      <c r="L220" s="52">
        <v>73.534937888198698</v>
      </c>
      <c r="M220" s="52">
        <v>73.534937888198698</v>
      </c>
    </row>
    <row r="221" spans="1:13" x14ac:dyDescent="0.3">
      <c r="A221" s="20">
        <f>VLOOKUP(B221,'[1]PORTFOLIO RAW'!A:B,2,FALSE)</f>
        <v>134784</v>
      </c>
      <c r="B221" s="20" t="s">
        <v>216</v>
      </c>
      <c r="C221" s="52">
        <v>62.667532467532403</v>
      </c>
      <c r="D221" s="52">
        <v>60.151594733750301</v>
      </c>
      <c r="E221" s="52">
        <v>63.927971864009301</v>
      </c>
      <c r="F221" s="52">
        <v>63.927971864009301</v>
      </c>
      <c r="G221" s="52">
        <v>71.389024222877893</v>
      </c>
      <c r="H221" s="52">
        <v>71.389024222877893</v>
      </c>
      <c r="I221" s="52">
        <v>69.133388831967196</v>
      </c>
      <c r="J221" s="52">
        <v>67.418583374918697</v>
      </c>
      <c r="K221" s="52">
        <v>65.5427366750896</v>
      </c>
      <c r="L221" s="52">
        <v>70.0108134861119</v>
      </c>
      <c r="M221" s="52">
        <v>68.392985665900497</v>
      </c>
    </row>
    <row r="222" spans="1:13" x14ac:dyDescent="0.3">
      <c r="A222" s="20">
        <f>VLOOKUP(B222,'[1]PORTFOLIO RAW'!A:B,2,FALSE)</f>
        <v>906496</v>
      </c>
      <c r="B222" s="20" t="s">
        <v>217</v>
      </c>
      <c r="C222" s="52">
        <v>70.6080163043478</v>
      </c>
      <c r="D222" s="52">
        <v>63.945194206714902</v>
      </c>
      <c r="E222" s="52">
        <v>63.945194206714902</v>
      </c>
      <c r="F222" s="52">
        <v>74.588789682539598</v>
      </c>
      <c r="G222" s="52">
        <v>76.467187499999895</v>
      </c>
      <c r="H222" s="52">
        <v>77.159100331674907</v>
      </c>
      <c r="I222" s="52">
        <v>75.187053571428507</v>
      </c>
      <c r="J222" s="52">
        <v>78.690162907268103</v>
      </c>
      <c r="K222" s="52">
        <v>78.690162907268103</v>
      </c>
      <c r="L222" s="52">
        <v>78.859134615384605</v>
      </c>
      <c r="M222" s="52">
        <v>73.617424242424207</v>
      </c>
    </row>
    <row r="223" spans="1:13" x14ac:dyDescent="0.3">
      <c r="A223" s="20">
        <f>VLOOKUP(B223,'[1]PORTFOLIO RAW'!A:B,2,FALSE)</f>
        <v>905019</v>
      </c>
      <c r="B223" s="20" t="s">
        <v>218</v>
      </c>
      <c r="C223" s="52">
        <v>71.903636363636295</v>
      </c>
      <c r="D223" s="52">
        <v>71.903636363636295</v>
      </c>
      <c r="E223" s="52">
        <v>78.989952901009801</v>
      </c>
      <c r="F223" s="52">
        <v>78.989952901009801</v>
      </c>
      <c r="G223" s="52">
        <v>78.7162336932073</v>
      </c>
      <c r="H223" s="52">
        <v>72.979976092896095</v>
      </c>
      <c r="I223" s="52">
        <v>76.282958049145094</v>
      </c>
      <c r="J223" s="52">
        <v>77.879506758593394</v>
      </c>
      <c r="K223" s="52">
        <v>73.8509213009213</v>
      </c>
      <c r="L223" s="52">
        <v>73.8509213009213</v>
      </c>
      <c r="M223" s="52">
        <v>76.331191002602907</v>
      </c>
    </row>
    <row r="224" spans="1:13" x14ac:dyDescent="0.3">
      <c r="A224" s="20">
        <f>VLOOKUP(B224,'[1]PORTFOLIO RAW'!A:B,2,FALSE)</f>
        <v>286738</v>
      </c>
      <c r="B224" s="20" t="s">
        <v>219</v>
      </c>
      <c r="C224" s="52">
        <v>49.628710575139102</v>
      </c>
      <c r="D224" s="52">
        <v>55.874317779174703</v>
      </c>
      <c r="E224" s="52">
        <v>71.443474478497905</v>
      </c>
      <c r="F224" s="52">
        <v>53.205044530819599</v>
      </c>
      <c r="G224" s="52">
        <v>62.531885964912199</v>
      </c>
      <c r="H224" s="52">
        <v>71.224667180107801</v>
      </c>
      <c r="I224" s="52">
        <v>67.507498825915604</v>
      </c>
      <c r="J224" s="52">
        <v>70.155594848413898</v>
      </c>
      <c r="K224" s="52">
        <v>67.645441515006695</v>
      </c>
      <c r="L224" s="52">
        <v>75.198343122920207</v>
      </c>
      <c r="M224" s="52">
        <v>71.500997515696596</v>
      </c>
    </row>
    <row r="225" spans="1:13" x14ac:dyDescent="0.3">
      <c r="A225" s="20">
        <f>VLOOKUP(B225,'[1]PORTFOLIO RAW'!A:B,2,FALSE)</f>
        <v>516007</v>
      </c>
      <c r="B225" s="20" t="s">
        <v>220</v>
      </c>
      <c r="C225" s="52">
        <v>50.740322803145197</v>
      </c>
      <c r="D225" s="52">
        <v>32.885772659732503</v>
      </c>
      <c r="E225" s="52">
        <v>32.885772659732503</v>
      </c>
      <c r="F225" s="52">
        <v>43.778544655978102</v>
      </c>
      <c r="G225" s="52">
        <v>43.1049885864415</v>
      </c>
      <c r="H225" s="52">
        <v>62.052396402550102</v>
      </c>
      <c r="I225" s="52">
        <v>62.052396402550102</v>
      </c>
      <c r="J225" s="52">
        <v>62.224785885577198</v>
      </c>
      <c r="K225" s="52">
        <v>62.146112768745901</v>
      </c>
      <c r="L225" s="52">
        <v>71.044352168025597</v>
      </c>
      <c r="M225" s="52">
        <v>75.894977773073606</v>
      </c>
    </row>
    <row r="226" spans="1:13" x14ac:dyDescent="0.3">
      <c r="A226" s="20">
        <f>VLOOKUP(B226,'[1]PORTFOLIO RAW'!A:B,2,FALSE)</f>
        <v>328228</v>
      </c>
      <c r="B226" s="20" t="s">
        <v>221</v>
      </c>
      <c r="C226" s="52">
        <v>41.527462881966102</v>
      </c>
      <c r="D226" s="52">
        <v>33.9129228214316</v>
      </c>
      <c r="E226" s="52">
        <v>30.216212387651399</v>
      </c>
      <c r="F226" s="52">
        <v>36.462255922139903</v>
      </c>
      <c r="G226" s="52">
        <v>36.462255922139903</v>
      </c>
      <c r="H226" s="52">
        <v>63.694906244491399</v>
      </c>
      <c r="I226" s="52">
        <v>63.694906244491399</v>
      </c>
      <c r="J226" s="52">
        <v>56.710740526120098</v>
      </c>
      <c r="K226" s="52">
        <v>59.249832026875701</v>
      </c>
      <c r="L226" s="52">
        <v>58.054068270959299</v>
      </c>
      <c r="M226" s="52">
        <v>64.328483509221101</v>
      </c>
    </row>
    <row r="227" spans="1:13" x14ac:dyDescent="0.3">
      <c r="A227" s="20">
        <f>VLOOKUP(B227,'[1]PORTFOLIO RAW'!A:B,2,FALSE)</f>
        <v>999506</v>
      </c>
      <c r="B227" s="20" t="s">
        <v>222</v>
      </c>
      <c r="C227" s="52">
        <v>51.589455205450903</v>
      </c>
      <c r="D227" s="52">
        <v>56.227301864801802</v>
      </c>
      <c r="E227" s="52">
        <v>43.254528135990597</v>
      </c>
      <c r="F227" s="52">
        <v>53.517070147517899</v>
      </c>
      <c r="G227" s="52">
        <v>53.517070147517899</v>
      </c>
      <c r="H227" s="52">
        <v>52.893724696356202</v>
      </c>
      <c r="I227" s="52">
        <v>47.519871640681302</v>
      </c>
      <c r="J227" s="52">
        <v>52.413325867861097</v>
      </c>
      <c r="K227" s="52">
        <v>48.986454267382101</v>
      </c>
      <c r="L227" s="52">
        <v>65.255622855041594</v>
      </c>
      <c r="M227" s="52">
        <v>65.255622855041594</v>
      </c>
    </row>
    <row r="228" spans="1:13" x14ac:dyDescent="0.3">
      <c r="A228" s="20">
        <f>VLOOKUP(B228,'[1]PORTFOLIO RAW'!A:B,2,FALSE)</f>
        <v>719643</v>
      </c>
      <c r="B228" s="20" t="s">
        <v>223</v>
      </c>
      <c r="C228" s="52">
        <v>73.466071428571396</v>
      </c>
      <c r="D228" s="52">
        <v>88.912963361226204</v>
      </c>
      <c r="E228" s="52">
        <v>85.74937590511</v>
      </c>
      <c r="F228" s="52">
        <v>85.74937590511</v>
      </c>
      <c r="G228" s="52">
        <v>85.74937590511</v>
      </c>
      <c r="H228" s="52">
        <v>90.588796329294297</v>
      </c>
      <c r="I228" s="52">
        <v>87.181423868169304</v>
      </c>
      <c r="J228" s="52">
        <v>87.181423868169304</v>
      </c>
      <c r="K228" s="52">
        <v>87.181423868169304</v>
      </c>
      <c r="L228" s="52">
        <v>92.716565349544098</v>
      </c>
      <c r="M228" s="52">
        <v>91.656047042302902</v>
      </c>
    </row>
    <row r="229" spans="1:13" x14ac:dyDescent="0.3">
      <c r="A229" s="20">
        <f>VLOOKUP(B229,'[1]PORTFOLIO RAW'!A:B,2,FALSE)</f>
        <v>325475</v>
      </c>
      <c r="B229" s="20" t="s">
        <v>224</v>
      </c>
      <c r="C229" s="52">
        <v>28.258766233766199</v>
      </c>
      <c r="D229" s="52">
        <v>28.258766233766199</v>
      </c>
      <c r="E229" s="52">
        <v>47.746087171867202</v>
      </c>
      <c r="F229" s="52">
        <v>57.9130332986472</v>
      </c>
      <c r="G229" s="52">
        <v>57.9130332986472</v>
      </c>
      <c r="H229" s="52">
        <v>59.302493559072502</v>
      </c>
      <c r="I229" s="52">
        <v>58.9810722850291</v>
      </c>
      <c r="J229" s="52">
        <v>58.9810722850291</v>
      </c>
      <c r="K229" s="52">
        <v>62.099650349650297</v>
      </c>
      <c r="L229" s="52">
        <v>68.115387555419602</v>
      </c>
      <c r="M229" s="52">
        <v>68.573805650875698</v>
      </c>
    </row>
    <row r="230" spans="1:13" x14ac:dyDescent="0.3">
      <c r="A230" s="20">
        <f>VLOOKUP(B230,'[1]PORTFOLIO RAW'!A:B,2,FALSE)</f>
        <v>905997</v>
      </c>
      <c r="B230" s="20" t="s">
        <v>225</v>
      </c>
      <c r="C230" s="52">
        <v>32.719440229303601</v>
      </c>
      <c r="D230" s="52">
        <v>44.009376441051302</v>
      </c>
      <c r="E230" s="52">
        <v>56.091898834563104</v>
      </c>
      <c r="F230" s="52">
        <v>56.091898834563104</v>
      </c>
      <c r="G230" s="52">
        <v>68.295440636474893</v>
      </c>
      <c r="H230" s="52">
        <v>68.295440636474893</v>
      </c>
      <c r="I230" s="52">
        <v>66.986123485388404</v>
      </c>
      <c r="J230" s="52">
        <v>62.720171047142202</v>
      </c>
      <c r="K230" s="52">
        <v>62.224975024975002</v>
      </c>
      <c r="L230" s="52">
        <v>62.224975024975002</v>
      </c>
      <c r="M230" s="52">
        <v>59.316157895913399</v>
      </c>
    </row>
    <row r="231" spans="1:13" x14ac:dyDescent="0.3">
      <c r="A231" s="20" t="str">
        <f>VLOOKUP(B231,'[1]PORTFOLIO RAW'!A:B,2,FALSE)</f>
        <v>13967E</v>
      </c>
      <c r="B231" s="20" t="s">
        <v>226</v>
      </c>
      <c r="C231" s="52">
        <v>76.607221138328796</v>
      </c>
      <c r="D231" s="52">
        <v>82.287950937950896</v>
      </c>
      <c r="E231" s="52">
        <v>71.231309700700507</v>
      </c>
      <c r="F231" s="52">
        <v>78.738794089126202</v>
      </c>
      <c r="G231" s="52">
        <v>82.044108126344895</v>
      </c>
      <c r="H231" s="52">
        <v>82.044108126344895</v>
      </c>
      <c r="I231" s="52">
        <v>79.668658428738695</v>
      </c>
      <c r="J231" s="52">
        <v>85.466477247698293</v>
      </c>
      <c r="K231" s="52">
        <v>83.986645299145295</v>
      </c>
      <c r="L231" s="52">
        <v>83.986645299145295</v>
      </c>
      <c r="M231" s="52">
        <v>83.865632089183904</v>
      </c>
    </row>
    <row r="232" spans="1:13" x14ac:dyDescent="0.3">
      <c r="A232" s="20">
        <f>VLOOKUP(B232,'[1]PORTFOLIO RAW'!A:B,2,FALSE)</f>
        <v>683118</v>
      </c>
      <c r="B232" s="20" t="s">
        <v>227</v>
      </c>
      <c r="C232" s="52">
        <v>56.013190730837799</v>
      </c>
      <c r="D232" s="52">
        <v>49.025003161455501</v>
      </c>
      <c r="E232" s="52">
        <v>50.805222743259101</v>
      </c>
      <c r="F232" s="52">
        <v>49.720748314708402</v>
      </c>
      <c r="G232" s="52">
        <v>60.657700404858304</v>
      </c>
      <c r="H232" s="52">
        <v>54.566655944211398</v>
      </c>
      <c r="I232" s="52">
        <v>51.305552550440801</v>
      </c>
      <c r="J232" s="52">
        <v>62.707307497467099</v>
      </c>
      <c r="K232" s="52">
        <v>63.015992340992298</v>
      </c>
      <c r="L232" s="52">
        <v>63.635513124316397</v>
      </c>
      <c r="M232" s="52">
        <v>70.197333689209501</v>
      </c>
    </row>
    <row r="233" spans="1:13" x14ac:dyDescent="0.3">
      <c r="A233" s="20">
        <f>VLOOKUP(B233,'[1]PORTFOLIO RAW'!A:B,2,FALSE)</f>
        <v>327998</v>
      </c>
      <c r="B233" s="20" t="s">
        <v>228</v>
      </c>
      <c r="C233" s="52">
        <v>73.926208026208002</v>
      </c>
      <c r="D233" s="52">
        <v>61.135572994056403</v>
      </c>
      <c r="E233" s="52">
        <v>61.135572994056403</v>
      </c>
      <c r="F233" s="52">
        <v>85.822997962192105</v>
      </c>
      <c r="G233" s="52">
        <v>85.822997962192105</v>
      </c>
      <c r="H233" s="52">
        <v>77.96875</v>
      </c>
      <c r="I233" s="52">
        <v>73.9384206920178</v>
      </c>
      <c r="J233" s="52">
        <v>72.887180892587196</v>
      </c>
      <c r="K233" s="52">
        <v>71.826315416866507</v>
      </c>
      <c r="L233" s="52">
        <v>78.527147989604003</v>
      </c>
      <c r="M233" s="52">
        <v>78.527147989604003</v>
      </c>
    </row>
    <row r="234" spans="1:13" x14ac:dyDescent="0.3">
      <c r="A234" s="20">
        <f>VLOOKUP(B234,'[1]PORTFOLIO RAW'!A:B,2,FALSE)</f>
        <v>771767</v>
      </c>
      <c r="B234" s="20" t="s">
        <v>229</v>
      </c>
      <c r="C234" s="52">
        <v>29.722668997669</v>
      </c>
      <c r="D234" s="52">
        <v>24.0015266553111</v>
      </c>
      <c r="E234" s="52">
        <v>25.0015246914393</v>
      </c>
      <c r="F234" s="52">
        <v>36.728704113907703</v>
      </c>
      <c r="G234" s="52">
        <v>52.915115384615298</v>
      </c>
      <c r="H234" s="52">
        <v>47.389021122320202</v>
      </c>
      <c r="I234" s="52">
        <v>63.823587611786898</v>
      </c>
      <c r="J234" s="52">
        <v>67.402295053081303</v>
      </c>
      <c r="K234" s="52">
        <v>72.512126171700601</v>
      </c>
      <c r="L234" s="52">
        <v>75.065793556759203</v>
      </c>
      <c r="M234" s="52">
        <v>67.725185487530396</v>
      </c>
    </row>
    <row r="235" spans="1:13" x14ac:dyDescent="0.3">
      <c r="A235" s="20">
        <f>VLOOKUP(B235,'[1]PORTFOLIO RAW'!A:B,2,FALSE)</f>
        <v>904878</v>
      </c>
      <c r="B235" s="20" t="s">
        <v>230</v>
      </c>
      <c r="C235" s="52">
        <v>80.8958333333333</v>
      </c>
      <c r="D235" s="52">
        <v>80.036863036447798</v>
      </c>
      <c r="E235" s="52">
        <v>80.036863036447798</v>
      </c>
      <c r="F235" s="52">
        <v>78.390921315771294</v>
      </c>
      <c r="G235" s="52">
        <v>85.289266654398205</v>
      </c>
      <c r="H235" s="52">
        <v>85.289266654398205</v>
      </c>
      <c r="I235" s="52">
        <v>74.220612891207097</v>
      </c>
      <c r="J235" s="52">
        <v>81.160904255319096</v>
      </c>
      <c r="K235" s="52">
        <v>78.550959909655504</v>
      </c>
      <c r="L235" s="52">
        <v>78.550959909655504</v>
      </c>
      <c r="M235" s="52">
        <v>84.644267018526506</v>
      </c>
    </row>
    <row r="236" spans="1:13" x14ac:dyDescent="0.3">
      <c r="A236" s="20">
        <f>VLOOKUP(B236,'[1]PORTFOLIO RAW'!A:B,2,FALSE)</f>
        <v>906931</v>
      </c>
      <c r="B236" s="20" t="s">
        <v>231</v>
      </c>
      <c r="C236" s="52">
        <v>39.734871794871701</v>
      </c>
      <c r="D236" s="52">
        <v>34.558465739821202</v>
      </c>
      <c r="E236" s="52">
        <v>32.930161943319803</v>
      </c>
      <c r="F236" s="52">
        <v>39.405288461538397</v>
      </c>
      <c r="G236" s="52">
        <v>37.849486714975797</v>
      </c>
      <c r="H236" s="52">
        <v>37.957730496453898</v>
      </c>
      <c r="I236" s="52">
        <v>38.802532467532401</v>
      </c>
      <c r="J236" s="52">
        <v>37.5654049700874</v>
      </c>
      <c r="K236" s="52">
        <v>50.5833333333333</v>
      </c>
      <c r="L236" s="52">
        <v>55.464855433698901</v>
      </c>
      <c r="M236" s="52">
        <v>57.232456140350799</v>
      </c>
    </row>
    <row r="237" spans="1:13" x14ac:dyDescent="0.3">
      <c r="A237" s="20">
        <f>VLOOKUP(B237,'[1]PORTFOLIO RAW'!A:B,2,FALSE)</f>
        <v>884383</v>
      </c>
      <c r="B237" s="20" t="s">
        <v>232</v>
      </c>
      <c r="C237" s="52">
        <v>35.591515151515097</v>
      </c>
      <c r="D237" s="52">
        <v>27.441260299878401</v>
      </c>
      <c r="E237" s="52">
        <v>31.0893230569373</v>
      </c>
      <c r="F237" s="52">
        <v>33.044728592315501</v>
      </c>
      <c r="G237" s="52">
        <v>60.699775209490603</v>
      </c>
      <c r="H237" s="52">
        <v>72.867486338797804</v>
      </c>
      <c r="I237" s="52">
        <v>74.377562155732804</v>
      </c>
      <c r="J237" s="52">
        <v>69.334189573146503</v>
      </c>
      <c r="K237" s="52">
        <v>66.840456418581397</v>
      </c>
      <c r="L237" s="52">
        <v>69.784705766192701</v>
      </c>
      <c r="M237" s="52">
        <v>72.302342006004096</v>
      </c>
    </row>
    <row r="238" spans="1:13" x14ac:dyDescent="0.3">
      <c r="A238" s="20">
        <f>VLOOKUP(B238,'[1]PORTFOLIO RAW'!A:B,2,FALSE)</f>
        <v>867422</v>
      </c>
      <c r="B238" s="20" t="s">
        <v>233</v>
      </c>
      <c r="C238" s="52">
        <v>22.6033004552352</v>
      </c>
      <c r="D238" s="52">
        <v>32.688595839524503</v>
      </c>
      <c r="E238" s="52">
        <v>32.688595839524503</v>
      </c>
      <c r="F238" s="52">
        <v>37.757609261186197</v>
      </c>
      <c r="G238" s="52">
        <v>37.757609261186197</v>
      </c>
      <c r="H238" s="52">
        <v>41.404932669789197</v>
      </c>
      <c r="I238" s="52">
        <v>34.542394655704001</v>
      </c>
      <c r="J238" s="52">
        <v>34.542394655704001</v>
      </c>
      <c r="K238" s="52">
        <v>31.248501498501501</v>
      </c>
      <c r="L238" s="52">
        <v>31.248501498501501</v>
      </c>
      <c r="M238" s="52">
        <v>46.6195902718976</v>
      </c>
    </row>
    <row r="239" spans="1:13" x14ac:dyDescent="0.3">
      <c r="A239" s="20">
        <f>VLOOKUP(B239,'[1]PORTFOLIO RAW'!A:B,2,FALSE)</f>
        <v>906933</v>
      </c>
      <c r="B239" s="20" t="s">
        <v>234</v>
      </c>
      <c r="C239" s="52">
        <v>43.446212121212099</v>
      </c>
      <c r="D239" s="52">
        <v>44.9143220054642</v>
      </c>
      <c r="E239" s="52">
        <v>60.8760032464604</v>
      </c>
      <c r="F239" s="52">
        <v>68.1165771199218</v>
      </c>
      <c r="G239" s="52">
        <v>63.278846153846096</v>
      </c>
      <c r="H239" s="52">
        <v>56.940497874924098</v>
      </c>
      <c r="I239" s="52">
        <v>58.027104632083798</v>
      </c>
      <c r="J239" s="52">
        <v>61.5561479562177</v>
      </c>
      <c r="K239" s="52">
        <v>60.186723432817097</v>
      </c>
      <c r="L239" s="52">
        <v>64.853401781867404</v>
      </c>
      <c r="M239" s="52">
        <v>73.549520910586196</v>
      </c>
    </row>
    <row r="240" spans="1:13" x14ac:dyDescent="0.3">
      <c r="A240" s="20">
        <f>VLOOKUP(B240,'[1]PORTFOLIO RAW'!A:B,2,FALSE)</f>
        <v>912160</v>
      </c>
      <c r="B240" s="20" t="s">
        <v>235</v>
      </c>
      <c r="C240" s="52">
        <v>70.262954545454505</v>
      </c>
      <c r="D240" s="52">
        <v>69.249257057949393</v>
      </c>
      <c r="E240" s="52">
        <v>76.2112540275903</v>
      </c>
      <c r="F240" s="52">
        <v>83.273903335616694</v>
      </c>
      <c r="G240" s="52">
        <v>79.740696326937694</v>
      </c>
      <c r="H240" s="52">
        <v>81.506725235437699</v>
      </c>
      <c r="I240" s="52">
        <v>77.365037760138094</v>
      </c>
      <c r="J240" s="52">
        <v>78.909131845302099</v>
      </c>
      <c r="K240" s="52">
        <v>85.688026738362296</v>
      </c>
      <c r="L240" s="52">
        <v>80.934911060503396</v>
      </c>
      <c r="M240" s="52">
        <v>78.410765018494502</v>
      </c>
    </row>
    <row r="241" spans="1:13" x14ac:dyDescent="0.3">
      <c r="A241" s="20">
        <f>VLOOKUP(B241,'[1]PORTFOLIO RAW'!A:B,2,FALSE)</f>
        <v>905016</v>
      </c>
      <c r="B241" s="20" t="s">
        <v>236</v>
      </c>
      <c r="C241" s="52">
        <v>67.575182863113895</v>
      </c>
      <c r="D241" s="52">
        <v>67.190446440632101</v>
      </c>
      <c r="E241" s="52">
        <v>63.829684343119403</v>
      </c>
      <c r="F241" s="52">
        <v>67.808475794063696</v>
      </c>
      <c r="G241" s="52">
        <v>67.425533825257901</v>
      </c>
      <c r="H241" s="52">
        <v>65.247496642099406</v>
      </c>
      <c r="I241" s="52">
        <v>65.247496642099406</v>
      </c>
      <c r="J241" s="52">
        <v>62.825778937289698</v>
      </c>
      <c r="K241" s="52">
        <v>65.288437183383905</v>
      </c>
      <c r="L241" s="52">
        <v>69.300005924170605</v>
      </c>
      <c r="M241" s="52">
        <v>69.300005924170605</v>
      </c>
    </row>
    <row r="242" spans="1:13" x14ac:dyDescent="0.3">
      <c r="A242" s="20">
        <f>VLOOKUP(B242,'[1]PORTFOLIO RAW'!A:B,2,FALSE)</f>
        <v>993249</v>
      </c>
      <c r="B242" s="20" t="s">
        <v>237</v>
      </c>
      <c r="C242" s="52">
        <v>75.489814814814807</v>
      </c>
      <c r="D242" s="52">
        <v>75.489814814814807</v>
      </c>
      <c r="E242" s="52">
        <v>63.285528550201597</v>
      </c>
      <c r="F242" s="52">
        <v>73.714568158168504</v>
      </c>
      <c r="G242" s="52">
        <v>72.740408714092894</v>
      </c>
      <c r="H242" s="52">
        <v>74.719378725782406</v>
      </c>
      <c r="I242" s="52">
        <v>69.461021442586102</v>
      </c>
      <c r="J242" s="52">
        <v>69.461021442586102</v>
      </c>
      <c r="K242" s="52">
        <v>73.860593971631204</v>
      </c>
      <c r="L242" s="52">
        <v>75.887229180771797</v>
      </c>
      <c r="M242" s="52">
        <v>75.887229180771797</v>
      </c>
    </row>
    <row r="243" spans="1:13" x14ac:dyDescent="0.3">
      <c r="A243" s="20">
        <f>VLOOKUP(B243,'[1]PORTFOLIO RAW'!A:B,2,FALSE)</f>
        <v>906176</v>
      </c>
      <c r="B243" s="20" t="s">
        <v>238</v>
      </c>
      <c r="C243" s="52">
        <v>49.033069828721999</v>
      </c>
      <c r="D243" s="52">
        <v>49.033069828721999</v>
      </c>
      <c r="E243" s="52">
        <v>46.781664190193098</v>
      </c>
      <c r="F243" s="52">
        <v>59.832996107449802</v>
      </c>
      <c r="G243" s="52">
        <v>59.832996107449802</v>
      </c>
      <c r="H243" s="52">
        <v>72.957735655737693</v>
      </c>
      <c r="I243" s="52">
        <v>63.147995889003099</v>
      </c>
      <c r="J243" s="52">
        <v>63.147995889003099</v>
      </c>
      <c r="K243" s="52">
        <v>70.719397269397206</v>
      </c>
      <c r="L243" s="52">
        <v>71.934174001354094</v>
      </c>
      <c r="M243" s="52">
        <v>78.919853702135597</v>
      </c>
    </row>
    <row r="244" spans="1:13" x14ac:dyDescent="0.3">
      <c r="A244" s="20">
        <f>VLOOKUP(B244,'[1]PORTFOLIO RAW'!A:B,2,FALSE)</f>
        <v>906557</v>
      </c>
      <c r="B244" s="20" t="s">
        <v>239</v>
      </c>
      <c r="C244" s="52">
        <v>44.212291453864403</v>
      </c>
      <c r="D244" s="52">
        <v>36.514881650634699</v>
      </c>
      <c r="E244" s="52">
        <v>52.908366328238401</v>
      </c>
      <c r="F244" s="52">
        <v>47.497128050799297</v>
      </c>
      <c r="G244" s="52">
        <v>67.166868088706195</v>
      </c>
      <c r="H244" s="52">
        <v>64.264615933929406</v>
      </c>
      <c r="I244" s="52">
        <v>57.853431966580203</v>
      </c>
      <c r="J244" s="52">
        <v>59.298048698501098</v>
      </c>
      <c r="K244" s="52">
        <v>54.7064225012655</v>
      </c>
      <c r="L244" s="52">
        <v>51.9620535285991</v>
      </c>
      <c r="M244" s="52">
        <v>56.951470540949003</v>
      </c>
    </row>
    <row r="245" spans="1:13" x14ac:dyDescent="0.3">
      <c r="A245" s="20">
        <f>VLOOKUP(B245,'[1]PORTFOLIO RAW'!A:B,2,FALSE)</f>
        <v>906560</v>
      </c>
      <c r="B245" s="20" t="s">
        <v>240</v>
      </c>
      <c r="C245" s="52">
        <v>57.3468294477399</v>
      </c>
      <c r="D245" s="52">
        <v>61.469696969696898</v>
      </c>
      <c r="E245" s="52">
        <v>84.486311509904695</v>
      </c>
      <c r="F245" s="52">
        <v>84.078303850156104</v>
      </c>
      <c r="G245" s="52">
        <v>84.078303850156104</v>
      </c>
      <c r="H245" s="52">
        <v>85.891184408986206</v>
      </c>
      <c r="I245" s="52">
        <v>78.777694658432495</v>
      </c>
      <c r="J245" s="52">
        <v>76.492905654869205</v>
      </c>
      <c r="K245" s="52">
        <v>76.492905654869205</v>
      </c>
      <c r="L245" s="52">
        <v>75.324902370356895</v>
      </c>
      <c r="M245" s="52">
        <v>80.545742468431996</v>
      </c>
    </row>
    <row r="246" spans="1:13" x14ac:dyDescent="0.3">
      <c r="A246" s="20">
        <f>VLOOKUP(B246,'[1]PORTFOLIO RAW'!A:B,2,FALSE)</f>
        <v>901899</v>
      </c>
      <c r="B246" s="20" t="s">
        <v>241</v>
      </c>
      <c r="C246" s="52">
        <v>60.2141588494964</v>
      </c>
      <c r="D246" s="52">
        <v>71.635606060606094</v>
      </c>
      <c r="E246" s="52">
        <v>71.588259934874003</v>
      </c>
      <c r="F246" s="52">
        <v>68.538189298590893</v>
      </c>
      <c r="G246" s="52">
        <v>71.444522798168094</v>
      </c>
      <c r="H246" s="52">
        <v>71.444522798168094</v>
      </c>
      <c r="I246" s="52">
        <v>74.915628305129502</v>
      </c>
      <c r="J246" s="52">
        <v>70.642052325391305</v>
      </c>
      <c r="K246" s="52">
        <v>68.903526161338604</v>
      </c>
      <c r="L246" s="52">
        <v>74.142207521502499</v>
      </c>
      <c r="M246" s="52">
        <v>77.433797917789207</v>
      </c>
    </row>
    <row r="247" spans="1:13" x14ac:dyDescent="0.3">
      <c r="A247" s="20">
        <f>VLOOKUP(B247,'[1]PORTFOLIO RAW'!A:B,2,FALSE)</f>
        <v>905861</v>
      </c>
      <c r="B247" s="20" t="s">
        <v>242</v>
      </c>
      <c r="C247" s="52">
        <v>62.034573970524001</v>
      </c>
      <c r="D247" s="52">
        <v>69.732605869242207</v>
      </c>
      <c r="E247" s="52">
        <v>85.1005511312339</v>
      </c>
      <c r="F247" s="52">
        <v>85.1005511312339</v>
      </c>
      <c r="G247" s="52">
        <v>74.914681935437599</v>
      </c>
      <c r="H247" s="52">
        <v>74.914681935437599</v>
      </c>
      <c r="I247" s="52">
        <v>86.543288934426201</v>
      </c>
      <c r="J247" s="52">
        <v>85.087905060873297</v>
      </c>
      <c r="K247" s="52">
        <v>85.087905060873297</v>
      </c>
      <c r="L247" s="52">
        <v>78.897224822421606</v>
      </c>
      <c r="M247" s="52">
        <v>71.598260447277895</v>
      </c>
    </row>
    <row r="248" spans="1:13" x14ac:dyDescent="0.3">
      <c r="A248" s="20">
        <f>VLOOKUP(B248,'[1]PORTFOLIO RAW'!A:B,2,FALSE)</f>
        <v>905809</v>
      </c>
      <c r="B248" s="20" t="s">
        <v>243</v>
      </c>
      <c r="C248" s="52">
        <v>53.235544974098602</v>
      </c>
      <c r="D248" s="52">
        <v>66.595034670629005</v>
      </c>
      <c r="E248" s="52">
        <v>74.947475931649393</v>
      </c>
      <c r="F248" s="52">
        <v>74.439428241977595</v>
      </c>
      <c r="G248" s="52">
        <v>74.439428241977595</v>
      </c>
      <c r="H248" s="52">
        <v>80.351214574898705</v>
      </c>
      <c r="I248" s="52">
        <v>68.002903005464404</v>
      </c>
      <c r="J248" s="52">
        <v>68.100050658561301</v>
      </c>
      <c r="K248" s="52">
        <v>68.100050658561301</v>
      </c>
      <c r="L248" s="52">
        <v>79.958899852381293</v>
      </c>
      <c r="M248" s="52">
        <v>79.958899852381293</v>
      </c>
    </row>
    <row r="249" spans="1:13" x14ac:dyDescent="0.3">
      <c r="A249" s="20">
        <f>VLOOKUP(B249,'[1]PORTFOLIO RAW'!A:B,2,FALSE)</f>
        <v>921482</v>
      </c>
      <c r="B249" s="20" t="s">
        <v>244</v>
      </c>
      <c r="C249" s="52">
        <v>28.3428787878787</v>
      </c>
      <c r="D249" s="52">
        <v>51.913489376694599</v>
      </c>
      <c r="E249" s="52">
        <v>59.812111526465898</v>
      </c>
      <c r="F249" s="52">
        <v>71.146685560999501</v>
      </c>
      <c r="G249" s="52">
        <v>65.503146453089201</v>
      </c>
      <c r="H249" s="52">
        <v>59.549770738867501</v>
      </c>
      <c r="I249" s="52">
        <v>51.8327294283539</v>
      </c>
      <c r="J249" s="52">
        <v>54.494775516052101</v>
      </c>
      <c r="K249" s="52">
        <v>54.9683320035669</v>
      </c>
      <c r="L249" s="52">
        <v>63.835771603988398</v>
      </c>
      <c r="M249" s="52">
        <v>62.517950053478302</v>
      </c>
    </row>
    <row r="250" spans="1:13" x14ac:dyDescent="0.3">
      <c r="A250" s="20">
        <f>VLOOKUP(B250,'[1]PORTFOLIO RAW'!A:B,2,FALSE)</f>
        <v>694405</v>
      </c>
      <c r="B250" s="20" t="s">
        <v>245</v>
      </c>
      <c r="C250" s="52">
        <v>39.592415721979201</v>
      </c>
      <c r="D250" s="52">
        <v>60.385798152842099</v>
      </c>
      <c r="E250" s="52">
        <v>60.385798152842099</v>
      </c>
      <c r="F250" s="52">
        <v>68.132873232539595</v>
      </c>
      <c r="G250" s="52">
        <v>72.225866649797496</v>
      </c>
      <c r="H250" s="52">
        <v>72.225866649797496</v>
      </c>
      <c r="I250" s="52">
        <v>67.282101070861899</v>
      </c>
      <c r="J250" s="52">
        <v>80.752580920386094</v>
      </c>
      <c r="K250" s="52">
        <v>85.747113711031204</v>
      </c>
      <c r="L250" s="52">
        <v>84.305493136133293</v>
      </c>
      <c r="M250" s="52">
        <v>85.889978865919005</v>
      </c>
    </row>
    <row r="251" spans="1:13" x14ac:dyDescent="0.3">
      <c r="A251" s="20">
        <f>VLOOKUP(B251,'[1]PORTFOLIO RAW'!A:B,2,FALSE)</f>
        <v>905102</v>
      </c>
      <c r="B251" s="20" t="s">
        <v>246</v>
      </c>
      <c r="C251" s="52">
        <v>75.394790602655704</v>
      </c>
      <c r="D251" s="52">
        <v>75.394790602655704</v>
      </c>
      <c r="E251" s="52">
        <v>69.987729213209704</v>
      </c>
      <c r="F251" s="52">
        <v>69.987729213209704</v>
      </c>
      <c r="G251" s="52">
        <v>70.961421577901802</v>
      </c>
      <c r="H251" s="52">
        <v>66.274173162527404</v>
      </c>
      <c r="I251" s="52">
        <v>77.658467358006305</v>
      </c>
      <c r="J251" s="52">
        <v>79.5164606055028</v>
      </c>
      <c r="K251" s="52">
        <v>73.200130586901807</v>
      </c>
      <c r="L251" s="52">
        <v>73.200130586901807</v>
      </c>
      <c r="M251" s="52">
        <v>76.232340215284793</v>
      </c>
    </row>
    <row r="252" spans="1:13" x14ac:dyDescent="0.3">
      <c r="A252" s="20">
        <f>VLOOKUP(B252,'[1]PORTFOLIO RAW'!A:B,2,FALSE)</f>
        <v>932913</v>
      </c>
      <c r="B252" s="20" t="s">
        <v>247</v>
      </c>
      <c r="C252" s="52">
        <v>45.556254742033303</v>
      </c>
      <c r="D252" s="52">
        <v>55.435528067771699</v>
      </c>
      <c r="E252" s="52">
        <v>55.435528067771699</v>
      </c>
      <c r="F252" s="52">
        <v>55.599082821874298</v>
      </c>
      <c r="G252" s="52">
        <v>60.592716457298501</v>
      </c>
      <c r="H252" s="52">
        <v>60.3748734817813</v>
      </c>
      <c r="I252" s="52">
        <v>60.803393595832702</v>
      </c>
      <c r="J252" s="52">
        <v>50.827903774712198</v>
      </c>
      <c r="K252" s="52">
        <v>50.827903774712198</v>
      </c>
      <c r="L252" s="52">
        <v>56.778779553779501</v>
      </c>
      <c r="M252" s="52">
        <v>63.660324357064702</v>
      </c>
    </row>
    <row r="253" spans="1:13" x14ac:dyDescent="0.3">
      <c r="A253" s="20">
        <f>VLOOKUP(B253,'[1]PORTFOLIO RAW'!A:B,2,FALSE)</f>
        <v>719618</v>
      </c>
      <c r="B253" s="20" t="s">
        <v>248</v>
      </c>
      <c r="C253" s="52">
        <v>71.463751410450897</v>
      </c>
      <c r="D253" s="52">
        <v>63.393602877922802</v>
      </c>
      <c r="E253" s="52">
        <v>63.393602877922802</v>
      </c>
      <c r="F253" s="52">
        <v>74.063223225984402</v>
      </c>
      <c r="G253" s="52">
        <v>72.968867792824199</v>
      </c>
      <c r="H253" s="52">
        <v>72.968867792824199</v>
      </c>
      <c r="I253" s="52">
        <v>78.874019957234495</v>
      </c>
      <c r="J253" s="52">
        <v>74.518233839078803</v>
      </c>
      <c r="K253" s="52">
        <v>74.048031384745798</v>
      </c>
      <c r="L253" s="52">
        <v>71.843042390731895</v>
      </c>
      <c r="M253" s="52">
        <v>72.520702327289897</v>
      </c>
    </row>
    <row r="254" spans="1:13" x14ac:dyDescent="0.3">
      <c r="A254" s="20">
        <f>VLOOKUP(B254,'[1]PORTFOLIO RAW'!A:B,2,FALSE)</f>
        <v>921757</v>
      </c>
      <c r="B254" s="20" t="s">
        <v>249</v>
      </c>
      <c r="C254" s="52">
        <v>34.357356500583101</v>
      </c>
      <c r="D254" s="52">
        <v>37.510800063332702</v>
      </c>
      <c r="E254" s="52">
        <v>37.510800063332702</v>
      </c>
      <c r="F254" s="52">
        <v>34.068232960457799</v>
      </c>
      <c r="G254" s="52">
        <v>38.190030364372397</v>
      </c>
      <c r="H254" s="52">
        <v>38.190030364372397</v>
      </c>
      <c r="I254" s="52">
        <v>45.533587053489903</v>
      </c>
      <c r="J254" s="52">
        <v>45.533587053489903</v>
      </c>
      <c r="K254" s="52">
        <v>47.875137238998597</v>
      </c>
      <c r="L254" s="52">
        <v>56.666845341965903</v>
      </c>
      <c r="M254" s="52">
        <v>56.666845341965903</v>
      </c>
    </row>
    <row r="255" spans="1:13" x14ac:dyDescent="0.3">
      <c r="A255" s="20">
        <f>VLOOKUP(B255,'[1]PORTFOLIO RAW'!A:B,2,FALSE)</f>
        <v>905150</v>
      </c>
      <c r="B255" s="20" t="s">
        <v>250</v>
      </c>
      <c r="C255" s="52">
        <v>29.177462121212098</v>
      </c>
      <c r="D255" s="52">
        <v>36.884378120965501</v>
      </c>
      <c r="E255" s="52">
        <v>36.884378120965501</v>
      </c>
      <c r="F255" s="52">
        <v>36.884378120965501</v>
      </c>
      <c r="G255" s="52">
        <v>52.7012057055803</v>
      </c>
      <c r="H255" s="52">
        <v>52.7012057055803</v>
      </c>
      <c r="I255" s="52">
        <v>52.7012057055803</v>
      </c>
      <c r="J255" s="52">
        <v>49.725100557697402</v>
      </c>
      <c r="K255" s="52">
        <v>49.725100557697402</v>
      </c>
      <c r="L255" s="52">
        <v>51.128948620833199</v>
      </c>
      <c r="M255" s="52">
        <v>51.128948620833199</v>
      </c>
    </row>
    <row r="256" spans="1:13" x14ac:dyDescent="0.3">
      <c r="A256" s="20">
        <f>VLOOKUP(B256,'[1]PORTFOLIO RAW'!A:B,2,FALSE)</f>
        <v>945297</v>
      </c>
      <c r="B256" s="20" t="s">
        <v>251</v>
      </c>
      <c r="C256" s="52">
        <v>43.606818181818099</v>
      </c>
      <c r="D256" s="52">
        <v>43.606818181818099</v>
      </c>
      <c r="E256" s="52">
        <v>44.950263774912102</v>
      </c>
      <c r="F256" s="52">
        <v>44.950263774912102</v>
      </c>
      <c r="G256" s="52">
        <v>44.221848178137598</v>
      </c>
      <c r="H256" s="52">
        <v>44.221848178137598</v>
      </c>
      <c r="I256" s="52">
        <v>42.881971114837398</v>
      </c>
      <c r="J256" s="52">
        <v>37.942515197568298</v>
      </c>
      <c r="K256" s="52">
        <v>37.942515197568298</v>
      </c>
      <c r="L256" s="52">
        <v>47.311716946165902</v>
      </c>
      <c r="M256" s="52">
        <v>51.108838309465099</v>
      </c>
    </row>
    <row r="257" spans="1:13" x14ac:dyDescent="0.3">
      <c r="A257" s="20">
        <f>VLOOKUP(B257,'[1]PORTFOLIO RAW'!A:B,2,FALSE)</f>
        <v>906585</v>
      </c>
      <c r="B257" s="20" t="s">
        <v>252</v>
      </c>
      <c r="C257" s="52">
        <v>41.8489583333333</v>
      </c>
      <c r="D257" s="52">
        <v>41.8489583333333</v>
      </c>
      <c r="E257" s="52">
        <v>43.755750925436203</v>
      </c>
      <c r="F257" s="52">
        <v>60.921875</v>
      </c>
      <c r="G257" s="52">
        <v>57.646692439862498</v>
      </c>
      <c r="H257" s="52">
        <v>57.646692439862498</v>
      </c>
      <c r="I257" s="52">
        <v>51.780964467005099</v>
      </c>
      <c r="J257" s="52">
        <v>50.376157101295902</v>
      </c>
      <c r="K257" s="52">
        <v>47.0898514851485</v>
      </c>
      <c r="L257" s="52">
        <v>49.242701597565599</v>
      </c>
      <c r="M257" s="52">
        <v>60.714120370370303</v>
      </c>
    </row>
    <row r="258" spans="1:13" x14ac:dyDescent="0.3">
      <c r="A258" s="20">
        <f>VLOOKUP(B258,'[1]PORTFOLIO RAW'!A:B,2,FALSE)</f>
        <v>517465</v>
      </c>
      <c r="B258" s="20" t="s">
        <v>253</v>
      </c>
      <c r="C258" s="52">
        <v>38.545228684359103</v>
      </c>
      <c r="D258" s="52">
        <v>37.740404714533902</v>
      </c>
      <c r="E258" s="52">
        <v>35.914162923155097</v>
      </c>
      <c r="F258" s="52">
        <v>37.773114241685199</v>
      </c>
      <c r="G258" s="52">
        <v>43.5291997345631</v>
      </c>
      <c r="H258" s="52">
        <v>36.655189053410801</v>
      </c>
      <c r="I258" s="52">
        <v>34.660458166678602</v>
      </c>
      <c r="J258" s="52">
        <v>32.901753164976398</v>
      </c>
      <c r="K258" s="52">
        <v>36.444340733892901</v>
      </c>
      <c r="L258" s="52">
        <v>41.163344160576102</v>
      </c>
      <c r="M258" s="52">
        <v>48.324220727668099</v>
      </c>
    </row>
    <row r="259" spans="1:13" x14ac:dyDescent="0.3">
      <c r="A259" s="20">
        <f>VLOOKUP(B259,'[1]PORTFOLIO RAW'!A:B,2,FALSE)</f>
        <v>905677</v>
      </c>
      <c r="B259" s="20" t="s">
        <v>254</v>
      </c>
      <c r="C259" s="52">
        <v>92.8672230652503</v>
      </c>
      <c r="D259" s="52">
        <v>85.550584106163797</v>
      </c>
      <c r="E259" s="52">
        <v>85.550584106163797</v>
      </c>
      <c r="F259" s="52">
        <v>88.362319655763898</v>
      </c>
      <c r="G259" s="52">
        <v>88.362319655763898</v>
      </c>
      <c r="H259" s="52">
        <v>91.919246703492504</v>
      </c>
      <c r="I259" s="52">
        <v>83.069667480301405</v>
      </c>
      <c r="J259" s="52">
        <v>82.747601168126806</v>
      </c>
      <c r="K259" s="52">
        <v>82.747601168126806</v>
      </c>
      <c r="L259" s="52">
        <v>79.458926073926094</v>
      </c>
      <c r="M259" s="52">
        <v>76.515827595457296</v>
      </c>
    </row>
    <row r="260" spans="1:13" x14ac:dyDescent="0.3">
      <c r="A260" s="20">
        <f>VLOOKUP(B260,'[1]PORTFOLIO RAW'!A:B,2,FALSE)</f>
        <v>912157</v>
      </c>
      <c r="B260" s="20" t="s">
        <v>255</v>
      </c>
      <c r="C260" s="52">
        <v>57.782716236722301</v>
      </c>
      <c r="D260" s="52">
        <v>57.782716236722301</v>
      </c>
      <c r="E260" s="52">
        <v>52.179906004019401</v>
      </c>
      <c r="F260" s="52">
        <v>52.179906004019401</v>
      </c>
      <c r="G260" s="52">
        <v>52.179906004019401</v>
      </c>
      <c r="H260" s="52">
        <v>66.375276404786604</v>
      </c>
      <c r="I260" s="52">
        <v>70.853291495901601</v>
      </c>
      <c r="J260" s="52">
        <v>70.853291495901601</v>
      </c>
      <c r="K260" s="52">
        <v>55.910239760239698</v>
      </c>
      <c r="L260" s="52">
        <v>55.910239760239698</v>
      </c>
      <c r="M260" s="52">
        <v>55.910239760239698</v>
      </c>
    </row>
    <row r="261" spans="1:13" x14ac:dyDescent="0.3">
      <c r="A261" s="20">
        <f>VLOOKUP(B261,'[1]PORTFOLIO RAW'!A:B,2,FALSE)</f>
        <v>904030</v>
      </c>
      <c r="B261" s="20" t="s">
        <v>256</v>
      </c>
      <c r="C261" s="52">
        <v>59.253636363636303</v>
      </c>
      <c r="D261" s="52">
        <v>73.263751436821906</v>
      </c>
      <c r="E261" s="52">
        <v>80.207245840274794</v>
      </c>
      <c r="F261" s="52">
        <v>81.712042743936607</v>
      </c>
      <c r="G261" s="52">
        <v>75.022028227620297</v>
      </c>
      <c r="H261" s="52">
        <v>77.731482240437103</v>
      </c>
      <c r="I261" s="52">
        <v>73.196977482948697</v>
      </c>
      <c r="J261" s="52">
        <v>76.403470729236105</v>
      </c>
      <c r="K261" s="52">
        <v>76.299769674769607</v>
      </c>
      <c r="L261" s="52">
        <v>79.152495121271201</v>
      </c>
      <c r="M261" s="52">
        <v>78.541433421143395</v>
      </c>
    </row>
    <row r="262" spans="1:13" x14ac:dyDescent="0.3">
      <c r="A262" s="20">
        <f>VLOOKUP(B262,'[1]PORTFOLIO RAW'!A:B,2,FALSE)</f>
        <v>902607</v>
      </c>
      <c r="B262" s="20" t="s">
        <v>257</v>
      </c>
      <c r="C262" s="52">
        <v>53.769161442006201</v>
      </c>
      <c r="D262" s="52">
        <v>74.631990409293493</v>
      </c>
      <c r="E262" s="52">
        <v>79.152156967897994</v>
      </c>
      <c r="F262" s="52">
        <v>83.152839304296094</v>
      </c>
      <c r="G262" s="52">
        <v>78.161192372992005</v>
      </c>
      <c r="H262" s="52">
        <v>74.737760883041702</v>
      </c>
      <c r="I262" s="52">
        <v>72.488435625126201</v>
      </c>
      <c r="J262" s="52">
        <v>69.305059523809504</v>
      </c>
      <c r="K262" s="52">
        <v>59.949481074481099</v>
      </c>
      <c r="L262" s="52">
        <v>72.717699447077393</v>
      </c>
      <c r="M262" s="52">
        <v>68.578445939109201</v>
      </c>
    </row>
    <row r="263" spans="1:13" x14ac:dyDescent="0.3">
      <c r="A263" s="20">
        <f>VLOOKUP(B263,'[1]PORTFOLIO RAW'!A:B,2,FALSE)</f>
        <v>895705</v>
      </c>
      <c r="B263" s="20" t="s">
        <v>258</v>
      </c>
      <c r="C263" s="52">
        <v>31.634022812393599</v>
      </c>
      <c r="D263" s="52">
        <v>31.634022812393599</v>
      </c>
      <c r="E263" s="52">
        <v>46.306712527741503</v>
      </c>
      <c r="F263" s="52">
        <v>45.119440864156601</v>
      </c>
      <c r="G263" s="52">
        <v>45.119440864156601</v>
      </c>
      <c r="H263" s="52">
        <v>36.1535306963073</v>
      </c>
      <c r="I263" s="52">
        <v>36.1535306963073</v>
      </c>
      <c r="J263" s="52">
        <v>36.5099885976081</v>
      </c>
      <c r="K263" s="52">
        <v>41.701734700640998</v>
      </c>
      <c r="L263" s="52">
        <v>48.4325349538354</v>
      </c>
      <c r="M263" s="52">
        <v>59.013196818829698</v>
      </c>
    </row>
    <row r="264" spans="1:13" x14ac:dyDescent="0.3">
      <c r="A264" s="20">
        <f>VLOOKUP(B264,'[1]PORTFOLIO RAW'!A:B,2,FALSE)</f>
        <v>944175</v>
      </c>
      <c r="B264" s="20" t="s">
        <v>259</v>
      </c>
      <c r="C264" s="52">
        <v>53.814892715979603</v>
      </c>
      <c r="D264" s="52">
        <v>63.407295942780799</v>
      </c>
      <c r="E264" s="52">
        <v>63.407295942780799</v>
      </c>
      <c r="F264" s="52">
        <v>73.965556513174107</v>
      </c>
      <c r="G264" s="52">
        <v>77.240310882912794</v>
      </c>
      <c r="H264" s="52">
        <v>77.240310882912794</v>
      </c>
      <c r="I264" s="52">
        <v>75.101051642762201</v>
      </c>
      <c r="J264" s="52">
        <v>66.536313193004304</v>
      </c>
      <c r="K264" s="52">
        <v>66.536313193004304</v>
      </c>
      <c r="L264" s="52">
        <v>78.898054184621301</v>
      </c>
      <c r="M264" s="52">
        <v>88.495105563683794</v>
      </c>
    </row>
    <row r="265" spans="1:13" x14ac:dyDescent="0.3">
      <c r="A265" s="20">
        <f>VLOOKUP(B265,'[1]PORTFOLIO RAW'!A:B,2,FALSE)</f>
        <v>901897</v>
      </c>
      <c r="B265" s="20" t="s">
        <v>260</v>
      </c>
      <c r="C265" s="52">
        <v>46.382575757575701</v>
      </c>
      <c r="D265" s="52">
        <v>76.1385179212119</v>
      </c>
      <c r="E265" s="52">
        <v>72.226181224231695</v>
      </c>
      <c r="F265" s="52">
        <v>70.753721886236505</v>
      </c>
      <c r="G265" s="52">
        <v>70.839884615384605</v>
      </c>
      <c r="H265" s="52">
        <v>66.346224779319002</v>
      </c>
      <c r="I265" s="52">
        <v>65.993037765949197</v>
      </c>
      <c r="J265" s="52">
        <v>70.634828862164596</v>
      </c>
      <c r="K265" s="52">
        <v>73.698863193544099</v>
      </c>
      <c r="L265" s="52">
        <v>74.202705371248001</v>
      </c>
      <c r="M265" s="52">
        <v>70.9193164328385</v>
      </c>
    </row>
    <row r="266" spans="1:13" x14ac:dyDescent="0.3">
      <c r="A266" s="20">
        <f>VLOOKUP(B266,'[1]PORTFOLIO RAW'!A:B,2,FALSE)</f>
        <v>902107</v>
      </c>
      <c r="B266" s="20" t="s">
        <v>261</v>
      </c>
      <c r="C266" s="52">
        <v>70.981282654127497</v>
      </c>
      <c r="D266" s="52">
        <v>64.998463460759098</v>
      </c>
      <c r="E266" s="52">
        <v>67.331099872789395</v>
      </c>
      <c r="F266" s="52">
        <v>74.385265844110705</v>
      </c>
      <c r="G266" s="52">
        <v>73.059447237821601</v>
      </c>
      <c r="H266" s="52">
        <v>64.700242802038801</v>
      </c>
      <c r="I266" s="52">
        <v>59.674893052590797</v>
      </c>
      <c r="J266" s="52">
        <v>55.890001266463997</v>
      </c>
      <c r="K266" s="52">
        <v>56.800407925407903</v>
      </c>
      <c r="L266" s="52">
        <v>65.587938388625503</v>
      </c>
      <c r="M266" s="52">
        <v>67.132722508906696</v>
      </c>
    </row>
    <row r="267" spans="1:13" x14ac:dyDescent="0.3">
      <c r="A267" s="20" t="str">
        <f>VLOOKUP(B267,'[1]PORTFOLIO RAW'!A:B,2,FALSE)</f>
        <v>14698C</v>
      </c>
      <c r="B267" s="20" t="s">
        <v>262</v>
      </c>
      <c r="C267" s="52">
        <v>34.242671614100097</v>
      </c>
      <c r="D267" s="52">
        <v>36.1331330723511</v>
      </c>
      <c r="E267" s="52">
        <v>36.1331330723511</v>
      </c>
      <c r="F267" s="52">
        <v>57.409300042799401</v>
      </c>
      <c r="G267" s="52">
        <v>65.081651312970493</v>
      </c>
      <c r="H267" s="52">
        <v>68.789644419078002</v>
      </c>
      <c r="I267" s="52">
        <v>68.789644419078002</v>
      </c>
      <c r="J267" s="52">
        <v>70.337785778945403</v>
      </c>
      <c r="K267" s="52">
        <v>60.846696781479302</v>
      </c>
      <c r="L267" s="52">
        <v>64.490956186346594</v>
      </c>
      <c r="M267" s="52">
        <v>64.490956186346594</v>
      </c>
    </row>
    <row r="268" spans="1:13" x14ac:dyDescent="0.3">
      <c r="A268" s="20">
        <f>VLOOKUP(B268,'[1]PORTFOLIO RAW'!A:B,2,FALSE)</f>
        <v>912228</v>
      </c>
      <c r="B268" s="20" t="s">
        <v>263</v>
      </c>
      <c r="C268" s="52">
        <v>63.473484848484802</v>
      </c>
      <c r="D268" s="52">
        <v>63.473484848484802</v>
      </c>
      <c r="E268" s="52">
        <v>69.738224065891103</v>
      </c>
      <c r="F268" s="52">
        <v>69.738224065891103</v>
      </c>
      <c r="G268" s="52">
        <v>73.429866847883801</v>
      </c>
      <c r="H268" s="52">
        <v>83.721823770491795</v>
      </c>
      <c r="I268" s="52">
        <v>81.739533185481605</v>
      </c>
      <c r="J268" s="52">
        <v>79.829982394073696</v>
      </c>
      <c r="K268" s="52">
        <v>79.829982394073696</v>
      </c>
      <c r="L268" s="52">
        <v>83.050106143856098</v>
      </c>
      <c r="M268" s="52">
        <v>79.968154787974299</v>
      </c>
    </row>
    <row r="269" spans="1:13" x14ac:dyDescent="0.3">
      <c r="A269" s="20">
        <f>VLOOKUP(B269,'[1]PORTFOLIO RAW'!A:B,2,FALSE)</f>
        <v>936324</v>
      </c>
      <c r="B269" s="20" t="s">
        <v>264</v>
      </c>
      <c r="C269" s="52">
        <v>48.339795918367301</v>
      </c>
      <c r="D269" s="52">
        <v>48.339795918367301</v>
      </c>
      <c r="E269" s="52">
        <v>54.459835966430298</v>
      </c>
      <c r="F269" s="52">
        <v>59.724302962600198</v>
      </c>
      <c r="G269" s="52">
        <v>62.864035087719202</v>
      </c>
      <c r="H269" s="52">
        <v>62.864035087719202</v>
      </c>
      <c r="I269" s="52">
        <v>61.786941976565103</v>
      </c>
      <c r="J269" s="52">
        <v>69.511119770219693</v>
      </c>
      <c r="K269" s="52">
        <v>58.7219085262563</v>
      </c>
      <c r="L269" s="52">
        <v>58.7219085262563</v>
      </c>
      <c r="M269" s="52">
        <v>64.371287939901094</v>
      </c>
    </row>
    <row r="270" spans="1:13" x14ac:dyDescent="0.3">
      <c r="A270" s="20">
        <f>VLOOKUP(B270,'[1]PORTFOLIO RAW'!A:B,2,FALSE)</f>
        <v>670129</v>
      </c>
      <c r="B270" s="20" t="s">
        <v>265</v>
      </c>
      <c r="C270" s="52">
        <v>40.046802773497603</v>
      </c>
      <c r="D270" s="52">
        <v>40.046802773497603</v>
      </c>
      <c r="E270" s="52">
        <v>58.165199263711102</v>
      </c>
      <c r="F270" s="52">
        <v>55.205270432605303</v>
      </c>
      <c r="G270" s="52">
        <v>79.846712634952695</v>
      </c>
      <c r="H270" s="52">
        <v>79.846712634952695</v>
      </c>
      <c r="I270" s="52">
        <v>82.3237578112319</v>
      </c>
      <c r="J270" s="52">
        <v>74.853832900066493</v>
      </c>
      <c r="K270" s="52">
        <v>88.049465240641695</v>
      </c>
      <c r="L270" s="52">
        <v>88.669754416199893</v>
      </c>
      <c r="M270" s="52">
        <v>86.612511573432897</v>
      </c>
    </row>
    <row r="271" spans="1:13" x14ac:dyDescent="0.3">
      <c r="A271" s="20" t="str">
        <f>VLOOKUP(B271,'[1]PORTFOLIO RAW'!A:B,2,FALSE)</f>
        <v>14861V</v>
      </c>
      <c r="B271" s="20" t="s">
        <v>266</v>
      </c>
      <c r="C271" s="52">
        <v>58.857111935683299</v>
      </c>
      <c r="D271" s="52">
        <v>65.823726283003694</v>
      </c>
      <c r="E271" s="52">
        <v>72.937459293995104</v>
      </c>
      <c r="F271" s="52">
        <v>81.172591357042293</v>
      </c>
      <c r="G271" s="52">
        <v>84.493454790823193</v>
      </c>
      <c r="H271" s="52">
        <v>81.324673025085204</v>
      </c>
      <c r="I271" s="52">
        <v>78.089055151337703</v>
      </c>
      <c r="J271" s="52">
        <v>79.525977125711094</v>
      </c>
      <c r="K271" s="52">
        <v>78.656821439430104</v>
      </c>
      <c r="L271" s="52">
        <v>83.858610845013501</v>
      </c>
      <c r="M271" s="52">
        <v>80.239652397232902</v>
      </c>
    </row>
    <row r="272" spans="1:13" x14ac:dyDescent="0.3">
      <c r="A272" s="20">
        <f>VLOOKUP(B272,'[1]PORTFOLIO RAW'!A:B,2,FALSE)</f>
        <v>902321</v>
      </c>
      <c r="B272" s="20" t="s">
        <v>267</v>
      </c>
      <c r="C272" s="52">
        <v>57.904597701149399</v>
      </c>
      <c r="D272" s="52">
        <v>67.467361204916898</v>
      </c>
      <c r="E272" s="52">
        <v>67.467361204916898</v>
      </c>
      <c r="F272" s="52">
        <v>71.971405677084604</v>
      </c>
      <c r="G272" s="52">
        <v>86.027305386254298</v>
      </c>
      <c r="H272" s="52">
        <v>79.710251928640304</v>
      </c>
      <c r="I272" s="52">
        <v>79.710251928640304</v>
      </c>
      <c r="J272" s="52">
        <v>78.778527102330301</v>
      </c>
      <c r="K272" s="52">
        <v>78.778527102330301</v>
      </c>
      <c r="L272" s="52">
        <v>70.647796208530806</v>
      </c>
      <c r="M272" s="52">
        <v>70.647796208530806</v>
      </c>
    </row>
    <row r="273" spans="1:13" x14ac:dyDescent="0.3">
      <c r="A273" s="20">
        <f>VLOOKUP(B273,'[1]PORTFOLIO RAW'!A:B,2,FALSE)</f>
        <v>905792</v>
      </c>
      <c r="B273" s="20" t="s">
        <v>268</v>
      </c>
      <c r="C273" s="52">
        <v>51.929545454545398</v>
      </c>
      <c r="D273" s="52">
        <v>44.0495162973032</v>
      </c>
      <c r="E273" s="52">
        <v>36.331985887765697</v>
      </c>
      <c r="F273" s="52">
        <v>26.1614854318418</v>
      </c>
      <c r="G273" s="52">
        <v>29.616832315656701</v>
      </c>
      <c r="H273" s="52">
        <v>39.015534108937103</v>
      </c>
      <c r="I273" s="52">
        <v>34.696283526174398</v>
      </c>
      <c r="J273" s="52">
        <v>34.319823021864799</v>
      </c>
      <c r="K273" s="52">
        <v>45.499313186813097</v>
      </c>
      <c r="L273" s="52">
        <v>53.105964030776398</v>
      </c>
      <c r="M273" s="52">
        <v>55.873265626202702</v>
      </c>
    </row>
    <row r="274" spans="1:13" x14ac:dyDescent="0.3">
      <c r="A274" s="20">
        <f>VLOOKUP(B274,'[1]PORTFOLIO RAW'!A:B,2,FALSE)</f>
        <v>912518</v>
      </c>
      <c r="B274" s="20" t="s">
        <v>269</v>
      </c>
      <c r="C274" s="52">
        <v>28.390501165501099</v>
      </c>
      <c r="D274" s="52">
        <v>42.020259458223698</v>
      </c>
      <c r="E274" s="52">
        <v>51.420797744654699</v>
      </c>
      <c r="F274" s="52">
        <v>44.876199560642803</v>
      </c>
      <c r="G274" s="52">
        <v>48.529287817445699</v>
      </c>
      <c r="H274" s="52">
        <v>56.673628625472801</v>
      </c>
      <c r="I274" s="52">
        <v>55.860031022800797</v>
      </c>
      <c r="J274" s="52">
        <v>55.514342705167103</v>
      </c>
      <c r="K274" s="52">
        <v>52.714910089910099</v>
      </c>
      <c r="L274" s="52">
        <v>55.538728278041098</v>
      </c>
      <c r="M274" s="52">
        <v>47.901549534292897</v>
      </c>
    </row>
    <row r="275" spans="1:13" x14ac:dyDescent="0.3">
      <c r="A275" s="20">
        <f>VLOOKUP(B275,'[1]PORTFOLIO RAW'!A:B,2,FALSE)</f>
        <v>546370</v>
      </c>
      <c r="B275" s="20" t="s">
        <v>270</v>
      </c>
      <c r="C275" s="52">
        <v>32.1296760710553</v>
      </c>
      <c r="D275" s="52">
        <v>55.337338760040403</v>
      </c>
      <c r="E275" s="52">
        <v>71.356510592442604</v>
      </c>
      <c r="F275" s="52">
        <v>64.320256040630397</v>
      </c>
      <c r="G275" s="52">
        <v>69.371628969116998</v>
      </c>
      <c r="H275" s="52">
        <v>70.820792516326804</v>
      </c>
      <c r="I275" s="52">
        <v>80.617251049658606</v>
      </c>
      <c r="J275" s="52">
        <v>79.257714417867007</v>
      </c>
      <c r="K275" s="52">
        <v>65.888737998112902</v>
      </c>
      <c r="L275" s="52">
        <v>70.015163598250098</v>
      </c>
      <c r="M275" s="52">
        <v>68.600806278738204</v>
      </c>
    </row>
    <row r="276" spans="1:13" x14ac:dyDescent="0.3">
      <c r="A276" s="20">
        <f>VLOOKUP(B276,'[1]PORTFOLIO RAW'!A:B,2,FALSE)</f>
        <v>877181</v>
      </c>
      <c r="B276" s="20" t="s">
        <v>271</v>
      </c>
      <c r="C276" s="52">
        <v>37.635992485006099</v>
      </c>
      <c r="D276" s="52">
        <v>48.333807093481397</v>
      </c>
      <c r="E276" s="52">
        <v>48.333807093481397</v>
      </c>
      <c r="F276" s="52">
        <v>68.146279213656896</v>
      </c>
      <c r="G276" s="52">
        <v>64.5248457682668</v>
      </c>
      <c r="H276" s="52">
        <v>64.5248457682668</v>
      </c>
      <c r="I276" s="52">
        <v>49.2920813175243</v>
      </c>
      <c r="J276" s="52">
        <v>49.2920813175243</v>
      </c>
      <c r="K276" s="52">
        <v>59.293009118541001</v>
      </c>
      <c r="L276" s="52">
        <v>58.246753246753201</v>
      </c>
      <c r="M276" s="52">
        <v>77.374457827161294</v>
      </c>
    </row>
    <row r="277" spans="1:13" x14ac:dyDescent="0.3">
      <c r="A277" s="20">
        <f>VLOOKUP(B277,'[1]PORTFOLIO RAW'!A:B,2,FALSE)</f>
        <v>894145</v>
      </c>
      <c r="B277" s="20" t="s">
        <v>272</v>
      </c>
      <c r="C277" s="52">
        <v>33.226515151515102</v>
      </c>
      <c r="D277" s="52">
        <v>24.1959111653576</v>
      </c>
      <c r="E277" s="52">
        <v>15.655758580264299</v>
      </c>
      <c r="F277" s="52">
        <v>18.762044745057199</v>
      </c>
      <c r="G277" s="52">
        <v>33.855106516290697</v>
      </c>
      <c r="H277" s="52">
        <v>27.556166169895601</v>
      </c>
      <c r="I277" s="52">
        <v>38.079241801364098</v>
      </c>
      <c r="J277" s="52">
        <v>34.790384371833802</v>
      </c>
      <c r="K277" s="52">
        <v>38.662002997002901</v>
      </c>
      <c r="L277" s="52">
        <v>39.279599695328301</v>
      </c>
      <c r="M277" s="52">
        <v>61.188331491554102</v>
      </c>
    </row>
    <row r="278" spans="1:13" x14ac:dyDescent="0.3">
      <c r="A278" s="20">
        <f>VLOOKUP(B278,'[1]PORTFOLIO RAW'!A:B,2,FALSE)</f>
        <v>912633</v>
      </c>
      <c r="B278" s="20" t="s">
        <v>273</v>
      </c>
      <c r="C278" s="52">
        <v>77.943939393939402</v>
      </c>
      <c r="D278" s="52">
        <v>62.772523526498198</v>
      </c>
      <c r="E278" s="52">
        <v>76.192324771750293</v>
      </c>
      <c r="F278" s="52">
        <v>72.271908484967796</v>
      </c>
      <c r="G278" s="52">
        <v>73.060053981106606</v>
      </c>
      <c r="H278" s="52">
        <v>75.894357435597101</v>
      </c>
      <c r="I278" s="52">
        <v>74.738437821171601</v>
      </c>
      <c r="J278" s="52">
        <v>74.481762917933096</v>
      </c>
      <c r="K278" s="52">
        <v>72.624916749916693</v>
      </c>
      <c r="L278" s="52">
        <v>73.142651114909398</v>
      </c>
      <c r="M278" s="52">
        <v>83.596859123624</v>
      </c>
    </row>
    <row r="279" spans="1:13" x14ac:dyDescent="0.3">
      <c r="A279" s="20">
        <f>VLOOKUP(B279,'[1]PORTFOLIO RAW'!A:B,2,FALSE)</f>
        <v>312451</v>
      </c>
      <c r="B279" s="20" t="s">
        <v>274</v>
      </c>
      <c r="C279" s="52">
        <v>41.056458654339998</v>
      </c>
      <c r="D279" s="52">
        <v>55.8913031425339</v>
      </c>
      <c r="E279" s="52">
        <v>54.252692023793998</v>
      </c>
      <c r="F279" s="52">
        <v>58.5926655883816</v>
      </c>
      <c r="G279" s="52">
        <v>55.959482540485801</v>
      </c>
      <c r="H279" s="52">
        <v>58.860016636909599</v>
      </c>
      <c r="I279" s="52">
        <v>54.897587812103197</v>
      </c>
      <c r="J279" s="52">
        <v>56.402341807128998</v>
      </c>
      <c r="K279" s="52">
        <v>66.627196333078601</v>
      </c>
      <c r="L279" s="52">
        <v>73.527861817928297</v>
      </c>
      <c r="M279" s="52">
        <v>75.950716959332695</v>
      </c>
    </row>
    <row r="280" spans="1:13" x14ac:dyDescent="0.3">
      <c r="A280" s="20">
        <f>VLOOKUP(B280,'[1]PORTFOLIO RAW'!A:B,2,FALSE)</f>
        <v>951051</v>
      </c>
      <c r="B280" s="20" t="s">
        <v>275</v>
      </c>
      <c r="C280" s="52">
        <v>41.784759081498201</v>
      </c>
      <c r="D280" s="52">
        <v>30.690325383433599</v>
      </c>
      <c r="E280" s="52">
        <v>36.770191619375602</v>
      </c>
      <c r="F280" s="52">
        <v>33.642268907229202</v>
      </c>
      <c r="G280" s="52">
        <v>33.150109258117197</v>
      </c>
      <c r="H280" s="52">
        <v>51.2329108276044</v>
      </c>
      <c r="I280" s="52">
        <v>45.7846685345081</v>
      </c>
      <c r="J280" s="52">
        <v>53.583532180022502</v>
      </c>
      <c r="K280" s="52">
        <v>48.944088001550597</v>
      </c>
      <c r="L280" s="52">
        <v>61.959146501095702</v>
      </c>
      <c r="M280" s="52">
        <v>63.489715850474802</v>
      </c>
    </row>
    <row r="281" spans="1:13" x14ac:dyDescent="0.3">
      <c r="A281" s="20">
        <f>VLOOKUP(B281,'[1]PORTFOLIO RAW'!A:B,2,FALSE)</f>
        <v>683432</v>
      </c>
      <c r="B281" s="20" t="s">
        <v>276</v>
      </c>
      <c r="C281" s="52">
        <v>42.066221033868104</v>
      </c>
      <c r="D281" s="52">
        <v>29.867910435964699</v>
      </c>
      <c r="E281" s="52">
        <v>34.205240328253197</v>
      </c>
      <c r="F281" s="52">
        <v>33.731344161426101</v>
      </c>
      <c r="G281" s="52">
        <v>33.731344161426101</v>
      </c>
      <c r="H281" s="52">
        <v>37.2521113360323</v>
      </c>
      <c r="I281" s="52">
        <v>50.846892410883299</v>
      </c>
      <c r="J281" s="52">
        <v>48.726253799392097</v>
      </c>
      <c r="K281" s="52">
        <v>59.353691308691303</v>
      </c>
      <c r="L281" s="52">
        <v>65.617205158585406</v>
      </c>
      <c r="M281" s="52">
        <v>71.295871221882706</v>
      </c>
    </row>
    <row r="282" spans="1:13" x14ac:dyDescent="0.3">
      <c r="A282" s="20">
        <f>VLOOKUP(B282,'[1]PORTFOLIO RAW'!A:B,2,FALSE)</f>
        <v>923649</v>
      </c>
      <c r="B282" s="20" t="s">
        <v>277</v>
      </c>
      <c r="C282" s="52">
        <v>43.438458110516898</v>
      </c>
      <c r="D282" s="52">
        <v>37.540083304353303</v>
      </c>
      <c r="E282" s="52">
        <v>32.178329425556797</v>
      </c>
      <c r="F282" s="52">
        <v>32.178329425556797</v>
      </c>
      <c r="G282" s="52">
        <v>32.953004117088099</v>
      </c>
      <c r="H282" s="52">
        <v>41.767532388663902</v>
      </c>
      <c r="I282" s="52">
        <v>44.527113647427903</v>
      </c>
      <c r="J282" s="52">
        <v>42.753356129685898</v>
      </c>
      <c r="K282" s="52">
        <v>42.753356129685898</v>
      </c>
      <c r="L282" s="52">
        <v>43.5213902763902</v>
      </c>
      <c r="M282" s="52">
        <v>52.172925486875499</v>
      </c>
    </row>
    <row r="283" spans="1:13" x14ac:dyDescent="0.3">
      <c r="A283" s="20">
        <f>VLOOKUP(B283,'[1]PORTFOLIO RAW'!A:B,2,FALSE)</f>
        <v>902233</v>
      </c>
      <c r="B283" s="20" t="s">
        <v>278</v>
      </c>
      <c r="C283" s="52">
        <v>55.249810606060599</v>
      </c>
      <c r="D283" s="52">
        <v>73.316742990768006</v>
      </c>
      <c r="E283" s="52">
        <v>69.8048647659907</v>
      </c>
      <c r="F283" s="52">
        <v>71.330017559833493</v>
      </c>
      <c r="G283" s="52">
        <v>70.972353812763401</v>
      </c>
      <c r="H283" s="52">
        <v>64.565707695348195</v>
      </c>
      <c r="I283" s="52">
        <v>66.145526943202498</v>
      </c>
      <c r="J283" s="52">
        <v>67.494232815546795</v>
      </c>
      <c r="K283" s="52">
        <v>66.430472992354098</v>
      </c>
      <c r="L283" s="52">
        <v>67.479632255249896</v>
      </c>
      <c r="M283" s="52">
        <v>63.301732681029897</v>
      </c>
    </row>
    <row r="284" spans="1:13" x14ac:dyDescent="0.3">
      <c r="A284" s="20">
        <f>VLOOKUP(B284,'[1]PORTFOLIO RAW'!A:B,2,FALSE)</f>
        <v>546965</v>
      </c>
      <c r="B284" s="20" t="s">
        <v>279</v>
      </c>
      <c r="C284" s="52">
        <v>38.903379953379897</v>
      </c>
      <c r="D284" s="52">
        <v>29.983040426294998</v>
      </c>
      <c r="E284" s="52">
        <v>23.8915022144066</v>
      </c>
      <c r="F284" s="52">
        <v>21.689054370447401</v>
      </c>
      <c r="G284" s="52">
        <v>29.074699586527601</v>
      </c>
      <c r="H284" s="52">
        <v>24.342484944797501</v>
      </c>
      <c r="I284" s="52">
        <v>29.806111155031999</v>
      </c>
      <c r="J284" s="52">
        <v>27.640741402944101</v>
      </c>
      <c r="K284" s="52">
        <v>39.347777222777196</v>
      </c>
      <c r="L284" s="52">
        <v>46.462035939968402</v>
      </c>
      <c r="M284" s="52">
        <v>49.998294973443102</v>
      </c>
    </row>
    <row r="285" spans="1:13" x14ac:dyDescent="0.3">
      <c r="A285" s="20">
        <f>VLOOKUP(B285,'[1]PORTFOLIO RAW'!A:B,2,FALSE)</f>
        <v>702365</v>
      </c>
      <c r="B285" s="20" t="s">
        <v>280</v>
      </c>
      <c r="C285" s="52">
        <v>34.434761116475798</v>
      </c>
      <c r="D285" s="52">
        <v>32.8566821715442</v>
      </c>
      <c r="E285" s="52">
        <v>34.294597499023098</v>
      </c>
      <c r="F285" s="52">
        <v>38.224647620849403</v>
      </c>
      <c r="G285" s="52">
        <v>38.224647620849403</v>
      </c>
      <c r="H285" s="52">
        <v>39.025179606255399</v>
      </c>
      <c r="I285" s="52">
        <v>44.986270907420703</v>
      </c>
      <c r="J285" s="52">
        <v>46.255613226177601</v>
      </c>
      <c r="K285" s="52">
        <v>46.255613226177601</v>
      </c>
      <c r="L285" s="52">
        <v>53.623528278593398</v>
      </c>
      <c r="M285" s="52">
        <v>53.623528278593398</v>
      </c>
    </row>
    <row r="286" spans="1:13" x14ac:dyDescent="0.3">
      <c r="A286" s="20">
        <f>VLOOKUP(B286,'[1]PORTFOLIO RAW'!A:B,2,FALSE)</f>
        <v>322549</v>
      </c>
      <c r="B286" s="20" t="s">
        <v>281</v>
      </c>
      <c r="C286" s="52">
        <v>49.15</v>
      </c>
      <c r="D286" s="52">
        <v>45.424999999999997</v>
      </c>
      <c r="E286" s="52">
        <v>45.424999999999997</v>
      </c>
      <c r="F286" s="52">
        <v>52.440476190476097</v>
      </c>
      <c r="G286" s="52">
        <v>52.440476190476097</v>
      </c>
      <c r="H286" s="52">
        <v>56.303191489361701</v>
      </c>
      <c r="I286" s="52">
        <v>55.821428571428498</v>
      </c>
      <c r="J286" s="52">
        <v>55.821428571428498</v>
      </c>
      <c r="K286" s="52">
        <v>58.600917431192599</v>
      </c>
      <c r="L286" s="52">
        <v>74.110248447204896</v>
      </c>
      <c r="M286" s="52">
        <v>75.12890625</v>
      </c>
    </row>
    <row r="287" spans="1:13" x14ac:dyDescent="0.3">
      <c r="A287" s="20">
        <f>VLOOKUP(B287,'[1]PORTFOLIO RAW'!A:B,2,FALSE)</f>
        <v>905414</v>
      </c>
      <c r="B287" s="20" t="s">
        <v>282</v>
      </c>
      <c r="C287" s="52">
        <v>48.606167353132399</v>
      </c>
      <c r="D287" s="52">
        <v>39.068226381461599</v>
      </c>
      <c r="E287" s="52">
        <v>49.637843413107298</v>
      </c>
      <c r="F287" s="52">
        <v>52.836207502930797</v>
      </c>
      <c r="G287" s="52">
        <v>62.368445344129498</v>
      </c>
      <c r="H287" s="52">
        <v>62.368445344129498</v>
      </c>
      <c r="I287" s="52">
        <v>61.682347264582503</v>
      </c>
      <c r="J287" s="52">
        <v>69.353613349921503</v>
      </c>
      <c r="K287" s="52">
        <v>64.520959979736503</v>
      </c>
      <c r="L287" s="52">
        <v>77.385005012759706</v>
      </c>
      <c r="M287" s="52">
        <v>82.615985899937399</v>
      </c>
    </row>
    <row r="288" spans="1:13" x14ac:dyDescent="0.3">
      <c r="A288" s="20">
        <f>VLOOKUP(B288,'[1]PORTFOLIO RAW'!A:B,2,FALSE)</f>
        <v>912090</v>
      </c>
      <c r="B288" s="20" t="s">
        <v>283</v>
      </c>
      <c r="C288" s="52">
        <v>71.015000000000001</v>
      </c>
      <c r="D288" s="52">
        <v>71.015000000000001</v>
      </c>
      <c r="E288" s="52">
        <v>72.043918918918905</v>
      </c>
      <c r="F288" s="52">
        <v>72.043918918918905</v>
      </c>
      <c r="G288" s="52">
        <v>70.174050632911303</v>
      </c>
      <c r="H288" s="52">
        <v>73.270348837209198</v>
      </c>
      <c r="I288" s="52">
        <v>69.386111111111106</v>
      </c>
      <c r="J288" s="52">
        <v>75.384831460674107</v>
      </c>
      <c r="K288" s="52">
        <v>73.263586956521706</v>
      </c>
      <c r="L288" s="52">
        <v>70.532407407407405</v>
      </c>
      <c r="M288" s="52">
        <v>70.532407407407405</v>
      </c>
    </row>
    <row r="289" spans="1:13" x14ac:dyDescent="0.3">
      <c r="A289" s="20" t="str">
        <f>VLOOKUP(B289,'[1]PORTFOLIO RAW'!A:B,2,FALSE)</f>
        <v>26599V</v>
      </c>
      <c r="B289" s="20" t="s">
        <v>284</v>
      </c>
      <c r="C289" s="52">
        <v>65.501562500000006</v>
      </c>
      <c r="D289" s="52">
        <v>65.501562500000006</v>
      </c>
      <c r="E289" s="52">
        <v>64.938457854406096</v>
      </c>
      <c r="F289" s="52">
        <v>64.938457854406096</v>
      </c>
      <c r="G289" s="52">
        <v>64.660508385744194</v>
      </c>
      <c r="H289" s="52">
        <v>64.660508385744194</v>
      </c>
      <c r="I289" s="52">
        <v>62.594841269841197</v>
      </c>
      <c r="J289" s="52">
        <v>65.132007007007005</v>
      </c>
      <c r="K289" s="52">
        <v>52.329009433962199</v>
      </c>
      <c r="L289" s="52">
        <v>58.9679383116883</v>
      </c>
      <c r="M289" s="52">
        <v>60.5879237288135</v>
      </c>
    </row>
    <row r="290" spans="1:13" x14ac:dyDescent="0.3">
      <c r="A290" s="20">
        <f>VLOOKUP(B290,'[1]PORTFOLIO RAW'!A:B,2,FALSE)</f>
        <v>923036</v>
      </c>
      <c r="B290" s="20" t="s">
        <v>285</v>
      </c>
      <c r="C290" s="52">
        <v>54.8428977272727</v>
      </c>
      <c r="D290" s="52">
        <v>54.8428977272727</v>
      </c>
      <c r="E290" s="52">
        <v>54.8428977272727</v>
      </c>
      <c r="F290" s="52">
        <v>47.594834367625197</v>
      </c>
      <c r="G290" s="52">
        <v>49.181111483280297</v>
      </c>
      <c r="H290" s="52">
        <v>56.945388135891498</v>
      </c>
      <c r="I290" s="52">
        <v>56.945388135891498</v>
      </c>
      <c r="J290" s="52">
        <v>50.940470283871399</v>
      </c>
      <c r="K290" s="52">
        <v>50.940470283871399</v>
      </c>
      <c r="L290" s="52">
        <v>49.104645354645299</v>
      </c>
      <c r="M290" s="52">
        <v>49.104645354645299</v>
      </c>
    </row>
    <row r="291" spans="1:13" x14ac:dyDescent="0.3">
      <c r="A291" s="20">
        <f>VLOOKUP(B291,'[1]PORTFOLIO RAW'!A:B,2,FALSE)</f>
        <v>902103</v>
      </c>
      <c r="B291" s="20" t="s">
        <v>286</v>
      </c>
      <c r="C291" s="52">
        <v>37.310013175230502</v>
      </c>
      <c r="D291" s="52">
        <v>37.310013175230502</v>
      </c>
      <c r="E291" s="52">
        <v>53.765646359583897</v>
      </c>
      <c r="F291" s="52">
        <v>49.0894242041662</v>
      </c>
      <c r="G291" s="52">
        <v>67.321067090803894</v>
      </c>
      <c r="H291" s="52">
        <v>67.568684133489398</v>
      </c>
      <c r="I291" s="52">
        <v>67.568684133489398</v>
      </c>
      <c r="J291" s="52">
        <v>65.811151079136593</v>
      </c>
      <c r="K291" s="52">
        <v>68.274840163504805</v>
      </c>
      <c r="L291" s="52">
        <v>83.081516587677697</v>
      </c>
      <c r="M291" s="52">
        <v>83.081516587677697</v>
      </c>
    </row>
    <row r="292" spans="1:13" x14ac:dyDescent="0.3">
      <c r="A292" s="20">
        <f>VLOOKUP(B292,'[1]PORTFOLIO RAW'!A:B,2,FALSE)</f>
        <v>905361</v>
      </c>
      <c r="B292" s="20" t="s">
        <v>287</v>
      </c>
      <c r="C292" s="52">
        <v>73.7248245447648</v>
      </c>
      <c r="D292" s="52">
        <v>58.004063530605499</v>
      </c>
      <c r="E292" s="52">
        <v>58.004063530605499</v>
      </c>
      <c r="F292" s="52">
        <v>45.402475730073597</v>
      </c>
      <c r="G292" s="52">
        <v>49.357272746005101</v>
      </c>
      <c r="H292" s="52">
        <v>55.893414979757097</v>
      </c>
      <c r="I292" s="52">
        <v>63.313091109709902</v>
      </c>
      <c r="J292" s="52">
        <v>67.686291352803806</v>
      </c>
      <c r="K292" s="52">
        <v>67.686291352803806</v>
      </c>
      <c r="L292" s="52">
        <v>67.414254682915796</v>
      </c>
      <c r="M292" s="52">
        <v>68.438823031329306</v>
      </c>
    </row>
    <row r="293" spans="1:13" x14ac:dyDescent="0.3">
      <c r="A293" s="20">
        <f>VLOOKUP(B293,'[1]PORTFOLIO RAW'!A:B,2,FALSE)</f>
        <v>357834</v>
      </c>
      <c r="B293" s="20" t="s">
        <v>288</v>
      </c>
      <c r="C293" s="52">
        <v>57.831471494607101</v>
      </c>
      <c r="D293" s="52">
        <v>46.317657625690202</v>
      </c>
      <c r="E293" s="52">
        <v>43.095671775722501</v>
      </c>
      <c r="F293" s="52">
        <v>49.922835701036099</v>
      </c>
      <c r="G293" s="52">
        <v>49.922835701036099</v>
      </c>
      <c r="H293" s="52">
        <v>60.880450826585601</v>
      </c>
      <c r="I293" s="52">
        <v>49.980859945625703</v>
      </c>
      <c r="J293" s="52">
        <v>48.7835659021829</v>
      </c>
      <c r="K293" s="52">
        <v>55.701651289886499</v>
      </c>
      <c r="L293" s="52">
        <v>55.701651289886499</v>
      </c>
      <c r="M293" s="52">
        <v>64.007037042898801</v>
      </c>
    </row>
    <row r="294" spans="1:13" x14ac:dyDescent="0.3">
      <c r="A294" s="20">
        <f>VLOOKUP(B294,'[1]PORTFOLIO RAW'!A:B,2,FALSE)</f>
        <v>895784</v>
      </c>
      <c r="B294" s="20" t="s">
        <v>289</v>
      </c>
      <c r="C294" s="52">
        <v>39.067336874051598</v>
      </c>
      <c r="D294" s="52">
        <v>36.718840788627404</v>
      </c>
      <c r="E294" s="52">
        <v>36.718840788627404</v>
      </c>
      <c r="F294" s="52">
        <v>34.725844152084797</v>
      </c>
      <c r="G294" s="52">
        <v>42.896160172064697</v>
      </c>
      <c r="H294" s="52">
        <v>42.896160172064697</v>
      </c>
      <c r="I294" s="52">
        <v>58.679876440512899</v>
      </c>
      <c r="J294" s="52">
        <v>62.8526439352719</v>
      </c>
      <c r="K294" s="52">
        <v>56.8467855673738</v>
      </c>
      <c r="L294" s="52">
        <v>56.8467855673738</v>
      </c>
      <c r="M294" s="52">
        <v>73.578228493198296</v>
      </c>
    </row>
    <row r="295" spans="1:13" x14ac:dyDescent="0.3">
      <c r="A295" s="20">
        <f>VLOOKUP(B295,'[1]PORTFOLIO RAW'!A:B,2,FALSE)</f>
        <v>906400</v>
      </c>
      <c r="B295" s="20" t="s">
        <v>290</v>
      </c>
      <c r="C295" s="52">
        <v>44.882007575757498</v>
      </c>
      <c r="D295" s="52">
        <v>39.878364553138603</v>
      </c>
      <c r="E295" s="52">
        <v>39.878364553138603</v>
      </c>
      <c r="F295" s="52">
        <v>53.542151729968701</v>
      </c>
      <c r="G295" s="52">
        <v>65.813947785800707</v>
      </c>
      <c r="H295" s="52">
        <v>62.002643390613301</v>
      </c>
      <c r="I295" s="52">
        <v>56.7792986785336</v>
      </c>
      <c r="J295" s="52">
        <v>54.259478751406398</v>
      </c>
      <c r="K295" s="52">
        <v>54.259478751406398</v>
      </c>
      <c r="L295" s="52">
        <v>59.116671458882799</v>
      </c>
      <c r="M295" s="52">
        <v>64.989025308119196</v>
      </c>
    </row>
    <row r="296" spans="1:13" x14ac:dyDescent="0.3">
      <c r="A296" s="20">
        <f>VLOOKUP(B296,'[1]PORTFOLIO RAW'!A:B,2,FALSE)</f>
        <v>902325</v>
      </c>
      <c r="B296" s="20" t="s">
        <v>291</v>
      </c>
      <c r="C296" s="52">
        <v>78.5176985370951</v>
      </c>
      <c r="D296" s="52">
        <v>65.460866090323705</v>
      </c>
      <c r="E296" s="52">
        <v>74.926233443915095</v>
      </c>
      <c r="F296" s="52">
        <v>69.332490956840601</v>
      </c>
      <c r="G296" s="52">
        <v>56.886778438030497</v>
      </c>
      <c r="H296" s="52">
        <v>52.856822134591503</v>
      </c>
      <c r="I296" s="52">
        <v>55.496730088456701</v>
      </c>
      <c r="J296" s="52">
        <v>57.387784954407302</v>
      </c>
      <c r="K296" s="52">
        <v>57.977286602286597</v>
      </c>
      <c r="L296" s="52">
        <v>65.537794233807205</v>
      </c>
      <c r="M296" s="52">
        <v>79.371189669771297</v>
      </c>
    </row>
    <row r="297" spans="1:13" x14ac:dyDescent="0.3">
      <c r="A297" s="20">
        <f>VLOOKUP(B297,'[1]PORTFOLIO RAW'!A:B,2,FALSE)</f>
        <v>905647</v>
      </c>
      <c r="B297" s="20" t="s">
        <v>292</v>
      </c>
      <c r="C297" s="52">
        <v>32.452705627705598</v>
      </c>
      <c r="D297" s="52">
        <v>58.610749020667299</v>
      </c>
      <c r="E297" s="52">
        <v>55.321327775606697</v>
      </c>
      <c r="F297" s="52">
        <v>55.946995317377699</v>
      </c>
      <c r="G297" s="52">
        <v>67.647497750787196</v>
      </c>
      <c r="H297" s="52">
        <v>76.547239298724904</v>
      </c>
      <c r="I297" s="52">
        <v>68.823912298732395</v>
      </c>
      <c r="J297" s="52">
        <v>70.485960341583393</v>
      </c>
      <c r="K297" s="52">
        <v>72.197017268445805</v>
      </c>
      <c r="L297" s="52">
        <v>66.207328975992496</v>
      </c>
      <c r="M297" s="52">
        <v>70.078246478331096</v>
      </c>
    </row>
    <row r="298" spans="1:13" x14ac:dyDescent="0.3">
      <c r="A298" s="20">
        <f>VLOOKUP(B298,'[1]PORTFOLIO RAW'!A:B,2,FALSE)</f>
        <v>921503</v>
      </c>
      <c r="B298" s="20" t="s">
        <v>293</v>
      </c>
      <c r="C298" s="52">
        <v>41.552462121212102</v>
      </c>
      <c r="D298" s="52">
        <v>38.3355966677222</v>
      </c>
      <c r="E298" s="52">
        <v>38.3355966677222</v>
      </c>
      <c r="F298" s="52">
        <v>49.165779461498403</v>
      </c>
      <c r="G298" s="52">
        <v>55.777672273467097</v>
      </c>
      <c r="H298" s="52">
        <v>54.467219615960701</v>
      </c>
      <c r="I298" s="52">
        <v>57.977276047182499</v>
      </c>
      <c r="J298" s="52">
        <v>57.147510602658599</v>
      </c>
      <c r="K298" s="52">
        <v>57.147510602658599</v>
      </c>
      <c r="L298" s="52">
        <v>52.175121829701098</v>
      </c>
      <c r="M298" s="52">
        <v>52.223838084485799</v>
      </c>
    </row>
    <row r="299" spans="1:13" x14ac:dyDescent="0.3">
      <c r="A299" s="20">
        <f>VLOOKUP(B299,'[1]PORTFOLIO RAW'!A:B,2,FALSE)</f>
        <v>326143</v>
      </c>
      <c r="B299" s="20" t="s">
        <v>294</v>
      </c>
      <c r="C299" s="52">
        <v>53.706259968102103</v>
      </c>
      <c r="D299" s="52">
        <v>53.706259968102103</v>
      </c>
      <c r="E299" s="52">
        <v>95.622449232293206</v>
      </c>
      <c r="F299" s="52">
        <v>86.6201036866359</v>
      </c>
      <c r="G299" s="52">
        <v>92.127239641657297</v>
      </c>
      <c r="H299" s="52">
        <v>92.127239641657297</v>
      </c>
      <c r="I299" s="52">
        <v>87.474152106885896</v>
      </c>
      <c r="J299" s="52">
        <v>87.474152106885896</v>
      </c>
      <c r="K299" s="52">
        <v>89.781794959426506</v>
      </c>
      <c r="L299" s="52">
        <v>82.163442715845804</v>
      </c>
      <c r="M299" s="52">
        <v>75.042325977279106</v>
      </c>
    </row>
    <row r="300" spans="1:13" x14ac:dyDescent="0.3">
      <c r="A300" s="20">
        <f>VLOOKUP(B300,'[1]PORTFOLIO RAW'!A:B,2,FALSE)</f>
        <v>951052</v>
      </c>
      <c r="B300" s="20" t="s">
        <v>295</v>
      </c>
      <c r="C300" s="52">
        <v>78.837049549549505</v>
      </c>
      <c r="D300" s="52">
        <v>85.320430906389205</v>
      </c>
      <c r="E300" s="52">
        <v>83.402271900392094</v>
      </c>
      <c r="F300" s="52">
        <v>86.378972641345797</v>
      </c>
      <c r="G300" s="52">
        <v>78.191694134928795</v>
      </c>
      <c r="H300" s="52">
        <v>86.6755342505854</v>
      </c>
      <c r="I300" s="52">
        <v>87.045202935396006</v>
      </c>
      <c r="J300" s="52">
        <v>87.709381799458498</v>
      </c>
      <c r="K300" s="52">
        <v>78.3923635419698</v>
      </c>
      <c r="L300" s="52">
        <v>87.748265746827599</v>
      </c>
      <c r="M300" s="52">
        <v>86.833519699158202</v>
      </c>
    </row>
    <row r="301" spans="1:13" x14ac:dyDescent="0.3">
      <c r="A301" s="20">
        <f>VLOOKUP(B301,'[1]PORTFOLIO RAW'!A:B,2,FALSE)</f>
        <v>981722</v>
      </c>
      <c r="B301" s="20" t="s">
        <v>296</v>
      </c>
      <c r="C301" s="52">
        <v>41.725164690382101</v>
      </c>
      <c r="D301" s="52">
        <v>40.046380810868101</v>
      </c>
      <c r="E301" s="52">
        <v>52.1221162703064</v>
      </c>
      <c r="F301" s="52">
        <v>62.398640738813697</v>
      </c>
      <c r="G301" s="52">
        <v>67.089952565109598</v>
      </c>
      <c r="H301" s="52">
        <v>61.699410860655703</v>
      </c>
      <c r="I301" s="52">
        <v>58.799360511590699</v>
      </c>
      <c r="J301" s="52">
        <v>51.897500844309299</v>
      </c>
      <c r="K301" s="52">
        <v>45.849750249750201</v>
      </c>
      <c r="L301" s="52">
        <v>54.832410299679204</v>
      </c>
      <c r="M301" s="52">
        <v>60.6098598861536</v>
      </c>
    </row>
    <row r="302" spans="1:13" x14ac:dyDescent="0.3">
      <c r="A302" s="20">
        <f>VLOOKUP(B302,'[1]PORTFOLIO RAW'!A:B,2,FALSE)</f>
        <v>922725</v>
      </c>
      <c r="B302" s="20" t="s">
        <v>297</v>
      </c>
      <c r="C302" s="52">
        <v>44.531371165066801</v>
      </c>
      <c r="D302" s="52">
        <v>29.9993577958546</v>
      </c>
      <c r="E302" s="52">
        <v>35.312055836246799</v>
      </c>
      <c r="F302" s="52">
        <v>48.758230334177902</v>
      </c>
      <c r="G302" s="52">
        <v>44.752314194171099</v>
      </c>
      <c r="H302" s="52">
        <v>41.025304071919599</v>
      </c>
      <c r="I302" s="52">
        <v>48.661844318903299</v>
      </c>
      <c r="J302" s="52">
        <v>51.914756318116801</v>
      </c>
      <c r="K302" s="52">
        <v>47.198913027271203</v>
      </c>
      <c r="L302" s="52">
        <v>54.301044691727199</v>
      </c>
      <c r="M302" s="52">
        <v>58.057996924146998</v>
      </c>
    </row>
    <row r="303" spans="1:13" x14ac:dyDescent="0.3">
      <c r="A303" s="20">
        <f>VLOOKUP(B303,'[1]PORTFOLIO RAW'!A:B,2,FALSE)</f>
        <v>541900</v>
      </c>
      <c r="B303" s="20" t="s">
        <v>298</v>
      </c>
      <c r="C303" s="52">
        <v>58.321428571428498</v>
      </c>
      <c r="D303" s="52">
        <v>77.628480096973504</v>
      </c>
      <c r="E303" s="52">
        <v>77.628480096973504</v>
      </c>
      <c r="F303" s="52">
        <v>85.734628646300195</v>
      </c>
      <c r="G303" s="52">
        <v>88.638306577897197</v>
      </c>
      <c r="H303" s="52">
        <v>86.128952603657595</v>
      </c>
      <c r="I303" s="52">
        <v>88.573113417676396</v>
      </c>
      <c r="J303" s="52">
        <v>83.090460875097193</v>
      </c>
      <c r="K303" s="52">
        <v>83.090460875097193</v>
      </c>
      <c r="L303" s="52">
        <v>80.2274003861681</v>
      </c>
      <c r="M303" s="52">
        <v>83.294054608507196</v>
      </c>
    </row>
    <row r="304" spans="1:13" x14ac:dyDescent="0.3">
      <c r="A304" s="20">
        <f>VLOOKUP(B304,'[1]PORTFOLIO RAW'!A:B,2,FALSE)</f>
        <v>325059</v>
      </c>
      <c r="B304" s="20" t="s">
        <v>299</v>
      </c>
      <c r="C304" s="52">
        <v>37.8782467532467</v>
      </c>
      <c r="D304" s="52">
        <v>40.698854305153603</v>
      </c>
      <c r="E304" s="52">
        <v>40.440221364043801</v>
      </c>
      <c r="F304" s="52">
        <v>40.242263823080698</v>
      </c>
      <c r="G304" s="52">
        <v>40.710220926985897</v>
      </c>
      <c r="H304" s="52">
        <v>37.271863863150301</v>
      </c>
      <c r="I304" s="52">
        <v>37.434657358858601</v>
      </c>
      <c r="J304" s="52">
        <v>38.138386230296099</v>
      </c>
      <c r="K304" s="52">
        <v>37.6908212477178</v>
      </c>
      <c r="L304" s="52">
        <v>62.942403896787702</v>
      </c>
      <c r="M304" s="52">
        <v>65.3971241968421</v>
      </c>
    </row>
    <row r="305" spans="1:13" x14ac:dyDescent="0.3">
      <c r="A305" s="20">
        <f>VLOOKUP(B305,'[1]PORTFOLIO RAW'!A:B,2,FALSE)</f>
        <v>916079</v>
      </c>
      <c r="B305" s="20" t="s">
        <v>300</v>
      </c>
      <c r="C305" s="52">
        <v>29.8582226858877</v>
      </c>
      <c r="D305" s="52">
        <v>29.8582226858877</v>
      </c>
      <c r="E305" s="52">
        <v>60.1339331770222</v>
      </c>
      <c r="F305" s="52">
        <v>47.056079976215202</v>
      </c>
      <c r="G305" s="52">
        <v>47.056079976215202</v>
      </c>
      <c r="H305" s="52">
        <v>47.056079976215202</v>
      </c>
      <c r="I305" s="52">
        <v>57.255891393442603</v>
      </c>
      <c r="J305" s="52">
        <v>57.255891393442603</v>
      </c>
      <c r="K305" s="52">
        <v>64.579463701765803</v>
      </c>
      <c r="L305" s="52">
        <v>68.987200299700206</v>
      </c>
      <c r="M305" s="52">
        <v>68.987200299700206</v>
      </c>
    </row>
    <row r="306" spans="1:13" x14ac:dyDescent="0.3">
      <c r="A306" s="20">
        <f>VLOOKUP(B306,'[1]PORTFOLIO RAW'!A:B,2,FALSE)</f>
        <v>729104</v>
      </c>
      <c r="B306" s="20" t="s">
        <v>301</v>
      </c>
      <c r="C306" s="52">
        <v>39.082467208514302</v>
      </c>
      <c r="D306" s="52">
        <v>31.098525798525699</v>
      </c>
      <c r="E306" s="52">
        <v>35.204120682917598</v>
      </c>
      <c r="F306" s="52">
        <v>40.3089067377731</v>
      </c>
      <c r="G306" s="52">
        <v>40.3089067377731</v>
      </c>
      <c r="H306" s="52">
        <v>44.527151639344197</v>
      </c>
      <c r="I306" s="52">
        <v>44.527151639344197</v>
      </c>
      <c r="J306" s="52">
        <v>63.110209361037697</v>
      </c>
      <c r="K306" s="52">
        <v>63.110209361037697</v>
      </c>
      <c r="L306" s="52">
        <v>61.347327868981402</v>
      </c>
      <c r="M306" s="52">
        <v>67.654114160482095</v>
      </c>
    </row>
    <row r="307" spans="1:13" x14ac:dyDescent="0.3">
      <c r="A307" s="20">
        <f>VLOOKUP(B307,'[1]PORTFOLIO RAW'!A:B,2,FALSE)</f>
        <v>266220</v>
      </c>
      <c r="B307" s="20" t="s">
        <v>302</v>
      </c>
      <c r="C307" s="52">
        <v>57.511363636363598</v>
      </c>
      <c r="D307" s="52">
        <v>57.511363636363598</v>
      </c>
      <c r="E307" s="52">
        <v>57.511363636363598</v>
      </c>
      <c r="F307" s="52">
        <v>44.735404957253898</v>
      </c>
      <c r="G307" s="52">
        <v>50.625727225428101</v>
      </c>
      <c r="H307" s="52">
        <v>50.625727225428101</v>
      </c>
      <c r="I307" s="52">
        <v>53.537988067194803</v>
      </c>
      <c r="J307" s="52">
        <v>53.537988067194803</v>
      </c>
      <c r="K307" s="52">
        <v>53.537988067194803</v>
      </c>
      <c r="L307" s="52">
        <v>58.517047893805902</v>
      </c>
      <c r="M307" s="52">
        <v>60.698599534351899</v>
      </c>
    </row>
    <row r="308" spans="1:13" x14ac:dyDescent="0.3">
      <c r="A308" s="20">
        <f>VLOOKUP(B308,'[1]PORTFOLIO RAW'!A:B,2,FALSE)</f>
        <v>923425</v>
      </c>
      <c r="B308" s="20" t="s">
        <v>303</v>
      </c>
      <c r="C308" s="52">
        <v>86.093939393939294</v>
      </c>
      <c r="D308" s="52">
        <v>86.093939393939294</v>
      </c>
      <c r="E308" s="52">
        <v>64.574459424254201</v>
      </c>
      <c r="F308" s="52">
        <v>75.998792180764099</v>
      </c>
      <c r="G308" s="52">
        <v>75.998792180764099</v>
      </c>
      <c r="H308" s="52">
        <v>78.001463996529694</v>
      </c>
      <c r="I308" s="52">
        <v>82.2111771940761</v>
      </c>
      <c r="J308" s="52">
        <v>82.2111771940761</v>
      </c>
      <c r="K308" s="52">
        <v>79.372095048125601</v>
      </c>
      <c r="L308" s="52">
        <v>81.713645729270695</v>
      </c>
      <c r="M308" s="52">
        <v>80.915320385551396</v>
      </c>
    </row>
    <row r="309" spans="1:13" x14ac:dyDescent="0.3">
      <c r="A309" s="20">
        <f>VLOOKUP(B309,'[1]PORTFOLIO RAW'!A:B,2,FALSE)</f>
        <v>905061</v>
      </c>
      <c r="B309" s="20" t="s">
        <v>304</v>
      </c>
      <c r="C309" s="52">
        <v>70.085897435897394</v>
      </c>
      <c r="D309" s="52">
        <v>86.920133729569102</v>
      </c>
      <c r="E309" s="52">
        <v>87.406223134036694</v>
      </c>
      <c r="F309" s="52">
        <v>88.614620952439196</v>
      </c>
      <c r="G309" s="52">
        <v>92.218338815789394</v>
      </c>
      <c r="H309" s="52">
        <v>94.364814692402604</v>
      </c>
      <c r="I309" s="52">
        <v>90.058691041088096</v>
      </c>
      <c r="J309" s="52">
        <v>90.713413853783393</v>
      </c>
      <c r="K309" s="52">
        <v>91.067579327888595</v>
      </c>
      <c r="L309" s="52">
        <v>91.681519651903898</v>
      </c>
      <c r="M309" s="52">
        <v>92.156991112671506</v>
      </c>
    </row>
    <row r="310" spans="1:13" x14ac:dyDescent="0.3">
      <c r="A310" s="20">
        <f>VLOOKUP(B310,'[1]PORTFOLIO RAW'!A:B,2,FALSE)</f>
        <v>906394</v>
      </c>
      <c r="B310" s="20" t="s">
        <v>305</v>
      </c>
      <c r="C310" s="52">
        <v>35.647760210803597</v>
      </c>
      <c r="D310" s="52">
        <v>44.965392546320103</v>
      </c>
      <c r="E310" s="52">
        <v>44.965392546320103</v>
      </c>
      <c r="F310" s="52">
        <v>56.587839815296498</v>
      </c>
      <c r="G310" s="52">
        <v>72.855621940902694</v>
      </c>
      <c r="H310" s="52">
        <v>64.840548155737693</v>
      </c>
      <c r="I310" s="52">
        <v>64.840548155737693</v>
      </c>
      <c r="J310" s="52">
        <v>71.555724417426504</v>
      </c>
      <c r="K310" s="52">
        <v>77.113786213786199</v>
      </c>
      <c r="L310" s="52">
        <v>77.113786213786199</v>
      </c>
      <c r="M310" s="52">
        <v>79.731534838910406</v>
      </c>
    </row>
    <row r="311" spans="1:13" x14ac:dyDescent="0.3">
      <c r="A311" s="20">
        <f>VLOOKUP(B311,'[1]PORTFOLIO RAW'!A:B,2,FALSE)</f>
        <v>745110</v>
      </c>
      <c r="B311" s="20" t="s">
        <v>306</v>
      </c>
      <c r="C311" s="52">
        <v>52.445659171379901</v>
      </c>
      <c r="D311" s="52">
        <v>48.4821640071494</v>
      </c>
      <c r="E311" s="52">
        <v>55.610958307030998</v>
      </c>
      <c r="F311" s="52">
        <v>58.472105288052198</v>
      </c>
      <c r="G311" s="52">
        <v>52.068091609113203</v>
      </c>
      <c r="H311" s="52">
        <v>57.476719034608301</v>
      </c>
      <c r="I311" s="52">
        <v>57.476719034608301</v>
      </c>
      <c r="J311" s="52">
        <v>63.277521851039999</v>
      </c>
      <c r="K311" s="52">
        <v>72.276093452166194</v>
      </c>
      <c r="L311" s="52">
        <v>76.701976933019495</v>
      </c>
      <c r="M311" s="52">
        <v>76.701976933019495</v>
      </c>
    </row>
    <row r="312" spans="1:13" x14ac:dyDescent="0.3">
      <c r="A312" s="20">
        <f>VLOOKUP(B312,'[1]PORTFOLIO RAW'!A:B,2,FALSE)</f>
        <v>921855</v>
      </c>
      <c r="B312" s="20" t="s">
        <v>307</v>
      </c>
      <c r="C312" s="52">
        <v>56.0173127327907</v>
      </c>
      <c r="D312" s="52">
        <v>59.064205267351397</v>
      </c>
      <c r="E312" s="52">
        <v>59.064205267351397</v>
      </c>
      <c r="F312" s="52">
        <v>71.671045785639905</v>
      </c>
      <c r="G312" s="52">
        <v>71.671045785639905</v>
      </c>
      <c r="H312" s="52">
        <v>79.696711824529402</v>
      </c>
      <c r="I312" s="52">
        <v>79.696711824529402</v>
      </c>
      <c r="J312" s="52">
        <v>76.665505383545394</v>
      </c>
      <c r="K312" s="52">
        <v>76.665505383545394</v>
      </c>
      <c r="L312" s="52">
        <v>76.960680906770904</v>
      </c>
      <c r="M312" s="52">
        <v>83.520236079190298</v>
      </c>
    </row>
    <row r="313" spans="1:13" x14ac:dyDescent="0.3">
      <c r="A313" s="20">
        <f>VLOOKUP(B313,'[1]PORTFOLIO RAW'!A:B,2,FALSE)</f>
        <v>944738</v>
      </c>
      <c r="B313" s="20" t="s">
        <v>308</v>
      </c>
      <c r="C313" s="52">
        <v>49.362229437229402</v>
      </c>
      <c r="D313" s="52">
        <v>45.408950496598102</v>
      </c>
      <c r="E313" s="52">
        <v>33.206706434038999</v>
      </c>
      <c r="F313" s="52">
        <v>33.3734126062051</v>
      </c>
      <c r="G313" s="52">
        <v>46.5588789613291</v>
      </c>
      <c r="H313" s="52">
        <v>46.585822790449001</v>
      </c>
      <c r="I313" s="52">
        <v>48.657988137335103</v>
      </c>
      <c r="J313" s="52">
        <v>53.257569331542598</v>
      </c>
      <c r="K313" s="52">
        <v>53.837107719866303</v>
      </c>
      <c r="L313" s="52">
        <v>64.078544628751899</v>
      </c>
      <c r="M313" s="52">
        <v>69.402884052647295</v>
      </c>
    </row>
    <row r="314" spans="1:13" x14ac:dyDescent="0.3">
      <c r="A314" s="20">
        <f>VLOOKUP(B314,'[1]PORTFOLIO RAW'!A:B,2,FALSE)</f>
        <v>933974</v>
      </c>
      <c r="B314" s="20" t="s">
        <v>309</v>
      </c>
      <c r="C314" s="52">
        <v>62.325726654298101</v>
      </c>
      <c r="D314" s="52">
        <v>57.5754550520059</v>
      </c>
      <c r="E314" s="52">
        <v>67.024728316492599</v>
      </c>
      <c r="F314" s="52">
        <v>62.8096039664565</v>
      </c>
      <c r="G314" s="52">
        <v>64.024409581646395</v>
      </c>
      <c r="H314" s="52">
        <v>61.026962537132803</v>
      </c>
      <c r="I314" s="52">
        <v>58.6382067477522</v>
      </c>
      <c r="J314" s="52">
        <v>60.023424713584198</v>
      </c>
      <c r="K314" s="52">
        <v>59.962179125222598</v>
      </c>
      <c r="L314" s="52">
        <v>60.708593828778803</v>
      </c>
      <c r="M314" s="52">
        <v>45.110171065454601</v>
      </c>
    </row>
    <row r="315" spans="1:13" x14ac:dyDescent="0.3">
      <c r="A315" s="20">
        <f>VLOOKUP(B315,'[1]PORTFOLIO RAW'!A:B,2,FALSE)</f>
        <v>906643</v>
      </c>
      <c r="B315" s="20" t="s">
        <v>310</v>
      </c>
      <c r="C315" s="52">
        <v>54.2591991341991</v>
      </c>
      <c r="D315" s="52">
        <v>59.614275100827797</v>
      </c>
      <c r="E315" s="52">
        <v>48.6151346735559</v>
      </c>
      <c r="F315" s="52">
        <v>57.602393871180098</v>
      </c>
      <c r="G315" s="52">
        <v>56.750998468103703</v>
      </c>
      <c r="H315" s="52">
        <v>54.3902151639344</v>
      </c>
      <c r="I315" s="52">
        <v>65.470898364364899</v>
      </c>
      <c r="J315" s="52">
        <v>58.655764063257102</v>
      </c>
      <c r="K315" s="52">
        <v>55.7448107448107</v>
      </c>
      <c r="L315" s="52">
        <v>53.500685731309702</v>
      </c>
      <c r="M315" s="52">
        <v>57.511571359357298</v>
      </c>
    </row>
    <row r="316" spans="1:13" x14ac:dyDescent="0.3">
      <c r="A316" s="20">
        <f>VLOOKUP(B316,'[1]PORTFOLIO RAW'!A:B,2,FALSE)</f>
        <v>951046</v>
      </c>
      <c r="B316" s="20" t="s">
        <v>311</v>
      </c>
      <c r="C316" s="52">
        <v>51.731733483907298</v>
      </c>
      <c r="D316" s="52">
        <v>59.302711108872401</v>
      </c>
      <c r="E316" s="52">
        <v>65.987578976854195</v>
      </c>
      <c r="F316" s="52">
        <v>70.854492179742806</v>
      </c>
      <c r="G316" s="52">
        <v>64.891697053382302</v>
      </c>
      <c r="H316" s="52">
        <v>63.760981292966598</v>
      </c>
      <c r="I316" s="52">
        <v>66.595027526659194</v>
      </c>
      <c r="J316" s="52">
        <v>60.944318192578201</v>
      </c>
      <c r="K316" s="52">
        <v>60.1438285595002</v>
      </c>
      <c r="L316" s="52">
        <v>66.526695203445996</v>
      </c>
      <c r="M316" s="52">
        <v>76.808664814208697</v>
      </c>
    </row>
    <row r="317" spans="1:13" x14ac:dyDescent="0.3">
      <c r="A317" s="20">
        <f>VLOOKUP(B317,'[1]PORTFOLIO RAW'!A:B,2,FALSE)</f>
        <v>992656</v>
      </c>
      <c r="B317" s="20" t="s">
        <v>312</v>
      </c>
      <c r="C317" s="52">
        <v>46.220069337442197</v>
      </c>
      <c r="D317" s="52">
        <v>47.6456000088709</v>
      </c>
      <c r="E317" s="52">
        <v>47.945432243497798</v>
      </c>
      <c r="F317" s="52">
        <v>51.807726892277103</v>
      </c>
      <c r="G317" s="52">
        <v>46.461949645748902</v>
      </c>
      <c r="H317" s="52">
        <v>49.585568495374098</v>
      </c>
      <c r="I317" s="52">
        <v>45.959741450537102</v>
      </c>
      <c r="J317" s="52">
        <v>48.7479391176199</v>
      </c>
      <c r="K317" s="52">
        <v>42.131985661397401</v>
      </c>
      <c r="L317" s="52">
        <v>53.0713617038801</v>
      </c>
      <c r="M317" s="52">
        <v>53.396005286190203</v>
      </c>
    </row>
    <row r="318" spans="1:13" x14ac:dyDescent="0.3">
      <c r="A318" s="20">
        <f>VLOOKUP(B318,'[1]PORTFOLIO RAW'!A:B,2,FALSE)</f>
        <v>905105</v>
      </c>
      <c r="B318" s="20" t="s">
        <v>313</v>
      </c>
      <c r="C318" s="52">
        <v>66.606060606060595</v>
      </c>
      <c r="D318" s="52">
        <v>66.948871360374298</v>
      </c>
      <c r="E318" s="52">
        <v>67.035617907938601</v>
      </c>
      <c r="F318" s="52">
        <v>65.302241588622906</v>
      </c>
      <c r="G318" s="52">
        <v>64.184770524988295</v>
      </c>
      <c r="H318" s="52">
        <v>64.184770524988295</v>
      </c>
      <c r="I318" s="52">
        <v>68.310459082495996</v>
      </c>
      <c r="J318" s="52">
        <v>60.503419452887499</v>
      </c>
      <c r="K318" s="52">
        <v>64.420431131368602</v>
      </c>
      <c r="L318" s="52">
        <v>70.242357088526106</v>
      </c>
      <c r="M318" s="52">
        <v>74.284025960280204</v>
      </c>
    </row>
    <row r="319" spans="1:13" x14ac:dyDescent="0.3">
      <c r="A319" s="20">
        <f>VLOOKUP(B319,'[1]PORTFOLIO RAW'!A:B,2,FALSE)</f>
        <v>277487</v>
      </c>
      <c r="B319" s="20" t="s">
        <v>314</v>
      </c>
      <c r="C319" s="52">
        <v>54.592347712985003</v>
      </c>
      <c r="D319" s="52">
        <v>55.519372294372197</v>
      </c>
      <c r="E319" s="52">
        <v>56.079309063893</v>
      </c>
      <c r="F319" s="52">
        <v>76.168400971210502</v>
      </c>
      <c r="G319" s="52">
        <v>76.168400971210502</v>
      </c>
      <c r="H319" s="52">
        <v>71.286538461538399</v>
      </c>
      <c r="I319" s="52">
        <v>67.130053092399393</v>
      </c>
      <c r="J319" s="52">
        <v>57.9253419452887</v>
      </c>
      <c r="K319" s="52">
        <v>57.9253419452887</v>
      </c>
      <c r="L319" s="52">
        <v>72.176633823896196</v>
      </c>
      <c r="M319" s="52">
        <v>72.176633823896196</v>
      </c>
    </row>
    <row r="320" spans="1:13" x14ac:dyDescent="0.3">
      <c r="A320" s="20">
        <f>VLOOKUP(B320,'[1]PORTFOLIO RAW'!A:B,2,FALSE)</f>
        <v>905122</v>
      </c>
      <c r="B320" s="20" t="s">
        <v>315</v>
      </c>
      <c r="C320" s="52">
        <v>86.733582753388106</v>
      </c>
      <c r="D320" s="52">
        <v>60.194663199603703</v>
      </c>
      <c r="E320" s="52">
        <v>60.194663199603703</v>
      </c>
      <c r="F320" s="52">
        <v>71.765826494724493</v>
      </c>
      <c r="G320" s="52">
        <v>72.345234412351999</v>
      </c>
      <c r="H320" s="52">
        <v>82.580296896086296</v>
      </c>
      <c r="I320" s="52">
        <v>81.686022610483107</v>
      </c>
      <c r="J320" s="52">
        <v>81.686022610483107</v>
      </c>
      <c r="K320" s="52">
        <v>76.316849816849796</v>
      </c>
      <c r="L320" s="52">
        <v>80.913050656514599</v>
      </c>
      <c r="M320" s="52">
        <v>78.818321337849198</v>
      </c>
    </row>
    <row r="321" spans="1:13" x14ac:dyDescent="0.3">
      <c r="A321" s="20">
        <f>VLOOKUP(B321,'[1]PORTFOLIO RAW'!A:B,2,FALSE)</f>
        <v>702635</v>
      </c>
      <c r="B321" s="20" t="s">
        <v>316</v>
      </c>
      <c r="C321" s="52">
        <v>69.347727272727198</v>
      </c>
      <c r="D321" s="52">
        <v>77.897845468053504</v>
      </c>
      <c r="E321" s="52">
        <v>79.561547479484105</v>
      </c>
      <c r="F321" s="52">
        <v>78.578374159799694</v>
      </c>
      <c r="G321" s="52">
        <v>80.189343551185601</v>
      </c>
      <c r="H321" s="52">
        <v>78.907208911307194</v>
      </c>
      <c r="I321" s="52">
        <v>76.446281302484095</v>
      </c>
      <c r="J321" s="52">
        <v>77.186558595069201</v>
      </c>
      <c r="K321" s="52">
        <v>69.371628371628304</v>
      </c>
      <c r="L321" s="52">
        <v>69.103896056403897</v>
      </c>
      <c r="M321" s="52">
        <v>82.812587482071507</v>
      </c>
    </row>
    <row r="322" spans="1:13" x14ac:dyDescent="0.3">
      <c r="A322" s="20">
        <f>VLOOKUP(B322,'[1]PORTFOLIO RAW'!A:B,2,FALSE)</f>
        <v>741410</v>
      </c>
      <c r="B322" s="20" t="s">
        <v>317</v>
      </c>
      <c r="C322" s="52">
        <v>41.5007111935683</v>
      </c>
      <c r="D322" s="52">
        <v>58.355565636072598</v>
      </c>
      <c r="E322" s="52">
        <v>61.847715346396399</v>
      </c>
      <c r="F322" s="52">
        <v>64.257505968047994</v>
      </c>
      <c r="G322" s="52">
        <v>59.317408906882498</v>
      </c>
      <c r="H322" s="52">
        <v>64.943908845857607</v>
      </c>
      <c r="I322" s="52">
        <v>60.384146797982602</v>
      </c>
      <c r="J322" s="52">
        <v>61.945566401683401</v>
      </c>
      <c r="K322" s="52">
        <v>67.382117882117797</v>
      </c>
      <c r="L322" s="52">
        <v>61.204002596551298</v>
      </c>
      <c r="M322" s="52">
        <v>68.761154402249403</v>
      </c>
    </row>
    <row r="323" spans="1:13" x14ac:dyDescent="0.3">
      <c r="A323" s="20">
        <f>VLOOKUP(B323,'[1]PORTFOLIO RAW'!A:B,2,FALSE)</f>
        <v>982852</v>
      </c>
      <c r="B323" s="20" t="s">
        <v>318</v>
      </c>
      <c r="C323" s="52">
        <v>69.067923770418602</v>
      </c>
      <c r="D323" s="52">
        <v>60.544892599254403</v>
      </c>
      <c r="E323" s="52">
        <v>60.544892599254403</v>
      </c>
      <c r="F323" s="52">
        <v>64.670222483681698</v>
      </c>
      <c r="G323" s="52">
        <v>64.670222483681698</v>
      </c>
      <c r="H323" s="52">
        <v>77.493767076502706</v>
      </c>
      <c r="I323" s="52">
        <v>72.771006222740297</v>
      </c>
      <c r="J323" s="52">
        <v>73.321452243653397</v>
      </c>
      <c r="K323" s="52">
        <v>76.168832288787399</v>
      </c>
      <c r="L323" s="52">
        <v>76.168832288787399</v>
      </c>
      <c r="M323" s="52">
        <v>77.465033002667099</v>
      </c>
    </row>
    <row r="324" spans="1:13" x14ac:dyDescent="0.3">
      <c r="A324" s="20">
        <f>VLOOKUP(B324,'[1]PORTFOLIO RAW'!A:B,2,FALSE)</f>
        <v>906220</v>
      </c>
      <c r="B324" s="20" t="s">
        <v>319</v>
      </c>
      <c r="C324" s="52">
        <v>39.550790513833903</v>
      </c>
      <c r="D324" s="52">
        <v>39.550790513833903</v>
      </c>
      <c r="E324" s="52">
        <v>39.727081937698799</v>
      </c>
      <c r="F324" s="52">
        <v>46.9512552029136</v>
      </c>
      <c r="G324" s="52">
        <v>62.549474288476603</v>
      </c>
      <c r="H324" s="52">
        <v>62.549474288476603</v>
      </c>
      <c r="I324" s="52">
        <v>51.283915724563201</v>
      </c>
      <c r="J324" s="52">
        <v>53.917595406957098</v>
      </c>
      <c r="K324" s="52">
        <v>53.917595406957098</v>
      </c>
      <c r="L324" s="52">
        <v>56.530769230769202</v>
      </c>
      <c r="M324" s="52">
        <v>75.118075427850897</v>
      </c>
    </row>
    <row r="325" spans="1:13" x14ac:dyDescent="0.3">
      <c r="A325" s="20">
        <f>VLOOKUP(B325,'[1]PORTFOLIO RAW'!A:B,2,FALSE)</f>
        <v>674693</v>
      </c>
      <c r="B325" s="20" t="s">
        <v>320</v>
      </c>
      <c r="C325" s="52">
        <v>44.658333333333303</v>
      </c>
      <c r="D325" s="52">
        <v>26.2062152967858</v>
      </c>
      <c r="E325" s="52">
        <v>33.1834459692435</v>
      </c>
      <c r="F325" s="52">
        <v>34.6899417071618</v>
      </c>
      <c r="G325" s="52">
        <v>35.476485062124802</v>
      </c>
      <c r="H325" s="52">
        <v>40.528358873841697</v>
      </c>
      <c r="I325" s="52">
        <v>44.872461111014303</v>
      </c>
      <c r="J325" s="52">
        <v>46.473451379562199</v>
      </c>
      <c r="K325" s="52">
        <v>54.832290123669402</v>
      </c>
      <c r="L325" s="52">
        <v>62.406431016324298</v>
      </c>
      <c r="M325" s="52">
        <v>65.757521043980603</v>
      </c>
    </row>
    <row r="326" spans="1:13" x14ac:dyDescent="0.3">
      <c r="A326" s="20">
        <f>VLOOKUP(B326,'[1]PORTFOLIO RAW'!A:B,2,FALSE)</f>
        <v>945384</v>
      </c>
      <c r="B326" s="20" t="s">
        <v>321</v>
      </c>
      <c r="C326" s="52">
        <v>64.671734587251805</v>
      </c>
      <c r="D326" s="52">
        <v>64.671734587251805</v>
      </c>
      <c r="E326" s="52">
        <v>89.7917421578031</v>
      </c>
      <c r="F326" s="52">
        <v>75.835203677362102</v>
      </c>
      <c r="G326" s="52">
        <v>76.581858333054498</v>
      </c>
      <c r="H326" s="52">
        <v>76.581858333054498</v>
      </c>
      <c r="I326" s="52">
        <v>80.150216996534695</v>
      </c>
      <c r="J326" s="52">
        <v>83.241624818289907</v>
      </c>
      <c r="K326" s="52">
        <v>84.571586399711407</v>
      </c>
      <c r="L326" s="52">
        <v>75.298722505772204</v>
      </c>
      <c r="M326" s="52">
        <v>72.288130097857405</v>
      </c>
    </row>
    <row r="327" spans="1:13" x14ac:dyDescent="0.3">
      <c r="A327" s="20">
        <f>VLOOKUP(B327,'[1]PORTFOLIO RAW'!A:B,2,FALSE)</f>
        <v>545310</v>
      </c>
      <c r="B327" s="20" t="s">
        <v>322</v>
      </c>
      <c r="C327" s="52">
        <v>46.309199134199098</v>
      </c>
      <c r="D327" s="52">
        <v>40.546650569588898</v>
      </c>
      <c r="E327" s="52">
        <v>37.605828533564299</v>
      </c>
      <c r="F327" s="52">
        <v>39.676118626430799</v>
      </c>
      <c r="G327" s="52">
        <v>34.984800944669303</v>
      </c>
      <c r="H327" s="52">
        <v>43.011766261237398</v>
      </c>
      <c r="I327" s="52">
        <v>35.928654311573702</v>
      </c>
      <c r="J327" s="52">
        <v>31.7986828774062</v>
      </c>
      <c r="K327" s="52">
        <v>37.705627705627698</v>
      </c>
      <c r="L327" s="52">
        <v>42.4090639810426</v>
      </c>
      <c r="M327" s="52">
        <v>47.221815102763401</v>
      </c>
    </row>
    <row r="328" spans="1:13" x14ac:dyDescent="0.3">
      <c r="A328" s="20">
        <f>VLOOKUP(B328,'[1]PORTFOLIO RAW'!A:B,2,FALSE)</f>
        <v>901892</v>
      </c>
      <c r="B328" s="20" t="s">
        <v>323</v>
      </c>
      <c r="C328" s="52">
        <v>42.562109723461099</v>
      </c>
      <c r="D328" s="52">
        <v>43.233847904750697</v>
      </c>
      <c r="E328" s="52">
        <v>43.233847904750697</v>
      </c>
      <c r="F328" s="52">
        <v>42.072563366616798</v>
      </c>
      <c r="G328" s="52">
        <v>42.072563366616798</v>
      </c>
      <c r="H328" s="52">
        <v>52.423125120493502</v>
      </c>
      <c r="I328" s="52">
        <v>52.423125120493502</v>
      </c>
      <c r="J328" s="52">
        <v>61.5528356535551</v>
      </c>
      <c r="K328" s="52">
        <v>61.5528356535551</v>
      </c>
      <c r="L328" s="52">
        <v>73.645884115884101</v>
      </c>
      <c r="M328" s="52">
        <v>73.645884115884101</v>
      </c>
    </row>
    <row r="329" spans="1:13" x14ac:dyDescent="0.3">
      <c r="A329" s="20">
        <f>VLOOKUP(B329,'[1]PORTFOLIO RAW'!A:B,2,FALSE)</f>
        <v>543487</v>
      </c>
      <c r="B329" s="20" t="s">
        <v>324</v>
      </c>
      <c r="C329" s="52">
        <v>50.526655443322099</v>
      </c>
      <c r="D329" s="52">
        <v>50.211888037668103</v>
      </c>
      <c r="E329" s="52">
        <v>50.266478173918998</v>
      </c>
      <c r="F329" s="52">
        <v>54.421838291298798</v>
      </c>
      <c r="G329" s="52">
        <v>57.655743927125499</v>
      </c>
      <c r="H329" s="52">
        <v>61.523517695725403</v>
      </c>
      <c r="I329" s="52">
        <v>56.263970966084202</v>
      </c>
      <c r="J329" s="52">
        <v>55.946094095030197</v>
      </c>
      <c r="K329" s="52">
        <v>63.8627705627705</v>
      </c>
      <c r="L329" s="52">
        <v>62.405556025727797</v>
      </c>
      <c r="M329" s="52">
        <v>63.3752479959455</v>
      </c>
    </row>
    <row r="330" spans="1:13" x14ac:dyDescent="0.3">
      <c r="A330" s="20">
        <f>VLOOKUP(B330,'[1]PORTFOLIO RAW'!A:B,2,FALSE)</f>
        <v>912146</v>
      </c>
      <c r="B330" s="20" t="s">
        <v>325</v>
      </c>
      <c r="C330" s="52">
        <v>50.9451036052535</v>
      </c>
      <c r="D330" s="52">
        <v>47.799396507447298</v>
      </c>
      <c r="E330" s="52">
        <v>35.460734958195602</v>
      </c>
      <c r="F330" s="52">
        <v>32.117363553471399</v>
      </c>
      <c r="G330" s="52">
        <v>45.587835273279303</v>
      </c>
      <c r="H330" s="52">
        <v>55.840985635448703</v>
      </c>
      <c r="I330" s="52">
        <v>55.840985635448703</v>
      </c>
      <c r="J330" s="52">
        <v>54.2673407492493</v>
      </c>
      <c r="K330" s="52">
        <v>54.085937643916303</v>
      </c>
      <c r="L330" s="52">
        <v>55.340776870188598</v>
      </c>
      <c r="M330" s="52">
        <v>52.505153553235097</v>
      </c>
    </row>
    <row r="331" spans="1:13" x14ac:dyDescent="0.3">
      <c r="A331" s="20">
        <f>VLOOKUP(B331,'[1]PORTFOLIO RAW'!A:B,2,FALSE)</f>
        <v>905816</v>
      </c>
      <c r="B331" s="20" t="s">
        <v>326</v>
      </c>
      <c r="C331" s="52">
        <v>40.473376623376602</v>
      </c>
      <c r="D331" s="52">
        <v>30.517653718248098</v>
      </c>
      <c r="E331" s="52">
        <v>34.440687280187497</v>
      </c>
      <c r="F331" s="52">
        <v>45.9904463741074</v>
      </c>
      <c r="G331" s="52">
        <v>53.679561717352399</v>
      </c>
      <c r="H331" s="52">
        <v>58.639248951582097</v>
      </c>
      <c r="I331" s="52">
        <v>66.681314084944603</v>
      </c>
      <c r="J331" s="52">
        <v>68.3849820392373</v>
      </c>
      <c r="K331" s="52">
        <v>51.083338883338797</v>
      </c>
      <c r="L331" s="52">
        <v>52.022831288913601</v>
      </c>
      <c r="M331" s="52">
        <v>55.498067394235797</v>
      </c>
    </row>
    <row r="332" spans="1:13" x14ac:dyDescent="0.3">
      <c r="A332" s="20">
        <f>VLOOKUP(B332,'[1]PORTFOLIO RAW'!A:B,2,FALSE)</f>
        <v>905898</v>
      </c>
      <c r="B332" s="20" t="s">
        <v>327</v>
      </c>
      <c r="C332" s="52">
        <v>42.332124180137697</v>
      </c>
      <c r="D332" s="52">
        <v>60.590340909090898</v>
      </c>
      <c r="E332" s="52">
        <v>53.067428080773603</v>
      </c>
      <c r="F332" s="52">
        <v>58.631243088639998</v>
      </c>
      <c r="G332" s="52">
        <v>58.8925169038774</v>
      </c>
      <c r="H332" s="52">
        <v>59.414778282849198</v>
      </c>
      <c r="I332" s="52">
        <v>59.414778282849198</v>
      </c>
      <c r="J332" s="52">
        <v>71.396880552712901</v>
      </c>
      <c r="K332" s="52">
        <v>71.396880552712901</v>
      </c>
      <c r="L332" s="52">
        <v>71.090794731206202</v>
      </c>
      <c r="M332" s="52">
        <v>71.090794731206202</v>
      </c>
    </row>
    <row r="333" spans="1:13" x14ac:dyDescent="0.3">
      <c r="A333" s="20">
        <f>VLOOKUP(B333,'[1]PORTFOLIO RAW'!A:B,2,FALSE)</f>
        <v>904866</v>
      </c>
      <c r="B333" s="20" t="s">
        <v>328</v>
      </c>
      <c r="C333" s="52">
        <v>41.3534632034632</v>
      </c>
      <c r="D333" s="52">
        <v>60.730294757939099</v>
      </c>
      <c r="E333" s="52">
        <v>57.699589683470101</v>
      </c>
      <c r="F333" s="52">
        <v>42.973599858778101</v>
      </c>
      <c r="G333" s="52">
        <v>49.1063310574349</v>
      </c>
      <c r="H333" s="52">
        <v>50.168865266393396</v>
      </c>
      <c r="I333" s="52">
        <v>58.8397801239527</v>
      </c>
      <c r="J333" s="52">
        <v>63.0523106352734</v>
      </c>
      <c r="K333" s="52">
        <v>67.794484926837796</v>
      </c>
      <c r="L333" s="52">
        <v>72.769628502009695</v>
      </c>
      <c r="M333" s="52">
        <v>74.987946554574407</v>
      </c>
    </row>
    <row r="334" spans="1:13" x14ac:dyDescent="0.3">
      <c r="A334" s="20">
        <f>VLOOKUP(B334,'[1]PORTFOLIO RAW'!A:B,2,FALSE)</f>
        <v>916548</v>
      </c>
      <c r="B334" s="20" t="s">
        <v>329</v>
      </c>
      <c r="C334" s="52">
        <v>84.685788923719898</v>
      </c>
      <c r="D334" s="52">
        <v>77.434377321693901</v>
      </c>
      <c r="E334" s="52">
        <v>87.103336264165605</v>
      </c>
      <c r="F334" s="52">
        <v>84.613002328923201</v>
      </c>
      <c r="G334" s="52">
        <v>77.194331983805597</v>
      </c>
      <c r="H334" s="52">
        <v>76.8070731453181</v>
      </c>
      <c r="I334" s="52">
        <v>76.482561959799796</v>
      </c>
      <c r="J334" s="52">
        <v>81.312674138804397</v>
      </c>
      <c r="K334" s="52">
        <v>82.880494505494497</v>
      </c>
      <c r="L334" s="52">
        <v>84.778728224670104</v>
      </c>
      <c r="M334" s="52">
        <v>81.872156555369898</v>
      </c>
    </row>
    <row r="335" spans="1:13" x14ac:dyDescent="0.3">
      <c r="A335" s="20">
        <f>VLOOKUP(B335,'[1]PORTFOLIO RAW'!A:B,2,FALSE)</f>
        <v>921964</v>
      </c>
      <c r="B335" s="20" t="s">
        <v>330</v>
      </c>
      <c r="C335" s="52">
        <v>76.974354657687897</v>
      </c>
      <c r="D335" s="52">
        <v>76.974354657687897</v>
      </c>
      <c r="E335" s="52">
        <v>74.830194469346907</v>
      </c>
      <c r="F335" s="52">
        <v>74.830194469346907</v>
      </c>
      <c r="G335" s="52">
        <v>80.535969833828503</v>
      </c>
      <c r="H335" s="52">
        <v>80.214575034472105</v>
      </c>
      <c r="I335" s="52">
        <v>80.214575034472105</v>
      </c>
      <c r="J335" s="52">
        <v>73.324117371989701</v>
      </c>
      <c r="K335" s="52">
        <v>73.324117371989701</v>
      </c>
      <c r="L335" s="52">
        <v>80.286958361543597</v>
      </c>
      <c r="M335" s="52">
        <v>80.031320111003296</v>
      </c>
    </row>
    <row r="336" spans="1:13" x14ac:dyDescent="0.3">
      <c r="A336" s="20">
        <f>VLOOKUP(B336,'[1]PORTFOLIO RAW'!A:B,2,FALSE)</f>
        <v>519514</v>
      </c>
      <c r="B336" s="20" t="s">
        <v>331</v>
      </c>
      <c r="C336" s="52">
        <v>65.383511586452698</v>
      </c>
      <c r="D336" s="52">
        <v>76.205063861401698</v>
      </c>
      <c r="E336" s="52">
        <v>76.205063861401698</v>
      </c>
      <c r="F336" s="52">
        <v>73.299097303634198</v>
      </c>
      <c r="G336" s="52">
        <v>78.984056462923505</v>
      </c>
      <c r="H336" s="52">
        <v>72.812038461538407</v>
      </c>
      <c r="I336" s="52">
        <v>77.518621330537499</v>
      </c>
      <c r="J336" s="52">
        <v>77.205211770433195</v>
      </c>
      <c r="K336" s="52">
        <v>71.165311550151898</v>
      </c>
      <c r="L336" s="52">
        <v>78.7875474525474</v>
      </c>
      <c r="M336" s="52">
        <v>84.685125774699202</v>
      </c>
    </row>
    <row r="337" spans="1:13" x14ac:dyDescent="0.3">
      <c r="A337" s="20">
        <f>VLOOKUP(B337,'[1]PORTFOLIO RAW'!A:B,2,FALSE)</f>
        <v>867390</v>
      </c>
      <c r="B337" s="20" t="s">
        <v>332</v>
      </c>
      <c r="C337" s="52">
        <v>48.020166919575097</v>
      </c>
      <c r="D337" s="52">
        <v>60.2163780816933</v>
      </c>
      <c r="E337" s="52">
        <v>60.2163780816933</v>
      </c>
      <c r="F337" s="52">
        <v>73.045935563557194</v>
      </c>
      <c r="G337" s="52">
        <v>74.832913306451601</v>
      </c>
      <c r="H337" s="52">
        <v>69.7564036885245</v>
      </c>
      <c r="I337" s="52">
        <v>69.7564036885245</v>
      </c>
      <c r="J337" s="52">
        <v>54.081560283687899</v>
      </c>
      <c r="K337" s="52">
        <v>54.081560283687899</v>
      </c>
      <c r="L337" s="52">
        <v>56.866100280051697</v>
      </c>
      <c r="M337" s="52">
        <v>60.983228984468198</v>
      </c>
    </row>
    <row r="338" spans="1:13" x14ac:dyDescent="0.3">
      <c r="A338" s="20">
        <f>VLOOKUP(B338,'[1]PORTFOLIO RAW'!A:B,2,FALSE)</f>
        <v>902335</v>
      </c>
      <c r="B338" s="20" t="s">
        <v>333</v>
      </c>
      <c r="C338" s="52">
        <v>76.426449843260102</v>
      </c>
      <c r="D338" s="52">
        <v>70.1118746904408</v>
      </c>
      <c r="E338" s="52">
        <v>78.396600858047904</v>
      </c>
      <c r="F338" s="52">
        <v>81.248615033942798</v>
      </c>
      <c r="G338" s="52">
        <v>72.896483609768794</v>
      </c>
      <c r="H338" s="52">
        <v>71.523070498691197</v>
      </c>
      <c r="I338" s="52">
        <v>77.326613434527104</v>
      </c>
      <c r="J338" s="52">
        <v>76.893579027355599</v>
      </c>
      <c r="K338" s="52">
        <v>75.749209124209102</v>
      </c>
      <c r="L338" s="52">
        <v>81.6740995260663</v>
      </c>
      <c r="M338" s="52">
        <v>74.550016242497804</v>
      </c>
    </row>
    <row r="339" spans="1:13" x14ac:dyDescent="0.3">
      <c r="A339" s="20">
        <f>VLOOKUP(B339,'[1]PORTFOLIO RAW'!A:B,2,FALSE)</f>
        <v>906195</v>
      </c>
      <c r="B339" s="20" t="s">
        <v>334</v>
      </c>
      <c r="C339" s="52">
        <v>75.957009419297506</v>
      </c>
      <c r="D339" s="52">
        <v>76.312455298324807</v>
      </c>
      <c r="E339" s="52">
        <v>80.812683501229401</v>
      </c>
      <c r="F339" s="52">
        <v>80.812683501229401</v>
      </c>
      <c r="G339" s="52">
        <v>81.482503619594098</v>
      </c>
      <c r="H339" s="52">
        <v>81.482503619594098</v>
      </c>
      <c r="I339" s="52">
        <v>74.503971890731194</v>
      </c>
      <c r="J339" s="52">
        <v>74.503971890731194</v>
      </c>
      <c r="K339" s="52">
        <v>72.909823026446603</v>
      </c>
      <c r="L339" s="52">
        <v>85.468226405877203</v>
      </c>
      <c r="M339" s="52">
        <v>85.468226405877203</v>
      </c>
    </row>
    <row r="340" spans="1:13" x14ac:dyDescent="0.3">
      <c r="A340" s="20">
        <f>VLOOKUP(B340,'[1]PORTFOLIO RAW'!A:B,2,FALSE)</f>
        <v>906785</v>
      </c>
      <c r="B340" s="20" t="s">
        <v>335</v>
      </c>
      <c r="C340" s="52">
        <v>24.925303030302999</v>
      </c>
      <c r="D340" s="52">
        <v>24.925303030302999</v>
      </c>
      <c r="E340" s="52">
        <v>24.925303030302999</v>
      </c>
      <c r="F340" s="52">
        <v>41.312159484893499</v>
      </c>
      <c r="G340" s="52">
        <v>53.517453611998199</v>
      </c>
      <c r="H340" s="52">
        <v>50.630991002019897</v>
      </c>
      <c r="I340" s="52">
        <v>68.836724658162098</v>
      </c>
      <c r="J340" s="52">
        <v>62.3975694444444</v>
      </c>
      <c r="K340" s="52">
        <v>64.605729701952697</v>
      </c>
      <c r="L340" s="52">
        <v>51.138347501555003</v>
      </c>
      <c r="M340" s="52">
        <v>51.138347501555003</v>
      </c>
    </row>
    <row r="341" spans="1:13" x14ac:dyDescent="0.3">
      <c r="A341" s="20" t="str">
        <f>VLOOKUP(B341,'[1]PORTFOLIO RAW'!A:B,2,FALSE)</f>
        <v>41195M</v>
      </c>
      <c r="B341" s="20" t="s">
        <v>336</v>
      </c>
      <c r="C341" s="52">
        <v>40.5951426024955</v>
      </c>
      <c r="D341" s="52">
        <v>37.325404666308302</v>
      </c>
      <c r="E341" s="52">
        <v>45.276858147713902</v>
      </c>
      <c r="F341" s="52">
        <v>45.794586707686697</v>
      </c>
      <c r="G341" s="52">
        <v>50.433759109311701</v>
      </c>
      <c r="H341" s="52">
        <v>49.785685919430598</v>
      </c>
      <c r="I341" s="52">
        <v>54.805011629793903</v>
      </c>
      <c r="J341" s="52">
        <v>50.502241641337299</v>
      </c>
      <c r="K341" s="52">
        <v>49.211127206127202</v>
      </c>
      <c r="L341" s="52">
        <v>53.599531382914101</v>
      </c>
      <c r="M341" s="52">
        <v>60.234832308655101</v>
      </c>
    </row>
    <row r="342" spans="1:13" x14ac:dyDescent="0.3">
      <c r="A342" s="20">
        <f>VLOOKUP(B342,'[1]PORTFOLIO RAW'!A:B,2,FALSE)</f>
        <v>905818</v>
      </c>
      <c r="B342" s="20" t="s">
        <v>337</v>
      </c>
      <c r="C342" s="52">
        <v>69.279611364019502</v>
      </c>
      <c r="D342" s="52">
        <v>75.444823232323202</v>
      </c>
      <c r="E342" s="52">
        <v>74.643669402110206</v>
      </c>
      <c r="F342" s="52">
        <v>87.646239036717702</v>
      </c>
      <c r="G342" s="52">
        <v>87.133381831983797</v>
      </c>
      <c r="H342" s="52">
        <v>87.133381831983797</v>
      </c>
      <c r="I342" s="52">
        <v>82.442600205549795</v>
      </c>
      <c r="J342" s="52">
        <v>86.418709350589893</v>
      </c>
      <c r="K342" s="52">
        <v>70.428273339563603</v>
      </c>
      <c r="L342" s="52">
        <v>70.428273339563603</v>
      </c>
      <c r="M342" s="52">
        <v>75.953231964191602</v>
      </c>
    </row>
    <row r="343" spans="1:13" x14ac:dyDescent="0.3">
      <c r="A343" s="20">
        <f>VLOOKUP(B343,'[1]PORTFOLIO RAW'!A:B,2,FALSE)</f>
        <v>904869</v>
      </c>
      <c r="B343" s="20" t="s">
        <v>338</v>
      </c>
      <c r="C343" s="52">
        <v>57.863852813852802</v>
      </c>
      <c r="D343" s="52">
        <v>48.192669638434801</v>
      </c>
      <c r="E343" s="52">
        <v>63.884128680780599</v>
      </c>
      <c r="F343" s="52">
        <v>68.607557232049899</v>
      </c>
      <c r="G343" s="52">
        <v>69.413944608023499</v>
      </c>
      <c r="H343" s="52">
        <v>67.531591530054598</v>
      </c>
      <c r="I343" s="52">
        <v>65.851297533401805</v>
      </c>
      <c r="J343" s="52">
        <v>62.901659067882399</v>
      </c>
      <c r="K343" s="52">
        <v>65.950729270729198</v>
      </c>
      <c r="L343" s="52">
        <v>67.331443013300699</v>
      </c>
      <c r="M343" s="52">
        <v>73.995610321315496</v>
      </c>
    </row>
    <row r="344" spans="1:13" x14ac:dyDescent="0.3">
      <c r="A344" s="20">
        <f>VLOOKUP(B344,'[1]PORTFOLIO RAW'!A:B,2,FALSE)</f>
        <v>922407</v>
      </c>
      <c r="B344" s="20" t="s">
        <v>339</v>
      </c>
      <c r="C344" s="52">
        <v>48.830413687436099</v>
      </c>
      <c r="D344" s="52">
        <v>44.1389008367873</v>
      </c>
      <c r="E344" s="52">
        <v>55.580271627330802</v>
      </c>
      <c r="F344" s="52">
        <v>61.1629797914104</v>
      </c>
      <c r="G344" s="52">
        <v>52.136255715350302</v>
      </c>
      <c r="H344" s="52">
        <v>48.838461458850801</v>
      </c>
      <c r="I344" s="52">
        <v>56.675422987835702</v>
      </c>
      <c r="J344" s="52">
        <v>58.849920461324302</v>
      </c>
      <c r="K344" s="52">
        <v>58.9237869753564</v>
      </c>
      <c r="L344" s="52">
        <v>58.939940422510801</v>
      </c>
      <c r="M344" s="52">
        <v>54.712235661689803</v>
      </c>
    </row>
    <row r="345" spans="1:13" x14ac:dyDescent="0.3">
      <c r="A345" s="20" t="str">
        <f>VLOOKUP(B345,'[1]PORTFOLIO RAW'!A:B,2,FALSE)</f>
        <v>13967H</v>
      </c>
      <c r="B345" s="20" t="s">
        <v>340</v>
      </c>
      <c r="C345" s="52">
        <v>59.8193558673469</v>
      </c>
      <c r="D345" s="52">
        <v>49.433992346938702</v>
      </c>
      <c r="E345" s="52">
        <v>49.067540322580598</v>
      </c>
      <c r="F345" s="52">
        <v>52.8095588235294</v>
      </c>
      <c r="G345" s="52">
        <v>42.219722222222202</v>
      </c>
      <c r="H345" s="52">
        <v>48.559012464045999</v>
      </c>
      <c r="I345" s="52">
        <v>44.642384105960197</v>
      </c>
      <c r="J345" s="52">
        <v>44.642384105960197</v>
      </c>
      <c r="K345" s="52">
        <v>38.9722826086956</v>
      </c>
      <c r="L345" s="52">
        <v>42.107712765957402</v>
      </c>
      <c r="M345" s="52">
        <v>43.778419811320703</v>
      </c>
    </row>
    <row r="346" spans="1:13" x14ac:dyDescent="0.3">
      <c r="A346" s="20" t="str">
        <f>VLOOKUP(B346,'[1]PORTFOLIO RAW'!A:B,2,FALSE)</f>
        <v>26406N</v>
      </c>
      <c r="B346" s="20" t="s">
        <v>341</v>
      </c>
      <c r="C346" s="52">
        <v>40.226265691819499</v>
      </c>
      <c r="D346" s="52">
        <v>24.7477464091134</v>
      </c>
      <c r="E346" s="52">
        <v>26.609485164209101</v>
      </c>
      <c r="F346" s="52">
        <v>27.036630989544602</v>
      </c>
      <c r="G346" s="52">
        <v>27.036630989544602</v>
      </c>
      <c r="H346" s="52">
        <v>30.393370177181598</v>
      </c>
      <c r="I346" s="52">
        <v>22.822987324426101</v>
      </c>
      <c r="J346" s="52">
        <v>22.822987324426101</v>
      </c>
      <c r="K346" s="52">
        <v>26.531726666852499</v>
      </c>
      <c r="L346" s="52">
        <v>44.563556047805399</v>
      </c>
      <c r="M346" s="52">
        <v>44.563556047805399</v>
      </c>
    </row>
    <row r="347" spans="1:13" x14ac:dyDescent="0.3">
      <c r="A347" s="20">
        <f>VLOOKUP(B347,'[1]PORTFOLIO RAW'!A:B,2,FALSE)</f>
        <v>905010</v>
      </c>
      <c r="B347" s="20" t="s">
        <v>342</v>
      </c>
      <c r="C347" s="52">
        <v>55.295052587515002</v>
      </c>
      <c r="D347" s="52">
        <v>61.225862068965498</v>
      </c>
      <c r="E347" s="52">
        <v>66.453965734612098</v>
      </c>
      <c r="F347" s="52">
        <v>76.662913746227304</v>
      </c>
      <c r="G347" s="52">
        <v>66.976611664436803</v>
      </c>
      <c r="H347" s="52">
        <v>73.252032453963594</v>
      </c>
      <c r="I347" s="52">
        <v>65.775184248205804</v>
      </c>
      <c r="J347" s="52">
        <v>65.775184248205804</v>
      </c>
      <c r="K347" s="52">
        <v>67.567673505572401</v>
      </c>
      <c r="L347" s="52">
        <v>72.558240521326994</v>
      </c>
      <c r="M347" s="52">
        <v>71.0470340133881</v>
      </c>
    </row>
    <row r="348" spans="1:13" x14ac:dyDescent="0.3">
      <c r="A348" s="20">
        <f>VLOOKUP(B348,'[1]PORTFOLIO RAW'!A:B,2,FALSE)</f>
        <v>905284</v>
      </c>
      <c r="B348" s="20" t="s">
        <v>343</v>
      </c>
      <c r="C348" s="52">
        <v>80.4047727272727</v>
      </c>
      <c r="D348" s="52">
        <v>80.4047727272727</v>
      </c>
      <c r="E348" s="52">
        <v>81.243259085580306</v>
      </c>
      <c r="F348" s="52">
        <v>81.724559282610002</v>
      </c>
      <c r="G348" s="52">
        <v>81.724559282610002</v>
      </c>
      <c r="H348" s="52">
        <v>78.220950971463196</v>
      </c>
      <c r="I348" s="52">
        <v>78.220950971463196</v>
      </c>
      <c r="J348" s="52">
        <v>80.341774199687805</v>
      </c>
      <c r="K348" s="52">
        <v>77.948570297626901</v>
      </c>
      <c r="L348" s="52">
        <v>77.948570297626901</v>
      </c>
      <c r="M348" s="52">
        <v>82.029620853080502</v>
      </c>
    </row>
    <row r="349" spans="1:13" x14ac:dyDescent="0.3">
      <c r="A349" s="20">
        <f>VLOOKUP(B349,'[1]PORTFOLIO RAW'!A:B,2,FALSE)</f>
        <v>543542</v>
      </c>
      <c r="B349" s="20" t="s">
        <v>344</v>
      </c>
      <c r="C349" s="52">
        <v>31.372023033463702</v>
      </c>
      <c r="D349" s="52">
        <v>64.944784382284297</v>
      </c>
      <c r="E349" s="52">
        <v>64.944784382284297</v>
      </c>
      <c r="F349" s="52">
        <v>64.981706721375502</v>
      </c>
      <c r="G349" s="52">
        <v>64.981706721375502</v>
      </c>
      <c r="H349" s="52">
        <v>69.060437962906207</v>
      </c>
      <c r="I349" s="52">
        <v>65.099277829190797</v>
      </c>
      <c r="J349" s="52">
        <v>65.099277829190797</v>
      </c>
      <c r="K349" s="52">
        <v>58.421590387264601</v>
      </c>
      <c r="L349" s="52">
        <v>59.304676585079697</v>
      </c>
      <c r="M349" s="52">
        <v>48.637648434040102</v>
      </c>
    </row>
    <row r="350" spans="1:13" x14ac:dyDescent="0.3">
      <c r="A350" s="20">
        <f>VLOOKUP(B350,'[1]PORTFOLIO RAW'!A:B,2,FALSE)</f>
        <v>878574</v>
      </c>
      <c r="B350" s="20" t="s">
        <v>345</v>
      </c>
      <c r="C350" s="52">
        <v>53.963995033797701</v>
      </c>
      <c r="D350" s="52">
        <v>68.756705052005898</v>
      </c>
      <c r="E350" s="52">
        <v>62.996189917936697</v>
      </c>
      <c r="F350" s="52">
        <v>71.582292750606996</v>
      </c>
      <c r="G350" s="52">
        <v>68.371446722370493</v>
      </c>
      <c r="H350" s="52">
        <v>60.189908821824801</v>
      </c>
      <c r="I350" s="52">
        <v>61.988129496402799</v>
      </c>
      <c r="J350" s="52">
        <v>61.2141114302445</v>
      </c>
      <c r="K350" s="52">
        <v>60.5481141665352</v>
      </c>
      <c r="L350" s="52">
        <v>60.5481141665352</v>
      </c>
      <c r="M350" s="52">
        <v>65.211660313208299</v>
      </c>
    </row>
    <row r="351" spans="1:13" x14ac:dyDescent="0.3">
      <c r="A351" s="20" t="str">
        <f>VLOOKUP(B351,'[1]PORTFOLIO RAW'!A:B,2,FALSE)</f>
        <v>14361V</v>
      </c>
      <c r="B351" s="20" t="s">
        <v>346</v>
      </c>
      <c r="C351" s="52">
        <v>63.487483530961804</v>
      </c>
      <c r="D351" s="52">
        <v>56.795236073627102</v>
      </c>
      <c r="E351" s="52">
        <v>66.047327708926403</v>
      </c>
      <c r="F351" s="52">
        <v>66.8174834157128</v>
      </c>
      <c r="G351" s="52">
        <v>76.839986555078795</v>
      </c>
      <c r="H351" s="52">
        <v>78.330942622950801</v>
      </c>
      <c r="I351" s="52">
        <v>75.187706977275298</v>
      </c>
      <c r="J351" s="52">
        <v>72.863390746369404</v>
      </c>
      <c r="K351" s="52">
        <v>65.966383616383595</v>
      </c>
      <c r="L351" s="52">
        <v>68.624316326774803</v>
      </c>
      <c r="M351" s="52">
        <v>64.622851474378393</v>
      </c>
    </row>
    <row r="352" spans="1:13" x14ac:dyDescent="0.3">
      <c r="A352" s="20">
        <f>VLOOKUP(B352,'[1]PORTFOLIO RAW'!A:B,2,FALSE)</f>
        <v>951584</v>
      </c>
      <c r="B352" s="20" t="s">
        <v>347</v>
      </c>
      <c r="C352" s="52">
        <v>44.106225296442602</v>
      </c>
      <c r="D352" s="52">
        <v>43.228866026980903</v>
      </c>
      <c r="E352" s="52">
        <v>43.228965442114699</v>
      </c>
      <c r="F352" s="52">
        <v>35.866758743675099</v>
      </c>
      <c r="G352" s="52">
        <v>31.720039480387101</v>
      </c>
      <c r="H352" s="52">
        <v>35.171509783183502</v>
      </c>
      <c r="I352" s="52">
        <v>33.482903031532899</v>
      </c>
      <c r="J352" s="52">
        <v>31.5833380677783</v>
      </c>
      <c r="K352" s="52">
        <v>35.871449446076298</v>
      </c>
      <c r="L352" s="52">
        <v>39.735017853480002</v>
      </c>
      <c r="M352" s="52">
        <v>40.503275064312596</v>
      </c>
    </row>
  </sheetData>
  <autoFilter ref="A3:M352" xr:uid="{7BBF4FD4-CC55-44C8-88E0-78DA5A623AD5}"/>
  <mergeCells count="1">
    <mergeCell ref="A1:M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0CD3-6028-497D-889E-69EF31EA8533}">
  <sheetPr>
    <tabColor rgb="FF92D050"/>
  </sheetPr>
  <dimension ref="A1:M352"/>
  <sheetViews>
    <sheetView topLeftCell="A83" workbookViewId="0">
      <selection sqref="A1:M1"/>
    </sheetView>
  </sheetViews>
  <sheetFormatPr baseColWidth="10" defaultRowHeight="14" x14ac:dyDescent="0.3"/>
  <cols>
    <col min="1" max="2" width="10.90625" style="50"/>
    <col min="3" max="13" width="12.26953125" style="10" bestFit="1" customWidth="1"/>
    <col min="14" max="16384" width="10.90625" style="10"/>
  </cols>
  <sheetData>
    <row r="1" spans="1:13" ht="23" thickBot="1" x14ac:dyDescent="0.5">
      <c r="A1" s="70" t="s">
        <v>7723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x14ac:dyDescent="0.3">
      <c r="A2" s="49"/>
      <c r="B2" s="49"/>
      <c r="C2" s="14">
        <v>2</v>
      </c>
      <c r="D2" s="14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</row>
    <row r="3" spans="1:13" ht="14.5" thickBot="1" x14ac:dyDescent="0.35">
      <c r="A3" s="16"/>
      <c r="B3" s="16"/>
      <c r="C3" s="17">
        <v>2007</v>
      </c>
      <c r="D3" s="17">
        <v>2008</v>
      </c>
      <c r="E3" s="17">
        <v>2009</v>
      </c>
      <c r="F3" s="17">
        <v>2010</v>
      </c>
      <c r="G3" s="17">
        <v>2011</v>
      </c>
      <c r="H3" s="17">
        <v>2012</v>
      </c>
      <c r="I3" s="17">
        <v>2013</v>
      </c>
      <c r="J3" s="17">
        <v>2014</v>
      </c>
      <c r="K3" s="17">
        <v>2015</v>
      </c>
      <c r="L3" s="17">
        <v>2016</v>
      </c>
      <c r="M3" s="17">
        <v>2017</v>
      </c>
    </row>
    <row r="4" spans="1:13" x14ac:dyDescent="0.3">
      <c r="A4" s="18" t="s">
        <v>0</v>
      </c>
      <c r="B4" s="18">
        <f>VLOOKUP(A4,'[1]MAPPING LISTE'!A:F,6,FALSE)</f>
        <v>902172</v>
      </c>
      <c r="C4" s="51">
        <v>87.196853146853101</v>
      </c>
      <c r="D4" s="51">
        <v>50.3827432494748</v>
      </c>
      <c r="E4" s="51">
        <v>47.140342093265602</v>
      </c>
      <c r="F4" s="51">
        <v>46.539558402705502</v>
      </c>
      <c r="G4" s="51">
        <v>50.033836893789299</v>
      </c>
      <c r="H4" s="51">
        <v>47.442829437102702</v>
      </c>
      <c r="I4" s="51">
        <v>55.2734479998418</v>
      </c>
      <c r="J4" s="51">
        <v>88.864443649800293</v>
      </c>
      <c r="K4" s="51">
        <v>50.953109390609399</v>
      </c>
      <c r="L4" s="51">
        <v>87.1265194400561</v>
      </c>
      <c r="M4" s="51">
        <v>50.687716496035698</v>
      </c>
    </row>
    <row r="5" spans="1:13" x14ac:dyDescent="0.3">
      <c r="A5" s="20" t="s">
        <v>1</v>
      </c>
      <c r="B5" s="20">
        <f>VLOOKUP(A5,'[1]MAPPING LISTE'!A:F,6,FALSE)</f>
        <v>916328</v>
      </c>
      <c r="C5" s="52">
        <v>34.369680500658703</v>
      </c>
      <c r="D5" s="52">
        <v>74.108803105194497</v>
      </c>
      <c r="E5" s="52">
        <v>40.291636137162897</v>
      </c>
      <c r="F5" s="52">
        <v>40.793147600156097</v>
      </c>
      <c r="G5" s="52">
        <v>39.468559278506198</v>
      </c>
      <c r="H5" s="52">
        <v>40.0113985655737</v>
      </c>
      <c r="I5" s="52">
        <v>44.822484869247397</v>
      </c>
      <c r="J5" s="52">
        <v>41.422323539344802</v>
      </c>
      <c r="K5" s="52">
        <v>42.586138861138799</v>
      </c>
      <c r="L5" s="52">
        <v>45.821978672985701</v>
      </c>
      <c r="M5" s="52">
        <v>43.0567856635166</v>
      </c>
    </row>
    <row r="6" spans="1:13" x14ac:dyDescent="0.3">
      <c r="A6" s="20" t="s">
        <v>2</v>
      </c>
      <c r="B6" s="20" t="str">
        <f>VLOOKUP(A6,'[1]MAPPING LISTE'!A:F,6,FALSE)</f>
        <v>14352P</v>
      </c>
      <c r="C6" s="52">
        <v>51.685845588235203</v>
      </c>
      <c r="D6" s="52">
        <v>72.464910775566196</v>
      </c>
      <c r="E6" s="52">
        <v>44.880138888888801</v>
      </c>
      <c r="F6" s="52">
        <v>82.828881987577603</v>
      </c>
      <c r="G6" s="52">
        <v>84.107277777777696</v>
      </c>
      <c r="H6" s="52">
        <v>49.473394241417402</v>
      </c>
      <c r="I6" s="52">
        <v>47.959103840682701</v>
      </c>
      <c r="J6" s="52">
        <v>88.9855263157894</v>
      </c>
      <c r="K6" s="52">
        <v>86.682500000000005</v>
      </c>
      <c r="L6" s="52">
        <v>92.692744755244703</v>
      </c>
      <c r="M6" s="52">
        <v>91.716032608695599</v>
      </c>
    </row>
    <row r="7" spans="1:13" x14ac:dyDescent="0.3">
      <c r="A7" s="20" t="s">
        <v>3</v>
      </c>
      <c r="B7" s="20">
        <f>VLOOKUP(A7,'[1]MAPPING LISTE'!A:F,6,FALSE)</f>
        <v>312367</v>
      </c>
      <c r="C7" s="52">
        <v>34.591233766233699</v>
      </c>
      <c r="D7" s="52">
        <v>36.641827637444202</v>
      </c>
      <c r="E7" s="52">
        <v>34.065250097694403</v>
      </c>
      <c r="F7" s="52">
        <v>33.580173647242397</v>
      </c>
      <c r="G7" s="52">
        <v>23.221912955465498</v>
      </c>
      <c r="H7" s="52">
        <v>25.839549180327801</v>
      </c>
      <c r="I7" s="52">
        <v>18.4242891401164</v>
      </c>
      <c r="J7" s="52">
        <v>50.753358882868497</v>
      </c>
      <c r="K7" s="52">
        <v>33.499075924075903</v>
      </c>
      <c r="L7" s="52">
        <v>35.063434012383397</v>
      </c>
      <c r="M7" s="52">
        <v>55.245990436818197</v>
      </c>
    </row>
    <row r="8" spans="1:13" x14ac:dyDescent="0.3">
      <c r="A8" s="20" t="s">
        <v>4</v>
      </c>
      <c r="B8" s="20">
        <f>VLOOKUP(A8,'[1]MAPPING LISTE'!A:F,6,FALSE)</f>
        <v>749382</v>
      </c>
      <c r="C8" s="52">
        <v>37.092576650713902</v>
      </c>
      <c r="D8" s="52">
        <v>38.053702002033297</v>
      </c>
      <c r="E8" s="52">
        <v>38.053702002033297</v>
      </c>
      <c r="F8" s="52">
        <v>44.299029377284299</v>
      </c>
      <c r="G8" s="52">
        <v>35.393899204244001</v>
      </c>
      <c r="H8" s="52">
        <v>48.863831967213102</v>
      </c>
      <c r="I8" s="52">
        <v>48.863831967213102</v>
      </c>
      <c r="J8" s="52">
        <v>43.561087745340501</v>
      </c>
      <c r="K8" s="52">
        <v>47.510669502910801</v>
      </c>
      <c r="L8" s="52">
        <v>45.014434680533597</v>
      </c>
      <c r="M8" s="52">
        <v>45.519894110798397</v>
      </c>
    </row>
    <row r="9" spans="1:13" x14ac:dyDescent="0.3">
      <c r="A9" s="20" t="s">
        <v>5</v>
      </c>
      <c r="B9" s="20" t="str">
        <f>VLOOKUP(A9,'[1]MAPPING LISTE'!A:F,6,FALSE)</f>
        <v>14806F</v>
      </c>
      <c r="C9" s="52">
        <v>37.2962121212121</v>
      </c>
      <c r="D9" s="52">
        <v>37.730193595624101</v>
      </c>
      <c r="E9" s="52">
        <v>37.730193595624101</v>
      </c>
      <c r="F9" s="52">
        <v>46.1303152492668</v>
      </c>
      <c r="G9" s="52">
        <v>49.030131182027397</v>
      </c>
      <c r="H9" s="52">
        <v>33.668146630236699</v>
      </c>
      <c r="I9" s="52">
        <v>46.424335373673202</v>
      </c>
      <c r="J9" s="52">
        <v>46.259532825030398</v>
      </c>
      <c r="K9" s="52">
        <v>46.259532825030398</v>
      </c>
      <c r="L9" s="52">
        <v>42.812791030059898</v>
      </c>
      <c r="M9" s="52">
        <v>27.929450299383099</v>
      </c>
    </row>
    <row r="10" spans="1:13" x14ac:dyDescent="0.3">
      <c r="A10" s="20" t="s">
        <v>6</v>
      </c>
      <c r="B10" s="20">
        <f>VLOOKUP(A10,'[1]MAPPING LISTE'!A:F,6,FALSE)</f>
        <v>936365</v>
      </c>
      <c r="C10" s="52">
        <v>66.492963194382398</v>
      </c>
      <c r="D10" s="52">
        <v>62.677185314685303</v>
      </c>
      <c r="E10" s="52">
        <v>36.271800250560801</v>
      </c>
      <c r="F10" s="52">
        <v>38.761891852285999</v>
      </c>
      <c r="G10" s="52">
        <v>35.158859108159398</v>
      </c>
      <c r="H10" s="52">
        <v>43.250636237440503</v>
      </c>
      <c r="I10" s="52">
        <v>41.235470741947402</v>
      </c>
      <c r="J10" s="52">
        <v>41.235470741947402</v>
      </c>
      <c r="K10" s="52">
        <v>78.280173838852406</v>
      </c>
      <c r="L10" s="52">
        <v>39.892114328969903</v>
      </c>
      <c r="M10" s="52">
        <v>43.134463351854798</v>
      </c>
    </row>
    <row r="11" spans="1:13" x14ac:dyDescent="0.3">
      <c r="A11" s="20" t="s">
        <v>7</v>
      </c>
      <c r="B11" s="20">
        <f>VLOOKUP(A11,'[1]MAPPING LISTE'!A:F,6,FALSE)</f>
        <v>545101</v>
      </c>
      <c r="C11" s="52">
        <v>50.5035581602218</v>
      </c>
      <c r="D11" s="52">
        <v>34.330640168400201</v>
      </c>
      <c r="E11" s="52">
        <v>33.561277780549197</v>
      </c>
      <c r="F11" s="52">
        <v>33.561277780549197</v>
      </c>
      <c r="G11" s="52">
        <v>44.781637717121498</v>
      </c>
      <c r="H11" s="52">
        <v>44.781637717121498</v>
      </c>
      <c r="I11" s="52">
        <v>53.846650152405502</v>
      </c>
      <c r="J11" s="52">
        <v>53.846650152405502</v>
      </c>
      <c r="K11" s="52">
        <v>32.588883611955403</v>
      </c>
      <c r="L11" s="52">
        <v>58.433746808746797</v>
      </c>
      <c r="M11" s="52">
        <v>66.988270142180099</v>
      </c>
    </row>
    <row r="12" spans="1:13" x14ac:dyDescent="0.3">
      <c r="A12" s="20" t="s">
        <v>8</v>
      </c>
      <c r="B12" s="20">
        <f>VLOOKUP(A12,'[1]MAPPING LISTE'!A:F,6,FALSE)</f>
        <v>933185</v>
      </c>
      <c r="C12" s="52">
        <v>52.782482993197199</v>
      </c>
      <c r="D12" s="52">
        <v>35.9708877443136</v>
      </c>
      <c r="E12" s="52">
        <v>35.9708877443136</v>
      </c>
      <c r="F12" s="52">
        <v>58.328971975660103</v>
      </c>
      <c r="G12" s="52">
        <v>42.4401332658569</v>
      </c>
      <c r="H12" s="52">
        <v>69.337764055451601</v>
      </c>
      <c r="I12" s="52">
        <v>38.737109744560101</v>
      </c>
      <c r="J12" s="52">
        <v>38.737109744560101</v>
      </c>
      <c r="K12" s="52">
        <v>69.659622985709902</v>
      </c>
      <c r="L12" s="52">
        <v>69.118896213572597</v>
      </c>
      <c r="M12" s="52">
        <v>69.7313587381975</v>
      </c>
    </row>
    <row r="13" spans="1:13" x14ac:dyDescent="0.3">
      <c r="A13" s="20" t="s">
        <v>9</v>
      </c>
      <c r="B13" s="20">
        <f>VLOOKUP(A13,'[1]MAPPING LISTE'!A:F,6,FALSE)</f>
        <v>277642</v>
      </c>
      <c r="C13" s="52">
        <v>47.935210803689102</v>
      </c>
      <c r="D13" s="52">
        <v>47.935210803689102</v>
      </c>
      <c r="E13" s="52">
        <v>50.4291706791157</v>
      </c>
      <c r="F13" s="52">
        <v>49.678110366805399</v>
      </c>
      <c r="G13" s="52">
        <v>83.594284397848796</v>
      </c>
      <c r="H13" s="52">
        <v>83.594284397848796</v>
      </c>
      <c r="I13" s="52">
        <v>84.716912184538103</v>
      </c>
      <c r="J13" s="52">
        <v>84.716912184538103</v>
      </c>
      <c r="K13" s="52">
        <v>82.687352245862797</v>
      </c>
      <c r="L13" s="52">
        <v>82.000544544975796</v>
      </c>
      <c r="M13" s="52">
        <v>89.222975395093798</v>
      </c>
    </row>
    <row r="14" spans="1:13" x14ac:dyDescent="0.3">
      <c r="A14" s="20" t="s">
        <v>10</v>
      </c>
      <c r="B14" s="20">
        <f>VLOOKUP(A14,'[1]MAPPING LISTE'!A:F,6,FALSE)</f>
        <v>905271</v>
      </c>
      <c r="C14" s="52">
        <v>66.565326340326294</v>
      </c>
      <c r="D14" s="52">
        <v>78.888182691262202</v>
      </c>
      <c r="E14" s="52">
        <v>72.150888470303101</v>
      </c>
      <c r="F14" s="52">
        <v>77.437420797230601</v>
      </c>
      <c r="G14" s="52">
        <v>40.825981781376498</v>
      </c>
      <c r="H14" s="52">
        <v>84.362444829760406</v>
      </c>
      <c r="I14" s="52">
        <v>83.578388888036599</v>
      </c>
      <c r="J14" s="52">
        <v>45.614554424915198</v>
      </c>
      <c r="K14" s="52">
        <v>46.770640706810902</v>
      </c>
      <c r="L14" s="52">
        <v>79.926533231776105</v>
      </c>
      <c r="M14" s="52">
        <v>76.728143814821195</v>
      </c>
    </row>
    <row r="15" spans="1:13" x14ac:dyDescent="0.3">
      <c r="A15" s="20" t="s">
        <v>11</v>
      </c>
      <c r="B15" s="20">
        <f>VLOOKUP(A15,'[1]MAPPING LISTE'!A:F,6,FALSE)</f>
        <v>277355</v>
      </c>
      <c r="C15" s="52">
        <v>44.900541125541103</v>
      </c>
      <c r="D15" s="52">
        <v>44.900541125541103</v>
      </c>
      <c r="E15" s="52">
        <v>36.647063423789703</v>
      </c>
      <c r="F15" s="52">
        <v>37.963870058494798</v>
      </c>
      <c r="G15" s="52">
        <v>37.963870058494798</v>
      </c>
      <c r="H15" s="52">
        <v>41.3347672064777</v>
      </c>
      <c r="I15" s="52">
        <v>27.501161573414102</v>
      </c>
      <c r="J15" s="52">
        <v>35.5353785254824</v>
      </c>
      <c r="K15" s="52">
        <v>58.519485686727101</v>
      </c>
      <c r="L15" s="52">
        <v>66.453928602773303</v>
      </c>
      <c r="M15" s="52">
        <v>35.587406453902403</v>
      </c>
    </row>
    <row r="16" spans="1:13" x14ac:dyDescent="0.3">
      <c r="A16" s="20" t="s">
        <v>12</v>
      </c>
      <c r="B16" s="20">
        <f>VLOOKUP(A16,'[1]MAPPING LISTE'!A:F,6,FALSE)</f>
        <v>130298</v>
      </c>
      <c r="C16" s="52">
        <v>51.461783952959003</v>
      </c>
      <c r="D16" s="52">
        <v>43.691094661689498</v>
      </c>
      <c r="E16" s="52">
        <v>50.438409710605001</v>
      </c>
      <c r="F16" s="52">
        <v>50.438409710605001</v>
      </c>
      <c r="G16" s="52">
        <v>53.170086337457803</v>
      </c>
      <c r="H16" s="52">
        <v>39.7573836032388</v>
      </c>
      <c r="I16" s="52">
        <v>66.905454740685101</v>
      </c>
      <c r="J16" s="52">
        <v>66.905454740685101</v>
      </c>
      <c r="K16" s="52">
        <v>63.243954010836497</v>
      </c>
      <c r="L16" s="52">
        <v>65.401329167286605</v>
      </c>
      <c r="M16" s="52">
        <v>58.987828111769602</v>
      </c>
    </row>
    <row r="17" spans="1:13" x14ac:dyDescent="0.3">
      <c r="A17" s="20" t="s">
        <v>13</v>
      </c>
      <c r="B17" s="20">
        <f>VLOOKUP(A17,'[1]MAPPING LISTE'!A:F,6,FALSE)</f>
        <v>325596</v>
      </c>
      <c r="C17" s="52">
        <v>40.7485650510204</v>
      </c>
      <c r="D17" s="52">
        <v>26.693472306755901</v>
      </c>
      <c r="E17" s="52">
        <v>26.693472306755901</v>
      </c>
      <c r="F17" s="52">
        <v>31.525402046783601</v>
      </c>
      <c r="G17" s="52">
        <v>31.743131868131801</v>
      </c>
      <c r="H17" s="52">
        <v>21.6510416666666</v>
      </c>
      <c r="I17" s="52">
        <v>24.326428571428501</v>
      </c>
      <c r="J17" s="52">
        <v>26.7179273429273</v>
      </c>
      <c r="K17" s="52">
        <v>22.6146501925545</v>
      </c>
      <c r="L17" s="52">
        <v>44.788435828876999</v>
      </c>
      <c r="M17" s="52">
        <v>31.934722222222199</v>
      </c>
    </row>
    <row r="18" spans="1:13" x14ac:dyDescent="0.3">
      <c r="A18" s="20" t="s">
        <v>14</v>
      </c>
      <c r="B18" s="20">
        <f>VLOOKUP(A18,'[1]MAPPING LISTE'!A:F,6,FALSE)</f>
        <v>906979</v>
      </c>
      <c r="C18" s="52">
        <v>53.860865470148099</v>
      </c>
      <c r="D18" s="52">
        <v>48.125626959247597</v>
      </c>
      <c r="E18" s="52">
        <v>60.838314709036901</v>
      </c>
      <c r="F18" s="52">
        <v>55.332300183340699</v>
      </c>
      <c r="G18" s="52">
        <v>55.332300183340699</v>
      </c>
      <c r="H18" s="52">
        <v>56.029956249183698</v>
      </c>
      <c r="I18" s="52">
        <v>52.148238393718103</v>
      </c>
      <c r="J18" s="52">
        <v>47.864747973657501</v>
      </c>
      <c r="K18" s="52">
        <v>47.864747973657501</v>
      </c>
      <c r="L18" s="52">
        <v>53.556449447077398</v>
      </c>
      <c r="M18" s="52">
        <v>53.556449447077398</v>
      </c>
    </row>
    <row r="19" spans="1:13" x14ac:dyDescent="0.3">
      <c r="A19" s="20" t="s">
        <v>15</v>
      </c>
      <c r="B19" s="20">
        <f>VLOOKUP(A19,'[1]MAPPING LISTE'!A:F,6,FALSE)</f>
        <v>322677</v>
      </c>
      <c r="C19" s="52">
        <v>43.513542860239603</v>
      </c>
      <c r="D19" s="52">
        <v>37.5126468769325</v>
      </c>
      <c r="E19" s="52">
        <v>43.517490788812502</v>
      </c>
      <c r="F19" s="52">
        <v>43.517490788812502</v>
      </c>
      <c r="G19" s="52">
        <v>48.8395074224021</v>
      </c>
      <c r="H19" s="52">
        <v>45.864415433490997</v>
      </c>
      <c r="I19" s="52">
        <v>49.170442170388498</v>
      </c>
      <c r="J19" s="52">
        <v>49.501078929935296</v>
      </c>
      <c r="K19" s="52">
        <v>49.501078929935296</v>
      </c>
      <c r="L19" s="52">
        <v>49.023834860791297</v>
      </c>
      <c r="M19" s="52">
        <v>84.7135190833921</v>
      </c>
    </row>
    <row r="20" spans="1:13" x14ac:dyDescent="0.3">
      <c r="A20" s="20" t="s">
        <v>16</v>
      </c>
      <c r="B20" s="20" t="str">
        <f>VLOOKUP(A20,'[1]MAPPING LISTE'!A:F,6,FALSE)</f>
        <v>29026M</v>
      </c>
      <c r="C20" s="52">
        <v>30.101827263530598</v>
      </c>
      <c r="D20" s="52">
        <v>33.802759740259702</v>
      </c>
      <c r="E20" s="52">
        <v>33.626319699695003</v>
      </c>
      <c r="F20" s="52">
        <v>32.808425281015097</v>
      </c>
      <c r="G20" s="52">
        <v>31.634353622783699</v>
      </c>
      <c r="H20" s="52">
        <v>31.634353622783699</v>
      </c>
      <c r="I20" s="52">
        <v>31.3945718727681</v>
      </c>
      <c r="J20" s="52">
        <v>31.3945718727681</v>
      </c>
      <c r="K20" s="52">
        <v>34.141110613524397</v>
      </c>
      <c r="L20" s="52">
        <v>38.496925465157098</v>
      </c>
      <c r="M20" s="52">
        <v>38.496925465157098</v>
      </c>
    </row>
    <row r="21" spans="1:13" x14ac:dyDescent="0.3">
      <c r="A21" s="20" t="s">
        <v>17</v>
      </c>
      <c r="B21" s="20">
        <f>VLOOKUP(A21,'[1]MAPPING LISTE'!A:F,6,FALSE)</f>
        <v>904853</v>
      </c>
      <c r="C21" s="52">
        <v>42.8581529581529</v>
      </c>
      <c r="D21" s="52">
        <v>55.202679898110802</v>
      </c>
      <c r="E21" s="52">
        <v>57.778765576831198</v>
      </c>
      <c r="F21" s="52">
        <v>28.8760259827135</v>
      </c>
      <c r="G21" s="52">
        <v>37.422102390852302</v>
      </c>
      <c r="H21" s="52">
        <v>39.318801229508097</v>
      </c>
      <c r="I21" s="52">
        <v>36.190228216098198</v>
      </c>
      <c r="J21" s="52">
        <v>41.335359675785199</v>
      </c>
      <c r="K21" s="52">
        <v>36.510948253135702</v>
      </c>
      <c r="L21" s="52">
        <v>42.651852245020898</v>
      </c>
      <c r="M21" s="52">
        <v>76.579317355454194</v>
      </c>
    </row>
    <row r="22" spans="1:13" x14ac:dyDescent="0.3">
      <c r="A22" s="20" t="s">
        <v>18</v>
      </c>
      <c r="B22" s="20">
        <f>VLOOKUP(A22,'[1]MAPPING LISTE'!A:F,6,FALSE)</f>
        <v>891399</v>
      </c>
      <c r="C22" s="52">
        <v>27.164145768025101</v>
      </c>
      <c r="D22" s="52">
        <v>28.150376114413099</v>
      </c>
      <c r="E22" s="52">
        <v>28.150376114413099</v>
      </c>
      <c r="F22" s="52">
        <v>32.044996417871502</v>
      </c>
      <c r="G22" s="52">
        <v>21.392576995372998</v>
      </c>
      <c r="H22" s="52">
        <v>21.392576995372998</v>
      </c>
      <c r="I22" s="52">
        <v>30.935540326520901</v>
      </c>
      <c r="J22" s="52">
        <v>29.745064747973601</v>
      </c>
      <c r="K22" s="52">
        <v>29.745064747973601</v>
      </c>
      <c r="L22" s="52">
        <v>35.571272477522399</v>
      </c>
      <c r="M22" s="52">
        <v>38.811372920337703</v>
      </c>
    </row>
    <row r="23" spans="1:13" x14ac:dyDescent="0.3">
      <c r="A23" s="20" t="s">
        <v>19</v>
      </c>
      <c r="B23" s="20">
        <f>VLOOKUP(A23,'[1]MAPPING LISTE'!A:F,6,FALSE)</f>
        <v>670942</v>
      </c>
      <c r="C23" s="52">
        <v>53.852774295704897</v>
      </c>
      <c r="D23" s="52">
        <v>25.707570579494799</v>
      </c>
      <c r="E23" s="52">
        <v>55.989595545134797</v>
      </c>
      <c r="F23" s="52">
        <v>43.739700158014401</v>
      </c>
      <c r="G23" s="52">
        <v>43.739700158014401</v>
      </c>
      <c r="H23" s="52">
        <v>50.312170667447297</v>
      </c>
      <c r="I23" s="52">
        <v>50.312170667447297</v>
      </c>
      <c r="J23" s="52">
        <v>55.378436921356901</v>
      </c>
      <c r="K23" s="52">
        <v>32.437475024975001</v>
      </c>
      <c r="L23" s="52">
        <v>32.437475024975001</v>
      </c>
      <c r="M23" s="52">
        <v>54.697698036560503</v>
      </c>
    </row>
    <row r="24" spans="1:13" x14ac:dyDescent="0.3">
      <c r="A24" s="20" t="s">
        <v>20</v>
      </c>
      <c r="B24" s="20">
        <f>VLOOKUP(A24,'[1]MAPPING LISTE'!A:F,6,FALSE)</f>
        <v>905425</v>
      </c>
      <c r="C24" s="52">
        <v>39.415500235466403</v>
      </c>
      <c r="D24" s="52">
        <v>36.447085078121397</v>
      </c>
      <c r="E24" s="52">
        <v>36.447085078121397</v>
      </c>
      <c r="F24" s="52">
        <v>80.207769684356506</v>
      </c>
      <c r="G24" s="52">
        <v>80.207769684356506</v>
      </c>
      <c r="H24" s="52">
        <v>37.659888801832203</v>
      </c>
      <c r="I24" s="52">
        <v>37.659888801832203</v>
      </c>
      <c r="J24" s="52">
        <v>67.414439876670102</v>
      </c>
      <c r="K24" s="52">
        <v>67.202399949341398</v>
      </c>
      <c r="L24" s="52">
        <v>73.905789889415402</v>
      </c>
      <c r="M24" s="52">
        <v>44.908768419258799</v>
      </c>
    </row>
    <row r="25" spans="1:13" x14ac:dyDescent="0.3">
      <c r="A25" s="20" t="s">
        <v>21</v>
      </c>
      <c r="B25" s="20">
        <f>VLOOKUP(A25,'[1]MAPPING LISTE'!A:F,6,FALSE)</f>
        <v>906156</v>
      </c>
      <c r="C25" s="52">
        <v>67.328067748621294</v>
      </c>
      <c r="D25" s="52">
        <v>41.749070273083603</v>
      </c>
      <c r="E25" s="52">
        <v>45.937763904594902</v>
      </c>
      <c r="F25" s="52">
        <v>45.937763904594902</v>
      </c>
      <c r="G25" s="52">
        <v>41.1420529465966</v>
      </c>
      <c r="H25" s="52">
        <v>44.315283745372803</v>
      </c>
      <c r="I25" s="52">
        <v>42.921951610685902</v>
      </c>
      <c r="J25" s="52">
        <v>36.082542681021501</v>
      </c>
      <c r="K25" s="52">
        <v>40.5570067991709</v>
      </c>
      <c r="L25" s="52">
        <v>40.5570067991709</v>
      </c>
      <c r="M25" s="52">
        <v>35.563999260490696</v>
      </c>
    </row>
    <row r="26" spans="1:13" x14ac:dyDescent="0.3">
      <c r="A26" s="20" t="s">
        <v>22</v>
      </c>
      <c r="B26" s="20">
        <f>VLOOKUP(A26,'[1]MAPPING LISTE'!A:F,6,FALSE)</f>
        <v>916305</v>
      </c>
      <c r="C26" s="52">
        <v>29.5926477191787</v>
      </c>
      <c r="D26" s="52">
        <v>40.201882343846599</v>
      </c>
      <c r="E26" s="52">
        <v>31.905949357077699</v>
      </c>
      <c r="F26" s="52">
        <v>31.4227233427189</v>
      </c>
      <c r="G26" s="52">
        <v>31.4227233427189</v>
      </c>
      <c r="H26" s="52">
        <v>21.9450718244581</v>
      </c>
      <c r="I26" s="52">
        <v>21.9450718244581</v>
      </c>
      <c r="J26" s="52">
        <v>20.5672912001524</v>
      </c>
      <c r="K26" s="52">
        <v>28.8565890631108</v>
      </c>
      <c r="L26" s="52">
        <v>39.456614903700697</v>
      </c>
      <c r="M26" s="52">
        <v>39.364526584442302</v>
      </c>
    </row>
    <row r="27" spans="1:13" x14ac:dyDescent="0.3">
      <c r="A27" s="20" t="s">
        <v>23</v>
      </c>
      <c r="B27" s="20">
        <f>VLOOKUP(A27,'[1]MAPPING LISTE'!A:F,6,FALSE)</f>
        <v>680902</v>
      </c>
      <c r="C27" s="52">
        <v>33.311468129571502</v>
      </c>
      <c r="D27" s="52">
        <v>45.210537933113599</v>
      </c>
      <c r="E27" s="52">
        <v>41.8691575781259</v>
      </c>
      <c r="F27" s="52">
        <v>56.278632731577297</v>
      </c>
      <c r="G27" s="52">
        <v>46.205032706527902</v>
      </c>
      <c r="H27" s="52">
        <v>53.495343529254903</v>
      </c>
      <c r="I27" s="52">
        <v>44.609068891066499</v>
      </c>
      <c r="J27" s="52">
        <v>44.928901810492903</v>
      </c>
      <c r="K27" s="52">
        <v>42.111836080586102</v>
      </c>
      <c r="L27" s="52">
        <v>50.839086614412402</v>
      </c>
      <c r="M27" s="52">
        <v>52.673276240902901</v>
      </c>
    </row>
    <row r="28" spans="1:13" x14ac:dyDescent="0.3">
      <c r="A28" s="20" t="s">
        <v>24</v>
      </c>
      <c r="B28" s="20" t="str">
        <f>VLOOKUP(A28,'[1]MAPPING LISTE'!A:F,6,FALSE)</f>
        <v>31604H</v>
      </c>
      <c r="C28" s="52">
        <v>54.302886977886899</v>
      </c>
      <c r="D28" s="52">
        <v>35.892189821693897</v>
      </c>
      <c r="E28" s="52">
        <v>67.714186576114102</v>
      </c>
      <c r="F28" s="52">
        <v>34.783688865764802</v>
      </c>
      <c r="G28" s="52">
        <v>29.891437291748701</v>
      </c>
      <c r="H28" s="52">
        <v>29.2223726580796</v>
      </c>
      <c r="I28" s="52">
        <v>35.613222579830797</v>
      </c>
      <c r="J28" s="52">
        <v>36.151044521401097</v>
      </c>
      <c r="K28" s="52">
        <v>60.885962462734099</v>
      </c>
      <c r="L28" s="52">
        <v>61.137424514600198</v>
      </c>
      <c r="M28" s="52">
        <v>71.002831598346305</v>
      </c>
    </row>
    <row r="29" spans="1:13" x14ac:dyDescent="0.3">
      <c r="A29" s="20" t="s">
        <v>25</v>
      </c>
      <c r="B29" s="20">
        <f>VLOOKUP(A29,'[1]MAPPING LISTE'!A:F,6,FALSE)</f>
        <v>154680</v>
      </c>
      <c r="C29" s="52">
        <v>33.994805194805203</v>
      </c>
      <c r="D29" s="52">
        <v>23.436456857527901</v>
      </c>
      <c r="E29" s="52">
        <v>27.234056271981199</v>
      </c>
      <c r="F29" s="52">
        <v>33.915146053218301</v>
      </c>
      <c r="G29" s="52">
        <v>37.974726377547498</v>
      </c>
      <c r="H29" s="52">
        <v>35.409131659836099</v>
      </c>
      <c r="I29" s="52">
        <v>29.2567932666853</v>
      </c>
      <c r="J29" s="52">
        <v>28.4050983683406</v>
      </c>
      <c r="K29" s="52">
        <v>35.240693130399002</v>
      </c>
      <c r="L29" s="52">
        <v>29.613889367988399</v>
      </c>
      <c r="M29" s="52">
        <v>53.584399318575798</v>
      </c>
    </row>
    <row r="30" spans="1:13" x14ac:dyDescent="0.3">
      <c r="A30" s="20" t="s">
        <v>26</v>
      </c>
      <c r="B30" s="20">
        <f>VLOOKUP(A30,'[1]MAPPING LISTE'!A:F,6,FALSE)</f>
        <v>938692</v>
      </c>
      <c r="C30" s="52">
        <v>66.273593073593105</v>
      </c>
      <c r="D30" s="52">
        <v>32.120836428925202</v>
      </c>
      <c r="E30" s="52">
        <v>42.759251236046602</v>
      </c>
      <c r="F30" s="52">
        <v>35.355359001040497</v>
      </c>
      <c r="G30" s="52">
        <v>31.442780026990501</v>
      </c>
      <c r="H30" s="52">
        <v>30.828455512956101</v>
      </c>
      <c r="I30" s="52">
        <v>33.454488943407398</v>
      </c>
      <c r="J30" s="52">
        <v>36.733915906788198</v>
      </c>
      <c r="K30" s="52">
        <v>39.040834165834099</v>
      </c>
      <c r="L30" s="52">
        <v>75.952970163722497</v>
      </c>
      <c r="M30" s="52">
        <v>84.9607728427372</v>
      </c>
    </row>
    <row r="31" spans="1:13" x14ac:dyDescent="0.3">
      <c r="A31" s="20" t="s">
        <v>27</v>
      </c>
      <c r="B31" s="20">
        <f>VLOOKUP(A31,'[1]MAPPING LISTE'!A:F,6,FALSE)</f>
        <v>546075</v>
      </c>
      <c r="C31" s="52">
        <v>47.756765300961099</v>
      </c>
      <c r="D31" s="52">
        <v>22.639239722634901</v>
      </c>
      <c r="E31" s="52">
        <v>34.692388209680097</v>
      </c>
      <c r="F31" s="52">
        <v>34.692388209680097</v>
      </c>
      <c r="G31" s="52">
        <v>33.1856203007518</v>
      </c>
      <c r="H31" s="52">
        <v>33.1856203007518</v>
      </c>
      <c r="I31" s="52">
        <v>27.9769467213114</v>
      </c>
      <c r="J31" s="52">
        <v>30.560114826072201</v>
      </c>
      <c r="K31" s="52">
        <v>30.560114826072201</v>
      </c>
      <c r="L31" s="52">
        <v>32.063081655186899</v>
      </c>
      <c r="M31" s="52">
        <v>24.922260850586099</v>
      </c>
    </row>
    <row r="32" spans="1:13" x14ac:dyDescent="0.3">
      <c r="A32" s="20" t="s">
        <v>28</v>
      </c>
      <c r="B32" s="20">
        <f>VLOOKUP(A32,'[1]MAPPING LISTE'!A:F,6,FALSE)</f>
        <v>905276</v>
      </c>
      <c r="C32" s="52">
        <v>38.846896853146802</v>
      </c>
      <c r="D32" s="52">
        <v>54.462015266730702</v>
      </c>
      <c r="E32" s="52">
        <v>42.149303927315302</v>
      </c>
      <c r="F32" s="52">
        <v>47.730777912101303</v>
      </c>
      <c r="G32" s="52">
        <v>44.265777876180799</v>
      </c>
      <c r="H32" s="52">
        <v>72.567532059756701</v>
      </c>
      <c r="I32" s="52">
        <v>70.470766547855902</v>
      </c>
      <c r="J32" s="52">
        <v>81.260928918039795</v>
      </c>
      <c r="K32" s="52">
        <v>80.235967640606802</v>
      </c>
      <c r="L32" s="52">
        <v>78.3314828811897</v>
      </c>
      <c r="M32" s="52">
        <v>77.343206804210297</v>
      </c>
    </row>
    <row r="33" spans="1:13" x14ac:dyDescent="0.3">
      <c r="A33" s="20" t="s">
        <v>29</v>
      </c>
      <c r="B33" s="20" t="str">
        <f>VLOOKUP(A33,'[1]MAPPING LISTE'!A:F,6,FALSE)</f>
        <v>14737P</v>
      </c>
      <c r="C33" s="52">
        <v>37.196745516388297</v>
      </c>
      <c r="D33" s="52">
        <v>36.087995770945199</v>
      </c>
      <c r="E33" s="52">
        <v>42.598685312342901</v>
      </c>
      <c r="F33" s="52">
        <v>40.9835123110118</v>
      </c>
      <c r="G33" s="52">
        <v>41.047250337381897</v>
      </c>
      <c r="H33" s="52">
        <v>36.980078941577702</v>
      </c>
      <c r="I33" s="52">
        <v>37.838787153815197</v>
      </c>
      <c r="J33" s="52">
        <v>39.065899968825399</v>
      </c>
      <c r="K33" s="52">
        <v>37.596903096903098</v>
      </c>
      <c r="L33" s="52">
        <v>35.6646620071594</v>
      </c>
      <c r="M33" s="52">
        <v>37.4592106944866</v>
      </c>
    </row>
    <row r="34" spans="1:13" x14ac:dyDescent="0.3">
      <c r="A34" s="20" t="s">
        <v>30</v>
      </c>
      <c r="B34" s="20">
        <f>VLOOKUP(A34,'[1]MAPPING LISTE'!A:F,6,FALSE)</f>
        <v>922817</v>
      </c>
      <c r="C34" s="52">
        <v>37.492183411826197</v>
      </c>
      <c r="D34" s="52">
        <v>59.396158606245201</v>
      </c>
      <c r="E34" s="52">
        <v>63.6612811791383</v>
      </c>
      <c r="F34" s="52">
        <v>30.2355985387785</v>
      </c>
      <c r="G34" s="52">
        <v>36.710718113612003</v>
      </c>
      <c r="H34" s="52">
        <v>34.316645671458502</v>
      </c>
      <c r="I34" s="52">
        <v>40.121978740456399</v>
      </c>
      <c r="J34" s="52">
        <v>43.430164604060501</v>
      </c>
      <c r="K34" s="52">
        <v>38.364368206521704</v>
      </c>
      <c r="L34" s="52">
        <v>54.720797607706103</v>
      </c>
      <c r="M34" s="52">
        <v>61.154702240566102</v>
      </c>
    </row>
    <row r="35" spans="1:13" x14ac:dyDescent="0.3">
      <c r="A35" s="20" t="s">
        <v>31</v>
      </c>
      <c r="B35" s="20">
        <f>VLOOKUP(A35,'[1]MAPPING LISTE'!A:F,6,FALSE)</f>
        <v>921983</v>
      </c>
      <c r="C35" s="52">
        <v>48.5671918236186</v>
      </c>
      <c r="D35" s="52">
        <v>38.664189649302003</v>
      </c>
      <c r="E35" s="52">
        <v>39.862741456166397</v>
      </c>
      <c r="F35" s="52">
        <v>37.445799877605403</v>
      </c>
      <c r="G35" s="52">
        <v>48.7422100026184</v>
      </c>
      <c r="H35" s="52">
        <v>48.7422100026184</v>
      </c>
      <c r="I35" s="52">
        <v>55.867503438613703</v>
      </c>
      <c r="J35" s="52">
        <v>57.738284615894401</v>
      </c>
      <c r="K35" s="52">
        <v>57.738284615894401</v>
      </c>
      <c r="L35" s="52">
        <v>40.290646013179597</v>
      </c>
      <c r="M35" s="52">
        <v>66.862143038331894</v>
      </c>
    </row>
    <row r="36" spans="1:13" x14ac:dyDescent="0.3">
      <c r="A36" s="20" t="s">
        <v>32</v>
      </c>
      <c r="B36" s="20">
        <f>VLOOKUP(A36,'[1]MAPPING LISTE'!A:F,6,FALSE)</f>
        <v>132808</v>
      </c>
      <c r="C36" s="52">
        <v>48.750242007220898</v>
      </c>
      <c r="D36" s="52">
        <v>43.635272213661999</v>
      </c>
      <c r="E36" s="52">
        <v>32.621899107000701</v>
      </c>
      <c r="F36" s="52">
        <v>59.4036075419626</v>
      </c>
      <c r="G36" s="52">
        <v>58.222935644399399</v>
      </c>
      <c r="H36" s="52">
        <v>50.092010225612697</v>
      </c>
      <c r="I36" s="52">
        <v>50.092010225612697</v>
      </c>
      <c r="J36" s="52">
        <v>50.996674928964403</v>
      </c>
      <c r="K36" s="52">
        <v>54.1063069908814</v>
      </c>
      <c r="L36" s="52">
        <v>29.1017401063182</v>
      </c>
      <c r="M36" s="52">
        <v>58.164885808794999</v>
      </c>
    </row>
    <row r="37" spans="1:13" x14ac:dyDescent="0.3">
      <c r="A37" s="20" t="s">
        <v>33</v>
      </c>
      <c r="B37" s="20">
        <f>VLOOKUP(A37,'[1]MAPPING LISTE'!A:F,6,FALSE)</f>
        <v>992816</v>
      </c>
      <c r="C37" s="52">
        <v>37.797348484848399</v>
      </c>
      <c r="D37" s="52">
        <v>38.898743189697797</v>
      </c>
      <c r="E37" s="52">
        <v>32.535463071512297</v>
      </c>
      <c r="F37" s="52">
        <v>32.876377241843599</v>
      </c>
      <c r="G37" s="52">
        <v>35.252110228401101</v>
      </c>
      <c r="H37" s="52">
        <v>33.577859365513</v>
      </c>
      <c r="I37" s="52">
        <v>33.604773324197701</v>
      </c>
      <c r="J37" s="52">
        <v>34.111772486772402</v>
      </c>
      <c r="K37" s="52">
        <v>37.293275121105303</v>
      </c>
      <c r="L37" s="52">
        <v>38.812563473256603</v>
      </c>
      <c r="M37" s="52">
        <v>40.751063806885803</v>
      </c>
    </row>
    <row r="38" spans="1:13" x14ac:dyDescent="0.3">
      <c r="A38" s="20" t="s">
        <v>34</v>
      </c>
      <c r="B38" s="20">
        <f>VLOOKUP(A38,'[1]MAPPING LISTE'!A:F,6,FALSE)</f>
        <v>905296</v>
      </c>
      <c r="C38" s="52">
        <v>77.250349608735704</v>
      </c>
      <c r="D38" s="52">
        <v>77.008616671036904</v>
      </c>
      <c r="E38" s="52">
        <v>47.994433860883099</v>
      </c>
      <c r="F38" s="52">
        <v>77.300227244904207</v>
      </c>
      <c r="G38" s="52">
        <v>77.300227244904207</v>
      </c>
      <c r="H38" s="52">
        <v>45.504442644984998</v>
      </c>
      <c r="I38" s="52">
        <v>79.113066082088693</v>
      </c>
      <c r="J38" s="52">
        <v>79.113066082088693</v>
      </c>
      <c r="K38" s="52">
        <v>73.812075401269098</v>
      </c>
      <c r="L38" s="52">
        <v>72.050395480807794</v>
      </c>
      <c r="M38" s="52">
        <v>73.842093306623099</v>
      </c>
    </row>
    <row r="39" spans="1:13" x14ac:dyDescent="0.3">
      <c r="A39" s="20" t="s">
        <v>35</v>
      </c>
      <c r="B39" s="20">
        <f>VLOOKUP(A39,'[1]MAPPING LISTE'!A:F,6,FALSE)</f>
        <v>921093</v>
      </c>
      <c r="C39" s="52">
        <v>27.194209956709901</v>
      </c>
      <c r="D39" s="52">
        <v>51.600477605603899</v>
      </c>
      <c r="E39" s="52">
        <v>41.347104627096797</v>
      </c>
      <c r="F39" s="52">
        <v>42.353913599779098</v>
      </c>
      <c r="G39" s="52">
        <v>46.336408523908503</v>
      </c>
      <c r="H39" s="52">
        <v>65.856796448087394</v>
      </c>
      <c r="I39" s="52">
        <v>39.746869945903697</v>
      </c>
      <c r="J39" s="52">
        <v>37.671363596317299</v>
      </c>
      <c r="K39" s="52">
        <v>68.191556707181704</v>
      </c>
      <c r="L39" s="52">
        <v>61.8789020765416</v>
      </c>
      <c r="M39" s="52">
        <v>58.687490660955298</v>
      </c>
    </row>
    <row r="40" spans="1:13" x14ac:dyDescent="0.3">
      <c r="A40" s="20" t="s">
        <v>36</v>
      </c>
      <c r="B40" s="20">
        <f>VLOOKUP(A40,'[1]MAPPING LISTE'!A:F,6,FALSE)</f>
        <v>905113</v>
      </c>
      <c r="C40" s="52">
        <v>80.472424242424196</v>
      </c>
      <c r="D40" s="52">
        <v>78.201080712611599</v>
      </c>
      <c r="E40" s="52">
        <v>40.263262477235301</v>
      </c>
      <c r="F40" s="52">
        <v>43.7870380780071</v>
      </c>
      <c r="G40" s="52">
        <v>42.478178357683497</v>
      </c>
      <c r="H40" s="52">
        <v>42.558784952331102</v>
      </c>
      <c r="I40" s="52">
        <v>41.752318574199599</v>
      </c>
      <c r="J40" s="52">
        <v>44.234441681250097</v>
      </c>
      <c r="K40" s="52">
        <v>40.864487023044099</v>
      </c>
      <c r="L40" s="52">
        <v>85.656436572905704</v>
      </c>
      <c r="M40" s="52">
        <v>80.259351046169598</v>
      </c>
    </row>
    <row r="41" spans="1:13" x14ac:dyDescent="0.3">
      <c r="A41" s="20" t="s">
        <v>37</v>
      </c>
      <c r="B41" s="20" t="str">
        <f>VLOOKUP(A41,'[1]MAPPING LISTE'!A:F,6,FALSE)</f>
        <v>28341F</v>
      </c>
      <c r="C41" s="52">
        <v>30.024257884972101</v>
      </c>
      <c r="D41" s="52">
        <v>43.053331094982198</v>
      </c>
      <c r="E41" s="52">
        <v>47.297695807514103</v>
      </c>
      <c r="F41" s="52">
        <v>47.297695807514103</v>
      </c>
      <c r="G41" s="52">
        <v>46.5894298245614</v>
      </c>
      <c r="H41" s="52">
        <v>52.7641723511937</v>
      </c>
      <c r="I41" s="52">
        <v>52.7641723511937</v>
      </c>
      <c r="J41" s="52">
        <v>34.884340172239099</v>
      </c>
      <c r="K41" s="52">
        <v>34.884340172239099</v>
      </c>
      <c r="L41" s="52">
        <v>33.710615471484999</v>
      </c>
      <c r="M41" s="52">
        <v>53.883013386104601</v>
      </c>
    </row>
    <row r="42" spans="1:13" x14ac:dyDescent="0.3">
      <c r="A42" s="20" t="s">
        <v>38</v>
      </c>
      <c r="B42" s="20">
        <f>VLOOKUP(A42,'[1]MAPPING LISTE'!A:F,6,FALSE)</f>
        <v>945388</v>
      </c>
      <c r="C42" s="52">
        <v>37.742946708463897</v>
      </c>
      <c r="D42" s="52">
        <v>36.8896138854792</v>
      </c>
      <c r="E42" s="52">
        <v>38.177692813243802</v>
      </c>
      <c r="F42" s="52">
        <v>41.283563566239202</v>
      </c>
      <c r="G42" s="52">
        <v>38.099018804162299</v>
      </c>
      <c r="H42" s="52">
        <v>36.2220747117819</v>
      </c>
      <c r="I42" s="52">
        <v>36.089256833735597</v>
      </c>
      <c r="J42" s="52">
        <v>36.355265186555599</v>
      </c>
      <c r="K42" s="52">
        <v>34.979601995226901</v>
      </c>
      <c r="L42" s="52">
        <v>36.780987969376497</v>
      </c>
      <c r="M42" s="52">
        <v>35.277161330775201</v>
      </c>
    </row>
    <row r="43" spans="1:13" x14ac:dyDescent="0.3">
      <c r="A43" s="20" t="s">
        <v>39</v>
      </c>
      <c r="B43" s="20">
        <f>VLOOKUP(A43,'[1]MAPPING LISTE'!A:F,6,FALSE)</f>
        <v>702259</v>
      </c>
      <c r="C43" s="52">
        <v>49.129545454545401</v>
      </c>
      <c r="D43" s="52">
        <v>43.600541565652598</v>
      </c>
      <c r="E43" s="52">
        <v>47.245976139576499</v>
      </c>
      <c r="F43" s="52">
        <v>47.024626703575301</v>
      </c>
      <c r="G43" s="52">
        <v>47.024626703575301</v>
      </c>
      <c r="H43" s="52">
        <v>72.201075819672099</v>
      </c>
      <c r="I43" s="52">
        <v>81.665996742557496</v>
      </c>
      <c r="J43" s="52">
        <v>81.561573714097193</v>
      </c>
      <c r="K43" s="52">
        <v>81.561573714097193</v>
      </c>
      <c r="L43" s="52">
        <v>91.840343601895697</v>
      </c>
      <c r="M43" s="52">
        <v>91.827788794391594</v>
      </c>
    </row>
    <row r="44" spans="1:13" x14ac:dyDescent="0.3">
      <c r="A44" s="20" t="s">
        <v>40</v>
      </c>
      <c r="B44" s="20">
        <f>VLOOKUP(A44,'[1]MAPPING LISTE'!A:F,6,FALSE)</f>
        <v>912669</v>
      </c>
      <c r="C44" s="52">
        <v>37.687437686939099</v>
      </c>
      <c r="D44" s="52">
        <v>56.3529247055423</v>
      </c>
      <c r="E44" s="52">
        <v>34.302872215709201</v>
      </c>
      <c r="F44" s="52">
        <v>34.302872215709201</v>
      </c>
      <c r="G44" s="52">
        <v>34.302872215709201</v>
      </c>
      <c r="H44" s="52">
        <v>53.488523001651998</v>
      </c>
      <c r="I44" s="52">
        <v>53.931979228647101</v>
      </c>
      <c r="J44" s="52">
        <v>53.931979228647101</v>
      </c>
      <c r="K44" s="52">
        <v>53.931979228647101</v>
      </c>
      <c r="L44" s="52">
        <v>54.089526342451798</v>
      </c>
      <c r="M44" s="52">
        <v>56.184710289710303</v>
      </c>
    </row>
    <row r="45" spans="1:13" x14ac:dyDescent="0.3">
      <c r="A45" s="20" t="s">
        <v>41</v>
      </c>
      <c r="B45" s="20">
        <f>VLOOKUP(A45,'[1]MAPPING LISTE'!A:F,6,FALSE)</f>
        <v>544616</v>
      </c>
      <c r="C45" s="52">
        <v>28.891666666666602</v>
      </c>
      <c r="D45" s="52">
        <v>33.375169584598403</v>
      </c>
      <c r="E45" s="52">
        <v>35.893926413562902</v>
      </c>
      <c r="F45" s="52">
        <v>32.3377696055245</v>
      </c>
      <c r="G45" s="52">
        <v>23.033244522505299</v>
      </c>
      <c r="H45" s="52">
        <v>21.283261232544</v>
      </c>
      <c r="I45" s="52">
        <v>28.1293304168296</v>
      </c>
      <c r="J45" s="52">
        <v>37.830200444764898</v>
      </c>
      <c r="K45" s="52">
        <v>30.208586867677699</v>
      </c>
      <c r="L45" s="52">
        <v>36.764760195373299</v>
      </c>
      <c r="M45" s="52">
        <v>74.519248215797703</v>
      </c>
    </row>
    <row r="46" spans="1:13" x14ac:dyDescent="0.3">
      <c r="A46" s="20" t="s">
        <v>42</v>
      </c>
      <c r="B46" s="20">
        <f>VLOOKUP(A46,'[1]MAPPING LISTE'!A:F,6,FALSE)</f>
        <v>130502</v>
      </c>
      <c r="C46" s="52">
        <v>39.143900873138101</v>
      </c>
      <c r="D46" s="52">
        <v>48.671819210041903</v>
      </c>
      <c r="E46" s="52">
        <v>48.671819210041903</v>
      </c>
      <c r="F46" s="52">
        <v>40.010409882332503</v>
      </c>
      <c r="G46" s="52">
        <v>20.859865258097098</v>
      </c>
      <c r="H46" s="52">
        <v>20.859865258097098</v>
      </c>
      <c r="I46" s="52">
        <v>37.335247768172003</v>
      </c>
      <c r="J46" s="52">
        <v>37.335247768172003</v>
      </c>
      <c r="K46" s="52">
        <v>81.890418405124194</v>
      </c>
      <c r="L46" s="52">
        <v>81.890418405124194</v>
      </c>
      <c r="M46" s="52">
        <v>77.776464583316795</v>
      </c>
    </row>
    <row r="47" spans="1:13" x14ac:dyDescent="0.3">
      <c r="A47" s="20" t="s">
        <v>43</v>
      </c>
      <c r="B47" s="20">
        <f>VLOOKUP(A47,'[1]MAPPING LISTE'!A:F,6,FALSE)</f>
        <v>921161</v>
      </c>
      <c r="C47" s="52">
        <v>24.449688057041001</v>
      </c>
      <c r="D47" s="52">
        <v>24.449688057041001</v>
      </c>
      <c r="E47" s="52">
        <v>74.947154161781896</v>
      </c>
      <c r="F47" s="52">
        <v>41.2203128534588</v>
      </c>
      <c r="G47" s="52">
        <v>41.2203128534588</v>
      </c>
      <c r="H47" s="52">
        <v>49.810182186234798</v>
      </c>
      <c r="I47" s="52">
        <v>75.717788175474595</v>
      </c>
      <c r="J47" s="52">
        <v>72.650595238095207</v>
      </c>
      <c r="K47" s="52">
        <v>72.650595238095207</v>
      </c>
      <c r="L47" s="52">
        <v>77.843473193473102</v>
      </c>
      <c r="M47" s="52">
        <v>81.749881272318902</v>
      </c>
    </row>
    <row r="48" spans="1:13" x14ac:dyDescent="0.3">
      <c r="A48" s="20" t="s">
        <v>44</v>
      </c>
      <c r="B48" s="20">
        <f>VLOOKUP(A48,'[1]MAPPING LISTE'!A:F,6,FALSE)</f>
        <v>921431</v>
      </c>
      <c r="C48" s="52">
        <v>25.628550834597799</v>
      </c>
      <c r="D48" s="52">
        <v>37.643610698365499</v>
      </c>
      <c r="E48" s="52">
        <v>37.643610698365499</v>
      </c>
      <c r="F48" s="52">
        <v>80.603231733821502</v>
      </c>
      <c r="G48" s="52">
        <v>80.603231733821502</v>
      </c>
      <c r="H48" s="52">
        <v>73.342022879201494</v>
      </c>
      <c r="I48" s="52">
        <v>75.477880236794107</v>
      </c>
      <c r="J48" s="52">
        <v>38.844277226693698</v>
      </c>
      <c r="K48" s="52">
        <v>44.060842803030297</v>
      </c>
      <c r="L48" s="52">
        <v>44.060842803030297</v>
      </c>
      <c r="M48" s="52">
        <v>43.546573306126</v>
      </c>
    </row>
    <row r="49" spans="1:13" x14ac:dyDescent="0.3">
      <c r="A49" s="20" t="s">
        <v>45</v>
      </c>
      <c r="B49" s="20">
        <f>VLOOKUP(A49,'[1]MAPPING LISTE'!A:F,6,FALSE)</f>
        <v>932060</v>
      </c>
      <c r="C49" s="52">
        <v>47.663731060606104</v>
      </c>
      <c r="D49" s="52">
        <v>58.902871252512803</v>
      </c>
      <c r="E49" s="52">
        <v>59.454907050745199</v>
      </c>
      <c r="F49" s="52">
        <v>65.3814711238293</v>
      </c>
      <c r="G49" s="52">
        <v>56.155881446928298</v>
      </c>
      <c r="H49" s="52">
        <v>36.856104192938197</v>
      </c>
      <c r="I49" s="52">
        <v>63.916335896799801</v>
      </c>
      <c r="J49" s="52">
        <v>64.434438016799007</v>
      </c>
      <c r="K49" s="52">
        <v>67.269803725686103</v>
      </c>
      <c r="L49" s="52">
        <v>39.3032590733349</v>
      </c>
      <c r="M49" s="52">
        <v>75.305173346504802</v>
      </c>
    </row>
    <row r="50" spans="1:13" x14ac:dyDescent="0.3">
      <c r="A50" s="20" t="s">
        <v>46</v>
      </c>
      <c r="B50" s="20">
        <f>VLOOKUP(A50,'[1]MAPPING LISTE'!A:F,6,FALSE)</f>
        <v>923937</v>
      </c>
      <c r="C50" s="52">
        <v>44.2707651044607</v>
      </c>
      <c r="D50" s="52">
        <v>38.312498425970198</v>
      </c>
      <c r="E50" s="52">
        <v>39.213151267260699</v>
      </c>
      <c r="F50" s="52">
        <v>42.012884658156601</v>
      </c>
      <c r="G50" s="52">
        <v>40.568898805533898</v>
      </c>
      <c r="H50" s="52">
        <v>37.001058467741899</v>
      </c>
      <c r="I50" s="52">
        <v>35.812935729669199</v>
      </c>
      <c r="J50" s="52">
        <v>36.193049361323297</v>
      </c>
      <c r="K50" s="52">
        <v>35.751754215933303</v>
      </c>
      <c r="L50" s="52">
        <v>40.592388048019501</v>
      </c>
      <c r="M50" s="52">
        <v>40.299868696592597</v>
      </c>
    </row>
    <row r="51" spans="1:13" x14ac:dyDescent="0.3">
      <c r="A51" s="20" t="s">
        <v>47</v>
      </c>
      <c r="B51" s="20">
        <f>VLOOKUP(A51,'[1]MAPPING LISTE'!A:F,6,FALSE)</f>
        <v>905840</v>
      </c>
      <c r="C51" s="52">
        <v>21.9775389025389</v>
      </c>
      <c r="D51" s="52">
        <v>57.749972139673098</v>
      </c>
      <c r="E51" s="52">
        <v>32.670670453167297</v>
      </c>
      <c r="F51" s="52">
        <v>37.466427657821697</v>
      </c>
      <c r="G51" s="52">
        <v>37.713261572498197</v>
      </c>
      <c r="H51" s="52">
        <v>37.104654566744699</v>
      </c>
      <c r="I51" s="52">
        <v>41.303728070175403</v>
      </c>
      <c r="J51" s="52">
        <v>39.175890054312603</v>
      </c>
      <c r="K51" s="52">
        <v>48.104712216916901</v>
      </c>
      <c r="L51" s="52">
        <v>42.030308821281103</v>
      </c>
      <c r="M51" s="52">
        <v>46.237085346416201</v>
      </c>
    </row>
    <row r="52" spans="1:13" x14ac:dyDescent="0.3">
      <c r="A52" s="20" t="s">
        <v>48</v>
      </c>
      <c r="B52" s="20">
        <f>VLOOKUP(A52,'[1]MAPPING LISTE'!A:F,6,FALSE)</f>
        <v>916365</v>
      </c>
      <c r="C52" s="52">
        <v>74.886138088012103</v>
      </c>
      <c r="D52" s="52">
        <v>37.216203717742601</v>
      </c>
      <c r="E52" s="52">
        <v>37.216203717742601</v>
      </c>
      <c r="F52" s="52">
        <v>45.040519722294398</v>
      </c>
      <c r="G52" s="52">
        <v>45.040519722294398</v>
      </c>
      <c r="H52" s="52">
        <v>39.7942174692622</v>
      </c>
      <c r="I52" s="52">
        <v>39.7942174692622</v>
      </c>
      <c r="J52" s="52">
        <v>78.142519419115104</v>
      </c>
      <c r="K52" s="52">
        <v>78.142519419115104</v>
      </c>
      <c r="L52" s="52">
        <v>46.833841158841103</v>
      </c>
      <c r="M52" s="52">
        <v>68.520393508545098</v>
      </c>
    </row>
    <row r="53" spans="1:13" x14ac:dyDescent="0.3">
      <c r="A53" s="20" t="s">
        <v>49</v>
      </c>
      <c r="B53" s="20">
        <f>VLOOKUP(A53,'[1]MAPPING LISTE'!A:F,6,FALSE)</f>
        <v>992305</v>
      </c>
      <c r="C53" s="52">
        <v>40.719711086015401</v>
      </c>
      <c r="D53" s="52">
        <v>40.719711086015401</v>
      </c>
      <c r="E53" s="52">
        <v>31.024172899824499</v>
      </c>
      <c r="F53" s="52">
        <v>23.9675964723451</v>
      </c>
      <c r="G53" s="52">
        <v>22.7386259283588</v>
      </c>
      <c r="H53" s="52">
        <v>22.7386259283588</v>
      </c>
      <c r="I53" s="52">
        <v>32.0979210735061</v>
      </c>
      <c r="J53" s="52">
        <v>32.113816680959097</v>
      </c>
      <c r="K53" s="52">
        <v>25.545076565225799</v>
      </c>
      <c r="L53" s="52">
        <v>41.212412891750901</v>
      </c>
      <c r="M53" s="52">
        <v>41.212412891750901</v>
      </c>
    </row>
    <row r="54" spans="1:13" x14ac:dyDescent="0.3">
      <c r="A54" s="20" t="s">
        <v>50</v>
      </c>
      <c r="B54" s="20">
        <f>VLOOKUP(A54,'[1]MAPPING LISTE'!A:F,6,FALSE)</f>
        <v>905876</v>
      </c>
      <c r="C54" s="52">
        <v>32.893725296442597</v>
      </c>
      <c r="D54" s="52">
        <v>62.704210510355701</v>
      </c>
      <c r="E54" s="52">
        <v>36.518302001339798</v>
      </c>
      <c r="F54" s="52">
        <v>77.207352367325697</v>
      </c>
      <c r="G54" s="52">
        <v>40.7928821227868</v>
      </c>
      <c r="H54" s="52">
        <v>82.779072745901601</v>
      </c>
      <c r="I54" s="52">
        <v>72.688677629325099</v>
      </c>
      <c r="J54" s="52">
        <v>40.312774400540299</v>
      </c>
      <c r="K54" s="52">
        <v>76.407992007991993</v>
      </c>
      <c r="L54" s="52">
        <v>45.326885561778901</v>
      </c>
      <c r="M54" s="52">
        <v>45.202635864694599</v>
      </c>
    </row>
    <row r="55" spans="1:13" x14ac:dyDescent="0.3">
      <c r="A55" s="20" t="s">
        <v>51</v>
      </c>
      <c r="B55" s="20">
        <f>VLOOKUP(A55,'[1]MAPPING LISTE'!A:F,6,FALSE)</f>
        <v>874227</v>
      </c>
      <c r="C55" s="52">
        <v>27.944171304885501</v>
      </c>
      <c r="D55" s="52">
        <v>21.327346339581599</v>
      </c>
      <c r="E55" s="52">
        <v>27.430425296339699</v>
      </c>
      <c r="F55" s="52">
        <v>23.1849521025892</v>
      </c>
      <c r="G55" s="52">
        <v>13.8856190958164</v>
      </c>
      <c r="H55" s="52">
        <v>12.779042661458901</v>
      </c>
      <c r="I55" s="52">
        <v>12.629704845395199</v>
      </c>
      <c r="J55" s="52">
        <v>12.6424406710311</v>
      </c>
      <c r="K55" s="52">
        <v>12.234765234765201</v>
      </c>
      <c r="L55" s="52">
        <v>14.506930964505299</v>
      </c>
      <c r="M55" s="52">
        <v>22.2957873683958</v>
      </c>
    </row>
    <row r="56" spans="1:13" x14ac:dyDescent="0.3">
      <c r="A56" s="20" t="s">
        <v>52</v>
      </c>
      <c r="B56" s="20">
        <f>VLOOKUP(A56,'[1]MAPPING LISTE'!A:F,6,FALSE)</f>
        <v>929302</v>
      </c>
      <c r="C56" s="52">
        <v>30.9806818181818</v>
      </c>
      <c r="D56" s="52">
        <v>53.347653810539001</v>
      </c>
      <c r="E56" s="52">
        <v>35.562964048456401</v>
      </c>
      <c r="F56" s="52">
        <v>69.1461368366285</v>
      </c>
      <c r="G56" s="52">
        <v>34.141176966738101</v>
      </c>
      <c r="H56" s="52">
        <v>32.8096823770491</v>
      </c>
      <c r="I56" s="52">
        <v>30.354871349443801</v>
      </c>
      <c r="J56" s="52">
        <v>35.185182800130498</v>
      </c>
      <c r="K56" s="52">
        <v>41.780219780219703</v>
      </c>
      <c r="L56" s="52">
        <v>49.835809332847198</v>
      </c>
      <c r="M56" s="52">
        <v>82.503558324261107</v>
      </c>
    </row>
    <row r="57" spans="1:13" x14ac:dyDescent="0.3">
      <c r="A57" s="20" t="s">
        <v>53</v>
      </c>
      <c r="B57" s="20">
        <f>VLOOKUP(A57,'[1]MAPPING LISTE'!A:F,6,FALSE)</f>
        <v>545725</v>
      </c>
      <c r="C57" s="52">
        <v>24.8935255437531</v>
      </c>
      <c r="D57" s="52">
        <v>29.312221396731001</v>
      </c>
      <c r="E57" s="52">
        <v>29.312221396731001</v>
      </c>
      <c r="F57" s="52">
        <v>38.8811134235171</v>
      </c>
      <c r="G57" s="52">
        <v>38.8811134235171</v>
      </c>
      <c r="H57" s="52">
        <v>44.167999325236103</v>
      </c>
      <c r="I57" s="52">
        <v>44.211144448496498</v>
      </c>
      <c r="J57" s="52">
        <v>80.373505572441701</v>
      </c>
      <c r="K57" s="52">
        <v>80.373505572441701</v>
      </c>
      <c r="L57" s="52">
        <v>80.059416738474695</v>
      </c>
      <c r="M57" s="52">
        <v>43.130824545197903</v>
      </c>
    </row>
    <row r="58" spans="1:13" x14ac:dyDescent="0.3">
      <c r="A58" s="20" t="s">
        <v>54</v>
      </c>
      <c r="B58" s="20">
        <f>VLOOKUP(A58,'[1]MAPPING LISTE'!A:F,6,FALSE)</f>
        <v>904818</v>
      </c>
      <c r="C58" s="52">
        <v>52.169091099366803</v>
      </c>
      <c r="D58" s="52">
        <v>37.638143883110402</v>
      </c>
      <c r="E58" s="52">
        <v>37.638143883110402</v>
      </c>
      <c r="F58" s="52">
        <v>39.3202111975558</v>
      </c>
      <c r="G58" s="52">
        <v>36.923228900075898</v>
      </c>
      <c r="H58" s="52">
        <v>59.044838017174101</v>
      </c>
      <c r="I58" s="52">
        <v>45.784087016101402</v>
      </c>
      <c r="J58" s="52">
        <v>43.050278622087099</v>
      </c>
      <c r="K58" s="52">
        <v>43.050278622087099</v>
      </c>
      <c r="L58" s="52">
        <v>42.705682833501598</v>
      </c>
      <c r="M58" s="52">
        <v>48.683871586579102</v>
      </c>
    </row>
    <row r="59" spans="1:13" x14ac:dyDescent="0.3">
      <c r="A59" s="20" t="s">
        <v>55</v>
      </c>
      <c r="B59" s="20">
        <f>VLOOKUP(A59,'[1]MAPPING LISTE'!A:F,6,FALSE)</f>
        <v>894371</v>
      </c>
      <c r="C59" s="52">
        <v>41.409899845916797</v>
      </c>
      <c r="D59" s="52">
        <v>30.627034774123398</v>
      </c>
      <c r="E59" s="52">
        <v>61.212745864269799</v>
      </c>
      <c r="F59" s="52">
        <v>49.309333009093699</v>
      </c>
      <c r="G59" s="52">
        <v>41.567613444669298</v>
      </c>
      <c r="H59" s="52">
        <v>57.095144862846901</v>
      </c>
      <c r="I59" s="52">
        <v>29.4094346371642</v>
      </c>
      <c r="J59" s="52">
        <v>52.818810444874202</v>
      </c>
      <c r="K59" s="52">
        <v>53.653199741435003</v>
      </c>
      <c r="L59" s="52">
        <v>66.876811307245802</v>
      </c>
      <c r="M59" s="52">
        <v>70.825472631304095</v>
      </c>
    </row>
    <row r="60" spans="1:13" x14ac:dyDescent="0.3">
      <c r="A60" s="20" t="s">
        <v>56</v>
      </c>
      <c r="B60" s="20">
        <f>VLOOKUP(A60,'[1]MAPPING LISTE'!A:F,6,FALSE)</f>
        <v>325824</v>
      </c>
      <c r="C60" s="52">
        <v>41.6709484066767</v>
      </c>
      <c r="D60" s="52">
        <v>35.760111989459801</v>
      </c>
      <c r="E60" s="52">
        <v>49.7246338357036</v>
      </c>
      <c r="F60" s="52">
        <v>63.572019971529102</v>
      </c>
      <c r="G60" s="52">
        <v>30.669972684703399</v>
      </c>
      <c r="H60" s="52">
        <v>29.693406701311201</v>
      </c>
      <c r="I60" s="52">
        <v>26.4650358606557</v>
      </c>
      <c r="J60" s="52">
        <v>35.195129610597199</v>
      </c>
      <c r="K60" s="52">
        <v>35.496242823370402</v>
      </c>
      <c r="L60" s="52">
        <v>41.023207489587797</v>
      </c>
      <c r="M60" s="52">
        <v>41.023207489587797</v>
      </c>
    </row>
    <row r="61" spans="1:13" x14ac:dyDescent="0.3">
      <c r="A61" s="20" t="s">
        <v>57</v>
      </c>
      <c r="B61" s="20">
        <f>VLOOKUP(A61,'[1]MAPPING LISTE'!A:F,6,FALSE)</f>
        <v>905080</v>
      </c>
      <c r="C61" s="52">
        <v>52.009375677433297</v>
      </c>
      <c r="D61" s="52">
        <v>49.842384143093398</v>
      </c>
      <c r="E61" s="52">
        <v>49.842384143093398</v>
      </c>
      <c r="F61" s="52">
        <v>83.226618906587603</v>
      </c>
      <c r="G61" s="52">
        <v>83.226618906587603</v>
      </c>
      <c r="H61" s="52">
        <v>51.176071187584299</v>
      </c>
      <c r="I61" s="52">
        <v>48.740843688685402</v>
      </c>
      <c r="J61" s="52">
        <v>51.5594388637655</v>
      </c>
      <c r="K61" s="52">
        <v>51.5594388637655</v>
      </c>
      <c r="L61" s="52">
        <v>75.109724932627103</v>
      </c>
      <c r="M61" s="52">
        <v>44.3319073995672</v>
      </c>
    </row>
    <row r="62" spans="1:13" x14ac:dyDescent="0.3">
      <c r="A62" s="20" t="s">
        <v>58</v>
      </c>
      <c r="B62" s="20">
        <f>VLOOKUP(A62,'[1]MAPPING LISTE'!A:F,6,FALSE)</f>
        <v>912216</v>
      </c>
      <c r="C62" s="52">
        <v>32.770508658008602</v>
      </c>
      <c r="D62" s="52">
        <v>57.214889583440097</v>
      </c>
      <c r="E62" s="52">
        <v>35.270735638921401</v>
      </c>
      <c r="F62" s="52">
        <v>47.127886210872603</v>
      </c>
      <c r="G62" s="52">
        <v>52.8418286884474</v>
      </c>
      <c r="H62" s="52">
        <v>48.538867605131799</v>
      </c>
      <c r="I62" s="52">
        <v>58.526705421377102</v>
      </c>
      <c r="J62" s="52">
        <v>60.261815364443599</v>
      </c>
      <c r="K62" s="52">
        <v>61.919700299700303</v>
      </c>
      <c r="L62" s="52">
        <v>62.4319614593579</v>
      </c>
      <c r="M62" s="52">
        <v>59.225481176317302</v>
      </c>
    </row>
    <row r="63" spans="1:13" x14ac:dyDescent="0.3">
      <c r="A63" s="20" t="s">
        <v>59</v>
      </c>
      <c r="B63" s="20">
        <f>VLOOKUP(A63,'[1]MAPPING LISTE'!A:F,6,FALSE)</f>
        <v>879628</v>
      </c>
      <c r="C63" s="52">
        <v>45.984090909090902</v>
      </c>
      <c r="D63" s="52">
        <v>28.954759571306599</v>
      </c>
      <c r="E63" s="52">
        <v>28.954759571306599</v>
      </c>
      <c r="F63" s="52">
        <v>22.7839273326396</v>
      </c>
      <c r="G63" s="52">
        <v>23.417406417999601</v>
      </c>
      <c r="H63" s="52">
        <v>36.908811475409799</v>
      </c>
      <c r="I63" s="52">
        <v>36.908811475409799</v>
      </c>
      <c r="J63" s="52">
        <v>37.3669273131352</v>
      </c>
      <c r="K63" s="52">
        <v>37.3669273131352</v>
      </c>
      <c r="L63" s="52">
        <v>36.875546328671298</v>
      </c>
      <c r="M63" s="52">
        <v>46.781260970686297</v>
      </c>
    </row>
    <row r="64" spans="1:13" x14ac:dyDescent="0.3">
      <c r="A64" s="20" t="s">
        <v>60</v>
      </c>
      <c r="B64" s="20">
        <f>VLOOKUP(A64,'[1]MAPPING LISTE'!A:F,6,FALSE)</f>
        <v>755148</v>
      </c>
      <c r="C64" s="52">
        <v>50.896861471861399</v>
      </c>
      <c r="D64" s="52">
        <v>38.1936537108</v>
      </c>
      <c r="E64" s="52">
        <v>38.1936537108</v>
      </c>
      <c r="F64" s="52">
        <v>31.981254356808702</v>
      </c>
      <c r="G64" s="52">
        <v>34.142721276001602</v>
      </c>
      <c r="H64" s="52">
        <v>28.6853617248752</v>
      </c>
      <c r="I64" s="52">
        <v>37.1332307035727</v>
      </c>
      <c r="J64" s="52">
        <v>36.782056266346203</v>
      </c>
      <c r="K64" s="52">
        <v>36.782056266346203</v>
      </c>
      <c r="L64" s="52">
        <v>37.442052834825297</v>
      </c>
      <c r="M64" s="52">
        <v>45.798357573342599</v>
      </c>
    </row>
    <row r="65" spans="1:13" x14ac:dyDescent="0.3">
      <c r="A65" s="20" t="s">
        <v>61</v>
      </c>
      <c r="B65" s="20">
        <f>VLOOKUP(A65,'[1]MAPPING LISTE'!A:F,6,FALSE)</f>
        <v>905075</v>
      </c>
      <c r="C65" s="52">
        <v>27.0857323232323</v>
      </c>
      <c r="D65" s="52">
        <v>27.0857323232323</v>
      </c>
      <c r="E65" s="52">
        <v>69.988139460836294</v>
      </c>
      <c r="F65" s="52">
        <v>50.751866147083099</v>
      </c>
      <c r="G65" s="52">
        <v>50.751866147083099</v>
      </c>
      <c r="H65" s="52">
        <v>48.859761963380301</v>
      </c>
      <c r="I65" s="52">
        <v>48.6905054644808</v>
      </c>
      <c r="J65" s="52">
        <v>83.231272851416193</v>
      </c>
      <c r="K65" s="52">
        <v>82.0885902292152</v>
      </c>
      <c r="L65" s="52">
        <v>82.0885902292152</v>
      </c>
      <c r="M65" s="52">
        <v>78.010137865380898</v>
      </c>
    </row>
    <row r="66" spans="1:13" x14ac:dyDescent="0.3">
      <c r="A66" s="20" t="s">
        <v>62</v>
      </c>
      <c r="B66" s="20">
        <f>VLOOKUP(A66,'[1]MAPPING LISTE'!A:F,6,FALSE)</f>
        <v>134843</v>
      </c>
      <c r="C66" s="52">
        <v>31.789038678712501</v>
      </c>
      <c r="D66" s="52">
        <v>27.899719612830602</v>
      </c>
      <c r="E66" s="52">
        <v>59.157245640062598</v>
      </c>
      <c r="F66" s="52">
        <v>33.595785739250601</v>
      </c>
      <c r="G66" s="52">
        <v>34.177004852937202</v>
      </c>
      <c r="H66" s="52">
        <v>42.113295709941802</v>
      </c>
      <c r="I66" s="52">
        <v>30.836585826879901</v>
      </c>
      <c r="J66" s="52">
        <v>30.836585826879901</v>
      </c>
      <c r="K66" s="52">
        <v>39.097912907987499</v>
      </c>
      <c r="L66" s="52">
        <v>78.839337909833802</v>
      </c>
      <c r="M66" s="52">
        <v>78.839337909833802</v>
      </c>
    </row>
    <row r="67" spans="1:13" x14ac:dyDescent="0.3">
      <c r="A67" s="20" t="s">
        <v>63</v>
      </c>
      <c r="B67" s="20">
        <f>VLOOKUP(A67,'[1]MAPPING LISTE'!A:F,6,FALSE)</f>
        <v>944704</v>
      </c>
      <c r="C67" s="52">
        <v>51.426224105461301</v>
      </c>
      <c r="D67" s="52">
        <v>22.217707937385502</v>
      </c>
      <c r="E67" s="52">
        <v>22.217707937385502</v>
      </c>
      <c r="F67" s="52">
        <v>22.217707937385502</v>
      </c>
      <c r="G67" s="52">
        <v>29.257960140679899</v>
      </c>
      <c r="H67" s="52">
        <v>35.045027619570398</v>
      </c>
      <c r="I67" s="52">
        <v>35.045027619570398</v>
      </c>
      <c r="J67" s="52">
        <v>58.768857082369301</v>
      </c>
      <c r="K67" s="52">
        <v>56.4238261738261</v>
      </c>
      <c r="L67" s="52">
        <v>56.4238261738261</v>
      </c>
      <c r="M67" s="52">
        <v>56.4238261738261</v>
      </c>
    </row>
    <row r="68" spans="1:13" x14ac:dyDescent="0.3">
      <c r="A68" s="20" t="s">
        <v>64</v>
      </c>
      <c r="B68" s="20">
        <f>VLOOKUP(A68,'[1]MAPPING LISTE'!A:F,6,FALSE)</f>
        <v>877723</v>
      </c>
      <c r="C68" s="52">
        <v>51.739393939393899</v>
      </c>
      <c r="D68" s="52">
        <v>51.739393939393899</v>
      </c>
      <c r="E68" s="52">
        <v>37.959915231310298</v>
      </c>
      <c r="F68" s="52">
        <v>37.959915231310298</v>
      </c>
      <c r="G68" s="52">
        <v>43.568518825087502</v>
      </c>
      <c r="H68" s="52">
        <v>44.839708859252198</v>
      </c>
      <c r="I68" s="52">
        <v>54.176058743169399</v>
      </c>
      <c r="J68" s="52">
        <v>53.949562533271497</v>
      </c>
      <c r="K68" s="52">
        <v>54.754563618199903</v>
      </c>
      <c r="L68" s="52">
        <v>26.208447432307</v>
      </c>
      <c r="M68" s="52">
        <v>57.585194397403299</v>
      </c>
    </row>
    <row r="69" spans="1:13" x14ac:dyDescent="0.3">
      <c r="A69" s="20" t="s">
        <v>65</v>
      </c>
      <c r="B69" s="20">
        <f>VLOOKUP(A69,'[1]MAPPING LISTE'!A:F,6,FALSE)</f>
        <v>755695</v>
      </c>
      <c r="C69" s="52">
        <v>53.493421052631497</v>
      </c>
      <c r="D69" s="52">
        <v>43.55</v>
      </c>
      <c r="E69" s="52">
        <v>37.058978873239397</v>
      </c>
      <c r="F69" s="52">
        <v>43.747023809523803</v>
      </c>
      <c r="G69" s="52">
        <v>73.378546099290702</v>
      </c>
      <c r="H69" s="52">
        <v>33.270202020201999</v>
      </c>
      <c r="I69" s="52">
        <v>43.039285714285697</v>
      </c>
      <c r="J69" s="52">
        <v>41.290519877675798</v>
      </c>
      <c r="K69" s="52">
        <v>37.924342105263101</v>
      </c>
      <c r="L69" s="52">
        <v>72.270703933747399</v>
      </c>
      <c r="M69" s="52">
        <v>77.837425595238102</v>
      </c>
    </row>
    <row r="70" spans="1:13" x14ac:dyDescent="0.3">
      <c r="A70" s="20" t="s">
        <v>66</v>
      </c>
      <c r="B70" s="20">
        <f>VLOOKUP(A70,'[1]MAPPING LISTE'!A:F,6,FALSE)</f>
        <v>902224</v>
      </c>
      <c r="C70" s="52">
        <v>65.196022727272705</v>
      </c>
      <c r="D70" s="52">
        <v>33.870196757849598</v>
      </c>
      <c r="E70" s="52">
        <v>33.870196757849598</v>
      </c>
      <c r="F70" s="52">
        <v>30.1359277445369</v>
      </c>
      <c r="G70" s="52">
        <v>33.960418057932301</v>
      </c>
      <c r="H70" s="52">
        <v>42.103494658608597</v>
      </c>
      <c r="I70" s="52">
        <v>42.103494658608597</v>
      </c>
      <c r="J70" s="52">
        <v>40.423696496667702</v>
      </c>
      <c r="K70" s="52">
        <v>40.423696496667702</v>
      </c>
      <c r="L70" s="52">
        <v>40.654534821614</v>
      </c>
      <c r="M70" s="52">
        <v>44.360588339546602</v>
      </c>
    </row>
    <row r="71" spans="1:13" x14ac:dyDescent="0.3">
      <c r="A71" s="20" t="s">
        <v>67</v>
      </c>
      <c r="B71" s="20" t="str">
        <f>VLOOKUP(A71,'[1]MAPPING LISTE'!A:F,6,FALSE)</f>
        <v>28513N</v>
      </c>
      <c r="C71" s="52">
        <v>50.686033617368899</v>
      </c>
      <c r="D71" s="52">
        <v>41.241666666666603</v>
      </c>
      <c r="E71" s="52">
        <v>43.970330958607597</v>
      </c>
      <c r="F71" s="52">
        <v>76.347266276343603</v>
      </c>
      <c r="G71" s="52">
        <v>43.814878957323899</v>
      </c>
      <c r="H71" s="52">
        <v>44.027599897540902</v>
      </c>
      <c r="I71" s="52">
        <v>83.001392492399603</v>
      </c>
      <c r="J71" s="52">
        <v>88.138620696505498</v>
      </c>
      <c r="K71" s="52">
        <v>77.272580360815596</v>
      </c>
      <c r="L71" s="52">
        <v>85.726074990126307</v>
      </c>
      <c r="M71" s="52">
        <v>92.328589632883705</v>
      </c>
    </row>
    <row r="72" spans="1:13" x14ac:dyDescent="0.3">
      <c r="A72" s="20" t="s">
        <v>68</v>
      </c>
      <c r="B72" s="20" t="str">
        <f>VLOOKUP(A72,'[1]MAPPING LISTE'!A:F,6,FALSE)</f>
        <v>32480Q</v>
      </c>
      <c r="C72" s="52">
        <v>49.025617283950602</v>
      </c>
      <c r="D72" s="52">
        <v>50.046713687501203</v>
      </c>
      <c r="E72" s="52">
        <v>51.347365698917301</v>
      </c>
      <c r="F72" s="52">
        <v>35.3626363753392</v>
      </c>
      <c r="G72" s="52">
        <v>60.1205718623481</v>
      </c>
      <c r="H72" s="52">
        <v>54.1660985138654</v>
      </c>
      <c r="I72" s="52">
        <v>34.316964285714199</v>
      </c>
      <c r="J72" s="52">
        <v>57.288734315329997</v>
      </c>
      <c r="K72" s="52">
        <v>37.3243485680985</v>
      </c>
      <c r="L72" s="52">
        <v>64.081254231550403</v>
      </c>
      <c r="M72" s="52">
        <v>39.276282548502103</v>
      </c>
    </row>
    <row r="73" spans="1:13" x14ac:dyDescent="0.3">
      <c r="A73" s="20" t="s">
        <v>69</v>
      </c>
      <c r="B73" s="20" t="str">
        <f>VLOOKUP(A73,'[1]MAPPING LISTE'!A:F,6,FALSE)</f>
        <v>29756N</v>
      </c>
      <c r="C73" s="52">
        <v>29.8802447552447</v>
      </c>
      <c r="D73" s="52">
        <v>36.062667614974799</v>
      </c>
      <c r="E73" s="52">
        <v>59.585758130589902</v>
      </c>
      <c r="F73" s="52">
        <v>67.462361298564801</v>
      </c>
      <c r="G73" s="52">
        <v>61.785939271255103</v>
      </c>
      <c r="H73" s="52">
        <v>58.633117906683403</v>
      </c>
      <c r="I73" s="52">
        <v>52.118714623184097</v>
      </c>
      <c r="J73" s="52">
        <v>60.472159816748103</v>
      </c>
      <c r="K73" s="52">
        <v>35.430465810784902</v>
      </c>
      <c r="L73" s="52">
        <v>57.320053317535503</v>
      </c>
      <c r="M73" s="52">
        <v>59.303801324844102</v>
      </c>
    </row>
    <row r="74" spans="1:13" x14ac:dyDescent="0.3">
      <c r="A74" s="20" t="s">
        <v>70</v>
      </c>
      <c r="B74" s="20">
        <f>VLOOKUP(A74,'[1]MAPPING LISTE'!A:F,6,FALSE)</f>
        <v>755790</v>
      </c>
      <c r="C74" s="52">
        <v>37.729599567099498</v>
      </c>
      <c r="D74" s="52">
        <v>52.436849925705801</v>
      </c>
      <c r="E74" s="52">
        <v>52.436849925705801</v>
      </c>
      <c r="F74" s="52">
        <v>47.975291808960598</v>
      </c>
      <c r="G74" s="52">
        <v>51.207075962539001</v>
      </c>
      <c r="H74" s="52">
        <v>34.1938417173453</v>
      </c>
      <c r="I74" s="52">
        <v>44.342605178529901</v>
      </c>
      <c r="J74" s="52">
        <v>50.7253039513677</v>
      </c>
      <c r="K74" s="52">
        <v>50.7253039513677</v>
      </c>
      <c r="L74" s="52">
        <v>39.432234432234402</v>
      </c>
      <c r="M74" s="52">
        <v>69.217499294383202</v>
      </c>
    </row>
    <row r="75" spans="1:13" x14ac:dyDescent="0.3">
      <c r="A75" s="20" t="s">
        <v>71</v>
      </c>
      <c r="B75" s="20">
        <f>VLOOKUP(A75,'[1]MAPPING LISTE'!A:F,6,FALSE)</f>
        <v>904842</v>
      </c>
      <c r="C75" s="52">
        <v>39.129709045325498</v>
      </c>
      <c r="D75" s="52">
        <v>33.432180500658703</v>
      </c>
      <c r="E75" s="52">
        <v>33.0243684992571</v>
      </c>
      <c r="F75" s="52">
        <v>50.174586657417002</v>
      </c>
      <c r="G75" s="52">
        <v>50.174586657417002</v>
      </c>
      <c r="H75" s="52">
        <v>35.849842652224801</v>
      </c>
      <c r="I75" s="52">
        <v>35.849842652224801</v>
      </c>
      <c r="J75" s="52">
        <v>46.584982014388402</v>
      </c>
      <c r="K75" s="52">
        <v>38.026914751914703</v>
      </c>
      <c r="L75" s="52">
        <v>38.026914751914703</v>
      </c>
      <c r="M75" s="52">
        <v>25.4927615485934</v>
      </c>
    </row>
    <row r="76" spans="1:13" x14ac:dyDescent="0.3">
      <c r="A76" s="20" t="s">
        <v>72</v>
      </c>
      <c r="B76" s="20">
        <f>VLOOKUP(A76,'[1]MAPPING LISTE'!A:F,6,FALSE)</f>
        <v>755741</v>
      </c>
      <c r="C76" s="52">
        <v>48.507493857493799</v>
      </c>
      <c r="D76" s="52">
        <v>61.978770430906302</v>
      </c>
      <c r="E76" s="52">
        <v>35.864117179393801</v>
      </c>
      <c r="F76" s="52">
        <v>33.236483263961098</v>
      </c>
      <c r="G76" s="52">
        <v>28.422125237361598</v>
      </c>
      <c r="H76" s="52">
        <v>33.945147833723603</v>
      </c>
      <c r="I76" s="52">
        <v>32.385192973440702</v>
      </c>
      <c r="J76" s="52">
        <v>27.9231453568521</v>
      </c>
      <c r="K76" s="52">
        <v>26.545854735815301</v>
      </c>
      <c r="L76" s="52">
        <v>50.474918781531798</v>
      </c>
      <c r="M76" s="52">
        <v>51.049183144892098</v>
      </c>
    </row>
    <row r="77" spans="1:13" x14ac:dyDescent="0.3">
      <c r="A77" s="20" t="s">
        <v>73</v>
      </c>
      <c r="B77" s="20">
        <f>VLOOKUP(A77,'[1]MAPPING LISTE'!A:F,6,FALSE)</f>
        <v>905024</v>
      </c>
      <c r="C77" s="52">
        <v>45.163523578481403</v>
      </c>
      <c r="D77" s="52">
        <v>35.787306769896503</v>
      </c>
      <c r="E77" s="52">
        <v>38.718653918467503</v>
      </c>
      <c r="F77" s="52">
        <v>39.184568187730498</v>
      </c>
      <c r="G77" s="52">
        <v>41.268763721876397</v>
      </c>
      <c r="H77" s="52">
        <v>43.789128477396901</v>
      </c>
      <c r="I77" s="52">
        <v>42.166283817295799</v>
      </c>
      <c r="J77" s="52">
        <v>41.659052495525899</v>
      </c>
      <c r="K77" s="52">
        <v>41.068729476801202</v>
      </c>
      <c r="L77" s="52">
        <v>46.490647245620401</v>
      </c>
      <c r="M77" s="52">
        <v>45.942915384945103</v>
      </c>
    </row>
    <row r="78" spans="1:13" x14ac:dyDescent="0.3">
      <c r="A78" s="20" t="s">
        <v>74</v>
      </c>
      <c r="B78" s="20">
        <f>VLOOKUP(A78,'[1]MAPPING LISTE'!A:F,6,FALSE)</f>
        <v>328314</v>
      </c>
      <c r="C78" s="52">
        <v>30.5953744705429</v>
      </c>
      <c r="D78" s="52">
        <v>30.6996355459057</v>
      </c>
      <c r="E78" s="52">
        <v>66.862165178571402</v>
      </c>
      <c r="F78" s="52">
        <v>40.6247152029826</v>
      </c>
      <c r="G78" s="52">
        <v>40.6247152029826</v>
      </c>
      <c r="H78" s="52">
        <v>39.271598173515898</v>
      </c>
      <c r="I78" s="52">
        <v>60.135960264900604</v>
      </c>
      <c r="J78" s="52">
        <v>60.135960264900604</v>
      </c>
      <c r="K78" s="52">
        <v>59.144959207459202</v>
      </c>
      <c r="L78" s="52">
        <v>57.636047463175103</v>
      </c>
      <c r="M78" s="52">
        <v>57.636047463175103</v>
      </c>
    </row>
    <row r="79" spans="1:13" x14ac:dyDescent="0.3">
      <c r="A79" s="20" t="s">
        <v>75</v>
      </c>
      <c r="B79" s="20">
        <f>VLOOKUP(A79,'[1]MAPPING LISTE'!A:F,6,FALSE)</f>
        <v>912278</v>
      </c>
      <c r="C79" s="52">
        <v>23.944604205318399</v>
      </c>
      <c r="D79" s="52">
        <v>23.944604205318399</v>
      </c>
      <c r="E79" s="52">
        <v>55.180271776549603</v>
      </c>
      <c r="F79" s="52">
        <v>24.5082538868825</v>
      </c>
      <c r="G79" s="52">
        <v>35.582407219973</v>
      </c>
      <c r="H79" s="52">
        <v>35.8189715934096</v>
      </c>
      <c r="I79" s="52">
        <v>40.782970501555198</v>
      </c>
      <c r="J79" s="52">
        <v>40.782970501555198</v>
      </c>
      <c r="K79" s="52">
        <v>43.108663076054299</v>
      </c>
      <c r="L79" s="52">
        <v>38.127043523747098</v>
      </c>
      <c r="M79" s="52">
        <v>38.7332773832537</v>
      </c>
    </row>
    <row r="80" spans="1:13" x14ac:dyDescent="0.3">
      <c r="A80" s="20" t="s">
        <v>76</v>
      </c>
      <c r="B80" s="20" t="str">
        <f>VLOOKUP(A80,'[1]MAPPING LISTE'!A:F,6,FALSE)</f>
        <v>26276P</v>
      </c>
      <c r="C80" s="52">
        <v>25.493879809329201</v>
      </c>
      <c r="D80" s="52">
        <v>25.493879809329201</v>
      </c>
      <c r="E80" s="52">
        <v>29.7180723602232</v>
      </c>
      <c r="F80" s="52">
        <v>24.1205642205089</v>
      </c>
      <c r="G80" s="52">
        <v>24.1205642205089</v>
      </c>
      <c r="H80" s="52">
        <v>23.790748937498702</v>
      </c>
      <c r="I80" s="52">
        <v>24.216509355853599</v>
      </c>
      <c r="J80" s="52">
        <v>23.002495231959401</v>
      </c>
      <c r="K80" s="52">
        <v>22.408990947741099</v>
      </c>
      <c r="L80" s="52">
        <v>33.6983895609877</v>
      </c>
      <c r="M80" s="52">
        <v>39.507857354669703</v>
      </c>
    </row>
    <row r="81" spans="1:13" x14ac:dyDescent="0.3">
      <c r="A81" s="20" t="s">
        <v>77</v>
      </c>
      <c r="B81" s="20">
        <f>VLOOKUP(A81,'[1]MAPPING LISTE'!A:F,6,FALSE)</f>
        <v>951545</v>
      </c>
      <c r="C81" s="52">
        <v>40.8276747062461</v>
      </c>
      <c r="D81" s="52">
        <v>32.656978654703401</v>
      </c>
      <c r="E81" s="52">
        <v>32.2340502242319</v>
      </c>
      <c r="F81" s="52">
        <v>34.098139958376599</v>
      </c>
      <c r="G81" s="52">
        <v>27.741484480431801</v>
      </c>
      <c r="H81" s="52">
        <v>31.328666519969101</v>
      </c>
      <c r="I81" s="52">
        <v>46.139406355710101</v>
      </c>
      <c r="J81" s="52">
        <v>50.056849622009103</v>
      </c>
      <c r="K81" s="52">
        <v>51.895300351822101</v>
      </c>
      <c r="L81" s="52">
        <v>54.554508671977402</v>
      </c>
      <c r="M81" s="52">
        <v>55.720211325547503</v>
      </c>
    </row>
    <row r="82" spans="1:13" x14ac:dyDescent="0.3">
      <c r="A82" s="20" t="s">
        <v>78</v>
      </c>
      <c r="B82" s="20">
        <f>VLOOKUP(A82,'[1]MAPPING LISTE'!A:F,6,FALSE)</f>
        <v>944777</v>
      </c>
      <c r="C82" s="52">
        <v>42.405392156862703</v>
      </c>
      <c r="D82" s="52">
        <v>52.782523473807302</v>
      </c>
      <c r="E82" s="52">
        <v>50.758062719812401</v>
      </c>
      <c r="F82" s="52">
        <v>40.230008369904503</v>
      </c>
      <c r="G82" s="52">
        <v>40.230008369904503</v>
      </c>
      <c r="H82" s="52">
        <v>38.1574969818274</v>
      </c>
      <c r="I82" s="52">
        <v>66.494955914967207</v>
      </c>
      <c r="J82" s="52">
        <v>66.494955914967207</v>
      </c>
      <c r="K82" s="52">
        <v>68.604254079254105</v>
      </c>
      <c r="L82" s="52">
        <v>68.604254079254105</v>
      </c>
      <c r="M82" s="52">
        <v>71.016538121709601</v>
      </c>
    </row>
    <row r="83" spans="1:13" x14ac:dyDescent="0.3">
      <c r="A83" s="20" t="s">
        <v>79</v>
      </c>
      <c r="B83" s="20">
        <f>VLOOKUP(A83,'[1]MAPPING LISTE'!A:F,6,FALSE)</f>
        <v>542868</v>
      </c>
      <c r="C83" s="52">
        <v>52.749431818181797</v>
      </c>
      <c r="D83" s="52">
        <v>52.749431818181797</v>
      </c>
      <c r="E83" s="52">
        <v>45.133937155843</v>
      </c>
      <c r="F83" s="52">
        <v>48.728768705606498</v>
      </c>
      <c r="G83" s="52">
        <v>48.547389871661402</v>
      </c>
      <c r="H83" s="52">
        <v>51.249539933750398</v>
      </c>
      <c r="I83" s="52">
        <v>41.290576099105799</v>
      </c>
      <c r="J83" s="52">
        <v>46.412898936170201</v>
      </c>
      <c r="K83" s="52">
        <v>46.5415562698171</v>
      </c>
      <c r="L83" s="52">
        <v>88.300225298003696</v>
      </c>
      <c r="M83" s="52">
        <v>48.1919820230573</v>
      </c>
    </row>
    <row r="84" spans="1:13" x14ac:dyDescent="0.3">
      <c r="A84" s="20" t="s">
        <v>80</v>
      </c>
      <c r="B84" s="20">
        <f>VLOOKUP(A84,'[1]MAPPING LISTE'!A:F,6,FALSE)</f>
        <v>741344</v>
      </c>
      <c r="C84" s="52">
        <v>42.623931865236202</v>
      </c>
      <c r="D84" s="52">
        <v>38.775509775774204</v>
      </c>
      <c r="E84" s="52">
        <v>37.625042146925402</v>
      </c>
      <c r="F84" s="52">
        <v>39.896357265412099</v>
      </c>
      <c r="G84" s="52">
        <v>39.863264806820901</v>
      </c>
      <c r="H84" s="52">
        <v>40.457966188524502</v>
      </c>
      <c r="I84" s="52">
        <v>38.4626831292018</v>
      </c>
      <c r="J84" s="52">
        <v>40.1333704987264</v>
      </c>
      <c r="K84" s="52">
        <v>39.112793922495399</v>
      </c>
      <c r="L84" s="52">
        <v>42.0936329335305</v>
      </c>
      <c r="M84" s="52">
        <v>45.040765874174703</v>
      </c>
    </row>
    <row r="85" spans="1:13" x14ac:dyDescent="0.3">
      <c r="A85" s="20" t="s">
        <v>81</v>
      </c>
      <c r="B85" s="20">
        <f>VLOOKUP(A85,'[1]MAPPING LISTE'!A:F,6,FALSE)</f>
        <v>867705</v>
      </c>
      <c r="C85" s="52">
        <v>47.551141006186498</v>
      </c>
      <c r="D85" s="52">
        <v>39.511580086580103</v>
      </c>
      <c r="E85" s="52">
        <v>38.776648158285703</v>
      </c>
      <c r="F85" s="52">
        <v>48.021526423729298</v>
      </c>
      <c r="G85" s="52">
        <v>32.447713074130903</v>
      </c>
      <c r="H85" s="52">
        <v>32.447713074130903</v>
      </c>
      <c r="I85" s="52">
        <v>57.363177120456101</v>
      </c>
      <c r="J85" s="52">
        <v>57.390459787133899</v>
      </c>
      <c r="K85" s="52">
        <v>60.101867098418801</v>
      </c>
      <c r="L85" s="52">
        <v>63.844984202211599</v>
      </c>
      <c r="M85" s="52">
        <v>63.844984202211599</v>
      </c>
    </row>
    <row r="86" spans="1:13" x14ac:dyDescent="0.3">
      <c r="A86" s="20" t="s">
        <v>82</v>
      </c>
      <c r="B86" s="20">
        <f>VLOOKUP(A86,'[1]MAPPING LISTE'!A:F,6,FALSE)</f>
        <v>916125</v>
      </c>
      <c r="C86" s="52">
        <v>51.379545454545401</v>
      </c>
      <c r="D86" s="52">
        <v>66.512689929540301</v>
      </c>
      <c r="E86" s="52">
        <v>66.512689929540301</v>
      </c>
      <c r="F86" s="52">
        <v>65.364317491808706</v>
      </c>
      <c r="G86" s="52">
        <v>83.188727695306596</v>
      </c>
      <c r="H86" s="52">
        <v>81.235817015786196</v>
      </c>
      <c r="I86" s="52">
        <v>81.235817015786196</v>
      </c>
      <c r="J86" s="52">
        <v>53.167845931536199</v>
      </c>
      <c r="K86" s="52">
        <v>80.755385239760201</v>
      </c>
      <c r="L86" s="52">
        <v>80.755385239760201</v>
      </c>
      <c r="M86" s="52">
        <v>46.509019934449398</v>
      </c>
    </row>
    <row r="87" spans="1:13" x14ac:dyDescent="0.3">
      <c r="A87" s="20" t="s">
        <v>83</v>
      </c>
      <c r="B87" s="20" t="str">
        <f>VLOOKUP(A87,'[1]MAPPING LISTE'!A:F,6,FALSE)</f>
        <v>26393N</v>
      </c>
      <c r="C87" s="52">
        <v>34.450368550368502</v>
      </c>
      <c r="D87" s="52">
        <v>45.242264115898898</v>
      </c>
      <c r="E87" s="52">
        <v>45.014687849510103</v>
      </c>
      <c r="F87" s="52">
        <v>38.943521288588201</v>
      </c>
      <c r="G87" s="52">
        <v>42.556541327791898</v>
      </c>
      <c r="H87" s="52">
        <v>36.026200234191997</v>
      </c>
      <c r="I87" s="52">
        <v>28.368967607868498</v>
      </c>
      <c r="J87" s="52">
        <v>36.963690891424498</v>
      </c>
      <c r="K87" s="52">
        <v>31.3677208618153</v>
      </c>
      <c r="L87" s="52">
        <v>59.133182999541297</v>
      </c>
      <c r="M87" s="52">
        <v>36.474020645514699</v>
      </c>
    </row>
    <row r="88" spans="1:13" x14ac:dyDescent="0.3">
      <c r="A88" s="20" t="s">
        <v>84</v>
      </c>
      <c r="B88" s="20">
        <f>VLOOKUP(A88,'[1]MAPPING LISTE'!A:F,6,FALSE)</f>
        <v>901686</v>
      </c>
      <c r="C88" s="52">
        <v>22.411824769433402</v>
      </c>
      <c r="D88" s="52">
        <v>22.411824769433402</v>
      </c>
      <c r="E88" s="52">
        <v>52.419503562088501</v>
      </c>
      <c r="F88" s="52">
        <v>52.419503562088501</v>
      </c>
      <c r="G88" s="52">
        <v>49.126915847310499</v>
      </c>
      <c r="H88" s="52">
        <v>49.126915847310499</v>
      </c>
      <c r="I88" s="52">
        <v>49.531474820143799</v>
      </c>
      <c r="J88" s="52">
        <v>34.4907853823848</v>
      </c>
      <c r="K88" s="52">
        <v>54.189710289710199</v>
      </c>
      <c r="L88" s="52">
        <v>66.398916723087297</v>
      </c>
      <c r="M88" s="52">
        <v>67.891558472104606</v>
      </c>
    </row>
    <row r="89" spans="1:13" x14ac:dyDescent="0.3">
      <c r="A89" s="20" t="s">
        <v>85</v>
      </c>
      <c r="B89" s="20">
        <f>VLOOKUP(A89,'[1]MAPPING LISTE'!A:F,6,FALSE)</f>
        <v>904282</v>
      </c>
      <c r="C89" s="52">
        <v>48.744453463203399</v>
      </c>
      <c r="D89" s="52">
        <v>44.155005892299002</v>
      </c>
      <c r="E89" s="52">
        <v>42.251047341562597</v>
      </c>
      <c r="F89" s="52">
        <v>44.0863894591782</v>
      </c>
      <c r="G89" s="52">
        <v>42.433419051878303</v>
      </c>
      <c r="H89" s="52">
        <v>39.700474429793303</v>
      </c>
      <c r="I89" s="52">
        <v>37.985587422918798</v>
      </c>
      <c r="J89" s="52">
        <v>37.064537517134497</v>
      </c>
      <c r="K89" s="52">
        <v>37.905919080919098</v>
      </c>
      <c r="L89" s="52">
        <v>37.965150786908701</v>
      </c>
      <c r="M89" s="52">
        <v>41.5921521852406</v>
      </c>
    </row>
    <row r="90" spans="1:13" x14ac:dyDescent="0.3">
      <c r="A90" s="20" t="s">
        <v>86</v>
      </c>
      <c r="B90" s="20">
        <f>VLOOKUP(A90,'[1]MAPPING LISTE'!A:F,6,FALSE)</f>
        <v>906148</v>
      </c>
      <c r="C90" s="52">
        <v>45.365909090909099</v>
      </c>
      <c r="D90" s="52">
        <v>75.540801898097101</v>
      </c>
      <c r="E90" s="52">
        <v>42.722656837105802</v>
      </c>
      <c r="F90" s="52">
        <v>84.964981205801706</v>
      </c>
      <c r="G90" s="52">
        <v>47.999887539361197</v>
      </c>
      <c r="H90" s="52">
        <v>53.0743823998178</v>
      </c>
      <c r="I90" s="52">
        <v>45.181321108526703</v>
      </c>
      <c r="J90" s="52">
        <v>53.0462300895244</v>
      </c>
      <c r="K90" s="52">
        <v>45.739081231268699</v>
      </c>
      <c r="L90" s="52">
        <v>83.672333738536295</v>
      </c>
      <c r="M90" s="52">
        <v>43.367261331231099</v>
      </c>
    </row>
    <row r="91" spans="1:13" x14ac:dyDescent="0.3">
      <c r="A91" s="20" t="s">
        <v>87</v>
      </c>
      <c r="B91" s="20">
        <f>VLOOKUP(A91,'[1]MAPPING LISTE'!A:F,6,FALSE)</f>
        <v>981550</v>
      </c>
      <c r="C91" s="52">
        <v>36.3186219650986</v>
      </c>
      <c r="D91" s="52">
        <v>36.1640572390572</v>
      </c>
      <c r="E91" s="52">
        <v>24.2324612608788</v>
      </c>
      <c r="F91" s="52">
        <v>30.046157161575099</v>
      </c>
      <c r="G91" s="52">
        <v>29.259661596060798</v>
      </c>
      <c r="H91" s="52">
        <v>25.984628036437201</v>
      </c>
      <c r="I91" s="52">
        <v>26.830084146968101</v>
      </c>
      <c r="J91" s="52">
        <v>29.315430727664701</v>
      </c>
      <c r="K91" s="52">
        <v>33.896343240093202</v>
      </c>
      <c r="L91" s="52">
        <v>33.366056618144803</v>
      </c>
      <c r="M91" s="52">
        <v>33.366056618144803</v>
      </c>
    </row>
    <row r="92" spans="1:13" x14ac:dyDescent="0.3">
      <c r="A92" s="20" t="s">
        <v>88</v>
      </c>
      <c r="B92" s="20">
        <f>VLOOKUP(A92,'[1]MAPPING LISTE'!A:F,6,FALSE)</f>
        <v>922964</v>
      </c>
      <c r="C92" s="52">
        <v>30.905351326844102</v>
      </c>
      <c r="D92" s="52">
        <v>35.988123470732098</v>
      </c>
      <c r="E92" s="52">
        <v>23.265608627540399</v>
      </c>
      <c r="F92" s="52">
        <v>33.096477806197399</v>
      </c>
      <c r="G92" s="52">
        <v>67.044412084081799</v>
      </c>
      <c r="H92" s="52">
        <v>67.044412084081799</v>
      </c>
      <c r="I92" s="52">
        <v>73.550057839767305</v>
      </c>
      <c r="J92" s="52">
        <v>44.816452661346801</v>
      </c>
      <c r="K92" s="52">
        <v>67.060499105189905</v>
      </c>
      <c r="L92" s="52">
        <v>47.414264094114799</v>
      </c>
      <c r="M92" s="52">
        <v>78.442751494268705</v>
      </c>
    </row>
    <row r="93" spans="1:13" x14ac:dyDescent="0.3">
      <c r="A93" s="20" t="s">
        <v>89</v>
      </c>
      <c r="B93" s="20">
        <f>VLOOKUP(A93,'[1]MAPPING LISTE'!A:F,6,FALSE)</f>
        <v>929814</v>
      </c>
      <c r="C93" s="52">
        <v>41.1928571428571</v>
      </c>
      <c r="D93" s="52">
        <v>34.317878369772799</v>
      </c>
      <c r="E93" s="52">
        <v>34.317878369772799</v>
      </c>
      <c r="F93" s="52">
        <v>43.804596702994502</v>
      </c>
      <c r="G93" s="52">
        <v>45.901157356749401</v>
      </c>
      <c r="H93" s="52">
        <v>45.901157356749401</v>
      </c>
      <c r="I93" s="52">
        <v>78.349299863387898</v>
      </c>
      <c r="J93" s="52">
        <v>51.051715106320202</v>
      </c>
      <c r="K93" s="52">
        <v>52.413976807189101</v>
      </c>
      <c r="L93" s="52">
        <v>70.033668465605501</v>
      </c>
      <c r="M93" s="52">
        <v>70.033668465605501</v>
      </c>
    </row>
    <row r="94" spans="1:13" x14ac:dyDescent="0.3">
      <c r="A94" s="20" t="s">
        <v>90</v>
      </c>
      <c r="B94" s="20">
        <f>VLOOKUP(A94,'[1]MAPPING LISTE'!A:F,6,FALSE)</f>
        <v>901666</v>
      </c>
      <c r="C94" s="52">
        <v>39.107507660878397</v>
      </c>
      <c r="D94" s="52">
        <v>42.409947603034297</v>
      </c>
      <c r="E94" s="52">
        <v>49.999015682718102</v>
      </c>
      <c r="F94" s="52">
        <v>46.7288505995175</v>
      </c>
      <c r="G94" s="52">
        <v>48.415099980864902</v>
      </c>
      <c r="H94" s="52">
        <v>47.350010090660703</v>
      </c>
      <c r="I94" s="52">
        <v>45.748880213526398</v>
      </c>
      <c r="J94" s="52">
        <v>49.0547195314793</v>
      </c>
      <c r="K94" s="52">
        <v>50.419585459383597</v>
      </c>
      <c r="L94" s="52">
        <v>46.5500916207763</v>
      </c>
      <c r="M94" s="52">
        <v>47.738187172424098</v>
      </c>
    </row>
    <row r="95" spans="1:13" x14ac:dyDescent="0.3">
      <c r="A95" s="20" t="s">
        <v>91</v>
      </c>
      <c r="B95" s="20">
        <f>VLOOKUP(A95,'[1]MAPPING LISTE'!A:F,6,FALSE)</f>
        <v>902288</v>
      </c>
      <c r="C95" s="52">
        <v>60.809427987068602</v>
      </c>
      <c r="D95" s="52">
        <v>64.261544795783905</v>
      </c>
      <c r="E95" s="52">
        <v>61.384145616641803</v>
      </c>
      <c r="F95" s="52">
        <v>39.4963984579312</v>
      </c>
      <c r="G95" s="52">
        <v>75.004634447142195</v>
      </c>
      <c r="H95" s="52">
        <v>51.558401639344197</v>
      </c>
      <c r="I95" s="52">
        <v>73.538604830421306</v>
      </c>
      <c r="J95" s="52">
        <v>69.311628760087999</v>
      </c>
      <c r="K95" s="52">
        <v>47.847573260073197</v>
      </c>
      <c r="L95" s="52">
        <v>75.4835138794854</v>
      </c>
      <c r="M95" s="52">
        <v>75.4835138794854</v>
      </c>
    </row>
    <row r="96" spans="1:13" x14ac:dyDescent="0.3">
      <c r="A96" s="20" t="s">
        <v>92</v>
      </c>
      <c r="B96" s="20">
        <f>VLOOKUP(A96,'[1]MAPPING LISTE'!A:F,6,FALSE)</f>
        <v>937083</v>
      </c>
      <c r="C96" s="52">
        <v>26.1910863822851</v>
      </c>
      <c r="D96" s="52">
        <v>24.548971861471799</v>
      </c>
      <c r="E96" s="52">
        <v>36.466131646093302</v>
      </c>
      <c r="F96" s="52">
        <v>29.726579857693199</v>
      </c>
      <c r="G96" s="52">
        <v>24.601950145937199</v>
      </c>
      <c r="H96" s="52">
        <v>44.412675962223801</v>
      </c>
      <c r="I96" s="52">
        <v>44.412675962223801</v>
      </c>
      <c r="J96" s="52">
        <v>42.901293251113401</v>
      </c>
      <c r="K96" s="52">
        <v>31.2691459562548</v>
      </c>
      <c r="L96" s="52">
        <v>31.236824309219301</v>
      </c>
      <c r="M96" s="52">
        <v>31.236824309219301</v>
      </c>
    </row>
    <row r="97" spans="1:13" x14ac:dyDescent="0.3">
      <c r="A97" s="20" t="s">
        <v>93</v>
      </c>
      <c r="B97" s="20">
        <f>VLOOKUP(A97,'[1]MAPPING LISTE'!A:F,6,FALSE)</f>
        <v>938928</v>
      </c>
      <c r="C97" s="52">
        <v>42.179545454545398</v>
      </c>
      <c r="D97" s="52">
        <v>35.442565786320202</v>
      </c>
      <c r="E97" s="52">
        <v>31.265781404995899</v>
      </c>
      <c r="F97" s="52">
        <v>36.323461955021301</v>
      </c>
      <c r="G97" s="52">
        <v>37.191286174838801</v>
      </c>
      <c r="H97" s="52">
        <v>33.338987553126898</v>
      </c>
      <c r="I97" s="52">
        <v>30.962212185139101</v>
      </c>
      <c r="J97" s="52">
        <v>31.692411181424099</v>
      </c>
      <c r="K97" s="52">
        <v>38.1433878621378</v>
      </c>
      <c r="L97" s="52">
        <v>41.529595848464297</v>
      </c>
      <c r="M97" s="52">
        <v>47.735138252211698</v>
      </c>
    </row>
    <row r="98" spans="1:13" x14ac:dyDescent="0.3">
      <c r="A98" s="20" t="s">
        <v>94</v>
      </c>
      <c r="B98" s="20">
        <f>VLOOKUP(A98,'[1]MAPPING LISTE'!A:F,6,FALSE)</f>
        <v>912273</v>
      </c>
      <c r="C98" s="52">
        <v>75.858333333333306</v>
      </c>
      <c r="D98" s="52">
        <v>75.259162951956398</v>
      </c>
      <c r="E98" s="52">
        <v>47.412828671914198</v>
      </c>
      <c r="F98" s="52">
        <v>68.514423632789899</v>
      </c>
      <c r="G98" s="52">
        <v>73.093298149219194</v>
      </c>
      <c r="H98" s="52">
        <v>38.435835040983598</v>
      </c>
      <c r="I98" s="52">
        <v>62.082316289825201</v>
      </c>
      <c r="J98" s="52">
        <v>37.2826325565687</v>
      </c>
      <c r="K98" s="52">
        <v>62.649994742099999</v>
      </c>
      <c r="L98" s="52">
        <v>66.089735594911403</v>
      </c>
      <c r="M98" s="52">
        <v>37.687495589895498</v>
      </c>
    </row>
    <row r="99" spans="1:13" x14ac:dyDescent="0.3">
      <c r="A99" s="20" t="s">
        <v>95</v>
      </c>
      <c r="B99" s="20">
        <f>VLOOKUP(A99,'[1]MAPPING LISTE'!A:F,6,FALSE)</f>
        <v>312385</v>
      </c>
      <c r="C99" s="52">
        <v>42.723697521497201</v>
      </c>
      <c r="D99" s="52">
        <v>36.0971861069836</v>
      </c>
      <c r="E99" s="52">
        <v>35.092760844079699</v>
      </c>
      <c r="F99" s="52">
        <v>41.288191863634097</v>
      </c>
      <c r="G99" s="52">
        <v>36.584152689415802</v>
      </c>
      <c r="H99" s="52">
        <v>36.053274347040798</v>
      </c>
      <c r="I99" s="52">
        <v>36.053274347040798</v>
      </c>
      <c r="J99" s="52">
        <v>35.970091660334298</v>
      </c>
      <c r="K99" s="52">
        <v>37.4323723151848</v>
      </c>
      <c r="L99" s="52">
        <v>40.754737335083902</v>
      </c>
      <c r="M99" s="52">
        <v>59.736211868091601</v>
      </c>
    </row>
    <row r="100" spans="1:13" x14ac:dyDescent="0.3">
      <c r="A100" s="20" t="s">
        <v>96</v>
      </c>
      <c r="B100" s="20">
        <f>VLOOKUP(A100,'[1]MAPPING LISTE'!A:F,6,FALSE)</f>
        <v>687197</v>
      </c>
      <c r="C100" s="52">
        <v>24.6721302003081</v>
      </c>
      <c r="D100" s="52">
        <v>38.190082278059897</v>
      </c>
      <c r="E100" s="52">
        <v>39.941394207806802</v>
      </c>
      <c r="F100" s="52">
        <v>40.5440975206985</v>
      </c>
      <c r="G100" s="52">
        <v>33.4666729925775</v>
      </c>
      <c r="H100" s="52">
        <v>36.442318617107603</v>
      </c>
      <c r="I100" s="52">
        <v>32.368478326582398</v>
      </c>
      <c r="J100" s="52">
        <v>38.804460256055997</v>
      </c>
      <c r="K100" s="52">
        <v>33.076746782629101</v>
      </c>
      <c r="L100" s="52">
        <v>38.447746122361004</v>
      </c>
      <c r="M100" s="52">
        <v>20.710830359191799</v>
      </c>
    </row>
    <row r="101" spans="1:13" x14ac:dyDescent="0.3">
      <c r="A101" s="20" t="s">
        <v>97</v>
      </c>
      <c r="B101" s="20">
        <f>VLOOKUP(A101,'[1]MAPPING LISTE'!A:F,6,FALSE)</f>
        <v>993189</v>
      </c>
      <c r="C101" s="52">
        <v>35.903150434542702</v>
      </c>
      <c r="D101" s="52">
        <v>35.257875976099299</v>
      </c>
      <c r="E101" s="52">
        <v>35.257875976099299</v>
      </c>
      <c r="F101" s="52">
        <v>34.508081908469499</v>
      </c>
      <c r="G101" s="52">
        <v>35.517453291962497</v>
      </c>
      <c r="H101" s="52">
        <v>35.517453291962497</v>
      </c>
      <c r="I101" s="52">
        <v>44.5240795842588</v>
      </c>
      <c r="J101" s="52">
        <v>44.5240795842588</v>
      </c>
      <c r="K101" s="52">
        <v>81.037573128084404</v>
      </c>
      <c r="L101" s="52">
        <v>50.538303493381598</v>
      </c>
      <c r="M101" s="52">
        <v>78.4674170616113</v>
      </c>
    </row>
    <row r="102" spans="1:13" x14ac:dyDescent="0.3">
      <c r="A102" s="20" t="s">
        <v>98</v>
      </c>
      <c r="B102" s="20">
        <f>VLOOKUP(A102,'[1]MAPPING LISTE'!A:F,6,FALSE)</f>
        <v>905966</v>
      </c>
      <c r="C102" s="52">
        <v>72.049182332359294</v>
      </c>
      <c r="D102" s="52">
        <v>45.881719971743799</v>
      </c>
      <c r="E102" s="52">
        <v>45.881719971743799</v>
      </c>
      <c r="F102" s="52">
        <v>43.61328125</v>
      </c>
      <c r="G102" s="52">
        <v>43.61328125</v>
      </c>
      <c r="H102" s="52">
        <v>46.698949246629603</v>
      </c>
      <c r="I102" s="52">
        <v>83.659372864290106</v>
      </c>
      <c r="J102" s="52">
        <v>83.659372864290106</v>
      </c>
      <c r="K102" s="52">
        <v>47.906109979129702</v>
      </c>
      <c r="L102" s="52">
        <v>47.906109979129702</v>
      </c>
      <c r="M102" s="52">
        <v>49.551310879041601</v>
      </c>
    </row>
    <row r="103" spans="1:13" x14ac:dyDescent="0.3">
      <c r="A103" s="20" t="s">
        <v>99</v>
      </c>
      <c r="B103" s="20">
        <f>VLOOKUP(A103,'[1]MAPPING LISTE'!A:F,6,FALSE)</f>
        <v>912635</v>
      </c>
      <c r="C103" s="52">
        <v>33.143831168831099</v>
      </c>
      <c r="D103" s="52">
        <v>46.035233594802797</v>
      </c>
      <c r="E103" s="52">
        <v>49.871169402110198</v>
      </c>
      <c r="F103" s="52">
        <v>47.524312007581301</v>
      </c>
      <c r="G103" s="52">
        <v>40.614237373910598</v>
      </c>
      <c r="H103" s="52">
        <v>43.381371670081897</v>
      </c>
      <c r="I103" s="52">
        <v>45.841670170357197</v>
      </c>
      <c r="J103" s="52">
        <v>46.304964539007102</v>
      </c>
      <c r="K103" s="52">
        <v>42.026365178938697</v>
      </c>
      <c r="L103" s="52">
        <v>52.812964934909097</v>
      </c>
      <c r="M103" s="52">
        <v>43.778296490060796</v>
      </c>
    </row>
    <row r="104" spans="1:13" x14ac:dyDescent="0.3">
      <c r="A104" s="20" t="s">
        <v>100</v>
      </c>
      <c r="B104" s="20">
        <f>VLOOKUP(A104,'[1]MAPPING LISTE'!A:F,6,FALSE)</f>
        <v>325922</v>
      </c>
      <c r="C104" s="52">
        <v>44.8986013986014</v>
      </c>
      <c r="D104" s="52">
        <v>39.341229473844599</v>
      </c>
      <c r="E104" s="52">
        <v>36.186163680008903</v>
      </c>
      <c r="F104" s="52">
        <v>32.244432882414102</v>
      </c>
      <c r="G104" s="52">
        <v>27.681411023187302</v>
      </c>
      <c r="H104" s="52">
        <v>27.157885403530798</v>
      </c>
      <c r="I104" s="52">
        <v>22.129156198850399</v>
      </c>
      <c r="J104" s="52">
        <v>42.229894883485301</v>
      </c>
      <c r="K104" s="52">
        <v>41.3900474525474</v>
      </c>
      <c r="L104" s="52">
        <v>51.210329778830904</v>
      </c>
      <c r="M104" s="52">
        <v>50.587176121930497</v>
      </c>
    </row>
    <row r="105" spans="1:13" x14ac:dyDescent="0.3">
      <c r="A105" s="20" t="s">
        <v>101</v>
      </c>
      <c r="B105" s="20">
        <f>VLOOKUP(A105,'[1]MAPPING LISTE'!A:F,6,FALSE)</f>
        <v>912941</v>
      </c>
      <c r="C105" s="52">
        <v>27.177935606060601</v>
      </c>
      <c r="D105" s="52">
        <v>27.177935606060601</v>
      </c>
      <c r="E105" s="52">
        <v>40.783557230896598</v>
      </c>
      <c r="F105" s="52">
        <v>28.992533652606902</v>
      </c>
      <c r="G105" s="52">
        <v>29.923348074921901</v>
      </c>
      <c r="H105" s="52">
        <v>41.557163809602997</v>
      </c>
      <c r="I105" s="52">
        <v>41.557163809602997</v>
      </c>
      <c r="J105" s="52">
        <v>52.977246923574299</v>
      </c>
      <c r="K105" s="52">
        <v>56.5963467225843</v>
      </c>
      <c r="L105" s="52">
        <v>56.5963467225843</v>
      </c>
      <c r="M105" s="52">
        <v>52.950824787530898</v>
      </c>
    </row>
    <row r="106" spans="1:13" x14ac:dyDescent="0.3">
      <c r="A106" s="20" t="s">
        <v>102</v>
      </c>
      <c r="B106" s="20">
        <f>VLOOKUP(A106,'[1]MAPPING LISTE'!A:F,6,FALSE)</f>
        <v>152719</v>
      </c>
      <c r="C106" s="52">
        <v>46.026634768740003</v>
      </c>
      <c r="D106" s="52">
        <v>46.026634768740003</v>
      </c>
      <c r="E106" s="52">
        <v>25.876861697736199</v>
      </c>
      <c r="F106" s="52">
        <v>25.876861697736199</v>
      </c>
      <c r="G106" s="52">
        <v>60.897030321302402</v>
      </c>
      <c r="H106" s="52">
        <v>42.8893222698294</v>
      </c>
      <c r="I106" s="52">
        <v>40.917163412127401</v>
      </c>
      <c r="J106" s="52">
        <v>40.917163412127401</v>
      </c>
      <c r="K106" s="52">
        <v>43.653780104663298</v>
      </c>
      <c r="L106" s="52">
        <v>30.387897489770602</v>
      </c>
      <c r="M106" s="52">
        <v>30.387897489770602</v>
      </c>
    </row>
    <row r="107" spans="1:13" x14ac:dyDescent="0.3">
      <c r="A107" s="20" t="s">
        <v>103</v>
      </c>
      <c r="B107" s="20">
        <f>VLOOKUP(A107,'[1]MAPPING LISTE'!A:F,6,FALSE)</f>
        <v>867138</v>
      </c>
      <c r="C107" s="52">
        <v>46.610064935064898</v>
      </c>
      <c r="D107" s="52">
        <v>43.471848956650902</v>
      </c>
      <c r="E107" s="52">
        <v>61.056135209065999</v>
      </c>
      <c r="F107" s="52">
        <v>65.669537643783201</v>
      </c>
      <c r="G107" s="52">
        <v>69.573958935801002</v>
      </c>
      <c r="H107" s="52">
        <v>69.573958935801002</v>
      </c>
      <c r="I107" s="52">
        <v>37.637940866818703</v>
      </c>
      <c r="J107" s="52">
        <v>37.637940866818703</v>
      </c>
      <c r="K107" s="52">
        <v>35.932345491387998</v>
      </c>
      <c r="L107" s="52">
        <v>39.744692807192799</v>
      </c>
      <c r="M107" s="52">
        <v>37.8506661035047</v>
      </c>
    </row>
    <row r="108" spans="1:13" x14ac:dyDescent="0.3">
      <c r="A108" s="20" t="s">
        <v>104</v>
      </c>
      <c r="B108" s="20">
        <f>VLOOKUP(A108,'[1]MAPPING LISTE'!A:F,6,FALSE)</f>
        <v>906189</v>
      </c>
      <c r="C108" s="52">
        <v>74.577083333333306</v>
      </c>
      <c r="D108" s="52">
        <v>74.577083333333306</v>
      </c>
      <c r="E108" s="52">
        <v>41.299876074830102</v>
      </c>
      <c r="F108" s="52">
        <v>42.342551944326601</v>
      </c>
      <c r="G108" s="52">
        <v>72.194874577402999</v>
      </c>
      <c r="H108" s="52">
        <v>72.194874577402999</v>
      </c>
      <c r="I108" s="52">
        <v>72.916257957476802</v>
      </c>
      <c r="J108" s="52">
        <v>68.727595678493699</v>
      </c>
      <c r="K108" s="52">
        <v>68.740786441281401</v>
      </c>
      <c r="L108" s="52">
        <v>68.740786441281401</v>
      </c>
      <c r="M108" s="52">
        <v>36.692453429297203</v>
      </c>
    </row>
    <row r="109" spans="1:13" x14ac:dyDescent="0.3">
      <c r="A109" s="20" t="s">
        <v>105</v>
      </c>
      <c r="B109" s="20">
        <f>VLOOKUP(A109,'[1]MAPPING LISTE'!A:F,6,FALSE)</f>
        <v>510209</v>
      </c>
      <c r="C109" s="52">
        <v>32.175614567526502</v>
      </c>
      <c r="D109" s="52">
        <v>32.539967249901402</v>
      </c>
      <c r="E109" s="52">
        <v>37.878103542120201</v>
      </c>
      <c r="F109" s="52">
        <v>37.878103542120201</v>
      </c>
      <c r="G109" s="52">
        <v>43.032838086893399</v>
      </c>
      <c r="H109" s="52">
        <v>42.287717725409799</v>
      </c>
      <c r="I109" s="52">
        <v>42.287717725409799</v>
      </c>
      <c r="J109" s="52">
        <v>33.862082066869299</v>
      </c>
      <c r="K109" s="52">
        <v>42.704595404595402</v>
      </c>
      <c r="L109" s="52">
        <v>42.704595404595402</v>
      </c>
      <c r="M109" s="52">
        <v>52.411782974962399</v>
      </c>
    </row>
    <row r="110" spans="1:13" x14ac:dyDescent="0.3">
      <c r="A110" s="20" t="s">
        <v>106</v>
      </c>
      <c r="B110" s="20">
        <f>VLOOKUP(A110,'[1]MAPPING LISTE'!A:F,6,FALSE)</f>
        <v>271980</v>
      </c>
      <c r="C110" s="52">
        <v>52.3034588949388</v>
      </c>
      <c r="D110" s="52">
        <v>31.777725098407199</v>
      </c>
      <c r="E110" s="52">
        <v>31.777725098407199</v>
      </c>
      <c r="F110" s="52">
        <v>50.614040714606901</v>
      </c>
      <c r="G110" s="52">
        <v>33.285312430761103</v>
      </c>
      <c r="H110" s="52">
        <v>35.402850223546899</v>
      </c>
      <c r="I110" s="52">
        <v>34.810837896846699</v>
      </c>
      <c r="J110" s="52">
        <v>54.586630874262603</v>
      </c>
      <c r="K110" s="52">
        <v>35.407550409232002</v>
      </c>
      <c r="L110" s="52">
        <v>35.407550409232002</v>
      </c>
      <c r="M110" s="52">
        <v>66.732656211025102</v>
      </c>
    </row>
    <row r="111" spans="1:13" x14ac:dyDescent="0.3">
      <c r="A111" s="20" t="s">
        <v>107</v>
      </c>
      <c r="B111" s="20" t="str">
        <f>VLOOKUP(A111,'[1]MAPPING LISTE'!A:F,6,FALSE)</f>
        <v>31196R</v>
      </c>
      <c r="C111" s="52">
        <v>30.014113355780001</v>
      </c>
      <c r="D111" s="52">
        <v>37.820777291059599</v>
      </c>
      <c r="E111" s="52">
        <v>40.285718226329202</v>
      </c>
      <c r="F111" s="52">
        <v>34.2740379973609</v>
      </c>
      <c r="G111" s="52">
        <v>46.068952429149697</v>
      </c>
      <c r="H111" s="52">
        <v>32.1029090700168</v>
      </c>
      <c r="I111" s="52">
        <v>47.268178314491202</v>
      </c>
      <c r="J111" s="52">
        <v>46.003650014288297</v>
      </c>
      <c r="K111" s="52">
        <v>55.725195637695599</v>
      </c>
      <c r="L111" s="52">
        <v>59.579912830060898</v>
      </c>
      <c r="M111" s="52">
        <v>53.085758697627199</v>
      </c>
    </row>
    <row r="112" spans="1:13" x14ac:dyDescent="0.3">
      <c r="A112" s="20" t="s">
        <v>108</v>
      </c>
      <c r="B112" s="20">
        <f>VLOOKUP(A112,'[1]MAPPING LISTE'!A:F,6,FALSE)</f>
        <v>135448</v>
      </c>
      <c r="C112" s="52">
        <v>24.014057239057198</v>
      </c>
      <c r="D112" s="52">
        <v>21.3275023639065</v>
      </c>
      <c r="E112" s="52">
        <v>22.269084890697101</v>
      </c>
      <c r="F112" s="52">
        <v>19.810630035293901</v>
      </c>
      <c r="G112" s="52">
        <v>24.7518977732793</v>
      </c>
      <c r="H112" s="52">
        <v>13.829252527960699</v>
      </c>
      <c r="I112" s="52">
        <v>13.327257836587799</v>
      </c>
      <c r="J112" s="52">
        <v>19.516308159925099</v>
      </c>
      <c r="K112" s="52">
        <v>15.1937437562437</v>
      </c>
      <c r="L112" s="52">
        <v>18.489736374407499</v>
      </c>
      <c r="M112" s="52">
        <v>28.0474390748901</v>
      </c>
    </row>
    <row r="113" spans="1:13" x14ac:dyDescent="0.3">
      <c r="A113" s="20" t="s">
        <v>109</v>
      </c>
      <c r="B113" s="20">
        <f>VLOOKUP(A113,'[1]MAPPING LISTE'!A:F,6,FALSE)</f>
        <v>154259</v>
      </c>
      <c r="C113" s="52">
        <v>25.676240856844299</v>
      </c>
      <c r="D113" s="52">
        <v>26.745844167904899</v>
      </c>
      <c r="E113" s="52">
        <v>26.745844167904899</v>
      </c>
      <c r="F113" s="52">
        <v>43.016977602695498</v>
      </c>
      <c r="G113" s="52">
        <v>24.1620969491035</v>
      </c>
      <c r="H113" s="52">
        <v>41.691824117810498</v>
      </c>
      <c r="I113" s="52">
        <v>29.307440230485401</v>
      </c>
      <c r="J113" s="52">
        <v>43.6305407801418</v>
      </c>
      <c r="K113" s="52">
        <v>43.6305407801418</v>
      </c>
      <c r="L113" s="52">
        <v>29.245534856538999</v>
      </c>
      <c r="M113" s="52">
        <v>59.720818934938301</v>
      </c>
    </row>
    <row r="114" spans="1:13" x14ac:dyDescent="0.3">
      <c r="A114" s="20" t="s">
        <v>110</v>
      </c>
      <c r="B114" s="20">
        <f>VLOOKUP(A114,'[1]MAPPING LISTE'!A:F,6,FALSE)</f>
        <v>944314</v>
      </c>
      <c r="C114" s="52">
        <v>47.494779314888</v>
      </c>
      <c r="D114" s="52">
        <v>64.616731054977706</v>
      </c>
      <c r="E114" s="52">
        <v>70.577092163405098</v>
      </c>
      <c r="F114" s="52">
        <v>72.256118241029796</v>
      </c>
      <c r="G114" s="52">
        <v>72.256118241029796</v>
      </c>
      <c r="H114" s="52">
        <v>35.989408617698103</v>
      </c>
      <c r="I114" s="52">
        <v>39.969456577595103</v>
      </c>
      <c r="J114" s="52">
        <v>39.969456577595103</v>
      </c>
      <c r="K114" s="52">
        <v>46.164081751581698</v>
      </c>
      <c r="L114" s="52">
        <v>75.201768788083896</v>
      </c>
      <c r="M114" s="52">
        <v>77.215895192398094</v>
      </c>
    </row>
    <row r="115" spans="1:13" x14ac:dyDescent="0.3">
      <c r="A115" s="20" t="s">
        <v>111</v>
      </c>
      <c r="B115" s="20">
        <f>VLOOKUP(A115,'[1]MAPPING LISTE'!A:F,6,FALSE)</f>
        <v>904830</v>
      </c>
      <c r="C115" s="52">
        <v>42.047916666666602</v>
      </c>
      <c r="D115" s="52">
        <v>32.462831583562703</v>
      </c>
      <c r="E115" s="52">
        <v>43.191007125456203</v>
      </c>
      <c r="F115" s="52">
        <v>44.882801118626404</v>
      </c>
      <c r="G115" s="52">
        <v>45.636003172085601</v>
      </c>
      <c r="H115" s="52">
        <v>53.639439179911797</v>
      </c>
      <c r="I115" s="52">
        <v>48.790429150515699</v>
      </c>
      <c r="J115" s="52">
        <v>50.890130744909897</v>
      </c>
      <c r="K115" s="52">
        <v>52.1358666086388</v>
      </c>
      <c r="L115" s="52">
        <v>66.201429237145206</v>
      </c>
      <c r="M115" s="52">
        <v>34.540886568193898</v>
      </c>
    </row>
    <row r="116" spans="1:13" x14ac:dyDescent="0.3">
      <c r="A116" s="20" t="s">
        <v>112</v>
      </c>
      <c r="B116" s="20">
        <f>VLOOKUP(A116,'[1]MAPPING LISTE'!A:F,6,FALSE)</f>
        <v>905214</v>
      </c>
      <c r="C116" s="52">
        <v>39.407880278373703</v>
      </c>
      <c r="D116" s="52">
        <v>38.983708744202701</v>
      </c>
      <c r="E116" s="52">
        <v>38.983708744202701</v>
      </c>
      <c r="F116" s="52">
        <v>71.110329022347699</v>
      </c>
      <c r="G116" s="52">
        <v>37.0046934177876</v>
      </c>
      <c r="H116" s="52">
        <v>38.699181619369099</v>
      </c>
      <c r="I116" s="52">
        <v>42.078880851362797</v>
      </c>
      <c r="J116" s="52">
        <v>42.078880851362797</v>
      </c>
      <c r="K116" s="52">
        <v>69.114482739482696</v>
      </c>
      <c r="L116" s="52">
        <v>69.114482739482696</v>
      </c>
      <c r="M116" s="52">
        <v>39.2774604721507</v>
      </c>
    </row>
    <row r="117" spans="1:13" x14ac:dyDescent="0.3">
      <c r="A117" s="20" t="s">
        <v>113</v>
      </c>
      <c r="B117" s="20">
        <f>VLOOKUP(A117,'[1]MAPPING LISTE'!A:F,6,FALSE)</f>
        <v>904383</v>
      </c>
      <c r="C117" s="52">
        <v>62.5918625914315</v>
      </c>
      <c r="D117" s="52">
        <v>62.553452429195303</v>
      </c>
      <c r="E117" s="52">
        <v>36.0890676835199</v>
      </c>
      <c r="F117" s="52">
        <v>71.532785788613097</v>
      </c>
      <c r="G117" s="52">
        <v>34.054545677158103</v>
      </c>
      <c r="H117" s="52">
        <v>37.719779971414702</v>
      </c>
      <c r="I117" s="52">
        <v>34.326010620075301</v>
      </c>
      <c r="J117" s="52">
        <v>35.870801671732501</v>
      </c>
      <c r="K117" s="52">
        <v>76.596833721833704</v>
      </c>
      <c r="L117" s="52">
        <v>37.445334715639802</v>
      </c>
      <c r="M117" s="52">
        <v>39.6506791227986</v>
      </c>
    </row>
    <row r="118" spans="1:13" x14ac:dyDescent="0.3">
      <c r="A118" s="20" t="s">
        <v>114</v>
      </c>
      <c r="B118" s="20">
        <f>VLOOKUP(A118,'[1]MAPPING LISTE'!A:F,6,FALSE)</f>
        <v>513260</v>
      </c>
      <c r="C118" s="52">
        <v>56.707331792501201</v>
      </c>
      <c r="D118" s="52">
        <v>54.297542746889597</v>
      </c>
      <c r="E118" s="52">
        <v>60.829212076476601</v>
      </c>
      <c r="F118" s="52">
        <v>57.991502850291802</v>
      </c>
      <c r="G118" s="52">
        <v>54.678548836032299</v>
      </c>
      <c r="H118" s="52">
        <v>57.243751014445699</v>
      </c>
      <c r="I118" s="52">
        <v>51.652293291417202</v>
      </c>
      <c r="J118" s="52">
        <v>28.464388182739199</v>
      </c>
      <c r="K118" s="52">
        <v>49.133278486219602</v>
      </c>
      <c r="L118" s="52">
        <v>30.764757758445899</v>
      </c>
      <c r="M118" s="52">
        <v>57.963308260859201</v>
      </c>
    </row>
    <row r="119" spans="1:13" x14ac:dyDescent="0.3">
      <c r="A119" s="20" t="s">
        <v>115</v>
      </c>
      <c r="B119" s="20">
        <f>VLOOKUP(A119,'[1]MAPPING LISTE'!A:F,6,FALSE)</f>
        <v>916091</v>
      </c>
      <c r="C119" s="52">
        <v>33.6302818956461</v>
      </c>
      <c r="D119" s="52">
        <v>35.115259740259702</v>
      </c>
      <c r="E119" s="52">
        <v>34.855213433556301</v>
      </c>
      <c r="F119" s="52">
        <v>38.4629153491003</v>
      </c>
      <c r="G119" s="52">
        <v>38.4629153491003</v>
      </c>
      <c r="H119" s="52">
        <v>50.315998883149497</v>
      </c>
      <c r="I119" s="52">
        <v>31.9552395613775</v>
      </c>
      <c r="J119" s="52">
        <v>31.9552395613775</v>
      </c>
      <c r="K119" s="52">
        <v>38.555125047366403</v>
      </c>
      <c r="L119" s="52">
        <v>37.006760685448398</v>
      </c>
      <c r="M119" s="52">
        <v>77.667742472729898</v>
      </c>
    </row>
    <row r="120" spans="1:13" x14ac:dyDescent="0.3">
      <c r="A120" s="20" t="s">
        <v>116</v>
      </c>
      <c r="B120" s="20">
        <f>VLOOKUP(A120,'[1]MAPPING LISTE'!A:F,6,FALSE)</f>
        <v>883488</v>
      </c>
      <c r="C120" s="52">
        <v>49.936486486486402</v>
      </c>
      <c r="D120" s="52">
        <v>32.878965453194603</v>
      </c>
      <c r="E120" s="52">
        <v>34.3599870639123</v>
      </c>
      <c r="F120" s="52">
        <v>22.207008216267699</v>
      </c>
      <c r="G120" s="52">
        <v>21.383886505320401</v>
      </c>
      <c r="H120" s="52">
        <v>23.516247072599501</v>
      </c>
      <c r="I120" s="52">
        <v>16.1456913416635</v>
      </c>
      <c r="J120" s="52">
        <v>22.982947373228999</v>
      </c>
      <c r="K120" s="52">
        <v>37.9891702785403</v>
      </c>
      <c r="L120" s="52">
        <v>21.643484845589299</v>
      </c>
      <c r="M120" s="52">
        <v>36.4613637495641</v>
      </c>
    </row>
    <row r="121" spans="1:13" x14ac:dyDescent="0.3">
      <c r="A121" s="20" t="s">
        <v>117</v>
      </c>
      <c r="B121" s="20">
        <f>VLOOKUP(A121,'[1]MAPPING LISTE'!A:F,6,FALSE)</f>
        <v>357922</v>
      </c>
      <c r="C121" s="52">
        <v>41.201223776223699</v>
      </c>
      <c r="D121" s="52">
        <v>19.737172924292299</v>
      </c>
      <c r="E121" s="52">
        <v>40.433703913484401</v>
      </c>
      <c r="F121" s="52">
        <v>40.433703913484401</v>
      </c>
      <c r="G121" s="52">
        <v>49.7008685259785</v>
      </c>
      <c r="H121" s="52">
        <v>51.192737232030197</v>
      </c>
      <c r="I121" s="52">
        <v>67.018975011888102</v>
      </c>
      <c r="J121" s="52">
        <v>67.018975011888102</v>
      </c>
      <c r="K121" s="52">
        <v>62.110936742874699</v>
      </c>
      <c r="L121" s="52">
        <v>74.719016798804006</v>
      </c>
      <c r="M121" s="52">
        <v>77.479518013108105</v>
      </c>
    </row>
    <row r="122" spans="1:13" x14ac:dyDescent="0.3">
      <c r="A122" s="20" t="s">
        <v>118</v>
      </c>
      <c r="B122" s="20">
        <f>VLOOKUP(A122,'[1]MAPPING LISTE'!A:F,6,FALSE)</f>
        <v>903749</v>
      </c>
      <c r="C122" s="52">
        <v>74.862990702479294</v>
      </c>
      <c r="D122" s="52">
        <v>74.537281861448903</v>
      </c>
      <c r="E122" s="52">
        <v>76.533244680851098</v>
      </c>
      <c r="F122" s="52">
        <v>41.5014508928571</v>
      </c>
      <c r="G122" s="52">
        <v>33.610502577319501</v>
      </c>
      <c r="H122" s="52">
        <v>33.610502577319501</v>
      </c>
      <c r="I122" s="52">
        <v>33.7909354604786</v>
      </c>
      <c r="J122" s="52">
        <v>38.570002743860599</v>
      </c>
      <c r="K122" s="52">
        <v>38.271101485148499</v>
      </c>
      <c r="L122" s="52">
        <v>70.383439520730306</v>
      </c>
      <c r="M122" s="52">
        <v>80.693981481481401</v>
      </c>
    </row>
    <row r="123" spans="1:13" x14ac:dyDescent="0.3">
      <c r="A123" s="20" t="s">
        <v>119</v>
      </c>
      <c r="B123" s="20">
        <f>VLOOKUP(A123,'[1]MAPPING LISTE'!A:F,6,FALSE)</f>
        <v>687609</v>
      </c>
      <c r="C123" s="52">
        <v>30.876136363636299</v>
      </c>
      <c r="D123" s="52">
        <v>37.798682255415599</v>
      </c>
      <c r="E123" s="52">
        <v>32.647788083580402</v>
      </c>
      <c r="F123" s="52">
        <v>33.3477099602962</v>
      </c>
      <c r="G123" s="52">
        <v>33.585648471310797</v>
      </c>
      <c r="H123" s="52">
        <v>31.651625980042699</v>
      </c>
      <c r="I123" s="52">
        <v>39.905117189541301</v>
      </c>
      <c r="J123" s="52">
        <v>35.056210386183103</v>
      </c>
      <c r="K123" s="52">
        <v>29.491892590168401</v>
      </c>
      <c r="L123" s="52">
        <v>33.038614073196399</v>
      </c>
      <c r="M123" s="52">
        <v>38.049687998082298</v>
      </c>
    </row>
    <row r="124" spans="1:13" x14ac:dyDescent="0.3">
      <c r="A124" s="20" t="s">
        <v>120</v>
      </c>
      <c r="B124" s="20">
        <f>VLOOKUP(A124,'[1]MAPPING LISTE'!A:F,6,FALSE)</f>
        <v>921268</v>
      </c>
      <c r="C124" s="52">
        <v>67.384402852049902</v>
      </c>
      <c r="D124" s="52">
        <v>39.6570571591161</v>
      </c>
      <c r="E124" s="52">
        <v>71.547687573270807</v>
      </c>
      <c r="F124" s="52">
        <v>36.651279238112402</v>
      </c>
      <c r="G124" s="52">
        <v>49.607170040485798</v>
      </c>
      <c r="H124" s="52">
        <v>76.448804247680698</v>
      </c>
      <c r="I124" s="52">
        <v>43.4576459133445</v>
      </c>
      <c r="J124" s="52">
        <v>41.750284954407199</v>
      </c>
      <c r="K124" s="52">
        <v>75.126821511821504</v>
      </c>
      <c r="L124" s="52">
        <v>71.006365445376105</v>
      </c>
      <c r="M124" s="52">
        <v>77.707692449287606</v>
      </c>
    </row>
    <row r="125" spans="1:13" x14ac:dyDescent="0.3">
      <c r="A125" s="20" t="s">
        <v>121</v>
      </c>
      <c r="B125" s="20">
        <f>VLOOKUP(A125,'[1]MAPPING LISTE'!A:F,6,FALSE)</f>
        <v>902324</v>
      </c>
      <c r="C125" s="52">
        <v>47.1905054680551</v>
      </c>
      <c r="D125" s="52">
        <v>28.4289838035527</v>
      </c>
      <c r="E125" s="52">
        <v>48.286117114683201</v>
      </c>
      <c r="F125" s="52">
        <v>49.005428373222301</v>
      </c>
      <c r="G125" s="52">
        <v>49.005428373222301</v>
      </c>
      <c r="H125" s="52">
        <v>30.938032743835201</v>
      </c>
      <c r="I125" s="52">
        <v>30.464544847638301</v>
      </c>
      <c r="J125" s="52">
        <v>30.464544847638301</v>
      </c>
      <c r="K125" s="52">
        <v>25.3513646149949</v>
      </c>
      <c r="L125" s="52">
        <v>51.073801342811997</v>
      </c>
      <c r="M125" s="52">
        <v>51.936021866129799</v>
      </c>
    </row>
    <row r="126" spans="1:13" x14ac:dyDescent="0.3">
      <c r="A126" s="20" t="s">
        <v>122</v>
      </c>
      <c r="B126" s="20">
        <f>VLOOKUP(A126,'[1]MAPPING LISTE'!A:F,6,FALSE)</f>
        <v>500320</v>
      </c>
      <c r="C126" s="52">
        <v>32.014556277056201</v>
      </c>
      <c r="D126" s="52">
        <v>54.778330856859803</v>
      </c>
      <c r="E126" s="52">
        <v>25.612749120750198</v>
      </c>
      <c r="F126" s="52">
        <v>25.070694588969801</v>
      </c>
      <c r="G126" s="52">
        <v>31.9032894736842</v>
      </c>
      <c r="H126" s="52">
        <v>28.9023565573771</v>
      </c>
      <c r="I126" s="52">
        <v>28.6710346008907</v>
      </c>
      <c r="J126" s="52">
        <v>24.127147482489701</v>
      </c>
      <c r="K126" s="52">
        <v>39.179900099900102</v>
      </c>
      <c r="L126" s="52">
        <v>31.161192382663199</v>
      </c>
      <c r="M126" s="52">
        <v>66.953099317627107</v>
      </c>
    </row>
    <row r="127" spans="1:13" x14ac:dyDescent="0.3">
      <c r="A127" s="20" t="s">
        <v>123</v>
      </c>
      <c r="B127" s="20">
        <f>VLOOKUP(A127,'[1]MAPPING LISTE'!A:F,6,FALSE)</f>
        <v>921290</v>
      </c>
      <c r="C127" s="52">
        <v>64.516969696969696</v>
      </c>
      <c r="D127" s="52">
        <v>35.3973338192828</v>
      </c>
      <c r="E127" s="52">
        <v>45.208253635260398</v>
      </c>
      <c r="F127" s="52">
        <v>47.906225486272298</v>
      </c>
      <c r="G127" s="52">
        <v>46.4977859311741</v>
      </c>
      <c r="H127" s="52">
        <v>49.276094603825101</v>
      </c>
      <c r="I127" s="52">
        <v>51.446942446043103</v>
      </c>
      <c r="J127" s="52">
        <v>45.187761015148098</v>
      </c>
      <c r="K127" s="52">
        <v>44.944912032411999</v>
      </c>
      <c r="L127" s="52">
        <v>74.770601012916998</v>
      </c>
      <c r="M127" s="52">
        <v>48.240710360021303</v>
      </c>
    </row>
    <row r="128" spans="1:13" x14ac:dyDescent="0.3">
      <c r="A128" s="20" t="s">
        <v>124</v>
      </c>
      <c r="B128" s="20">
        <f>VLOOKUP(A128,'[1]MAPPING LISTE'!A:F,6,FALSE)</f>
        <v>905115</v>
      </c>
      <c r="C128" s="52">
        <v>47.7975378787878</v>
      </c>
      <c r="D128" s="52">
        <v>45.137301171656098</v>
      </c>
      <c r="E128" s="52">
        <v>57.224476815245303</v>
      </c>
      <c r="F128" s="52">
        <v>57.0496081555671</v>
      </c>
      <c r="G128" s="52">
        <v>54.852531929546302</v>
      </c>
      <c r="H128" s="52">
        <v>54.581094751185802</v>
      </c>
      <c r="I128" s="52">
        <v>29.97952913956</v>
      </c>
      <c r="J128" s="52">
        <v>45.426388528254201</v>
      </c>
      <c r="K128" s="52">
        <v>27.084413111640799</v>
      </c>
      <c r="L128" s="52">
        <v>60.663798360070601</v>
      </c>
      <c r="M128" s="52">
        <v>68.556502649982704</v>
      </c>
    </row>
    <row r="129" spans="1:13" x14ac:dyDescent="0.3">
      <c r="A129" s="20" t="s">
        <v>125</v>
      </c>
      <c r="B129" s="20">
        <f>VLOOKUP(A129,'[1]MAPPING LISTE'!A:F,6,FALSE)</f>
        <v>902306</v>
      </c>
      <c r="C129" s="52">
        <v>35.619885144681099</v>
      </c>
      <c r="D129" s="52">
        <v>65.039674231167496</v>
      </c>
      <c r="E129" s="52">
        <v>65.039674231167496</v>
      </c>
      <c r="F129" s="52">
        <v>34.380351886957101</v>
      </c>
      <c r="G129" s="52">
        <v>33.392737038004398</v>
      </c>
      <c r="H129" s="52">
        <v>33.392737038004398</v>
      </c>
      <c r="I129" s="52">
        <v>42.849959592765302</v>
      </c>
      <c r="J129" s="52">
        <v>39.166834473150899</v>
      </c>
      <c r="K129" s="52">
        <v>42.481157731157701</v>
      </c>
      <c r="L129" s="52">
        <v>77.714490521326994</v>
      </c>
      <c r="M129" s="52">
        <v>45.389898497702099</v>
      </c>
    </row>
    <row r="130" spans="1:13" x14ac:dyDescent="0.3">
      <c r="A130" s="20" t="s">
        <v>126</v>
      </c>
      <c r="B130" s="20">
        <f>VLOOKUP(A130,'[1]MAPPING LISTE'!A:F,6,FALSE)</f>
        <v>500373</v>
      </c>
      <c r="C130" s="52">
        <v>36.302732379979503</v>
      </c>
      <c r="D130" s="52">
        <v>44.3268065222491</v>
      </c>
      <c r="E130" s="52">
        <v>44.3268065222491</v>
      </c>
      <c r="F130" s="52">
        <v>57.208647183331699</v>
      </c>
      <c r="G130" s="52">
        <v>57.208647183331699</v>
      </c>
      <c r="H130" s="52">
        <v>59.102924739195203</v>
      </c>
      <c r="I130" s="52">
        <v>59.102924739195203</v>
      </c>
      <c r="J130" s="52">
        <v>36.0401622967739</v>
      </c>
      <c r="K130" s="52">
        <v>56.2792554978653</v>
      </c>
      <c r="L130" s="52">
        <v>64.522360146401297</v>
      </c>
      <c r="M130" s="52">
        <v>64.522360146401297</v>
      </c>
    </row>
    <row r="131" spans="1:13" x14ac:dyDescent="0.3">
      <c r="A131" s="20" t="s">
        <v>127</v>
      </c>
      <c r="B131" s="20">
        <f>VLOOKUP(A131,'[1]MAPPING LISTE'!A:F,6,FALSE)</f>
        <v>906194</v>
      </c>
      <c r="C131" s="52">
        <v>39.942736185383197</v>
      </c>
      <c r="D131" s="52">
        <v>34.084881129271899</v>
      </c>
      <c r="E131" s="52">
        <v>27.8831770222743</v>
      </c>
      <c r="F131" s="52">
        <v>25.363904221146399</v>
      </c>
      <c r="G131" s="52">
        <v>31.516641700404801</v>
      </c>
      <c r="H131" s="52">
        <v>41.906960859067198</v>
      </c>
      <c r="I131" s="52">
        <v>25.757275382701302</v>
      </c>
      <c r="J131" s="52">
        <v>22.926589412360599</v>
      </c>
      <c r="K131" s="52">
        <v>38.304054279054199</v>
      </c>
      <c r="L131" s="52">
        <v>42.151569905213201</v>
      </c>
      <c r="M131" s="52">
        <v>45.903413650922197</v>
      </c>
    </row>
    <row r="132" spans="1:13" x14ac:dyDescent="0.3">
      <c r="A132" s="20" t="s">
        <v>128</v>
      </c>
      <c r="B132" s="20">
        <f>VLOOKUP(A132,'[1]MAPPING LISTE'!A:F,6,FALSE)</f>
        <v>329534</v>
      </c>
      <c r="C132" s="52">
        <v>60.343669875987601</v>
      </c>
      <c r="D132" s="52">
        <v>27.1858048169257</v>
      </c>
      <c r="E132" s="52">
        <v>27.1858048169257</v>
      </c>
      <c r="F132" s="52">
        <v>48.461891485318702</v>
      </c>
      <c r="G132" s="52">
        <v>48.461891485318702</v>
      </c>
      <c r="H132" s="52">
        <v>51.657512984905097</v>
      </c>
      <c r="I132" s="52">
        <v>52.690400620679902</v>
      </c>
      <c r="J132" s="52">
        <v>56.292435755733599</v>
      </c>
      <c r="K132" s="52">
        <v>56.292435755733599</v>
      </c>
      <c r="L132" s="52">
        <v>62.763076735433501</v>
      </c>
      <c r="M132" s="52">
        <v>72.760480386493299</v>
      </c>
    </row>
    <row r="133" spans="1:13" x14ac:dyDescent="0.3">
      <c r="A133" s="20" t="s">
        <v>129</v>
      </c>
      <c r="B133" s="20">
        <f>VLOOKUP(A133,'[1]MAPPING LISTE'!A:F,6,FALSE)</f>
        <v>867375</v>
      </c>
      <c r="C133" s="52">
        <v>32.411363636363603</v>
      </c>
      <c r="D133" s="52">
        <v>64.096103149115606</v>
      </c>
      <c r="E133" s="52">
        <v>64.096103149115606</v>
      </c>
      <c r="F133" s="52">
        <v>62.840359816033903</v>
      </c>
      <c r="G133" s="52">
        <v>64.547730169440698</v>
      </c>
      <c r="H133" s="52">
        <v>61.299009562841498</v>
      </c>
      <c r="I133" s="52">
        <v>61.299009562841498</v>
      </c>
      <c r="J133" s="52">
        <v>41.365274697535199</v>
      </c>
      <c r="K133" s="52">
        <v>45.350783546763601</v>
      </c>
      <c r="L133" s="52">
        <v>70.387002215793601</v>
      </c>
      <c r="M133" s="52">
        <v>70.387002215793601</v>
      </c>
    </row>
    <row r="134" spans="1:13" x14ac:dyDescent="0.3">
      <c r="A134" s="20" t="s">
        <v>130</v>
      </c>
      <c r="B134" s="20">
        <f>VLOOKUP(A134,'[1]MAPPING LISTE'!A:F,6,FALSE)</f>
        <v>311759</v>
      </c>
      <c r="C134" s="52">
        <v>37.766875981161597</v>
      </c>
      <c r="D134" s="52">
        <v>37.766875981161597</v>
      </c>
      <c r="E134" s="52">
        <v>39.312301587301498</v>
      </c>
      <c r="F134" s="52">
        <v>39.312301587301498</v>
      </c>
      <c r="G134" s="52">
        <v>43.538985507246302</v>
      </c>
      <c r="H134" s="52">
        <v>39.3050703318929</v>
      </c>
      <c r="I134" s="52">
        <v>39.3050703318929</v>
      </c>
      <c r="J134" s="52">
        <v>36.4812664428921</v>
      </c>
      <c r="K134" s="52">
        <v>41.486498257839699</v>
      </c>
      <c r="L134" s="52">
        <v>41.486498257839699</v>
      </c>
      <c r="M134" s="52">
        <v>39.575896226415097</v>
      </c>
    </row>
    <row r="135" spans="1:13" x14ac:dyDescent="0.3">
      <c r="A135" s="20" t="s">
        <v>131</v>
      </c>
      <c r="B135" s="20">
        <f>VLOOKUP(A135,'[1]MAPPING LISTE'!A:F,6,FALSE)</f>
        <v>902317</v>
      </c>
      <c r="C135" s="52">
        <v>76.491967976558001</v>
      </c>
      <c r="D135" s="52">
        <v>45.667189132706298</v>
      </c>
      <c r="E135" s="52">
        <v>36.491580092788901</v>
      </c>
      <c r="F135" s="52">
        <v>72.446714731678298</v>
      </c>
      <c r="G135" s="52">
        <v>71.730703931043394</v>
      </c>
      <c r="H135" s="52">
        <v>71.730703931043394</v>
      </c>
      <c r="I135" s="52">
        <v>42.4987526462346</v>
      </c>
      <c r="J135" s="52">
        <v>40.590207066869297</v>
      </c>
      <c r="K135" s="52">
        <v>37.778270340770298</v>
      </c>
      <c r="L135" s="52">
        <v>37.778270340770298</v>
      </c>
      <c r="M135" s="52">
        <v>39.931940165876703</v>
      </c>
    </row>
    <row r="136" spans="1:13" x14ac:dyDescent="0.3">
      <c r="A136" s="20" t="s">
        <v>132</v>
      </c>
      <c r="B136" s="20" t="str">
        <f>VLOOKUP(A136,'[1]MAPPING LISTE'!A:F,6,FALSE)</f>
        <v>31412T</v>
      </c>
      <c r="C136" s="52">
        <v>27.230845633880499</v>
      </c>
      <c r="D136" s="52">
        <v>16.957751362060399</v>
      </c>
      <c r="E136" s="52">
        <v>25.7512961709294</v>
      </c>
      <c r="F136" s="52">
        <v>25.7512961709294</v>
      </c>
      <c r="G136" s="52">
        <v>14.7928304548195</v>
      </c>
      <c r="H136" s="52">
        <v>14.7928304548195</v>
      </c>
      <c r="I136" s="52">
        <v>13.4446203841695</v>
      </c>
      <c r="J136" s="52">
        <v>12.8044707091469</v>
      </c>
      <c r="K136" s="52">
        <v>20.744940366650798</v>
      </c>
      <c r="L136" s="52">
        <v>20.744940366650798</v>
      </c>
      <c r="M136" s="52">
        <v>30.425120836861399</v>
      </c>
    </row>
    <row r="137" spans="1:13" x14ac:dyDescent="0.3">
      <c r="A137" s="20" t="s">
        <v>133</v>
      </c>
      <c r="B137" s="20">
        <f>VLOOKUP(A137,'[1]MAPPING LISTE'!A:F,6,FALSE)</f>
        <v>910722</v>
      </c>
      <c r="C137" s="52">
        <v>29.965640580966799</v>
      </c>
      <c r="D137" s="52">
        <v>27.866641901931601</v>
      </c>
      <c r="E137" s="52">
        <v>27.509342028135901</v>
      </c>
      <c r="F137" s="52">
        <v>27.509342028135901</v>
      </c>
      <c r="G137" s="52">
        <v>31.600965429529399</v>
      </c>
      <c r="H137" s="52">
        <v>40.6022267206477</v>
      </c>
      <c r="I137" s="52">
        <v>38.641759319816799</v>
      </c>
      <c r="J137" s="52">
        <v>36.153242147923002</v>
      </c>
      <c r="K137" s="52">
        <v>43.211788211788203</v>
      </c>
      <c r="L137" s="52">
        <v>43.211788211788203</v>
      </c>
      <c r="M137" s="52">
        <v>49.404464953853797</v>
      </c>
    </row>
    <row r="138" spans="1:13" x14ac:dyDescent="0.3">
      <c r="A138" s="20" t="s">
        <v>134</v>
      </c>
      <c r="B138" s="20">
        <f>VLOOKUP(A138,'[1]MAPPING LISTE'!A:F,6,FALSE)</f>
        <v>905039</v>
      </c>
      <c r="C138" s="52">
        <v>42.719704543425799</v>
      </c>
      <c r="D138" s="52">
        <v>44.311591334695201</v>
      </c>
      <c r="E138" s="52">
        <v>40.454496523553502</v>
      </c>
      <c r="F138" s="52">
        <v>43.061561406205598</v>
      </c>
      <c r="G138" s="52">
        <v>43.061561406205598</v>
      </c>
      <c r="H138" s="52">
        <v>42.247496072270202</v>
      </c>
      <c r="I138" s="52">
        <v>42.202859796737798</v>
      </c>
      <c r="J138" s="52">
        <v>40.675662703936197</v>
      </c>
      <c r="K138" s="52">
        <v>40.675662703936197</v>
      </c>
      <c r="L138" s="52">
        <v>40.065418886046601</v>
      </c>
      <c r="M138" s="52">
        <v>42.4224041579523</v>
      </c>
    </row>
    <row r="139" spans="1:13" x14ac:dyDescent="0.3">
      <c r="A139" s="20" t="s">
        <v>135</v>
      </c>
      <c r="B139" s="20">
        <f>VLOOKUP(A139,'[1]MAPPING LISTE'!A:F,6,FALSE)</f>
        <v>755980</v>
      </c>
      <c r="C139" s="52">
        <v>35.710037878787801</v>
      </c>
      <c r="D139" s="52">
        <v>36.472836942488897</v>
      </c>
      <c r="E139" s="52">
        <v>27.4169181778121</v>
      </c>
      <c r="F139" s="52">
        <v>25.974421175858399</v>
      </c>
      <c r="G139" s="52">
        <v>18.934777901832199</v>
      </c>
      <c r="H139" s="52">
        <v>19.341105309145298</v>
      </c>
      <c r="I139" s="52">
        <v>24.832651645181301</v>
      </c>
      <c r="J139" s="52">
        <v>30.189839776389501</v>
      </c>
      <c r="K139" s="52">
        <v>23.696795778478901</v>
      </c>
      <c r="L139" s="52">
        <v>22.407383090582801</v>
      </c>
      <c r="M139" s="52">
        <v>22.730080048295498</v>
      </c>
    </row>
    <row r="140" spans="1:13" x14ac:dyDescent="0.3">
      <c r="A140" s="20" t="s">
        <v>136</v>
      </c>
      <c r="B140" s="20">
        <f>VLOOKUP(A140,'[1]MAPPING LISTE'!A:F,6,FALSE)</f>
        <v>905994</v>
      </c>
      <c r="C140" s="52">
        <v>49.7951848998459</v>
      </c>
      <c r="D140" s="52">
        <v>49.087018473753098</v>
      </c>
      <c r="E140" s="52">
        <v>42.323364885010101</v>
      </c>
      <c r="F140" s="52">
        <v>54.571101773514897</v>
      </c>
      <c r="G140" s="52">
        <v>53.230252614709798</v>
      </c>
      <c r="H140" s="52">
        <v>58.048622382730102</v>
      </c>
      <c r="I140" s="52">
        <v>51.632816435926799</v>
      </c>
      <c r="J140" s="52">
        <v>53.657766878511502</v>
      </c>
      <c r="K140" s="52">
        <v>50.759240759240697</v>
      </c>
      <c r="L140" s="52">
        <v>60.860974446866202</v>
      </c>
      <c r="M140" s="52">
        <v>63.896594838842397</v>
      </c>
    </row>
    <row r="141" spans="1:13" x14ac:dyDescent="0.3">
      <c r="A141" s="20" t="s">
        <v>137</v>
      </c>
      <c r="B141" s="20">
        <f>VLOOKUP(A141,'[1]MAPPING LISTE'!A:F,6,FALSE)</f>
        <v>951849</v>
      </c>
      <c r="C141" s="52">
        <v>35.005519480519403</v>
      </c>
      <c r="D141" s="52">
        <v>28.601736627043099</v>
      </c>
      <c r="E141" s="52">
        <v>28.601736627043099</v>
      </c>
      <c r="F141" s="52">
        <v>42.100199445022497</v>
      </c>
      <c r="G141" s="52">
        <v>50.931831983805601</v>
      </c>
      <c r="H141" s="52">
        <v>50.931831983805601</v>
      </c>
      <c r="I141" s="52">
        <v>34.795547690014899</v>
      </c>
      <c r="J141" s="52">
        <v>30.723558815285401</v>
      </c>
      <c r="K141" s="52">
        <v>41.669452887537901</v>
      </c>
      <c r="L141" s="52">
        <v>37.429249033424803</v>
      </c>
      <c r="M141" s="52">
        <v>37.429249033424803</v>
      </c>
    </row>
    <row r="142" spans="1:13" x14ac:dyDescent="0.3">
      <c r="A142" s="20" t="s">
        <v>138</v>
      </c>
      <c r="B142" s="20" t="str">
        <f>VLOOKUP(A142,'[1]MAPPING LISTE'!A:F,6,FALSE)</f>
        <v>14015T</v>
      </c>
      <c r="C142" s="52">
        <v>21.6749835309617</v>
      </c>
      <c r="D142" s="52">
        <v>23.188308526624098</v>
      </c>
      <c r="E142" s="52">
        <v>25.825610287480899</v>
      </c>
      <c r="F142" s="52">
        <v>26.656767560826399</v>
      </c>
      <c r="G142" s="52">
        <v>31.6574875325093</v>
      </c>
      <c r="H142" s="52">
        <v>37.951612903225801</v>
      </c>
      <c r="I142" s="52">
        <v>36.163757438089497</v>
      </c>
      <c r="J142" s="52">
        <v>34.343680462839302</v>
      </c>
      <c r="K142" s="52">
        <v>32.256717908956702</v>
      </c>
      <c r="L142" s="52">
        <v>33.761968106640403</v>
      </c>
      <c r="M142" s="52">
        <v>35.076239989903598</v>
      </c>
    </row>
    <row r="143" spans="1:13" x14ac:dyDescent="0.3">
      <c r="A143" s="20" t="s">
        <v>139</v>
      </c>
      <c r="B143" s="20">
        <f>VLOOKUP(A143,'[1]MAPPING LISTE'!A:F,6,FALSE)</f>
        <v>997198</v>
      </c>
      <c r="C143" s="52">
        <v>26.938419913419899</v>
      </c>
      <c r="D143" s="52">
        <v>31.3097428245229</v>
      </c>
      <c r="E143" s="52">
        <v>25.0974488790214</v>
      </c>
      <c r="F143" s="52">
        <v>47.251506263354798</v>
      </c>
      <c r="G143" s="52">
        <v>32.668372288655902</v>
      </c>
      <c r="H143" s="52">
        <v>37.077540818350101</v>
      </c>
      <c r="I143" s="52">
        <v>35.352909119474198</v>
      </c>
      <c r="J143" s="52">
        <v>30.1553548939957</v>
      </c>
      <c r="K143" s="52">
        <v>34.6219571473302</v>
      </c>
      <c r="L143" s="52">
        <v>63.664757729760602</v>
      </c>
      <c r="M143" s="52">
        <v>40.317495417771497</v>
      </c>
    </row>
    <row r="144" spans="1:13" x14ac:dyDescent="0.3">
      <c r="A144" s="20" t="s">
        <v>140</v>
      </c>
      <c r="B144" s="20">
        <f>VLOOKUP(A144,'[1]MAPPING LISTE'!A:F,6,FALSE)</f>
        <v>905159</v>
      </c>
      <c r="C144" s="52">
        <v>48.079754440961302</v>
      </c>
      <c r="D144" s="52">
        <v>50.847252240082803</v>
      </c>
      <c r="E144" s="52">
        <v>50.847252240082803</v>
      </c>
      <c r="F144" s="52">
        <v>64.649053565234595</v>
      </c>
      <c r="G144" s="52">
        <v>64.649053565234595</v>
      </c>
      <c r="H144" s="52">
        <v>34.246461571111404</v>
      </c>
      <c r="I144" s="52">
        <v>36.355674800818598</v>
      </c>
      <c r="J144" s="52">
        <v>36.355674800818598</v>
      </c>
      <c r="K144" s="52">
        <v>28.555993541033398</v>
      </c>
      <c r="L144" s="52">
        <v>56.193526856240098</v>
      </c>
      <c r="M144" s="52">
        <v>56.193526856240098</v>
      </c>
    </row>
    <row r="145" spans="1:13" x14ac:dyDescent="0.3">
      <c r="A145" s="20" t="s">
        <v>141</v>
      </c>
      <c r="B145" s="20">
        <f>VLOOKUP(A145,'[1]MAPPING LISTE'!A:F,6,FALSE)</f>
        <v>741123</v>
      </c>
      <c r="C145" s="52">
        <v>30.456639928698699</v>
      </c>
      <c r="D145" s="52">
        <v>31.632571686004201</v>
      </c>
      <c r="E145" s="52">
        <v>17.215128956623602</v>
      </c>
      <c r="F145" s="52">
        <v>24.465819119576501</v>
      </c>
      <c r="G145" s="52">
        <v>25.687394736842101</v>
      </c>
      <c r="H145" s="52">
        <v>22.6529816368026</v>
      </c>
      <c r="I145" s="52">
        <v>22.320847081733099</v>
      </c>
      <c r="J145" s="52">
        <v>23.692895136778102</v>
      </c>
      <c r="K145" s="52">
        <v>27.789805194805101</v>
      </c>
      <c r="L145" s="52">
        <v>39.022009812856901</v>
      </c>
      <c r="M145" s="52">
        <v>37.565188859846103</v>
      </c>
    </row>
    <row r="146" spans="1:13" x14ac:dyDescent="0.3">
      <c r="A146" s="20" t="s">
        <v>142</v>
      </c>
      <c r="B146" s="20">
        <f>VLOOKUP(A146,'[1]MAPPING LISTE'!A:F,6,FALSE)</f>
        <v>905082</v>
      </c>
      <c r="C146" s="52">
        <v>76.673543123543098</v>
      </c>
      <c r="D146" s="52">
        <v>59.147233899902098</v>
      </c>
      <c r="E146" s="52">
        <v>34.574751043903198</v>
      </c>
      <c r="F146" s="52">
        <v>46.3949655371364</v>
      </c>
      <c r="G146" s="52">
        <v>46.3949655371364</v>
      </c>
      <c r="H146" s="52">
        <v>31.186577935222601</v>
      </c>
      <c r="I146" s="52">
        <v>55.087615621788203</v>
      </c>
      <c r="J146" s="52">
        <v>52.181054799347997</v>
      </c>
      <c r="K146" s="52">
        <v>32.606154483814002</v>
      </c>
      <c r="L146" s="52">
        <v>32.606154483814002</v>
      </c>
      <c r="M146" s="52">
        <v>56.599554276686902</v>
      </c>
    </row>
    <row r="147" spans="1:13" x14ac:dyDescent="0.3">
      <c r="A147" s="20" t="s">
        <v>143</v>
      </c>
      <c r="B147" s="20">
        <f>VLOOKUP(A147,'[1]MAPPING LISTE'!A:F,6,FALSE)</f>
        <v>902230</v>
      </c>
      <c r="C147" s="52">
        <v>75.828962703962603</v>
      </c>
      <c r="D147" s="52">
        <v>42.129950695663901</v>
      </c>
      <c r="E147" s="52">
        <v>37.7275035719519</v>
      </c>
      <c r="F147" s="52">
        <v>36.202812067908702</v>
      </c>
      <c r="G147" s="52">
        <v>34.650855478507999</v>
      </c>
      <c r="H147" s="52">
        <v>35.440160797925699</v>
      </c>
      <c r="I147" s="52">
        <v>34.2524006768611</v>
      </c>
      <c r="J147" s="52">
        <v>34.458605250610802</v>
      </c>
      <c r="K147" s="52">
        <v>33.691866466866401</v>
      </c>
      <c r="L147" s="52">
        <v>40.106174441722203</v>
      </c>
      <c r="M147" s="52">
        <v>37.327134701176497</v>
      </c>
    </row>
    <row r="148" spans="1:13" x14ac:dyDescent="0.3">
      <c r="A148" s="20" t="s">
        <v>144</v>
      </c>
      <c r="B148" s="20">
        <f>VLOOKUP(A148,'[1]MAPPING LISTE'!A:F,6,FALSE)</f>
        <v>938076</v>
      </c>
      <c r="C148" s="52">
        <v>57.2424242424242</v>
      </c>
      <c r="D148" s="52">
        <v>57.6499349925705</v>
      </c>
      <c r="E148" s="52">
        <v>56.112146447292098</v>
      </c>
      <c r="F148" s="52">
        <v>40.858995620880997</v>
      </c>
      <c r="G148" s="52">
        <v>64.503632080541706</v>
      </c>
      <c r="H148" s="52">
        <v>62.256586651053802</v>
      </c>
      <c r="I148" s="52">
        <v>39.654310010638099</v>
      </c>
      <c r="J148" s="52">
        <v>59.360101400169398</v>
      </c>
      <c r="K148" s="52">
        <v>58.222387848372101</v>
      </c>
      <c r="L148" s="52">
        <v>68.197281570096294</v>
      </c>
      <c r="M148" s="52">
        <v>65.168184987796906</v>
      </c>
    </row>
    <row r="149" spans="1:13" x14ac:dyDescent="0.3">
      <c r="A149" s="20" t="s">
        <v>145</v>
      </c>
      <c r="B149" s="20">
        <f>VLOOKUP(A149,'[1]MAPPING LISTE'!A:F,6,FALSE)</f>
        <v>152594</v>
      </c>
      <c r="C149" s="52">
        <v>32.562272727272699</v>
      </c>
      <c r="D149" s="52">
        <v>39.769676475544102</v>
      </c>
      <c r="E149" s="52">
        <v>43.2063508740884</v>
      </c>
      <c r="F149" s="52">
        <v>43.905164480048498</v>
      </c>
      <c r="G149" s="52">
        <v>84.475316112186803</v>
      </c>
      <c r="H149" s="52">
        <v>39.338615240960301</v>
      </c>
      <c r="I149" s="52">
        <v>42.029397398707097</v>
      </c>
      <c r="J149" s="52">
        <v>41.424887169568002</v>
      </c>
      <c r="K149" s="52">
        <v>43.789292921843199</v>
      </c>
      <c r="L149" s="52">
        <v>39.323280836462096</v>
      </c>
      <c r="M149" s="52">
        <v>46.2305886932349</v>
      </c>
    </row>
    <row r="150" spans="1:13" x14ac:dyDescent="0.3">
      <c r="A150" s="20" t="s">
        <v>146</v>
      </c>
      <c r="B150" s="20">
        <f>VLOOKUP(A150,'[1]MAPPING LISTE'!A:F,6,FALSE)</f>
        <v>951018</v>
      </c>
      <c r="C150" s="52">
        <v>79.911798179059105</v>
      </c>
      <c r="D150" s="52">
        <v>50.597110063096203</v>
      </c>
      <c r="E150" s="52">
        <v>86.174764030420505</v>
      </c>
      <c r="F150" s="52">
        <v>85.472962586321103</v>
      </c>
      <c r="G150" s="52">
        <v>85.860447924108897</v>
      </c>
      <c r="H150" s="52">
        <v>90.851643139040604</v>
      </c>
      <c r="I150" s="52">
        <v>90.851643139040604</v>
      </c>
      <c r="J150" s="52">
        <v>51.943329407270603</v>
      </c>
      <c r="K150" s="52">
        <v>90.630005752751799</v>
      </c>
      <c r="L150" s="52">
        <v>46.001294617704502</v>
      </c>
      <c r="M150" s="52">
        <v>46.001294617704502</v>
      </c>
    </row>
    <row r="151" spans="1:13" x14ac:dyDescent="0.3">
      <c r="A151" s="20" t="s">
        <v>147</v>
      </c>
      <c r="B151" s="20">
        <f>VLOOKUP(A151,'[1]MAPPING LISTE'!A:F,6,FALSE)</f>
        <v>255781</v>
      </c>
      <c r="C151" s="52">
        <v>38.663836477987402</v>
      </c>
      <c r="D151" s="52">
        <v>36.345698924731103</v>
      </c>
      <c r="E151" s="52">
        <v>31.457386363636299</v>
      </c>
      <c r="F151" s="52">
        <v>27.015464408069999</v>
      </c>
      <c r="G151" s="52">
        <v>27.015464408069999</v>
      </c>
      <c r="H151" s="52">
        <v>27.015464408069999</v>
      </c>
      <c r="I151" s="52">
        <v>32.691912539515201</v>
      </c>
      <c r="J151" s="52">
        <v>41.127380952380904</v>
      </c>
      <c r="K151" s="52">
        <v>41.127380952380904</v>
      </c>
      <c r="L151" s="52">
        <v>57.925824175824097</v>
      </c>
      <c r="M151" s="52">
        <v>57.925824175824097</v>
      </c>
    </row>
    <row r="152" spans="1:13" x14ac:dyDescent="0.3">
      <c r="A152" s="20" t="s">
        <v>148</v>
      </c>
      <c r="B152" s="20">
        <f>VLOOKUP(A152,'[1]MAPPING LISTE'!A:F,6,FALSE)</f>
        <v>907652</v>
      </c>
      <c r="C152" s="52">
        <v>46.490530303030297</v>
      </c>
      <c r="D152" s="52">
        <v>46.490530303030297</v>
      </c>
      <c r="E152" s="52">
        <v>42.658971025260001</v>
      </c>
      <c r="F152" s="52">
        <v>42.618938505808302</v>
      </c>
      <c r="G152" s="52">
        <v>38.537913292847499</v>
      </c>
      <c r="H152" s="52">
        <v>50.0443745120999</v>
      </c>
      <c r="I152" s="52">
        <v>42.221865364850899</v>
      </c>
      <c r="J152" s="52">
        <v>42.221865364850899</v>
      </c>
      <c r="K152" s="52">
        <v>45.769480519480503</v>
      </c>
      <c r="L152" s="52">
        <v>45.769480519480503</v>
      </c>
      <c r="M152" s="52">
        <v>75.393095427705703</v>
      </c>
    </row>
    <row r="153" spans="1:13" x14ac:dyDescent="0.3">
      <c r="A153" s="20" t="s">
        <v>149</v>
      </c>
      <c r="B153" s="20">
        <f>VLOOKUP(A153,'[1]MAPPING LISTE'!A:F,6,FALSE)</f>
        <v>906150</v>
      </c>
      <c r="C153" s="52">
        <v>40.822573189522302</v>
      </c>
      <c r="D153" s="52">
        <v>50.859686879887903</v>
      </c>
      <c r="E153" s="52">
        <v>49.664798637085603</v>
      </c>
      <c r="F153" s="52">
        <v>49.664798637085603</v>
      </c>
      <c r="G153" s="52">
        <v>48.385892926924498</v>
      </c>
      <c r="H153" s="52">
        <v>46.490702256869596</v>
      </c>
      <c r="I153" s="52">
        <v>46.490702256869596</v>
      </c>
      <c r="J153" s="52">
        <v>49.552802985948396</v>
      </c>
      <c r="K153" s="52">
        <v>45.949269480519398</v>
      </c>
      <c r="L153" s="52">
        <v>45.949269480519398</v>
      </c>
      <c r="M153" s="52">
        <v>45.949269480519398</v>
      </c>
    </row>
    <row r="154" spans="1:13" x14ac:dyDescent="0.3">
      <c r="A154" s="20" t="s">
        <v>150</v>
      </c>
      <c r="B154" s="20">
        <f>VLOOKUP(A154,'[1]MAPPING LISTE'!A:F,6,FALSE)</f>
        <v>905801</v>
      </c>
      <c r="C154" s="52">
        <v>46.8393368981381</v>
      </c>
      <c r="D154" s="52">
        <v>74.731277056277094</v>
      </c>
      <c r="E154" s="52">
        <v>48.526676926342603</v>
      </c>
      <c r="F154" s="52">
        <v>50.796316549512603</v>
      </c>
      <c r="G154" s="52">
        <v>50.796316549512603</v>
      </c>
      <c r="H154" s="52">
        <v>47.485425204918002</v>
      </c>
      <c r="I154" s="52">
        <v>47.485425204918002</v>
      </c>
      <c r="J154" s="52">
        <v>48.615237378203702</v>
      </c>
      <c r="K154" s="52">
        <v>47.828063741685298</v>
      </c>
      <c r="L154" s="52">
        <v>80.666390433662897</v>
      </c>
      <c r="M154" s="52">
        <v>80.666390433662897</v>
      </c>
    </row>
    <row r="155" spans="1:13" x14ac:dyDescent="0.3">
      <c r="A155" s="20" t="s">
        <v>151</v>
      </c>
      <c r="B155" s="20">
        <f>VLOOKUP(A155,'[1]MAPPING LISTE'!A:F,6,FALSE)</f>
        <v>906511</v>
      </c>
      <c r="C155" s="52">
        <v>15.779428904428899</v>
      </c>
      <c r="D155" s="52">
        <v>15.779428904428899</v>
      </c>
      <c r="E155" s="52">
        <v>24.788801472743199</v>
      </c>
      <c r="F155" s="52">
        <v>24.788801472743199</v>
      </c>
      <c r="G155" s="52">
        <v>27.250035636394699</v>
      </c>
      <c r="H155" s="52">
        <v>23.675163098026101</v>
      </c>
      <c r="I155" s="52">
        <v>23.675163098026101</v>
      </c>
      <c r="J155" s="52">
        <v>24.066876750700199</v>
      </c>
      <c r="K155" s="52">
        <v>24.066876750700199</v>
      </c>
      <c r="L155" s="52">
        <v>25.9399766899766</v>
      </c>
      <c r="M155" s="52">
        <v>31.161452475134901</v>
      </c>
    </row>
    <row r="156" spans="1:13" x14ac:dyDescent="0.3">
      <c r="A156" s="20" t="s">
        <v>152</v>
      </c>
      <c r="B156" s="20">
        <f>VLOOKUP(A156,'[1]MAPPING LISTE'!A:F,6,FALSE)</f>
        <v>546697</v>
      </c>
      <c r="C156" s="52">
        <v>64.013311688311703</v>
      </c>
      <c r="D156" s="52">
        <v>64.013311688311703</v>
      </c>
      <c r="E156" s="52">
        <v>39.907551353279899</v>
      </c>
      <c r="F156" s="52">
        <v>39.907551353279899</v>
      </c>
      <c r="G156" s="52">
        <v>48.054892037786701</v>
      </c>
      <c r="H156" s="52">
        <v>61.138179204124803</v>
      </c>
      <c r="I156" s="52">
        <v>61.138179204124803</v>
      </c>
      <c r="J156" s="52">
        <v>43.537411347517697</v>
      </c>
      <c r="K156" s="52">
        <v>79.275890775890701</v>
      </c>
      <c r="L156" s="52">
        <v>82.239619237397605</v>
      </c>
      <c r="M156" s="52">
        <v>82.239619237397605</v>
      </c>
    </row>
    <row r="157" spans="1:13" x14ac:dyDescent="0.3">
      <c r="A157" s="20" t="s">
        <v>153</v>
      </c>
      <c r="B157" s="20">
        <f>VLOOKUP(A157,'[1]MAPPING LISTE'!A:F,6,FALSE)</f>
        <v>993394</v>
      </c>
      <c r="C157" s="52">
        <v>36.168975101421402</v>
      </c>
      <c r="D157" s="52">
        <v>26.941489741684698</v>
      </c>
      <c r="E157" s="52">
        <v>30.867924133311</v>
      </c>
      <c r="F157" s="52">
        <v>30.867924133311</v>
      </c>
      <c r="G157" s="52">
        <v>31.1501576176776</v>
      </c>
      <c r="H157" s="52">
        <v>31.336120585322899</v>
      </c>
      <c r="I157" s="52">
        <v>28.5450797356438</v>
      </c>
      <c r="J157" s="52">
        <v>28.5450797356438</v>
      </c>
      <c r="K157" s="52">
        <v>33.295921469834497</v>
      </c>
      <c r="L157" s="52">
        <v>33.295921469834497</v>
      </c>
      <c r="M157" s="52">
        <v>42.048630637611197</v>
      </c>
    </row>
    <row r="158" spans="1:13" x14ac:dyDescent="0.3">
      <c r="A158" s="20" t="s">
        <v>154</v>
      </c>
      <c r="B158" s="20">
        <f>VLOOKUP(A158,'[1]MAPPING LISTE'!A:F,6,FALSE)</f>
        <v>696738</v>
      </c>
      <c r="C158" s="52">
        <v>46.483599508599497</v>
      </c>
      <c r="D158" s="52">
        <v>67.393257800891504</v>
      </c>
      <c r="E158" s="52">
        <v>33.902821010362302</v>
      </c>
      <c r="F158" s="52">
        <v>38.516689971383897</v>
      </c>
      <c r="G158" s="52">
        <v>36.4438113557378</v>
      </c>
      <c r="H158" s="52">
        <v>35.496523711943702</v>
      </c>
      <c r="I158" s="52">
        <v>34.184288283658702</v>
      </c>
      <c r="J158" s="52">
        <v>35.0390880628498</v>
      </c>
      <c r="K158" s="52">
        <v>35.897089131341097</v>
      </c>
      <c r="L158" s="52">
        <v>37.331740177342901</v>
      </c>
      <c r="M158" s="52">
        <v>34.539758181003101</v>
      </c>
    </row>
    <row r="159" spans="1:13" x14ac:dyDescent="0.3">
      <c r="A159" s="20" t="s">
        <v>155</v>
      </c>
      <c r="B159" s="20">
        <f>VLOOKUP(A159,'[1]MAPPING LISTE'!A:F,6,FALSE)</f>
        <v>905596</v>
      </c>
      <c r="C159" s="52">
        <v>52.247727272727197</v>
      </c>
      <c r="D159" s="52">
        <v>25.1927515218329</v>
      </c>
      <c r="E159" s="52">
        <v>32.175169837977499</v>
      </c>
      <c r="F159" s="52">
        <v>32.175169837977499</v>
      </c>
      <c r="G159" s="52">
        <v>31.232620145449101</v>
      </c>
      <c r="H159" s="52">
        <v>26.5724565497874</v>
      </c>
      <c r="I159" s="52">
        <v>22.974736751951799</v>
      </c>
      <c r="J159" s="52">
        <v>26.408202119354801</v>
      </c>
      <c r="K159" s="52">
        <v>26.408202119354801</v>
      </c>
      <c r="L159" s="52">
        <v>48.831061118975803</v>
      </c>
      <c r="M159" s="52">
        <v>48.831061118975803</v>
      </c>
    </row>
    <row r="160" spans="1:13" x14ac:dyDescent="0.3">
      <c r="A160" s="20" t="s">
        <v>156</v>
      </c>
      <c r="B160" s="20">
        <f>VLOOKUP(A160,'[1]MAPPING LISTE'!A:F,6,FALSE)</f>
        <v>904678</v>
      </c>
      <c r="C160" s="52">
        <v>41.625492424242402</v>
      </c>
      <c r="D160" s="52">
        <v>41.7175469404295</v>
      </c>
      <c r="E160" s="52">
        <v>44.062505940876299</v>
      </c>
      <c r="F160" s="52">
        <v>38.9684235830292</v>
      </c>
      <c r="G160" s="52">
        <v>42.763775774409098</v>
      </c>
      <c r="H160" s="52">
        <v>86.945918715846901</v>
      </c>
      <c r="I160" s="52">
        <v>47.442717415152899</v>
      </c>
      <c r="J160" s="52">
        <v>43.363135159244102</v>
      </c>
      <c r="K160" s="52">
        <v>34.982854385198102</v>
      </c>
      <c r="L160" s="52">
        <v>39.103840288748401</v>
      </c>
      <c r="M160" s="52">
        <v>36.452787506735397</v>
      </c>
    </row>
    <row r="161" spans="1:13" x14ac:dyDescent="0.3">
      <c r="A161" s="20" t="s">
        <v>157</v>
      </c>
      <c r="B161" s="20" t="str">
        <f>VLOOKUP(A161,'[1]MAPPING LISTE'!A:F,6,FALSE)</f>
        <v>41071J</v>
      </c>
      <c r="C161" s="52">
        <v>40.996043771043702</v>
      </c>
      <c r="D161" s="52">
        <v>54.667374230524302</v>
      </c>
      <c r="E161" s="52">
        <v>54.667374230524302</v>
      </c>
      <c r="F161" s="52">
        <v>53.621947624002701</v>
      </c>
      <c r="G161" s="52">
        <v>64.142447464815803</v>
      </c>
      <c r="H161" s="52">
        <v>62.883080290610998</v>
      </c>
      <c r="I161" s="52">
        <v>64.932612351677093</v>
      </c>
      <c r="J161" s="52">
        <v>62.447283434650402</v>
      </c>
      <c r="K161" s="52">
        <v>62.447283434650402</v>
      </c>
      <c r="L161" s="52">
        <v>74.305221733243101</v>
      </c>
      <c r="M161" s="52">
        <v>71.796990484938107</v>
      </c>
    </row>
    <row r="162" spans="1:13" x14ac:dyDescent="0.3">
      <c r="A162" s="20" t="s">
        <v>158</v>
      </c>
      <c r="B162" s="20">
        <f>VLOOKUP(A162,'[1]MAPPING LISTE'!A:F,6,FALSE)</f>
        <v>729665</v>
      </c>
      <c r="C162" s="52">
        <v>34.753671328671302</v>
      </c>
      <c r="D162" s="52">
        <v>34.381007699581197</v>
      </c>
      <c r="E162" s="52">
        <v>38.335346754103099</v>
      </c>
      <c r="F162" s="52">
        <v>43.047456986871502</v>
      </c>
      <c r="G162" s="52">
        <v>30.175225040916501</v>
      </c>
      <c r="H162" s="52">
        <v>43.597675853128102</v>
      </c>
      <c r="I162" s="52">
        <v>38.134738962077101</v>
      </c>
      <c r="J162" s="52">
        <v>40.366447642886897</v>
      </c>
      <c r="K162" s="52">
        <v>33.112670662670602</v>
      </c>
      <c r="L162" s="52">
        <v>50.225058237609403</v>
      </c>
      <c r="M162" s="52">
        <v>29.011815657108201</v>
      </c>
    </row>
    <row r="163" spans="1:13" x14ac:dyDescent="0.3">
      <c r="A163" s="20" t="s">
        <v>159</v>
      </c>
      <c r="B163" s="20">
        <f>VLOOKUP(A163,'[1]MAPPING LISTE'!A:F,6,FALSE)</f>
        <v>867871</v>
      </c>
      <c r="C163" s="52">
        <v>34.491324982193099</v>
      </c>
      <c r="D163" s="52">
        <v>30.505977468853501</v>
      </c>
      <c r="E163" s="52">
        <v>38.011040631571099</v>
      </c>
      <c r="F163" s="52">
        <v>38.011040631571099</v>
      </c>
      <c r="G163" s="52">
        <v>44.725200082634501</v>
      </c>
      <c r="H163" s="52">
        <v>43.847083356254799</v>
      </c>
      <c r="I163" s="52">
        <v>43.3406222987551</v>
      </c>
      <c r="J163" s="52">
        <v>42.655923641960797</v>
      </c>
      <c r="K163" s="52">
        <v>42.655923641960797</v>
      </c>
      <c r="L163" s="52">
        <v>38.935658150146203</v>
      </c>
      <c r="M163" s="52">
        <v>38.935658150146203</v>
      </c>
    </row>
    <row r="164" spans="1:13" x14ac:dyDescent="0.3">
      <c r="A164" s="20" t="s">
        <v>160</v>
      </c>
      <c r="B164" s="20">
        <f>VLOOKUP(A164,'[1]MAPPING LISTE'!A:F,6,FALSE)</f>
        <v>912030</v>
      </c>
      <c r="C164" s="52">
        <v>52.990043290043303</v>
      </c>
      <c r="D164" s="52">
        <v>50.094304110945998</v>
      </c>
      <c r="E164" s="52">
        <v>39.840699491989</v>
      </c>
      <c r="F164" s="52">
        <v>69.789444588969801</v>
      </c>
      <c r="G164" s="52">
        <v>69.789444588969801</v>
      </c>
      <c r="H164" s="52">
        <v>54.079456967213098</v>
      </c>
      <c r="I164" s="52">
        <v>54.079456967213098</v>
      </c>
      <c r="J164" s="52">
        <v>73.397075018721594</v>
      </c>
      <c r="K164" s="52">
        <v>81.038811188811096</v>
      </c>
      <c r="L164" s="52">
        <v>85.916794068185197</v>
      </c>
      <c r="M164" s="52">
        <v>85.916794068185197</v>
      </c>
    </row>
    <row r="165" spans="1:13" x14ac:dyDescent="0.3">
      <c r="A165" s="20" t="s">
        <v>161</v>
      </c>
      <c r="B165" s="20">
        <f>VLOOKUP(A165,'[1]MAPPING LISTE'!A:F,6,FALSE)</f>
        <v>749688</v>
      </c>
      <c r="C165" s="52">
        <v>36.726027892188696</v>
      </c>
      <c r="D165" s="52">
        <v>22.475595238095199</v>
      </c>
      <c r="E165" s="52">
        <v>16.712846815162099</v>
      </c>
      <c r="F165" s="52">
        <v>22.550215147509601</v>
      </c>
      <c r="G165" s="52">
        <v>22.550215147509601</v>
      </c>
      <c r="H165" s="52">
        <v>29.1159625893232</v>
      </c>
      <c r="I165" s="52">
        <v>29.1159625893232</v>
      </c>
      <c r="J165" s="52">
        <v>27.624940898345098</v>
      </c>
      <c r="K165" s="52">
        <v>38.518106893106797</v>
      </c>
      <c r="L165" s="52">
        <v>36.0668718185009</v>
      </c>
      <c r="M165" s="52">
        <v>71.036686308731703</v>
      </c>
    </row>
    <row r="166" spans="1:13" x14ac:dyDescent="0.3">
      <c r="A166" s="20" t="s">
        <v>162</v>
      </c>
      <c r="B166" s="20">
        <f>VLOOKUP(A166,'[1]MAPPING LISTE'!A:F,6,FALSE)</f>
        <v>945589</v>
      </c>
      <c r="C166" s="52">
        <v>39.098593073593101</v>
      </c>
      <c r="D166" s="52">
        <v>33.967044059693698</v>
      </c>
      <c r="E166" s="52">
        <v>42.236713559984302</v>
      </c>
      <c r="F166" s="52">
        <v>41.794527097336598</v>
      </c>
      <c r="G166" s="52">
        <v>56.0711032388663</v>
      </c>
      <c r="H166" s="52">
        <v>56.397751155947802</v>
      </c>
      <c r="I166" s="52">
        <v>72.718114706840794</v>
      </c>
      <c r="J166" s="52">
        <v>70.559169199594706</v>
      </c>
      <c r="K166" s="52">
        <v>73.598526473526405</v>
      </c>
      <c r="L166" s="52">
        <v>77.181520975952196</v>
      </c>
      <c r="M166" s="52">
        <v>63.494941160206601</v>
      </c>
    </row>
    <row r="167" spans="1:13" x14ac:dyDescent="0.3">
      <c r="A167" s="20" t="s">
        <v>163</v>
      </c>
      <c r="B167" s="20">
        <f>VLOOKUP(A167,'[1]MAPPING LISTE'!A:F,6,FALSE)</f>
        <v>905077</v>
      </c>
      <c r="C167" s="52">
        <v>42.877086494688903</v>
      </c>
      <c r="D167" s="52">
        <v>32.064694332413502</v>
      </c>
      <c r="E167" s="52">
        <v>32.064694332413502</v>
      </c>
      <c r="F167" s="52">
        <v>47.005005149822601</v>
      </c>
      <c r="G167" s="52">
        <v>42.326261990735603</v>
      </c>
      <c r="H167" s="52">
        <v>42.326261990735603</v>
      </c>
      <c r="I167" s="52">
        <v>41.202800546448103</v>
      </c>
      <c r="J167" s="52">
        <v>45.986426141478802</v>
      </c>
      <c r="K167" s="52">
        <v>39.961772058499598</v>
      </c>
      <c r="L167" s="52">
        <v>73.029731289209096</v>
      </c>
      <c r="M167" s="52">
        <v>73.029731289209096</v>
      </c>
    </row>
    <row r="168" spans="1:13" x14ac:dyDescent="0.3">
      <c r="A168" s="20" t="s">
        <v>164</v>
      </c>
      <c r="B168" s="20">
        <f>VLOOKUP(A168,'[1]MAPPING LISTE'!A:F,6,FALSE)</f>
        <v>905802</v>
      </c>
      <c r="C168" s="52">
        <v>42.809033452502497</v>
      </c>
      <c r="D168" s="52">
        <v>42.809033452502497</v>
      </c>
      <c r="E168" s="52">
        <v>44.970195831213502</v>
      </c>
      <c r="F168" s="52">
        <v>44.970195831213502</v>
      </c>
      <c r="G168" s="52">
        <v>40.788834133478296</v>
      </c>
      <c r="H168" s="52">
        <v>44.207223360655703</v>
      </c>
      <c r="I168" s="52">
        <v>44.207223360655703</v>
      </c>
      <c r="J168" s="52">
        <v>65.910713646566705</v>
      </c>
      <c r="K168" s="52">
        <v>64.805879470499605</v>
      </c>
      <c r="L168" s="52">
        <v>75.584661674693393</v>
      </c>
      <c r="M168" s="52">
        <v>75.584661674693393</v>
      </c>
    </row>
    <row r="169" spans="1:13" x14ac:dyDescent="0.3">
      <c r="A169" s="20" t="s">
        <v>165</v>
      </c>
      <c r="B169" s="20">
        <f>VLOOKUP(A169,'[1]MAPPING LISTE'!A:F,6,FALSE)</f>
        <v>542983</v>
      </c>
      <c r="C169" s="52">
        <v>35.745849802371502</v>
      </c>
      <c r="D169" s="52">
        <v>31.885996300451801</v>
      </c>
      <c r="E169" s="52">
        <v>33.777492254228697</v>
      </c>
      <c r="F169" s="52">
        <v>29.670639308012401</v>
      </c>
      <c r="G169" s="52">
        <v>36.210537645779198</v>
      </c>
      <c r="H169" s="52">
        <v>43.760886270491802</v>
      </c>
      <c r="I169" s="52">
        <v>30.9820572113737</v>
      </c>
      <c r="J169" s="52">
        <v>34.125928740290398</v>
      </c>
      <c r="K169" s="52">
        <v>38.487712287712199</v>
      </c>
      <c r="L169" s="52">
        <v>26.6033820132605</v>
      </c>
      <c r="M169" s="52">
        <v>64.696931957947299</v>
      </c>
    </row>
    <row r="170" spans="1:13" x14ac:dyDescent="0.3">
      <c r="A170" s="20" t="s">
        <v>166</v>
      </c>
      <c r="B170" s="20">
        <f>VLOOKUP(A170,'[1]MAPPING LISTE'!A:F,6,FALSE)</f>
        <v>998171</v>
      </c>
      <c r="C170" s="52">
        <v>82.640099783878199</v>
      </c>
      <c r="D170" s="52">
        <v>43.702812412515797</v>
      </c>
      <c r="E170" s="52">
        <v>40.289842411398602</v>
      </c>
      <c r="F170" s="52">
        <v>40.289842411398602</v>
      </c>
      <c r="G170" s="52">
        <v>38.4592399016176</v>
      </c>
      <c r="H170" s="52">
        <v>39.246842006033098</v>
      </c>
      <c r="I170" s="52">
        <v>71.146696645415901</v>
      </c>
      <c r="J170" s="52">
        <v>80.292531082592802</v>
      </c>
      <c r="K170" s="52">
        <v>39.366424535916103</v>
      </c>
      <c r="L170" s="52">
        <v>43.333961493052399</v>
      </c>
      <c r="M170" s="52">
        <v>39.845554179233098</v>
      </c>
    </row>
    <row r="171" spans="1:13" x14ac:dyDescent="0.3">
      <c r="A171" s="20" t="s">
        <v>167</v>
      </c>
      <c r="B171" s="20">
        <f>VLOOKUP(A171,'[1]MAPPING LISTE'!A:F,6,FALSE)</f>
        <v>906191</v>
      </c>
      <c r="C171" s="52">
        <v>48.807196969696903</v>
      </c>
      <c r="D171" s="52">
        <v>47.686162704309098</v>
      </c>
      <c r="E171" s="52">
        <v>57.312497779672398</v>
      </c>
      <c r="F171" s="52">
        <v>35.2502425682706</v>
      </c>
      <c r="G171" s="52">
        <v>44.808620107962199</v>
      </c>
      <c r="H171" s="52">
        <v>36.2602032103825</v>
      </c>
      <c r="I171" s="52">
        <v>51.6908187735525</v>
      </c>
      <c r="J171" s="52">
        <v>43.683383991894601</v>
      </c>
      <c r="K171" s="52">
        <v>34.880099067599097</v>
      </c>
      <c r="L171" s="52">
        <v>75.688471175510799</v>
      </c>
      <c r="M171" s="52">
        <v>47.303569538526602</v>
      </c>
    </row>
    <row r="172" spans="1:13" x14ac:dyDescent="0.3">
      <c r="A172" s="20" t="s">
        <v>168</v>
      </c>
      <c r="B172" s="20">
        <f>VLOOKUP(A172,'[1]MAPPING LISTE'!A:F,6,FALSE)</f>
        <v>912588</v>
      </c>
      <c r="C172" s="52">
        <v>51.371982342392002</v>
      </c>
      <c r="D172" s="52">
        <v>56.922208931419398</v>
      </c>
      <c r="E172" s="52">
        <v>32.666449975235203</v>
      </c>
      <c r="F172" s="52">
        <v>48.990088833115898</v>
      </c>
      <c r="G172" s="52">
        <v>65.5675122749591</v>
      </c>
      <c r="H172" s="52">
        <v>62.456467854777202</v>
      </c>
      <c r="I172" s="52">
        <v>66.207382665296294</v>
      </c>
      <c r="J172" s="52">
        <v>66.207382665296294</v>
      </c>
      <c r="K172" s="52">
        <v>65.054811416653493</v>
      </c>
      <c r="L172" s="52">
        <v>61.5498734214477</v>
      </c>
      <c r="M172" s="52">
        <v>61.5498734214477</v>
      </c>
    </row>
    <row r="173" spans="1:13" x14ac:dyDescent="0.3">
      <c r="A173" s="20" t="s">
        <v>169</v>
      </c>
      <c r="B173" s="20">
        <f>VLOOKUP(A173,'[1]MAPPING LISTE'!A:F,6,FALSE)</f>
        <v>905277</v>
      </c>
      <c r="C173" s="52">
        <v>48.468295454545398</v>
      </c>
      <c r="D173" s="52">
        <v>47.915877290737903</v>
      </c>
      <c r="E173" s="52">
        <v>47.915877290737903</v>
      </c>
      <c r="F173" s="52">
        <v>45.073384036236703</v>
      </c>
      <c r="G173" s="52">
        <v>44.778994156290501</v>
      </c>
      <c r="H173" s="52">
        <v>44.778994156290501</v>
      </c>
      <c r="I173" s="52">
        <v>43.057468311065399</v>
      </c>
      <c r="J173" s="52">
        <v>42.438238770685501</v>
      </c>
      <c r="K173" s="52">
        <v>41.4760522496371</v>
      </c>
      <c r="L173" s="52">
        <v>82.063430941096797</v>
      </c>
      <c r="M173" s="52">
        <v>82.063430941096797</v>
      </c>
    </row>
    <row r="174" spans="1:13" x14ac:dyDescent="0.3">
      <c r="A174" s="20" t="s">
        <v>170</v>
      </c>
      <c r="B174" s="20">
        <f>VLOOKUP(A174,'[1]MAPPING LISTE'!A:F,6,FALSE)</f>
        <v>916860</v>
      </c>
      <c r="C174" s="52">
        <v>62.380411255411197</v>
      </c>
      <c r="D174" s="52">
        <v>60.869080689966999</v>
      </c>
      <c r="E174" s="52">
        <v>60.869080689966999</v>
      </c>
      <c r="F174" s="52">
        <v>42.408312709171099</v>
      </c>
      <c r="G174" s="52">
        <v>68.783810487757805</v>
      </c>
      <c r="H174" s="52">
        <v>43.6314036885245</v>
      </c>
      <c r="I174" s="52">
        <v>69.964523851302204</v>
      </c>
      <c r="J174" s="52">
        <v>45.819267139479898</v>
      </c>
      <c r="K174" s="52">
        <v>51.302260239760201</v>
      </c>
      <c r="L174" s="52">
        <v>51.302260239760201</v>
      </c>
      <c r="M174" s="52">
        <v>47.265385473348502</v>
      </c>
    </row>
    <row r="175" spans="1:13" x14ac:dyDescent="0.3">
      <c r="A175" s="20" t="s">
        <v>171</v>
      </c>
      <c r="B175" s="20">
        <f>VLOOKUP(A175,'[1]MAPPING LISTE'!A:F,6,FALSE)</f>
        <v>951068</v>
      </c>
      <c r="C175" s="52">
        <v>36.710450781102899</v>
      </c>
      <c r="D175" s="52">
        <v>33.181957841186602</v>
      </c>
      <c r="E175" s="52">
        <v>44.968855367313701</v>
      </c>
      <c r="F175" s="52">
        <v>28.545076196868699</v>
      </c>
      <c r="G175" s="52">
        <v>40.683486607501898</v>
      </c>
      <c r="H175" s="52">
        <v>28.727858110787899</v>
      </c>
      <c r="I175" s="52">
        <v>30.1582308311676</v>
      </c>
      <c r="J175" s="52">
        <v>31.372023217718102</v>
      </c>
      <c r="K175" s="52">
        <v>42.617405728599699</v>
      </c>
      <c r="L175" s="52">
        <v>47.828240885683698</v>
      </c>
      <c r="M175" s="52">
        <v>66.225603027132294</v>
      </c>
    </row>
    <row r="176" spans="1:13" x14ac:dyDescent="0.3">
      <c r="A176" s="20" t="s">
        <v>172</v>
      </c>
      <c r="B176" s="20">
        <f>VLOOKUP(A176,'[1]MAPPING LISTE'!A:F,6,FALSE)</f>
        <v>905052</v>
      </c>
      <c r="C176" s="52">
        <v>31.1493006993006</v>
      </c>
      <c r="D176" s="52">
        <v>46.096358303017801</v>
      </c>
      <c r="E176" s="52">
        <v>34.446850169336898</v>
      </c>
      <c r="F176" s="52">
        <v>34.446850169336898</v>
      </c>
      <c r="G176" s="52">
        <v>55.191044484911501</v>
      </c>
      <c r="H176" s="52">
        <v>68.842004014720601</v>
      </c>
      <c r="I176" s="52">
        <v>54.052617795873203</v>
      </c>
      <c r="J176" s="52">
        <v>54.052617795873203</v>
      </c>
      <c r="K176" s="52">
        <v>39.067331187794203</v>
      </c>
      <c r="L176" s="52">
        <v>45.955294705294698</v>
      </c>
      <c r="M176" s="52">
        <v>58.650180894465301</v>
      </c>
    </row>
    <row r="177" spans="1:13" x14ac:dyDescent="0.3">
      <c r="A177" s="20" t="s">
        <v>173</v>
      </c>
      <c r="B177" s="20">
        <f>VLOOKUP(A177,'[1]MAPPING LISTE'!A:F,6,FALSE)</f>
        <v>905446</v>
      </c>
      <c r="C177" s="52">
        <v>44.2955729166666</v>
      </c>
      <c r="D177" s="52">
        <v>40.913240349021599</v>
      </c>
      <c r="E177" s="52">
        <v>44.438238770685501</v>
      </c>
      <c r="F177" s="52">
        <v>81.924330357142793</v>
      </c>
      <c r="G177" s="52">
        <v>83.246778350515399</v>
      </c>
      <c r="H177" s="52">
        <v>47.175018129079</v>
      </c>
      <c r="I177" s="52">
        <v>8.4778090273014097</v>
      </c>
      <c r="J177" s="52">
        <v>71.429185400687601</v>
      </c>
      <c r="K177" s="52">
        <v>42.510581683168297</v>
      </c>
      <c r="L177" s="52">
        <v>73.816398820844398</v>
      </c>
      <c r="M177" s="52">
        <v>75.405092592592595</v>
      </c>
    </row>
    <row r="178" spans="1:13" x14ac:dyDescent="0.3">
      <c r="A178" s="20" t="s">
        <v>174</v>
      </c>
      <c r="B178" s="20">
        <f>VLOOKUP(A178,'[1]MAPPING LISTE'!A:F,6,FALSE)</f>
        <v>922726</v>
      </c>
      <c r="C178" s="52">
        <v>52.640238927738899</v>
      </c>
      <c r="D178" s="52">
        <v>44.137524400547697</v>
      </c>
      <c r="E178" s="52">
        <v>46.268359222352402</v>
      </c>
      <c r="F178" s="52">
        <v>48.766959203036002</v>
      </c>
      <c r="G178" s="52">
        <v>49.206809843117398</v>
      </c>
      <c r="H178" s="52">
        <v>46.945082518067998</v>
      </c>
      <c r="I178" s="52">
        <v>52.393914959218002</v>
      </c>
      <c r="J178" s="52">
        <v>44.883730603103501</v>
      </c>
      <c r="K178" s="52">
        <v>47.194001874414198</v>
      </c>
      <c r="L178" s="52">
        <v>49.809520040039203</v>
      </c>
      <c r="M178" s="52">
        <v>47.853920131072599</v>
      </c>
    </row>
    <row r="179" spans="1:13" x14ac:dyDescent="0.3">
      <c r="A179" s="20" t="s">
        <v>175</v>
      </c>
      <c r="B179" s="20" t="str">
        <f>VLOOKUP(A179,'[1]MAPPING LISTE'!A:F,6,FALSE)</f>
        <v>30730Q</v>
      </c>
      <c r="C179" s="52">
        <v>31.869082719082702</v>
      </c>
      <c r="D179" s="52">
        <v>36.281900074294199</v>
      </c>
      <c r="E179" s="52">
        <v>36.407264421716398</v>
      </c>
      <c r="F179" s="52">
        <v>34.739539975719701</v>
      </c>
      <c r="G179" s="52">
        <v>30.628437264877601</v>
      </c>
      <c r="H179" s="52">
        <v>31.7963992974238</v>
      </c>
      <c r="I179" s="52">
        <v>29.2815604659129</v>
      </c>
      <c r="J179" s="52">
        <v>35.176123623498903</v>
      </c>
      <c r="K179" s="52">
        <v>23.549309942026401</v>
      </c>
      <c r="L179" s="52">
        <v>72.4251710365387</v>
      </c>
      <c r="M179" s="52">
        <v>80.632968072919198</v>
      </c>
    </row>
    <row r="180" spans="1:13" x14ac:dyDescent="0.3">
      <c r="A180" s="20" t="s">
        <v>176</v>
      </c>
      <c r="B180" s="20">
        <f>VLOOKUP(A180,'[1]MAPPING LISTE'!A:F,6,FALSE)</f>
        <v>906187</v>
      </c>
      <c r="C180" s="52">
        <v>89.8564890471187</v>
      </c>
      <c r="D180" s="52">
        <v>45.8199945887445</v>
      </c>
      <c r="E180" s="52">
        <v>83.700628568076894</v>
      </c>
      <c r="F180" s="52">
        <v>43.644710455330703</v>
      </c>
      <c r="G180" s="52">
        <v>43.790306959374497</v>
      </c>
      <c r="H180" s="52">
        <v>50.778423467569503</v>
      </c>
      <c r="I180" s="52">
        <v>42.401659423066803</v>
      </c>
      <c r="J180" s="52">
        <v>43.761577837468401</v>
      </c>
      <c r="K180" s="52">
        <v>43.761577837468401</v>
      </c>
      <c r="L180" s="52">
        <v>45.207540701246202</v>
      </c>
      <c r="M180" s="52">
        <v>45.207540701246202</v>
      </c>
    </row>
    <row r="181" spans="1:13" x14ac:dyDescent="0.3">
      <c r="A181" s="20" t="s">
        <v>177</v>
      </c>
      <c r="B181" s="20">
        <f>VLOOKUP(A181,'[1]MAPPING LISTE'!A:F,6,FALSE)</f>
        <v>905050</v>
      </c>
      <c r="C181" s="52">
        <v>45.309090909090898</v>
      </c>
      <c r="D181" s="52">
        <v>30.011269951588901</v>
      </c>
      <c r="E181" s="52">
        <v>30.011269951588901</v>
      </c>
      <c r="F181" s="52">
        <v>47.332938690564603</v>
      </c>
      <c r="G181" s="52">
        <v>47.332938690564603</v>
      </c>
      <c r="H181" s="52">
        <v>66.469232643574699</v>
      </c>
      <c r="I181" s="52">
        <v>68.077148807269893</v>
      </c>
      <c r="J181" s="52">
        <v>70.847766870961806</v>
      </c>
      <c r="K181" s="52">
        <v>72.1686165397102</v>
      </c>
      <c r="L181" s="52">
        <v>75.097423755154793</v>
      </c>
      <c r="M181" s="52">
        <v>75.097423755154793</v>
      </c>
    </row>
    <row r="182" spans="1:13" x14ac:dyDescent="0.3">
      <c r="A182" s="20" t="s">
        <v>178</v>
      </c>
      <c r="B182" s="20">
        <f>VLOOKUP(A182,'[1]MAPPING LISTE'!A:F,6,FALSE)</f>
        <v>904069</v>
      </c>
      <c r="C182" s="52">
        <v>76.503503787878699</v>
      </c>
      <c r="D182" s="52">
        <v>69.804409579582099</v>
      </c>
      <c r="E182" s="52">
        <v>55.322517166303797</v>
      </c>
      <c r="F182" s="52">
        <v>35.572564386056101</v>
      </c>
      <c r="G182" s="52">
        <v>33.493646585108202</v>
      </c>
      <c r="H182" s="52">
        <v>73.106833228247098</v>
      </c>
      <c r="I182" s="52">
        <v>81.505758939646299</v>
      </c>
      <c r="J182" s="52">
        <v>43.171585449553803</v>
      </c>
      <c r="K182" s="52">
        <v>67.844023623435405</v>
      </c>
      <c r="L182" s="52">
        <v>76.028708842604104</v>
      </c>
      <c r="M182" s="52">
        <v>78.354507714742596</v>
      </c>
    </row>
    <row r="183" spans="1:13" x14ac:dyDescent="0.3">
      <c r="A183" s="20" t="s">
        <v>179</v>
      </c>
      <c r="B183" s="20">
        <f>VLOOKUP(A183,'[1]MAPPING LISTE'!A:F,6,FALSE)</f>
        <v>923465</v>
      </c>
      <c r="C183" s="52">
        <v>39.540937149270398</v>
      </c>
      <c r="D183" s="52">
        <v>46.500776712143697</v>
      </c>
      <c r="E183" s="52">
        <v>54.138121508861403</v>
      </c>
      <c r="F183" s="52">
        <v>60.282067648604801</v>
      </c>
      <c r="G183" s="52">
        <v>60.282067648604801</v>
      </c>
      <c r="H183" s="52">
        <v>67.842356748889202</v>
      </c>
      <c r="I183" s="52">
        <v>66.157438335046194</v>
      </c>
      <c r="J183" s="52">
        <v>66.157438335046194</v>
      </c>
      <c r="K183" s="52">
        <v>44.958374958374897</v>
      </c>
      <c r="L183" s="52">
        <v>44.958374958374897</v>
      </c>
      <c r="M183" s="52">
        <v>42.426776299931397</v>
      </c>
    </row>
    <row r="184" spans="1:13" x14ac:dyDescent="0.3">
      <c r="A184" s="20" t="s">
        <v>180</v>
      </c>
      <c r="B184" s="20">
        <f>VLOOKUP(A184,'[1]MAPPING LISTE'!A:F,6,FALSE)</f>
        <v>328184</v>
      </c>
      <c r="C184" s="52">
        <v>44.661363636363603</v>
      </c>
      <c r="D184" s="52">
        <v>48.290275279580797</v>
      </c>
      <c r="E184" s="52">
        <v>52.934525205158202</v>
      </c>
      <c r="F184" s="52">
        <v>68.661646444338899</v>
      </c>
      <c r="G184" s="52">
        <v>68.661646444338899</v>
      </c>
      <c r="H184" s="52">
        <v>49.641187410905196</v>
      </c>
      <c r="I184" s="52">
        <v>49.641187410905196</v>
      </c>
      <c r="J184" s="52">
        <v>79.272054145755206</v>
      </c>
      <c r="K184" s="52">
        <v>46.148990664507899</v>
      </c>
      <c r="L184" s="52">
        <v>87.318676496401594</v>
      </c>
      <c r="M184" s="52">
        <v>89.191130553618507</v>
      </c>
    </row>
    <row r="185" spans="1:13" x14ac:dyDescent="0.3">
      <c r="A185" s="20" t="s">
        <v>181</v>
      </c>
      <c r="B185" s="20" t="str">
        <f>VLOOKUP(A185,'[1]MAPPING LISTE'!A:F,6,FALSE)</f>
        <v>51245V</v>
      </c>
      <c r="C185" s="52">
        <v>35.494542619542599</v>
      </c>
      <c r="D185" s="52">
        <v>62.741544117647102</v>
      </c>
      <c r="E185" s="52">
        <v>64.838505747126405</v>
      </c>
      <c r="F185" s="52">
        <v>66.863760964912203</v>
      </c>
      <c r="G185" s="52">
        <v>39.355697704245202</v>
      </c>
      <c r="H185" s="52">
        <v>61.307607632093898</v>
      </c>
      <c r="I185" s="52">
        <v>57.734769286229202</v>
      </c>
      <c r="J185" s="52">
        <v>58.919488783433998</v>
      </c>
      <c r="K185" s="52">
        <v>45.022889859804103</v>
      </c>
      <c r="L185" s="52">
        <v>68.273996050032906</v>
      </c>
      <c r="M185" s="52">
        <v>68.293823529411696</v>
      </c>
    </row>
    <row r="186" spans="1:13" x14ac:dyDescent="0.3">
      <c r="A186" s="20" t="s">
        <v>182</v>
      </c>
      <c r="B186" s="20">
        <f>VLOOKUP(A186,'[1]MAPPING LISTE'!A:F,6,FALSE)</f>
        <v>894720</v>
      </c>
      <c r="C186" s="52">
        <v>40.1335516178736</v>
      </c>
      <c r="D186" s="52">
        <v>18.359861169634701</v>
      </c>
      <c r="E186" s="52">
        <v>40.755065636171501</v>
      </c>
      <c r="F186" s="52">
        <v>42.772731642763397</v>
      </c>
      <c r="G186" s="52">
        <v>26.4576322115384</v>
      </c>
      <c r="H186" s="52">
        <v>41.255549018016502</v>
      </c>
      <c r="I186" s="52">
        <v>30.114295538359201</v>
      </c>
      <c r="J186" s="52">
        <v>31.5853159252095</v>
      </c>
      <c r="K186" s="52">
        <v>29.949954457307399</v>
      </c>
      <c r="L186" s="52">
        <v>63.349385882099497</v>
      </c>
      <c r="M186" s="52">
        <v>33.609728509025302</v>
      </c>
    </row>
    <row r="187" spans="1:13" x14ac:dyDescent="0.3">
      <c r="A187" s="20" t="s">
        <v>183</v>
      </c>
      <c r="B187" s="20">
        <f>VLOOKUP(A187,'[1]MAPPING LISTE'!A:F,6,FALSE)</f>
        <v>912142</v>
      </c>
      <c r="C187" s="52">
        <v>37.0655303030303</v>
      </c>
      <c r="D187" s="52">
        <v>40.234092785207203</v>
      </c>
      <c r="E187" s="52">
        <v>45.892443982392798</v>
      </c>
      <c r="F187" s="52">
        <v>53.865598505654901</v>
      </c>
      <c r="G187" s="52">
        <v>56.2497469635627</v>
      </c>
      <c r="H187" s="52">
        <v>36.278798302107703</v>
      </c>
      <c r="I187" s="52">
        <v>65.046073530785705</v>
      </c>
      <c r="J187" s="52">
        <v>42.849863442139103</v>
      </c>
      <c r="K187" s="52">
        <v>63.507256184675498</v>
      </c>
      <c r="L187" s="52">
        <v>60.012195873023302</v>
      </c>
      <c r="M187" s="52">
        <v>63.718646028446997</v>
      </c>
    </row>
    <row r="188" spans="1:13" x14ac:dyDescent="0.3">
      <c r="A188" s="20" t="s">
        <v>184</v>
      </c>
      <c r="B188" s="20">
        <f>VLOOKUP(A188,'[1]MAPPING LISTE'!A:F,6,FALSE)</f>
        <v>921925</v>
      </c>
      <c r="C188" s="52">
        <v>36.350815850815799</v>
      </c>
      <c r="D188" s="52">
        <v>34.696098273300102</v>
      </c>
      <c r="E188" s="52">
        <v>25.488056858147701</v>
      </c>
      <c r="F188" s="52">
        <v>26.003141259105099</v>
      </c>
      <c r="G188" s="52">
        <v>26.3490772245671</v>
      </c>
      <c r="H188" s="52">
        <v>19.1627007360321</v>
      </c>
      <c r="I188" s="52">
        <v>21.1149794450154</v>
      </c>
      <c r="J188" s="52">
        <v>24.153659336074799</v>
      </c>
      <c r="K188" s="52">
        <v>29.8495254745254</v>
      </c>
      <c r="L188" s="52">
        <v>24.629440385290501</v>
      </c>
      <c r="M188" s="52">
        <v>32.3869486567623</v>
      </c>
    </row>
    <row r="189" spans="1:13" x14ac:dyDescent="0.3">
      <c r="A189" s="20" t="s">
        <v>185</v>
      </c>
      <c r="B189" s="20">
        <f>VLOOKUP(A189,'[1]MAPPING LISTE'!A:F,6,FALSE)</f>
        <v>912212</v>
      </c>
      <c r="C189" s="52">
        <v>49.766931818181803</v>
      </c>
      <c r="D189" s="52">
        <v>45.6436541534665</v>
      </c>
      <c r="E189" s="52">
        <v>50.4802400197445</v>
      </c>
      <c r="F189" s="52">
        <v>50.4802400197445</v>
      </c>
      <c r="G189" s="52">
        <v>46.5156742015294</v>
      </c>
      <c r="H189" s="52">
        <v>44.243589480874299</v>
      </c>
      <c r="I189" s="52">
        <v>40.796926095487201</v>
      </c>
      <c r="J189" s="52">
        <v>43.339619319445397</v>
      </c>
      <c r="K189" s="52">
        <v>43.877376789876699</v>
      </c>
      <c r="L189" s="52">
        <v>43.877376789876699</v>
      </c>
      <c r="M189" s="52">
        <v>46.232806472857199</v>
      </c>
    </row>
    <row r="190" spans="1:13" x14ac:dyDescent="0.3">
      <c r="A190" s="20" t="s">
        <v>186</v>
      </c>
      <c r="B190" s="20">
        <f>VLOOKUP(A190,'[1]MAPPING LISTE'!A:F,6,FALSE)</f>
        <v>545615</v>
      </c>
      <c r="C190" s="52">
        <v>77.5442708333333</v>
      </c>
      <c r="D190" s="52">
        <v>47.469890269698503</v>
      </c>
      <c r="E190" s="52">
        <v>87.9902482269503</v>
      </c>
      <c r="F190" s="52">
        <v>87.9902482269503</v>
      </c>
      <c r="G190" s="52">
        <v>46.084709821428497</v>
      </c>
      <c r="H190" s="52">
        <v>52.277048585931801</v>
      </c>
      <c r="I190" s="52">
        <v>52.277048585931801</v>
      </c>
      <c r="J190" s="52">
        <v>46.774018116900201</v>
      </c>
      <c r="K190" s="52">
        <v>46.1086633663366</v>
      </c>
      <c r="L190" s="52">
        <v>91.075313807531302</v>
      </c>
      <c r="M190" s="52">
        <v>91.075313807531302</v>
      </c>
    </row>
    <row r="191" spans="1:13" x14ac:dyDescent="0.3">
      <c r="A191" s="20" t="s">
        <v>187</v>
      </c>
      <c r="B191" s="20">
        <f>VLOOKUP(A191,'[1]MAPPING LISTE'!A:F,6,FALSE)</f>
        <v>902242</v>
      </c>
      <c r="C191" s="52">
        <v>56.9353943158291</v>
      </c>
      <c r="D191" s="52">
        <v>50.391892487470699</v>
      </c>
      <c r="E191" s="52">
        <v>41.730989791366198</v>
      </c>
      <c r="F191" s="52">
        <v>43.786491885837698</v>
      </c>
      <c r="G191" s="52">
        <v>36.2669358460466</v>
      </c>
      <c r="H191" s="52">
        <v>38.904199167107301</v>
      </c>
      <c r="I191" s="52">
        <v>38.536185201065699</v>
      </c>
      <c r="J191" s="52">
        <v>39.4607396149949</v>
      </c>
      <c r="K191" s="52">
        <v>39.292278616905399</v>
      </c>
      <c r="L191" s="52">
        <v>42.9787106022412</v>
      </c>
      <c r="M191" s="52">
        <v>43.999879849494498</v>
      </c>
    </row>
    <row r="192" spans="1:13" x14ac:dyDescent="0.3">
      <c r="A192" s="20" t="s">
        <v>188</v>
      </c>
      <c r="B192" s="20">
        <f>VLOOKUP(A192,'[1]MAPPING LISTE'!A:F,6,FALSE)</f>
        <v>699943</v>
      </c>
      <c r="C192" s="52">
        <v>30.364962121212098</v>
      </c>
      <c r="D192" s="52">
        <v>35.133609387291301</v>
      </c>
      <c r="E192" s="52">
        <v>38.548496655403099</v>
      </c>
      <c r="F192" s="52">
        <v>43.788736930776402</v>
      </c>
      <c r="G192" s="52">
        <v>55.548652005888798</v>
      </c>
      <c r="H192" s="52">
        <v>46.158601900149002</v>
      </c>
      <c r="I192" s="52">
        <v>61.412699710361501</v>
      </c>
      <c r="J192" s="52">
        <v>37.216027102330202</v>
      </c>
      <c r="K192" s="52">
        <v>42.697063805759399</v>
      </c>
      <c r="L192" s="52">
        <v>37.242296334194997</v>
      </c>
      <c r="M192" s="52">
        <v>42.417940847608499</v>
      </c>
    </row>
    <row r="193" spans="1:13" x14ac:dyDescent="0.3">
      <c r="A193" s="20" t="s">
        <v>189</v>
      </c>
      <c r="B193" s="20">
        <f>VLOOKUP(A193,'[1]MAPPING LISTE'!A:F,6,FALSE)</f>
        <v>905922</v>
      </c>
      <c r="C193" s="52">
        <v>46.589385071175599</v>
      </c>
      <c r="D193" s="52">
        <v>39.259445977499396</v>
      </c>
      <c r="E193" s="52">
        <v>39.259445977499396</v>
      </c>
      <c r="F193" s="52">
        <v>39.7881020514345</v>
      </c>
      <c r="G193" s="52">
        <v>32.3046843655396</v>
      </c>
      <c r="H193" s="52">
        <v>41.9947745901639</v>
      </c>
      <c r="I193" s="52">
        <v>43.025189814925398</v>
      </c>
      <c r="J193" s="52">
        <v>37.451546738029101</v>
      </c>
      <c r="K193" s="52">
        <v>37.451546738029101</v>
      </c>
      <c r="L193" s="52">
        <v>76.339814535791504</v>
      </c>
      <c r="M193" s="52">
        <v>37.936019619917801</v>
      </c>
    </row>
    <row r="194" spans="1:13" x14ac:dyDescent="0.3">
      <c r="A194" s="20" t="s">
        <v>190</v>
      </c>
      <c r="B194" s="20">
        <f>VLOOKUP(A194,'[1]MAPPING LISTE'!A:F,6,FALSE)</f>
        <v>916130</v>
      </c>
      <c r="C194" s="52">
        <v>28.7763269339356</v>
      </c>
      <c r="D194" s="52">
        <v>33.980238580938703</v>
      </c>
      <c r="E194" s="52">
        <v>50.234878979966602</v>
      </c>
      <c r="F194" s="52">
        <v>50.234878979966602</v>
      </c>
      <c r="G194" s="52">
        <v>34.8424378971499</v>
      </c>
      <c r="H194" s="52">
        <v>34.8424378971499</v>
      </c>
      <c r="I194" s="52">
        <v>44.363998876255899</v>
      </c>
      <c r="J194" s="52">
        <v>46.394315351911203</v>
      </c>
      <c r="K194" s="52">
        <v>46.394315351911203</v>
      </c>
      <c r="L194" s="52">
        <v>77.717472389856297</v>
      </c>
      <c r="M194" s="52">
        <v>46.745798767897803</v>
      </c>
    </row>
    <row r="195" spans="1:13" x14ac:dyDescent="0.3">
      <c r="A195" s="20" t="s">
        <v>191</v>
      </c>
      <c r="B195" s="20">
        <f>VLOOKUP(A195,'[1]MAPPING LISTE'!A:F,6,FALSE)</f>
        <v>902354</v>
      </c>
      <c r="C195" s="52">
        <v>85.131407013994206</v>
      </c>
      <c r="D195" s="52">
        <v>67.264133588056296</v>
      </c>
      <c r="E195" s="52">
        <v>67.264133588056296</v>
      </c>
      <c r="F195" s="52">
        <v>41.367743793667302</v>
      </c>
      <c r="G195" s="52">
        <v>48.594366776315702</v>
      </c>
      <c r="H195" s="52">
        <v>48.594366776315702</v>
      </c>
      <c r="I195" s="52">
        <v>47.922762978142103</v>
      </c>
      <c r="J195" s="52">
        <v>75.9720023980815</v>
      </c>
      <c r="K195" s="52">
        <v>76.7977170964473</v>
      </c>
      <c r="L195" s="52">
        <v>40.7356635300183</v>
      </c>
      <c r="M195" s="52">
        <v>73.141735781990505</v>
      </c>
    </row>
    <row r="196" spans="1:13" x14ac:dyDescent="0.3">
      <c r="A196" s="20" t="s">
        <v>192</v>
      </c>
      <c r="B196" s="20">
        <f>VLOOKUP(A196,'[1]MAPPING LISTE'!A:F,6,FALSE)</f>
        <v>546169</v>
      </c>
      <c r="C196" s="52">
        <v>49.327978941962002</v>
      </c>
      <c r="D196" s="52">
        <v>47.160436672506698</v>
      </c>
      <c r="E196" s="52">
        <v>40.249891450653401</v>
      </c>
      <c r="F196" s="52">
        <v>38.5909237433832</v>
      </c>
      <c r="G196" s="52">
        <v>54.431500927800201</v>
      </c>
      <c r="H196" s="52">
        <v>58.130670751501299</v>
      </c>
      <c r="I196" s="52">
        <v>47.749098200431199</v>
      </c>
      <c r="J196" s="52">
        <v>52.363693930183302</v>
      </c>
      <c r="K196" s="52">
        <v>72.345801257565896</v>
      </c>
      <c r="L196" s="52">
        <v>79.902371569049805</v>
      </c>
      <c r="M196" s="52">
        <v>80.016095974423706</v>
      </c>
    </row>
    <row r="197" spans="1:13" x14ac:dyDescent="0.3">
      <c r="A197" s="20" t="s">
        <v>193</v>
      </c>
      <c r="B197" s="20">
        <f>VLOOKUP(A197,'[1]MAPPING LISTE'!A:F,6,FALSE)</f>
        <v>993062</v>
      </c>
      <c r="C197" s="52">
        <v>48.221175575836497</v>
      </c>
      <c r="D197" s="52">
        <v>51.394465810098097</v>
      </c>
      <c r="E197" s="52">
        <v>51.605319460726797</v>
      </c>
      <c r="F197" s="52">
        <v>51.605319460726797</v>
      </c>
      <c r="G197" s="52">
        <v>51.605319460726797</v>
      </c>
      <c r="H197" s="52">
        <v>44.046979249556202</v>
      </c>
      <c r="I197" s="52">
        <v>30.724567028027501</v>
      </c>
      <c r="J197" s="52">
        <v>30.724567028027501</v>
      </c>
      <c r="K197" s="52">
        <v>49.665582427674799</v>
      </c>
      <c r="L197" s="52">
        <v>32.288694552869799</v>
      </c>
      <c r="M197" s="52">
        <v>32.288694552869799</v>
      </c>
    </row>
    <row r="198" spans="1:13" x14ac:dyDescent="0.3">
      <c r="A198" s="20" t="s">
        <v>194</v>
      </c>
      <c r="B198" s="20">
        <f>VLOOKUP(A198,'[1]MAPPING LISTE'!A:F,6,FALSE)</f>
        <v>325849</v>
      </c>
      <c r="C198" s="52">
        <v>32.0333979654921</v>
      </c>
      <c r="D198" s="52">
        <v>48.332153138930103</v>
      </c>
      <c r="E198" s="52">
        <v>52.321740263123601</v>
      </c>
      <c r="F198" s="52">
        <v>52.321740263123601</v>
      </c>
      <c r="G198" s="52">
        <v>49.750377830632701</v>
      </c>
      <c r="H198" s="52">
        <v>78.222453285634899</v>
      </c>
      <c r="I198" s="52">
        <v>76.608697117247601</v>
      </c>
      <c r="J198" s="52">
        <v>44.8190104166666</v>
      </c>
      <c r="K198" s="52">
        <v>39.145900974025899</v>
      </c>
      <c r="L198" s="52">
        <v>49.470675355450197</v>
      </c>
      <c r="M198" s="52">
        <v>73.600547520424698</v>
      </c>
    </row>
    <row r="199" spans="1:13" x14ac:dyDescent="0.3">
      <c r="A199" s="20" t="s">
        <v>195</v>
      </c>
      <c r="B199" s="20">
        <f>VLOOKUP(A199,'[1]MAPPING LISTE'!A:F,6,FALSE)</f>
        <v>912134</v>
      </c>
      <c r="C199" s="52">
        <v>34.005282625189601</v>
      </c>
      <c r="D199" s="52">
        <v>36.922997835497803</v>
      </c>
      <c r="E199" s="52">
        <v>55.944668094958303</v>
      </c>
      <c r="F199" s="52">
        <v>61.191090269636497</v>
      </c>
      <c r="G199" s="52">
        <v>33.848516949152497</v>
      </c>
      <c r="H199" s="52">
        <v>33.848516949152497</v>
      </c>
      <c r="I199" s="52">
        <v>49.417838456507504</v>
      </c>
      <c r="J199" s="52">
        <v>46.998858292126002</v>
      </c>
      <c r="K199" s="52">
        <v>46.998858292126002</v>
      </c>
      <c r="L199" s="52">
        <v>36.611640620313104</v>
      </c>
      <c r="M199" s="52">
        <v>77.225401697512197</v>
      </c>
    </row>
    <row r="200" spans="1:13" x14ac:dyDescent="0.3">
      <c r="A200" s="20" t="s">
        <v>196</v>
      </c>
      <c r="B200" s="20">
        <f>VLOOKUP(A200,'[1]MAPPING LISTE'!A:F,6,FALSE)</f>
        <v>937343</v>
      </c>
      <c r="C200" s="52">
        <v>69.322727272727207</v>
      </c>
      <c r="D200" s="52">
        <v>41.688637293537397</v>
      </c>
      <c r="E200" s="52">
        <v>41.688637293537397</v>
      </c>
      <c r="F200" s="52">
        <v>42.7098902658215</v>
      </c>
      <c r="G200" s="52">
        <v>72.912012780820803</v>
      </c>
      <c r="H200" s="52">
        <v>61.378405813600402</v>
      </c>
      <c r="I200" s="52">
        <v>40.160769993360503</v>
      </c>
      <c r="J200" s="52">
        <v>68.778695069805707</v>
      </c>
      <c r="K200" s="52">
        <v>68.778695069805707</v>
      </c>
      <c r="L200" s="52">
        <v>68.978684378417796</v>
      </c>
      <c r="M200" s="52">
        <v>68.978684378417796</v>
      </c>
    </row>
    <row r="201" spans="1:13" x14ac:dyDescent="0.3">
      <c r="A201" s="20" t="s">
        <v>197</v>
      </c>
      <c r="B201" s="20">
        <f>VLOOKUP(A201,'[1]MAPPING LISTE'!A:F,6,FALSE)</f>
        <v>905409</v>
      </c>
      <c r="C201" s="52">
        <v>46.222727272727198</v>
      </c>
      <c r="D201" s="52">
        <v>46.222727272727198</v>
      </c>
      <c r="E201" s="52">
        <v>68.437753838533894</v>
      </c>
      <c r="F201" s="52">
        <v>61.779944877239302</v>
      </c>
      <c r="G201" s="52">
        <v>58.669703103913598</v>
      </c>
      <c r="H201" s="52">
        <v>58.669703103913598</v>
      </c>
      <c r="I201" s="52">
        <v>46.790424803014702</v>
      </c>
      <c r="J201" s="52">
        <v>47.052684903748698</v>
      </c>
      <c r="K201" s="52">
        <v>47.052684903748698</v>
      </c>
      <c r="L201" s="52">
        <v>42.651348651348599</v>
      </c>
      <c r="M201" s="52">
        <v>62.325409478196399</v>
      </c>
    </row>
    <row r="202" spans="1:13" x14ac:dyDescent="0.3">
      <c r="A202" s="20" t="s">
        <v>198</v>
      </c>
      <c r="B202" s="20">
        <f>VLOOKUP(A202,'[1]MAPPING LISTE'!A:F,6,FALSE)</f>
        <v>152533</v>
      </c>
      <c r="C202" s="52">
        <v>57.273051948051901</v>
      </c>
      <c r="D202" s="52">
        <v>53.425334323922698</v>
      </c>
      <c r="E202" s="52">
        <v>58.704630715123102</v>
      </c>
      <c r="F202" s="52">
        <v>41.548886295244202</v>
      </c>
      <c r="G202" s="52">
        <v>44.683830971659901</v>
      </c>
      <c r="H202" s="52">
        <v>44.1937394913829</v>
      </c>
      <c r="I202" s="52">
        <v>62.252882711252603</v>
      </c>
      <c r="J202" s="52">
        <v>59.598345153664297</v>
      </c>
      <c r="K202" s="52">
        <v>62.995129870129801</v>
      </c>
      <c r="L202" s="52">
        <v>63.923060748347098</v>
      </c>
      <c r="M202" s="52">
        <v>64.505076120202503</v>
      </c>
    </row>
    <row r="203" spans="1:13" x14ac:dyDescent="0.3">
      <c r="A203" s="20" t="s">
        <v>199</v>
      </c>
      <c r="B203" s="20">
        <f>VLOOKUP(A203,'[1]MAPPING LISTE'!A:F,6,FALSE)</f>
        <v>906487</v>
      </c>
      <c r="C203" s="52">
        <v>31.697727272727199</v>
      </c>
      <c r="D203" s="52">
        <v>15.7578751857355</v>
      </c>
      <c r="E203" s="52">
        <v>30.502310185504399</v>
      </c>
      <c r="F203" s="52">
        <v>38.396774193548303</v>
      </c>
      <c r="G203" s="52">
        <v>35.7679655870445</v>
      </c>
      <c r="H203" s="52">
        <v>51.632342896174798</v>
      </c>
      <c r="I203" s="52">
        <v>46.186375899280499</v>
      </c>
      <c r="J203" s="52">
        <v>44.7270770010131</v>
      </c>
      <c r="K203" s="52">
        <v>33.884630369630301</v>
      </c>
      <c r="L203" s="52">
        <v>30.231756898792199</v>
      </c>
      <c r="M203" s="52">
        <v>56.845781897588999</v>
      </c>
    </row>
    <row r="204" spans="1:13" x14ac:dyDescent="0.3">
      <c r="A204" s="20" t="s">
        <v>200</v>
      </c>
      <c r="B204" s="20">
        <f>VLOOKUP(A204,'[1]MAPPING LISTE'!A:F,6,FALSE)</f>
        <v>912219</v>
      </c>
      <c r="C204" s="52">
        <v>32.451223776223699</v>
      </c>
      <c r="D204" s="52">
        <v>25.435211643235402</v>
      </c>
      <c r="E204" s="52">
        <v>23.197663707921599</v>
      </c>
      <c r="F204" s="52">
        <v>29.7877211238293</v>
      </c>
      <c r="G204" s="52">
        <v>19.967645841001101</v>
      </c>
      <c r="H204" s="52">
        <v>31.760955233291298</v>
      </c>
      <c r="I204" s="52">
        <v>28.2457319858399</v>
      </c>
      <c r="J204" s="52">
        <v>27.3498290273556</v>
      </c>
      <c r="K204" s="52">
        <v>32.789585414585403</v>
      </c>
      <c r="L204" s="52">
        <v>39.583023301737697</v>
      </c>
      <c r="M204" s="52">
        <v>21.5137150719729</v>
      </c>
    </row>
    <row r="205" spans="1:13" x14ac:dyDescent="0.3">
      <c r="A205" s="20" t="s">
        <v>201</v>
      </c>
      <c r="B205" s="20">
        <f>VLOOKUP(A205,'[1]MAPPING LISTE'!A:F,6,FALSE)</f>
        <v>912402</v>
      </c>
      <c r="C205" s="52">
        <v>33.773252937538601</v>
      </c>
      <c r="D205" s="52">
        <v>32.814098396959601</v>
      </c>
      <c r="E205" s="52">
        <v>32.814098396959601</v>
      </c>
      <c r="F205" s="52">
        <v>59.804446960886303</v>
      </c>
      <c r="G205" s="52">
        <v>40.348824224021499</v>
      </c>
      <c r="H205" s="52">
        <v>40.348824224021499</v>
      </c>
      <c r="I205" s="52">
        <v>35.982347896517197</v>
      </c>
      <c r="J205" s="52">
        <v>35.982347896517197</v>
      </c>
      <c r="K205" s="52">
        <v>35.166084580313303</v>
      </c>
      <c r="L205" s="52">
        <v>60.294727012118301</v>
      </c>
      <c r="M205" s="52">
        <v>72.179500902656798</v>
      </c>
    </row>
    <row r="206" spans="1:13" x14ac:dyDescent="0.3">
      <c r="A206" s="20" t="s">
        <v>202</v>
      </c>
      <c r="B206" s="20" t="str">
        <f>VLOOKUP(A206,'[1]MAPPING LISTE'!A:F,6,FALSE)</f>
        <v>9373MH</v>
      </c>
      <c r="C206" s="52">
        <v>80.575921474358907</v>
      </c>
      <c r="D206" s="52">
        <v>41.724921321793801</v>
      </c>
      <c r="E206" s="52">
        <v>82.427356429463103</v>
      </c>
      <c r="F206" s="52">
        <v>83.627015558698702</v>
      </c>
      <c r="G206" s="52">
        <v>48.513305555555498</v>
      </c>
      <c r="H206" s="52">
        <v>48.499999999999901</v>
      </c>
      <c r="I206" s="52">
        <v>84.287363856393696</v>
      </c>
      <c r="J206" s="52">
        <v>47.628861556064102</v>
      </c>
      <c r="K206" s="52">
        <v>82.7145390070921</v>
      </c>
      <c r="L206" s="52">
        <v>84.479031385281402</v>
      </c>
      <c r="M206" s="52">
        <v>84.074723756906096</v>
      </c>
    </row>
    <row r="207" spans="1:13" x14ac:dyDescent="0.3">
      <c r="A207" s="20" t="s">
        <v>203</v>
      </c>
      <c r="B207" s="20">
        <f>VLOOKUP(A207,'[1]MAPPING LISTE'!A:F,6,FALSE)</f>
        <v>154423</v>
      </c>
      <c r="C207" s="52">
        <v>56.794318181818099</v>
      </c>
      <c r="D207" s="52">
        <v>34.835073055968302</v>
      </c>
      <c r="E207" s="52">
        <v>47.0225274432484</v>
      </c>
      <c r="F207" s="52">
        <v>50.757860618162297</v>
      </c>
      <c r="G207" s="52">
        <v>39.101088056680098</v>
      </c>
      <c r="H207" s="52">
        <v>41.242894955113101</v>
      </c>
      <c r="I207" s="52">
        <v>31.946856800274102</v>
      </c>
      <c r="J207" s="52">
        <v>38.347011144883403</v>
      </c>
      <c r="K207" s="52">
        <v>46.865863303363298</v>
      </c>
      <c r="L207" s="52">
        <v>46.7687424733897</v>
      </c>
      <c r="M207" s="52">
        <v>87.186100894369105</v>
      </c>
    </row>
    <row r="208" spans="1:13" x14ac:dyDescent="0.3">
      <c r="A208" s="20" t="s">
        <v>204</v>
      </c>
      <c r="B208" s="20">
        <f>VLOOKUP(A208,'[1]MAPPING LISTE'!A:F,6,FALSE)</f>
        <v>922418</v>
      </c>
      <c r="C208" s="52">
        <v>39.438430986962302</v>
      </c>
      <c r="D208" s="52">
        <v>28.7573383386672</v>
      </c>
      <c r="E208" s="52">
        <v>28.899120052475801</v>
      </c>
      <c r="F208" s="52">
        <v>33.056776795005199</v>
      </c>
      <c r="G208" s="52">
        <v>33.056776795005199</v>
      </c>
      <c r="H208" s="52">
        <v>27.1590941295546</v>
      </c>
      <c r="I208" s="52">
        <v>38.446989492793399</v>
      </c>
      <c r="J208" s="52">
        <v>27.490601375574698</v>
      </c>
      <c r="K208" s="52">
        <v>27.490601375574698</v>
      </c>
      <c r="L208" s="52">
        <v>33.202884072449201</v>
      </c>
      <c r="M208" s="52">
        <v>40.758265478471301</v>
      </c>
    </row>
    <row r="209" spans="1:13" x14ac:dyDescent="0.3">
      <c r="A209" s="20" t="s">
        <v>205</v>
      </c>
      <c r="B209" s="20">
        <f>VLOOKUP(A209,'[1]MAPPING LISTE'!A:F,6,FALSE)</f>
        <v>905620</v>
      </c>
      <c r="C209" s="52">
        <v>51.667241458591903</v>
      </c>
      <c r="D209" s="52">
        <v>51.667241458591903</v>
      </c>
      <c r="E209" s="52">
        <v>49.884090909090901</v>
      </c>
      <c r="F209" s="52">
        <v>41.169818962255199</v>
      </c>
      <c r="G209" s="52">
        <v>43.867426272128199</v>
      </c>
      <c r="H209" s="52">
        <v>43.867426272128199</v>
      </c>
      <c r="I209" s="52">
        <v>43.867426272128199</v>
      </c>
      <c r="J209" s="52">
        <v>46.118362831858398</v>
      </c>
      <c r="K209" s="52">
        <v>46.118362831858398</v>
      </c>
      <c r="L209" s="52">
        <v>82.145127599673003</v>
      </c>
      <c r="M209" s="52">
        <v>82.145127599673003</v>
      </c>
    </row>
    <row r="210" spans="1:13" x14ac:dyDescent="0.3">
      <c r="A210" s="20" t="s">
        <v>206</v>
      </c>
      <c r="B210" s="20">
        <f>VLOOKUP(A210,'[1]MAPPING LISTE'!A:F,6,FALSE)</f>
        <v>951503</v>
      </c>
      <c r="C210" s="52">
        <v>35.327983248635398</v>
      </c>
      <c r="D210" s="52">
        <v>33.1720330588225</v>
      </c>
      <c r="E210" s="52">
        <v>34.0182152527778</v>
      </c>
      <c r="F210" s="52">
        <v>37.2865742984009</v>
      </c>
      <c r="G210" s="52">
        <v>23.769623729790599</v>
      </c>
      <c r="H210" s="52">
        <v>40.1313392384981</v>
      </c>
      <c r="I210" s="52">
        <v>41.795086769528801</v>
      </c>
      <c r="J210" s="52">
        <v>29.7141969434423</v>
      </c>
      <c r="K210" s="52">
        <v>29.492547005233501</v>
      </c>
      <c r="L210" s="52">
        <v>26.4859741212255</v>
      </c>
      <c r="M210" s="52">
        <v>50.220958430493198</v>
      </c>
    </row>
    <row r="211" spans="1:13" x14ac:dyDescent="0.3">
      <c r="A211" s="20" t="s">
        <v>207</v>
      </c>
      <c r="B211" s="20">
        <f>VLOOKUP(A211,'[1]MAPPING LISTE'!A:F,6,FALSE)</f>
        <v>357366</v>
      </c>
      <c r="C211" s="52">
        <v>47.910952747817099</v>
      </c>
      <c r="D211" s="52">
        <v>45.4077809318932</v>
      </c>
      <c r="E211" s="52">
        <v>45.4077809318932</v>
      </c>
      <c r="F211" s="52">
        <v>56.855813903000303</v>
      </c>
      <c r="G211" s="52">
        <v>56.616112095141602</v>
      </c>
      <c r="H211" s="52">
        <v>60.990405879727298</v>
      </c>
      <c r="I211" s="52">
        <v>56.765743707554897</v>
      </c>
      <c r="J211" s="52">
        <v>56.765743707554897</v>
      </c>
      <c r="K211" s="52">
        <v>50.223746841393897</v>
      </c>
      <c r="L211" s="52">
        <v>50.223746841393897</v>
      </c>
      <c r="M211" s="52">
        <v>74.966429131023105</v>
      </c>
    </row>
    <row r="212" spans="1:13" x14ac:dyDescent="0.3">
      <c r="A212" s="20" t="s">
        <v>208</v>
      </c>
      <c r="B212" s="20">
        <f>VLOOKUP(A212,'[1]MAPPING LISTE'!A:F,6,FALSE)</f>
        <v>546814</v>
      </c>
      <c r="C212" s="52">
        <v>49.370286067554602</v>
      </c>
      <c r="D212" s="52">
        <v>49.370286067554602</v>
      </c>
      <c r="E212" s="52">
        <v>68.621637683991096</v>
      </c>
      <c r="F212" s="52">
        <v>74.453904662801605</v>
      </c>
      <c r="G212" s="52">
        <v>41.690753325621699</v>
      </c>
      <c r="H212" s="52">
        <v>38.648252986940797</v>
      </c>
      <c r="I212" s="52">
        <v>63.767004195238599</v>
      </c>
      <c r="J212" s="52">
        <v>63.767004195238599</v>
      </c>
      <c r="K212" s="52">
        <v>63.767004195238599</v>
      </c>
      <c r="L212" s="52">
        <v>40.5950469130267</v>
      </c>
      <c r="M212" s="52">
        <v>40.5950469130267</v>
      </c>
    </row>
    <row r="213" spans="1:13" x14ac:dyDescent="0.3">
      <c r="A213" s="20" t="s">
        <v>209</v>
      </c>
      <c r="B213" s="20">
        <f>VLOOKUP(A213,'[1]MAPPING LISTE'!A:F,6,FALSE)</f>
        <v>544682</v>
      </c>
      <c r="C213" s="52">
        <v>52.304358207622897</v>
      </c>
      <c r="D213" s="52">
        <v>60.7917177391896</v>
      </c>
      <c r="E213" s="52">
        <v>50.421129273669699</v>
      </c>
      <c r="F213" s="52">
        <v>50.421129273669699</v>
      </c>
      <c r="G213" s="52">
        <v>49.703155301059503</v>
      </c>
      <c r="H213" s="52">
        <v>80.9703541563172</v>
      </c>
      <c r="I213" s="52">
        <v>80.9703541563172</v>
      </c>
      <c r="J213" s="52">
        <v>49.437733763220898</v>
      </c>
      <c r="K213" s="52">
        <v>49.437733763220898</v>
      </c>
      <c r="L213" s="52">
        <v>46.020140980869897</v>
      </c>
      <c r="M213" s="52">
        <v>77.904964147525703</v>
      </c>
    </row>
    <row r="214" spans="1:13" x14ac:dyDescent="0.3">
      <c r="A214" s="20" t="s">
        <v>210</v>
      </c>
      <c r="B214" s="20">
        <f>VLOOKUP(A214,'[1]MAPPING LISTE'!A:F,6,FALSE)</f>
        <v>904780</v>
      </c>
      <c r="C214" s="52">
        <v>19.961620497971499</v>
      </c>
      <c r="D214" s="52">
        <v>18.259867199108399</v>
      </c>
      <c r="E214" s="52">
        <v>18.259867199108399</v>
      </c>
      <c r="F214" s="52">
        <v>33.068811756824601</v>
      </c>
      <c r="G214" s="52">
        <v>34.776342780026901</v>
      </c>
      <c r="H214" s="52">
        <v>39.5307591938057</v>
      </c>
      <c r="I214" s="52">
        <v>39.5307591938057</v>
      </c>
      <c r="J214" s="52">
        <v>61.587214050897401</v>
      </c>
      <c r="K214" s="52">
        <v>60.592222936637803</v>
      </c>
      <c r="L214" s="52">
        <v>62.014656019965699</v>
      </c>
      <c r="M214" s="52">
        <v>60.358892967264701</v>
      </c>
    </row>
    <row r="215" spans="1:13" x14ac:dyDescent="0.3">
      <c r="A215" s="20" t="s">
        <v>211</v>
      </c>
      <c r="B215" s="20">
        <f>VLOOKUP(A215,'[1]MAPPING LISTE'!A:F,6,FALSE)</f>
        <v>130062</v>
      </c>
      <c r="C215" s="52">
        <v>38.290367965367899</v>
      </c>
      <c r="D215" s="52">
        <v>43.557878723554801</v>
      </c>
      <c r="E215" s="52">
        <v>43.557878723554801</v>
      </c>
      <c r="F215" s="52">
        <v>34.275827960140603</v>
      </c>
      <c r="G215" s="52">
        <v>44.442996186799697</v>
      </c>
      <c r="H215" s="52">
        <v>42.971180423179497</v>
      </c>
      <c r="I215" s="52">
        <v>42.971180423179497</v>
      </c>
      <c r="J215" s="52">
        <v>43.188830995004601</v>
      </c>
      <c r="K215" s="52">
        <v>39.460095460095403</v>
      </c>
      <c r="L215" s="52">
        <v>41.456230833565598</v>
      </c>
      <c r="M215" s="52">
        <v>51.897967823878098</v>
      </c>
    </row>
    <row r="216" spans="1:13" x14ac:dyDescent="0.3">
      <c r="A216" s="20" t="s">
        <v>212</v>
      </c>
      <c r="B216" s="20">
        <f>VLOOKUP(A216,'[1]MAPPING LISTE'!A:F,6,FALSE)</f>
        <v>905624</v>
      </c>
      <c r="C216" s="52">
        <v>60.180069930069898</v>
      </c>
      <c r="D216" s="52">
        <v>63.710890768468701</v>
      </c>
      <c r="E216" s="52">
        <v>62.566718305141499</v>
      </c>
      <c r="F216" s="52">
        <v>62.566718305141499</v>
      </c>
      <c r="G216" s="52">
        <v>77.016088516746393</v>
      </c>
      <c r="H216" s="52">
        <v>77.016088516746393</v>
      </c>
      <c r="I216" s="52">
        <v>76.791318568726297</v>
      </c>
      <c r="J216" s="52">
        <v>39.905410967578497</v>
      </c>
      <c r="K216" s="52">
        <v>40.747689810189797</v>
      </c>
      <c r="L216" s="52">
        <v>40.747689810189797</v>
      </c>
      <c r="M216" s="52">
        <v>50.761032780410702</v>
      </c>
    </row>
    <row r="217" spans="1:13" x14ac:dyDescent="0.3">
      <c r="A217" s="20" t="s">
        <v>213</v>
      </c>
      <c r="B217" s="20">
        <f>VLOOKUP(A217,'[1]MAPPING LISTE'!A:F,6,FALSE)</f>
        <v>771830</v>
      </c>
      <c r="C217" s="52">
        <v>35.606701631701597</v>
      </c>
      <c r="D217" s="52">
        <v>35.606701631701597</v>
      </c>
      <c r="E217" s="52">
        <v>31.1884232147539</v>
      </c>
      <c r="F217" s="52">
        <v>47.655471475791103</v>
      </c>
      <c r="G217" s="52">
        <v>44.323517628205103</v>
      </c>
      <c r="H217" s="52">
        <v>44.744480433633001</v>
      </c>
      <c r="I217" s="52">
        <v>39.867608952351702</v>
      </c>
      <c r="J217" s="52">
        <v>35.298392257238802</v>
      </c>
      <c r="K217" s="52">
        <v>60.927685716345501</v>
      </c>
      <c r="L217" s="52">
        <v>66.863248692596798</v>
      </c>
      <c r="M217" s="52">
        <v>67.262418854078405</v>
      </c>
    </row>
    <row r="218" spans="1:13" x14ac:dyDescent="0.3">
      <c r="A218" s="20" t="s">
        <v>214</v>
      </c>
      <c r="B218" s="20">
        <f>VLOOKUP(A218,'[1]MAPPING LISTE'!A:F,6,FALSE)</f>
        <v>510493</v>
      </c>
      <c r="C218" s="52">
        <v>37.529906204906197</v>
      </c>
      <c r="D218" s="52">
        <v>37.529906204906197</v>
      </c>
      <c r="E218" s="52">
        <v>38.0958092715615</v>
      </c>
      <c r="F218" s="52">
        <v>51.350801142517298</v>
      </c>
      <c r="G218" s="52">
        <v>50.309146697304598</v>
      </c>
      <c r="H218" s="52">
        <v>54.000905054644797</v>
      </c>
      <c r="I218" s="52">
        <v>54.000905054644797</v>
      </c>
      <c r="J218" s="52">
        <v>61.089792299898598</v>
      </c>
      <c r="K218" s="52">
        <v>61.3254644660894</v>
      </c>
      <c r="L218" s="52">
        <v>58.484134865627396</v>
      </c>
      <c r="M218" s="52">
        <v>58.484134865627396</v>
      </c>
    </row>
    <row r="219" spans="1:13" x14ac:dyDescent="0.3">
      <c r="A219" s="20" t="s">
        <v>215</v>
      </c>
      <c r="B219" s="20">
        <f>VLOOKUP(A219,'[1]MAPPING LISTE'!A:F,6,FALSE)</f>
        <v>921910</v>
      </c>
      <c r="C219" s="52">
        <v>40.075079744816499</v>
      </c>
      <c r="D219" s="52">
        <v>37.488961119366003</v>
      </c>
      <c r="E219" s="52">
        <v>38.4105332463715</v>
      </c>
      <c r="F219" s="52">
        <v>38.4105332463715</v>
      </c>
      <c r="G219" s="52">
        <v>41.2164538289258</v>
      </c>
      <c r="H219" s="52">
        <v>41.2164538289258</v>
      </c>
      <c r="I219" s="52">
        <v>40.560485748882201</v>
      </c>
      <c r="J219" s="52">
        <v>33.048312778348702</v>
      </c>
      <c r="K219" s="52">
        <v>35.655444336365299</v>
      </c>
      <c r="L219" s="52">
        <v>36.922748447204903</v>
      </c>
      <c r="M219" s="52">
        <v>36.922748447204903</v>
      </c>
    </row>
    <row r="220" spans="1:13" x14ac:dyDescent="0.3">
      <c r="A220" s="20" t="s">
        <v>216</v>
      </c>
      <c r="B220" s="20">
        <f>VLOOKUP(A220,'[1]MAPPING LISTE'!A:F,6,FALSE)</f>
        <v>134784</v>
      </c>
      <c r="C220" s="52">
        <v>62.667532467532403</v>
      </c>
      <c r="D220" s="52">
        <v>60.151594733750301</v>
      </c>
      <c r="E220" s="52">
        <v>63.927971864009301</v>
      </c>
      <c r="F220" s="52">
        <v>63.927971864009301</v>
      </c>
      <c r="G220" s="52">
        <v>71.389024222877893</v>
      </c>
      <c r="H220" s="52">
        <v>71.389024222877893</v>
      </c>
      <c r="I220" s="52">
        <v>39.644819415983598</v>
      </c>
      <c r="J220" s="52">
        <v>37.0675006426832</v>
      </c>
      <c r="K220" s="52">
        <v>38.6537212787212</v>
      </c>
      <c r="L220" s="52">
        <v>44.8155333253344</v>
      </c>
      <c r="M220" s="52">
        <v>68.392985665900497</v>
      </c>
    </row>
    <row r="221" spans="1:13" x14ac:dyDescent="0.3">
      <c r="A221" s="20" t="s">
        <v>217</v>
      </c>
      <c r="B221" s="20">
        <f>VLOOKUP(A221,'[1]MAPPING LISTE'!A:F,6,FALSE)</f>
        <v>906496</v>
      </c>
      <c r="C221" s="52">
        <v>39.651834239130402</v>
      </c>
      <c r="D221" s="52">
        <v>63.945194206714902</v>
      </c>
      <c r="E221" s="52">
        <v>63.945194206714902</v>
      </c>
      <c r="F221" s="52">
        <v>39.080109126984098</v>
      </c>
      <c r="G221" s="52">
        <v>38.624218749999898</v>
      </c>
      <c r="H221" s="52">
        <v>40.445221807628499</v>
      </c>
      <c r="I221" s="52">
        <v>38.765401785714197</v>
      </c>
      <c r="J221" s="52">
        <v>39.741906850459401</v>
      </c>
      <c r="K221" s="52">
        <v>39.741906850459401</v>
      </c>
      <c r="L221" s="52">
        <v>39.814182692307597</v>
      </c>
      <c r="M221" s="52">
        <v>37.061237373737299</v>
      </c>
    </row>
    <row r="222" spans="1:13" x14ac:dyDescent="0.3">
      <c r="A222" s="20" t="s">
        <v>218</v>
      </c>
      <c r="B222" s="20">
        <f>VLOOKUP(A222,'[1]MAPPING LISTE'!A:F,6,FALSE)</f>
        <v>905019</v>
      </c>
      <c r="C222" s="52">
        <v>71.903636363636295</v>
      </c>
      <c r="D222" s="52">
        <v>71.903636363636295</v>
      </c>
      <c r="E222" s="52">
        <v>42.565151889101401</v>
      </c>
      <c r="F222" s="52">
        <v>42.565151889101401</v>
      </c>
      <c r="G222" s="52">
        <v>43.1775612910481</v>
      </c>
      <c r="H222" s="52">
        <v>38.156654713114698</v>
      </c>
      <c r="I222" s="52">
        <v>41.063556946650401</v>
      </c>
      <c r="J222" s="52">
        <v>42.9031680134431</v>
      </c>
      <c r="K222" s="52">
        <v>46.6476828726828</v>
      </c>
      <c r="L222" s="52">
        <v>46.6476828726828</v>
      </c>
      <c r="M222" s="52">
        <v>44.184114019819901</v>
      </c>
    </row>
    <row r="223" spans="1:13" x14ac:dyDescent="0.3">
      <c r="A223" s="20" t="s">
        <v>219</v>
      </c>
      <c r="B223" s="20">
        <f>VLOOKUP(A223,'[1]MAPPING LISTE'!A:F,6,FALSE)</f>
        <v>286738</v>
      </c>
      <c r="C223" s="52">
        <v>29.1510899814471</v>
      </c>
      <c r="D223" s="52">
        <v>31.062158889587302</v>
      </c>
      <c r="E223" s="52">
        <v>71.443474478497905</v>
      </c>
      <c r="F223" s="52">
        <v>33.771639912468601</v>
      </c>
      <c r="G223" s="52">
        <v>33.099276315789403</v>
      </c>
      <c r="H223" s="52">
        <v>44.672736274617598</v>
      </c>
      <c r="I223" s="52">
        <v>34.084875240772298</v>
      </c>
      <c r="J223" s="52">
        <v>39.564976911386402</v>
      </c>
      <c r="K223" s="52">
        <v>35.064956782348098</v>
      </c>
      <c r="L223" s="52">
        <v>41.322575816779199</v>
      </c>
      <c r="M223" s="52">
        <v>71.500997515696596</v>
      </c>
    </row>
    <row r="224" spans="1:13" x14ac:dyDescent="0.3">
      <c r="A224" s="20" t="s">
        <v>220</v>
      </c>
      <c r="B224" s="20">
        <f>VLOOKUP(A224,'[1]MAPPING LISTE'!A:F,6,FALSE)</f>
        <v>516007</v>
      </c>
      <c r="C224" s="52">
        <v>50.740322803145197</v>
      </c>
      <c r="D224" s="52">
        <v>26.442886329866202</v>
      </c>
      <c r="E224" s="52">
        <v>26.442886329866202</v>
      </c>
      <c r="F224" s="52">
        <v>43.778544655978102</v>
      </c>
      <c r="G224" s="52">
        <v>25.807813442156899</v>
      </c>
      <c r="H224" s="52">
        <v>62.052396402550102</v>
      </c>
      <c r="I224" s="52">
        <v>62.052396402550102</v>
      </c>
      <c r="J224" s="52">
        <v>39.6838215142172</v>
      </c>
      <c r="K224" s="52">
        <v>34.284065558684901</v>
      </c>
      <c r="L224" s="52">
        <v>71.044352168025597</v>
      </c>
      <c r="M224" s="52">
        <v>75.894977773073606</v>
      </c>
    </row>
    <row r="225" spans="1:13" x14ac:dyDescent="0.3">
      <c r="A225" s="20" t="s">
        <v>221</v>
      </c>
      <c r="B225" s="20">
        <f>VLOOKUP(A225,'[1]MAPPING LISTE'!A:F,6,FALSE)</f>
        <v>328228</v>
      </c>
      <c r="C225" s="52">
        <v>41.527462881966102</v>
      </c>
      <c r="D225" s="52">
        <v>33.9129228214316</v>
      </c>
      <c r="E225" s="52">
        <v>30.216212387651399</v>
      </c>
      <c r="F225" s="52">
        <v>25.584069137540499</v>
      </c>
      <c r="G225" s="52">
        <v>25.584069137540499</v>
      </c>
      <c r="H225" s="52">
        <v>63.694906244491399</v>
      </c>
      <c r="I225" s="52">
        <v>63.694906244491399</v>
      </c>
      <c r="J225" s="52">
        <v>56.710740526120098</v>
      </c>
      <c r="K225" s="52">
        <v>59.249832026875701</v>
      </c>
      <c r="L225" s="52">
        <v>58.054068270959299</v>
      </c>
      <c r="M225" s="52">
        <v>64.328483509221101</v>
      </c>
    </row>
    <row r="226" spans="1:13" x14ac:dyDescent="0.3">
      <c r="A226" s="20" t="s">
        <v>222</v>
      </c>
      <c r="B226" s="20">
        <f>VLOOKUP(A226,'[1]MAPPING LISTE'!A:F,6,FALSE)</f>
        <v>999506</v>
      </c>
      <c r="C226" s="52">
        <v>30.696688387039099</v>
      </c>
      <c r="D226" s="52">
        <v>37.248266317016302</v>
      </c>
      <c r="E226" s="52">
        <v>43.254528135990597</v>
      </c>
      <c r="F226" s="52">
        <v>53.517070147517899</v>
      </c>
      <c r="G226" s="52">
        <v>53.517070147517899</v>
      </c>
      <c r="H226" s="52">
        <v>33.738529014844801</v>
      </c>
      <c r="I226" s="52">
        <v>24.5578081607662</v>
      </c>
      <c r="J226" s="52">
        <v>52.413325867861097</v>
      </c>
      <c r="K226" s="52">
        <v>25.2664230099797</v>
      </c>
      <c r="L226" s="52">
        <v>65.255622855041594</v>
      </c>
      <c r="M226" s="52">
        <v>65.255622855041594</v>
      </c>
    </row>
    <row r="227" spans="1:13" x14ac:dyDescent="0.3">
      <c r="A227" s="20" t="s">
        <v>223</v>
      </c>
      <c r="B227" s="20">
        <f>VLOOKUP(A227,'[1]MAPPING LISTE'!A:F,6,FALSE)</f>
        <v>719643</v>
      </c>
      <c r="C227" s="52">
        <v>38.031737012987001</v>
      </c>
      <c r="D227" s="52">
        <v>45.7722711542973</v>
      </c>
      <c r="E227" s="52">
        <v>44.345276187849102</v>
      </c>
      <c r="F227" s="52">
        <v>44.345276187849102</v>
      </c>
      <c r="G227" s="52">
        <v>44.345276187849102</v>
      </c>
      <c r="H227" s="52">
        <v>45.946572077690597</v>
      </c>
      <c r="I227" s="52">
        <v>44.861898374762603</v>
      </c>
      <c r="J227" s="52">
        <v>44.861898374762603</v>
      </c>
      <c r="K227" s="52">
        <v>44.861898374762603</v>
      </c>
      <c r="L227" s="52">
        <v>46.939678023609197</v>
      </c>
      <c r="M227" s="52">
        <v>47.679875373003298</v>
      </c>
    </row>
    <row r="228" spans="1:13" x14ac:dyDescent="0.3">
      <c r="A228" s="20" t="s">
        <v>224</v>
      </c>
      <c r="B228" s="20">
        <f>VLOOKUP(A228,'[1]MAPPING LISTE'!A:F,6,FALSE)</f>
        <v>325475</v>
      </c>
      <c r="C228" s="52">
        <v>28.258766233766199</v>
      </c>
      <c r="D228" s="52">
        <v>28.258766233766199</v>
      </c>
      <c r="E228" s="52">
        <v>47.746087171867202</v>
      </c>
      <c r="F228" s="52">
        <v>57.9130332986472</v>
      </c>
      <c r="G228" s="52">
        <v>57.9130332986472</v>
      </c>
      <c r="H228" s="52">
        <v>36.4694285977181</v>
      </c>
      <c r="I228" s="52">
        <v>37.8238694758478</v>
      </c>
      <c r="J228" s="52">
        <v>37.8238694758478</v>
      </c>
      <c r="K228" s="52">
        <v>62.099650349650297</v>
      </c>
      <c r="L228" s="52">
        <v>34.864145390612997</v>
      </c>
      <c r="M228" s="52">
        <v>68.573805650875698</v>
      </c>
    </row>
    <row r="229" spans="1:13" x14ac:dyDescent="0.3">
      <c r="A229" s="20" t="s">
        <v>225</v>
      </c>
      <c r="B229" s="20">
        <f>VLOOKUP(A229,'[1]MAPPING LISTE'!A:F,6,FALSE)</f>
        <v>905997</v>
      </c>
      <c r="C229" s="52">
        <v>23.767127522059202</v>
      </c>
      <c r="D229" s="52">
        <v>44.009376441051302</v>
      </c>
      <c r="E229" s="52">
        <v>56.091898834563104</v>
      </c>
      <c r="F229" s="52">
        <v>56.091898834563104</v>
      </c>
      <c r="G229" s="52">
        <v>68.295440636474893</v>
      </c>
      <c r="H229" s="52">
        <v>68.295440636474893</v>
      </c>
      <c r="I229" s="52">
        <v>40.014800873128998</v>
      </c>
      <c r="J229" s="52">
        <v>41.164007092198503</v>
      </c>
      <c r="K229" s="52">
        <v>62.224975024975002</v>
      </c>
      <c r="L229" s="52">
        <v>62.224975024975002</v>
      </c>
      <c r="M229" s="52">
        <v>37.676946872484997</v>
      </c>
    </row>
    <row r="230" spans="1:13" x14ac:dyDescent="0.3">
      <c r="A230" s="20" t="s">
        <v>226</v>
      </c>
      <c r="B230" s="20" t="str">
        <f>VLOOKUP(A230,'[1]MAPPING LISTE'!A:F,6,FALSE)</f>
        <v>13967E</v>
      </c>
      <c r="C230" s="52">
        <v>45.8432931088469</v>
      </c>
      <c r="D230" s="52">
        <v>82.287950937950896</v>
      </c>
      <c r="E230" s="52">
        <v>71.231309700700507</v>
      </c>
      <c r="F230" s="52">
        <v>50.480508155674201</v>
      </c>
      <c r="G230" s="52">
        <v>41.697729738848103</v>
      </c>
      <c r="H230" s="52">
        <v>41.697729738848103</v>
      </c>
      <c r="I230" s="52">
        <v>42.353709059330598</v>
      </c>
      <c r="J230" s="52">
        <v>43.639035725298399</v>
      </c>
      <c r="K230" s="52">
        <v>52.236378205128197</v>
      </c>
      <c r="L230" s="52">
        <v>52.236378205128197</v>
      </c>
      <c r="M230" s="52">
        <v>43.136024600741599</v>
      </c>
    </row>
    <row r="231" spans="1:13" x14ac:dyDescent="0.3">
      <c r="A231" s="20" t="s">
        <v>227</v>
      </c>
      <c r="B231" s="20">
        <f>VLOOKUP(A231,'[1]MAPPING LISTE'!A:F,6,FALSE)</f>
        <v>683118</v>
      </c>
      <c r="C231" s="52">
        <v>56.013190730837799</v>
      </c>
      <c r="D231" s="52">
        <v>49.025003161455501</v>
      </c>
      <c r="E231" s="52">
        <v>25.902611371629501</v>
      </c>
      <c r="F231" s="52">
        <v>27.034287200832399</v>
      </c>
      <c r="G231" s="52">
        <v>38.928850202429103</v>
      </c>
      <c r="H231" s="52">
        <v>34.4538706077646</v>
      </c>
      <c r="I231" s="52">
        <v>31.479843944393298</v>
      </c>
      <c r="J231" s="52">
        <v>37.246510891590603</v>
      </c>
      <c r="K231" s="52">
        <v>63.015992340992298</v>
      </c>
      <c r="L231" s="52">
        <v>63.635513124316397</v>
      </c>
      <c r="M231" s="52">
        <v>70.197333689209501</v>
      </c>
    </row>
    <row r="232" spans="1:13" x14ac:dyDescent="0.3">
      <c r="A232" s="20" t="s">
        <v>228</v>
      </c>
      <c r="B232" s="20">
        <f>VLOOKUP(A232,'[1]MAPPING LISTE'!A:F,6,FALSE)</f>
        <v>327998</v>
      </c>
      <c r="C232" s="52">
        <v>37.300941850941797</v>
      </c>
      <c r="D232" s="52">
        <v>31.192786497028202</v>
      </c>
      <c r="E232" s="52">
        <v>31.192786497028202</v>
      </c>
      <c r="F232" s="52">
        <v>43.692748981096102</v>
      </c>
      <c r="G232" s="52">
        <v>43.692748981096102</v>
      </c>
      <c r="H232" s="52">
        <v>39.430803571428498</v>
      </c>
      <c r="I232" s="52">
        <v>37.846403328465101</v>
      </c>
      <c r="J232" s="52">
        <v>37.263262577441097</v>
      </c>
      <c r="K232" s="52">
        <v>36.503708889535602</v>
      </c>
      <c r="L232" s="52">
        <v>39.747444962543902</v>
      </c>
      <c r="M232" s="52">
        <v>39.747444962543902</v>
      </c>
    </row>
    <row r="233" spans="1:13" x14ac:dyDescent="0.3">
      <c r="A233" s="20" t="s">
        <v>229</v>
      </c>
      <c r="B233" s="20">
        <f>VLOOKUP(A233,'[1]MAPPING LISTE'!A:F,6,FALSE)</f>
        <v>771767</v>
      </c>
      <c r="C233" s="52">
        <v>16.143385780885701</v>
      </c>
      <c r="D233" s="52">
        <v>24.0015266553111</v>
      </c>
      <c r="E233" s="52">
        <v>25.0015246914393</v>
      </c>
      <c r="F233" s="52">
        <v>36.728704113907703</v>
      </c>
      <c r="G233" s="52">
        <v>52.915115384615298</v>
      </c>
      <c r="H233" s="52">
        <v>30.040664407313901</v>
      </c>
      <c r="I233" s="52">
        <v>39.001346044699403</v>
      </c>
      <c r="J233" s="52">
        <v>35.150422888859502</v>
      </c>
      <c r="K233" s="52">
        <v>72.512126171700601</v>
      </c>
      <c r="L233" s="52">
        <v>75.065793556759203</v>
      </c>
      <c r="M233" s="52">
        <v>35.381929760339801</v>
      </c>
    </row>
    <row r="234" spans="1:13" x14ac:dyDescent="0.3">
      <c r="A234" s="20" t="s">
        <v>230</v>
      </c>
      <c r="B234" s="20">
        <f>VLOOKUP(A234,'[1]MAPPING LISTE'!A:F,6,FALSE)</f>
        <v>904878</v>
      </c>
      <c r="C234" s="52">
        <v>41.6979166666666</v>
      </c>
      <c r="D234" s="52">
        <v>47.3713726946945</v>
      </c>
      <c r="E234" s="52">
        <v>47.3713726946945</v>
      </c>
      <c r="F234" s="52">
        <v>43.607225363768002</v>
      </c>
      <c r="G234" s="52">
        <v>46.053724236290002</v>
      </c>
      <c r="H234" s="52">
        <v>46.053724236290002</v>
      </c>
      <c r="I234" s="52">
        <v>42.7921246274217</v>
      </c>
      <c r="J234" s="52">
        <v>55.163785460992898</v>
      </c>
      <c r="K234" s="52">
        <v>53.405914737436397</v>
      </c>
      <c r="L234" s="52">
        <v>53.405914737436397</v>
      </c>
      <c r="M234" s="52">
        <v>84.644267018526506</v>
      </c>
    </row>
    <row r="235" spans="1:13" x14ac:dyDescent="0.3">
      <c r="A235" s="20" t="s">
        <v>231</v>
      </c>
      <c r="B235" s="20">
        <f>VLOOKUP(A235,'[1]MAPPING LISTE'!A:F,6,FALSE)</f>
        <v>906931</v>
      </c>
      <c r="C235" s="52">
        <v>39.734871794871701</v>
      </c>
      <c r="D235" s="52">
        <v>34.558465739821202</v>
      </c>
      <c r="E235" s="52">
        <v>32.930161943319803</v>
      </c>
      <c r="F235" s="52">
        <v>26.2411057692307</v>
      </c>
      <c r="G235" s="52">
        <v>26.216410024154499</v>
      </c>
      <c r="H235" s="52">
        <v>24.3121985815602</v>
      </c>
      <c r="I235" s="52">
        <v>25.2454220779221</v>
      </c>
      <c r="J235" s="52">
        <v>26.404653704555901</v>
      </c>
      <c r="K235" s="52">
        <v>38.0694444444444</v>
      </c>
      <c r="L235" s="52">
        <v>55.464855433698901</v>
      </c>
      <c r="M235" s="52">
        <v>28.847709551656902</v>
      </c>
    </row>
    <row r="236" spans="1:13" x14ac:dyDescent="0.3">
      <c r="A236" s="20" t="s">
        <v>232</v>
      </c>
      <c r="B236" s="20">
        <f>VLOOKUP(A236,'[1]MAPPING LISTE'!A:F,6,FALSE)</f>
        <v>884383</v>
      </c>
      <c r="C236" s="52">
        <v>35.591515151515097</v>
      </c>
      <c r="D236" s="52">
        <v>18.7206301499392</v>
      </c>
      <c r="E236" s="52">
        <v>31.0893230569373</v>
      </c>
      <c r="F236" s="52">
        <v>33.044728592315501</v>
      </c>
      <c r="G236" s="52">
        <v>38.780120162884799</v>
      </c>
      <c r="H236" s="52">
        <v>72.867486338797804</v>
      </c>
      <c r="I236" s="52">
        <v>74.377562155732804</v>
      </c>
      <c r="J236" s="52">
        <v>42.004051308312398</v>
      </c>
      <c r="K236" s="52">
        <v>35.503561542623999</v>
      </c>
      <c r="L236" s="52">
        <v>39.984945475688903</v>
      </c>
      <c r="M236" s="52">
        <v>72.302342006004096</v>
      </c>
    </row>
    <row r="237" spans="1:13" x14ac:dyDescent="0.3">
      <c r="A237" s="20" t="s">
        <v>233</v>
      </c>
      <c r="B237" s="20">
        <f>VLOOKUP(A237,'[1]MAPPING LISTE'!A:F,6,FALSE)</f>
        <v>867422</v>
      </c>
      <c r="C237" s="52">
        <v>22.6033004552352</v>
      </c>
      <c r="D237" s="52">
        <v>31.344297919762202</v>
      </c>
      <c r="E237" s="52">
        <v>31.344297919762202</v>
      </c>
      <c r="F237" s="52">
        <v>37.757609261186197</v>
      </c>
      <c r="G237" s="52">
        <v>37.757609261186197</v>
      </c>
      <c r="H237" s="52">
        <v>41.404932669789197</v>
      </c>
      <c r="I237" s="52">
        <v>34.542394655704001</v>
      </c>
      <c r="J237" s="52">
        <v>34.542394655704001</v>
      </c>
      <c r="K237" s="52">
        <v>31.248501498501501</v>
      </c>
      <c r="L237" s="52">
        <v>31.248501498501501</v>
      </c>
      <c r="M237" s="52">
        <v>46.6195902718976</v>
      </c>
    </row>
    <row r="238" spans="1:13" x14ac:dyDescent="0.3">
      <c r="A238" s="20" t="s">
        <v>234</v>
      </c>
      <c r="B238" s="20">
        <f>VLOOKUP(A238,'[1]MAPPING LISTE'!A:F,6,FALSE)</f>
        <v>906933</v>
      </c>
      <c r="C238" s="52">
        <v>43.446212121212099</v>
      </c>
      <c r="D238" s="52">
        <v>44.9143220054642</v>
      </c>
      <c r="E238" s="52">
        <v>60.8760032464604</v>
      </c>
      <c r="F238" s="52">
        <v>68.1165771199218</v>
      </c>
      <c r="G238" s="52">
        <v>63.278846153846096</v>
      </c>
      <c r="H238" s="52">
        <v>56.940497874924098</v>
      </c>
      <c r="I238" s="52">
        <v>58.027104632083798</v>
      </c>
      <c r="J238" s="52">
        <v>61.5561479562177</v>
      </c>
      <c r="K238" s="52">
        <v>35.171486716408502</v>
      </c>
      <c r="L238" s="52">
        <v>64.853401781867404</v>
      </c>
      <c r="M238" s="52">
        <v>73.549520910586196</v>
      </c>
    </row>
    <row r="239" spans="1:13" x14ac:dyDescent="0.3">
      <c r="A239" s="20" t="s">
        <v>235</v>
      </c>
      <c r="B239" s="20">
        <f>VLOOKUP(A239,'[1]MAPPING LISTE'!A:F,6,FALSE)</f>
        <v>912160</v>
      </c>
      <c r="C239" s="52">
        <v>40.131477272727203</v>
      </c>
      <c r="D239" s="52">
        <v>39.779267704232403</v>
      </c>
      <c r="E239" s="52">
        <v>76.2112540275903</v>
      </c>
      <c r="F239" s="52">
        <v>47.667102421577098</v>
      </c>
      <c r="G239" s="52">
        <v>46.754406134483297</v>
      </c>
      <c r="H239" s="52">
        <v>44.210809426229503</v>
      </c>
      <c r="I239" s="52">
        <v>40.3036792896253</v>
      </c>
      <c r="J239" s="52">
        <v>41.390592858677898</v>
      </c>
      <c r="K239" s="52">
        <v>46.031932832268403</v>
      </c>
      <c r="L239" s="52">
        <v>80.934911060503396</v>
      </c>
      <c r="M239" s="52">
        <v>47.264593035563102</v>
      </c>
    </row>
    <row r="240" spans="1:13" x14ac:dyDescent="0.3">
      <c r="A240" s="20" t="s">
        <v>236</v>
      </c>
      <c r="B240" s="20">
        <f>VLOOKUP(A240,'[1]MAPPING LISTE'!A:F,6,FALSE)</f>
        <v>905016</v>
      </c>
      <c r="C240" s="52">
        <v>67.575182863113895</v>
      </c>
      <c r="D240" s="52">
        <v>67.190446440632101</v>
      </c>
      <c r="E240" s="52">
        <v>63.829684343119403</v>
      </c>
      <c r="F240" s="52">
        <v>38.6661426589366</v>
      </c>
      <c r="G240" s="52">
        <v>38.349863686822502</v>
      </c>
      <c r="H240" s="52">
        <v>65.247496642099406</v>
      </c>
      <c r="I240" s="52">
        <v>65.247496642099406</v>
      </c>
      <c r="J240" s="52">
        <v>39.746222801978199</v>
      </c>
      <c r="K240" s="52">
        <v>65.288437183383905</v>
      </c>
      <c r="L240" s="52">
        <v>69.300005924170605</v>
      </c>
      <c r="M240" s="52">
        <v>69.300005924170605</v>
      </c>
    </row>
    <row r="241" spans="1:13" x14ac:dyDescent="0.3">
      <c r="A241" s="20" t="s">
        <v>237</v>
      </c>
      <c r="B241" s="20">
        <f>VLOOKUP(A241,'[1]MAPPING LISTE'!A:F,6,FALSE)</f>
        <v>993249</v>
      </c>
      <c r="C241" s="52">
        <v>47.930092592592501</v>
      </c>
      <c r="D241" s="52">
        <v>47.930092592592501</v>
      </c>
      <c r="E241" s="52">
        <v>36.107049989386503</v>
      </c>
      <c r="F241" s="52">
        <v>37.690617412417602</v>
      </c>
      <c r="G241" s="52">
        <v>36.965442452284499</v>
      </c>
      <c r="H241" s="52">
        <v>39.632416635618398</v>
      </c>
      <c r="I241" s="52">
        <v>69.461021442586102</v>
      </c>
      <c r="J241" s="52">
        <v>69.461021442586102</v>
      </c>
      <c r="K241" s="52">
        <v>43.180296985815602</v>
      </c>
      <c r="L241" s="52">
        <v>75.887229180771797</v>
      </c>
      <c r="M241" s="52">
        <v>75.887229180771797</v>
      </c>
    </row>
    <row r="242" spans="1:13" x14ac:dyDescent="0.3">
      <c r="A242" s="20" t="s">
        <v>238</v>
      </c>
      <c r="B242" s="20">
        <f>VLOOKUP(A242,'[1]MAPPING LISTE'!A:F,6,FALSE)</f>
        <v>906176</v>
      </c>
      <c r="C242" s="52">
        <v>49.033069828721999</v>
      </c>
      <c r="D242" s="52">
        <v>49.033069828721999</v>
      </c>
      <c r="E242" s="52">
        <v>46.781664190193098</v>
      </c>
      <c r="F242" s="52">
        <v>59.832996107449802</v>
      </c>
      <c r="G242" s="52">
        <v>59.832996107449802</v>
      </c>
      <c r="H242" s="52">
        <v>72.957735655737693</v>
      </c>
      <c r="I242" s="52">
        <v>63.147995889003099</v>
      </c>
      <c r="J242" s="52">
        <v>63.147995889003099</v>
      </c>
      <c r="K242" s="52">
        <v>49.526365301365303</v>
      </c>
      <c r="L242" s="52">
        <v>71.934174001354094</v>
      </c>
      <c r="M242" s="52">
        <v>78.919853702135597</v>
      </c>
    </row>
    <row r="243" spans="1:13" x14ac:dyDescent="0.3">
      <c r="A243" s="20" t="s">
        <v>239</v>
      </c>
      <c r="B243" s="20">
        <f>VLOOKUP(A243,'[1]MAPPING LISTE'!A:F,6,FALSE)</f>
        <v>906557</v>
      </c>
      <c r="C243" s="52">
        <v>44.212291453864403</v>
      </c>
      <c r="D243" s="52">
        <v>36.514881650634699</v>
      </c>
      <c r="E243" s="52">
        <v>52.908366328238401</v>
      </c>
      <c r="F243" s="52">
        <v>47.497128050799297</v>
      </c>
      <c r="G243" s="52">
        <v>67.166868088706195</v>
      </c>
      <c r="H243" s="52">
        <v>64.264615933929406</v>
      </c>
      <c r="I243" s="52">
        <v>57.853431966580203</v>
      </c>
      <c r="J243" s="52">
        <v>59.298048698501098</v>
      </c>
      <c r="K243" s="52">
        <v>54.7064225012655</v>
      </c>
      <c r="L243" s="52">
        <v>51.9620535285991</v>
      </c>
      <c r="M243" s="52">
        <v>56.951470540949003</v>
      </c>
    </row>
    <row r="244" spans="1:13" x14ac:dyDescent="0.3">
      <c r="A244" s="20" t="s">
        <v>240</v>
      </c>
      <c r="B244" s="20">
        <f>VLOOKUP(A244,'[1]MAPPING LISTE'!A:F,6,FALSE)</f>
        <v>906560</v>
      </c>
      <c r="C244" s="52">
        <v>57.3468294477399</v>
      </c>
      <c r="D244" s="52">
        <v>61.469696969696898</v>
      </c>
      <c r="E244" s="52">
        <v>84.486311509904695</v>
      </c>
      <c r="F244" s="52">
        <v>84.078303850156104</v>
      </c>
      <c r="G244" s="52">
        <v>84.078303850156104</v>
      </c>
      <c r="H244" s="52">
        <v>85.891184408986206</v>
      </c>
      <c r="I244" s="52">
        <v>78.777694658432495</v>
      </c>
      <c r="J244" s="52">
        <v>76.492905654869205</v>
      </c>
      <c r="K244" s="52">
        <v>76.492905654869205</v>
      </c>
      <c r="L244" s="52">
        <v>47.1665834165834</v>
      </c>
      <c r="M244" s="52">
        <v>80.545742468431996</v>
      </c>
    </row>
    <row r="245" spans="1:13" x14ac:dyDescent="0.3">
      <c r="A245" s="20" t="s">
        <v>241</v>
      </c>
      <c r="B245" s="20">
        <f>VLOOKUP(A245,'[1]MAPPING LISTE'!A:F,6,FALSE)</f>
        <v>901899</v>
      </c>
      <c r="C245" s="52">
        <v>36.925261242929999</v>
      </c>
      <c r="D245" s="52">
        <v>71.635606060606094</v>
      </c>
      <c r="E245" s="52">
        <v>37.921789541905099</v>
      </c>
      <c r="F245" s="52">
        <v>68.538189298590893</v>
      </c>
      <c r="G245" s="52">
        <v>36.132097464657797</v>
      </c>
      <c r="H245" s="52">
        <v>36.132097464657797</v>
      </c>
      <c r="I245" s="52">
        <v>39.070717378371199</v>
      </c>
      <c r="J245" s="52">
        <v>36.127477775598898</v>
      </c>
      <c r="K245" s="52">
        <v>36.795513080669302</v>
      </c>
      <c r="L245" s="52">
        <v>74.142207521502499</v>
      </c>
      <c r="M245" s="52">
        <v>77.433797917789207</v>
      </c>
    </row>
    <row r="246" spans="1:13" x14ac:dyDescent="0.3">
      <c r="A246" s="20" t="s">
        <v>242</v>
      </c>
      <c r="B246" s="20">
        <f>VLOOKUP(A246,'[1]MAPPING LISTE'!A:F,6,FALSE)</f>
        <v>905861</v>
      </c>
      <c r="C246" s="52">
        <v>62.034573970524001</v>
      </c>
      <c r="D246" s="52">
        <v>69.732605869242207</v>
      </c>
      <c r="E246" s="52">
        <v>52.033034186306601</v>
      </c>
      <c r="F246" s="52">
        <v>52.033034186306601</v>
      </c>
      <c r="G246" s="52">
        <v>43.873270171258604</v>
      </c>
      <c r="H246" s="52">
        <v>43.873270171258604</v>
      </c>
      <c r="I246" s="52">
        <v>51.753787324355898</v>
      </c>
      <c r="J246" s="52">
        <v>85.087905060873297</v>
      </c>
      <c r="K246" s="52">
        <v>85.087905060873297</v>
      </c>
      <c r="L246" s="52">
        <v>49.291132096250202</v>
      </c>
      <c r="M246" s="52">
        <v>71.598260447277895</v>
      </c>
    </row>
    <row r="247" spans="1:13" x14ac:dyDescent="0.3">
      <c r="A247" s="20" t="s">
        <v>243</v>
      </c>
      <c r="B247" s="20">
        <f>VLOOKUP(A247,'[1]MAPPING LISTE'!A:F,6,FALSE)</f>
        <v>905809</v>
      </c>
      <c r="C247" s="52">
        <v>31.7901862801527</v>
      </c>
      <c r="D247" s="52">
        <v>44.130850668647803</v>
      </c>
      <c r="E247" s="52">
        <v>45.807071299157997</v>
      </c>
      <c r="F247" s="52">
        <v>41.273768175042797</v>
      </c>
      <c r="G247" s="52">
        <v>41.273768175042797</v>
      </c>
      <c r="H247" s="52">
        <v>52.355094466936499</v>
      </c>
      <c r="I247" s="52">
        <v>68.002903005464404</v>
      </c>
      <c r="J247" s="52">
        <v>44.1690729483282</v>
      </c>
      <c r="K247" s="52">
        <v>44.1690729483282</v>
      </c>
      <c r="L247" s="52">
        <v>79.958899852381293</v>
      </c>
      <c r="M247" s="52">
        <v>79.958899852381293</v>
      </c>
    </row>
    <row r="248" spans="1:13" x14ac:dyDescent="0.3">
      <c r="A248" s="20" t="s">
        <v>244</v>
      </c>
      <c r="B248" s="20">
        <f>VLOOKUP(A248,'[1]MAPPING LISTE'!A:F,6,FALSE)</f>
        <v>921482</v>
      </c>
      <c r="C248" s="52">
        <v>28.3428787878787</v>
      </c>
      <c r="D248" s="52">
        <v>51.913489376694599</v>
      </c>
      <c r="E248" s="52">
        <v>59.812111526465898</v>
      </c>
      <c r="F248" s="52">
        <v>39.216558860901799</v>
      </c>
      <c r="G248" s="52">
        <v>39.6356311975591</v>
      </c>
      <c r="H248" s="52">
        <v>36.778431468724499</v>
      </c>
      <c r="I248" s="52">
        <v>51.8327294283539</v>
      </c>
      <c r="J248" s="52">
        <v>35.749071259709503</v>
      </c>
      <c r="K248" s="52">
        <v>36.125105599098802</v>
      </c>
      <c r="L248" s="52">
        <v>63.835771603988398</v>
      </c>
      <c r="M248" s="52">
        <v>39.318185553054903</v>
      </c>
    </row>
    <row r="249" spans="1:13" x14ac:dyDescent="0.3">
      <c r="A249" s="20" t="s">
        <v>245</v>
      </c>
      <c r="B249" s="20">
        <f>VLOOKUP(A249,'[1]MAPPING LISTE'!A:F,6,FALSE)</f>
        <v>694405</v>
      </c>
      <c r="C249" s="52">
        <v>39.592415721979201</v>
      </c>
      <c r="D249" s="52">
        <v>60.385798152842099</v>
      </c>
      <c r="E249" s="52">
        <v>60.385798152842099</v>
      </c>
      <c r="F249" s="52">
        <v>35.537024851563899</v>
      </c>
      <c r="G249" s="52">
        <v>36.894183324898698</v>
      </c>
      <c r="H249" s="52">
        <v>36.894183324898698</v>
      </c>
      <c r="I249" s="52">
        <v>67.282101070861899</v>
      </c>
      <c r="J249" s="52">
        <v>80.752580920386094</v>
      </c>
      <c r="K249" s="52">
        <v>85.747113711031204</v>
      </c>
      <c r="L249" s="52">
        <v>84.305493136133293</v>
      </c>
      <c r="M249" s="52">
        <v>85.889978865919005</v>
      </c>
    </row>
    <row r="250" spans="1:13" x14ac:dyDescent="0.3">
      <c r="A250" s="20" t="s">
        <v>246</v>
      </c>
      <c r="B250" s="20">
        <f>VLOOKUP(A250,'[1]MAPPING LISTE'!A:F,6,FALSE)</f>
        <v>905102</v>
      </c>
      <c r="C250" s="52">
        <v>43.877170582226697</v>
      </c>
      <c r="D250" s="52">
        <v>43.877170582226697</v>
      </c>
      <c r="E250" s="52">
        <v>39.396380329875299</v>
      </c>
      <c r="F250" s="52">
        <v>39.396380329875299</v>
      </c>
      <c r="G250" s="52">
        <v>70.961421577901802</v>
      </c>
      <c r="H250" s="52">
        <v>38.112210959373101</v>
      </c>
      <c r="I250" s="52">
        <v>48.046405396174798</v>
      </c>
      <c r="J250" s="52">
        <v>79.5164606055028</v>
      </c>
      <c r="K250" s="52">
        <v>73.200130586901807</v>
      </c>
      <c r="L250" s="52">
        <v>73.200130586901807</v>
      </c>
      <c r="M250" s="52">
        <v>76.232340215284793</v>
      </c>
    </row>
    <row r="251" spans="1:13" x14ac:dyDescent="0.3">
      <c r="A251" s="20" t="s">
        <v>247</v>
      </c>
      <c r="B251" s="20">
        <f>VLOOKUP(A251,'[1]MAPPING LISTE'!A:F,6,FALSE)</f>
        <v>932913</v>
      </c>
      <c r="C251" s="52">
        <v>45.556254742033303</v>
      </c>
      <c r="D251" s="52">
        <v>55.435528067771699</v>
      </c>
      <c r="E251" s="52">
        <v>55.435528067771699</v>
      </c>
      <c r="F251" s="52">
        <v>55.599082821874298</v>
      </c>
      <c r="G251" s="52">
        <v>60.592716457298501</v>
      </c>
      <c r="H251" s="52">
        <v>34.995129048582903</v>
      </c>
      <c r="I251" s="52">
        <v>60.803393595832702</v>
      </c>
      <c r="J251" s="52">
        <v>33.747285220689399</v>
      </c>
      <c r="K251" s="52">
        <v>33.747285220689399</v>
      </c>
      <c r="L251" s="52">
        <v>32.764389776889701</v>
      </c>
      <c r="M251" s="52">
        <v>63.660324357064702</v>
      </c>
    </row>
    <row r="252" spans="1:13" x14ac:dyDescent="0.3">
      <c r="A252" s="20" t="s">
        <v>248</v>
      </c>
      <c r="B252" s="20">
        <f>VLOOKUP(A252,'[1]MAPPING LISTE'!A:F,6,FALSE)</f>
        <v>719618</v>
      </c>
      <c r="C252" s="52">
        <v>71.463751410450897</v>
      </c>
      <c r="D252" s="52">
        <v>63.393602877922802</v>
      </c>
      <c r="E252" s="52">
        <v>63.393602877922802</v>
      </c>
      <c r="F252" s="52">
        <v>74.063223225984402</v>
      </c>
      <c r="G252" s="52">
        <v>40.363744241239601</v>
      </c>
      <c r="H252" s="52">
        <v>40.363744241239601</v>
      </c>
      <c r="I252" s="52">
        <v>40.523966500356302</v>
      </c>
      <c r="J252" s="52">
        <v>40.225218614454597</v>
      </c>
      <c r="K252" s="52">
        <v>40.706186235008602</v>
      </c>
      <c r="L252" s="52">
        <v>36.384484158328902</v>
      </c>
      <c r="M252" s="52">
        <v>38.558145281291999</v>
      </c>
    </row>
    <row r="253" spans="1:13" x14ac:dyDescent="0.3">
      <c r="A253" s="20" t="s">
        <v>249</v>
      </c>
      <c r="B253" s="20">
        <f>VLOOKUP(A253,'[1]MAPPING LISTE'!A:F,6,FALSE)</f>
        <v>921757</v>
      </c>
      <c r="C253" s="52">
        <v>34.357356500583101</v>
      </c>
      <c r="D253" s="52">
        <v>37.510800063332702</v>
      </c>
      <c r="E253" s="52">
        <v>37.510800063332702</v>
      </c>
      <c r="F253" s="52">
        <v>34.068232960457799</v>
      </c>
      <c r="G253" s="52">
        <v>24.3785203368254</v>
      </c>
      <c r="H253" s="52">
        <v>24.3785203368254</v>
      </c>
      <c r="I253" s="52">
        <v>45.533587053489903</v>
      </c>
      <c r="J253" s="52">
        <v>45.533587053489903</v>
      </c>
      <c r="K253" s="52">
        <v>47.875137238998597</v>
      </c>
      <c r="L253" s="52">
        <v>56.666845341965903</v>
      </c>
      <c r="M253" s="52">
        <v>56.666845341965903</v>
      </c>
    </row>
    <row r="254" spans="1:13" x14ac:dyDescent="0.3">
      <c r="A254" s="20" t="s">
        <v>250</v>
      </c>
      <c r="B254" s="20">
        <f>VLOOKUP(A254,'[1]MAPPING LISTE'!A:F,6,FALSE)</f>
        <v>905150</v>
      </c>
      <c r="C254" s="52">
        <v>21.047064393939301</v>
      </c>
      <c r="D254" s="52">
        <v>36.884378120965501</v>
      </c>
      <c r="E254" s="52">
        <v>36.884378120965501</v>
      </c>
      <c r="F254" s="52">
        <v>36.884378120965501</v>
      </c>
      <c r="G254" s="52">
        <v>52.7012057055803</v>
      </c>
      <c r="H254" s="52">
        <v>52.7012057055803</v>
      </c>
      <c r="I254" s="52">
        <v>52.7012057055803</v>
      </c>
      <c r="J254" s="52">
        <v>49.725100557697402</v>
      </c>
      <c r="K254" s="52">
        <v>49.725100557697402</v>
      </c>
      <c r="L254" s="52">
        <v>28.911754645144601</v>
      </c>
      <c r="M254" s="52">
        <v>28.911754645144601</v>
      </c>
    </row>
    <row r="255" spans="1:13" x14ac:dyDescent="0.3">
      <c r="A255" s="20" t="s">
        <v>251</v>
      </c>
      <c r="B255" s="20">
        <f>VLOOKUP(A255,'[1]MAPPING LISTE'!A:F,6,FALSE)</f>
        <v>945297</v>
      </c>
      <c r="C255" s="52">
        <v>43.606818181818099</v>
      </c>
      <c r="D255" s="52">
        <v>43.606818181818099</v>
      </c>
      <c r="E255" s="52">
        <v>44.950263774912102</v>
      </c>
      <c r="F255" s="52">
        <v>44.950263774912102</v>
      </c>
      <c r="G255" s="52">
        <v>30.710924089068801</v>
      </c>
      <c r="H255" s="52">
        <v>30.710924089068801</v>
      </c>
      <c r="I255" s="52">
        <v>42.881971114837398</v>
      </c>
      <c r="J255" s="52">
        <v>37.942515197568298</v>
      </c>
      <c r="K255" s="52">
        <v>37.942515197568298</v>
      </c>
      <c r="L255" s="52">
        <v>47.311716946165902</v>
      </c>
      <c r="M255" s="52">
        <v>51.108838309465099</v>
      </c>
    </row>
    <row r="256" spans="1:13" x14ac:dyDescent="0.3">
      <c r="A256" s="20" t="s">
        <v>252</v>
      </c>
      <c r="B256" s="20">
        <f>VLOOKUP(A256,'[1]MAPPING LISTE'!A:F,6,FALSE)</f>
        <v>906585</v>
      </c>
      <c r="C256" s="52">
        <v>27.3828125</v>
      </c>
      <c r="D256" s="52">
        <v>27.3828125</v>
      </c>
      <c r="E256" s="52">
        <v>43.755750925436203</v>
      </c>
      <c r="F256" s="52">
        <v>60.921875</v>
      </c>
      <c r="G256" s="52">
        <v>57.646692439862498</v>
      </c>
      <c r="H256" s="52">
        <v>57.646692439862498</v>
      </c>
      <c r="I256" s="52">
        <v>51.780964467005099</v>
      </c>
      <c r="J256" s="52">
        <v>50.376157101295902</v>
      </c>
      <c r="K256" s="52">
        <v>47.0898514851485</v>
      </c>
      <c r="L256" s="52">
        <v>49.242701597565599</v>
      </c>
      <c r="M256" s="52">
        <v>60.714120370370303</v>
      </c>
    </row>
    <row r="257" spans="1:13" x14ac:dyDescent="0.3">
      <c r="A257" s="20" t="s">
        <v>253</v>
      </c>
      <c r="B257" s="20">
        <f>VLOOKUP(A257,'[1]MAPPING LISTE'!A:F,6,FALSE)</f>
        <v>517465</v>
      </c>
      <c r="C257" s="52">
        <v>38.545228684359103</v>
      </c>
      <c r="D257" s="52">
        <v>37.740404714533902</v>
      </c>
      <c r="E257" s="52">
        <v>35.914162923155097</v>
      </c>
      <c r="F257" s="52">
        <v>25.661366281147899</v>
      </c>
      <c r="G257" s="52">
        <v>43.5291997345631</v>
      </c>
      <c r="H257" s="52">
        <v>36.655189053410801</v>
      </c>
      <c r="I257" s="52">
        <v>34.660458166678602</v>
      </c>
      <c r="J257" s="52">
        <v>32.901753164976398</v>
      </c>
      <c r="K257" s="52">
        <v>36.444340733892901</v>
      </c>
      <c r="L257" s="52">
        <v>41.163344160576102</v>
      </c>
      <c r="M257" s="52">
        <v>48.324220727668099</v>
      </c>
    </row>
    <row r="258" spans="1:13" x14ac:dyDescent="0.3">
      <c r="A258" s="20" t="s">
        <v>254</v>
      </c>
      <c r="B258" s="20">
        <f>VLOOKUP(A258,'[1]MAPPING LISTE'!A:F,6,FALSE)</f>
        <v>905677</v>
      </c>
      <c r="C258" s="52">
        <v>53.841018940032498</v>
      </c>
      <c r="D258" s="52">
        <v>46.223567915150802</v>
      </c>
      <c r="E258" s="52">
        <v>46.223567915150802</v>
      </c>
      <c r="F258" s="52">
        <v>47.559538206260299</v>
      </c>
      <c r="G258" s="52">
        <v>47.559538206260299</v>
      </c>
      <c r="H258" s="52">
        <v>48.677014656094101</v>
      </c>
      <c r="I258" s="52">
        <v>42.055667073484102</v>
      </c>
      <c r="J258" s="52">
        <v>42.844388819357498</v>
      </c>
      <c r="K258" s="52">
        <v>42.844388819357498</v>
      </c>
      <c r="L258" s="52">
        <v>42.229463036962997</v>
      </c>
      <c r="M258" s="52">
        <v>46.276781722256899</v>
      </c>
    </row>
    <row r="259" spans="1:13" x14ac:dyDescent="0.3">
      <c r="A259" s="20" t="s">
        <v>255</v>
      </c>
      <c r="B259" s="20">
        <f>VLOOKUP(A259,'[1]MAPPING LISTE'!A:F,6,FALSE)</f>
        <v>912157</v>
      </c>
      <c r="C259" s="52">
        <v>57.782716236722301</v>
      </c>
      <c r="D259" s="52">
        <v>57.782716236722301</v>
      </c>
      <c r="E259" s="52">
        <v>52.179906004019401</v>
      </c>
      <c r="F259" s="52">
        <v>52.179906004019401</v>
      </c>
      <c r="G259" s="52">
        <v>52.179906004019401</v>
      </c>
      <c r="H259" s="52">
        <v>66.375276404786604</v>
      </c>
      <c r="I259" s="52">
        <v>70.853291495901601</v>
      </c>
      <c r="J259" s="52">
        <v>70.853291495901601</v>
      </c>
      <c r="K259" s="52">
        <v>55.910239760239698</v>
      </c>
      <c r="L259" s="52">
        <v>55.910239760239698</v>
      </c>
      <c r="M259" s="52">
        <v>55.910239760239698</v>
      </c>
    </row>
    <row r="260" spans="1:13" x14ac:dyDescent="0.3">
      <c r="A260" s="20" t="s">
        <v>256</v>
      </c>
      <c r="B260" s="20">
        <f>VLOOKUP(A260,'[1]MAPPING LISTE'!A:F,6,FALSE)</f>
        <v>904030</v>
      </c>
      <c r="C260" s="52">
        <v>33.126818181818102</v>
      </c>
      <c r="D260" s="52">
        <v>39.462064397656199</v>
      </c>
      <c r="E260" s="52">
        <v>41.419412393821602</v>
      </c>
      <c r="F260" s="52">
        <v>41.625252141199098</v>
      </c>
      <c r="G260" s="52">
        <v>37.858236336032299</v>
      </c>
      <c r="H260" s="52">
        <v>42.532407786885202</v>
      </c>
      <c r="I260" s="52">
        <v>36.923164066149603</v>
      </c>
      <c r="J260" s="52">
        <v>43.3846621938863</v>
      </c>
      <c r="K260" s="52">
        <v>38.983218170718096</v>
      </c>
      <c r="L260" s="52">
        <v>42.272325992008099</v>
      </c>
      <c r="M260" s="52">
        <v>41.354050043904998</v>
      </c>
    </row>
    <row r="261" spans="1:13" x14ac:dyDescent="0.3">
      <c r="A261" s="20" t="s">
        <v>257</v>
      </c>
      <c r="B261" s="20">
        <f>VLOOKUP(A261,'[1]MAPPING LISTE'!A:F,6,FALSE)</f>
        <v>902607</v>
      </c>
      <c r="C261" s="52">
        <v>53.769161442006201</v>
      </c>
      <c r="D261" s="52">
        <v>74.631990409293493</v>
      </c>
      <c r="E261" s="52">
        <v>79.152156967897994</v>
      </c>
      <c r="F261" s="52">
        <v>83.152839304296094</v>
      </c>
      <c r="G261" s="52">
        <v>78.161192372992005</v>
      </c>
      <c r="H261" s="52">
        <v>74.737760883041702</v>
      </c>
      <c r="I261" s="52">
        <v>72.488435625126201</v>
      </c>
      <c r="J261" s="52">
        <v>69.305059523809504</v>
      </c>
      <c r="K261" s="52">
        <v>59.949481074481099</v>
      </c>
      <c r="L261" s="52">
        <v>72.717699447077393</v>
      </c>
      <c r="M261" s="52">
        <v>68.578445939109201</v>
      </c>
    </row>
    <row r="262" spans="1:13" x14ac:dyDescent="0.3">
      <c r="A262" s="20" t="s">
        <v>258</v>
      </c>
      <c r="B262" s="20">
        <f>VLOOKUP(A262,'[1]MAPPING LISTE'!A:F,6,FALSE)</f>
        <v>895705</v>
      </c>
      <c r="C262" s="52">
        <v>31.634022812393599</v>
      </c>
      <c r="D262" s="52">
        <v>31.634022812393599</v>
      </c>
      <c r="E262" s="52">
        <v>46.306712527741503</v>
      </c>
      <c r="F262" s="52">
        <v>45.119440864156601</v>
      </c>
      <c r="G262" s="52">
        <v>45.119440864156601</v>
      </c>
      <c r="H262" s="52">
        <v>36.1535306963073</v>
      </c>
      <c r="I262" s="52">
        <v>36.1535306963073</v>
      </c>
      <c r="J262" s="52">
        <v>36.5099885976081</v>
      </c>
      <c r="K262" s="52">
        <v>30.3134841727504</v>
      </c>
      <c r="L262" s="52">
        <v>48.4325349538354</v>
      </c>
      <c r="M262" s="52">
        <v>59.013196818829698</v>
      </c>
    </row>
    <row r="263" spans="1:13" x14ac:dyDescent="0.3">
      <c r="A263" s="20" t="s">
        <v>259</v>
      </c>
      <c r="B263" s="20">
        <f>VLOOKUP(A263,'[1]MAPPING LISTE'!A:F,6,FALSE)</f>
        <v>944175</v>
      </c>
      <c r="C263" s="52">
        <v>32.031669960474296</v>
      </c>
      <c r="D263" s="52">
        <v>40.743195993989303</v>
      </c>
      <c r="E263" s="52">
        <v>40.743195993989303</v>
      </c>
      <c r="F263" s="52">
        <v>43.757587416892299</v>
      </c>
      <c r="G263" s="52">
        <v>41.020817693112001</v>
      </c>
      <c r="H263" s="52">
        <v>41.020817693112001</v>
      </c>
      <c r="I263" s="52">
        <v>41.292564037941602</v>
      </c>
      <c r="J263" s="52">
        <v>34.903670615193697</v>
      </c>
      <c r="K263" s="52">
        <v>34.903670615193697</v>
      </c>
      <c r="L263" s="52">
        <v>48.702758435594198</v>
      </c>
      <c r="M263" s="52">
        <v>49.446859540940601</v>
      </c>
    </row>
    <row r="264" spans="1:13" x14ac:dyDescent="0.3">
      <c r="A264" s="20" t="s">
        <v>260</v>
      </c>
      <c r="B264" s="20">
        <f>VLOOKUP(A264,'[1]MAPPING LISTE'!A:F,6,FALSE)</f>
        <v>901897</v>
      </c>
      <c r="C264" s="52">
        <v>46.382575757575701</v>
      </c>
      <c r="D264" s="52">
        <v>76.1385179212119</v>
      </c>
      <c r="E264" s="52">
        <v>40.326573758183201</v>
      </c>
      <c r="F264" s="52">
        <v>70.753721886236505</v>
      </c>
      <c r="G264" s="52">
        <v>37.619942307692298</v>
      </c>
      <c r="H264" s="52">
        <v>35.4808046973518</v>
      </c>
      <c r="I264" s="52">
        <v>40.086071121780599</v>
      </c>
      <c r="J264" s="52">
        <v>39.302921677459103</v>
      </c>
      <c r="K264" s="52">
        <v>43.587020249254202</v>
      </c>
      <c r="L264" s="52">
        <v>74.202705371248001</v>
      </c>
      <c r="M264" s="52">
        <v>70.9193164328385</v>
      </c>
    </row>
    <row r="265" spans="1:13" x14ac:dyDescent="0.3">
      <c r="A265" s="20" t="s">
        <v>261</v>
      </c>
      <c r="B265" s="20">
        <f>VLOOKUP(A265,'[1]MAPPING LISTE'!A:F,6,FALSE)</f>
        <v>902107</v>
      </c>
      <c r="C265" s="52">
        <v>70.981282654127497</v>
      </c>
      <c r="D265" s="52">
        <v>64.998463460759098</v>
      </c>
      <c r="E265" s="52">
        <v>42.442145681075502</v>
      </c>
      <c r="F265" s="52">
        <v>74.385265844110705</v>
      </c>
      <c r="G265" s="52">
        <v>39.150691360846203</v>
      </c>
      <c r="H265" s="52">
        <v>39.492978543876497</v>
      </c>
      <c r="I265" s="52">
        <v>31.546848235697102</v>
      </c>
      <c r="J265" s="52">
        <v>32.320000633231999</v>
      </c>
      <c r="K265" s="52">
        <v>56.800407925407903</v>
      </c>
      <c r="L265" s="52">
        <v>65.587938388625503</v>
      </c>
      <c r="M265" s="52">
        <v>67.132722508906696</v>
      </c>
    </row>
    <row r="266" spans="1:13" x14ac:dyDescent="0.3">
      <c r="A266" s="20" t="s">
        <v>262</v>
      </c>
      <c r="B266" s="20" t="str">
        <f>VLOOKUP(A266,'[1]MAPPING LISTE'!A:F,6,FALSE)</f>
        <v>14698C</v>
      </c>
      <c r="C266" s="52">
        <v>34.242671614100097</v>
      </c>
      <c r="D266" s="52">
        <v>36.1331330723511</v>
      </c>
      <c r="E266" s="52">
        <v>36.1331330723511</v>
      </c>
      <c r="F266" s="52">
        <v>57.409300042799401</v>
      </c>
      <c r="G266" s="52">
        <v>65.081651312970493</v>
      </c>
      <c r="H266" s="52">
        <v>68.789644419078002</v>
      </c>
      <c r="I266" s="52">
        <v>68.789644419078002</v>
      </c>
      <c r="J266" s="52">
        <v>70.337785778945403</v>
      </c>
      <c r="K266" s="52">
        <v>60.846696781479302</v>
      </c>
      <c r="L266" s="52">
        <v>64.490956186346594</v>
      </c>
      <c r="M266" s="52">
        <v>64.490956186346594</v>
      </c>
    </row>
    <row r="267" spans="1:13" x14ac:dyDescent="0.3">
      <c r="A267" s="20" t="s">
        <v>263</v>
      </c>
      <c r="B267" s="20">
        <f>VLOOKUP(A267,'[1]MAPPING LISTE'!A:F,6,FALSE)</f>
        <v>912228</v>
      </c>
      <c r="C267" s="52">
        <v>63.473484848484802</v>
      </c>
      <c r="D267" s="52">
        <v>63.473484848484802</v>
      </c>
      <c r="E267" s="52">
        <v>36.151163314996801</v>
      </c>
      <c r="F267" s="52">
        <v>36.151163314996801</v>
      </c>
      <c r="G267" s="52">
        <v>37.225137505574502</v>
      </c>
      <c r="H267" s="52">
        <v>42.323874848208803</v>
      </c>
      <c r="I267" s="52">
        <v>50.518889399758301</v>
      </c>
      <c r="J267" s="52">
        <v>40.734663328184403</v>
      </c>
      <c r="K267" s="52">
        <v>40.734663328184403</v>
      </c>
      <c r="L267" s="52">
        <v>53.243803071928099</v>
      </c>
      <c r="M267" s="52">
        <v>45.4438475089297</v>
      </c>
    </row>
    <row r="268" spans="1:13" x14ac:dyDescent="0.3">
      <c r="A268" s="20" t="s">
        <v>264</v>
      </c>
      <c r="B268" s="20">
        <f>VLOOKUP(A268,'[1]MAPPING LISTE'!A:F,6,FALSE)</f>
        <v>936324</v>
      </c>
      <c r="C268" s="52">
        <v>48.339795918367301</v>
      </c>
      <c r="D268" s="52">
        <v>48.339795918367301</v>
      </c>
      <c r="E268" s="52">
        <v>54.459835966430298</v>
      </c>
      <c r="F268" s="52">
        <v>59.724302962600198</v>
      </c>
      <c r="G268" s="52">
        <v>62.864035087719202</v>
      </c>
      <c r="H268" s="52">
        <v>62.864035087719202</v>
      </c>
      <c r="I268" s="52">
        <v>61.786941976565103</v>
      </c>
      <c r="J268" s="52">
        <v>69.511119770219693</v>
      </c>
      <c r="K268" s="52">
        <v>58.7219085262563</v>
      </c>
      <c r="L268" s="52">
        <v>58.7219085262563</v>
      </c>
      <c r="M268" s="52">
        <v>64.371287939901094</v>
      </c>
    </row>
    <row r="269" spans="1:13" x14ac:dyDescent="0.3">
      <c r="A269" s="20" t="s">
        <v>265</v>
      </c>
      <c r="B269" s="20">
        <f>VLOOKUP(A269,'[1]MAPPING LISTE'!A:F,6,FALSE)</f>
        <v>670129</v>
      </c>
      <c r="C269" s="52">
        <v>40.046802773497603</v>
      </c>
      <c r="D269" s="52">
        <v>40.046802773497603</v>
      </c>
      <c r="E269" s="52">
        <v>34.306480228870498</v>
      </c>
      <c r="F269" s="52">
        <v>55.205270432605303</v>
      </c>
      <c r="G269" s="52">
        <v>79.846712634952695</v>
      </c>
      <c r="H269" s="52">
        <v>79.846712634952695</v>
      </c>
      <c r="I269" s="52">
        <v>82.3237578112319</v>
      </c>
      <c r="J269" s="52">
        <v>74.853832900066493</v>
      </c>
      <c r="K269" s="52">
        <v>88.049465240641695</v>
      </c>
      <c r="L269" s="52">
        <v>88.669754416199893</v>
      </c>
      <c r="M269" s="52">
        <v>86.612511573432897</v>
      </c>
    </row>
    <row r="270" spans="1:13" x14ac:dyDescent="0.3">
      <c r="A270" s="20" t="s">
        <v>266</v>
      </c>
      <c r="B270" s="20" t="str">
        <f>VLOOKUP(A270,'[1]MAPPING LISTE'!A:F,6,FALSE)</f>
        <v>14861V</v>
      </c>
      <c r="C270" s="52">
        <v>38.867331478045699</v>
      </c>
      <c r="D270" s="52">
        <v>65.823726283003694</v>
      </c>
      <c r="E270" s="52">
        <v>72.937459293995104</v>
      </c>
      <c r="F270" s="52">
        <v>81.172591357042293</v>
      </c>
      <c r="G270" s="52">
        <v>44.080060728744897</v>
      </c>
      <c r="H270" s="52">
        <v>45.360323089723799</v>
      </c>
      <c r="I270" s="52">
        <v>41.693534198185397</v>
      </c>
      <c r="J270" s="52">
        <v>41.846321896188897</v>
      </c>
      <c r="K270" s="52">
        <v>41.968162272510099</v>
      </c>
      <c r="L270" s="52">
        <v>83.858610845013501</v>
      </c>
      <c r="M270" s="52">
        <v>43.539637519371098</v>
      </c>
    </row>
    <row r="271" spans="1:13" x14ac:dyDescent="0.3">
      <c r="A271" s="20" t="s">
        <v>267</v>
      </c>
      <c r="B271" s="20">
        <f>VLOOKUP(A271,'[1]MAPPING LISTE'!A:F,6,FALSE)</f>
        <v>902321</v>
      </c>
      <c r="C271" s="52">
        <v>57.904597701149399</v>
      </c>
      <c r="D271" s="52">
        <v>67.467361204916898</v>
      </c>
      <c r="E271" s="52">
        <v>67.467361204916898</v>
      </c>
      <c r="F271" s="52">
        <v>41.304851774712503</v>
      </c>
      <c r="G271" s="52">
        <v>86.027305386254298</v>
      </c>
      <c r="H271" s="52">
        <v>79.710251928640304</v>
      </c>
      <c r="I271" s="52">
        <v>79.710251928640304</v>
      </c>
      <c r="J271" s="52">
        <v>78.778527102330301</v>
      </c>
      <c r="K271" s="52">
        <v>78.778527102330301</v>
      </c>
      <c r="L271" s="52">
        <v>70.647796208530806</v>
      </c>
      <c r="M271" s="52">
        <v>70.647796208530806</v>
      </c>
    </row>
    <row r="272" spans="1:13" x14ac:dyDescent="0.3">
      <c r="A272" s="20" t="s">
        <v>268</v>
      </c>
      <c r="B272" s="20">
        <f>VLOOKUP(A272,'[1]MAPPING LISTE'!A:F,6,FALSE)</f>
        <v>905792</v>
      </c>
      <c r="C272" s="52">
        <v>51.929545454545398</v>
      </c>
      <c r="D272" s="52">
        <v>44.0495162973032</v>
      </c>
      <c r="E272" s="52">
        <v>36.331985887765697</v>
      </c>
      <c r="F272" s="52">
        <v>26.1614854318418</v>
      </c>
      <c r="G272" s="52">
        <v>29.616832315656701</v>
      </c>
      <c r="H272" s="52">
        <v>39.015534108937103</v>
      </c>
      <c r="I272" s="52">
        <v>34.696283526174398</v>
      </c>
      <c r="J272" s="52">
        <v>34.319823021864799</v>
      </c>
      <c r="K272" s="52">
        <v>45.499313186813097</v>
      </c>
      <c r="L272" s="52">
        <v>53.105964030776398</v>
      </c>
      <c r="M272" s="52">
        <v>55.873265626202702</v>
      </c>
    </row>
    <row r="273" spans="1:13" x14ac:dyDescent="0.3">
      <c r="A273" s="20" t="s">
        <v>269</v>
      </c>
      <c r="B273" s="20">
        <f>VLOOKUP(A273,'[1]MAPPING LISTE'!A:F,6,FALSE)</f>
        <v>912518</v>
      </c>
      <c r="C273" s="52">
        <v>28.390501165501099</v>
      </c>
      <c r="D273" s="52">
        <v>42.020259458223698</v>
      </c>
      <c r="E273" s="52">
        <v>51.420797744654699</v>
      </c>
      <c r="F273" s="52">
        <v>24.660322002543602</v>
      </c>
      <c r="G273" s="52">
        <v>27.446462090541001</v>
      </c>
      <c r="H273" s="52">
        <v>56.673628625472801</v>
      </c>
      <c r="I273" s="52">
        <v>55.860031022800797</v>
      </c>
      <c r="J273" s="52">
        <v>55.514342705167103</v>
      </c>
      <c r="K273" s="52">
        <v>52.714910089910099</v>
      </c>
      <c r="L273" s="52">
        <v>55.538728278041098</v>
      </c>
      <c r="M273" s="52">
        <v>47.901549534292897</v>
      </c>
    </row>
    <row r="274" spans="1:13" x14ac:dyDescent="0.3">
      <c r="A274" s="20" t="s">
        <v>270</v>
      </c>
      <c r="B274" s="20">
        <f>VLOOKUP(A274,'[1]MAPPING LISTE'!A:F,6,FALSE)</f>
        <v>546370</v>
      </c>
      <c r="C274" s="52">
        <v>27.702769070010401</v>
      </c>
      <c r="D274" s="52">
        <v>55.337338760040403</v>
      </c>
      <c r="E274" s="52">
        <v>42.496437114403101</v>
      </c>
      <c r="F274" s="52">
        <v>33.994990405636301</v>
      </c>
      <c r="G274" s="52">
        <v>37.991599608525398</v>
      </c>
      <c r="H274" s="52">
        <v>40.898201136212101</v>
      </c>
      <c r="I274" s="52">
        <v>80.617251049658606</v>
      </c>
      <c r="J274" s="52">
        <v>55.027407933571197</v>
      </c>
      <c r="K274" s="52">
        <v>34.680480110167601</v>
      </c>
      <c r="L274" s="52">
        <v>37.8921971837404</v>
      </c>
      <c r="M274" s="52">
        <v>35.882681620381703</v>
      </c>
    </row>
    <row r="275" spans="1:13" x14ac:dyDescent="0.3">
      <c r="A275" s="20" t="s">
        <v>271</v>
      </c>
      <c r="B275" s="20">
        <f>VLOOKUP(A275,'[1]MAPPING LISTE'!A:F,6,FALSE)</f>
        <v>877181</v>
      </c>
      <c r="C275" s="52">
        <v>37.635992485006099</v>
      </c>
      <c r="D275" s="52">
        <v>38.297338329349401</v>
      </c>
      <c r="E275" s="52">
        <v>38.297338329349401</v>
      </c>
      <c r="F275" s="52">
        <v>43.532599066287901</v>
      </c>
      <c r="G275" s="52">
        <v>44.167184788895298</v>
      </c>
      <c r="H275" s="52">
        <v>44.167184788895298</v>
      </c>
      <c r="I275" s="52">
        <v>37.450918707542598</v>
      </c>
      <c r="J275" s="52">
        <v>37.450918707542598</v>
      </c>
      <c r="K275" s="52">
        <v>36.313171225937097</v>
      </c>
      <c r="L275" s="52">
        <v>58.246753246753201</v>
      </c>
      <c r="M275" s="52">
        <v>39.962739117662302</v>
      </c>
    </row>
    <row r="276" spans="1:13" x14ac:dyDescent="0.3">
      <c r="A276" s="20" t="s">
        <v>272</v>
      </c>
      <c r="B276" s="20">
        <f>VLOOKUP(A276,'[1]MAPPING LISTE'!A:F,6,FALSE)</f>
        <v>894145</v>
      </c>
      <c r="C276" s="52">
        <v>33.226515151515102</v>
      </c>
      <c r="D276" s="52">
        <v>24.1959111653576</v>
      </c>
      <c r="E276" s="52">
        <v>15.655758580264299</v>
      </c>
      <c r="F276" s="52">
        <v>18.762044745057199</v>
      </c>
      <c r="G276" s="52">
        <v>33.855106516290697</v>
      </c>
      <c r="H276" s="52">
        <v>19.459901266766</v>
      </c>
      <c r="I276" s="52">
        <v>29.266893627954701</v>
      </c>
      <c r="J276" s="52">
        <v>34.790384371833802</v>
      </c>
      <c r="K276" s="52">
        <v>25.831001498501401</v>
      </c>
      <c r="L276" s="52">
        <v>39.279599695328301</v>
      </c>
      <c r="M276" s="52">
        <v>61.188331491554102</v>
      </c>
    </row>
    <row r="277" spans="1:13" x14ac:dyDescent="0.3">
      <c r="A277" s="20" t="s">
        <v>273</v>
      </c>
      <c r="B277" s="20">
        <f>VLOOKUP(A277,'[1]MAPPING LISTE'!A:F,6,FALSE)</f>
        <v>912633</v>
      </c>
      <c r="C277" s="52">
        <v>53.138636363636301</v>
      </c>
      <c r="D277" s="52">
        <v>35.552928429915802</v>
      </c>
      <c r="E277" s="52">
        <v>41.8840411737539</v>
      </c>
      <c r="F277" s="52">
        <v>72.271908484967796</v>
      </c>
      <c r="G277" s="52">
        <v>48.7095141700404</v>
      </c>
      <c r="H277" s="52">
        <v>52.828131098750902</v>
      </c>
      <c r="I277" s="52">
        <v>74.738437821171601</v>
      </c>
      <c r="J277" s="52">
        <v>53.907548125633198</v>
      </c>
      <c r="K277" s="52">
        <v>72.624916749916693</v>
      </c>
      <c r="L277" s="52">
        <v>73.142651114909398</v>
      </c>
      <c r="M277" s="52">
        <v>83.596859123624</v>
      </c>
    </row>
    <row r="278" spans="1:13" x14ac:dyDescent="0.3">
      <c r="A278" s="20" t="s">
        <v>274</v>
      </c>
      <c r="B278" s="20">
        <f>VLOOKUP(A278,'[1]MAPPING LISTE'!A:F,6,FALSE)</f>
        <v>312451</v>
      </c>
      <c r="C278" s="52">
        <v>41.056458654339998</v>
      </c>
      <c r="D278" s="52">
        <v>29.0650545563416</v>
      </c>
      <c r="E278" s="52">
        <v>54.252692023793998</v>
      </c>
      <c r="F278" s="52">
        <v>58.5926655883816</v>
      </c>
      <c r="G278" s="52">
        <v>55.959482540485801</v>
      </c>
      <c r="H278" s="52">
        <v>58.860016636909599</v>
      </c>
      <c r="I278" s="52">
        <v>54.897587812103197</v>
      </c>
      <c r="J278" s="52">
        <v>56.402341807128998</v>
      </c>
      <c r="K278" s="52">
        <v>66.627196333078601</v>
      </c>
      <c r="L278" s="52">
        <v>73.527861817928297</v>
      </c>
      <c r="M278" s="52">
        <v>75.950716959332695</v>
      </c>
    </row>
    <row r="279" spans="1:13" x14ac:dyDescent="0.3">
      <c r="A279" s="20" t="s">
        <v>275</v>
      </c>
      <c r="B279" s="20">
        <f>VLOOKUP(A279,'[1]MAPPING LISTE'!A:F,6,FALSE)</f>
        <v>951051</v>
      </c>
      <c r="C279" s="52">
        <v>41.784759081498201</v>
      </c>
      <c r="D279" s="52">
        <v>24.384710714315698</v>
      </c>
      <c r="E279" s="52">
        <v>22.256777225617</v>
      </c>
      <c r="F279" s="52">
        <v>20.065409262774899</v>
      </c>
      <c r="G279" s="52">
        <v>19.886312907204299</v>
      </c>
      <c r="H279" s="52">
        <v>29.6487134783183</v>
      </c>
      <c r="I279" s="52">
        <v>26.634372483814499</v>
      </c>
      <c r="J279" s="52">
        <v>32.009834625836803</v>
      </c>
      <c r="K279" s="52">
        <v>33.725775344058903</v>
      </c>
      <c r="L279" s="52">
        <v>35.8770675557871</v>
      </c>
      <c r="M279" s="52">
        <v>36.944164684336101</v>
      </c>
    </row>
    <row r="280" spans="1:13" x14ac:dyDescent="0.3">
      <c r="A280" s="20" t="s">
        <v>276</v>
      </c>
      <c r="B280" s="20">
        <f>VLOOKUP(A280,'[1]MAPPING LISTE'!A:F,6,FALSE)</f>
        <v>683432</v>
      </c>
      <c r="C280" s="52">
        <v>42.066221033868104</v>
      </c>
      <c r="D280" s="52">
        <v>19.455231813727</v>
      </c>
      <c r="E280" s="52">
        <v>34.205240328253197</v>
      </c>
      <c r="F280" s="52">
        <v>33.731344161426101</v>
      </c>
      <c r="G280" s="52">
        <v>33.731344161426101</v>
      </c>
      <c r="H280" s="52">
        <v>22.226055668016102</v>
      </c>
      <c r="I280" s="52">
        <v>31.250513874614501</v>
      </c>
      <c r="J280" s="52">
        <v>26.505984042553099</v>
      </c>
      <c r="K280" s="52">
        <v>59.353691308691303</v>
      </c>
      <c r="L280" s="52">
        <v>65.617205158585406</v>
      </c>
      <c r="M280" s="52">
        <v>71.295871221882706</v>
      </c>
    </row>
    <row r="281" spans="1:13" x14ac:dyDescent="0.3">
      <c r="A281" s="20" t="s">
        <v>277</v>
      </c>
      <c r="B281" s="20">
        <f>VLOOKUP(A281,'[1]MAPPING LISTE'!A:F,6,FALSE)</f>
        <v>923649</v>
      </c>
      <c r="C281" s="52">
        <v>43.438458110516898</v>
      </c>
      <c r="D281" s="52">
        <v>37.540083304353303</v>
      </c>
      <c r="E281" s="52">
        <v>32.178329425556797</v>
      </c>
      <c r="F281" s="52">
        <v>32.178329425556797</v>
      </c>
      <c r="G281" s="52">
        <v>32.953004117088099</v>
      </c>
      <c r="H281" s="52">
        <v>29.483766194331899</v>
      </c>
      <c r="I281" s="52">
        <v>28.0906244928868</v>
      </c>
      <c r="J281" s="52">
        <v>42.753356129685898</v>
      </c>
      <c r="K281" s="52">
        <v>42.753356129685898</v>
      </c>
      <c r="L281" s="52">
        <v>43.5213902763902</v>
      </c>
      <c r="M281" s="52">
        <v>52.172925486875499</v>
      </c>
    </row>
    <row r="282" spans="1:13" x14ac:dyDescent="0.3">
      <c r="A282" s="20" t="s">
        <v>278</v>
      </c>
      <c r="B282" s="20">
        <f>VLOOKUP(A282,'[1]MAPPING LISTE'!A:F,6,FALSE)</f>
        <v>902233</v>
      </c>
      <c r="C282" s="52">
        <v>55.249810606060599</v>
      </c>
      <c r="D282" s="52">
        <v>44.240338708498697</v>
      </c>
      <c r="E282" s="52">
        <v>69.8048647659907</v>
      </c>
      <c r="F282" s="52">
        <v>71.330017559833493</v>
      </c>
      <c r="G282" s="52">
        <v>70.972353812763401</v>
      </c>
      <c r="H282" s="52">
        <v>64.565707695348195</v>
      </c>
      <c r="I282" s="52">
        <v>66.145526943202498</v>
      </c>
      <c r="J282" s="52">
        <v>67.494232815546795</v>
      </c>
      <c r="K282" s="52">
        <v>66.430472992354098</v>
      </c>
      <c r="L282" s="52">
        <v>67.479632255249896</v>
      </c>
      <c r="M282" s="52">
        <v>63.301732681029897</v>
      </c>
    </row>
    <row r="283" spans="1:13" x14ac:dyDescent="0.3">
      <c r="A283" s="20" t="s">
        <v>279</v>
      </c>
      <c r="B283" s="20">
        <f>VLOOKUP(A283,'[1]MAPPING LISTE'!A:F,6,FALSE)</f>
        <v>546965</v>
      </c>
      <c r="C283" s="52">
        <v>37.720920745920701</v>
      </c>
      <c r="D283" s="52">
        <v>29.983040426294998</v>
      </c>
      <c r="E283" s="52">
        <v>23.8915022144066</v>
      </c>
      <c r="F283" s="52">
        <v>21.689054370447401</v>
      </c>
      <c r="G283" s="52">
        <v>29.074699586527601</v>
      </c>
      <c r="H283" s="52">
        <v>24.342484944797501</v>
      </c>
      <c r="I283" s="52">
        <v>29.806111155031999</v>
      </c>
      <c r="J283" s="52">
        <v>27.640741402944101</v>
      </c>
      <c r="K283" s="52">
        <v>39.347777222777196</v>
      </c>
      <c r="L283" s="52">
        <v>46.462035939968402</v>
      </c>
      <c r="M283" s="52">
        <v>49.998294973443102</v>
      </c>
    </row>
    <row r="284" spans="1:13" x14ac:dyDescent="0.3">
      <c r="A284" s="20" t="s">
        <v>280</v>
      </c>
      <c r="B284" s="20">
        <f>VLOOKUP(A284,'[1]MAPPING LISTE'!A:F,6,FALSE)</f>
        <v>702365</v>
      </c>
      <c r="C284" s="52">
        <v>24.035562376419701</v>
      </c>
      <c r="D284" s="52">
        <v>32.8566821715442</v>
      </c>
      <c r="E284" s="52">
        <v>34.294597499023098</v>
      </c>
      <c r="F284" s="52">
        <v>38.224647620849403</v>
      </c>
      <c r="G284" s="52">
        <v>38.224647620849403</v>
      </c>
      <c r="H284" s="52">
        <v>39.025179606255399</v>
      </c>
      <c r="I284" s="52">
        <v>44.986270907420703</v>
      </c>
      <c r="J284" s="52">
        <v>46.255613226177601</v>
      </c>
      <c r="K284" s="52">
        <v>46.255613226177601</v>
      </c>
      <c r="L284" s="52">
        <v>35.378197705730202</v>
      </c>
      <c r="M284" s="52">
        <v>35.378197705730202</v>
      </c>
    </row>
    <row r="285" spans="1:13" x14ac:dyDescent="0.3">
      <c r="A285" s="20" t="s">
        <v>281</v>
      </c>
      <c r="B285" s="20">
        <f>VLOOKUP(A285,'[1]MAPPING LISTE'!A:F,6,FALSE)</f>
        <v>322549</v>
      </c>
      <c r="C285" s="52">
        <v>49.15</v>
      </c>
      <c r="D285" s="52">
        <v>45.424999999999997</v>
      </c>
      <c r="E285" s="52">
        <v>45.424999999999997</v>
      </c>
      <c r="F285" s="52">
        <v>52.440476190476097</v>
      </c>
      <c r="G285" s="52">
        <v>52.440476190476097</v>
      </c>
      <c r="H285" s="52">
        <v>32.406914893617</v>
      </c>
      <c r="I285" s="52">
        <v>55.821428571428498</v>
      </c>
      <c r="J285" s="52">
        <v>55.821428571428498</v>
      </c>
      <c r="K285" s="52">
        <v>39.621559633027502</v>
      </c>
      <c r="L285" s="52">
        <v>74.110248447204896</v>
      </c>
      <c r="M285" s="52">
        <v>41.9915364583333</v>
      </c>
    </row>
    <row r="286" spans="1:13" x14ac:dyDescent="0.3">
      <c r="A286" s="20" t="s">
        <v>282</v>
      </c>
      <c r="B286" s="20">
        <f>VLOOKUP(A286,'[1]MAPPING LISTE'!A:F,6,FALSE)</f>
        <v>905414</v>
      </c>
      <c r="C286" s="52">
        <v>48.606167353132399</v>
      </c>
      <c r="D286" s="52">
        <v>26.004701426024901</v>
      </c>
      <c r="E286" s="52">
        <v>49.637843413107298</v>
      </c>
      <c r="F286" s="52">
        <v>31.168103751465399</v>
      </c>
      <c r="G286" s="52">
        <v>62.368445344129498</v>
      </c>
      <c r="H286" s="52">
        <v>62.368445344129498</v>
      </c>
      <c r="I286" s="52">
        <v>33.1667550276401</v>
      </c>
      <c r="J286" s="52">
        <v>40.503874344133699</v>
      </c>
      <c r="K286" s="52">
        <v>32.796194275582501</v>
      </c>
      <c r="L286" s="52">
        <v>39.846348660225999</v>
      </c>
      <c r="M286" s="52">
        <v>82.615985899937399</v>
      </c>
    </row>
    <row r="287" spans="1:13" x14ac:dyDescent="0.3">
      <c r="A287" s="20" t="s">
        <v>283</v>
      </c>
      <c r="B287" s="20">
        <f>VLOOKUP(A287,'[1]MAPPING LISTE'!A:F,6,FALSE)</f>
        <v>912090</v>
      </c>
      <c r="C287" s="52">
        <v>71.015000000000001</v>
      </c>
      <c r="D287" s="52">
        <v>71.015000000000001</v>
      </c>
      <c r="E287" s="52">
        <v>38.724662162162097</v>
      </c>
      <c r="F287" s="52">
        <v>38.724662162162097</v>
      </c>
      <c r="G287" s="52">
        <v>70.174050632911303</v>
      </c>
      <c r="H287" s="52">
        <v>37.5072674418604</v>
      </c>
      <c r="I287" s="52">
        <v>69.386111111111106</v>
      </c>
      <c r="J287" s="52">
        <v>75.384831460674107</v>
      </c>
      <c r="K287" s="52">
        <v>73.263586956521706</v>
      </c>
      <c r="L287" s="52">
        <v>40.358796296296198</v>
      </c>
      <c r="M287" s="52">
        <v>40.358796296296198</v>
      </c>
    </row>
    <row r="288" spans="1:13" x14ac:dyDescent="0.3">
      <c r="A288" s="20" t="s">
        <v>284</v>
      </c>
      <c r="B288" s="20" t="str">
        <f>VLOOKUP(A288,'[1]MAPPING LISTE'!A:F,6,FALSE)</f>
        <v>26599V</v>
      </c>
      <c r="C288" s="52">
        <v>65.501562500000006</v>
      </c>
      <c r="D288" s="52">
        <v>65.501562500000006</v>
      </c>
      <c r="E288" s="52">
        <v>64.938457854406096</v>
      </c>
      <c r="F288" s="52">
        <v>64.938457854406096</v>
      </c>
      <c r="G288" s="52">
        <v>43.651008909853203</v>
      </c>
      <c r="H288" s="52">
        <v>43.651008909853203</v>
      </c>
      <c r="I288" s="52">
        <v>42.871494708994703</v>
      </c>
      <c r="J288" s="52">
        <v>65.132007007007005</v>
      </c>
      <c r="K288" s="52">
        <v>52.329009433962199</v>
      </c>
      <c r="L288" s="52">
        <v>58.9679383116883</v>
      </c>
      <c r="M288" s="52">
        <v>36.649894067796602</v>
      </c>
    </row>
    <row r="289" spans="1:13" x14ac:dyDescent="0.3">
      <c r="A289" s="20" t="s">
        <v>285</v>
      </c>
      <c r="B289" s="20">
        <f>VLOOKUP(A289,'[1]MAPPING LISTE'!A:F,6,FALSE)</f>
        <v>923036</v>
      </c>
      <c r="C289" s="52">
        <v>54.8428977272727</v>
      </c>
      <c r="D289" s="52">
        <v>54.8428977272727</v>
      </c>
      <c r="E289" s="52">
        <v>54.8428977272727</v>
      </c>
      <c r="F289" s="52">
        <v>47.594834367625197</v>
      </c>
      <c r="G289" s="52">
        <v>49.181111483280297</v>
      </c>
      <c r="H289" s="52">
        <v>56.945388135891498</v>
      </c>
      <c r="I289" s="52">
        <v>56.945388135891498</v>
      </c>
      <c r="J289" s="52">
        <v>27.194373072970102</v>
      </c>
      <c r="K289" s="52">
        <v>27.194373072970102</v>
      </c>
      <c r="L289" s="52">
        <v>28.964087383205001</v>
      </c>
      <c r="M289" s="52">
        <v>28.964087383205001</v>
      </c>
    </row>
    <row r="290" spans="1:13" x14ac:dyDescent="0.3">
      <c r="A290" s="20" t="s">
        <v>286</v>
      </c>
      <c r="B290" s="20">
        <f>VLOOKUP(A290,'[1]MAPPING LISTE'!A:F,6,FALSE)</f>
        <v>902103</v>
      </c>
      <c r="C290" s="52">
        <v>26.2637022397892</v>
      </c>
      <c r="D290" s="52">
        <v>26.2637022397892</v>
      </c>
      <c r="E290" s="52">
        <v>53.765646359583897</v>
      </c>
      <c r="F290" s="52">
        <v>49.0894242041662</v>
      </c>
      <c r="G290" s="52">
        <v>43.481962116830502</v>
      </c>
      <c r="H290" s="52">
        <v>48.070056352458998</v>
      </c>
      <c r="I290" s="52">
        <v>48.070056352458998</v>
      </c>
      <c r="J290" s="52">
        <v>41.834146968139699</v>
      </c>
      <c r="K290" s="52">
        <v>68.274840163504805</v>
      </c>
      <c r="L290" s="52">
        <v>44.397901150981703</v>
      </c>
      <c r="M290" s="52">
        <v>44.397901150981703</v>
      </c>
    </row>
    <row r="291" spans="1:13" x14ac:dyDescent="0.3">
      <c r="A291" s="20" t="s">
        <v>287</v>
      </c>
      <c r="B291" s="20">
        <f>VLOOKUP(A291,'[1]MAPPING LISTE'!A:F,6,FALSE)</f>
        <v>905361</v>
      </c>
      <c r="C291" s="52">
        <v>44.049912272382301</v>
      </c>
      <c r="D291" s="52">
        <v>58.004063530605499</v>
      </c>
      <c r="E291" s="52">
        <v>58.004063530605499</v>
      </c>
      <c r="F291" s="52">
        <v>45.402475730073597</v>
      </c>
      <c r="G291" s="52">
        <v>29.381606670032198</v>
      </c>
      <c r="H291" s="52">
        <v>55.893414979757097</v>
      </c>
      <c r="I291" s="52">
        <v>38.002699401008798</v>
      </c>
      <c r="J291" s="52">
        <v>34.567783357561296</v>
      </c>
      <c r="K291" s="52">
        <v>34.567783357561296</v>
      </c>
      <c r="L291" s="52">
        <v>67.414254682915796</v>
      </c>
      <c r="M291" s="52">
        <v>68.438823031329306</v>
      </c>
    </row>
    <row r="292" spans="1:13" x14ac:dyDescent="0.3">
      <c r="A292" s="20" t="s">
        <v>288</v>
      </c>
      <c r="B292" s="20">
        <f>VLOOKUP(A292,'[1]MAPPING LISTE'!A:F,6,FALSE)</f>
        <v>357834</v>
      </c>
      <c r="C292" s="52">
        <v>57.831471494607101</v>
      </c>
      <c r="D292" s="52">
        <v>46.317657625690202</v>
      </c>
      <c r="E292" s="52">
        <v>43.095671775722501</v>
      </c>
      <c r="F292" s="52">
        <v>26.863591763561502</v>
      </c>
      <c r="G292" s="52">
        <v>26.863591763561502</v>
      </c>
      <c r="H292" s="52">
        <v>60.880450826585601</v>
      </c>
      <c r="I292" s="52">
        <v>25.237954725288098</v>
      </c>
      <c r="J292" s="52">
        <v>25.982692042000501</v>
      </c>
      <c r="K292" s="52">
        <v>28.901245813010501</v>
      </c>
      <c r="L292" s="52">
        <v>28.901245813010501</v>
      </c>
      <c r="M292" s="52">
        <v>64.007037042898801</v>
      </c>
    </row>
    <row r="293" spans="1:13" x14ac:dyDescent="0.3">
      <c r="A293" s="20" t="s">
        <v>289</v>
      </c>
      <c r="B293" s="20">
        <f>VLOOKUP(A293,'[1]MAPPING LISTE'!A:F,6,FALSE)</f>
        <v>895784</v>
      </c>
      <c r="C293" s="52">
        <v>39.067336874051598</v>
      </c>
      <c r="D293" s="52">
        <v>36.718840788627404</v>
      </c>
      <c r="E293" s="52">
        <v>36.718840788627404</v>
      </c>
      <c r="F293" s="52">
        <v>34.725844152084797</v>
      </c>
      <c r="G293" s="52">
        <v>23.270996752698998</v>
      </c>
      <c r="H293" s="52">
        <v>23.270996752698998</v>
      </c>
      <c r="I293" s="52">
        <v>58.679876440512899</v>
      </c>
      <c r="J293" s="52">
        <v>62.8526439352719</v>
      </c>
      <c r="K293" s="52">
        <v>56.8467855673738</v>
      </c>
      <c r="L293" s="52">
        <v>56.8467855673738</v>
      </c>
      <c r="M293" s="52">
        <v>73.578228493198296</v>
      </c>
    </row>
    <row r="294" spans="1:13" x14ac:dyDescent="0.3">
      <c r="A294" s="20" t="s">
        <v>290</v>
      </c>
      <c r="B294" s="20">
        <f>VLOOKUP(A294,'[1]MAPPING LISTE'!A:F,6,FALSE)</f>
        <v>906400</v>
      </c>
      <c r="C294" s="52">
        <v>44.882007575757498</v>
      </c>
      <c r="D294" s="52">
        <v>39.878364553138603</v>
      </c>
      <c r="E294" s="52">
        <v>39.878364553138603</v>
      </c>
      <c r="F294" s="52">
        <v>53.542151729968701</v>
      </c>
      <c r="G294" s="52">
        <v>65.813947785800707</v>
      </c>
      <c r="H294" s="52">
        <v>62.002643390613301</v>
      </c>
      <c r="I294" s="52">
        <v>56.7792986785336</v>
      </c>
      <c r="J294" s="52">
        <v>54.259478751406398</v>
      </c>
      <c r="K294" s="52">
        <v>54.259478751406398</v>
      </c>
      <c r="L294" s="52">
        <v>59.116671458882799</v>
      </c>
      <c r="M294" s="52">
        <v>64.989025308119196</v>
      </c>
    </row>
    <row r="295" spans="1:13" x14ac:dyDescent="0.3">
      <c r="A295" s="20" t="s">
        <v>291</v>
      </c>
      <c r="B295" s="20">
        <f>VLOOKUP(A295,'[1]MAPPING LISTE'!A:F,6,FALSE)</f>
        <v>902325</v>
      </c>
      <c r="C295" s="52">
        <v>40.551952716823401</v>
      </c>
      <c r="D295" s="52">
        <v>65.460866090323705</v>
      </c>
      <c r="E295" s="52">
        <v>74.926233443915095</v>
      </c>
      <c r="F295" s="52">
        <v>69.332490956840601</v>
      </c>
      <c r="G295" s="52">
        <v>56.886778438030497</v>
      </c>
      <c r="H295" s="52">
        <v>52.856822134591503</v>
      </c>
      <c r="I295" s="52">
        <v>55.496730088456701</v>
      </c>
      <c r="J295" s="52">
        <v>30.360559143870301</v>
      </c>
      <c r="K295" s="52">
        <v>57.977286602286597</v>
      </c>
      <c r="L295" s="52">
        <v>65.537794233807205</v>
      </c>
      <c r="M295" s="52">
        <v>79.371189669771297</v>
      </c>
    </row>
    <row r="296" spans="1:13" x14ac:dyDescent="0.3">
      <c r="A296" s="20" t="s">
        <v>292</v>
      </c>
      <c r="B296" s="20">
        <f>VLOOKUP(A296,'[1]MAPPING LISTE'!A:F,6,FALSE)</f>
        <v>905647</v>
      </c>
      <c r="C296" s="52">
        <v>32.452705627705598</v>
      </c>
      <c r="D296" s="52">
        <v>58.610749020667299</v>
      </c>
      <c r="E296" s="52">
        <v>35.993997221136702</v>
      </c>
      <c r="F296" s="52">
        <v>42.8172476586888</v>
      </c>
      <c r="G296" s="52">
        <v>49.379304430949098</v>
      </c>
      <c r="H296" s="52">
        <v>76.547239298724904</v>
      </c>
      <c r="I296" s="52">
        <v>43.266122816032798</v>
      </c>
      <c r="J296" s="52">
        <v>45.957265885077398</v>
      </c>
      <c r="K296" s="52">
        <v>39.1597331240188</v>
      </c>
      <c r="L296" s="52">
        <v>35.9725169470126</v>
      </c>
      <c r="M296" s="52">
        <v>36.933062633104903</v>
      </c>
    </row>
    <row r="297" spans="1:13" x14ac:dyDescent="0.3">
      <c r="A297" s="20" t="s">
        <v>293</v>
      </c>
      <c r="B297" s="20">
        <f>VLOOKUP(A297,'[1]MAPPING LISTE'!A:F,6,FALSE)</f>
        <v>921503</v>
      </c>
      <c r="C297" s="52">
        <v>27.234564393939401</v>
      </c>
      <c r="D297" s="52">
        <v>38.3355966677222</v>
      </c>
      <c r="E297" s="52">
        <v>38.3355966677222</v>
      </c>
      <c r="F297" s="52">
        <v>26.301639730749201</v>
      </c>
      <c r="G297" s="52">
        <v>33.172341291372703</v>
      </c>
      <c r="H297" s="52">
        <v>33.5787874729549</v>
      </c>
      <c r="I297" s="52">
        <v>57.977276047182499</v>
      </c>
      <c r="J297" s="52">
        <v>33.096368366655902</v>
      </c>
      <c r="K297" s="52">
        <v>33.096368366655902</v>
      </c>
      <c r="L297" s="52">
        <v>52.175121829701098</v>
      </c>
      <c r="M297" s="52">
        <v>52.223838084485799</v>
      </c>
    </row>
    <row r="298" spans="1:13" x14ac:dyDescent="0.3">
      <c r="A298" s="20" t="s">
        <v>294</v>
      </c>
      <c r="B298" s="20">
        <f>VLOOKUP(A298,'[1]MAPPING LISTE'!A:F,6,FALSE)</f>
        <v>326143</v>
      </c>
      <c r="C298" s="52">
        <v>32.993480861244002</v>
      </c>
      <c r="D298" s="52">
        <v>32.993480861244002</v>
      </c>
      <c r="E298" s="52">
        <v>95.622449232293206</v>
      </c>
      <c r="F298" s="52">
        <v>44.202908986175103</v>
      </c>
      <c r="G298" s="52">
        <v>53.244470884658398</v>
      </c>
      <c r="H298" s="52">
        <v>53.244470884658398</v>
      </c>
      <c r="I298" s="52">
        <v>47.308504624871503</v>
      </c>
      <c r="J298" s="52">
        <v>47.308504624871503</v>
      </c>
      <c r="K298" s="52">
        <v>46.4259851990115</v>
      </c>
      <c r="L298" s="52">
        <v>45.429547444879397</v>
      </c>
      <c r="M298" s="52">
        <v>37.911787988639503</v>
      </c>
    </row>
    <row r="299" spans="1:13" x14ac:dyDescent="0.3">
      <c r="A299" s="20" t="s">
        <v>295</v>
      </c>
      <c r="B299" s="20">
        <f>VLOOKUP(A299,'[1]MAPPING LISTE'!A:F,6,FALSE)</f>
        <v>951052</v>
      </c>
      <c r="C299" s="52">
        <v>42.121227477477397</v>
      </c>
      <c r="D299" s="52">
        <v>50.472715453194603</v>
      </c>
      <c r="E299" s="52">
        <v>51.183894570885698</v>
      </c>
      <c r="F299" s="52">
        <v>47.616569654006199</v>
      </c>
      <c r="G299" s="52">
        <v>78.191694134928795</v>
      </c>
      <c r="H299" s="52">
        <v>47.132409982435497</v>
      </c>
      <c r="I299" s="52">
        <v>51.417338309803199</v>
      </c>
      <c r="J299" s="52">
        <v>52.666166309565298</v>
      </c>
      <c r="K299" s="52">
        <v>44.314292007205403</v>
      </c>
      <c r="L299" s="52">
        <v>87.748265746827599</v>
      </c>
      <c r="M299" s="52">
        <v>45.034406908402602</v>
      </c>
    </row>
    <row r="300" spans="1:13" x14ac:dyDescent="0.3">
      <c r="A300" s="20" t="s">
        <v>296</v>
      </c>
      <c r="B300" s="20">
        <f>VLOOKUP(A300,'[1]MAPPING LISTE'!A:F,6,FALSE)</f>
        <v>981722</v>
      </c>
      <c r="C300" s="52">
        <v>41.725164690382101</v>
      </c>
      <c r="D300" s="52">
        <v>26.655843466658499</v>
      </c>
      <c r="E300" s="52">
        <v>52.1221162703064</v>
      </c>
      <c r="F300" s="52">
        <v>35.496195369406799</v>
      </c>
      <c r="G300" s="52">
        <v>39.888259864644297</v>
      </c>
      <c r="H300" s="52">
        <v>61.699410860655703</v>
      </c>
      <c r="I300" s="52">
        <v>35.352061208176302</v>
      </c>
      <c r="J300" s="52">
        <v>27.1392266126308</v>
      </c>
      <c r="K300" s="52">
        <v>25.2325674325674</v>
      </c>
      <c r="L300" s="52">
        <v>54.832410299679204</v>
      </c>
      <c r="M300" s="52">
        <v>34.137046731397902</v>
      </c>
    </row>
    <row r="301" spans="1:13" x14ac:dyDescent="0.3">
      <c r="A301" s="20" t="s">
        <v>297</v>
      </c>
      <c r="B301" s="20">
        <f>VLOOKUP(A301,'[1]MAPPING LISTE'!A:F,6,FALSE)</f>
        <v>922725</v>
      </c>
      <c r="C301" s="52">
        <v>44.531371165066801</v>
      </c>
      <c r="D301" s="52">
        <v>29.9993577958546</v>
      </c>
      <c r="E301" s="52">
        <v>35.312055836246799</v>
      </c>
      <c r="F301" s="52">
        <v>28.577588449531699</v>
      </c>
      <c r="G301" s="52">
        <v>27.756951799072301</v>
      </c>
      <c r="H301" s="52">
        <v>28.980393971443601</v>
      </c>
      <c r="I301" s="52">
        <v>26.400985853719199</v>
      </c>
      <c r="J301" s="52">
        <v>29.384169436316899</v>
      </c>
      <c r="K301" s="52">
        <v>27.330799797217701</v>
      </c>
      <c r="L301" s="52">
        <v>54.301044691727199</v>
      </c>
      <c r="M301" s="52">
        <v>34.228305221172299</v>
      </c>
    </row>
    <row r="302" spans="1:13" x14ac:dyDescent="0.3">
      <c r="A302" s="20" t="s">
        <v>298</v>
      </c>
      <c r="B302" s="20">
        <f>VLOOKUP(A302,'[1]MAPPING LISTE'!A:F,6,FALSE)</f>
        <v>541900</v>
      </c>
      <c r="C302" s="52">
        <v>30.459415584415499</v>
      </c>
      <c r="D302" s="52">
        <v>77.628480096973504</v>
      </c>
      <c r="E302" s="52">
        <v>77.628480096973504</v>
      </c>
      <c r="F302" s="52">
        <v>48.161431970208902</v>
      </c>
      <c r="G302" s="52">
        <v>52.328862026812601</v>
      </c>
      <c r="H302" s="52">
        <v>48.021372853552897</v>
      </c>
      <c r="I302" s="52">
        <v>47.112643665359897</v>
      </c>
      <c r="J302" s="52">
        <v>45.2274009801842</v>
      </c>
      <c r="K302" s="52">
        <v>45.2274009801842</v>
      </c>
      <c r="L302" s="52">
        <v>80.2274003861681</v>
      </c>
      <c r="M302" s="52">
        <v>83.294054608507196</v>
      </c>
    </row>
    <row r="303" spans="1:13" x14ac:dyDescent="0.3">
      <c r="A303" s="20" t="s">
        <v>299</v>
      </c>
      <c r="B303" s="20">
        <f>VLOOKUP(A303,'[1]MAPPING LISTE'!A:F,6,FALSE)</f>
        <v>325059</v>
      </c>
      <c r="C303" s="52">
        <v>37.8782467532467</v>
      </c>
      <c r="D303" s="52">
        <v>40.698854305153603</v>
      </c>
      <c r="E303" s="52">
        <v>40.440221364043801</v>
      </c>
      <c r="F303" s="52">
        <v>40.242263823080698</v>
      </c>
      <c r="G303" s="52">
        <v>40.710220926985897</v>
      </c>
      <c r="H303" s="52">
        <v>37.271863863150301</v>
      </c>
      <c r="I303" s="52">
        <v>37.434657358858601</v>
      </c>
      <c r="J303" s="52">
        <v>38.138386230296099</v>
      </c>
      <c r="K303" s="52">
        <v>26.9488588997209</v>
      </c>
      <c r="L303" s="52">
        <v>62.942403896787702</v>
      </c>
      <c r="M303" s="52">
        <v>37.7537091572446</v>
      </c>
    </row>
    <row r="304" spans="1:13" x14ac:dyDescent="0.3">
      <c r="A304" s="20" t="s">
        <v>300</v>
      </c>
      <c r="B304" s="20">
        <f>VLOOKUP(A304,'[1]MAPPING LISTE'!A:F,6,FALSE)</f>
        <v>916079</v>
      </c>
      <c r="C304" s="52">
        <v>29.8582226858877</v>
      </c>
      <c r="D304" s="52">
        <v>29.8582226858877</v>
      </c>
      <c r="E304" s="52">
        <v>60.1339331770222</v>
      </c>
      <c r="F304" s="52">
        <v>47.056079976215202</v>
      </c>
      <c r="G304" s="52">
        <v>47.056079976215202</v>
      </c>
      <c r="H304" s="52">
        <v>47.056079976215202</v>
      </c>
      <c r="I304" s="52">
        <v>40.346695696721298</v>
      </c>
      <c r="J304" s="52">
        <v>40.346695696721298</v>
      </c>
      <c r="K304" s="52">
        <v>64.579463701765803</v>
      </c>
      <c r="L304" s="52">
        <v>42.949482502791298</v>
      </c>
      <c r="M304" s="52">
        <v>42.949482502791298</v>
      </c>
    </row>
    <row r="305" spans="1:13" x14ac:dyDescent="0.3">
      <c r="A305" s="20" t="s">
        <v>301</v>
      </c>
      <c r="B305" s="20">
        <f>VLOOKUP(A305,'[1]MAPPING LISTE'!A:F,6,FALSE)</f>
        <v>729104</v>
      </c>
      <c r="C305" s="52">
        <v>39.082467208514302</v>
      </c>
      <c r="D305" s="52">
        <v>31.098525798525699</v>
      </c>
      <c r="E305" s="52">
        <v>35.204120682917598</v>
      </c>
      <c r="F305" s="52">
        <v>40.3089067377731</v>
      </c>
      <c r="G305" s="52">
        <v>40.3089067377731</v>
      </c>
      <c r="H305" s="52">
        <v>44.527151639344197</v>
      </c>
      <c r="I305" s="52">
        <v>44.527151639344197</v>
      </c>
      <c r="J305" s="52">
        <v>63.110209361037697</v>
      </c>
      <c r="K305" s="52">
        <v>63.110209361037697</v>
      </c>
      <c r="L305" s="52">
        <v>61.347327868981402</v>
      </c>
      <c r="M305" s="52">
        <v>67.654114160482095</v>
      </c>
    </row>
    <row r="306" spans="1:13" x14ac:dyDescent="0.3">
      <c r="A306" s="20" t="s">
        <v>302</v>
      </c>
      <c r="B306" s="20">
        <f>VLOOKUP(A306,'[1]MAPPING LISTE'!A:F,6,FALSE)</f>
        <v>266220</v>
      </c>
      <c r="C306" s="52">
        <v>34.058712121212103</v>
      </c>
      <c r="D306" s="52">
        <v>34.058712121212103</v>
      </c>
      <c r="E306" s="52">
        <v>34.058712121212103</v>
      </c>
      <c r="F306" s="52">
        <v>44.735404957253898</v>
      </c>
      <c r="G306" s="52">
        <v>50.625727225428101</v>
      </c>
      <c r="H306" s="52">
        <v>50.625727225428101</v>
      </c>
      <c r="I306" s="52">
        <v>53.537988067194803</v>
      </c>
      <c r="J306" s="52">
        <v>53.537988067194803</v>
      </c>
      <c r="K306" s="52">
        <v>53.537988067194803</v>
      </c>
      <c r="L306" s="52">
        <v>58.517047893805902</v>
      </c>
      <c r="M306" s="52">
        <v>60.698599534351899</v>
      </c>
    </row>
    <row r="307" spans="1:13" x14ac:dyDescent="0.3">
      <c r="A307" s="20" t="s">
        <v>303</v>
      </c>
      <c r="B307" s="20">
        <f>VLOOKUP(A307,'[1]MAPPING LISTE'!A:F,6,FALSE)</f>
        <v>923425</v>
      </c>
      <c r="C307" s="52">
        <v>47.357314524555903</v>
      </c>
      <c r="D307" s="52">
        <v>47.357314524555903</v>
      </c>
      <c r="E307" s="52">
        <v>34.370563045460401</v>
      </c>
      <c r="F307" s="52">
        <v>40.975586566572503</v>
      </c>
      <c r="G307" s="52">
        <v>40.975586566572503</v>
      </c>
      <c r="H307" s="52">
        <v>43.018589141122</v>
      </c>
      <c r="I307" s="52">
        <v>49.7121459740872</v>
      </c>
      <c r="J307" s="52">
        <v>49.7121459740872</v>
      </c>
      <c r="K307" s="52">
        <v>41.248547524062801</v>
      </c>
      <c r="L307" s="52">
        <v>44.763072864635298</v>
      </c>
      <c r="M307" s="52">
        <v>41.4711737062892</v>
      </c>
    </row>
    <row r="308" spans="1:13" x14ac:dyDescent="0.3">
      <c r="A308" s="20" t="s">
        <v>304</v>
      </c>
      <c r="B308" s="20">
        <f>VLOOKUP(A308,'[1]MAPPING LISTE'!A:F,6,FALSE)</f>
        <v>905061</v>
      </c>
      <c r="C308" s="52">
        <v>70.085897435897394</v>
      </c>
      <c r="D308" s="52">
        <v>86.920133729569102</v>
      </c>
      <c r="E308" s="52">
        <v>49.119778233684997</v>
      </c>
      <c r="F308" s="52">
        <v>51.660251652690199</v>
      </c>
      <c r="G308" s="52">
        <v>53.400836074561397</v>
      </c>
      <c r="H308" s="52">
        <v>94.364814692402604</v>
      </c>
      <c r="I308" s="52">
        <v>90.058691041088096</v>
      </c>
      <c r="J308" s="52">
        <v>90.713413853783393</v>
      </c>
      <c r="K308" s="52">
        <v>91.067579327888595</v>
      </c>
      <c r="L308" s="52">
        <v>91.681519651903898</v>
      </c>
      <c r="M308" s="52">
        <v>92.156991112671506</v>
      </c>
    </row>
    <row r="309" spans="1:13" x14ac:dyDescent="0.3">
      <c r="A309" s="20" t="s">
        <v>305</v>
      </c>
      <c r="B309" s="20">
        <f>VLOOKUP(A309,'[1]MAPPING LISTE'!A:F,6,FALSE)</f>
        <v>906394</v>
      </c>
      <c r="C309" s="52">
        <v>35.647760210803597</v>
      </c>
      <c r="D309" s="52">
        <v>44.965392546320103</v>
      </c>
      <c r="E309" s="52">
        <v>44.965392546320103</v>
      </c>
      <c r="F309" s="52">
        <v>36.497044907648203</v>
      </c>
      <c r="G309" s="52">
        <v>72.855621940902694</v>
      </c>
      <c r="H309" s="52">
        <v>64.840548155737693</v>
      </c>
      <c r="I309" s="52">
        <v>64.840548155737693</v>
      </c>
      <c r="J309" s="52">
        <v>71.555724417426504</v>
      </c>
      <c r="K309" s="52">
        <v>77.113786213786199</v>
      </c>
      <c r="L309" s="52">
        <v>77.113786213786199</v>
      </c>
      <c r="M309" s="52">
        <v>79.731534838910406</v>
      </c>
    </row>
    <row r="310" spans="1:13" x14ac:dyDescent="0.3">
      <c r="A310" s="20" t="s">
        <v>306</v>
      </c>
      <c r="B310" s="20">
        <f>VLOOKUP(A310,'[1]MAPPING LISTE'!A:F,6,FALSE)</f>
        <v>745110</v>
      </c>
      <c r="C310" s="52">
        <v>52.445659171379901</v>
      </c>
      <c r="D310" s="52">
        <v>48.4821640071494</v>
      </c>
      <c r="E310" s="52">
        <v>55.610958307030998</v>
      </c>
      <c r="F310" s="52">
        <v>58.472105288052198</v>
      </c>
      <c r="G310" s="52">
        <v>52.068091609113203</v>
      </c>
      <c r="H310" s="52">
        <v>57.476719034608301</v>
      </c>
      <c r="I310" s="52">
        <v>57.476719034608301</v>
      </c>
      <c r="J310" s="52">
        <v>63.277521851039999</v>
      </c>
      <c r="K310" s="52">
        <v>72.276093452166194</v>
      </c>
      <c r="L310" s="52">
        <v>76.701976933019495</v>
      </c>
      <c r="M310" s="52">
        <v>76.701976933019495</v>
      </c>
    </row>
    <row r="311" spans="1:13" x14ac:dyDescent="0.3">
      <c r="A311" s="20" t="s">
        <v>307</v>
      </c>
      <c r="B311" s="20">
        <f>VLOOKUP(A311,'[1]MAPPING LISTE'!A:F,6,FALSE)</f>
        <v>921855</v>
      </c>
      <c r="C311" s="52">
        <v>56.0173127327907</v>
      </c>
      <c r="D311" s="52">
        <v>36.778479445269902</v>
      </c>
      <c r="E311" s="52">
        <v>36.778479445269902</v>
      </c>
      <c r="F311" s="52">
        <v>71.671045785639905</v>
      </c>
      <c r="G311" s="52">
        <v>71.671045785639905</v>
      </c>
      <c r="H311" s="52">
        <v>79.696711824529402</v>
      </c>
      <c r="I311" s="52">
        <v>79.696711824529402</v>
      </c>
      <c r="J311" s="52">
        <v>76.665505383545394</v>
      </c>
      <c r="K311" s="52">
        <v>76.665505383545394</v>
      </c>
      <c r="L311" s="52">
        <v>42.326494299539299</v>
      </c>
      <c r="M311" s="52">
        <v>46.075594230071303</v>
      </c>
    </row>
    <row r="312" spans="1:13" x14ac:dyDescent="0.3">
      <c r="A312" s="20" t="s">
        <v>308</v>
      </c>
      <c r="B312" s="20">
        <f>VLOOKUP(A312,'[1]MAPPING LISTE'!A:F,6,FALSE)</f>
        <v>944738</v>
      </c>
      <c r="C312" s="52">
        <v>34.421374458874404</v>
      </c>
      <c r="D312" s="52">
        <v>45.408950496598102</v>
      </c>
      <c r="E312" s="52">
        <v>33.206706434038999</v>
      </c>
      <c r="F312" s="52">
        <v>33.3734126062051</v>
      </c>
      <c r="G312" s="52">
        <v>46.5588789613291</v>
      </c>
      <c r="H312" s="52">
        <v>46.585822790449001</v>
      </c>
      <c r="I312" s="52">
        <v>48.657988137335103</v>
      </c>
      <c r="J312" s="52">
        <v>53.257569331542598</v>
      </c>
      <c r="K312" s="52">
        <v>53.837107719866303</v>
      </c>
      <c r="L312" s="52">
        <v>64.078544628751899</v>
      </c>
      <c r="M312" s="52">
        <v>69.402884052647295</v>
      </c>
    </row>
    <row r="313" spans="1:13" x14ac:dyDescent="0.3">
      <c r="A313" s="20" t="s">
        <v>309</v>
      </c>
      <c r="B313" s="20">
        <f>VLOOKUP(A313,'[1]MAPPING LISTE'!A:F,6,FALSE)</f>
        <v>933974</v>
      </c>
      <c r="C313" s="52">
        <v>32.693475572046999</v>
      </c>
      <c r="D313" s="52">
        <v>31.9127275260029</v>
      </c>
      <c r="E313" s="52">
        <v>67.024728316492599</v>
      </c>
      <c r="F313" s="52">
        <v>62.8096039664565</v>
      </c>
      <c r="G313" s="52">
        <v>35.345538124156498</v>
      </c>
      <c r="H313" s="52">
        <v>39.5738839531301</v>
      </c>
      <c r="I313" s="52">
        <v>36.1071828440747</v>
      </c>
      <c r="J313" s="52">
        <v>60.023424713584198</v>
      </c>
      <c r="K313" s="52">
        <v>36.813387699257198</v>
      </c>
      <c r="L313" s="52">
        <v>60.708593828778803</v>
      </c>
      <c r="M313" s="52">
        <v>45.110171065454601</v>
      </c>
    </row>
    <row r="314" spans="1:13" x14ac:dyDescent="0.3">
      <c r="A314" s="20" t="s">
        <v>310</v>
      </c>
      <c r="B314" s="20">
        <f>VLOOKUP(A314,'[1]MAPPING LISTE'!A:F,6,FALSE)</f>
        <v>906643</v>
      </c>
      <c r="C314" s="52">
        <v>54.2591991341991</v>
      </c>
      <c r="D314" s="52">
        <v>31.592851836128201</v>
      </c>
      <c r="E314" s="52">
        <v>48.6151346735559</v>
      </c>
      <c r="F314" s="52">
        <v>33.137931629467602</v>
      </c>
      <c r="G314" s="52">
        <v>31.303427161979702</v>
      </c>
      <c r="H314" s="52">
        <v>28.2367742486338</v>
      </c>
      <c r="I314" s="52">
        <v>33.704441430244501</v>
      </c>
      <c r="J314" s="52">
        <v>33.313389278005303</v>
      </c>
      <c r="K314" s="52">
        <v>30.3029609279609</v>
      </c>
      <c r="L314" s="52">
        <v>27.6173948887762</v>
      </c>
      <c r="M314" s="52">
        <v>29.958994235828399</v>
      </c>
    </row>
    <row r="315" spans="1:13" x14ac:dyDescent="0.3">
      <c r="A315" s="20" t="s">
        <v>311</v>
      </c>
      <c r="B315" s="20">
        <f>VLOOKUP(A315,'[1]MAPPING LISTE'!A:F,6,FALSE)</f>
        <v>951046</v>
      </c>
      <c r="C315" s="52">
        <v>33.940400903444299</v>
      </c>
      <c r="D315" s="52">
        <v>31.769999622232799</v>
      </c>
      <c r="E315" s="52">
        <v>65.987578976854195</v>
      </c>
      <c r="F315" s="52">
        <v>70.854492179742806</v>
      </c>
      <c r="G315" s="52">
        <v>37.826643228677902</v>
      </c>
      <c r="H315" s="52">
        <v>35.912748710999402</v>
      </c>
      <c r="I315" s="52">
        <v>37.039551979890099</v>
      </c>
      <c r="J315" s="52">
        <v>35.690227632114599</v>
      </c>
      <c r="K315" s="52">
        <v>31.788332190197799</v>
      </c>
      <c r="L315" s="52">
        <v>66.526695203445996</v>
      </c>
      <c r="M315" s="52">
        <v>76.808664814208697</v>
      </c>
    </row>
    <row r="316" spans="1:13" x14ac:dyDescent="0.3">
      <c r="A316" s="20" t="s">
        <v>312</v>
      </c>
      <c r="B316" s="20">
        <f>VLOOKUP(A316,'[1]MAPPING LISTE'!A:F,6,FALSE)</f>
        <v>992656</v>
      </c>
      <c r="C316" s="52">
        <v>46.220069337442197</v>
      </c>
      <c r="D316" s="52">
        <v>29.046680601450401</v>
      </c>
      <c r="E316" s="52">
        <v>47.945432243497798</v>
      </c>
      <c r="F316" s="52">
        <v>51.807726892277103</v>
      </c>
      <c r="G316" s="52">
        <v>46.461949645748902</v>
      </c>
      <c r="H316" s="52">
        <v>49.585568495374098</v>
      </c>
      <c r="I316" s="52">
        <v>45.959741450537102</v>
      </c>
      <c r="J316" s="52">
        <v>48.7479391176199</v>
      </c>
      <c r="K316" s="52">
        <v>42.131985661397401</v>
      </c>
      <c r="L316" s="52">
        <v>53.0713617038801</v>
      </c>
      <c r="M316" s="52">
        <v>27.7494045122539</v>
      </c>
    </row>
    <row r="317" spans="1:13" x14ac:dyDescent="0.3">
      <c r="A317" s="20" t="s">
        <v>313</v>
      </c>
      <c r="B317" s="20">
        <f>VLOOKUP(A317,'[1]MAPPING LISTE'!A:F,6,FALSE)</f>
        <v>905105</v>
      </c>
      <c r="C317" s="52">
        <v>66.606060606060595</v>
      </c>
      <c r="D317" s="52">
        <v>40.389329297208398</v>
      </c>
      <c r="E317" s="52">
        <v>67.035617907938601</v>
      </c>
      <c r="F317" s="52">
        <v>33.067787460978103</v>
      </c>
      <c r="G317" s="52">
        <v>34.9612377215105</v>
      </c>
      <c r="H317" s="52">
        <v>34.9612377215105</v>
      </c>
      <c r="I317" s="52">
        <v>34.558455347699599</v>
      </c>
      <c r="J317" s="52">
        <v>35.090419403863102</v>
      </c>
      <c r="K317" s="52">
        <v>34.553965565684301</v>
      </c>
      <c r="L317" s="52">
        <v>70.242357088526106</v>
      </c>
      <c r="M317" s="52">
        <v>37.426103889231001</v>
      </c>
    </row>
    <row r="318" spans="1:13" x14ac:dyDescent="0.3">
      <c r="A318" s="20" t="s">
        <v>314</v>
      </c>
      <c r="B318" s="20">
        <f>VLOOKUP(A318,'[1]MAPPING LISTE'!A:F,6,FALSE)</f>
        <v>277487</v>
      </c>
      <c r="C318" s="52">
        <v>30.867602427921099</v>
      </c>
      <c r="D318" s="52">
        <v>31.3311147186147</v>
      </c>
      <c r="E318" s="52">
        <v>40.539654531946503</v>
      </c>
      <c r="F318" s="52">
        <v>40.861978263383001</v>
      </c>
      <c r="G318" s="52">
        <v>40.861978263383001</v>
      </c>
      <c r="H318" s="52">
        <v>38.143269230769199</v>
      </c>
      <c r="I318" s="52">
        <v>40.383208364381503</v>
      </c>
      <c r="J318" s="52">
        <v>31.0460043059777</v>
      </c>
      <c r="K318" s="52">
        <v>31.0460043059777</v>
      </c>
      <c r="L318" s="52">
        <v>40.0356853330007</v>
      </c>
      <c r="M318" s="52">
        <v>40.0356853330007</v>
      </c>
    </row>
    <row r="319" spans="1:13" x14ac:dyDescent="0.3">
      <c r="A319" s="20" t="s">
        <v>315</v>
      </c>
      <c r="B319" s="20">
        <f>VLOOKUP(A319,'[1]MAPPING LISTE'!A:F,6,FALSE)</f>
        <v>905122</v>
      </c>
      <c r="C319" s="52">
        <v>56.297825859452601</v>
      </c>
      <c r="D319" s="52">
        <v>40.930664933135198</v>
      </c>
      <c r="E319" s="52">
        <v>40.930664933135198</v>
      </c>
      <c r="F319" s="52">
        <v>48.761701126150101</v>
      </c>
      <c r="G319" s="52">
        <v>72.345234412351999</v>
      </c>
      <c r="H319" s="52">
        <v>43.213225371120103</v>
      </c>
      <c r="I319" s="52">
        <v>53.938249400479599</v>
      </c>
      <c r="J319" s="52">
        <v>53.938249400479599</v>
      </c>
      <c r="K319" s="52">
        <v>41.729853479853404</v>
      </c>
      <c r="L319" s="52">
        <v>80.913050656514599</v>
      </c>
      <c r="M319" s="52">
        <v>48.784160668924599</v>
      </c>
    </row>
    <row r="320" spans="1:13" x14ac:dyDescent="0.3">
      <c r="A320" s="20" t="s">
        <v>316</v>
      </c>
      <c r="B320" s="20">
        <f>VLOOKUP(A320,'[1]MAPPING LISTE'!A:F,6,FALSE)</f>
        <v>702635</v>
      </c>
      <c r="C320" s="52">
        <v>35.864339826839803</v>
      </c>
      <c r="D320" s="52">
        <v>53.079357516635397</v>
      </c>
      <c r="E320" s="52">
        <v>40.614107073075402</v>
      </c>
      <c r="F320" s="52">
        <v>44.018916809629602</v>
      </c>
      <c r="G320" s="52">
        <v>43.666100347021398</v>
      </c>
      <c r="H320" s="52">
        <v>40.094630096679197</v>
      </c>
      <c r="I320" s="52">
        <v>41.271921139046903</v>
      </c>
      <c r="J320" s="52">
        <v>45.259945964201201</v>
      </c>
      <c r="K320" s="52">
        <v>38.051198801198801</v>
      </c>
      <c r="L320" s="52">
        <v>69.103896056403897</v>
      </c>
      <c r="M320" s="52">
        <v>82.812587482071507</v>
      </c>
    </row>
    <row r="321" spans="1:13" x14ac:dyDescent="0.3">
      <c r="A321" s="20" t="s">
        <v>317</v>
      </c>
      <c r="B321" s="20">
        <f>VLOOKUP(A321,'[1]MAPPING LISTE'!A:F,6,FALSE)</f>
        <v>741410</v>
      </c>
      <c r="C321" s="52">
        <v>30.189131106988199</v>
      </c>
      <c r="D321" s="52">
        <v>58.355565636072598</v>
      </c>
      <c r="E321" s="52">
        <v>39.455603704944203</v>
      </c>
      <c r="F321" s="52">
        <v>39.297870631082802</v>
      </c>
      <c r="G321" s="52">
        <v>38.992037786774603</v>
      </c>
      <c r="H321" s="52">
        <v>37.169941000110001</v>
      </c>
      <c r="I321" s="52">
        <v>36.980152869189901</v>
      </c>
      <c r="J321" s="52">
        <v>31.2932960213545</v>
      </c>
      <c r="K321" s="52">
        <v>33.846338444164502</v>
      </c>
      <c r="L321" s="52">
        <v>61.204002596551298</v>
      </c>
      <c r="M321" s="52">
        <v>68.761154402249403</v>
      </c>
    </row>
    <row r="322" spans="1:13" x14ac:dyDescent="0.3">
      <c r="A322" s="20" t="s">
        <v>318</v>
      </c>
      <c r="B322" s="20">
        <f>VLOOKUP(A322,'[1]MAPPING LISTE'!A:F,6,FALSE)</f>
        <v>982852</v>
      </c>
      <c r="C322" s="52">
        <v>41.886903061679902</v>
      </c>
      <c r="D322" s="52">
        <v>60.544892599254403</v>
      </c>
      <c r="E322" s="52">
        <v>60.544892599254403</v>
      </c>
      <c r="F322" s="52">
        <v>35.460111241840799</v>
      </c>
      <c r="G322" s="52">
        <v>35.460111241840799</v>
      </c>
      <c r="H322" s="52">
        <v>77.493767076502706</v>
      </c>
      <c r="I322" s="52">
        <v>40.116846394952198</v>
      </c>
      <c r="J322" s="52">
        <v>73.321452243653397</v>
      </c>
      <c r="K322" s="52">
        <v>76.168832288787399</v>
      </c>
      <c r="L322" s="52">
        <v>76.168832288787399</v>
      </c>
      <c r="M322" s="52">
        <v>44.805390995260602</v>
      </c>
    </row>
    <row r="323" spans="1:13" x14ac:dyDescent="0.3">
      <c r="A323" s="20" t="s">
        <v>319</v>
      </c>
      <c r="B323" s="20">
        <f>VLOOKUP(A323,'[1]MAPPING LISTE'!A:F,6,FALSE)</f>
        <v>906220</v>
      </c>
      <c r="C323" s="52">
        <v>39.550790513833903</v>
      </c>
      <c r="D323" s="52">
        <v>39.550790513833903</v>
      </c>
      <c r="E323" s="52">
        <v>39.727081937698799</v>
      </c>
      <c r="F323" s="52">
        <v>46.9512552029136</v>
      </c>
      <c r="G323" s="52">
        <v>62.549474288476603</v>
      </c>
      <c r="H323" s="52">
        <v>62.549474288476603</v>
      </c>
      <c r="I323" s="52">
        <v>51.283915724563201</v>
      </c>
      <c r="J323" s="52">
        <v>53.917595406957098</v>
      </c>
      <c r="K323" s="52">
        <v>53.917595406957098</v>
      </c>
      <c r="L323" s="52">
        <v>43.265384615384598</v>
      </c>
      <c r="M323" s="52">
        <v>75.118075427850897</v>
      </c>
    </row>
    <row r="324" spans="1:13" x14ac:dyDescent="0.3">
      <c r="A324" s="20" t="s">
        <v>320</v>
      </c>
      <c r="B324" s="20">
        <f>VLOOKUP(A324,'[1]MAPPING LISTE'!A:F,6,FALSE)</f>
        <v>674693</v>
      </c>
      <c r="C324" s="52">
        <v>32.069426406926397</v>
      </c>
      <c r="D324" s="52">
        <v>26.2062152967858</v>
      </c>
      <c r="E324" s="52">
        <v>33.1834459692435</v>
      </c>
      <c r="F324" s="52">
        <v>25.354679591444899</v>
      </c>
      <c r="G324" s="52">
        <v>35.476485062124802</v>
      </c>
      <c r="H324" s="52">
        <v>40.528358873841697</v>
      </c>
      <c r="I324" s="52">
        <v>44.872461111014303</v>
      </c>
      <c r="J324" s="52">
        <v>26.918896232416699</v>
      </c>
      <c r="K324" s="52">
        <v>54.832290123669402</v>
      </c>
      <c r="L324" s="52">
        <v>62.406431016324298</v>
      </c>
      <c r="M324" s="52">
        <v>65.757521043980603</v>
      </c>
    </row>
    <row r="325" spans="1:13" x14ac:dyDescent="0.3">
      <c r="A325" s="20" t="s">
        <v>321</v>
      </c>
      <c r="B325" s="20">
        <f>VLOOKUP(A325,'[1]MAPPING LISTE'!A:F,6,FALSE)</f>
        <v>945384</v>
      </c>
      <c r="C325" s="52">
        <v>34.060005224660301</v>
      </c>
      <c r="D325" s="52">
        <v>34.060005224660301</v>
      </c>
      <c r="E325" s="52">
        <v>46.158497341527799</v>
      </c>
      <c r="F325" s="52">
        <v>38.835033031341503</v>
      </c>
      <c r="G325" s="52">
        <v>38.910763877271002</v>
      </c>
      <c r="H325" s="52">
        <v>38.910763877271002</v>
      </c>
      <c r="I325" s="52">
        <v>41.091368660868902</v>
      </c>
      <c r="J325" s="52">
        <v>43.432406612043501</v>
      </c>
      <c r="K325" s="52">
        <v>46.973293199855704</v>
      </c>
      <c r="L325" s="52">
        <v>45.341668945193803</v>
      </c>
      <c r="M325" s="52">
        <v>37.093432137536297</v>
      </c>
    </row>
    <row r="326" spans="1:13" x14ac:dyDescent="0.3">
      <c r="A326" s="20" t="s">
        <v>322</v>
      </c>
      <c r="B326" s="20">
        <f>VLOOKUP(A326,'[1]MAPPING LISTE'!A:F,6,FALSE)</f>
        <v>545310</v>
      </c>
      <c r="C326" s="52">
        <v>46.309199134199098</v>
      </c>
      <c r="D326" s="52">
        <v>40.546650569588898</v>
      </c>
      <c r="E326" s="52">
        <v>37.605828533564299</v>
      </c>
      <c r="F326" s="52">
        <v>39.676118626430799</v>
      </c>
      <c r="G326" s="52">
        <v>34.984800944669303</v>
      </c>
      <c r="H326" s="52">
        <v>43.011766261237398</v>
      </c>
      <c r="I326" s="52">
        <v>35.928654311573702</v>
      </c>
      <c r="J326" s="52">
        <v>26.613627152988801</v>
      </c>
      <c r="K326" s="52">
        <v>23.614718614718601</v>
      </c>
      <c r="L326" s="52">
        <v>42.4090639810426</v>
      </c>
      <c r="M326" s="52">
        <v>47.221815102763401</v>
      </c>
    </row>
    <row r="327" spans="1:13" x14ac:dyDescent="0.3">
      <c r="A327" s="20" t="s">
        <v>323</v>
      </c>
      <c r="B327" s="20">
        <f>VLOOKUP(A327,'[1]MAPPING LISTE'!A:F,6,FALSE)</f>
        <v>901892</v>
      </c>
      <c r="C327" s="52">
        <v>42.562109723461099</v>
      </c>
      <c r="D327" s="52">
        <v>43.233847904750697</v>
      </c>
      <c r="E327" s="52">
        <v>43.233847904750697</v>
      </c>
      <c r="F327" s="52">
        <v>42.072563366616798</v>
      </c>
      <c r="G327" s="52">
        <v>42.072563366616798</v>
      </c>
      <c r="H327" s="52">
        <v>52.423125120493502</v>
      </c>
      <c r="I327" s="52">
        <v>52.423125120493502</v>
      </c>
      <c r="J327" s="52">
        <v>33.617326917686597</v>
      </c>
      <c r="K327" s="52">
        <v>33.617326917686597</v>
      </c>
      <c r="L327" s="52">
        <v>73.645884115884101</v>
      </c>
      <c r="M327" s="52">
        <v>73.645884115884101</v>
      </c>
    </row>
    <row r="328" spans="1:13" x14ac:dyDescent="0.3">
      <c r="A328" s="20" t="s">
        <v>324</v>
      </c>
      <c r="B328" s="20">
        <f>VLOOKUP(A328,'[1]MAPPING LISTE'!A:F,6,FALSE)</f>
        <v>543487</v>
      </c>
      <c r="C328" s="52">
        <v>50.526655443322099</v>
      </c>
      <c r="D328" s="52">
        <v>50.211888037668103</v>
      </c>
      <c r="E328" s="52">
        <v>28.956768498724202</v>
      </c>
      <c r="F328" s="52">
        <v>54.421838291298798</v>
      </c>
      <c r="G328" s="52">
        <v>57.655743927125499</v>
      </c>
      <c r="H328" s="52">
        <v>34.500076604872099</v>
      </c>
      <c r="I328" s="52">
        <v>37.506985483042101</v>
      </c>
      <c r="J328" s="52">
        <v>30.323474397942402</v>
      </c>
      <c r="K328" s="52">
        <v>36.306385281385197</v>
      </c>
      <c r="L328" s="52">
        <v>34.952778012863902</v>
      </c>
      <c r="M328" s="52">
        <v>32.782514508921601</v>
      </c>
    </row>
    <row r="329" spans="1:13" x14ac:dyDescent="0.3">
      <c r="A329" s="20" t="s">
        <v>325</v>
      </c>
      <c r="B329" s="20">
        <f>VLOOKUP(A329,'[1]MAPPING LISTE'!A:F,6,FALSE)</f>
        <v>912146</v>
      </c>
      <c r="C329" s="52">
        <v>28.9208276646957</v>
      </c>
      <c r="D329" s="52">
        <v>47.799396507447298</v>
      </c>
      <c r="E329" s="52">
        <v>35.460734958195602</v>
      </c>
      <c r="F329" s="52">
        <v>32.117363553471399</v>
      </c>
      <c r="G329" s="52">
        <v>45.587835273279303</v>
      </c>
      <c r="H329" s="52">
        <v>55.840985635448703</v>
      </c>
      <c r="I329" s="52">
        <v>55.840985635448703</v>
      </c>
      <c r="J329" s="52">
        <v>54.2673407492493</v>
      </c>
      <c r="K329" s="52">
        <v>28.633877912867199</v>
      </c>
      <c r="L329" s="52">
        <v>55.340776870188598</v>
      </c>
      <c r="M329" s="52">
        <v>52.505153553235097</v>
      </c>
    </row>
    <row r="330" spans="1:13" x14ac:dyDescent="0.3">
      <c r="A330" s="20" t="s">
        <v>326</v>
      </c>
      <c r="B330" s="20">
        <f>VLOOKUP(A330,'[1]MAPPING LISTE'!A:F,6,FALSE)</f>
        <v>905816</v>
      </c>
      <c r="C330" s="52">
        <v>29.760497835497802</v>
      </c>
      <c r="D330" s="52">
        <v>30.517653718248098</v>
      </c>
      <c r="E330" s="52">
        <v>34.440687280187497</v>
      </c>
      <c r="F330" s="52">
        <v>29.029705945674401</v>
      </c>
      <c r="G330" s="52">
        <v>32.072338998211102</v>
      </c>
      <c r="H330" s="52">
        <v>58.639248951582097</v>
      </c>
      <c r="I330" s="52">
        <v>66.681314084944603</v>
      </c>
      <c r="J330" s="52">
        <v>68.3849820392373</v>
      </c>
      <c r="K330" s="52">
        <v>51.083338883338797</v>
      </c>
      <c r="L330" s="52">
        <v>52.022831288913601</v>
      </c>
      <c r="M330" s="52">
        <v>55.498067394235797</v>
      </c>
    </row>
    <row r="331" spans="1:13" x14ac:dyDescent="0.3">
      <c r="A331" s="20" t="s">
        <v>327</v>
      </c>
      <c r="B331" s="20">
        <f>VLOOKUP(A331,'[1]MAPPING LISTE'!A:F,6,FALSE)</f>
        <v>905898</v>
      </c>
      <c r="C331" s="52">
        <v>25.504905065275398</v>
      </c>
      <c r="D331" s="52">
        <v>36.753503787878699</v>
      </c>
      <c r="E331" s="52">
        <v>53.067428080773603</v>
      </c>
      <c r="F331" s="52">
        <v>33.9255506223341</v>
      </c>
      <c r="G331" s="52">
        <v>58.8925169038774</v>
      </c>
      <c r="H331" s="52">
        <v>59.414778282849198</v>
      </c>
      <c r="I331" s="52">
        <v>59.414778282849198</v>
      </c>
      <c r="J331" s="52">
        <v>71.396880552712901</v>
      </c>
      <c r="K331" s="52">
        <v>71.396880552712901</v>
      </c>
      <c r="L331" s="52">
        <v>71.090794731206202</v>
      </c>
      <c r="M331" s="52">
        <v>71.090794731206202</v>
      </c>
    </row>
    <row r="332" spans="1:13" x14ac:dyDescent="0.3">
      <c r="A332" s="20" t="s">
        <v>328</v>
      </c>
      <c r="B332" s="20">
        <f>VLOOKUP(A332,'[1]MAPPING LISTE'!A:F,6,FALSE)</f>
        <v>904866</v>
      </c>
      <c r="C332" s="52">
        <v>26.629112554112499</v>
      </c>
      <c r="D332" s="52">
        <v>41.993054355713703</v>
      </c>
      <c r="E332" s="52">
        <v>57.699589683470101</v>
      </c>
      <c r="F332" s="52">
        <v>25.504657072246101</v>
      </c>
      <c r="G332" s="52">
        <v>26.248080782954698</v>
      </c>
      <c r="H332" s="52">
        <v>26.256307633196698</v>
      </c>
      <c r="I332" s="52">
        <v>41.919890061976297</v>
      </c>
      <c r="J332" s="52">
        <v>31.899289645994902</v>
      </c>
      <c r="K332" s="52">
        <v>36.470771875183601</v>
      </c>
      <c r="L332" s="52">
        <v>38.600004124422497</v>
      </c>
      <c r="M332" s="52">
        <v>74.987946554574407</v>
      </c>
    </row>
    <row r="333" spans="1:13" x14ac:dyDescent="0.3">
      <c r="A333" s="20" t="s">
        <v>329</v>
      </c>
      <c r="B333" s="20">
        <f>VLOOKUP(A333,'[1]MAPPING LISTE'!A:F,6,FALSE)</f>
        <v>916548</v>
      </c>
      <c r="C333" s="52">
        <v>43.204963427377201</v>
      </c>
      <c r="D333" s="52">
        <v>39.498438660846901</v>
      </c>
      <c r="E333" s="52">
        <v>44.246112576527203</v>
      </c>
      <c r="F333" s="52">
        <v>42.901739259699703</v>
      </c>
      <c r="G333" s="52">
        <v>39.043594563331403</v>
      </c>
      <c r="H333" s="52">
        <v>38.8272653862184</v>
      </c>
      <c r="I333" s="52">
        <v>38.651117045473697</v>
      </c>
      <c r="J333" s="52">
        <v>41.046962069402198</v>
      </c>
      <c r="K333" s="52">
        <v>41.830872252747199</v>
      </c>
      <c r="L333" s="52">
        <v>42.727201950172898</v>
      </c>
      <c r="M333" s="52">
        <v>46.341483683090303</v>
      </c>
    </row>
    <row r="334" spans="1:13" x14ac:dyDescent="0.3">
      <c r="A334" s="20" t="s">
        <v>330</v>
      </c>
      <c r="B334" s="20">
        <f>VLOOKUP(A334,'[1]MAPPING LISTE'!A:F,6,FALSE)</f>
        <v>921964</v>
      </c>
      <c r="C334" s="52">
        <v>38.795819304152602</v>
      </c>
      <c r="D334" s="52">
        <v>38.795819304152602</v>
      </c>
      <c r="E334" s="52">
        <v>37.709214881732201</v>
      </c>
      <c r="F334" s="52">
        <v>37.709214881732201</v>
      </c>
      <c r="G334" s="52">
        <v>40.525716875677098</v>
      </c>
      <c r="H334" s="52">
        <v>40.3409323770491</v>
      </c>
      <c r="I334" s="52">
        <v>40.3409323770491</v>
      </c>
      <c r="J334" s="52">
        <v>36.875733899670102</v>
      </c>
      <c r="K334" s="52">
        <v>36.875733899670102</v>
      </c>
      <c r="L334" s="52">
        <v>43.893479180771799</v>
      </c>
      <c r="M334" s="52">
        <v>41.840477573749801</v>
      </c>
    </row>
    <row r="335" spans="1:13" x14ac:dyDescent="0.3">
      <c r="A335" s="20" t="s">
        <v>331</v>
      </c>
      <c r="B335" s="20">
        <f>VLOOKUP(A335,'[1]MAPPING LISTE'!A:F,6,FALSE)</f>
        <v>519514</v>
      </c>
      <c r="C335" s="52">
        <v>39.162344028520401</v>
      </c>
      <c r="D335" s="52">
        <v>76.205063861401698</v>
      </c>
      <c r="E335" s="52">
        <v>76.205063861401698</v>
      </c>
      <c r="F335" s="52">
        <v>73.299097303634198</v>
      </c>
      <c r="G335" s="52">
        <v>78.984056462923505</v>
      </c>
      <c r="H335" s="52">
        <v>36.606019230769199</v>
      </c>
      <c r="I335" s="52">
        <v>77.518621330537499</v>
      </c>
      <c r="J335" s="52">
        <v>39.542455509276699</v>
      </c>
      <c r="K335" s="52">
        <v>41.475512917933102</v>
      </c>
      <c r="L335" s="52">
        <v>78.7875474525474</v>
      </c>
      <c r="M335" s="52">
        <v>84.685125774699202</v>
      </c>
    </row>
    <row r="336" spans="1:13" x14ac:dyDescent="0.3">
      <c r="A336" s="20" t="s">
        <v>332</v>
      </c>
      <c r="B336" s="20">
        <f>VLOOKUP(A336,'[1]MAPPING LISTE'!A:F,6,FALSE)</f>
        <v>867390</v>
      </c>
      <c r="C336" s="52">
        <v>48.020166919575097</v>
      </c>
      <c r="D336" s="52">
        <v>60.2163780816933</v>
      </c>
      <c r="E336" s="52">
        <v>60.2163780816933</v>
      </c>
      <c r="F336" s="52">
        <v>73.045935563557194</v>
      </c>
      <c r="G336" s="52">
        <v>74.832913306451601</v>
      </c>
      <c r="H336" s="52">
        <v>69.7564036885245</v>
      </c>
      <c r="I336" s="52">
        <v>69.7564036885245</v>
      </c>
      <c r="J336" s="52">
        <v>41.326494427558202</v>
      </c>
      <c r="K336" s="52">
        <v>41.326494427558202</v>
      </c>
      <c r="L336" s="52">
        <v>56.866100280051697</v>
      </c>
      <c r="M336" s="52">
        <v>60.983228984468198</v>
      </c>
    </row>
    <row r="337" spans="1:13" x14ac:dyDescent="0.3">
      <c r="A337" s="20" t="s">
        <v>333</v>
      </c>
      <c r="B337" s="20">
        <f>VLOOKUP(A337,'[1]MAPPING LISTE'!A:F,6,FALSE)</f>
        <v>902335</v>
      </c>
      <c r="C337" s="52">
        <v>76.426449843260102</v>
      </c>
      <c r="D337" s="52">
        <v>70.1118746904408</v>
      </c>
      <c r="E337" s="52">
        <v>78.396600858047904</v>
      </c>
      <c r="F337" s="52">
        <v>81.248615033942798</v>
      </c>
      <c r="G337" s="52">
        <v>72.896483609768794</v>
      </c>
      <c r="H337" s="52">
        <v>42.904392392202702</v>
      </c>
      <c r="I337" s="52">
        <v>77.326613434527104</v>
      </c>
      <c r="J337" s="52">
        <v>76.893579027355599</v>
      </c>
      <c r="K337" s="52">
        <v>44.620636308136298</v>
      </c>
      <c r="L337" s="52">
        <v>81.6740995260663</v>
      </c>
      <c r="M337" s="52">
        <v>74.550016242497804</v>
      </c>
    </row>
    <row r="338" spans="1:13" x14ac:dyDescent="0.3">
      <c r="A338" s="20" t="s">
        <v>334</v>
      </c>
      <c r="B338" s="20">
        <f>VLOOKUP(A338,'[1]MAPPING LISTE'!A:F,6,FALSE)</f>
        <v>906195</v>
      </c>
      <c r="C338" s="52">
        <v>45.600455929160901</v>
      </c>
      <c r="D338" s="52">
        <v>76.312455298324807</v>
      </c>
      <c r="E338" s="52">
        <v>41.512536440880098</v>
      </c>
      <c r="F338" s="52">
        <v>41.512536440880098</v>
      </c>
      <c r="G338" s="52">
        <v>41.403503465426098</v>
      </c>
      <c r="H338" s="52">
        <v>41.403503465426098</v>
      </c>
      <c r="I338" s="52">
        <v>37.809310786129899</v>
      </c>
      <c r="J338" s="52">
        <v>37.809310786129899</v>
      </c>
      <c r="K338" s="52">
        <v>37.077964472724801</v>
      </c>
      <c r="L338" s="52">
        <v>43.417484501344099</v>
      </c>
      <c r="M338" s="52">
        <v>43.417484501344099</v>
      </c>
    </row>
    <row r="339" spans="1:13" x14ac:dyDescent="0.3">
      <c r="A339" s="20" t="s">
        <v>335</v>
      </c>
      <c r="B339" s="20">
        <f>VLOOKUP(A339,'[1]MAPPING LISTE'!A:F,6,FALSE)</f>
        <v>906785</v>
      </c>
      <c r="C339" s="52">
        <v>24.925303030302999</v>
      </c>
      <c r="D339" s="52">
        <v>24.925303030302999</v>
      </c>
      <c r="E339" s="52">
        <v>24.925303030302999</v>
      </c>
      <c r="F339" s="52">
        <v>41.312159484893499</v>
      </c>
      <c r="G339" s="52">
        <v>38.827692323240399</v>
      </c>
      <c r="H339" s="52">
        <v>50.630991002019897</v>
      </c>
      <c r="I339" s="52">
        <v>68.836724658162098</v>
      </c>
      <c r="J339" s="52">
        <v>42.772858796296198</v>
      </c>
      <c r="K339" s="52">
        <v>37.395457443568901</v>
      </c>
      <c r="L339" s="52">
        <v>51.138347501555003</v>
      </c>
      <c r="M339" s="52">
        <v>51.138347501555003</v>
      </c>
    </row>
    <row r="340" spans="1:13" x14ac:dyDescent="0.3">
      <c r="A340" s="20" t="s">
        <v>336</v>
      </c>
      <c r="B340" s="20" t="str">
        <f>VLOOKUP(A340,'[1]MAPPING LISTE'!A:F,6,FALSE)</f>
        <v>41195M</v>
      </c>
      <c r="C340" s="52">
        <v>40.5951426024955</v>
      </c>
      <c r="D340" s="52">
        <v>37.325404666308302</v>
      </c>
      <c r="E340" s="52">
        <v>27.388429073856901</v>
      </c>
      <c r="F340" s="52">
        <v>45.794586707686697</v>
      </c>
      <c r="G340" s="52">
        <v>50.433759109311701</v>
      </c>
      <c r="H340" s="52">
        <v>49.785685919430598</v>
      </c>
      <c r="I340" s="52">
        <v>54.805011629793903</v>
      </c>
      <c r="J340" s="52">
        <v>50.502241641337299</v>
      </c>
      <c r="K340" s="52">
        <v>26.938896936396901</v>
      </c>
      <c r="L340" s="52">
        <v>53.599531382914101</v>
      </c>
      <c r="M340" s="52">
        <v>33.813068328240597</v>
      </c>
    </row>
    <row r="341" spans="1:13" x14ac:dyDescent="0.3">
      <c r="A341" s="20" t="s">
        <v>337</v>
      </c>
      <c r="B341" s="20">
        <f>VLOOKUP(A341,'[1]MAPPING LISTE'!A:F,6,FALSE)</f>
        <v>905818</v>
      </c>
      <c r="C341" s="52">
        <v>69.279611364019502</v>
      </c>
      <c r="D341" s="52">
        <v>44.666856060606101</v>
      </c>
      <c r="E341" s="52">
        <v>38.321834701055103</v>
      </c>
      <c r="F341" s="52">
        <v>54.537405232644502</v>
      </c>
      <c r="G341" s="52">
        <v>47.472940915991899</v>
      </c>
      <c r="H341" s="52">
        <v>47.472940915991899</v>
      </c>
      <c r="I341" s="52">
        <v>44.554633436108197</v>
      </c>
      <c r="J341" s="52">
        <v>86.418709350589893</v>
      </c>
      <c r="K341" s="52">
        <v>70.428273339563603</v>
      </c>
      <c r="L341" s="52">
        <v>70.428273339563603</v>
      </c>
      <c r="M341" s="52">
        <v>75.953231964191602</v>
      </c>
    </row>
    <row r="342" spans="1:13" x14ac:dyDescent="0.3">
      <c r="A342" s="20" t="s">
        <v>338</v>
      </c>
      <c r="B342" s="20">
        <f>VLOOKUP(A342,'[1]MAPPING LISTE'!A:F,6,FALSE)</f>
        <v>904869</v>
      </c>
      <c r="C342" s="52">
        <v>57.863852813852802</v>
      </c>
      <c r="D342" s="52">
        <v>48.192669638434801</v>
      </c>
      <c r="E342" s="52">
        <v>37.824417281566703</v>
      </c>
      <c r="F342" s="52">
        <v>35.5537786160249</v>
      </c>
      <c r="G342" s="52">
        <v>35.843335940375397</v>
      </c>
      <c r="H342" s="52">
        <v>34.807462431693899</v>
      </c>
      <c r="I342" s="52">
        <v>36.050648766700903</v>
      </c>
      <c r="J342" s="52">
        <v>32.492496200607903</v>
      </c>
      <c r="K342" s="52">
        <v>33.975364635364599</v>
      </c>
      <c r="L342" s="52">
        <v>67.331443013300699</v>
      </c>
      <c r="M342" s="52">
        <v>40.287278844868297</v>
      </c>
    </row>
    <row r="343" spans="1:13" x14ac:dyDescent="0.3">
      <c r="A343" s="20" t="s">
        <v>339</v>
      </c>
      <c r="B343" s="20">
        <f>VLOOKUP(A343,'[1]MAPPING LISTE'!A:F,6,FALSE)</f>
        <v>922407</v>
      </c>
      <c r="C343" s="52">
        <v>48.830413687436099</v>
      </c>
      <c r="D343" s="52">
        <v>44.1389008367873</v>
      </c>
      <c r="E343" s="52">
        <v>55.580271627330802</v>
      </c>
      <c r="F343" s="52">
        <v>61.1629797914104</v>
      </c>
      <c r="G343" s="52">
        <v>52.136255715350302</v>
      </c>
      <c r="H343" s="52">
        <v>48.838461458850801</v>
      </c>
      <c r="I343" s="52">
        <v>56.675422987835702</v>
      </c>
      <c r="J343" s="52">
        <v>34.097857426923802</v>
      </c>
      <c r="K343" s="52">
        <v>32.600906940592999</v>
      </c>
      <c r="L343" s="52">
        <v>58.939940422510801</v>
      </c>
      <c r="M343" s="52">
        <v>32.313923738017898</v>
      </c>
    </row>
    <row r="344" spans="1:13" x14ac:dyDescent="0.3">
      <c r="A344" s="20" t="s">
        <v>340</v>
      </c>
      <c r="B344" s="20" t="str">
        <f>VLOOKUP(A344,'[1]MAPPING LISTE'!A:F,6,FALSE)</f>
        <v>13967H</v>
      </c>
      <c r="C344" s="52">
        <v>59.8193558673469</v>
      </c>
      <c r="D344" s="52">
        <v>49.433992346938702</v>
      </c>
      <c r="E344" s="52">
        <v>49.067540322580598</v>
      </c>
      <c r="F344" s="52">
        <v>30.265073529411701</v>
      </c>
      <c r="G344" s="52">
        <v>30.443194444444401</v>
      </c>
      <c r="H344" s="52">
        <v>28.9774928092042</v>
      </c>
      <c r="I344" s="52">
        <v>44.642384105960197</v>
      </c>
      <c r="J344" s="52">
        <v>44.642384105960197</v>
      </c>
      <c r="K344" s="52">
        <v>38.9722826086956</v>
      </c>
      <c r="L344" s="52">
        <v>24.7772606382978</v>
      </c>
      <c r="M344" s="52">
        <v>43.778419811320703</v>
      </c>
    </row>
    <row r="345" spans="1:13" x14ac:dyDescent="0.3">
      <c r="A345" s="20" t="s">
        <v>341</v>
      </c>
      <c r="B345" s="20" t="str">
        <f>VLOOKUP(A345,'[1]MAPPING LISTE'!A:F,6,FALSE)</f>
        <v>26406N</v>
      </c>
      <c r="C345" s="52">
        <v>40.226265691819499</v>
      </c>
      <c r="D345" s="52">
        <v>24.7477464091134</v>
      </c>
      <c r="E345" s="52">
        <v>26.609485164209101</v>
      </c>
      <c r="F345" s="52">
        <v>20.0659345423913</v>
      </c>
      <c r="G345" s="52">
        <v>20.0659345423913</v>
      </c>
      <c r="H345" s="52">
        <v>30.393370177181598</v>
      </c>
      <c r="I345" s="52">
        <v>19.982922233641599</v>
      </c>
      <c r="J345" s="52">
        <v>19.982922233641599</v>
      </c>
      <c r="K345" s="52">
        <v>23.586964250857399</v>
      </c>
      <c r="L345" s="52">
        <v>44.563556047805399</v>
      </c>
      <c r="M345" s="52">
        <v>44.563556047805399</v>
      </c>
    </row>
    <row r="346" spans="1:13" x14ac:dyDescent="0.3">
      <c r="A346" s="20" t="s">
        <v>342</v>
      </c>
      <c r="B346" s="20">
        <f>VLOOKUP(A346,'[1]MAPPING LISTE'!A:F,6,FALSE)</f>
        <v>905010</v>
      </c>
      <c r="C346" s="52">
        <v>55.295052587515002</v>
      </c>
      <c r="D346" s="52">
        <v>61.225862068965498</v>
      </c>
      <c r="E346" s="52">
        <v>66.453965734612098</v>
      </c>
      <c r="F346" s="52">
        <v>40.991031341198699</v>
      </c>
      <c r="G346" s="52">
        <v>38.250210594123097</v>
      </c>
      <c r="H346" s="52">
        <v>37.6340807431108</v>
      </c>
      <c r="I346" s="52">
        <v>65.775184248205804</v>
      </c>
      <c r="J346" s="52">
        <v>65.775184248205804</v>
      </c>
      <c r="K346" s="52">
        <v>41.9088367527862</v>
      </c>
      <c r="L346" s="52">
        <v>72.558240521326994</v>
      </c>
      <c r="M346" s="52">
        <v>71.0470340133881</v>
      </c>
    </row>
    <row r="347" spans="1:13" x14ac:dyDescent="0.3">
      <c r="A347" s="20" t="s">
        <v>343</v>
      </c>
      <c r="B347" s="20">
        <f>VLOOKUP(A347,'[1]MAPPING LISTE'!A:F,6,FALSE)</f>
        <v>905284</v>
      </c>
      <c r="C347" s="52">
        <v>47.2023863636363</v>
      </c>
      <c r="D347" s="52">
        <v>47.2023863636363</v>
      </c>
      <c r="E347" s="52">
        <v>81.243259085580306</v>
      </c>
      <c r="F347" s="52">
        <v>56.303456111893198</v>
      </c>
      <c r="G347" s="52">
        <v>56.303456111893198</v>
      </c>
      <c r="H347" s="52">
        <v>45.5919569672131</v>
      </c>
      <c r="I347" s="52">
        <v>45.5919569672131</v>
      </c>
      <c r="J347" s="52">
        <v>48.9671833961402</v>
      </c>
      <c r="K347" s="52">
        <v>44.162964394096399</v>
      </c>
      <c r="L347" s="52">
        <v>44.162964394096399</v>
      </c>
      <c r="M347" s="52">
        <v>82.029620853080502</v>
      </c>
    </row>
    <row r="348" spans="1:13" x14ac:dyDescent="0.3">
      <c r="A348" s="20" t="s">
        <v>344</v>
      </c>
      <c r="B348" s="20">
        <f>VLOOKUP(A348,'[1]MAPPING LISTE'!A:F,6,FALSE)</f>
        <v>543542</v>
      </c>
      <c r="C348" s="52">
        <v>31.372023033463702</v>
      </c>
      <c r="D348" s="52">
        <v>41.6070075757575</v>
      </c>
      <c r="E348" s="52">
        <v>41.6070075757575</v>
      </c>
      <c r="F348" s="52">
        <v>43.740853360687701</v>
      </c>
      <c r="G348" s="52">
        <v>43.740853360687701</v>
      </c>
      <c r="H348" s="52">
        <v>69.060437962906207</v>
      </c>
      <c r="I348" s="52">
        <v>65.099277829190797</v>
      </c>
      <c r="J348" s="52">
        <v>65.099277829190797</v>
      </c>
      <c r="K348" s="52">
        <v>58.421590387264601</v>
      </c>
      <c r="L348" s="52">
        <v>31.4944435556977</v>
      </c>
      <c r="M348" s="52">
        <v>48.637648434040102</v>
      </c>
    </row>
    <row r="349" spans="1:13" x14ac:dyDescent="0.3">
      <c r="A349" s="20" t="s">
        <v>345</v>
      </c>
      <c r="B349" s="20">
        <f>VLOOKUP(A349,'[1]MAPPING LISTE'!A:F,6,FALSE)</f>
        <v>878574</v>
      </c>
      <c r="C349" s="52">
        <v>53.963995033797701</v>
      </c>
      <c r="D349" s="52">
        <v>37.711685859336299</v>
      </c>
      <c r="E349" s="52">
        <v>37.131897775869703</v>
      </c>
      <c r="F349" s="52">
        <v>39.362574946732103</v>
      </c>
      <c r="G349" s="52">
        <v>34.717638254802303</v>
      </c>
      <c r="H349" s="52">
        <v>30.600004915962899</v>
      </c>
      <c r="I349" s="52">
        <v>31.232159986296601</v>
      </c>
      <c r="J349" s="52">
        <v>31.983202504113098</v>
      </c>
      <c r="K349" s="52">
        <v>31.8091448025658</v>
      </c>
      <c r="L349" s="52">
        <v>31.8091448025658</v>
      </c>
      <c r="M349" s="52">
        <v>33.071668665920903</v>
      </c>
    </row>
    <row r="350" spans="1:13" x14ac:dyDescent="0.3">
      <c r="A350" s="20" t="s">
        <v>346</v>
      </c>
      <c r="B350" s="20" t="str">
        <f>VLOOKUP(A350,'[1]MAPPING LISTE'!A:F,6,FALSE)</f>
        <v>14361V</v>
      </c>
      <c r="C350" s="52">
        <v>63.487483530961804</v>
      </c>
      <c r="D350" s="52">
        <v>29.9282302817115</v>
      </c>
      <c r="E350" s="52">
        <v>66.047327708926403</v>
      </c>
      <c r="F350" s="52">
        <v>41.6118667078564</v>
      </c>
      <c r="G350" s="52">
        <v>41.778202232763299</v>
      </c>
      <c r="H350" s="52">
        <v>47.7592213114754</v>
      </c>
      <c r="I350" s="52">
        <v>48.3081392029233</v>
      </c>
      <c r="J350" s="52">
        <v>45.161854103343401</v>
      </c>
      <c r="K350" s="52">
        <v>65.966383616383595</v>
      </c>
      <c r="L350" s="52">
        <v>68.624316326774803</v>
      </c>
      <c r="M350" s="52">
        <v>32.493907489013999</v>
      </c>
    </row>
    <row r="351" spans="1:13" x14ac:dyDescent="0.3">
      <c r="A351" s="20" t="s">
        <v>347</v>
      </c>
      <c r="B351" s="20">
        <f>VLOOKUP(A351,'[1]MAPPING LISTE'!A:F,6,FALSE)</f>
        <v>951584</v>
      </c>
      <c r="C351" s="52">
        <v>44.106225296442602</v>
      </c>
      <c r="D351" s="52">
        <v>43.228866026980903</v>
      </c>
      <c r="E351" s="52">
        <v>43.228965442114699</v>
      </c>
      <c r="F351" s="52">
        <v>35.866758743675099</v>
      </c>
      <c r="G351" s="52">
        <v>24.7176356342333</v>
      </c>
      <c r="H351" s="52">
        <v>26.053496827075602</v>
      </c>
      <c r="I351" s="52">
        <v>33.482903031532899</v>
      </c>
      <c r="J351" s="52">
        <v>31.5833380677783</v>
      </c>
      <c r="K351" s="52">
        <v>35.871449446076298</v>
      </c>
      <c r="L351" s="52">
        <v>39.735017853480002</v>
      </c>
      <c r="M351" s="52">
        <v>40.503275064312596</v>
      </c>
    </row>
    <row r="352" spans="1:13" x14ac:dyDescent="0.3">
      <c r="A352" s="20"/>
      <c r="B352" s="20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</row>
  </sheetData>
  <mergeCells count="1">
    <mergeCell ref="A1:M1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4CE9-F25C-4DCA-AF9C-522D1FCC9701}">
  <sheetPr>
    <tabColor rgb="FFFFFF00"/>
  </sheetPr>
  <dimension ref="A1:R350"/>
  <sheetViews>
    <sheetView zoomScale="43" zoomScaleNormal="70" workbookViewId="0">
      <selection activeCell="I3" sqref="I3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10" bestFit="1" customWidth="1"/>
    <col min="8" max="14" width="11" style="10" bestFit="1" customWidth="1"/>
    <col min="15" max="15" width="11.7265625" style="10" bestFit="1" customWidth="1"/>
    <col min="16" max="17" width="11" style="10" bestFit="1" customWidth="1"/>
    <col min="18" max="18" width="12.36328125" style="10" bestFit="1" customWidth="1"/>
    <col min="19" max="16384" width="10.90625" style="10"/>
  </cols>
  <sheetData>
    <row r="1" spans="1:18" ht="23" thickBot="1" x14ac:dyDescent="0.5">
      <c r="A1" s="70" t="s">
        <v>7709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x14ac:dyDescent="0.3">
      <c r="E2" s="10">
        <v>3</v>
      </c>
    </row>
    <row r="3" spans="1:18" ht="14.5" thickBot="1" x14ac:dyDescent="0.35">
      <c r="A3" s="16" t="s">
        <v>348</v>
      </c>
      <c r="B3" s="16" t="s">
        <v>349</v>
      </c>
      <c r="C3" s="17" t="s">
        <v>7703</v>
      </c>
      <c r="D3" s="17">
        <v>2007</v>
      </c>
      <c r="E3" s="17" t="s">
        <v>7704</v>
      </c>
      <c r="F3" s="17">
        <v>2007</v>
      </c>
      <c r="G3" s="17" t="s">
        <v>7705</v>
      </c>
      <c r="H3" s="17" t="s">
        <v>238</v>
      </c>
      <c r="I3" s="17" t="s">
        <v>7706</v>
      </c>
      <c r="J3" s="17" t="s">
        <v>7694</v>
      </c>
      <c r="K3" s="17" t="s">
        <v>7672</v>
      </c>
      <c r="L3" s="17" t="s">
        <v>7695</v>
      </c>
      <c r="M3" s="17" t="s">
        <v>7674</v>
      </c>
      <c r="N3" s="17" t="s">
        <v>7675</v>
      </c>
      <c r="O3" s="17" t="s">
        <v>7707</v>
      </c>
      <c r="P3" s="17" t="s">
        <v>7697</v>
      </c>
      <c r="Q3" s="17" t="s">
        <v>7678</v>
      </c>
      <c r="R3" s="17" t="s">
        <v>7708</v>
      </c>
    </row>
    <row r="4" spans="1:18" x14ac:dyDescent="0.3">
      <c r="A4" s="18" t="s">
        <v>0</v>
      </c>
      <c r="B4" s="18">
        <v>902172</v>
      </c>
      <c r="C4" s="19">
        <f>VLOOKUP(B4,ESGC!B:C,2,FALSE)</f>
        <v>87.196853146853101</v>
      </c>
      <c r="D4" s="19" t="str">
        <f t="shared" ref="D4:D66" si="0">IF(C4&gt;75,"A",IF(C4&gt;50,"B",IF(C4&gt;25,"C","D")))</f>
        <v>A</v>
      </c>
      <c r="E4" s="19">
        <f>VLOOKUP(B4,ESG!A:M,3,FALSE)</f>
        <v>87.196853146853101</v>
      </c>
      <c r="F4" s="14" t="b">
        <f t="shared" ref="F4:F66" si="1">C4=E4</f>
        <v>1</v>
      </c>
      <c r="G4" s="15" t="str">
        <f>IF(E4&gt;75,"A",IF(E4&gt;50,"B",IF(E4&gt;25,"C","D")))</f>
        <v>A</v>
      </c>
      <c r="H4" s="14">
        <f>VLOOKUP(B4,NI!C:P,4,FALSE)</f>
        <v>4096000</v>
      </c>
      <c r="I4" s="14">
        <f>VLOOKUP(B4,EBITDA!B:O,4,FALSE)</f>
        <v>7397000</v>
      </c>
      <c r="J4" s="14">
        <f>VLOOKUP(B4,EQIT!B:O,4,FALSE)</f>
        <v>11747000</v>
      </c>
      <c r="K4" s="14">
        <f>VLOOKUP(B4,DEBT!B:O,4,FALSE)</f>
        <v>4991000</v>
      </c>
      <c r="L4" s="14">
        <f>VLOOKUP(B4,REV!B:O,4,FALSE)</f>
        <v>24462000</v>
      </c>
      <c r="M4" s="14">
        <f>VLOOKUP(B4,RoA!B:O,4,FALSE)</f>
        <v>18.579999999999998</v>
      </c>
      <c r="N4" s="14">
        <f>VLOOKUP(B4,RoE!B:O,4,FALSE)</f>
        <v>37.74</v>
      </c>
      <c r="O4" s="14">
        <f>VLOOKUP(B4,ASSET!B:P,4,FALSE)</f>
        <v>24518000</v>
      </c>
      <c r="P4" s="14">
        <f>VLOOKUP(B4,MCAP!B:P,4,FALSE)</f>
        <v>59796037</v>
      </c>
      <c r="Q4" s="14">
        <f>VLOOKUP(B4,MB!B:O,4,FALSE)</f>
        <v>5.57</v>
      </c>
      <c r="R4" s="14" t="str">
        <f>IF(F4=TRUE,"A","D")</f>
        <v>A</v>
      </c>
    </row>
    <row r="5" spans="1:18" x14ac:dyDescent="0.3">
      <c r="A5" s="20" t="s">
        <v>34</v>
      </c>
      <c r="B5" s="20">
        <v>905296</v>
      </c>
      <c r="C5" s="21">
        <f>VLOOKUP(B5,ESGC!B:C,2,FALSE)</f>
        <v>77.250349608735704</v>
      </c>
      <c r="D5" s="21" t="str">
        <f t="shared" si="0"/>
        <v>A</v>
      </c>
      <c r="E5" s="21">
        <f>VLOOKUP(B5,ESG!A:M,3,FALSE)</f>
        <v>77.250349608735704</v>
      </c>
      <c r="F5" s="11" t="b">
        <f t="shared" si="1"/>
        <v>1</v>
      </c>
      <c r="G5" s="12" t="str">
        <f t="shared" ref="G5:G66" si="2">IF(E5&gt;75,"A",IF(E5&gt;50,"B",IF(E5&gt;25,"C","D")))</f>
        <v>A</v>
      </c>
      <c r="H5" s="11">
        <f>VLOOKUP(B5,NI!C:P,4,FALSE)</f>
        <v>1710196</v>
      </c>
      <c r="I5" s="11">
        <f>VLOOKUP(B5,EBITDA!B:O,4,FALSE)</f>
        <v>2775989</v>
      </c>
      <c r="J5" s="11">
        <f>VLOOKUP(B5,EQIT!B:O,4,FALSE)</f>
        <v>7821409</v>
      </c>
      <c r="K5" s="11">
        <f>VLOOKUP(B5,DEBT!B:O,4,FALSE)</f>
        <v>204842</v>
      </c>
      <c r="L5" s="11">
        <f>VLOOKUP(B5,REV!B:O,4,FALSE)</f>
        <v>9734856</v>
      </c>
      <c r="M5" s="11">
        <f>VLOOKUP(B5,RoA!B:O,4,FALSE)</f>
        <v>17.440000000000001</v>
      </c>
      <c r="N5" s="11">
        <f>VLOOKUP(B5,RoE!B:O,4,FALSE)</f>
        <v>23.63</v>
      </c>
      <c r="O5" s="11">
        <f>VLOOKUP(B5,ASSET!B:P,4,FALSE)</f>
        <v>10533421</v>
      </c>
      <c r="P5" s="11">
        <f>VLOOKUP(B5,MCAP!B:P,4,FALSE)</f>
        <v>24610227</v>
      </c>
      <c r="Q5" s="11">
        <f>VLOOKUP(B5,MB!B:O,4,FALSE)</f>
        <v>3.7</v>
      </c>
      <c r="R5" s="11" t="str">
        <f t="shared" ref="R5:R49" si="3">IF(F5=TRUE,"A","D")</f>
        <v>A</v>
      </c>
    </row>
    <row r="6" spans="1:18" x14ac:dyDescent="0.3">
      <c r="A6" s="20" t="s">
        <v>36</v>
      </c>
      <c r="B6" s="20">
        <v>905113</v>
      </c>
      <c r="C6" s="21">
        <f>VLOOKUP(B6,ESGC!B:C,2,FALSE)</f>
        <v>80.472424242424196</v>
      </c>
      <c r="D6" s="21" t="str">
        <f t="shared" si="0"/>
        <v>A</v>
      </c>
      <c r="E6" s="21">
        <f>VLOOKUP(B6,ESG!A:M,3,FALSE)</f>
        <v>80.472424242424196</v>
      </c>
      <c r="F6" s="11" t="b">
        <f t="shared" si="1"/>
        <v>1</v>
      </c>
      <c r="G6" s="12" t="str">
        <f t="shared" si="2"/>
        <v>A</v>
      </c>
      <c r="H6" s="11">
        <f>VLOOKUP(B6,NI!C:P,4,FALSE)</f>
        <v>2569000</v>
      </c>
      <c r="I6" s="11">
        <f>VLOOKUP(B6,EBITDA!B:O,4,FALSE)</f>
        <v>6090000</v>
      </c>
      <c r="J6" s="11">
        <f>VLOOKUP(B6,EQIT!B:O,4,FALSE)</f>
        <v>15961000</v>
      </c>
      <c r="K6" s="11">
        <f>VLOOKUP(B6,DEBT!B:O,4,FALSE)</f>
        <v>7998000</v>
      </c>
      <c r="L6" s="11">
        <f>VLOOKUP(B6,REV!B:O,4,FALSE)</f>
        <v>30748000</v>
      </c>
      <c r="M6" s="11">
        <f>VLOOKUP(B6,RoA!B:O,4,FALSE)</f>
        <v>7.79</v>
      </c>
      <c r="N6" s="11">
        <f>VLOOKUP(B6,RoE!B:O,4,FALSE)</f>
        <v>16.78</v>
      </c>
      <c r="O6" s="11">
        <f>VLOOKUP(B6,ASSET!B:P,4,FALSE)</f>
        <v>37216000</v>
      </c>
      <c r="P6" s="11">
        <f>VLOOKUP(B6,MCAP!B:P,4,FALSE)</f>
        <v>30241536</v>
      </c>
      <c r="Q6" s="11">
        <f>VLOOKUP(B6,MB!B:O,4,FALSE)</f>
        <v>2.06</v>
      </c>
      <c r="R6" s="11" t="str">
        <f t="shared" si="3"/>
        <v>A</v>
      </c>
    </row>
    <row r="7" spans="1:18" x14ac:dyDescent="0.3">
      <c r="A7" s="20" t="s">
        <v>94</v>
      </c>
      <c r="B7" s="20">
        <v>912273</v>
      </c>
      <c r="C7" s="21">
        <f>VLOOKUP(B7,ESGC!B:C,2,FALSE)</f>
        <v>75.858333333333306</v>
      </c>
      <c r="D7" s="21" t="str">
        <f t="shared" si="0"/>
        <v>A</v>
      </c>
      <c r="E7" s="21">
        <f>VLOOKUP(B7,ESG!A:M,3,FALSE)</f>
        <v>75.858333333333306</v>
      </c>
      <c r="F7" s="11" t="b">
        <f t="shared" si="1"/>
        <v>1</v>
      </c>
      <c r="G7" s="12" t="str">
        <f t="shared" si="2"/>
        <v>A</v>
      </c>
      <c r="H7" s="11">
        <f>VLOOKUP(B7,NI!C:P,4,FALSE)</f>
        <v>2150000</v>
      </c>
      <c r="I7" s="11">
        <f>VLOOKUP(B7,EBITDA!B:O,4,FALSE)</f>
        <v>1980000</v>
      </c>
      <c r="J7" s="11">
        <f>VLOOKUP(B7,EQIT!B:O,4,FALSE)</f>
        <v>9496000</v>
      </c>
      <c r="K7" s="11">
        <f>VLOOKUP(B7,DEBT!B:O,4,FALSE)</f>
        <v>1537000</v>
      </c>
      <c r="L7" s="11">
        <f>VLOOKUP(B7,REV!B:O,4,FALSE)</f>
        <v>5860000</v>
      </c>
      <c r="M7" s="11">
        <f>VLOOKUP(B7,RoA!B:O,4,FALSE)</f>
        <v>15.76</v>
      </c>
      <c r="N7" s="11">
        <f>VLOOKUP(B7,RoE!B:O,4,FALSE)</f>
        <v>25.68</v>
      </c>
      <c r="O7" s="11">
        <f>VLOOKUP(B7,ASSET!B:P,4,FALSE)</f>
        <v>15013000</v>
      </c>
      <c r="P7" s="11">
        <f>VLOOKUP(B7,MCAP!B:P,4,FALSE)</f>
        <v>37616320</v>
      </c>
      <c r="Q7" s="11">
        <f>VLOOKUP(B7,MB!B:O,4,FALSE)</f>
        <v>3.96</v>
      </c>
      <c r="R7" s="11" t="str">
        <f t="shared" si="3"/>
        <v>A</v>
      </c>
    </row>
    <row r="8" spans="1:18" x14ac:dyDescent="0.3">
      <c r="A8" s="20" t="s">
        <v>131</v>
      </c>
      <c r="B8" s="20">
        <v>902317</v>
      </c>
      <c r="C8" s="21">
        <f>VLOOKUP(B8,ESGC!B:C,2,FALSE)</f>
        <v>76.491967976558001</v>
      </c>
      <c r="D8" s="21" t="str">
        <f t="shared" si="0"/>
        <v>A</v>
      </c>
      <c r="E8" s="21">
        <f>VLOOKUP(B8,ESG!A:M,3,FALSE)</f>
        <v>76.491967976558001</v>
      </c>
      <c r="F8" s="11" t="b">
        <f t="shared" si="1"/>
        <v>1</v>
      </c>
      <c r="G8" s="12" t="str">
        <f t="shared" si="2"/>
        <v>A</v>
      </c>
      <c r="H8" s="11">
        <f>VLOOKUP(B8,NI!C:P,4,FALSE)</f>
        <v>2726000</v>
      </c>
      <c r="I8" s="11">
        <f>VLOOKUP(B8,EBITDA!B:O,4,FALSE)</f>
        <v>7313000</v>
      </c>
      <c r="J8" s="11">
        <f>VLOOKUP(B8,EQIT!B:O,4,FALSE)</f>
        <v>10137000</v>
      </c>
      <c r="K8" s="11">
        <f>VLOOKUP(B8,DEBT!B:O,4,FALSE)</f>
        <v>13687000</v>
      </c>
      <c r="L8" s="11">
        <f>VLOOKUP(B8,REV!B:O,4,FALSE)</f>
        <v>18916000</v>
      </c>
      <c r="M8" s="11">
        <f>VLOOKUP(B8,RoA!B:O,4,FALSE)</f>
        <v>7.42</v>
      </c>
      <c r="N8" s="11">
        <f>VLOOKUP(B8,RoE!B:O,4,FALSE)</f>
        <v>27.21</v>
      </c>
      <c r="O8" s="11">
        <f>VLOOKUP(B8,ASSET!B:P,4,FALSE)</f>
        <v>45082000</v>
      </c>
      <c r="P8" s="11">
        <f>VLOOKUP(B8,MCAP!B:P,4,FALSE)</f>
        <v>53978980</v>
      </c>
      <c r="Q8" s="11">
        <f>VLOOKUP(B8,MB!B:O,4,FALSE)</f>
        <v>5.1100000000000003</v>
      </c>
      <c r="R8" s="11" t="str">
        <f t="shared" si="3"/>
        <v>A</v>
      </c>
    </row>
    <row r="9" spans="1:18" x14ac:dyDescent="0.3">
      <c r="A9" s="20" t="s">
        <v>142</v>
      </c>
      <c r="B9" s="20">
        <v>905082</v>
      </c>
      <c r="C9" s="21">
        <f>VLOOKUP(B9,ESGC!B:C,2,FALSE)</f>
        <v>76.673543123543098</v>
      </c>
      <c r="D9" s="21" t="str">
        <f t="shared" si="0"/>
        <v>A</v>
      </c>
      <c r="E9" s="21">
        <f>VLOOKUP(B9,ESG!A:M,3,FALSE)</f>
        <v>76.673543123543098</v>
      </c>
      <c r="F9" s="11" t="b">
        <f t="shared" si="1"/>
        <v>1</v>
      </c>
      <c r="G9" s="12" t="str">
        <f t="shared" si="2"/>
        <v>A</v>
      </c>
      <c r="H9" s="11">
        <f>VLOOKUP(B9,NI!C:P,4,FALSE)</f>
        <v>132400</v>
      </c>
      <c r="I9" s="11">
        <f>VLOOKUP(B9,EBITDA!B:O,4,FALSE)</f>
        <v>363700</v>
      </c>
      <c r="J9" s="11">
        <f>VLOOKUP(B9,EQIT!B:O,4,FALSE)</f>
        <v>1064300</v>
      </c>
      <c r="K9" s="11">
        <f>VLOOKUP(B9,DEBT!B:O,4,FALSE)</f>
        <v>545200</v>
      </c>
      <c r="L9" s="11">
        <f>VLOOKUP(B9,REV!B:O,4,FALSE)</f>
        <v>2632900</v>
      </c>
      <c r="M9" s="11">
        <f>VLOOKUP(B9,RoA!B:O,4,FALSE)</f>
        <v>6.42</v>
      </c>
      <c r="N9" s="11">
        <f>VLOOKUP(B9,RoE!B:O,4,FALSE)</f>
        <v>12.76</v>
      </c>
      <c r="O9" s="11">
        <f>VLOOKUP(B9,ASSET!B:P,4,FALSE)</f>
        <v>2474400</v>
      </c>
      <c r="P9" s="11">
        <f>VLOOKUP(B9,MCAP!B:P,4,FALSE)</f>
        <v>4098309</v>
      </c>
      <c r="Q9" s="11">
        <f>VLOOKUP(B9,MB!B:O,4,FALSE)</f>
        <v>3.63</v>
      </c>
      <c r="R9" s="11" t="str">
        <f t="shared" si="3"/>
        <v>A</v>
      </c>
    </row>
    <row r="10" spans="1:18" x14ac:dyDescent="0.3">
      <c r="A10" s="20" t="s">
        <v>143</v>
      </c>
      <c r="B10" s="20">
        <v>902230</v>
      </c>
      <c r="C10" s="21">
        <f>VLOOKUP(B10,ESGC!B:C,2,FALSE)</f>
        <v>75.828962703962603</v>
      </c>
      <c r="D10" s="21" t="str">
        <f t="shared" si="0"/>
        <v>A</v>
      </c>
      <c r="E10" s="21">
        <f>VLOOKUP(B10,ESG!A:M,3,FALSE)</f>
        <v>75.828962703962603</v>
      </c>
      <c r="F10" s="11" t="b">
        <f t="shared" si="1"/>
        <v>1</v>
      </c>
      <c r="G10" s="12" t="str">
        <f t="shared" si="2"/>
        <v>A</v>
      </c>
      <c r="H10" s="11">
        <f>VLOOKUP(B10,NI!C:P,4,FALSE)</f>
        <v>-2764000</v>
      </c>
      <c r="I10" s="11">
        <f>VLOOKUP(B10,EBITDA!B:O,4,FALSE)</f>
        <v>19950000</v>
      </c>
      <c r="J10" s="11">
        <f>VLOOKUP(B10,EQIT!B:O,4,FALSE)</f>
        <v>5628000</v>
      </c>
      <c r="K10" s="11">
        <f>VLOOKUP(B10,DEBT!B:O,4,FALSE)</f>
        <v>168530000</v>
      </c>
      <c r="L10" s="11">
        <f>VLOOKUP(B10,REV!B:O,4,FALSE)</f>
        <v>172455000</v>
      </c>
      <c r="M10" s="11">
        <f>VLOOKUP(B10,RoA!B:O,4,FALSE)</f>
        <v>1.59</v>
      </c>
      <c r="N10" s="11">
        <f>VLOOKUP(B10,RoE!B:O,4,FALSE)</f>
        <v>-251.78</v>
      </c>
      <c r="O10" s="11">
        <f>VLOOKUP(B10,ASSET!B:P,4,FALSE)</f>
        <v>276459000</v>
      </c>
      <c r="P10" s="11">
        <f>VLOOKUP(B10,MCAP!B:P,4,FALSE)</f>
        <v>14772350</v>
      </c>
      <c r="Q10" s="11">
        <f>VLOOKUP(B10,MB!B:O,4,FALSE)</f>
        <v>3.07</v>
      </c>
      <c r="R10" s="11" t="str">
        <f t="shared" si="3"/>
        <v>A</v>
      </c>
    </row>
    <row r="11" spans="1:18" x14ac:dyDescent="0.3">
      <c r="A11" s="20" t="s">
        <v>146</v>
      </c>
      <c r="B11" s="20">
        <v>951018</v>
      </c>
      <c r="C11" s="21">
        <f>VLOOKUP(B11,ESGC!B:C,2,FALSE)</f>
        <v>79.911798179059105</v>
      </c>
      <c r="D11" s="21" t="str">
        <f t="shared" si="0"/>
        <v>A</v>
      </c>
      <c r="E11" s="21">
        <f>VLOOKUP(B11,ESG!A:M,3,FALSE)</f>
        <v>79.911798179059105</v>
      </c>
      <c r="F11" s="11" t="b">
        <f t="shared" si="1"/>
        <v>1</v>
      </c>
      <c r="G11" s="12" t="str">
        <f t="shared" si="2"/>
        <v>A</v>
      </c>
      <c r="H11" s="11">
        <f>VLOOKUP(B11,NI!C:P,4,FALSE)</f>
        <v>833000</v>
      </c>
      <c r="I11" s="11">
        <f>VLOOKUP(B11,EBITDA!B:O,4,FALSE)</f>
        <v>1979000</v>
      </c>
      <c r="J11" s="11">
        <f>VLOOKUP(B11,EQIT!B:O,4,FALSE)</f>
        <v>4274000</v>
      </c>
      <c r="K11" s="11">
        <f>VLOOKUP(B11,DEBT!B:O,4,FALSE)</f>
        <v>188000</v>
      </c>
      <c r="L11" s="11">
        <f>VLOOKUP(B11,REV!B:O,4,FALSE)</f>
        <v>15763000</v>
      </c>
      <c r="M11" s="11">
        <f>VLOOKUP(B11,RoA!B:O,4,FALSE)</f>
        <v>10.69</v>
      </c>
      <c r="N11" s="11">
        <f>VLOOKUP(B11,RoE!B:O,4,FALSE)</f>
        <v>17.63</v>
      </c>
      <c r="O11" s="11">
        <f>VLOOKUP(B11,ASSET!B:P,4,FALSE)</f>
        <v>7543000</v>
      </c>
      <c r="P11" s="11">
        <f>VLOOKUP(B11,MCAP!B:P,4,FALSE)</f>
        <v>15619520</v>
      </c>
      <c r="Q11" s="11">
        <f>VLOOKUP(B11,MB!B:O,4,FALSE)</f>
        <v>3.4</v>
      </c>
      <c r="R11" s="11" t="str">
        <f t="shared" si="3"/>
        <v>A</v>
      </c>
    </row>
    <row r="12" spans="1:18" x14ac:dyDescent="0.3">
      <c r="A12" s="20" t="s">
        <v>166</v>
      </c>
      <c r="B12" s="20">
        <v>998171</v>
      </c>
      <c r="C12" s="21">
        <f>VLOOKUP(B12,ESGC!B:C,2,FALSE)</f>
        <v>82.640099783878199</v>
      </c>
      <c r="D12" s="21" t="str">
        <f t="shared" si="0"/>
        <v>A</v>
      </c>
      <c r="E12" s="21">
        <f>VLOOKUP(B12,ESG!A:M,3,FALSE)</f>
        <v>82.640099783878199</v>
      </c>
      <c r="F12" s="11" t="b">
        <f t="shared" si="1"/>
        <v>1</v>
      </c>
      <c r="G12" s="12" t="str">
        <f t="shared" si="2"/>
        <v>A</v>
      </c>
      <c r="H12" s="11">
        <f>VLOOKUP(B12,NI!C:P,4,FALSE)</f>
        <v>4395000</v>
      </c>
      <c r="I12" s="11">
        <f>VLOOKUP(B12,EBITDA!B:O,4,FALSE)</f>
        <v>9018000</v>
      </c>
      <c r="J12" s="11">
        <f>VLOOKUP(B12,EQIT!B:O,4,FALSE)</f>
        <v>17714000</v>
      </c>
      <c r="K12" s="11">
        <f>VLOOKUP(B12,DEBT!B:O,4,FALSE)</f>
        <v>13430000</v>
      </c>
      <c r="L12" s="11">
        <f>VLOOKUP(B12,REV!B:O,4,FALSE)</f>
        <v>77349000</v>
      </c>
      <c r="M12" s="11">
        <f>VLOOKUP(B12,RoA!B:O,4,FALSE)</f>
        <v>10.039999999999999</v>
      </c>
      <c r="N12" s="11">
        <f>VLOOKUP(B12,RoE!B:O,4,FALSE)</f>
        <v>20.56</v>
      </c>
      <c r="O12" s="11">
        <f>VLOOKUP(B12,ASSET!B:P,4,FALSE)</f>
        <v>44324000</v>
      </c>
      <c r="P12" s="11">
        <f>VLOOKUP(B12,MCAP!B:P,4,FALSE)</f>
        <v>45528600</v>
      </c>
      <c r="Q12" s="11">
        <f>VLOOKUP(B12,MB!B:O,4,FALSE)</f>
        <v>3.94</v>
      </c>
      <c r="R12" s="11" t="str">
        <f t="shared" si="3"/>
        <v>A</v>
      </c>
    </row>
    <row r="13" spans="1:18" x14ac:dyDescent="0.3">
      <c r="A13" s="20" t="s">
        <v>176</v>
      </c>
      <c r="B13" s="20">
        <v>906187</v>
      </c>
      <c r="C13" s="21">
        <f>VLOOKUP(B13,ESGC!B:C,2,FALSE)</f>
        <v>89.8564890471187</v>
      </c>
      <c r="D13" s="21" t="str">
        <f t="shared" si="0"/>
        <v>A</v>
      </c>
      <c r="E13" s="21">
        <f>VLOOKUP(B13,ESG!A:M,3,FALSE)</f>
        <v>89.8564890471187</v>
      </c>
      <c r="F13" s="11" t="b">
        <f t="shared" si="1"/>
        <v>1</v>
      </c>
      <c r="G13" s="12" t="str">
        <f t="shared" si="2"/>
        <v>A</v>
      </c>
      <c r="H13" s="11">
        <f>VLOOKUP(B13,NI!C:P,4,FALSE)</f>
        <v>10418000</v>
      </c>
      <c r="I13" s="11">
        <f>VLOOKUP(B13,EBITDA!B:O,4,FALSE)</f>
        <v>20301000</v>
      </c>
      <c r="J13" s="11">
        <f>VLOOKUP(B13,EQIT!B:O,4,FALSE)</f>
        <v>28469000</v>
      </c>
      <c r="K13" s="11">
        <f>VLOOKUP(B13,DEBT!B:O,4,FALSE)</f>
        <v>35274000</v>
      </c>
      <c r="L13" s="11">
        <f>VLOOKUP(B13,REV!B:O,4,FALSE)</f>
        <v>98786000</v>
      </c>
      <c r="M13" s="11">
        <f>VLOOKUP(B13,RoA!B:O,4,FALSE)</f>
        <v>9.91</v>
      </c>
      <c r="N13" s="11">
        <f>VLOOKUP(B13,RoE!B:O,4,FALSE)</f>
        <v>36.57</v>
      </c>
      <c r="O13" s="11">
        <f>VLOOKUP(B13,ASSET!B:P,4,FALSE)</f>
        <v>118918000</v>
      </c>
      <c r="P13" s="11">
        <f>VLOOKUP(B13,MCAP!B:P,4,FALSE)</f>
        <v>149743810</v>
      </c>
      <c r="Q13" s="11">
        <f>VLOOKUP(B13,MB!B:O,4,FALSE)</f>
        <v>5.58</v>
      </c>
      <c r="R13" s="11" t="str">
        <f t="shared" si="3"/>
        <v>A</v>
      </c>
    </row>
    <row r="14" spans="1:18" x14ac:dyDescent="0.3">
      <c r="A14" s="20" t="s">
        <v>178</v>
      </c>
      <c r="B14" s="20">
        <v>904069</v>
      </c>
      <c r="C14" s="21">
        <f>VLOOKUP(B14,ESGC!B:C,2,FALSE)</f>
        <v>76.503503787878699</v>
      </c>
      <c r="D14" s="21" t="str">
        <f t="shared" si="0"/>
        <v>A</v>
      </c>
      <c r="E14" s="21">
        <f>VLOOKUP(B14,ESG!A:M,3,FALSE)</f>
        <v>76.503503787878699</v>
      </c>
      <c r="F14" s="11" t="b">
        <f t="shared" si="1"/>
        <v>1</v>
      </c>
      <c r="G14" s="12" t="str">
        <f t="shared" si="2"/>
        <v>A</v>
      </c>
      <c r="H14" s="11">
        <f>VLOOKUP(B14,NI!C:P,4,FALSE)</f>
        <v>1204000</v>
      </c>
      <c r="I14" s="11">
        <f>VLOOKUP(B14,EBITDA!B:O,4,FALSE)</f>
        <v>3191000</v>
      </c>
      <c r="J14" s="11">
        <f>VLOOKUP(B14,EQIT!B:O,4,FALSE)</f>
        <v>8672000</v>
      </c>
      <c r="K14" s="11">
        <f>VLOOKUP(B14,DEBT!B:O,4,FALSE)</f>
        <v>6620000</v>
      </c>
      <c r="L14" s="11">
        <f>VLOOKUP(B14,REV!B:O,4,FALSE)</f>
        <v>21890000</v>
      </c>
      <c r="M14" s="11">
        <f>VLOOKUP(B14,RoA!B:O,4,FALSE)</f>
        <v>6.06</v>
      </c>
      <c r="N14" s="11">
        <f>VLOOKUP(B14,RoE!B:O,4,FALSE)</f>
        <v>14.04</v>
      </c>
      <c r="O14" s="11">
        <f>VLOOKUP(B14,ASSET!B:P,4,FALSE)</f>
        <v>24159000</v>
      </c>
      <c r="P14" s="11">
        <f>VLOOKUP(B14,MCAP!B:P,4,FALSE)</f>
        <v>13767976</v>
      </c>
      <c r="Q14" s="11">
        <f>VLOOKUP(B14,MB!B:O,4,FALSE)</f>
        <v>1.77</v>
      </c>
      <c r="R14" s="11" t="str">
        <f t="shared" si="3"/>
        <v>A</v>
      </c>
    </row>
    <row r="15" spans="1:18" x14ac:dyDescent="0.3">
      <c r="A15" s="20" t="s">
        <v>186</v>
      </c>
      <c r="B15" s="20">
        <v>545615</v>
      </c>
      <c r="C15" s="21">
        <f>VLOOKUP(B15,ESGC!B:C,2,FALSE)</f>
        <v>77.5442708333333</v>
      </c>
      <c r="D15" s="21" t="str">
        <f t="shared" si="0"/>
        <v>A</v>
      </c>
      <c r="E15" s="21">
        <f>VLOOKUP(B15,ESG!A:M,3,FALSE)</f>
        <v>77.5442708333333</v>
      </c>
      <c r="F15" s="11" t="b">
        <f t="shared" si="1"/>
        <v>1</v>
      </c>
      <c r="G15" s="12" t="str">
        <f t="shared" si="2"/>
        <v>A</v>
      </c>
      <c r="H15" s="11">
        <f>VLOOKUP(B15,NI!C:P,4,FALSE)</f>
        <v>-2519000</v>
      </c>
      <c r="I15" s="11">
        <f>VLOOKUP(B15,EBITDA!B:O,4,FALSE)</f>
        <v>-717000</v>
      </c>
      <c r="J15" s="11">
        <f>VLOOKUP(B15,EQIT!B:O,4,FALSE)</f>
        <v>15624000</v>
      </c>
      <c r="K15" s="11">
        <f>VLOOKUP(B15,DEBT!B:O,4,FALSE)</f>
        <v>4456000</v>
      </c>
      <c r="L15" s="11">
        <f>VLOOKUP(B15,REV!B:O,4,FALSE)</f>
        <v>18781000</v>
      </c>
      <c r="M15" s="11">
        <f>VLOOKUP(B15,RoA!B:O,4,FALSE)</f>
        <v>-3.3</v>
      </c>
      <c r="N15" s="11">
        <f>VLOOKUP(B15,RoE!B:O,4,FALSE)</f>
        <v>-6.83</v>
      </c>
      <c r="O15" s="11">
        <f>VLOOKUP(B15,ASSET!B:P,4,FALSE)</f>
        <v>31706000</v>
      </c>
      <c r="P15" s="11">
        <f>VLOOKUP(B15,MCAP!B:P,4,FALSE)</f>
        <v>19678368</v>
      </c>
      <c r="Q15" s="11">
        <f>VLOOKUP(B15,MB!B:O,4,FALSE)</f>
        <v>1.42</v>
      </c>
      <c r="R15" s="11" t="str">
        <f t="shared" si="3"/>
        <v>A</v>
      </c>
    </row>
    <row r="16" spans="1:18" x14ac:dyDescent="0.3">
      <c r="A16" s="20" t="s">
        <v>191</v>
      </c>
      <c r="B16" s="20">
        <v>902354</v>
      </c>
      <c r="C16" s="21">
        <f>VLOOKUP(B16,ESGC!B:C,2,FALSE)</f>
        <v>85.131407013994206</v>
      </c>
      <c r="D16" s="21" t="str">
        <f t="shared" si="0"/>
        <v>A</v>
      </c>
      <c r="E16" s="21">
        <f>VLOOKUP(B16,ESG!A:M,3,FALSE)</f>
        <v>85.131407013994206</v>
      </c>
      <c r="F16" s="11" t="b">
        <f t="shared" si="1"/>
        <v>1</v>
      </c>
      <c r="G16" s="12" t="str">
        <f t="shared" si="2"/>
        <v>A</v>
      </c>
      <c r="H16" s="11">
        <f>VLOOKUP(B16,NI!C:P,4,FALSE)</f>
        <v>1822900</v>
      </c>
      <c r="I16" s="11">
        <f>VLOOKUP(B16,EBITDA!B:O,4,FALSE)</f>
        <v>3388800</v>
      </c>
      <c r="J16" s="11">
        <f>VLOOKUP(B16,EQIT!B:O,4,FALSE)</f>
        <v>5223700</v>
      </c>
      <c r="K16" s="11">
        <f>VLOOKUP(B16,DEBT!B:O,4,FALSE)</f>
        <v>6496400</v>
      </c>
      <c r="L16" s="11">
        <f>VLOOKUP(B16,REV!B:O,4,FALSE)</f>
        <v>18266000</v>
      </c>
      <c r="M16" s="11">
        <f>VLOOKUP(B16,RoA!B:O,4,FALSE)</f>
        <v>11.41</v>
      </c>
      <c r="N16" s="11">
        <f>VLOOKUP(B16,RoE!B:O,4,FALSE)</f>
        <v>32.200000000000003</v>
      </c>
      <c r="O16" s="11">
        <f>VLOOKUP(B16,ASSET!B:P,4,FALSE)</f>
        <v>18166900</v>
      </c>
      <c r="P16" s="11">
        <f>VLOOKUP(B16,MCAP!B:P,4,FALSE)</f>
        <v>29185206</v>
      </c>
      <c r="Q16" s="11">
        <f>VLOOKUP(B16,MB!B:O,4,FALSE)</f>
        <v>5.67</v>
      </c>
      <c r="R16" s="11" t="str">
        <f t="shared" si="3"/>
        <v>A</v>
      </c>
    </row>
    <row r="17" spans="1:18" x14ac:dyDescent="0.3">
      <c r="A17" s="20" t="s">
        <v>202</v>
      </c>
      <c r="B17" s="20" t="s">
        <v>367</v>
      </c>
      <c r="C17" s="21">
        <f>VLOOKUP(B17,ESGC!B:C,2,FALSE)</f>
        <v>80.575921474358907</v>
      </c>
      <c r="D17" s="21" t="str">
        <f t="shared" si="0"/>
        <v>A</v>
      </c>
      <c r="E17" s="21">
        <f>VLOOKUP(B17,ESG!A:M,3,FALSE)</f>
        <v>80.575921474358907</v>
      </c>
      <c r="F17" s="11" t="b">
        <f t="shared" si="1"/>
        <v>1</v>
      </c>
      <c r="G17" s="12" t="str">
        <f t="shared" si="2"/>
        <v>A</v>
      </c>
      <c r="H17" s="11">
        <f>VLOOKUP(B17,NI!C:P,4,FALSE)</f>
        <v>1177000</v>
      </c>
      <c r="I17" s="11">
        <f>VLOOKUP(B17,EBITDA!B:O,4,FALSE)</f>
        <v>2560000</v>
      </c>
      <c r="J17" s="11">
        <f>VLOOKUP(B17,EQIT!B:O,4,FALSE)</f>
        <v>5142000</v>
      </c>
      <c r="K17" s="11">
        <f>VLOOKUP(B17,DEBT!B:O,4,FALSE)</f>
        <v>4192000</v>
      </c>
      <c r="L17" s="11">
        <f>VLOOKUP(B17,REV!B:O,4,FALSE)</f>
        <v>9402000</v>
      </c>
      <c r="M17" s="11">
        <f>VLOOKUP(B17,RoA!B:O,4,FALSE)</f>
        <v>10.53</v>
      </c>
      <c r="N17" s="11">
        <f>VLOOKUP(B17,RoE!B:O,4,FALSE)</f>
        <v>24.28</v>
      </c>
      <c r="O17" s="11">
        <f>VLOOKUP(B17,ASSET!B:P,4,FALSE)</f>
        <v>13382000</v>
      </c>
      <c r="P17" s="11">
        <f>VLOOKUP(B17,MCAP!B:P,4,FALSE)</f>
        <v>27986954</v>
      </c>
      <c r="Q17" s="11">
        <f>VLOOKUP(B17,MB!B:O,4,FALSE)</f>
        <v>4.96</v>
      </c>
      <c r="R17" s="11" t="str">
        <f t="shared" si="3"/>
        <v>A</v>
      </c>
    </row>
    <row r="18" spans="1:18" x14ac:dyDescent="0.3">
      <c r="A18" s="20" t="s">
        <v>333</v>
      </c>
      <c r="B18" s="20">
        <v>902335</v>
      </c>
      <c r="C18" s="21">
        <f>VLOOKUP(B18,ESGC!B:C,2,FALSE)</f>
        <v>76.426449843260102</v>
      </c>
      <c r="D18" s="21" t="str">
        <f t="shared" si="0"/>
        <v>A</v>
      </c>
      <c r="E18" s="21">
        <f>VLOOKUP(B18,ESG!A:M,3,FALSE)</f>
        <v>76.426449843260102</v>
      </c>
      <c r="F18" s="11" t="b">
        <f t="shared" si="1"/>
        <v>1</v>
      </c>
      <c r="G18" s="12" t="str">
        <f t="shared" si="2"/>
        <v>A</v>
      </c>
      <c r="H18" s="11">
        <f>VLOOKUP(B18,NI!C:P,4,FALSE)</f>
        <v>336500</v>
      </c>
      <c r="I18" s="11">
        <f>VLOOKUP(B18,EBITDA!B:O,4,FALSE)</f>
        <v>1015400</v>
      </c>
      <c r="J18" s="11">
        <f>VLOOKUP(B18,EQIT!B:O,4,FALSE)</f>
        <v>3099200</v>
      </c>
      <c r="K18" s="11">
        <f>VLOOKUP(B18,DEBT!B:O,4,FALSE)</f>
        <v>4426000</v>
      </c>
      <c r="L18" s="11">
        <f>VLOOKUP(B18,REV!B:O,4,FALSE)</f>
        <v>4237800</v>
      </c>
      <c r="M18" s="11">
        <f>VLOOKUP(B18,RoA!B:O,4,FALSE)</f>
        <v>3.89</v>
      </c>
      <c r="N18" s="11">
        <f>VLOOKUP(B18,RoE!B:O,4,FALSE)</f>
        <v>11.21</v>
      </c>
      <c r="O18" s="11">
        <f>VLOOKUP(B18,ASSET!B:P,4,FALSE)</f>
        <v>11720300</v>
      </c>
      <c r="P18" s="11">
        <f>VLOOKUP(B18,MCAP!B:P,4,FALSE)</f>
        <v>5696297</v>
      </c>
      <c r="Q18" s="11">
        <f>VLOOKUP(B18,MB!B:O,4,FALSE)</f>
        <v>1.69</v>
      </c>
      <c r="R18" s="11" t="str">
        <f t="shared" si="3"/>
        <v>A</v>
      </c>
    </row>
    <row r="19" spans="1:18" x14ac:dyDescent="0.3">
      <c r="A19" s="20" t="s">
        <v>54</v>
      </c>
      <c r="B19" s="20">
        <v>904818</v>
      </c>
      <c r="C19" s="21">
        <f>VLOOKUP(B19,ESGC!B:C,2,FALSE)</f>
        <v>52.169091099366803</v>
      </c>
      <c r="D19" s="21" t="str">
        <f t="shared" si="0"/>
        <v>B</v>
      </c>
      <c r="E19" s="21">
        <f>VLOOKUP(B19,ESG!A:M,3,FALSE)</f>
        <v>78.476113233216395</v>
      </c>
      <c r="F19" s="11" t="b">
        <f t="shared" si="1"/>
        <v>0</v>
      </c>
      <c r="G19" s="13" t="str">
        <f t="shared" si="2"/>
        <v>A</v>
      </c>
      <c r="H19" s="11">
        <f>VLOOKUP(B19,NI!C:P,4,FALSE)</f>
        <v>4058000</v>
      </c>
      <c r="I19" s="11">
        <f>VLOOKUP(B19,EBITDA!B:O,4,FALSE)</f>
        <v>7908000</v>
      </c>
      <c r="J19" s="11">
        <f>VLOOKUP(B19,EQIT!B:O,4,FALSE)</f>
        <v>9004000</v>
      </c>
      <c r="K19" s="11">
        <f>VLOOKUP(B19,DEBT!B:O,4,FALSE)</f>
        <v>8217000</v>
      </c>
      <c r="L19" s="11">
        <f>VLOOKUP(B19,REV!B:O,4,FALSE)</f>
        <v>66387000</v>
      </c>
      <c r="M19" s="11">
        <f>VLOOKUP(B19,RoA!B:O,4,FALSE)</f>
        <v>8.02</v>
      </c>
      <c r="N19" s="11">
        <f>VLOOKUP(B19,RoE!B:O,4,FALSE)</f>
        <v>59.29</v>
      </c>
      <c r="O19" s="11">
        <f>VLOOKUP(B19,ASSET!B:P,4,FALSE)</f>
        <v>58789000</v>
      </c>
      <c r="P19" s="11">
        <f>VLOOKUP(B19,MCAP!B:P,4,FALSE)</f>
        <v>67173127</v>
      </c>
      <c r="Q19" s="11">
        <f>VLOOKUP(B19,MB!B:O,4,FALSE)</f>
        <v>8.81</v>
      </c>
      <c r="R19" s="11" t="str">
        <f t="shared" si="3"/>
        <v>D</v>
      </c>
    </row>
    <row r="20" spans="1:18" x14ac:dyDescent="0.3">
      <c r="A20" s="20" t="s">
        <v>57</v>
      </c>
      <c r="B20" s="20">
        <v>905080</v>
      </c>
      <c r="C20" s="21">
        <f>VLOOKUP(B20,ESGC!B:C,2,FALSE)</f>
        <v>52.009375677433297</v>
      </c>
      <c r="D20" s="21" t="str">
        <f t="shared" si="0"/>
        <v>B</v>
      </c>
      <c r="E20" s="21">
        <f>VLOOKUP(B20,ESG!A:M,3,FALSE)</f>
        <v>82.590179926295207</v>
      </c>
      <c r="F20" s="11" t="b">
        <f t="shared" si="1"/>
        <v>0</v>
      </c>
      <c r="G20" s="13" t="str">
        <f t="shared" si="2"/>
        <v>A</v>
      </c>
      <c r="H20" s="11">
        <f>VLOOKUP(B20,NI!C:P,4,FALSE)</f>
        <v>2165000</v>
      </c>
      <c r="I20" s="11">
        <f>VLOOKUP(B20,EBITDA!B:O,4,FALSE)</f>
        <v>4324000</v>
      </c>
      <c r="J20" s="11">
        <f>VLOOKUP(B20,EQIT!B:O,4,FALSE)</f>
        <v>10562000</v>
      </c>
      <c r="K20" s="11">
        <f>VLOOKUP(B20,DEBT!B:O,4,FALSE)</f>
        <v>6272000</v>
      </c>
      <c r="L20" s="11">
        <f>VLOOKUP(B20,REV!B:O,4,FALSE)</f>
        <v>19348000</v>
      </c>
      <c r="M20" s="11">
        <f>VLOOKUP(B20,RoA!B:O,4,FALSE)</f>
        <v>10.5</v>
      </c>
      <c r="N20" s="11">
        <f>VLOOKUP(B20,RoE!B:O,4,FALSE)</f>
        <v>21.07</v>
      </c>
      <c r="O20" s="11">
        <f>VLOOKUP(B20,ASSET!B:P,4,FALSE)</f>
        <v>23456000</v>
      </c>
      <c r="P20" s="11">
        <f>VLOOKUP(B20,MCAP!B:P,4,FALSE)</f>
        <v>52350480</v>
      </c>
      <c r="Q20" s="11">
        <f>VLOOKUP(B20,MB!B:O,4,FALSE)</f>
        <v>5.34</v>
      </c>
      <c r="R20" s="11" t="str">
        <f t="shared" si="3"/>
        <v>D</v>
      </c>
    </row>
    <row r="21" spans="1:18" x14ac:dyDescent="0.3">
      <c r="A21" s="20" t="s">
        <v>79</v>
      </c>
      <c r="B21" s="20">
        <v>542868</v>
      </c>
      <c r="C21" s="21">
        <f>VLOOKUP(B21,ESGC!B:C,2,FALSE)</f>
        <v>52.749431818181797</v>
      </c>
      <c r="D21" s="21" t="str">
        <f t="shared" si="0"/>
        <v>B</v>
      </c>
      <c r="E21" s="21">
        <f>VLOOKUP(B21,ESG!A:M,3,FALSE)</f>
        <v>90.498863636363595</v>
      </c>
      <c r="F21" s="11" t="b">
        <f t="shared" si="1"/>
        <v>0</v>
      </c>
      <c r="G21" s="13" t="str">
        <f t="shared" si="2"/>
        <v>A</v>
      </c>
      <c r="H21" s="11">
        <f>VLOOKUP(B21,NI!C:P,4,FALSE)</f>
        <v>7333000</v>
      </c>
      <c r="I21" s="11">
        <f>VLOOKUP(B21,EBITDA!B:O,4,FALSE)</f>
        <v>11251000</v>
      </c>
      <c r="J21" s="11">
        <f>VLOOKUP(B21,EQIT!B:O,4,FALSE)</f>
        <v>31480000</v>
      </c>
      <c r="K21" s="11">
        <f>VLOOKUP(B21,DEBT!B:O,4,FALSE)</f>
        <v>6408000</v>
      </c>
      <c r="L21" s="11">
        <f>VLOOKUP(B21,REV!B:O,4,FALSE)</f>
        <v>34922000</v>
      </c>
      <c r="M21" s="11">
        <f>VLOOKUP(B21,RoA!B:O,4,FALSE)</f>
        <v>16.02</v>
      </c>
      <c r="N21" s="11">
        <f>VLOOKUP(B21,RoE!B:O,4,FALSE)</f>
        <v>26.48</v>
      </c>
      <c r="O21" s="11">
        <f>VLOOKUP(B21,ASSET!B:P,4,FALSE)</f>
        <v>52280000</v>
      </c>
      <c r="P21" s="11">
        <f>VLOOKUP(B21,MCAP!B:P,4,FALSE)</f>
        <v>165126390</v>
      </c>
      <c r="Q21" s="11">
        <f>VLOOKUP(B21,MB!B:O,4,FALSE)</f>
        <v>5.71</v>
      </c>
      <c r="R21" s="11" t="str">
        <f t="shared" si="3"/>
        <v>D</v>
      </c>
    </row>
    <row r="22" spans="1:18" x14ac:dyDescent="0.3">
      <c r="A22" s="20" t="s">
        <v>174</v>
      </c>
      <c r="B22" s="20">
        <v>922726</v>
      </c>
      <c r="C22" s="21">
        <f>VLOOKUP(B22,ESGC!B:C,2,FALSE)</f>
        <v>52.640238927738899</v>
      </c>
      <c r="D22" s="21" t="str">
        <f t="shared" si="0"/>
        <v>B</v>
      </c>
      <c r="E22" s="21">
        <f>VLOOKUP(B22,ESG!A:M,3,FALSE)</f>
        <v>87.011247086247096</v>
      </c>
      <c r="F22" s="11" t="b">
        <f t="shared" si="1"/>
        <v>0</v>
      </c>
      <c r="G22" s="13" t="str">
        <f t="shared" si="2"/>
        <v>A</v>
      </c>
      <c r="H22" s="11">
        <f>VLOOKUP(B22,NI!C:P,4,FALSE)</f>
        <v>6976000</v>
      </c>
      <c r="I22" s="11">
        <f>VLOOKUP(B22,EBITDA!B:O,4,FALSE)</f>
        <v>13979000</v>
      </c>
      <c r="J22" s="11">
        <f>VLOOKUP(B22,EQIT!B:O,4,FALSE)</f>
        <v>42762000</v>
      </c>
      <c r="K22" s="11">
        <f>VLOOKUP(B22,DEBT!B:O,4,FALSE)</f>
        <v>2122000</v>
      </c>
      <c r="L22" s="11">
        <f>VLOOKUP(B22,REV!B:O,4,FALSE)</f>
        <v>38334000</v>
      </c>
      <c r="M22" s="11">
        <f>VLOOKUP(B22,RoA!B:O,4,FALSE)</f>
        <v>13.49</v>
      </c>
      <c r="N22" s="11">
        <f>VLOOKUP(B22,RoE!B:O,4,FALSE)</f>
        <v>17.55</v>
      </c>
      <c r="O22" s="11">
        <f>VLOOKUP(B22,ASSET!B:P,4,FALSE)</f>
        <v>55370000</v>
      </c>
      <c r="P22" s="11">
        <f>VLOOKUP(B22,MCAP!B:P,4,FALSE)</f>
        <v>155107880</v>
      </c>
      <c r="Q22" s="11">
        <f>VLOOKUP(B22,MB!B:O,4,FALSE)</f>
        <v>3.52</v>
      </c>
      <c r="R22" s="11" t="str">
        <f t="shared" si="3"/>
        <v>D</v>
      </c>
    </row>
    <row r="23" spans="1:18" x14ac:dyDescent="0.3">
      <c r="A23" s="20" t="s">
        <v>209</v>
      </c>
      <c r="B23" s="20">
        <v>544682</v>
      </c>
      <c r="C23" s="21">
        <f>VLOOKUP(B23,ESGC!B:C,2,FALSE)</f>
        <v>52.304358207622897</v>
      </c>
      <c r="D23" s="21" t="str">
        <f t="shared" si="0"/>
        <v>B</v>
      </c>
      <c r="E23" s="21">
        <f>VLOOKUP(B23,ESG!A:M,3,FALSE)</f>
        <v>89.902834062304706</v>
      </c>
      <c r="F23" s="11" t="b">
        <f t="shared" si="1"/>
        <v>0</v>
      </c>
      <c r="G23" s="13" t="str">
        <f t="shared" si="2"/>
        <v>A</v>
      </c>
      <c r="H23" s="11">
        <f>VLOOKUP(B23,NI!C:P,4,FALSE)</f>
        <v>3948000</v>
      </c>
      <c r="I23" s="11">
        <f>VLOOKUP(B23,EBITDA!B:O,4,FALSE)</f>
        <v>8005000</v>
      </c>
      <c r="J23" s="11">
        <f>VLOOKUP(B23,EQIT!B:O,4,FALSE)</f>
        <v>19223000</v>
      </c>
      <c r="K23" s="11">
        <f>VLOOKUP(B23,DEBT!B:O,4,FALSE)</f>
        <v>7215000</v>
      </c>
      <c r="L23" s="11">
        <f>VLOOKUP(B23,REV!B:O,4,FALSE)</f>
        <v>59389000</v>
      </c>
      <c r="M23" s="11">
        <f>VLOOKUP(B23,RoA!B:O,4,FALSE)</f>
        <v>10.95</v>
      </c>
      <c r="N23" s="11">
        <f>VLOOKUP(B23,RoE!B:O,4,FALSE)</f>
        <v>23.39</v>
      </c>
      <c r="O23" s="11">
        <f>VLOOKUP(B23,ASSET!B:P,4,FALSE)</f>
        <v>42561000</v>
      </c>
      <c r="P23" s="11">
        <f>VLOOKUP(B23,MCAP!B:P,4,FALSE)</f>
        <v>43210600</v>
      </c>
      <c r="Q23" s="11">
        <f>VLOOKUP(B23,MB!B:O,4,FALSE)</f>
        <v>2.0699999999999998</v>
      </c>
      <c r="R23" s="11" t="str">
        <f t="shared" si="3"/>
        <v>D</v>
      </c>
    </row>
    <row r="24" spans="1:18" x14ac:dyDescent="0.3">
      <c r="A24" s="20" t="s">
        <v>254</v>
      </c>
      <c r="B24" s="20">
        <v>905677</v>
      </c>
      <c r="C24" s="21">
        <f>VLOOKUP(B24,ESGC!B:C,2,FALSE)</f>
        <v>53.841018940032498</v>
      </c>
      <c r="D24" s="21" t="str">
        <f t="shared" si="0"/>
        <v>B</v>
      </c>
      <c r="E24" s="21">
        <f>VLOOKUP(B24,ESG!A:M,3,FALSE)</f>
        <v>92.8672230652503</v>
      </c>
      <c r="F24" s="11" t="b">
        <f t="shared" si="1"/>
        <v>0</v>
      </c>
      <c r="G24" s="13" t="str">
        <f t="shared" si="2"/>
        <v>A</v>
      </c>
      <c r="H24" s="11">
        <f>VLOOKUP(B24,NI!C:P,4,FALSE)</f>
        <v>5646000</v>
      </c>
      <c r="I24" s="11">
        <f>VLOOKUP(B24,EBITDA!B:O,4,FALSE)</f>
        <v>8721000</v>
      </c>
      <c r="J24" s="11">
        <f>VLOOKUP(B24,EQIT!B:O,4,FALSE)</f>
        <v>17193000</v>
      </c>
      <c r="K24" s="11">
        <f>VLOOKUP(B24,DEBT!B:O,4,FALSE)</f>
        <v>4203000</v>
      </c>
      <c r="L24" s="11">
        <f>VLOOKUP(B24,REV!B:O,4,FALSE)</f>
        <v>39474000</v>
      </c>
      <c r="M24" s="11">
        <f>VLOOKUP(B24,RoA!B:O,4,FALSE)</f>
        <v>17.98</v>
      </c>
      <c r="N24" s="11">
        <f>VLOOKUP(B24,RoE!B:O,4,FALSE)</f>
        <v>34.72</v>
      </c>
      <c r="O24" s="11">
        <f>VLOOKUP(B24,ASSET!B:P,4,FALSE)</f>
        <v>34628000</v>
      </c>
      <c r="P24" s="11">
        <f>VLOOKUP(B24,MCAP!B:P,4,FALSE)</f>
        <v>121819500</v>
      </c>
      <c r="Q24" s="11">
        <f>VLOOKUP(B24,MB!B:O,4,FALSE)</f>
        <v>6.68</v>
      </c>
      <c r="R24" s="11" t="str">
        <f t="shared" si="3"/>
        <v>D</v>
      </c>
    </row>
    <row r="25" spans="1:18" x14ac:dyDescent="0.3">
      <c r="A25" s="20" t="s">
        <v>273</v>
      </c>
      <c r="B25" s="20">
        <v>912633</v>
      </c>
      <c r="C25" s="21">
        <f>VLOOKUP(B25,ESGC!B:C,2,FALSE)</f>
        <v>53.138636363636301</v>
      </c>
      <c r="D25" s="21" t="str">
        <f t="shared" si="0"/>
        <v>B</v>
      </c>
      <c r="E25" s="21">
        <f>VLOOKUP(B25,ESG!A:M,3,FALSE)</f>
        <v>77.943939393939402</v>
      </c>
      <c r="F25" s="11" t="b">
        <f t="shared" si="1"/>
        <v>0</v>
      </c>
      <c r="G25" s="13" t="str">
        <f t="shared" si="2"/>
        <v>A</v>
      </c>
      <c r="H25" s="11">
        <f>VLOOKUP(B25,NI!C:P,4,FALSE)</f>
        <v>1693000</v>
      </c>
      <c r="I25" s="11">
        <f>VLOOKUP(B25,EBITDA!B:O,4,FALSE)</f>
        <v>2793000</v>
      </c>
      <c r="J25" s="11">
        <f>VLOOKUP(B25,EQIT!B:O,4,FALSE)</f>
        <v>12542000</v>
      </c>
      <c r="K25" s="11">
        <f>VLOOKUP(B25,DEBT!B:O,4,FALSE)</f>
        <v>2268000</v>
      </c>
      <c r="L25" s="11">
        <f>VLOOKUP(B25,REV!B:O,4,FALSE)</f>
        <v>21301000</v>
      </c>
      <c r="M25" s="11">
        <f>VLOOKUP(B25,RoA!B:O,4,FALSE)</f>
        <v>11.14</v>
      </c>
      <c r="N25" s="11">
        <f>VLOOKUP(B25,RoE!B:O,4,FALSE)</f>
        <v>21.81</v>
      </c>
      <c r="O25" s="11">
        <f>VLOOKUP(B25,ASSET!B:P,4,FALSE)</f>
        <v>23281000</v>
      </c>
      <c r="P25" s="11">
        <f>VLOOKUP(B25,MCAP!B:P,4,FALSE)</f>
        <v>25870097</v>
      </c>
      <c r="Q25" s="11">
        <f>VLOOKUP(B25,MB!B:O,4,FALSE)</f>
        <v>2.19</v>
      </c>
      <c r="R25" s="11" t="str">
        <f t="shared" si="3"/>
        <v>D</v>
      </c>
    </row>
    <row r="26" spans="1:18" x14ac:dyDescent="0.3">
      <c r="A26" s="20" t="s">
        <v>315</v>
      </c>
      <c r="B26" s="20">
        <v>905122</v>
      </c>
      <c r="C26" s="21">
        <f>VLOOKUP(B26,ESGC!B:C,2,FALSE)</f>
        <v>56.297825859452601</v>
      </c>
      <c r="D26" s="21" t="str">
        <f t="shared" si="0"/>
        <v>B</v>
      </c>
      <c r="E26" s="21">
        <f>VLOOKUP(B26,ESG!A:M,3,FALSE)</f>
        <v>86.733582753388106</v>
      </c>
      <c r="F26" s="11" t="b">
        <f t="shared" si="1"/>
        <v>0</v>
      </c>
      <c r="G26" s="13" t="str">
        <f t="shared" si="2"/>
        <v>A</v>
      </c>
      <c r="H26" s="11">
        <f>VLOOKUP(B26,NI!C:P,4,FALSE)</f>
        <v>4224000</v>
      </c>
      <c r="I26" s="11">
        <f>VLOOKUP(B26,EBITDA!B:O,4,FALSE)</f>
        <v>8223000</v>
      </c>
      <c r="J26" s="11">
        <f>VLOOKUP(B26,EQIT!B:O,4,FALSE)</f>
        <v>21355000</v>
      </c>
      <c r="K26" s="11">
        <f>VLOOKUP(B26,DEBT!B:O,4,FALSE)</f>
        <v>9148000</v>
      </c>
      <c r="L26" s="11">
        <f>VLOOKUP(B26,REV!B:O,4,FALSE)</f>
        <v>53920000</v>
      </c>
      <c r="M26" s="11">
        <f>VLOOKUP(B26,RoA!B:O,4,FALSE)</f>
        <v>9.42</v>
      </c>
      <c r="N26" s="11">
        <f>VLOOKUP(B26,RoE!B:O,4,FALSE)</f>
        <v>21.86</v>
      </c>
      <c r="O26" s="11">
        <f>VLOOKUP(B26,ASSET!B:P,4,FALSE)</f>
        <v>53449000</v>
      </c>
      <c r="P26" s="11">
        <f>VLOOKUP(B26,MCAP!B:P,4,FALSE)</f>
        <v>75280687</v>
      </c>
      <c r="Q26" s="11">
        <f>VLOOKUP(B26,MB!B:O,4,FALSE)</f>
        <v>3.66</v>
      </c>
      <c r="R26" s="11" t="str">
        <f t="shared" si="3"/>
        <v>D</v>
      </c>
    </row>
    <row r="27" spans="1:18" x14ac:dyDescent="0.3">
      <c r="A27" s="20" t="s">
        <v>9</v>
      </c>
      <c r="B27" s="20">
        <v>277642</v>
      </c>
      <c r="C27" s="21">
        <f>VLOOKUP(B27,ESGC!B:C,2,FALSE)</f>
        <v>47.935210803689102</v>
      </c>
      <c r="D27" s="21" t="str">
        <f t="shared" si="0"/>
        <v>C</v>
      </c>
      <c r="E27" s="21">
        <f>VLOOKUP(B27,ESG!A:M,3,FALSE)</f>
        <v>78.479117259552098</v>
      </c>
      <c r="F27" s="11" t="b">
        <f t="shared" si="1"/>
        <v>0</v>
      </c>
      <c r="G27" s="13" t="str">
        <f t="shared" si="2"/>
        <v>A</v>
      </c>
      <c r="H27" s="11">
        <f>VLOOKUP(B27,NI!C:P,4,FALSE)</f>
        <v>638000</v>
      </c>
      <c r="I27" s="11">
        <f>VLOOKUP(B27,EBITDA!B:O,4,FALSE)</f>
        <v>952000</v>
      </c>
      <c r="J27" s="11">
        <f>VLOOKUP(B27,EQIT!B:O,4,FALSE)</f>
        <v>3234000</v>
      </c>
      <c r="K27" s="11">
        <f>VLOOKUP(B27,DEBT!B:O,4,FALSE)</f>
        <v>2087000</v>
      </c>
      <c r="L27" s="11">
        <f>VLOOKUP(B27,REV!B:O,4,FALSE)</f>
        <v>5420000</v>
      </c>
      <c r="M27" s="11">
        <f>VLOOKUP(B27,RoA!B:O,4,FALSE)</f>
        <v>9.34</v>
      </c>
      <c r="N27" s="11">
        <f>VLOOKUP(B27,RoE!B:O,4,FALSE)</f>
        <v>18.54</v>
      </c>
      <c r="O27" s="11">
        <f>VLOOKUP(B27,ASSET!B:P,4,FALSE)</f>
        <v>7554000</v>
      </c>
      <c r="P27" s="11">
        <f>VLOOKUP(B27,MCAP!B:P,4,FALSE)</f>
        <v>13593800</v>
      </c>
      <c r="Q27" s="11">
        <f>VLOOKUP(B27,MB!B:O,4,FALSE)</f>
        <v>4.42</v>
      </c>
      <c r="R27" s="11" t="str">
        <f t="shared" si="3"/>
        <v>D</v>
      </c>
    </row>
    <row r="28" spans="1:18" x14ac:dyDescent="0.3">
      <c r="A28" s="20" t="s">
        <v>46</v>
      </c>
      <c r="B28" s="20">
        <v>923937</v>
      </c>
      <c r="C28" s="21">
        <f>VLOOKUP(B28,ESGC!B:C,2,FALSE)</f>
        <v>44.2707651044607</v>
      </c>
      <c r="D28" s="21" t="str">
        <f t="shared" si="0"/>
        <v>C</v>
      </c>
      <c r="E28" s="21">
        <f>VLOOKUP(B28,ESG!A:M,3,FALSE)</f>
        <v>78.293083003952503</v>
      </c>
      <c r="F28" s="11" t="b">
        <f t="shared" si="1"/>
        <v>0</v>
      </c>
      <c r="G28" s="13" t="str">
        <f t="shared" si="2"/>
        <v>A</v>
      </c>
      <c r="H28" s="11">
        <f>VLOOKUP(B28,NI!C:P,4,FALSE)</f>
        <v>14800000</v>
      </c>
      <c r="I28" s="11">
        <f>VLOOKUP(B28,EBITDA!B:O,4,FALSE)</f>
        <v>31451000</v>
      </c>
      <c r="J28" s="11">
        <f>VLOOKUP(B28,EQIT!B:O,4,FALSE)</f>
        <v>142394000</v>
      </c>
      <c r="K28" s="11">
        <f>VLOOKUP(B28,DEBT!B:O,4,FALSE)</f>
        <v>610032000</v>
      </c>
      <c r="L28" s="11">
        <f>VLOOKUP(B28,REV!B:O,4,FALSE)</f>
        <v>119190000</v>
      </c>
      <c r="M28" s="11">
        <f>VLOOKUP(B28,RoA!B:O,4,FALSE)</f>
        <v>1.33</v>
      </c>
      <c r="N28" s="11">
        <f>VLOOKUP(B28,RoE!B:O,4,FALSE)</f>
        <v>10.77</v>
      </c>
      <c r="O28" s="11">
        <f>VLOOKUP(B28,ASSET!B:P,4,FALSE)</f>
        <v>1715746000</v>
      </c>
      <c r="P28" s="11">
        <f>VLOOKUP(B28,MCAP!B:P,4,FALSE)</f>
        <v>183107152</v>
      </c>
      <c r="Q28" s="11">
        <f>VLOOKUP(B28,MB!B:O,4,FALSE)</f>
        <v>1.58</v>
      </c>
      <c r="R28" s="11" t="str">
        <f t="shared" si="3"/>
        <v>D</v>
      </c>
    </row>
    <row r="29" spans="1:18" x14ac:dyDescent="0.3">
      <c r="A29" s="20" t="s">
        <v>73</v>
      </c>
      <c r="B29" s="20">
        <v>905024</v>
      </c>
      <c r="C29" s="21">
        <f>VLOOKUP(B29,ESGC!B:C,2,FALSE)</f>
        <v>45.163523578481403</v>
      </c>
      <c r="D29" s="21" t="str">
        <f t="shared" si="0"/>
        <v>C</v>
      </c>
      <c r="E29" s="21">
        <f>VLOOKUP(B29,ESG!A:M,3,FALSE)</f>
        <v>85.832665134490895</v>
      </c>
      <c r="F29" s="11" t="b">
        <f t="shared" si="1"/>
        <v>0</v>
      </c>
      <c r="G29" s="13" t="str">
        <f t="shared" si="2"/>
        <v>A</v>
      </c>
      <c r="H29" s="11">
        <f>VLOOKUP(B29,NI!C:P,4,FALSE)</f>
        <v>18688000</v>
      </c>
      <c r="I29" s="11">
        <f>VLOOKUP(B29,EBITDA!B:O,4,FALSE)</f>
        <v>37004000</v>
      </c>
      <c r="J29" s="11">
        <f>VLOOKUP(B29,EQIT!B:O,4,FALSE)</f>
        <v>77089000</v>
      </c>
      <c r="K29" s="11">
        <f>VLOOKUP(B29,DEBT!B:O,4,FALSE)</f>
        <v>7232000</v>
      </c>
      <c r="L29" s="11">
        <f>VLOOKUP(B29,REV!B:O,4,FALSE)</f>
        <v>203970000</v>
      </c>
      <c r="M29" s="11">
        <f>VLOOKUP(B29,RoA!B:O,4,FALSE)</f>
        <v>13.44</v>
      </c>
      <c r="N29" s="11">
        <f>VLOOKUP(B29,RoE!B:O,4,FALSE)</f>
        <v>25.6</v>
      </c>
      <c r="O29" s="11">
        <f>VLOOKUP(B29,ASSET!B:P,4,FALSE)</f>
        <v>147975000</v>
      </c>
      <c r="P29" s="11">
        <f>VLOOKUP(B29,MCAP!B:P,4,FALSE)</f>
        <v>195100202</v>
      </c>
      <c r="Q29" s="11">
        <f>VLOOKUP(B29,MB!B:O,4,FALSE)</f>
        <v>2.6</v>
      </c>
      <c r="R29" s="11" t="str">
        <f t="shared" si="3"/>
        <v>D</v>
      </c>
    </row>
    <row r="30" spans="1:18" x14ac:dyDescent="0.3">
      <c r="A30" s="20" t="s">
        <v>80</v>
      </c>
      <c r="B30" s="20">
        <v>741344</v>
      </c>
      <c r="C30" s="21">
        <f>VLOOKUP(B30,ESGC!B:C,2,FALSE)</f>
        <v>42.623931865236202</v>
      </c>
      <c r="D30" s="21" t="str">
        <f t="shared" si="0"/>
        <v>C</v>
      </c>
      <c r="E30" s="21">
        <f>VLOOKUP(B30,ESG!A:M,3,FALSE)</f>
        <v>80.900037643515901</v>
      </c>
      <c r="F30" s="11" t="b">
        <f t="shared" si="1"/>
        <v>0</v>
      </c>
      <c r="G30" s="13" t="str">
        <f t="shared" si="2"/>
        <v>A</v>
      </c>
      <c r="H30" s="11">
        <f>VLOOKUP(B30,NI!C:P,4,FALSE)</f>
        <v>3581000</v>
      </c>
      <c r="I30" s="11">
        <f>VLOOKUP(B30,EBITDA!B:O,4,FALSE)</f>
        <v>19813000</v>
      </c>
      <c r="J30" s="11">
        <f>VLOOKUP(B30,EQIT!B:O,4,FALSE)</f>
        <v>113598000</v>
      </c>
      <c r="K30" s="11">
        <f>VLOOKUP(B30,DEBT!B:O,4,FALSE)</f>
        <v>810759000</v>
      </c>
      <c r="L30" s="11">
        <f>VLOOKUP(B30,REV!B:O,4,FALSE)</f>
        <v>159229000</v>
      </c>
      <c r="M30" s="11">
        <f>VLOOKUP(B30,RoA!B:O,4,FALSE)</f>
        <v>0.72</v>
      </c>
      <c r="N30" s="11">
        <f>VLOOKUP(B30,RoE!B:O,4,FALSE)</f>
        <v>3.08</v>
      </c>
      <c r="O30" s="11">
        <f>VLOOKUP(B30,ASSET!B:P,4,FALSE)</f>
        <v>2187631000</v>
      </c>
      <c r="P30" s="11">
        <f>VLOOKUP(B30,MCAP!B:P,4,FALSE)</f>
        <v>147041024</v>
      </c>
      <c r="Q30" s="11">
        <f>VLOOKUP(B30,MB!B:O,4,FALSE)</f>
        <v>2.0699999999999998</v>
      </c>
      <c r="R30" s="11" t="str">
        <f t="shared" si="3"/>
        <v>D</v>
      </c>
    </row>
    <row r="31" spans="1:18" x14ac:dyDescent="0.3">
      <c r="A31" s="20" t="s">
        <v>85</v>
      </c>
      <c r="B31" s="20">
        <v>904282</v>
      </c>
      <c r="C31" s="21">
        <f>VLOOKUP(B31,ESGC!B:C,2,FALSE)</f>
        <v>48.744453463203399</v>
      </c>
      <c r="D31" s="21" t="str">
        <f t="shared" si="0"/>
        <v>C</v>
      </c>
      <c r="E31" s="21">
        <f>VLOOKUP(B31,ESG!A:M,3,FALSE)</f>
        <v>95.703192640692606</v>
      </c>
      <c r="F31" s="11" t="b">
        <f t="shared" si="1"/>
        <v>0</v>
      </c>
      <c r="G31" s="13" t="str">
        <f t="shared" si="2"/>
        <v>A</v>
      </c>
      <c r="H31" s="11">
        <f>VLOOKUP(B31,NI!C:P,4,FALSE)</f>
        <v>5981000</v>
      </c>
      <c r="I31" s="11">
        <f>VLOOKUP(B31,EBITDA!B:O,4,FALSE)</f>
        <v>8824000</v>
      </c>
      <c r="J31" s="11">
        <f>VLOOKUP(B31,EQIT!B:O,4,FALSE)</f>
        <v>21744000</v>
      </c>
      <c r="K31" s="11">
        <f>VLOOKUP(B31,DEBT!B:O,4,FALSE)</f>
        <v>9329000</v>
      </c>
      <c r="L31" s="11">
        <f>VLOOKUP(B31,REV!B:O,4,FALSE)</f>
        <v>28857000</v>
      </c>
      <c r="M31" s="11">
        <f>VLOOKUP(B31,RoA!B:O,4,FALSE)</f>
        <v>17.2</v>
      </c>
      <c r="N31" s="11">
        <f>VLOOKUP(B31,RoE!B:O,4,FALSE)</f>
        <v>30.94</v>
      </c>
      <c r="O31" s="11">
        <f>VLOOKUP(B31,ASSET!B:P,4,FALSE)</f>
        <v>43203000</v>
      </c>
      <c r="P31" s="11">
        <f>VLOOKUP(B31,MCAP!B:P,4,FALSE)</f>
        <v>142255660</v>
      </c>
      <c r="Q31" s="11">
        <f>VLOOKUP(B31,MB!B:O,4,FALSE)</f>
        <v>5.99</v>
      </c>
      <c r="R31" s="11" t="str">
        <f t="shared" si="3"/>
        <v>D</v>
      </c>
    </row>
    <row r="32" spans="1:18" x14ac:dyDescent="0.3">
      <c r="A32" s="20" t="s">
        <v>110</v>
      </c>
      <c r="B32" s="20">
        <v>944314</v>
      </c>
      <c r="C32" s="21">
        <f>VLOOKUP(B32,ESGC!B:C,2,FALSE)</f>
        <v>47.494779314888</v>
      </c>
      <c r="D32" s="21" t="str">
        <f t="shared" si="0"/>
        <v>C</v>
      </c>
      <c r="E32" s="21">
        <f>VLOOKUP(B32,ESG!A:M,3,FALSE)</f>
        <v>79.7721673254282</v>
      </c>
      <c r="F32" s="11" t="b">
        <f t="shared" si="1"/>
        <v>0</v>
      </c>
      <c r="G32" s="13" t="str">
        <f t="shared" si="2"/>
        <v>A</v>
      </c>
      <c r="H32" s="11">
        <f>VLOOKUP(B32,NI!C:P,4,FALSE)</f>
        <v>2705000</v>
      </c>
      <c r="I32" s="11">
        <f>VLOOKUP(B32,EBITDA!B:O,4,FALSE)</f>
        <v>7167000</v>
      </c>
      <c r="J32" s="11">
        <f>VLOOKUP(B32,EQIT!B:O,4,FALSE)</f>
        <v>9406000</v>
      </c>
      <c r="K32" s="11">
        <f>VLOOKUP(B32,DEBT!B:O,4,FALSE)</f>
        <v>16469000</v>
      </c>
      <c r="L32" s="11">
        <f>VLOOKUP(B32,REV!B:O,4,FALSE)</f>
        <v>15674000</v>
      </c>
      <c r="M32" s="11">
        <f>VLOOKUP(B32,RoA!B:O,4,FALSE)</f>
        <v>7.47</v>
      </c>
      <c r="N32" s="11">
        <f>VLOOKUP(B32,RoE!B:O,4,FALSE)</f>
        <v>22.75</v>
      </c>
      <c r="O32" s="11">
        <f>VLOOKUP(B32,ASSET!B:P,4,FALSE)</f>
        <v>39123000</v>
      </c>
      <c r="P32" s="11">
        <f>VLOOKUP(B32,MCAP!B:P,4,FALSE)</f>
        <v>27378650</v>
      </c>
      <c r="Q32" s="11">
        <f>VLOOKUP(B32,MB!B:O,4,FALSE)</f>
        <v>3.19</v>
      </c>
      <c r="R32" s="11" t="str">
        <f t="shared" si="3"/>
        <v>D</v>
      </c>
    </row>
    <row r="33" spans="1:18" x14ac:dyDescent="0.3">
      <c r="A33" s="20" t="s">
        <v>134</v>
      </c>
      <c r="B33" s="20">
        <v>905039</v>
      </c>
      <c r="C33" s="21">
        <f>VLOOKUP(B33,ESGC!B:C,2,FALSE)</f>
        <v>42.719704543425799</v>
      </c>
      <c r="D33" s="21" t="str">
        <f t="shared" si="0"/>
        <v>C</v>
      </c>
      <c r="E33" s="21">
        <f>VLOOKUP(B33,ESG!A:M,3,FALSE)</f>
        <v>83.674703204498698</v>
      </c>
      <c r="F33" s="11" t="b">
        <f t="shared" si="1"/>
        <v>0</v>
      </c>
      <c r="G33" s="13" t="str">
        <f t="shared" si="2"/>
        <v>A</v>
      </c>
      <c r="H33" s="11">
        <f>VLOOKUP(B33,NI!C:P,4,FALSE)</f>
        <v>40610000</v>
      </c>
      <c r="I33" s="11">
        <f>VLOOKUP(B33,EBITDA!B:O,4,FALSE)</f>
        <v>75228000</v>
      </c>
      <c r="J33" s="11">
        <f>VLOOKUP(B33,EQIT!B:O,4,FALSE)</f>
        <v>121762000</v>
      </c>
      <c r="K33" s="11">
        <f>VLOOKUP(B33,DEBT!B:O,4,FALSE)</f>
        <v>9566000</v>
      </c>
      <c r="L33" s="11">
        <f>VLOOKUP(B33,REV!B:O,4,FALSE)</f>
        <v>358600000</v>
      </c>
      <c r="M33" s="11">
        <f>VLOOKUP(B33,RoA!B:O,4,FALSE)</f>
        <v>17.850000000000001</v>
      </c>
      <c r="N33" s="11">
        <f>VLOOKUP(B33,RoE!B:O,4,FALSE)</f>
        <v>34.47</v>
      </c>
      <c r="O33" s="11">
        <f>VLOOKUP(B33,ASSET!B:P,4,FALSE)</f>
        <v>240631000</v>
      </c>
      <c r="P33" s="11">
        <f>VLOOKUP(B33,MCAP!B:P,4,FALSE)</f>
        <v>504239580</v>
      </c>
      <c r="Q33" s="11">
        <f>VLOOKUP(B33,MB!B:O,4,FALSE)</f>
        <v>4.1900000000000004</v>
      </c>
      <c r="R33" s="11" t="str">
        <f t="shared" si="3"/>
        <v>D</v>
      </c>
    </row>
    <row r="34" spans="1:18" x14ac:dyDescent="0.3">
      <c r="A34" s="20" t="s">
        <v>154</v>
      </c>
      <c r="B34" s="20">
        <v>696738</v>
      </c>
      <c r="C34" s="21">
        <f>VLOOKUP(B34,ESGC!B:C,2,FALSE)</f>
        <v>46.483599508599497</v>
      </c>
      <c r="D34" s="21" t="str">
        <f t="shared" si="0"/>
        <v>C</v>
      </c>
      <c r="E34" s="21">
        <f>VLOOKUP(B34,ESG!A:M,3,FALSE)</f>
        <v>76.075307125307106</v>
      </c>
      <c r="F34" s="11" t="b">
        <f t="shared" si="1"/>
        <v>0</v>
      </c>
      <c r="G34" s="13" t="str">
        <f t="shared" si="2"/>
        <v>A</v>
      </c>
      <c r="H34" s="11">
        <f>VLOOKUP(B34,NI!C:P,4,FALSE)</f>
        <v>11407000</v>
      </c>
      <c r="I34" s="11">
        <f>VLOOKUP(B34,EBITDA!B:O,4,FALSE)</f>
        <v>60752000</v>
      </c>
      <c r="J34" s="11">
        <f>VLOOKUP(B34,EQIT!B:O,4,FALSE)</f>
        <v>39700000</v>
      </c>
      <c r="K34" s="11">
        <f>VLOOKUP(B34,DEBT!B:O,4,FALSE)</f>
        <v>553911000</v>
      </c>
      <c r="L34" s="11">
        <f>VLOOKUP(B34,REV!B:O,4,FALSE)</f>
        <v>87968000</v>
      </c>
      <c r="M34" s="11">
        <f>VLOOKUP(B34,RoA!B:O,4,FALSE)</f>
        <v>3.99</v>
      </c>
      <c r="N34" s="11">
        <f>VLOOKUP(B34,RoE!B:O,4,FALSE)</f>
        <v>31.52</v>
      </c>
      <c r="O34" s="11">
        <f>VLOOKUP(B34,ASSET!B:P,4,FALSE)</f>
        <v>1115619000</v>
      </c>
      <c r="P34" s="11">
        <f>VLOOKUP(B34,MCAP!B:P,4,FALSE)</f>
        <v>84016167</v>
      </c>
      <c r="Q34" s="11">
        <f>VLOOKUP(B34,MB!B:O,4,FALSE)</f>
        <v>2.08</v>
      </c>
      <c r="R34" s="11" t="str">
        <f t="shared" si="3"/>
        <v>D</v>
      </c>
    </row>
    <row r="35" spans="1:18" x14ac:dyDescent="0.3">
      <c r="A35" s="20" t="s">
        <v>156</v>
      </c>
      <c r="B35" s="20">
        <v>904678</v>
      </c>
      <c r="C35" s="21">
        <f>VLOOKUP(B35,ESGC!B:C,2,FALSE)</f>
        <v>41.625492424242402</v>
      </c>
      <c r="D35" s="21" t="str">
        <f t="shared" si="0"/>
        <v>C</v>
      </c>
      <c r="E35" s="21">
        <f>VLOOKUP(B35,ESG!A:M,3,FALSE)</f>
        <v>82.250984848484805</v>
      </c>
      <c r="F35" s="11" t="b">
        <f t="shared" si="1"/>
        <v>0</v>
      </c>
      <c r="G35" s="13" t="str">
        <f t="shared" si="2"/>
        <v>A</v>
      </c>
      <c r="H35" s="11">
        <f>VLOOKUP(B35,NI!C:P,4,FALSE)</f>
        <v>3499000</v>
      </c>
      <c r="I35" s="11">
        <f>VLOOKUP(B35,EBITDA!B:O,4,FALSE)</f>
        <v>4197000</v>
      </c>
      <c r="J35" s="11">
        <f>VLOOKUP(B35,EQIT!B:O,4,FALSE)</f>
        <v>6866000</v>
      </c>
      <c r="K35" s="11">
        <f>VLOOKUP(B35,DEBT!B:O,4,FALSE)</f>
        <v>2786000</v>
      </c>
      <c r="L35" s="11">
        <f>VLOOKUP(B35,REV!B:O,4,FALSE)</f>
        <v>15264000</v>
      </c>
      <c r="M35" s="11">
        <f>VLOOKUP(B35,RoA!B:O,4,FALSE)</f>
        <v>24.82</v>
      </c>
      <c r="N35" s="11">
        <f>VLOOKUP(B35,RoE!B:O,4,FALSE)</f>
        <v>49.14</v>
      </c>
      <c r="O35" s="11">
        <f>VLOOKUP(B35,ASSET!B:P,4,FALSE)</f>
        <v>12787000</v>
      </c>
      <c r="P35" s="11">
        <f>VLOOKUP(B35,MCAP!B:P,4,FALSE)</f>
        <v>33360800</v>
      </c>
      <c r="Q35" s="11">
        <f>VLOOKUP(B35,MB!B:O,4,FALSE)</f>
        <v>4.97</v>
      </c>
      <c r="R35" s="11" t="str">
        <f t="shared" si="3"/>
        <v>D</v>
      </c>
    </row>
    <row r="36" spans="1:18" x14ac:dyDescent="0.3">
      <c r="A36" s="20" t="s">
        <v>169</v>
      </c>
      <c r="B36" s="20">
        <v>905277</v>
      </c>
      <c r="C36" s="21">
        <f>VLOOKUP(B36,ESGC!B:C,2,FALSE)</f>
        <v>48.468295454545398</v>
      </c>
      <c r="D36" s="21" t="str">
        <f t="shared" si="0"/>
        <v>C</v>
      </c>
      <c r="E36" s="21">
        <f>VLOOKUP(B36,ESG!A:M,3,FALSE)</f>
        <v>90.936590909090896</v>
      </c>
      <c r="F36" s="11" t="b">
        <f t="shared" si="1"/>
        <v>0</v>
      </c>
      <c r="G36" s="13" t="str">
        <f t="shared" si="2"/>
        <v>A</v>
      </c>
      <c r="H36" s="11">
        <f>VLOOKUP(B36,NI!C:P,4,FALSE)</f>
        <v>7264000</v>
      </c>
      <c r="I36" s="11">
        <f>VLOOKUP(B36,EBITDA!B:O,4,FALSE)</f>
        <v>12413000</v>
      </c>
      <c r="J36" s="11">
        <f>VLOOKUP(B36,EQIT!B:O,4,FALSE)</f>
        <v>38526000</v>
      </c>
      <c r="K36" s="11">
        <f>VLOOKUP(B36,DEBT!B:O,4,FALSE)</f>
        <v>8183000</v>
      </c>
      <c r="L36" s="11">
        <f>VLOOKUP(B36,REV!B:O,4,FALSE)</f>
        <v>104286000</v>
      </c>
      <c r="M36" s="11">
        <f>VLOOKUP(B36,RoA!B:O,4,FALSE)</f>
        <v>9.0500000000000007</v>
      </c>
      <c r="N36" s="11">
        <f>VLOOKUP(B36,RoE!B:O,4,FALSE)</f>
        <v>18.95</v>
      </c>
      <c r="O36" s="11">
        <f>VLOOKUP(B36,ASSET!B:P,4,FALSE)</f>
        <v>87738000</v>
      </c>
      <c r="P36" s="11">
        <f>VLOOKUP(B36,MCAP!B:P,4,FALSE)</f>
        <v>130223963</v>
      </c>
      <c r="Q36" s="11">
        <f>VLOOKUP(B36,MB!B:O,4,FALSE)</f>
        <v>3.35</v>
      </c>
      <c r="R36" s="11" t="str">
        <f t="shared" si="3"/>
        <v>D</v>
      </c>
    </row>
    <row r="37" spans="1:18" x14ac:dyDescent="0.3">
      <c r="A37" s="20" t="s">
        <v>173</v>
      </c>
      <c r="B37" s="20">
        <v>905446</v>
      </c>
      <c r="C37" s="21">
        <f>VLOOKUP(B37,ESGC!B:C,2,FALSE)</f>
        <v>44.2955729166666</v>
      </c>
      <c r="D37" s="21" t="str">
        <f t="shared" si="0"/>
        <v>C</v>
      </c>
      <c r="E37" s="21">
        <f>VLOOKUP(B37,ESG!A:M,3,FALSE)</f>
        <v>75.6744791666666</v>
      </c>
      <c r="F37" s="11" t="b">
        <f t="shared" si="1"/>
        <v>0</v>
      </c>
      <c r="G37" s="13" t="str">
        <f t="shared" si="2"/>
        <v>A</v>
      </c>
      <c r="H37" s="11">
        <f>VLOOKUP(B37,NI!C:P,4,FALSE)</f>
        <v>511085</v>
      </c>
      <c r="I37" s="11">
        <f>VLOOKUP(B37,EBITDA!B:O,4,FALSE)</f>
        <v>889234</v>
      </c>
      <c r="J37" s="11">
        <f>VLOOKUP(B37,EQIT!B:O,4,FALSE)</f>
        <v>5416912</v>
      </c>
      <c r="K37" s="11">
        <f>VLOOKUP(B37,DEBT!B:O,4,FALSE)</f>
        <v>995785</v>
      </c>
      <c r="L37" s="11">
        <f>VLOOKUP(B37,REV!B:O,4,FALSE)</f>
        <v>6351845</v>
      </c>
      <c r="M37" s="11">
        <f>VLOOKUP(B37,RoA!B:O,4,FALSE)</f>
        <v>30.99</v>
      </c>
      <c r="N37" s="11">
        <f>VLOOKUP(B37,RoE!B:O,4,FALSE)</f>
        <v>60.44</v>
      </c>
      <c r="O37" s="11">
        <f>VLOOKUP(B37,ASSET!B:P,4,FALSE)</f>
        <v>9847697</v>
      </c>
      <c r="P37" s="11">
        <f>VLOOKUP(B37,MCAP!B:P,4,FALSE)</f>
        <v>8686173</v>
      </c>
      <c r="Q37" s="11">
        <f>VLOOKUP(B37,MB!B:O,4,FALSE)</f>
        <v>1.95</v>
      </c>
      <c r="R37" s="11" t="str">
        <f t="shared" si="3"/>
        <v>D</v>
      </c>
    </row>
    <row r="38" spans="1:18" x14ac:dyDescent="0.3">
      <c r="A38" s="20" t="s">
        <v>185</v>
      </c>
      <c r="B38" s="20">
        <v>912212</v>
      </c>
      <c r="C38" s="21">
        <f>VLOOKUP(B38,ESGC!B:C,2,FALSE)</f>
        <v>49.766931818181803</v>
      </c>
      <c r="D38" s="21" t="str">
        <f t="shared" si="0"/>
        <v>C</v>
      </c>
      <c r="E38" s="21">
        <f>VLOOKUP(B38,ESG!A:M,3,FALSE)</f>
        <v>83.533863636363606</v>
      </c>
      <c r="F38" s="11" t="b">
        <f t="shared" si="1"/>
        <v>0</v>
      </c>
      <c r="G38" s="13" t="str">
        <f t="shared" si="2"/>
        <v>A</v>
      </c>
      <c r="H38" s="11">
        <f>VLOOKUP(B38,NI!C:P,4,FALSE)</f>
        <v>10576000</v>
      </c>
      <c r="I38" s="11">
        <f>VLOOKUP(B38,EBITDA!B:O,4,FALSE)</f>
        <v>16356000</v>
      </c>
      <c r="J38" s="11">
        <f>VLOOKUP(B38,EQIT!B:O,4,FALSE)</f>
        <v>43319000</v>
      </c>
      <c r="K38" s="11">
        <f>VLOOKUP(B38,DEBT!B:O,4,FALSE)</f>
        <v>9537000</v>
      </c>
      <c r="L38" s="11">
        <f>VLOOKUP(B38,REV!B:O,4,FALSE)</f>
        <v>61095000</v>
      </c>
      <c r="M38" s="11">
        <f>VLOOKUP(B38,RoA!B:O,4,FALSE)</f>
        <v>15.02</v>
      </c>
      <c r="N38" s="11">
        <f>VLOOKUP(B38,RoE!B:O,4,FALSE)</f>
        <v>25.6</v>
      </c>
      <c r="O38" s="11">
        <f>VLOOKUP(B38,ASSET!B:P,4,FALSE)</f>
        <v>76065000</v>
      </c>
      <c r="P38" s="11">
        <f>VLOOKUP(B38,MCAP!B:P,4,FALSE)</f>
        <v>189442874</v>
      </c>
      <c r="Q38" s="11">
        <f>VLOOKUP(B38,MB!B:O,4,FALSE)</f>
        <v>4.33</v>
      </c>
      <c r="R38" s="11" t="str">
        <f t="shared" si="3"/>
        <v>D</v>
      </c>
    </row>
    <row r="39" spans="1:18" x14ac:dyDescent="0.3">
      <c r="A39" s="20" t="s">
        <v>215</v>
      </c>
      <c r="B39" s="20">
        <v>921910</v>
      </c>
      <c r="C39" s="21">
        <f>VLOOKUP(B39,ESGC!B:C,2,FALSE)</f>
        <v>40.075079744816499</v>
      </c>
      <c r="D39" s="21" t="str">
        <f t="shared" si="0"/>
        <v>C</v>
      </c>
      <c r="E39" s="21">
        <f>VLOOKUP(B39,ESG!A:M,3,FALSE)</f>
        <v>79.272966507177003</v>
      </c>
      <c r="F39" s="11" t="b">
        <f t="shared" si="1"/>
        <v>0</v>
      </c>
      <c r="G39" s="13" t="str">
        <f t="shared" si="2"/>
        <v>A</v>
      </c>
      <c r="H39" s="11">
        <f>VLOOKUP(B39,NI!C:P,4,FALSE)</f>
        <v>2335000</v>
      </c>
      <c r="I39" s="11">
        <f>VLOOKUP(B39,EBITDA!B:O,4,FALSE)</f>
        <v>5080700</v>
      </c>
      <c r="J39" s="11">
        <f>VLOOKUP(B39,EQIT!B:O,4,FALSE)</f>
        <v>15279800</v>
      </c>
      <c r="K39" s="11">
        <f>VLOOKUP(B39,DEBT!B:O,4,FALSE)</f>
        <v>9301100</v>
      </c>
      <c r="L39" s="11">
        <f>VLOOKUP(B39,REV!B:O,4,FALSE)</f>
        <v>22786600</v>
      </c>
      <c r="M39" s="11">
        <f>VLOOKUP(B39,RoA!B:O,4,FALSE)</f>
        <v>9.2799999999999994</v>
      </c>
      <c r="N39" s="11">
        <f>VLOOKUP(B39,RoE!B:O,4,FALSE)</f>
        <v>15.58</v>
      </c>
      <c r="O39" s="11">
        <f>VLOOKUP(B39,ASSET!B:P,4,FALSE)</f>
        <v>28888900</v>
      </c>
      <c r="P39" s="11">
        <f>VLOOKUP(B39,MCAP!B:P,4,FALSE)</f>
        <v>68647823</v>
      </c>
      <c r="Q39" s="11">
        <f>VLOOKUP(B39,MB!B:O,4,FALSE)</f>
        <v>4.28</v>
      </c>
      <c r="R39" s="11" t="str">
        <f t="shared" si="3"/>
        <v>D</v>
      </c>
    </row>
    <row r="40" spans="1:18" x14ac:dyDescent="0.3">
      <c r="A40" s="20" t="s">
        <v>226</v>
      </c>
      <c r="B40" s="20" t="s">
        <v>368</v>
      </c>
      <c r="C40" s="21">
        <f>VLOOKUP(B40,ESGC!B:C,2,FALSE)</f>
        <v>45.8432931088469</v>
      </c>
      <c r="D40" s="21" t="str">
        <f t="shared" si="0"/>
        <v>C</v>
      </c>
      <c r="E40" s="21">
        <f>VLOOKUP(B40,ESG!A:M,3,FALSE)</f>
        <v>76.607221138328796</v>
      </c>
      <c r="F40" s="11" t="b">
        <f t="shared" si="1"/>
        <v>0</v>
      </c>
      <c r="G40" s="13" t="str">
        <f t="shared" si="2"/>
        <v>A</v>
      </c>
      <c r="H40" s="11">
        <f>VLOOKUP(B40,NI!C:P,4,FALSE)</f>
        <v>2590000</v>
      </c>
      <c r="I40" s="11">
        <f>VLOOKUP(B40,EBITDA!B:O,4,FALSE)</f>
        <v>5237000</v>
      </c>
      <c r="J40" s="11">
        <f>VLOOKUP(B40,EQIT!B:O,4,FALSE)</f>
        <v>27295000</v>
      </c>
      <c r="K40" s="11">
        <f>VLOOKUP(B40,DEBT!B:O,4,FALSE)</f>
        <v>21009000</v>
      </c>
      <c r="L40" s="11">
        <f>VLOOKUP(B40,REV!B:O,4,FALSE)</f>
        <v>37241000</v>
      </c>
      <c r="M40" s="11">
        <f>VLOOKUP(B40,RoA!B:O,4,FALSE)</f>
        <v>4.8499999999999996</v>
      </c>
      <c r="N40" s="11">
        <f>VLOOKUP(B40,RoE!B:O,4,FALSE)</f>
        <v>9.27</v>
      </c>
      <c r="O40" s="11">
        <f>VLOOKUP(B40,ASSET!B:P,4,FALSE)</f>
        <v>67993000</v>
      </c>
      <c r="P40" s="11">
        <f>VLOOKUP(B40,MCAP!B:P,4,FALSE)</f>
        <v>50047164</v>
      </c>
      <c r="Q40" s="11">
        <f>VLOOKUP(B40,MB!B:O,4,FALSE)</f>
        <v>2</v>
      </c>
      <c r="R40" s="11" t="str">
        <f t="shared" si="3"/>
        <v>D</v>
      </c>
    </row>
    <row r="41" spans="1:18" x14ac:dyDescent="0.3">
      <c r="A41" s="20" t="s">
        <v>230</v>
      </c>
      <c r="B41" s="20">
        <v>904878</v>
      </c>
      <c r="C41" s="21">
        <f>VLOOKUP(B41,ESGC!B:C,2,FALSE)</f>
        <v>41.6979166666666</v>
      </c>
      <c r="D41" s="21" t="str">
        <f t="shared" si="0"/>
        <v>C</v>
      </c>
      <c r="E41" s="21">
        <f>VLOOKUP(B41,ESG!A:M,3,FALSE)</f>
        <v>80.8958333333333</v>
      </c>
      <c r="F41" s="11" t="b">
        <f t="shared" si="1"/>
        <v>0</v>
      </c>
      <c r="G41" s="13" t="str">
        <f t="shared" si="2"/>
        <v>A</v>
      </c>
      <c r="H41" s="11">
        <f>VLOOKUP(B41,NI!C:P,4,FALSE)</f>
        <v>-49000</v>
      </c>
      <c r="I41" s="11">
        <f>VLOOKUP(B41,EBITDA!B:O,4,FALSE)</f>
        <v>878000</v>
      </c>
      <c r="J41" s="11">
        <f>VLOOKUP(B41,EQIT!B:O,4,FALSE)</f>
        <v>15447000</v>
      </c>
      <c r="K41" s="11">
        <f>VLOOKUP(B41,DEBT!B:O,4,FALSE)</f>
        <v>4285000</v>
      </c>
      <c r="L41" s="11">
        <f>VLOOKUP(B41,REV!B:O,4,FALSE)</f>
        <v>36622000</v>
      </c>
      <c r="M41" s="11">
        <f>VLOOKUP(B41,RoA!B:O,4,FALSE)</f>
        <v>0.54</v>
      </c>
      <c r="N41" s="11">
        <f>VLOOKUP(B41,RoE!B:O,4,FALSE)</f>
        <v>-0.3</v>
      </c>
      <c r="O41" s="11">
        <f>VLOOKUP(B41,ASSET!B:P,4,FALSE)</f>
        <v>32358000</v>
      </c>
      <c r="P41" s="11">
        <f>VLOOKUP(B41,MCAP!B:P,4,FALSE)</f>
        <v>36300124</v>
      </c>
      <c r="Q41" s="11">
        <f>VLOOKUP(B41,MB!B:O,4,FALSE)</f>
        <v>2.65</v>
      </c>
      <c r="R41" s="11" t="str">
        <f t="shared" si="3"/>
        <v>D</v>
      </c>
    </row>
    <row r="42" spans="1:18" x14ac:dyDescent="0.3">
      <c r="A42" s="20" t="s">
        <v>237</v>
      </c>
      <c r="B42" s="20">
        <v>993249</v>
      </c>
      <c r="C42" s="21">
        <f>VLOOKUP(B42,ESGC!B:C,2,FALSE)</f>
        <v>47.930092592592501</v>
      </c>
      <c r="D42" s="21" t="str">
        <f t="shared" si="0"/>
        <v>C</v>
      </c>
      <c r="E42" s="21">
        <f>VLOOKUP(B42,ESG!A:M,3,FALSE)</f>
        <v>75.489814814814807</v>
      </c>
      <c r="F42" s="11" t="b">
        <f t="shared" si="1"/>
        <v>0</v>
      </c>
      <c r="G42" s="13" t="str">
        <f t="shared" si="2"/>
        <v>A</v>
      </c>
      <c r="H42" s="11">
        <f>VLOOKUP(B42,NI!C:P,4,FALSE)</f>
        <v>1491500</v>
      </c>
      <c r="I42" s="11">
        <f>VLOOKUP(B42,EBITDA!B:O,4,FALSE)</f>
        <v>2529200</v>
      </c>
      <c r="J42" s="11">
        <f>VLOOKUP(B42,EQIT!B:O,4,FALSE)</f>
        <v>7025400</v>
      </c>
      <c r="K42" s="11">
        <f>VLOOKUP(B42,DEBT!B:O,4,FALSE)</f>
        <v>541200</v>
      </c>
      <c r="L42" s="11">
        <f>VLOOKUP(B42,REV!B:O,4,FALSE)</f>
        <v>16325900</v>
      </c>
      <c r="M42" s="11">
        <f>VLOOKUP(B42,RoA!B:O,4,FALSE)</f>
        <v>15.05</v>
      </c>
      <c r="N42" s="11">
        <f>VLOOKUP(B42,RoE!B:O,4,FALSE)</f>
        <v>22.41</v>
      </c>
      <c r="O42" s="11">
        <f>VLOOKUP(B42,ASSET!B:P,4,FALSE)</f>
        <v>10515200</v>
      </c>
      <c r="P42" s="11">
        <f>VLOOKUP(B42,MCAP!B:P,4,FALSE)</f>
        <v>32229208</v>
      </c>
      <c r="Q42" s="11">
        <f>VLOOKUP(B42,MB!B:O,4,FALSE)</f>
        <v>3.63</v>
      </c>
      <c r="R42" s="11" t="str">
        <f t="shared" si="3"/>
        <v>D</v>
      </c>
    </row>
    <row r="43" spans="1:18" x14ac:dyDescent="0.3">
      <c r="A43" s="20" t="s">
        <v>246</v>
      </c>
      <c r="B43" s="20">
        <v>905102</v>
      </c>
      <c r="C43" s="21">
        <f>VLOOKUP(B43,ESGC!B:C,2,FALSE)</f>
        <v>43.877170582226697</v>
      </c>
      <c r="D43" s="21" t="str">
        <f t="shared" si="0"/>
        <v>C</v>
      </c>
      <c r="E43" s="21">
        <f>VLOOKUP(B43,ESG!A:M,3,FALSE)</f>
        <v>75.394790602655704</v>
      </c>
      <c r="F43" s="11" t="b">
        <f t="shared" si="1"/>
        <v>0</v>
      </c>
      <c r="G43" s="13" t="str">
        <f t="shared" si="2"/>
        <v>A</v>
      </c>
      <c r="H43" s="11">
        <f>VLOOKUP(B43,NI!C:P,4,FALSE)</f>
        <v>5078000</v>
      </c>
      <c r="I43" s="11">
        <f>VLOOKUP(B43,EBITDA!B:O,4,FALSE)</f>
        <v>11296000</v>
      </c>
      <c r="J43" s="11">
        <f>VLOOKUP(B43,EQIT!B:O,4,FALSE)</f>
        <v>22823000</v>
      </c>
      <c r="K43" s="11">
        <f>VLOOKUP(B43,DEBT!B:O,4,FALSE)</f>
        <v>1813000</v>
      </c>
      <c r="L43" s="11">
        <f>VLOOKUP(B43,REV!B:O,4,FALSE)</f>
        <v>18784000</v>
      </c>
      <c r="M43" s="11">
        <f>VLOOKUP(B43,RoA!B:O,4,FALSE)</f>
        <v>16.3</v>
      </c>
      <c r="N43" s="11">
        <f>VLOOKUP(B43,RoE!B:O,4,FALSE)</f>
        <v>25.67</v>
      </c>
      <c r="O43" s="11">
        <f>VLOOKUP(B43,ASSET!B:P,4,FALSE)</f>
        <v>36519000</v>
      </c>
      <c r="P43" s="11">
        <f>VLOOKUP(B43,MCAP!B:P,4,FALSE)</f>
        <v>67529772</v>
      </c>
      <c r="Q43" s="11">
        <f>VLOOKUP(B43,MB!B:O,4,FALSE)</f>
        <v>2.33</v>
      </c>
      <c r="R43" s="11" t="str">
        <f t="shared" si="3"/>
        <v>D</v>
      </c>
    </row>
    <row r="44" spans="1:18" x14ac:dyDescent="0.3">
      <c r="A44" s="20" t="s">
        <v>291</v>
      </c>
      <c r="B44" s="20">
        <v>902325</v>
      </c>
      <c r="C44" s="21">
        <f>VLOOKUP(B44,ESGC!B:C,2,FALSE)</f>
        <v>40.551952716823401</v>
      </c>
      <c r="D44" s="21" t="str">
        <f t="shared" si="0"/>
        <v>C</v>
      </c>
      <c r="E44" s="21">
        <f>VLOOKUP(B44,ESG!A:M,3,FALSE)</f>
        <v>78.5176985370951</v>
      </c>
      <c r="F44" s="11" t="b">
        <f t="shared" si="1"/>
        <v>0</v>
      </c>
      <c r="G44" s="13" t="str">
        <f t="shared" si="2"/>
        <v>A</v>
      </c>
      <c r="H44" s="11">
        <f>VLOOKUP(B44,NI!C:P,4,FALSE)</f>
        <v>1734000</v>
      </c>
      <c r="I44" s="11">
        <f>VLOOKUP(B44,EBITDA!B:O,4,FALSE)</f>
        <v>4907000</v>
      </c>
      <c r="J44" s="11">
        <f>VLOOKUP(B44,EQIT!B:O,4,FALSE)</f>
        <v>12385000</v>
      </c>
      <c r="K44" s="11">
        <f>VLOOKUP(B44,DEBT!B:O,4,FALSE)</f>
        <v>16593000</v>
      </c>
      <c r="L44" s="11">
        <f>VLOOKUP(B44,REV!B:O,4,FALSE)</f>
        <v>15353000</v>
      </c>
      <c r="M44" s="11">
        <f>VLOOKUP(B44,RoA!B:O,4,FALSE)</f>
        <v>5.27</v>
      </c>
      <c r="N44" s="11">
        <f>VLOOKUP(B44,RoE!B:O,4,FALSE)</f>
        <v>14.6</v>
      </c>
      <c r="O44" s="11">
        <f>VLOOKUP(B44,ASSET!B:P,4,FALSE)</f>
        <v>44879000</v>
      </c>
      <c r="P44" s="11">
        <f>VLOOKUP(B44,MCAP!B:P,4,FALSE)</f>
        <v>29589500</v>
      </c>
      <c r="Q44" s="11">
        <f>VLOOKUP(B44,MB!B:O,4,FALSE)</f>
        <v>2.2599999999999998</v>
      </c>
      <c r="R44" s="11" t="str">
        <f t="shared" si="3"/>
        <v>D</v>
      </c>
    </row>
    <row r="45" spans="1:18" x14ac:dyDescent="0.3">
      <c r="A45" s="20" t="s">
        <v>295</v>
      </c>
      <c r="B45" s="20">
        <v>951052</v>
      </c>
      <c r="C45" s="21">
        <f>VLOOKUP(B45,ESGC!B:C,2,FALSE)</f>
        <v>42.121227477477397</v>
      </c>
      <c r="D45" s="21" t="str">
        <f t="shared" si="0"/>
        <v>C</v>
      </c>
      <c r="E45" s="21">
        <f>VLOOKUP(B45,ESG!A:M,3,FALSE)</f>
        <v>78.837049549549505</v>
      </c>
      <c r="F45" s="11" t="b">
        <f t="shared" si="1"/>
        <v>0</v>
      </c>
      <c r="G45" s="13" t="str">
        <f t="shared" si="2"/>
        <v>A</v>
      </c>
      <c r="H45" s="11">
        <f>VLOOKUP(B45,NI!C:P,4,FALSE)</f>
        <v>1261000</v>
      </c>
      <c r="I45" s="11">
        <f>VLOOKUP(B45,EBITDA!B:O,4,FALSE)</f>
        <v>2447000</v>
      </c>
      <c r="J45" s="11">
        <f>VLOOKUP(B45,EQIT!B:O,4,FALSE)</f>
        <v>11299000</v>
      </c>
      <c r="K45" s="11">
        <f>VLOOKUP(B45,DEBT!B:O,4,FALSE)</f>
        <v>24264000</v>
      </c>
      <c r="L45" s="11">
        <f>VLOOKUP(B45,REV!B:O,4,FALSE)</f>
        <v>11818000</v>
      </c>
      <c r="M45" s="11">
        <f>VLOOKUP(B45,RoA!B:O,4,FALSE)</f>
        <v>1.1299999999999999</v>
      </c>
      <c r="N45" s="11">
        <f>VLOOKUP(B45,RoE!B:O,4,FALSE)</f>
        <v>13.59</v>
      </c>
      <c r="O45" s="11">
        <f>VLOOKUP(B45,ASSET!B:P,4,FALSE)</f>
        <v>142543000</v>
      </c>
      <c r="P45" s="11">
        <f>VLOOKUP(B45,MCAP!B:P,4,FALSE)</f>
        <v>31366261</v>
      </c>
      <c r="Q45" s="11">
        <f>VLOOKUP(B45,MB!B:O,4,FALSE)</f>
        <v>2.29</v>
      </c>
      <c r="R45" s="11" t="str">
        <f t="shared" si="3"/>
        <v>D</v>
      </c>
    </row>
    <row r="46" spans="1:18" x14ac:dyDescent="0.3">
      <c r="A46" s="20" t="s">
        <v>329</v>
      </c>
      <c r="B46" s="20">
        <v>916548</v>
      </c>
      <c r="C46" s="21">
        <f>VLOOKUP(B46,ESGC!B:C,2,FALSE)</f>
        <v>43.204963427377201</v>
      </c>
      <c r="D46" s="21" t="str">
        <f t="shared" si="0"/>
        <v>C</v>
      </c>
      <c r="E46" s="21">
        <f>VLOOKUP(B46,ESG!A:M,3,FALSE)</f>
        <v>84.685788923719898</v>
      </c>
      <c r="F46" s="11" t="b">
        <f t="shared" si="1"/>
        <v>0</v>
      </c>
      <c r="G46" s="13" t="str">
        <f t="shared" si="2"/>
        <v>A</v>
      </c>
      <c r="H46" s="11">
        <f>VLOOKUP(B46,NI!C:P,4,FALSE)</f>
        <v>12884000</v>
      </c>
      <c r="I46" s="11">
        <f>VLOOKUP(B46,EBITDA!B:O,4,FALSE)</f>
        <v>28618000</v>
      </c>
      <c r="J46" s="11">
        <f>VLOOKUP(B46,EQIT!B:O,4,FALSE)</f>
        <v>64608000</v>
      </c>
      <c r="K46" s="11">
        <f>VLOOKUP(B46,DEBT!B:O,4,FALSE)</f>
        <v>44671000</v>
      </c>
      <c r="L46" s="11">
        <f>VLOOKUP(B46,REV!B:O,4,FALSE)</f>
        <v>378611000</v>
      </c>
      <c r="M46" s="11">
        <f>VLOOKUP(B46,RoA!B:O,4,FALSE)</f>
        <v>8.9499999999999993</v>
      </c>
      <c r="N46" s="11">
        <f>VLOOKUP(B46,RoE!B:O,4,FALSE)</f>
        <v>20.18</v>
      </c>
      <c r="O46" s="11">
        <f>VLOOKUP(B46,ASSET!B:P,4,FALSE)</f>
        <v>163514000</v>
      </c>
      <c r="P46" s="11">
        <f>VLOOKUP(B46,MCAP!B:P,4,FALSE)</f>
        <v>188836690</v>
      </c>
      <c r="Q46" s="11">
        <f>VLOOKUP(B46,MB!B:O,4,FALSE)</f>
        <v>2.79</v>
      </c>
      <c r="R46" s="11" t="str">
        <f t="shared" si="3"/>
        <v>D</v>
      </c>
    </row>
    <row r="47" spans="1:18" x14ac:dyDescent="0.3">
      <c r="A47" s="20" t="s">
        <v>330</v>
      </c>
      <c r="B47" s="20">
        <v>921964</v>
      </c>
      <c r="C47" s="21">
        <f>VLOOKUP(B47,ESGC!B:C,2,FALSE)</f>
        <v>38.795819304152602</v>
      </c>
      <c r="D47" s="21" t="str">
        <f t="shared" si="0"/>
        <v>C</v>
      </c>
      <c r="E47" s="21">
        <f>VLOOKUP(B47,ESG!A:M,3,FALSE)</f>
        <v>76.974354657687897</v>
      </c>
      <c r="F47" s="11" t="b">
        <f t="shared" si="1"/>
        <v>0</v>
      </c>
      <c r="G47" s="13" t="str">
        <f t="shared" si="2"/>
        <v>A</v>
      </c>
      <c r="H47" s="11">
        <f>VLOOKUP(B47,NI!C:P,4,FALSE)</f>
        <v>4687000</v>
      </c>
      <c r="I47" s="11">
        <f>VLOOKUP(B47,EBITDA!B:O,4,FALSE)</f>
        <v>9477000</v>
      </c>
      <c r="J47" s="11">
        <f>VLOOKUP(B47,EQIT!B:O,4,FALSE)</f>
        <v>30753000</v>
      </c>
      <c r="K47" s="11">
        <f>VLOOKUP(B47,DEBT!B:O,4,FALSE)</f>
        <v>15446000</v>
      </c>
      <c r="L47" s="11">
        <f>VLOOKUP(B47,REV!B:O,4,FALSE)</f>
        <v>35510000</v>
      </c>
      <c r="M47" s="11">
        <f>VLOOKUP(B47,RoA!B:O,4,FALSE)</f>
        <v>8.5500000000000007</v>
      </c>
      <c r="N47" s="11">
        <f>VLOOKUP(B47,RoE!B:O,4,FALSE)</f>
        <v>14.98</v>
      </c>
      <c r="O47" s="11">
        <f>VLOOKUP(B47,ASSET!B:P,4,FALSE)</f>
        <v>60928000</v>
      </c>
      <c r="P47" s="11">
        <f>VLOOKUP(B47,MCAP!B:P,4,FALSE)</f>
        <v>63339816</v>
      </c>
      <c r="Q47" s="11">
        <f>VLOOKUP(B47,MB!B:O,4,FALSE)</f>
        <v>2.15</v>
      </c>
      <c r="R47" s="11" t="str">
        <f t="shared" si="3"/>
        <v>D</v>
      </c>
    </row>
    <row r="48" spans="1:18" x14ac:dyDescent="0.3">
      <c r="A48" s="20" t="s">
        <v>334</v>
      </c>
      <c r="B48" s="20">
        <v>906195</v>
      </c>
      <c r="C48" s="21">
        <f>VLOOKUP(B48,ESGC!B:C,2,FALSE)</f>
        <v>45.600455929160901</v>
      </c>
      <c r="D48" s="21" t="str">
        <f t="shared" si="0"/>
        <v>C</v>
      </c>
      <c r="E48" s="21">
        <f>VLOOKUP(B48,ESG!A:M,3,FALSE)</f>
        <v>75.957009419297506</v>
      </c>
      <c r="F48" s="11" t="b">
        <f t="shared" si="1"/>
        <v>0</v>
      </c>
      <c r="G48" s="13" t="str">
        <f t="shared" si="2"/>
        <v>A</v>
      </c>
      <c r="H48" s="11">
        <f>VLOOKUP(B48,NI!C:P,4,FALSE)</f>
        <v>8057000</v>
      </c>
      <c r="I48" s="11">
        <f>VLOOKUP(B48,EBITDA!B:O,4,FALSE)</f>
        <v>17261000</v>
      </c>
      <c r="J48" s="11">
        <f>VLOOKUP(B48,EQIT!B:O,4,FALSE)</f>
        <v>47178000</v>
      </c>
      <c r="K48" s="11">
        <f>VLOOKUP(B48,DEBT!B:O,4,FALSE)</f>
        <v>152648000</v>
      </c>
      <c r="L48" s="11">
        <f>VLOOKUP(B48,REV!B:O,4,FALSE)</f>
        <v>54396000</v>
      </c>
      <c r="M48" s="11">
        <f>VLOOKUP(B48,RoA!B:O,4,FALSE)</f>
        <v>2.12</v>
      </c>
      <c r="N48" s="11">
        <f>VLOOKUP(B48,RoE!B:O,4,FALSE)</f>
        <v>17.39</v>
      </c>
      <c r="O48" s="11">
        <f>VLOOKUP(B48,ASSET!B:P,4,FALSE)</f>
        <v>575442000</v>
      </c>
      <c r="P48" s="11">
        <f>VLOOKUP(B48,MCAP!B:P,4,FALSE)</f>
        <v>99539516</v>
      </c>
      <c r="Q48" s="11">
        <f>VLOOKUP(B48,MB!B:O,4,FALSE)</f>
        <v>2.59</v>
      </c>
      <c r="R48" s="11" t="str">
        <f t="shared" si="3"/>
        <v>D</v>
      </c>
    </row>
    <row r="49" spans="1:18" x14ac:dyDescent="0.3">
      <c r="A49" s="20" t="s">
        <v>343</v>
      </c>
      <c r="B49" s="20">
        <v>905284</v>
      </c>
      <c r="C49" s="21">
        <f>VLOOKUP(B49,ESGC!B:C,2,FALSE)</f>
        <v>47.2023863636363</v>
      </c>
      <c r="D49" s="21" t="str">
        <f t="shared" si="0"/>
        <v>C</v>
      </c>
      <c r="E49" s="21">
        <f>VLOOKUP(B49,ESG!A:M,3,FALSE)</f>
        <v>80.4047727272727</v>
      </c>
      <c r="F49" s="11" t="b">
        <f t="shared" si="1"/>
        <v>0</v>
      </c>
      <c r="G49" s="13" t="str">
        <f t="shared" si="2"/>
        <v>A</v>
      </c>
      <c r="H49" s="11">
        <f>VLOOKUP(B49,NI!C:P,4,FALSE)</f>
        <v>1135000</v>
      </c>
      <c r="I49" s="11">
        <f>VLOOKUP(B49,EBITDA!B:O,4,FALSE)</f>
        <v>2745000</v>
      </c>
      <c r="J49" s="11">
        <f>VLOOKUP(B49,EQIT!B:O,4,FALSE)</f>
        <v>8588000</v>
      </c>
      <c r="K49" s="11">
        <f>VLOOKUP(B49,DEBT!B:O,4,FALSE)</f>
        <v>8096000</v>
      </c>
      <c r="L49" s="11">
        <f>VLOOKUP(B49,REV!B:O,4,FALSE)</f>
        <v>17228000</v>
      </c>
      <c r="M49" s="11">
        <f>VLOOKUP(B49,RoA!B:O,4,FALSE)</f>
        <v>7.18</v>
      </c>
      <c r="N49" s="11">
        <f>VLOOKUP(B49,RoE!B:O,4,FALSE)</f>
        <v>14.49</v>
      </c>
      <c r="O49" s="11">
        <f>VLOOKUP(B49,ASSET!B:P,4,FALSE)</f>
        <v>22194000</v>
      </c>
      <c r="P49" s="11">
        <f>VLOOKUP(B49,MCAP!B:P,4,FALSE)</f>
        <v>14849096</v>
      </c>
      <c r="Q49" s="11">
        <f>VLOOKUP(B49,MB!B:O,4,FALSE)</f>
        <v>1.84</v>
      </c>
      <c r="R49" s="11" t="str">
        <f t="shared" si="3"/>
        <v>D</v>
      </c>
    </row>
    <row r="50" spans="1:18" x14ac:dyDescent="0.3">
      <c r="A50" s="20" t="s">
        <v>2</v>
      </c>
      <c r="B50" s="20" t="s">
        <v>350</v>
      </c>
      <c r="C50" s="21">
        <f>VLOOKUP(B50,ESGC!B:C,2,FALSE)</f>
        <v>51.685845588235203</v>
      </c>
      <c r="D50" s="21" t="str">
        <f t="shared" si="0"/>
        <v>B</v>
      </c>
      <c r="E50" s="21">
        <f>VLOOKUP(B50,ESG!A:M,3,FALSE)</f>
        <v>51.685845588235203</v>
      </c>
      <c r="F50" s="11" t="b">
        <f t="shared" si="1"/>
        <v>1</v>
      </c>
      <c r="G50" s="11" t="str">
        <f t="shared" si="2"/>
        <v>B</v>
      </c>
      <c r="H50" s="11">
        <f>VLOOKUP(B50,NI!C:P,4,FALSE)</f>
        <v>1243148</v>
      </c>
      <c r="I50" s="11">
        <f>VLOOKUP(B50,EBITDA!B:O,4,FALSE)</f>
        <v>3088453</v>
      </c>
      <c r="J50" s="11">
        <f>VLOOKUP(B50,EQIT!B:O,4,FALSE)</f>
        <v>2063332</v>
      </c>
      <c r="K50" s="11">
        <f>VLOOKUP(B50,DEBT!B:O,4,FALSE)</f>
        <v>26360</v>
      </c>
      <c r="L50" s="11">
        <f>VLOOKUP(B50,REV!B:O,4,FALSE)</f>
        <v>21452747</v>
      </c>
      <c r="M50" s="11">
        <f>VLOOKUP(B50,RoA!B:O,4,FALSE)</f>
        <v>12.94</v>
      </c>
      <c r="N50" s="11">
        <f>VLOOKUP(B50,RoE!B:O,4,FALSE)</f>
        <v>62.82</v>
      </c>
      <c r="O50" s="11">
        <f>VLOOKUP(B50,ASSET!B:P,4,FALSE)</f>
        <v>10357304</v>
      </c>
      <c r="P50" s="11">
        <f>VLOOKUP(B50,MCAP!B:P,4,FALSE)</f>
        <v>27330590</v>
      </c>
      <c r="Q50" s="11">
        <f>VLOOKUP(B50,MB!B:O,4,FALSE)</f>
        <v>10.9</v>
      </c>
      <c r="R50" s="11"/>
    </row>
    <row r="51" spans="1:18" x14ac:dyDescent="0.3">
      <c r="A51" s="20" t="s">
        <v>6</v>
      </c>
      <c r="B51" s="20">
        <v>936365</v>
      </c>
      <c r="C51" s="21">
        <f>VLOOKUP(B51,ESGC!B:C,2,FALSE)</f>
        <v>66.492963194382398</v>
      </c>
      <c r="D51" s="21" t="str">
        <f t="shared" si="0"/>
        <v>B</v>
      </c>
      <c r="E51" s="21">
        <f>VLOOKUP(B51,ESG!A:M,3,FALSE)</f>
        <v>66.492963194382398</v>
      </c>
      <c r="F51" s="11" t="b">
        <f t="shared" si="1"/>
        <v>1</v>
      </c>
      <c r="G51" s="11" t="str">
        <f t="shared" si="2"/>
        <v>B</v>
      </c>
      <c r="H51" s="11">
        <f>VLOOKUP(B51,NI!C:P,4,FALSE)</f>
        <v>-3379000</v>
      </c>
      <c r="I51" s="11">
        <f>VLOOKUP(B51,EBITDA!B:O,4,FALSE)</f>
        <v>-1494000</v>
      </c>
      <c r="J51" s="11">
        <f>VLOOKUP(B51,EQIT!B:O,4,FALSE)</f>
        <v>2990000</v>
      </c>
      <c r="K51" s="11">
        <f>VLOOKUP(B51,DEBT!B:O,4,FALSE)</f>
        <v>5269000</v>
      </c>
      <c r="L51" s="11">
        <f>VLOOKUP(B51,REV!B:O,4,FALSE)</f>
        <v>6013000</v>
      </c>
      <c r="M51" s="11">
        <f>VLOOKUP(B51,RoA!B:O,4,FALSE)</f>
        <v>-25.46</v>
      </c>
      <c r="N51" s="11">
        <f>VLOOKUP(B51,RoE!B:O,4,FALSE)</f>
        <v>-77.010000000000005</v>
      </c>
      <c r="O51" s="11">
        <f>VLOOKUP(B51,ASSET!B:P,4,FALSE)</f>
        <v>11523000</v>
      </c>
      <c r="P51" s="11">
        <f>VLOOKUP(B51,MCAP!B:P,4,FALSE)</f>
        <v>4545000</v>
      </c>
      <c r="Q51" s="11">
        <f>VLOOKUP(B51,MB!B:O,4,FALSE)</f>
        <v>2.4700000000000002</v>
      </c>
      <c r="R51" s="11"/>
    </row>
    <row r="52" spans="1:18" x14ac:dyDescent="0.3">
      <c r="A52" s="20" t="s">
        <v>7</v>
      </c>
      <c r="B52" s="20">
        <v>545101</v>
      </c>
      <c r="C52" s="21">
        <f>VLOOKUP(B52,ESGC!B:C,2,FALSE)</f>
        <v>50.5035581602218</v>
      </c>
      <c r="D52" s="21" t="str">
        <f t="shared" si="0"/>
        <v>B</v>
      </c>
      <c r="E52" s="21">
        <f>VLOOKUP(B52,ESG!A:M,3,FALSE)</f>
        <v>50.5035581602218</v>
      </c>
      <c r="F52" s="11" t="b">
        <f t="shared" si="1"/>
        <v>1</v>
      </c>
      <c r="G52" s="11" t="str">
        <f t="shared" si="2"/>
        <v>B</v>
      </c>
      <c r="H52" s="11">
        <f>VLOOKUP(B52,NI!C:P,4,FALSE)</f>
        <v>495000</v>
      </c>
      <c r="I52" s="11">
        <f>VLOOKUP(B52,EBITDA!B:O,4,FALSE)</f>
        <v>4268000</v>
      </c>
      <c r="J52" s="11">
        <f>VLOOKUP(B52,EQIT!B:O,4,FALSE)</f>
        <v>3164000</v>
      </c>
      <c r="K52" s="11">
        <f>VLOOKUP(B52,DEBT!B:O,4,FALSE)</f>
        <v>17994000</v>
      </c>
      <c r="L52" s="11">
        <f>VLOOKUP(B52,REV!B:O,4,FALSE)</f>
        <v>13588000</v>
      </c>
      <c r="M52" s="11">
        <f>VLOOKUP(B52,RoA!B:O,4,FALSE)</f>
        <v>3.32</v>
      </c>
      <c r="N52" s="11">
        <f>VLOOKUP(B52,RoE!B:O,4,FALSE)</f>
        <v>-3.06</v>
      </c>
      <c r="O52" s="11">
        <f>VLOOKUP(B52,ASSET!B:P,4,FALSE)</f>
        <v>33806000</v>
      </c>
      <c r="P52" s="11">
        <f>VLOOKUP(B52,MCAP!B:P,4,FALSE)</f>
        <v>14338569</v>
      </c>
      <c r="Q52" s="11">
        <f>VLOOKUP(B52,MB!B:O,4,FALSE)</f>
        <v>4.08</v>
      </c>
      <c r="R52" s="11"/>
    </row>
    <row r="53" spans="1:18" x14ac:dyDescent="0.3">
      <c r="A53" s="20" t="s">
        <v>8</v>
      </c>
      <c r="B53" s="20">
        <v>933185</v>
      </c>
      <c r="C53" s="21">
        <f>VLOOKUP(B53,ESGC!B:C,2,FALSE)</f>
        <v>52.782482993197199</v>
      </c>
      <c r="D53" s="21" t="str">
        <f t="shared" si="0"/>
        <v>B</v>
      </c>
      <c r="E53" s="21">
        <f>VLOOKUP(B53,ESG!A:M,3,FALSE)</f>
        <v>52.782482993197199</v>
      </c>
      <c r="F53" s="11" t="b">
        <f t="shared" si="1"/>
        <v>1</v>
      </c>
      <c r="G53" s="11" t="str">
        <f t="shared" si="2"/>
        <v>B</v>
      </c>
      <c r="H53" s="11">
        <f>VLOOKUP(B53,NI!C:P,4,FALSE)</f>
        <v>1634000</v>
      </c>
      <c r="I53" s="11">
        <f>VLOOKUP(B53,EBITDA!B:O,4,FALSE)</f>
        <v>2577000</v>
      </c>
      <c r="J53" s="11">
        <f>VLOOKUP(B53,EQIT!B:O,4,FALSE)</f>
        <v>7921000</v>
      </c>
      <c r="K53" s="11">
        <f>VLOOKUP(B53,DEBT!B:O,4,FALSE)</f>
        <v>1465000</v>
      </c>
      <c r="L53" s="11">
        <f>VLOOKUP(B53,REV!B:O,4,FALSE)</f>
        <v>15416000</v>
      </c>
      <c r="M53" s="11">
        <f>VLOOKUP(B53,RoA!B:O,4,FALSE)</f>
        <v>2.63</v>
      </c>
      <c r="N53" s="11">
        <f>VLOOKUP(B53,RoE!B:O,4,FALSE)</f>
        <v>22.06</v>
      </c>
      <c r="O53" s="11">
        <f>VLOOKUP(B53,ASSET!B:P,4,FALSE)</f>
        <v>65805000</v>
      </c>
      <c r="P53" s="11">
        <f>VLOOKUP(B53,MCAP!B:P,4,FALSE)</f>
        <v>30471374</v>
      </c>
      <c r="Q53" s="11">
        <f>VLOOKUP(B53,MB!B:O,4,FALSE)</f>
        <v>3.41</v>
      </c>
      <c r="R53" s="11"/>
    </row>
    <row r="54" spans="1:18" x14ac:dyDescent="0.3">
      <c r="A54" s="20" t="s">
        <v>10</v>
      </c>
      <c r="B54" s="20">
        <v>905271</v>
      </c>
      <c r="C54" s="21">
        <f>VLOOKUP(B54,ESGC!B:C,2,FALSE)</f>
        <v>66.565326340326294</v>
      </c>
      <c r="D54" s="21" t="str">
        <f t="shared" si="0"/>
        <v>B</v>
      </c>
      <c r="E54" s="21">
        <f>VLOOKUP(B54,ESG!A:M,3,FALSE)</f>
        <v>66.565326340326294</v>
      </c>
      <c r="F54" s="11" t="b">
        <f t="shared" si="1"/>
        <v>1</v>
      </c>
      <c r="G54" s="11" t="str">
        <f t="shared" si="2"/>
        <v>B</v>
      </c>
      <c r="H54" s="11">
        <f>VLOOKUP(B54,NI!C:P,4,FALSE)</f>
        <v>1042700</v>
      </c>
      <c r="I54" s="11">
        <f>VLOOKUP(B54,EBITDA!B:O,4,FALSE)</f>
        <v>2247700</v>
      </c>
      <c r="J54" s="11">
        <f>VLOOKUP(B54,EQIT!B:O,4,FALSE)</f>
        <v>5495600</v>
      </c>
      <c r="K54" s="11">
        <f>VLOOKUP(B54,DEBT!B:O,4,FALSE)</f>
        <v>3677200</v>
      </c>
      <c r="L54" s="11">
        <f>VLOOKUP(B54,REV!B:O,4,FALSE)</f>
        <v>10037800</v>
      </c>
      <c r="M54" s="11">
        <f>VLOOKUP(B54,RoA!B:O,4,FALSE)</f>
        <v>9.61</v>
      </c>
      <c r="N54" s="11">
        <f>VLOOKUP(B54,RoE!B:O,4,FALSE)</f>
        <v>19.88</v>
      </c>
      <c r="O54" s="11">
        <f>VLOOKUP(B54,ASSET!B:P,4,FALSE)</f>
        <v>12612500</v>
      </c>
      <c r="P54" s="11">
        <f>VLOOKUP(B54,MCAP!B:P,4,FALSE)</f>
        <v>21240531</v>
      </c>
      <c r="Q54" s="11">
        <f>VLOOKUP(B54,MB!B:O,4,FALSE)</f>
        <v>3.65</v>
      </c>
      <c r="R54" s="11"/>
    </row>
    <row r="55" spans="1:18" x14ac:dyDescent="0.3">
      <c r="A55" s="20" t="s">
        <v>12</v>
      </c>
      <c r="B55" s="20">
        <v>130298</v>
      </c>
      <c r="C55" s="21">
        <f>VLOOKUP(B55,ESGC!B:C,2,FALSE)</f>
        <v>51.461783952959003</v>
      </c>
      <c r="D55" s="21" t="str">
        <f t="shared" si="0"/>
        <v>B</v>
      </c>
      <c r="E55" s="21">
        <f>VLOOKUP(B55,ESG!A:M,3,FALSE)</f>
        <v>51.461783952959003</v>
      </c>
      <c r="F55" s="11" t="b">
        <f t="shared" si="1"/>
        <v>1</v>
      </c>
      <c r="G55" s="11" t="str">
        <f t="shared" si="2"/>
        <v>B</v>
      </c>
      <c r="H55" s="11">
        <f>VLOOKUP(B55,NI!C:P,4,FALSE)</f>
        <v>229690</v>
      </c>
      <c r="I55" s="11">
        <f>VLOOKUP(B55,EBITDA!B:O,4,FALSE)</f>
        <v>423006</v>
      </c>
      <c r="J55" s="11">
        <f>VLOOKUP(B55,EQIT!B:O,4,FALSE)</f>
        <v>1278305</v>
      </c>
      <c r="K55" s="11">
        <f>VLOOKUP(B55,DEBT!B:O,4,FALSE)</f>
        <v>723938</v>
      </c>
      <c r="L55" s="11">
        <f>VLOOKUP(B55,REV!B:O,4,FALSE)</f>
        <v>2336187</v>
      </c>
      <c r="M55" s="11">
        <f>VLOOKUP(B55,RoA!B:O,4,FALSE)</f>
        <v>9.57</v>
      </c>
      <c r="N55" s="11">
        <f>VLOOKUP(B55,RoE!B:O,4,FALSE)</f>
        <v>19.920000000000002</v>
      </c>
      <c r="O55" s="11">
        <f>VLOOKUP(B55,ASSET!B:P,4,FALSE)</f>
        <v>2803512</v>
      </c>
      <c r="P55" s="11">
        <f>VLOOKUP(B55,MCAP!B:P,4,FALSE)</f>
        <v>3907778</v>
      </c>
      <c r="Q55" s="11">
        <f>VLOOKUP(B55,MB!B:O,4,FALSE)</f>
        <v>3.18</v>
      </c>
      <c r="R55" s="11"/>
    </row>
    <row r="56" spans="1:18" x14ac:dyDescent="0.3">
      <c r="A56" s="20" t="s">
        <v>14</v>
      </c>
      <c r="B56" s="20">
        <v>906979</v>
      </c>
      <c r="C56" s="21">
        <f>VLOOKUP(B56,ESGC!B:C,2,FALSE)</f>
        <v>53.860865470148099</v>
      </c>
      <c r="D56" s="21" t="str">
        <f t="shared" si="0"/>
        <v>B</v>
      </c>
      <c r="E56" s="21">
        <f>VLOOKUP(B56,ESG!A:M,3,FALSE)</f>
        <v>53.860865470148099</v>
      </c>
      <c r="F56" s="11" t="b">
        <f t="shared" si="1"/>
        <v>1</v>
      </c>
      <c r="G56" s="11" t="str">
        <f t="shared" si="2"/>
        <v>B</v>
      </c>
      <c r="H56" s="11">
        <f>VLOOKUP(B56,NI!C:P,4,FALSE)</f>
        <v>424700</v>
      </c>
      <c r="I56" s="11">
        <f>VLOOKUP(B56,EBITDA!B:O,4,FALSE)</f>
        <v>1051400</v>
      </c>
      <c r="J56" s="11">
        <f>VLOOKUP(B56,EQIT!B:O,4,FALSE)</f>
        <v>2681200</v>
      </c>
      <c r="K56" s="11">
        <f>VLOOKUP(B56,DEBT!B:O,4,FALSE)</f>
        <v>1655900</v>
      </c>
      <c r="L56" s="11">
        <f>VLOOKUP(B56,REV!B:O,4,FALSE)</f>
        <v>3437600</v>
      </c>
      <c r="M56" s="11">
        <f>VLOOKUP(B56,RoA!B:O,4,FALSE)</f>
        <v>6.95</v>
      </c>
      <c r="N56" s="11">
        <f>VLOOKUP(B56,RoE!B:O,4,FALSE)</f>
        <v>15.95</v>
      </c>
      <c r="O56" s="11">
        <f>VLOOKUP(B56,ASSET!B:P,4,FALSE)</f>
        <v>7189700</v>
      </c>
      <c r="P56" s="11">
        <f>VLOOKUP(B56,MCAP!B:P,4,FALSE)</f>
        <v>4490520</v>
      </c>
      <c r="Q56" s="11">
        <f>VLOOKUP(B56,MB!B:O,4,FALSE)</f>
        <v>1.59</v>
      </c>
      <c r="R56" s="11"/>
    </row>
    <row r="57" spans="1:18" x14ac:dyDescent="0.3">
      <c r="A57" s="20" t="s">
        <v>19</v>
      </c>
      <c r="B57" s="20">
        <v>670942</v>
      </c>
      <c r="C57" s="21">
        <f>VLOOKUP(B57,ESGC!B:C,2,FALSE)</f>
        <v>53.852774295704897</v>
      </c>
      <c r="D57" s="21" t="str">
        <f t="shared" si="0"/>
        <v>B</v>
      </c>
      <c r="E57" s="21">
        <f>VLOOKUP(B57,ESG!A:M,3,FALSE)</f>
        <v>53.852774295704897</v>
      </c>
      <c r="F57" s="11" t="b">
        <f t="shared" si="1"/>
        <v>1</v>
      </c>
      <c r="G57" s="11" t="str">
        <f t="shared" si="2"/>
        <v>B</v>
      </c>
      <c r="H57" s="11">
        <f>VLOOKUP(B57,NI!C:P,4,FALSE)</f>
        <v>618000</v>
      </c>
      <c r="I57" s="11">
        <f>VLOOKUP(B57,EBITDA!B:O,4,FALSE)</f>
        <v>2176000</v>
      </c>
      <c r="J57" s="11">
        <f>VLOOKUP(B57,EQIT!B:O,4,FALSE)</f>
        <v>6752000</v>
      </c>
      <c r="K57" s="11">
        <f>VLOOKUP(B57,DEBT!B:O,4,FALSE)</f>
        <v>7400000</v>
      </c>
      <c r="L57" s="11">
        <f>VLOOKUP(B57,REV!B:O,4,FALSE)</f>
        <v>7546000</v>
      </c>
      <c r="M57" s="11">
        <f>VLOOKUP(B57,RoA!B:O,4,FALSE)</f>
        <v>4.47</v>
      </c>
      <c r="N57" s="11">
        <f>VLOOKUP(B57,RoE!B:O,4,FALSE)</f>
        <v>9.27</v>
      </c>
      <c r="O57" s="11">
        <f>VLOOKUP(B57,ASSET!B:P,4,FALSE)</f>
        <v>20728000</v>
      </c>
      <c r="P57" s="11">
        <f>VLOOKUP(B57,MCAP!B:P,4,FALSE)</f>
        <v>11291943</v>
      </c>
      <c r="Q57" s="11">
        <f>VLOOKUP(B57,MB!B:O,4,FALSE)</f>
        <v>1.63</v>
      </c>
      <c r="R57" s="11"/>
    </row>
    <row r="58" spans="1:18" x14ac:dyDescent="0.3">
      <c r="A58" s="20" t="s">
        <v>21</v>
      </c>
      <c r="B58" s="20">
        <v>906156</v>
      </c>
      <c r="C58" s="21">
        <f>VLOOKUP(B58,ESGC!B:C,2,FALSE)</f>
        <v>67.328067748621294</v>
      </c>
      <c r="D58" s="21" t="str">
        <f t="shared" si="0"/>
        <v>B</v>
      </c>
      <c r="E58" s="21">
        <f>VLOOKUP(B58,ESG!A:M,3,FALSE)</f>
        <v>67.328067748621294</v>
      </c>
      <c r="F58" s="11" t="b">
        <f t="shared" si="1"/>
        <v>1</v>
      </c>
      <c r="G58" s="11" t="str">
        <f t="shared" si="2"/>
        <v>B</v>
      </c>
      <c r="H58" s="11">
        <f>VLOOKUP(B58,NI!C:P,4,FALSE)</f>
        <v>4012000</v>
      </c>
      <c r="I58" s="11">
        <f>VLOOKUP(B58,EBITDA!B:O,4,FALSE)</f>
        <v>10040000</v>
      </c>
      <c r="J58" s="11">
        <f>VLOOKUP(B58,EQIT!B:O,4,FALSE)</f>
        <v>11029000</v>
      </c>
      <c r="K58" s="11">
        <f>VLOOKUP(B58,DEBT!B:O,4,FALSE)</f>
        <v>72734000</v>
      </c>
      <c r="L58" s="11">
        <f>VLOOKUP(B58,REV!B:O,4,FALSE)</f>
        <v>31557000</v>
      </c>
      <c r="M58" s="11">
        <f>VLOOKUP(B58,RoA!B:O,4,FALSE)</f>
        <v>4.74</v>
      </c>
      <c r="N58" s="11">
        <f>VLOOKUP(B58,RoE!B:O,4,FALSE)</f>
        <v>37.25</v>
      </c>
      <c r="O58" s="11">
        <f>VLOOKUP(B58,ASSET!B:P,4,FALSE)</f>
        <v>147419000</v>
      </c>
      <c r="P58" s="11">
        <f>VLOOKUP(B58,MCAP!B:P,4,FALSE)</f>
        <v>60239160</v>
      </c>
      <c r="Q58" s="11">
        <f>VLOOKUP(B58,MB!B:O,4,FALSE)</f>
        <v>6.45</v>
      </c>
      <c r="R58" s="11"/>
    </row>
    <row r="59" spans="1:18" x14ac:dyDescent="0.3">
      <c r="A59" s="20" t="s">
        <v>24</v>
      </c>
      <c r="B59" s="20" t="s">
        <v>353</v>
      </c>
      <c r="C59" s="21">
        <f>VLOOKUP(B59,ESGC!B:C,2,FALSE)</f>
        <v>54.302886977886899</v>
      </c>
      <c r="D59" s="21" t="str">
        <f t="shared" si="0"/>
        <v>B</v>
      </c>
      <c r="E59" s="21">
        <f>VLOOKUP(B59,ESG!A:M,3,FALSE)</f>
        <v>54.302886977886899</v>
      </c>
      <c r="F59" s="11" t="b">
        <f t="shared" si="1"/>
        <v>1</v>
      </c>
      <c r="G59" s="11" t="str">
        <f t="shared" si="2"/>
        <v>B</v>
      </c>
      <c r="H59" s="11">
        <f>VLOOKUP(B59,NI!C:P,4,FALSE)</f>
        <v>814000</v>
      </c>
      <c r="I59" s="11">
        <f>VLOOKUP(B59,EBITDA!B:O,4,FALSE)</f>
        <v>2110000</v>
      </c>
      <c r="J59" s="11">
        <f>VLOOKUP(B59,EQIT!B:O,4,FALSE)</f>
        <v>7810000</v>
      </c>
      <c r="K59" s="11">
        <f>VLOOKUP(B59,DEBT!B:O,4,FALSE)</f>
        <v>2018000</v>
      </c>
      <c r="L59" s="11">
        <f>VLOOKUP(B59,REV!B:O,4,FALSE)</f>
        <v>8909000</v>
      </c>
      <c r="M59" s="11">
        <f>VLOOKUP(B59,RoA!B:O,4,FALSE)</f>
        <v>0.99</v>
      </c>
      <c r="N59" s="11">
        <f>VLOOKUP(B59,RoE!B:O,4,FALSE)</f>
        <v>10.35</v>
      </c>
      <c r="O59" s="11">
        <f>VLOOKUP(B59,ASSET!B:P,4,FALSE)</f>
        <v>109110000</v>
      </c>
      <c r="P59" s="11">
        <f>VLOOKUP(B59,MCAP!B:P,4,FALSE)</f>
        <v>12551184</v>
      </c>
      <c r="Q59" s="11">
        <f>VLOOKUP(B59,MB!B:O,4,FALSE)</f>
        <v>1.85</v>
      </c>
      <c r="R59" s="11"/>
    </row>
    <row r="60" spans="1:18" x14ac:dyDescent="0.3">
      <c r="A60" s="20" t="s">
        <v>26</v>
      </c>
      <c r="B60" s="20">
        <v>938692</v>
      </c>
      <c r="C60" s="21">
        <f>VLOOKUP(B60,ESGC!B:C,2,FALSE)</f>
        <v>66.273593073593105</v>
      </c>
      <c r="D60" s="21" t="str">
        <f t="shared" si="0"/>
        <v>B</v>
      </c>
      <c r="E60" s="21">
        <f>VLOOKUP(B60,ESG!A:M,3,FALSE)</f>
        <v>66.273593073593105</v>
      </c>
      <c r="F60" s="11" t="b">
        <f t="shared" si="1"/>
        <v>1</v>
      </c>
      <c r="G60" s="11" t="str">
        <f t="shared" si="2"/>
        <v>B</v>
      </c>
      <c r="H60" s="11">
        <f>VLOOKUP(B60,NI!C:P,4,FALSE)</f>
        <v>3166000</v>
      </c>
      <c r="I60" s="11">
        <f>VLOOKUP(B60,EBITDA!B:O,4,FALSE)</f>
        <v>5437000</v>
      </c>
      <c r="J60" s="11">
        <f>VLOOKUP(B60,EQIT!B:O,4,FALSE)</f>
        <v>17869000</v>
      </c>
      <c r="K60" s="11">
        <f>VLOOKUP(B60,DEBT!B:O,4,FALSE)</f>
        <v>11177000</v>
      </c>
      <c r="L60" s="11">
        <f>VLOOKUP(B60,REV!B:O,4,FALSE)</f>
        <v>14771000</v>
      </c>
      <c r="M60" s="11">
        <f>VLOOKUP(B60,RoA!B:O,4,FALSE)</f>
        <v>9.8800000000000008</v>
      </c>
      <c r="N60" s="11">
        <f>VLOOKUP(B60,RoE!B:O,4,FALSE)</f>
        <v>17.190000000000001</v>
      </c>
      <c r="O60" s="11">
        <f>VLOOKUP(B60,ASSET!B:P,4,FALSE)</f>
        <v>34639000</v>
      </c>
      <c r="P60" s="11">
        <f>VLOOKUP(B60,MCAP!B:P,4,FALSE)</f>
        <v>50480280</v>
      </c>
      <c r="Q60" s="11">
        <f>VLOOKUP(B60,MB!B:O,4,FALSE)</f>
        <v>3.36</v>
      </c>
      <c r="R60" s="11"/>
    </row>
    <row r="61" spans="1:18" x14ac:dyDescent="0.3">
      <c r="A61" s="20" t="s">
        <v>48</v>
      </c>
      <c r="B61" s="20">
        <v>916365</v>
      </c>
      <c r="C61" s="21">
        <f>VLOOKUP(B61,ESGC!B:C,2,FALSE)</f>
        <v>74.886138088012103</v>
      </c>
      <c r="D61" s="21" t="str">
        <f t="shared" si="0"/>
        <v>B</v>
      </c>
      <c r="E61" s="21">
        <f>VLOOKUP(B61,ESG!A:M,3,FALSE)</f>
        <v>74.886138088012103</v>
      </c>
      <c r="F61" s="11" t="b">
        <f t="shared" si="1"/>
        <v>1</v>
      </c>
      <c r="G61" s="11" t="str">
        <f t="shared" si="2"/>
        <v>B</v>
      </c>
      <c r="H61" s="11">
        <f>VLOOKUP(B61,NI!C:P,4,FALSE)</f>
        <v>1707000</v>
      </c>
      <c r="I61" s="11">
        <f>VLOOKUP(B61,EBITDA!B:O,4,FALSE)</f>
        <v>2846000</v>
      </c>
      <c r="J61" s="11">
        <f>VLOOKUP(B61,EQIT!B:O,4,FALSE)</f>
        <v>6916000</v>
      </c>
      <c r="K61" s="11">
        <f>VLOOKUP(B61,DEBT!B:O,4,FALSE)</f>
        <v>3089000</v>
      </c>
      <c r="L61" s="11">
        <f>VLOOKUP(B61,REV!B:O,4,FALSE)</f>
        <v>11263000</v>
      </c>
      <c r="M61" s="11">
        <f>VLOOKUP(B61,RoA!B:O,4,FALSE)</f>
        <v>12.61</v>
      </c>
      <c r="N61" s="11">
        <f>VLOOKUP(B61,RoE!B:O,4,FALSE)</f>
        <v>25.89</v>
      </c>
      <c r="O61" s="11">
        <f>VLOOKUP(B61,ASSET!B:P,4,FALSE)</f>
        <v>14605000</v>
      </c>
      <c r="P61" s="11">
        <f>VLOOKUP(B61,MCAP!B:P,4,FALSE)</f>
        <v>36782679</v>
      </c>
      <c r="Q61" s="11">
        <f>VLOOKUP(B61,MB!B:O,4,FALSE)</f>
        <v>5.22</v>
      </c>
      <c r="R61" s="11"/>
    </row>
    <row r="62" spans="1:18" x14ac:dyDescent="0.3">
      <c r="A62" s="20" t="s">
        <v>60</v>
      </c>
      <c r="B62" s="20">
        <v>755148</v>
      </c>
      <c r="C62" s="21">
        <f>VLOOKUP(B62,ESGC!B:C,2,FALSE)</f>
        <v>50.896861471861399</v>
      </c>
      <c r="D62" s="21" t="str">
        <f t="shared" si="0"/>
        <v>B</v>
      </c>
      <c r="E62" s="21">
        <f>VLOOKUP(B62,ESG!A:M,3,FALSE)</f>
        <v>50.896861471861399</v>
      </c>
      <c r="F62" s="11" t="b">
        <f t="shared" si="1"/>
        <v>1</v>
      </c>
      <c r="G62" s="11" t="str">
        <f t="shared" si="2"/>
        <v>B</v>
      </c>
      <c r="H62" s="11">
        <f>VLOOKUP(B62,NI!C:P,4,FALSE)</f>
        <v>296252</v>
      </c>
      <c r="I62" s="11">
        <f>VLOOKUP(B62,EBITDA!B:O,4,FALSE)</f>
        <v>510121</v>
      </c>
      <c r="J62" s="11">
        <f>VLOOKUP(B62,EQIT!B:O,4,FALSE)</f>
        <v>2080066</v>
      </c>
      <c r="K62" s="11">
        <f>VLOOKUP(B62,DEBT!B:O,4,FALSE)</f>
        <v>730385</v>
      </c>
      <c r="L62" s="11">
        <f>VLOOKUP(B62,REV!B:O,4,FALSE)</f>
        <v>1615013</v>
      </c>
      <c r="M62" s="11">
        <f>VLOOKUP(B62,RoA!B:O,4,FALSE)</f>
        <v>8.7100000000000009</v>
      </c>
      <c r="N62" s="11">
        <f>VLOOKUP(B62,RoE!B:O,4,FALSE)</f>
        <v>15.68</v>
      </c>
      <c r="O62" s="11">
        <f>VLOOKUP(B62,ASSET!B:P,4,FALSE)</f>
        <v>3661011</v>
      </c>
      <c r="P62" s="11">
        <f>VLOOKUP(B62,MCAP!B:P,4,FALSE)</f>
        <v>4139060</v>
      </c>
      <c r="Q62" s="11">
        <f>VLOOKUP(B62,MB!B:O,4,FALSE)</f>
        <v>2.92</v>
      </c>
      <c r="R62" s="11"/>
    </row>
    <row r="63" spans="1:18" x14ac:dyDescent="0.3">
      <c r="A63" s="20" t="s">
        <v>63</v>
      </c>
      <c r="B63" s="20">
        <v>944704</v>
      </c>
      <c r="C63" s="21">
        <f>VLOOKUP(B63,ESGC!B:C,2,FALSE)</f>
        <v>51.426224105461301</v>
      </c>
      <c r="D63" s="21" t="str">
        <f t="shared" si="0"/>
        <v>B</v>
      </c>
      <c r="E63" s="21">
        <f>VLOOKUP(B63,ESG!A:M,3,FALSE)</f>
        <v>51.426224105461301</v>
      </c>
      <c r="F63" s="11" t="b">
        <f t="shared" si="1"/>
        <v>1</v>
      </c>
      <c r="G63" s="11" t="str">
        <f t="shared" si="2"/>
        <v>B</v>
      </c>
      <c r="H63" s="11">
        <f>VLOOKUP(B63,NI!C:P,4,FALSE)</f>
        <v>839700</v>
      </c>
      <c r="I63" s="11">
        <f>VLOOKUP(B63,EBITDA!B:O,4,FALSE)</f>
        <v>1695800</v>
      </c>
      <c r="J63" s="11">
        <f>VLOOKUP(B63,EQIT!B:O,4,FALSE)</f>
        <v>7376900</v>
      </c>
      <c r="K63" s="11">
        <f>VLOOKUP(B63,DEBT!B:O,4,FALSE)</f>
        <v>3473300</v>
      </c>
      <c r="L63" s="11">
        <f>VLOOKUP(B63,REV!B:O,4,FALSE)</f>
        <v>86852000</v>
      </c>
      <c r="M63" s="11">
        <f>VLOOKUP(B63,RoA!B:O,4,FALSE)</f>
        <v>8.64</v>
      </c>
      <c r="N63" s="11">
        <f>VLOOKUP(B63,RoE!B:O,4,FALSE)</f>
        <v>24.34</v>
      </c>
      <c r="O63" s="11">
        <f>VLOOKUP(B63,ASSET!B:P,4,FALSE)</f>
        <v>23145800</v>
      </c>
      <c r="P63" s="11">
        <f>VLOOKUP(B63,MCAP!B:P,4,FALSE)</f>
        <v>21257775</v>
      </c>
      <c r="Q63" s="11">
        <f>VLOOKUP(B63,MB!B:O,4,FALSE)</f>
        <v>3.03</v>
      </c>
      <c r="R63" s="11"/>
    </row>
    <row r="64" spans="1:18" x14ac:dyDescent="0.3">
      <c r="A64" s="20" t="s">
        <v>64</v>
      </c>
      <c r="B64" s="20">
        <v>877723</v>
      </c>
      <c r="C64" s="21">
        <f>VLOOKUP(B64,ESGC!B:C,2,FALSE)</f>
        <v>51.739393939393899</v>
      </c>
      <c r="D64" s="21" t="str">
        <f t="shared" si="0"/>
        <v>B</v>
      </c>
      <c r="E64" s="21">
        <f>VLOOKUP(B64,ESG!A:M,3,FALSE)</f>
        <v>51.739393939393899</v>
      </c>
      <c r="F64" s="11" t="b">
        <f t="shared" si="1"/>
        <v>1</v>
      </c>
      <c r="G64" s="11" t="str">
        <f t="shared" si="2"/>
        <v>B</v>
      </c>
      <c r="H64" s="11">
        <f>VLOOKUP(B64,NI!C:P,4,FALSE)</f>
        <v>198597</v>
      </c>
      <c r="I64" s="11">
        <f>VLOOKUP(B64,EBITDA!B:O,4,FALSE)</f>
        <v>363273</v>
      </c>
      <c r="J64" s="11">
        <f>VLOOKUP(B64,EQIT!B:O,4,FALSE)</f>
        <v>1247375</v>
      </c>
      <c r="K64" s="11">
        <f>VLOOKUP(B64,DEBT!B:O,4,FALSE)</f>
        <v>185477</v>
      </c>
      <c r="L64" s="11">
        <f>VLOOKUP(B64,REV!B:O,4,FALSE)</f>
        <v>7465656</v>
      </c>
      <c r="M64" s="11">
        <f>VLOOKUP(B64,RoA!B:O,4,FALSE)</f>
        <v>12.14</v>
      </c>
      <c r="N64" s="11">
        <f>VLOOKUP(B64,RoE!B:O,4,FALSE)</f>
        <v>17.829999999999998</v>
      </c>
      <c r="O64" s="11">
        <f>VLOOKUP(B64,ASSET!B:P,4,FALSE)</f>
        <v>1845399</v>
      </c>
      <c r="P64" s="11">
        <f>VLOOKUP(B64,MCAP!B:P,4,FALSE)</f>
        <v>4266556</v>
      </c>
      <c r="Q64" s="11">
        <f>VLOOKUP(B64,MB!B:O,4,FALSE)</f>
        <v>3.23</v>
      </c>
      <c r="R64" s="11"/>
    </row>
    <row r="65" spans="1:18" x14ac:dyDescent="0.3">
      <c r="A65" s="20" t="s">
        <v>65</v>
      </c>
      <c r="B65" s="20">
        <v>755695</v>
      </c>
      <c r="C65" s="21">
        <f>VLOOKUP(B65,ESGC!B:C,2,FALSE)</f>
        <v>53.493421052631497</v>
      </c>
      <c r="D65" s="21" t="str">
        <f t="shared" si="0"/>
        <v>B</v>
      </c>
      <c r="E65" s="21">
        <f>VLOOKUP(B65,ESG!A:M,3,FALSE)</f>
        <v>53.493421052631497</v>
      </c>
      <c r="F65" s="11" t="b">
        <f t="shared" si="1"/>
        <v>1</v>
      </c>
      <c r="G65" s="11" t="str">
        <f t="shared" si="2"/>
        <v>B</v>
      </c>
      <c r="H65" s="11">
        <f>VLOOKUP(B65,NI!C:P,4,FALSE)</f>
        <v>2408000</v>
      </c>
      <c r="I65" s="11">
        <f>VLOOKUP(B65,EBITDA!B:O,4,FALSE)</f>
        <v>3892000</v>
      </c>
      <c r="J65" s="11">
        <f>VLOOKUP(B65,EQIT!B:O,4,FALSE)</f>
        <v>19963000</v>
      </c>
      <c r="K65" s="11">
        <f>VLOOKUP(B65,DEBT!B:O,4,FALSE)</f>
        <v>8852000</v>
      </c>
      <c r="L65" s="11">
        <f>VLOOKUP(B65,REV!B:O,4,FALSE)</f>
        <v>13033000</v>
      </c>
      <c r="M65" s="11">
        <f>VLOOKUP(B65,RoA!B:O,4,FALSE)</f>
        <v>8.18</v>
      </c>
      <c r="N65" s="11">
        <f>VLOOKUP(B65,RoE!B:O,4,FALSE)</f>
        <v>12.62</v>
      </c>
      <c r="O65" s="11">
        <f>VLOOKUP(B65,ASSET!B:P,4,FALSE)</f>
        <v>34181000</v>
      </c>
      <c r="P65" s="11">
        <f>VLOOKUP(B65,MCAP!B:P,4,FALSE)</f>
        <v>35013630</v>
      </c>
      <c r="Q65" s="11">
        <f>VLOOKUP(B65,MB!B:O,4,FALSE)</f>
        <v>1.91</v>
      </c>
      <c r="R65" s="11"/>
    </row>
    <row r="66" spans="1:18" x14ac:dyDescent="0.3">
      <c r="A66" s="20" t="s">
        <v>66</v>
      </c>
      <c r="B66" s="20">
        <v>902224</v>
      </c>
      <c r="C66" s="21">
        <f>VLOOKUP(B66,ESGC!B:C,2,FALSE)</f>
        <v>65.196022727272705</v>
      </c>
      <c r="D66" s="21" t="str">
        <f t="shared" si="0"/>
        <v>B</v>
      </c>
      <c r="E66" s="21">
        <f>VLOOKUP(B66,ESG!A:M,3,FALSE)</f>
        <v>65.196022727272705</v>
      </c>
      <c r="F66" s="11" t="b">
        <f t="shared" si="1"/>
        <v>1</v>
      </c>
      <c r="G66" s="11" t="str">
        <f t="shared" si="2"/>
        <v>B</v>
      </c>
      <c r="H66" s="11">
        <f>VLOOKUP(B66,NI!C:P,4,FALSE)</f>
        <v>3541000</v>
      </c>
      <c r="I66" s="11">
        <f>VLOOKUP(B66,EBITDA!B:O,4,FALSE)</f>
        <v>8170000</v>
      </c>
      <c r="J66" s="11">
        <f>VLOOKUP(B66,EQIT!B:O,4,FALSE)</f>
        <v>8883000</v>
      </c>
      <c r="K66" s="11">
        <f>VLOOKUP(B66,DEBT!B:O,4,FALSE)</f>
        <v>28429000</v>
      </c>
      <c r="L66" s="11">
        <f>VLOOKUP(B66,REV!B:O,4,FALSE)</f>
        <v>44958000</v>
      </c>
      <c r="M66" s="11">
        <f>VLOOKUP(B66,RoA!B:O,4,FALSE)</f>
        <v>8.6300000000000008</v>
      </c>
      <c r="N66" s="11">
        <f>VLOOKUP(B66,RoE!B:O,4,FALSE)</f>
        <v>44.99</v>
      </c>
      <c r="O66" s="11">
        <f>VLOOKUP(B66,ASSET!B:P,4,FALSE)</f>
        <v>54579000</v>
      </c>
      <c r="P66" s="11">
        <f>VLOOKUP(B66,MCAP!B:P,4,FALSE)</f>
        <v>45276434</v>
      </c>
      <c r="Q66" s="11">
        <f>VLOOKUP(B66,MB!B:O,4,FALSE)</f>
        <v>5.57</v>
      </c>
      <c r="R66" s="11"/>
    </row>
    <row r="67" spans="1:18" x14ac:dyDescent="0.3">
      <c r="A67" s="20" t="s">
        <v>67</v>
      </c>
      <c r="B67" s="20" t="s">
        <v>356</v>
      </c>
      <c r="C67" s="21">
        <f>VLOOKUP(B67,ESGC!B:C,2,FALSE)</f>
        <v>50.686033617368899</v>
      </c>
      <c r="D67" s="21" t="str">
        <f t="shared" ref="D67:D130" si="4">IF(C67&gt;75,"A",IF(C67&gt;50,"B",IF(C67&gt;25,"C","D")))</f>
        <v>B</v>
      </c>
      <c r="E67" s="21">
        <f>VLOOKUP(B67,ESG!A:M,3,FALSE)</f>
        <v>50.686033617368899</v>
      </c>
      <c r="F67" s="11" t="b">
        <f t="shared" ref="F67:F130" si="5">C67=E67</f>
        <v>1</v>
      </c>
      <c r="G67" s="11" t="str">
        <f t="shared" ref="G67:G130" si="6">IF(E67&gt;75,"A",IF(E67&gt;50,"B",IF(E67&gt;25,"C","D")))</f>
        <v>B</v>
      </c>
      <c r="H67" s="11">
        <f>VLOOKUP(B67,NI!C:P,4,FALSE)</f>
        <v>390505</v>
      </c>
      <c r="I67" s="11">
        <f>VLOOKUP(B67,EBITDA!B:O,4,FALSE)</f>
        <v>803710</v>
      </c>
      <c r="J67" s="11">
        <f>VLOOKUP(B67,EQIT!B:O,4,FALSE)</f>
        <v>988603</v>
      </c>
      <c r="K67" s="11">
        <f>VLOOKUP(B67,DEBT!B:O,4,FALSE)</f>
        <v>2698614</v>
      </c>
      <c r="L67" s="11">
        <f>VLOOKUP(B67,REV!B:O,4,FALSE)</f>
        <v>6034249</v>
      </c>
      <c r="M67" s="11">
        <f>VLOOKUP(B67,RoA!B:O,4,FALSE)</f>
        <v>8.16</v>
      </c>
      <c r="N67" s="11">
        <f>VLOOKUP(B67,RoE!B:O,4,FALSE)</f>
        <v>35.99</v>
      </c>
      <c r="O67" s="11">
        <f>VLOOKUP(B67,ASSET!B:P,4,FALSE)</f>
        <v>6224701</v>
      </c>
      <c r="P67" s="11">
        <f>VLOOKUP(B67,MCAP!B:P,4,FALSE)</f>
        <v>4344363</v>
      </c>
      <c r="Q67" s="11">
        <f>VLOOKUP(B67,MB!B:O,4,FALSE)</f>
        <v>6.53</v>
      </c>
      <c r="R67" s="11"/>
    </row>
    <row r="68" spans="1:18" x14ac:dyDescent="0.3">
      <c r="A68" s="20" t="s">
        <v>82</v>
      </c>
      <c r="B68" s="20">
        <v>916125</v>
      </c>
      <c r="C68" s="21">
        <f>VLOOKUP(B68,ESGC!B:C,2,FALSE)</f>
        <v>51.379545454545401</v>
      </c>
      <c r="D68" s="21" t="str">
        <f t="shared" si="4"/>
        <v>B</v>
      </c>
      <c r="E68" s="21">
        <f>VLOOKUP(B68,ESG!A:M,3,FALSE)</f>
        <v>51.379545454545401</v>
      </c>
      <c r="F68" s="11" t="b">
        <f t="shared" si="5"/>
        <v>1</v>
      </c>
      <c r="G68" s="11" t="str">
        <f t="shared" si="6"/>
        <v>B</v>
      </c>
      <c r="H68" s="11">
        <f>VLOOKUP(B68,NI!C:P,4,FALSE)</f>
        <v>496000</v>
      </c>
      <c r="I68" s="11">
        <f>VLOOKUP(B68,EBITDA!B:O,4,FALSE)</f>
        <v>1040000</v>
      </c>
      <c r="J68" s="11">
        <f>VLOOKUP(B68,EQIT!B:O,4,FALSE)</f>
        <v>171000</v>
      </c>
      <c r="K68" s="11">
        <f>VLOOKUP(B68,DEBT!B:O,4,FALSE)</f>
        <v>2036000</v>
      </c>
      <c r="L68" s="11">
        <f>VLOOKUP(B68,REV!B:O,4,FALSE)</f>
        <v>4847000</v>
      </c>
      <c r="M68" s="11">
        <f>VLOOKUP(B68,RoA!B:O,4,FALSE)</f>
        <v>15.83</v>
      </c>
      <c r="N68" s="11">
        <f>VLOOKUP(B68,RoE!B:O,4,FALSE)</f>
        <v>6680</v>
      </c>
      <c r="O68" s="11">
        <f>VLOOKUP(B68,ASSET!B:P,4,FALSE)</f>
        <v>3652000</v>
      </c>
      <c r="P68" s="11">
        <f>VLOOKUP(B68,MCAP!B:P,4,FALSE)</f>
        <v>9857383</v>
      </c>
      <c r="Q68" s="11">
        <f>VLOOKUP(B68,MB!B:O,4,FALSE)</f>
        <v>-22.77</v>
      </c>
      <c r="R68" s="11"/>
    </row>
    <row r="69" spans="1:18" x14ac:dyDescent="0.3">
      <c r="A69" s="20" t="s">
        <v>91</v>
      </c>
      <c r="B69" s="20">
        <v>902288</v>
      </c>
      <c r="C69" s="21">
        <f>VLOOKUP(B69,ESGC!B:C,2,FALSE)</f>
        <v>60.809427987068602</v>
      </c>
      <c r="D69" s="21" t="str">
        <f t="shared" si="4"/>
        <v>B</v>
      </c>
      <c r="E69" s="21">
        <f>VLOOKUP(B69,ESG!A:M,3,FALSE)</f>
        <v>60.809427987068602</v>
      </c>
      <c r="F69" s="11" t="b">
        <f t="shared" si="5"/>
        <v>1</v>
      </c>
      <c r="G69" s="11" t="str">
        <f t="shared" si="6"/>
        <v>B</v>
      </c>
      <c r="H69" s="11">
        <f>VLOOKUP(B69,NI!C:P,4,FALSE)</f>
        <v>929000</v>
      </c>
      <c r="I69" s="11">
        <f>VLOOKUP(B69,EBITDA!B:O,4,FALSE)</f>
        <v>2549000</v>
      </c>
      <c r="J69" s="11">
        <f>VLOOKUP(B69,EQIT!B:O,4,FALSE)</f>
        <v>9076000</v>
      </c>
      <c r="K69" s="11">
        <f>VLOOKUP(B69,DEBT!B:O,4,FALSE)</f>
        <v>9282000</v>
      </c>
      <c r="L69" s="11">
        <f>VLOOKUP(B69,REV!B:O,4,FALSE)</f>
        <v>13120000</v>
      </c>
      <c r="M69" s="11">
        <f>VLOOKUP(B69,RoA!B:O,4,FALSE)</f>
        <v>4.62</v>
      </c>
      <c r="N69" s="11">
        <f>VLOOKUP(B69,RoE!B:O,4,FALSE)</f>
        <v>10.88</v>
      </c>
      <c r="O69" s="11">
        <f>VLOOKUP(B69,ASSET!B:P,4,FALSE)</f>
        <v>28343000</v>
      </c>
      <c r="P69" s="11">
        <f>VLOOKUP(B69,MCAP!B:P,4,FALSE)</f>
        <v>13288415</v>
      </c>
      <c r="Q69" s="11">
        <f>VLOOKUP(B69,MB!B:O,4,FALSE)</f>
        <v>1.4</v>
      </c>
      <c r="R69" s="11"/>
    </row>
    <row r="70" spans="1:18" x14ac:dyDescent="0.3">
      <c r="A70" s="20" t="s">
        <v>98</v>
      </c>
      <c r="B70" s="20">
        <v>905966</v>
      </c>
      <c r="C70" s="21">
        <f>VLOOKUP(B70,ESGC!B:C,2,FALSE)</f>
        <v>72.049182332359294</v>
      </c>
      <c r="D70" s="21" t="str">
        <f t="shared" si="4"/>
        <v>B</v>
      </c>
      <c r="E70" s="21">
        <f>VLOOKUP(B70,ESG!A:M,3,FALSE)</f>
        <v>72.049182332359294</v>
      </c>
      <c r="F70" s="11" t="b">
        <f t="shared" si="5"/>
        <v>1</v>
      </c>
      <c r="G70" s="11" t="str">
        <f t="shared" si="6"/>
        <v>B</v>
      </c>
      <c r="H70" s="11">
        <f>VLOOKUP(B70,NI!C:P,4,FALSE)</f>
        <v>739000</v>
      </c>
      <c r="I70" s="11">
        <f>VLOOKUP(B70,EBITDA!B:O,4,FALSE)</f>
        <v>1325000</v>
      </c>
      <c r="J70" s="11">
        <f>VLOOKUP(B70,EQIT!B:O,4,FALSE)</f>
        <v>3409000</v>
      </c>
      <c r="K70" s="11">
        <f>VLOOKUP(B70,DEBT!B:O,4,FALSE)</f>
        <v>674000</v>
      </c>
      <c r="L70" s="11">
        <f>VLOOKUP(B70,REV!B:O,4,FALSE)</f>
        <v>13048000</v>
      </c>
      <c r="M70" s="11">
        <f>VLOOKUP(B70,RoA!B:O,4,FALSE)</f>
        <v>10.39</v>
      </c>
      <c r="N70" s="11">
        <f>VLOOKUP(B70,RoE!B:O,4,FALSE)</f>
        <v>23.8</v>
      </c>
      <c r="O70" s="11">
        <f>VLOOKUP(B70,ASSET!B:P,4,FALSE)</f>
        <v>7924000</v>
      </c>
      <c r="P70" s="11">
        <f>VLOOKUP(B70,MCAP!B:P,4,FALSE)</f>
        <v>12877107</v>
      </c>
      <c r="Q70" s="11">
        <f>VLOOKUP(B70,MB!B:O,4,FALSE)</f>
        <v>3.97</v>
      </c>
      <c r="R70" s="11"/>
    </row>
    <row r="71" spans="1:18" x14ac:dyDescent="0.3">
      <c r="A71" s="20" t="s">
        <v>104</v>
      </c>
      <c r="B71" s="20">
        <v>906189</v>
      </c>
      <c r="C71" s="21">
        <f>VLOOKUP(B71,ESGC!B:C,2,FALSE)</f>
        <v>74.577083333333306</v>
      </c>
      <c r="D71" s="21" t="str">
        <f t="shared" si="4"/>
        <v>B</v>
      </c>
      <c r="E71" s="21">
        <f>VLOOKUP(B71,ESG!A:M,3,FALSE)</f>
        <v>74.577083333333306</v>
      </c>
      <c r="F71" s="11" t="b">
        <f t="shared" si="5"/>
        <v>1</v>
      </c>
      <c r="G71" s="11" t="str">
        <f t="shared" si="6"/>
        <v>B</v>
      </c>
      <c r="H71" s="11">
        <f>VLOOKUP(B71,NI!C:P,4,FALSE)</f>
        <v>1821700</v>
      </c>
      <c r="I71" s="11">
        <f>VLOOKUP(B71,EBITDA!B:O,4,FALSE)</f>
        <v>4597100</v>
      </c>
      <c r="J71" s="11">
        <f>VLOOKUP(B71,EQIT!B:O,4,FALSE)</f>
        <v>7155800</v>
      </c>
      <c r="K71" s="11">
        <f>VLOOKUP(B71,DEBT!B:O,4,FALSE)</f>
        <v>21767600</v>
      </c>
      <c r="L71" s="11">
        <f>VLOOKUP(B71,REV!B:O,4,FALSE)</f>
        <v>23999200</v>
      </c>
      <c r="M71" s="11">
        <f>VLOOKUP(B71,RoA!B:O,4,FALSE)</f>
        <v>7.21</v>
      </c>
      <c r="N71" s="11">
        <f>VLOOKUP(B71,RoE!B:O,4,FALSE)</f>
        <v>24.87</v>
      </c>
      <c r="O71" s="11">
        <f>VLOOKUP(B71,ASSET!B:P,4,FALSE)</f>
        <v>37176200</v>
      </c>
      <c r="P71" s="11">
        <f>VLOOKUP(B71,MCAP!B:P,4,FALSE)</f>
        <v>40938915</v>
      </c>
      <c r="Q71" s="11" t="e">
        <f>VLOOKUP(B71,MB!B:O,4,FALSE)</f>
        <v>#N/A</v>
      </c>
      <c r="R71" s="11"/>
    </row>
    <row r="72" spans="1:18" x14ac:dyDescent="0.3">
      <c r="A72" s="20" t="s">
        <v>106</v>
      </c>
      <c r="B72" s="20">
        <v>271980</v>
      </c>
      <c r="C72" s="21">
        <f>VLOOKUP(B72,ESGC!B:C,2,FALSE)</f>
        <v>52.3034588949388</v>
      </c>
      <c r="D72" s="21" t="str">
        <f t="shared" si="4"/>
        <v>B</v>
      </c>
      <c r="E72" s="21">
        <f>VLOOKUP(B72,ESG!A:M,3,FALSE)</f>
        <v>52.3034588949388</v>
      </c>
      <c r="F72" s="11" t="b">
        <f t="shared" si="5"/>
        <v>1</v>
      </c>
      <c r="G72" s="11" t="str">
        <f t="shared" si="6"/>
        <v>B</v>
      </c>
      <c r="H72" s="11">
        <f>VLOOKUP(B72,NI!C:P,4,FALSE)</f>
        <v>3596000</v>
      </c>
      <c r="I72" s="11">
        <f>VLOOKUP(B72,EBITDA!B:O,4,FALSE)</f>
        <v>7586000</v>
      </c>
      <c r="J72" s="11">
        <f>VLOOKUP(B72,EQIT!B:O,4,FALSE)</f>
        <v>21856000</v>
      </c>
      <c r="K72" s="11">
        <f>VLOOKUP(B72,DEBT!B:O,4,FALSE)</f>
        <v>7928000</v>
      </c>
      <c r="L72" s="11">
        <f>VLOOKUP(B72,REV!B:O,4,FALSE)</f>
        <v>11362000</v>
      </c>
      <c r="M72" s="11">
        <f>VLOOKUP(B72,RoA!B:O,4,FALSE)</f>
        <v>10.16</v>
      </c>
      <c r="N72" s="11">
        <f>VLOOKUP(B72,RoE!B:O,4,FALSE)</f>
        <v>18.37</v>
      </c>
      <c r="O72" s="11">
        <f>VLOOKUP(B72,ASSET!B:P,4,FALSE)</f>
        <v>41456000</v>
      </c>
      <c r="P72" s="11">
        <f>VLOOKUP(B72,MCAP!B:P,4,FALSE)</f>
        <v>39495067</v>
      </c>
      <c r="Q72" s="11">
        <f>VLOOKUP(B72,MB!B:O,4,FALSE)</f>
        <v>1.71</v>
      </c>
      <c r="R72" s="11"/>
    </row>
    <row r="73" spans="1:18" x14ac:dyDescent="0.3">
      <c r="A73" s="20" t="s">
        <v>113</v>
      </c>
      <c r="B73" s="20">
        <v>904383</v>
      </c>
      <c r="C73" s="21">
        <f>VLOOKUP(B73,ESGC!B:C,2,FALSE)</f>
        <v>62.5918625914315</v>
      </c>
      <c r="D73" s="21" t="str">
        <f t="shared" si="4"/>
        <v>B</v>
      </c>
      <c r="E73" s="21">
        <f>VLOOKUP(B73,ESG!A:M,3,FALSE)</f>
        <v>62.5918625914315</v>
      </c>
      <c r="F73" s="11" t="b">
        <f t="shared" si="5"/>
        <v>1</v>
      </c>
      <c r="G73" s="11" t="str">
        <f t="shared" si="6"/>
        <v>B</v>
      </c>
      <c r="H73" s="11">
        <f>VLOOKUP(B73,NI!C:P,4,FALSE)</f>
        <v>1522000</v>
      </c>
      <c r="I73" s="11">
        <f>VLOOKUP(B73,EBITDA!B:O,4,FALSE)</f>
        <v>4456000</v>
      </c>
      <c r="J73" s="11">
        <f>VLOOKUP(B73,EQIT!B:O,4,FALSE)</f>
        <v>21199000</v>
      </c>
      <c r="K73" s="11">
        <f>VLOOKUP(B73,DEBT!B:O,4,FALSE)</f>
        <v>11766000</v>
      </c>
      <c r="L73" s="11">
        <f>VLOOKUP(B73,REV!B:O,4,FALSE)</f>
        <v>12720000</v>
      </c>
      <c r="M73" s="11">
        <f>VLOOKUP(B73,RoA!B:O,4,FALSE)</f>
        <v>3.23</v>
      </c>
      <c r="N73" s="11">
        <f>VLOOKUP(B73,RoE!B:O,4,FALSE)</f>
        <v>6.34</v>
      </c>
      <c r="O73" s="11">
        <f>VLOOKUP(B73,ASSET!B:P,4,FALSE)</f>
        <v>49704000</v>
      </c>
      <c r="P73" s="11">
        <f>VLOOKUP(B73,MCAP!B:P,4,FALSE)</f>
        <v>25454540</v>
      </c>
      <c r="Q73" s="11">
        <f>VLOOKUP(B73,MB!B:O,4,FALSE)</f>
        <v>1.1100000000000001</v>
      </c>
      <c r="R73" s="11"/>
    </row>
    <row r="74" spans="1:18" x14ac:dyDescent="0.3">
      <c r="A74" s="20" t="s">
        <v>114</v>
      </c>
      <c r="B74" s="20">
        <v>513260</v>
      </c>
      <c r="C74" s="21">
        <f>VLOOKUP(B74,ESGC!B:C,2,FALSE)</f>
        <v>56.707331792501201</v>
      </c>
      <c r="D74" s="21" t="str">
        <f t="shared" si="4"/>
        <v>B</v>
      </c>
      <c r="E74" s="21">
        <f>VLOOKUP(B74,ESG!A:M,3,FALSE)</f>
        <v>56.707331792501201</v>
      </c>
      <c r="F74" s="11" t="b">
        <f t="shared" si="5"/>
        <v>1</v>
      </c>
      <c r="G74" s="11" t="str">
        <f t="shared" si="6"/>
        <v>B</v>
      </c>
      <c r="H74" s="11">
        <f>VLOOKUP(B74,NI!C:P,4,FALSE)</f>
        <v>97421</v>
      </c>
      <c r="I74" s="11">
        <f>VLOOKUP(B74,EBITDA!B:O,4,FALSE)</f>
        <v>579590</v>
      </c>
      <c r="J74" s="11">
        <f>VLOOKUP(B74,EQIT!B:O,4,FALSE)</f>
        <v>2006033</v>
      </c>
      <c r="K74" s="11">
        <f>VLOOKUP(B74,DEBT!B:O,4,FALSE)</f>
        <v>4316460</v>
      </c>
      <c r="L74" s="11">
        <f>VLOOKUP(B74,REV!B:O,4,FALSE)</f>
        <v>893846</v>
      </c>
      <c r="M74" s="11">
        <f>VLOOKUP(B74,RoA!B:O,4,FALSE)</f>
        <v>5.22</v>
      </c>
      <c r="N74" s="11">
        <f>VLOOKUP(B74,RoE!B:O,4,FALSE)</f>
        <v>11.98</v>
      </c>
      <c r="O74" s="11">
        <f>VLOOKUP(B74,ASSET!B:P,4,FALSE)</f>
        <v>7661981</v>
      </c>
      <c r="P74" s="11">
        <f>VLOOKUP(B74,MCAP!B:P,4,FALSE)</f>
        <v>3812244</v>
      </c>
      <c r="Q74" s="11">
        <f>VLOOKUP(B74,MB!B:O,4,FALSE)</f>
        <v>2.2799999999999998</v>
      </c>
      <c r="R74" s="11"/>
    </row>
    <row r="75" spans="1:18" x14ac:dyDescent="0.3">
      <c r="A75" s="20" t="s">
        <v>118</v>
      </c>
      <c r="B75" s="20">
        <v>903749</v>
      </c>
      <c r="C75" s="21">
        <f>VLOOKUP(B75,ESGC!B:C,2,FALSE)</f>
        <v>74.862990702479294</v>
      </c>
      <c r="D75" s="21" t="str">
        <f t="shared" si="4"/>
        <v>B</v>
      </c>
      <c r="E75" s="21">
        <f>VLOOKUP(B75,ESG!A:M,3,FALSE)</f>
        <v>74.862990702479294</v>
      </c>
      <c r="F75" s="11" t="b">
        <f t="shared" si="5"/>
        <v>1</v>
      </c>
      <c r="G75" s="11" t="str">
        <f t="shared" si="6"/>
        <v>B</v>
      </c>
      <c r="H75" s="11">
        <f>VLOOKUP(B75,NI!C:P,4,FALSE)</f>
        <v>959000</v>
      </c>
      <c r="I75" s="11">
        <f>VLOOKUP(B75,EBITDA!B:O,4,FALSE)</f>
        <v>1657000</v>
      </c>
      <c r="J75" s="11">
        <f>VLOOKUP(B75,EQIT!B:O,4,FALSE)</f>
        <v>5172000</v>
      </c>
      <c r="K75" s="11">
        <f>VLOOKUP(B75,DEBT!B:O,4,FALSE)</f>
        <v>3417000</v>
      </c>
      <c r="L75" s="11">
        <f>VLOOKUP(B75,REV!B:O,4,FALSE)</f>
        <v>13033000</v>
      </c>
      <c r="M75" s="11">
        <f>VLOOKUP(B75,RoA!B:O,4,FALSE)</f>
        <v>9.0500000000000007</v>
      </c>
      <c r="N75" s="11">
        <f>VLOOKUP(B75,RoE!B:O,4,FALSE)</f>
        <v>21.43</v>
      </c>
      <c r="O75" s="11">
        <f>VLOOKUP(B75,ASSET!B:P,4,FALSE)</f>
        <v>13155000</v>
      </c>
      <c r="P75" s="11">
        <f>VLOOKUP(B75,MCAP!B:P,4,FALSE)</f>
        <v>14154700</v>
      </c>
      <c r="Q75" s="11">
        <f>VLOOKUP(B75,MB!B:O,4,FALSE)</f>
        <v>2.77</v>
      </c>
      <c r="R75" s="11"/>
    </row>
    <row r="76" spans="1:18" x14ac:dyDescent="0.3">
      <c r="A76" s="20" t="s">
        <v>120</v>
      </c>
      <c r="B76" s="20">
        <v>921268</v>
      </c>
      <c r="C76" s="21">
        <f>VLOOKUP(B76,ESGC!B:C,2,FALSE)</f>
        <v>67.384402852049902</v>
      </c>
      <c r="D76" s="21" t="str">
        <f t="shared" si="4"/>
        <v>B</v>
      </c>
      <c r="E76" s="21">
        <f>VLOOKUP(B76,ESG!A:M,3,FALSE)</f>
        <v>67.384402852049902</v>
      </c>
      <c r="F76" s="11" t="b">
        <f t="shared" si="5"/>
        <v>1</v>
      </c>
      <c r="G76" s="11" t="str">
        <f t="shared" si="6"/>
        <v>B</v>
      </c>
      <c r="H76" s="11">
        <f>VLOOKUP(B76,NI!C:P,4,FALSE)</f>
        <v>427200</v>
      </c>
      <c r="I76" s="11">
        <f>VLOOKUP(B76,EBITDA!B:O,4,FALSE)</f>
        <v>967100</v>
      </c>
      <c r="J76" s="11">
        <f>VLOOKUP(B76,EQIT!B:O,4,FALSE)</f>
        <v>1935700</v>
      </c>
      <c r="K76" s="11">
        <f>VLOOKUP(B76,DEBT!B:O,4,FALSE)</f>
        <v>1003400</v>
      </c>
      <c r="L76" s="11">
        <f>VLOOKUP(B76,REV!B:O,4,FALSE)</f>
        <v>5469600</v>
      </c>
      <c r="M76" s="11">
        <f>VLOOKUP(B76,RoA!B:O,4,FALSE)</f>
        <v>10.55</v>
      </c>
      <c r="N76" s="11">
        <f>VLOOKUP(B76,RoE!B:O,4,FALSE)</f>
        <v>23.63</v>
      </c>
      <c r="O76" s="11">
        <f>VLOOKUP(B76,ASSET!B:P,4,FALSE)</f>
        <v>4585200</v>
      </c>
      <c r="P76" s="11">
        <f>VLOOKUP(B76,MCAP!B:P,4,FALSE)</f>
        <v>12639913</v>
      </c>
      <c r="Q76" s="11">
        <f>VLOOKUP(B76,MB!B:O,4,FALSE)</f>
        <v>5.74</v>
      </c>
      <c r="R76" s="11"/>
    </row>
    <row r="77" spans="1:18" x14ac:dyDescent="0.3">
      <c r="A77" s="20" t="s">
        <v>123</v>
      </c>
      <c r="B77" s="20">
        <v>921290</v>
      </c>
      <c r="C77" s="21">
        <f>VLOOKUP(B77,ESGC!B:C,2,FALSE)</f>
        <v>64.516969696969696</v>
      </c>
      <c r="D77" s="21" t="str">
        <f t="shared" si="4"/>
        <v>B</v>
      </c>
      <c r="E77" s="21">
        <f>VLOOKUP(B77,ESG!A:M,3,FALSE)</f>
        <v>64.516969696969696</v>
      </c>
      <c r="F77" s="11" t="b">
        <f t="shared" si="5"/>
        <v>1</v>
      </c>
      <c r="G77" s="11" t="str">
        <f t="shared" si="6"/>
        <v>B</v>
      </c>
      <c r="H77" s="11">
        <f>VLOOKUP(B77,NI!C:P,4,FALSE)</f>
        <v>2953000</v>
      </c>
      <c r="I77" s="11">
        <f>VLOOKUP(B77,EBITDA!B:O,4,FALSE)</f>
        <v>5142000</v>
      </c>
      <c r="J77" s="11">
        <f>VLOOKUP(B77,EQIT!B:O,4,FALSE)</f>
        <v>13503900</v>
      </c>
      <c r="K77" s="11">
        <f>VLOOKUP(B77,DEBT!B:O,4,FALSE)</f>
        <v>5007200</v>
      </c>
      <c r="L77" s="11">
        <f>VLOOKUP(B77,REV!B:O,4,FALSE)</f>
        <v>18633500</v>
      </c>
      <c r="M77" s="11">
        <f>VLOOKUP(B77,RoA!B:O,4,FALSE)</f>
        <v>12.7</v>
      </c>
      <c r="N77" s="11">
        <f>VLOOKUP(B77,RoE!B:O,4,FALSE)</f>
        <v>24.12</v>
      </c>
      <c r="O77" s="11">
        <f>VLOOKUP(B77,ASSET!B:P,4,FALSE)</f>
        <v>26874800</v>
      </c>
      <c r="P77" s="11">
        <f>VLOOKUP(B77,MCAP!B:P,4,FALSE)</f>
        <v>60560959</v>
      </c>
      <c r="Q77" s="11">
        <f>VLOOKUP(B77,MB!B:O,4,FALSE)</f>
        <v>4.79</v>
      </c>
      <c r="R77" s="11"/>
    </row>
    <row r="78" spans="1:18" x14ac:dyDescent="0.3">
      <c r="A78" s="20" t="s">
        <v>128</v>
      </c>
      <c r="B78" s="20">
        <v>329534</v>
      </c>
      <c r="C78" s="21">
        <f>VLOOKUP(B78,ESGC!B:C,2,FALSE)</f>
        <v>60.343669875987601</v>
      </c>
      <c r="D78" s="21" t="str">
        <f t="shared" si="4"/>
        <v>B</v>
      </c>
      <c r="E78" s="21">
        <f>VLOOKUP(B78,ESG!A:M,3,FALSE)</f>
        <v>60.343669875987601</v>
      </c>
      <c r="F78" s="11" t="b">
        <f t="shared" si="5"/>
        <v>1</v>
      </c>
      <c r="G78" s="11" t="str">
        <f t="shared" si="6"/>
        <v>B</v>
      </c>
      <c r="H78" s="11">
        <f>VLOOKUP(B78,NI!C:P,4,FALSE)</f>
        <v>64060</v>
      </c>
      <c r="I78" s="11">
        <f>VLOOKUP(B78,EBITDA!B:O,4,FALSE)</f>
        <v>1182629</v>
      </c>
      <c r="J78" s="11">
        <f>VLOOKUP(B78,EQIT!B:O,4,FALSE)</f>
        <v>4852856</v>
      </c>
      <c r="K78" s="11">
        <f>VLOOKUP(B78,DEBT!B:O,4,FALSE)</f>
        <v>9508733</v>
      </c>
      <c r="L78" s="11">
        <f>VLOOKUP(B78,REV!B:O,4,FALSE)</f>
        <v>2038084</v>
      </c>
      <c r="M78" s="11">
        <f>VLOOKUP(B78,RoA!B:O,4,FALSE)</f>
        <v>8.5299999999999994</v>
      </c>
      <c r="N78" s="11">
        <f>VLOOKUP(B78,RoE!B:O,4,FALSE)</f>
        <v>18.559999999999999</v>
      </c>
      <c r="O78" s="11">
        <f>VLOOKUP(B78,ASSET!B:P,4,FALSE)</f>
        <v>15689777</v>
      </c>
      <c r="P78" s="11">
        <f>VLOOKUP(B78,MCAP!B:P,4,FALSE)</f>
        <v>9830658</v>
      </c>
      <c r="Q78" s="11">
        <f>VLOOKUP(B78,MB!B:O,4,FALSE)</f>
        <v>2.4900000000000002</v>
      </c>
      <c r="R78" s="11"/>
    </row>
    <row r="79" spans="1:18" x14ac:dyDescent="0.3">
      <c r="A79" s="20" t="s">
        <v>144</v>
      </c>
      <c r="B79" s="20">
        <v>938076</v>
      </c>
      <c r="C79" s="21">
        <f>VLOOKUP(B79,ESGC!B:C,2,FALSE)</f>
        <v>57.2424242424242</v>
      </c>
      <c r="D79" s="21" t="str">
        <f t="shared" si="4"/>
        <v>B</v>
      </c>
      <c r="E79" s="21">
        <f>VLOOKUP(B79,ESG!A:M,3,FALSE)</f>
        <v>57.2424242424242</v>
      </c>
      <c r="F79" s="11" t="b">
        <f t="shared" si="5"/>
        <v>1</v>
      </c>
      <c r="G79" s="11" t="str">
        <f t="shared" si="6"/>
        <v>B</v>
      </c>
      <c r="H79" s="11">
        <f>VLOOKUP(B79,NI!C:P,4,FALSE)</f>
        <v>1772938</v>
      </c>
      <c r="I79" s="11">
        <f>VLOOKUP(B79,EBITDA!B:O,4,FALSE)</f>
        <v>2623574</v>
      </c>
      <c r="J79" s="11">
        <f>VLOOKUP(B79,EQIT!B:O,4,FALSE)</f>
        <v>7332275</v>
      </c>
      <c r="K79" s="11">
        <f>VLOOKUP(B79,DEBT!B:O,4,FALSE)</f>
        <v>822898</v>
      </c>
      <c r="L79" s="11">
        <f>VLOOKUP(B79,REV!B:O,4,FALSE)</f>
        <v>6205769</v>
      </c>
      <c r="M79" s="11">
        <f>VLOOKUP(B79,RoA!B:O,4,FALSE)</f>
        <v>18.39</v>
      </c>
      <c r="N79" s="11">
        <f>VLOOKUP(B79,RoE!B:O,4,FALSE)</f>
        <v>25.3</v>
      </c>
      <c r="O79" s="11">
        <f>VLOOKUP(B79,ASSET!B:P,4,FALSE)</f>
        <v>9943250</v>
      </c>
      <c r="P79" s="11">
        <f>VLOOKUP(B79,MCAP!B:P,4,FALSE)</f>
        <v>28089120</v>
      </c>
      <c r="Q79" s="11">
        <f>VLOOKUP(B79,MB!B:O,4,FALSE)</f>
        <v>4.34</v>
      </c>
      <c r="R79" s="11"/>
    </row>
    <row r="80" spans="1:18" x14ac:dyDescent="0.3">
      <c r="A80" s="20" t="s">
        <v>152</v>
      </c>
      <c r="B80" s="20">
        <v>546697</v>
      </c>
      <c r="C80" s="21">
        <f>VLOOKUP(B80,ESGC!B:C,2,FALSE)</f>
        <v>64.013311688311703</v>
      </c>
      <c r="D80" s="21" t="str">
        <f t="shared" si="4"/>
        <v>B</v>
      </c>
      <c r="E80" s="21">
        <f>VLOOKUP(B80,ESG!A:M,3,FALSE)</f>
        <v>64.013311688311703</v>
      </c>
      <c r="F80" s="11" t="b">
        <f t="shared" si="5"/>
        <v>1</v>
      </c>
      <c r="G80" s="11" t="str">
        <f t="shared" si="6"/>
        <v>B</v>
      </c>
      <c r="H80" s="11">
        <f>VLOOKUP(B80,NI!C:P,4,FALSE)</f>
        <v>1615298</v>
      </c>
      <c r="I80" s="11">
        <f>VLOOKUP(B80,EBITDA!B:O,4,FALSE)</f>
        <v>2325609</v>
      </c>
      <c r="J80" s="11">
        <f>VLOOKUP(B80,EQIT!B:O,4,FALSE)</f>
        <v>3459990</v>
      </c>
      <c r="K80" s="11">
        <f>VLOOKUP(B80,DEBT!B:O,4,FALSE)</f>
        <v>1300286</v>
      </c>
      <c r="L80" s="11">
        <f>VLOOKUP(B80,REV!B:O,4,FALSE)</f>
        <v>4230045</v>
      </c>
      <c r="M80" s="11">
        <f>VLOOKUP(B80,RoA!B:O,4,FALSE)</f>
        <v>34.840000000000003</v>
      </c>
      <c r="N80" s="11">
        <f>VLOOKUP(B80,RoE!B:O,4,FALSE)</f>
        <v>61.24</v>
      </c>
      <c r="O80" s="11">
        <f>VLOOKUP(B80,ASSET!B:P,4,FALSE)</f>
        <v>5537357</v>
      </c>
      <c r="P80" s="11">
        <f>VLOOKUP(B80,MCAP!B:P,4,FALSE)</f>
        <v>42903589</v>
      </c>
      <c r="Q80" s="11">
        <f>VLOOKUP(B80,MB!B:O,4,FALSE)</f>
        <v>10.56</v>
      </c>
      <c r="R80" s="11"/>
    </row>
    <row r="81" spans="1:18" x14ac:dyDescent="0.3">
      <c r="A81" s="20" t="s">
        <v>155</v>
      </c>
      <c r="B81" s="20">
        <v>905596</v>
      </c>
      <c r="C81" s="21">
        <f>VLOOKUP(B81,ESGC!B:C,2,FALSE)</f>
        <v>52.247727272727197</v>
      </c>
      <c r="D81" s="21" t="str">
        <f t="shared" si="4"/>
        <v>B</v>
      </c>
      <c r="E81" s="21">
        <f>VLOOKUP(B81,ESG!A:M,3,FALSE)</f>
        <v>52.247727272727197</v>
      </c>
      <c r="F81" s="11" t="b">
        <f t="shared" si="5"/>
        <v>1</v>
      </c>
      <c r="G81" s="11" t="str">
        <f t="shared" si="6"/>
        <v>B</v>
      </c>
      <c r="H81" s="11">
        <f>VLOOKUP(B81,NI!C:P,4,FALSE)</f>
        <v>-433653</v>
      </c>
      <c r="I81" s="11">
        <f>VLOOKUP(B81,EBITDA!B:O,4,FALSE)</f>
        <v>832933</v>
      </c>
      <c r="J81" s="11">
        <f>VLOOKUP(B81,EQIT!B:O,4,FALSE)</f>
        <v>1414499</v>
      </c>
      <c r="K81" s="11">
        <f>VLOOKUP(B81,DEBT!B:O,4,FALSE)</f>
        <v>2197293</v>
      </c>
      <c r="L81" s="11">
        <f>VLOOKUP(B81,REV!B:O,4,FALSE)</f>
        <v>4021274</v>
      </c>
      <c r="M81" s="11">
        <f>VLOOKUP(B81,RoA!B:O,4,FALSE)</f>
        <v>-5.98</v>
      </c>
      <c r="N81" s="11">
        <f>VLOOKUP(B81,RoE!B:O,4,FALSE)</f>
        <v>-24.35</v>
      </c>
      <c r="O81" s="11">
        <f>VLOOKUP(B81,ASSET!B:P,4,FALSE)</f>
        <v>7499493</v>
      </c>
      <c r="P81" s="11">
        <f>VLOOKUP(B81,MCAP!B:P,4,FALSE)</f>
        <v>6002173</v>
      </c>
      <c r="Q81" s="11">
        <f>VLOOKUP(B81,MB!B:O,4,FALSE)</f>
        <v>6.84</v>
      </c>
      <c r="R81" s="11"/>
    </row>
    <row r="82" spans="1:18" x14ac:dyDescent="0.3">
      <c r="A82" s="20" t="s">
        <v>160</v>
      </c>
      <c r="B82" s="20">
        <v>912030</v>
      </c>
      <c r="C82" s="21">
        <f>VLOOKUP(B82,ESGC!B:C,2,FALSE)</f>
        <v>52.990043290043303</v>
      </c>
      <c r="D82" s="21" t="str">
        <f t="shared" si="4"/>
        <v>B</v>
      </c>
      <c r="E82" s="21">
        <f>VLOOKUP(B82,ESG!A:M,3,FALSE)</f>
        <v>52.990043290043303</v>
      </c>
      <c r="F82" s="11" t="b">
        <f t="shared" si="5"/>
        <v>1</v>
      </c>
      <c r="G82" s="11" t="str">
        <f t="shared" si="6"/>
        <v>B</v>
      </c>
      <c r="H82" s="11">
        <f>VLOOKUP(B82,NI!C:P,4,FALSE)</f>
        <v>333003</v>
      </c>
      <c r="I82" s="11">
        <f>VLOOKUP(B82,EBITDA!B:O,4,FALSE)</f>
        <v>653520</v>
      </c>
      <c r="J82" s="11">
        <f>VLOOKUP(B82,EQIT!B:O,4,FALSE)</f>
        <v>1385092</v>
      </c>
      <c r="K82" s="11">
        <f>VLOOKUP(B82,DEBT!B:O,4,FALSE)</f>
        <v>855272</v>
      </c>
      <c r="L82" s="11">
        <f>VLOOKUP(B82,REV!B:O,4,FALSE)</f>
        <v>3837557</v>
      </c>
      <c r="M82" s="11">
        <f>VLOOKUP(B82,RoA!B:O,4,FALSE)</f>
        <v>11.43</v>
      </c>
      <c r="N82" s="11">
        <f>VLOOKUP(B82,RoE!B:O,4,FALSE)</f>
        <v>22.79</v>
      </c>
      <c r="O82" s="11">
        <f>VLOOKUP(B82,ASSET!B:P,4,FALSE)</f>
        <v>3191208</v>
      </c>
      <c r="P82" s="11">
        <f>VLOOKUP(B82,MCAP!B:P,4,FALSE)</f>
        <v>3714395</v>
      </c>
      <c r="Q82" s="11">
        <f>VLOOKUP(B82,MB!B:O,4,FALSE)</f>
        <v>3.34</v>
      </c>
      <c r="R82" s="11"/>
    </row>
    <row r="83" spans="1:18" x14ac:dyDescent="0.3">
      <c r="A83" s="20" t="s">
        <v>168</v>
      </c>
      <c r="B83" s="20">
        <v>912588</v>
      </c>
      <c r="C83" s="21">
        <f>VLOOKUP(B83,ESGC!B:C,2,FALSE)</f>
        <v>51.371982342392002</v>
      </c>
      <c r="D83" s="21" t="str">
        <f t="shared" si="4"/>
        <v>B</v>
      </c>
      <c r="E83" s="21">
        <f>VLOOKUP(B83,ESG!A:M,3,FALSE)</f>
        <v>51.371982342392002</v>
      </c>
      <c r="F83" s="11" t="b">
        <f t="shared" si="5"/>
        <v>1</v>
      </c>
      <c r="G83" s="11" t="str">
        <f t="shared" si="6"/>
        <v>B</v>
      </c>
      <c r="H83" s="11">
        <f>VLOOKUP(B83,NI!C:P,4,FALSE)</f>
        <v>541000</v>
      </c>
      <c r="I83" s="11">
        <f>VLOOKUP(B83,EBITDA!B:O,4,FALSE)</f>
        <v>1468000</v>
      </c>
      <c r="J83" s="11">
        <f>VLOOKUP(B83,EQIT!B:O,4,FALSE)</f>
        <v>5341000</v>
      </c>
      <c r="K83" s="11">
        <f>VLOOKUP(B83,DEBT!B:O,4,FALSE)</f>
        <v>5625000</v>
      </c>
      <c r="L83" s="11">
        <f>VLOOKUP(B83,REV!B:O,4,FALSE)</f>
        <v>5426000</v>
      </c>
      <c r="M83" s="11">
        <f>VLOOKUP(B83,RoA!B:O,4,FALSE)</f>
        <v>8.23</v>
      </c>
      <c r="N83" s="11">
        <f>VLOOKUP(B83,RoE!B:O,4,FALSE)</f>
        <v>13.72</v>
      </c>
      <c r="O83" s="11">
        <f>VLOOKUP(B83,ASSET!B:P,4,FALSE)</f>
        <v>11812000</v>
      </c>
      <c r="P83" s="11">
        <f>VLOOKUP(B83,MCAP!B:P,4,FALSE)</f>
        <v>8905104</v>
      </c>
      <c r="Q83" s="11">
        <f>VLOOKUP(B83,MB!B:O,4,FALSE)</f>
        <v>2.19</v>
      </c>
      <c r="R83" s="11"/>
    </row>
    <row r="84" spans="1:18" x14ac:dyDescent="0.3">
      <c r="A84" s="20" t="s">
        <v>170</v>
      </c>
      <c r="B84" s="20">
        <v>916860</v>
      </c>
      <c r="C84" s="21">
        <f>VLOOKUP(B84,ESGC!B:C,2,FALSE)</f>
        <v>62.380411255411197</v>
      </c>
      <c r="D84" s="21" t="str">
        <f t="shared" si="4"/>
        <v>B</v>
      </c>
      <c r="E84" s="21">
        <f>VLOOKUP(B84,ESG!A:M,3,FALSE)</f>
        <v>62.380411255411197</v>
      </c>
      <c r="F84" s="11" t="b">
        <f t="shared" si="5"/>
        <v>1</v>
      </c>
      <c r="G84" s="11" t="str">
        <f t="shared" si="6"/>
        <v>B</v>
      </c>
      <c r="H84" s="11">
        <f>VLOOKUP(B84,NI!C:P,4,FALSE)</f>
        <v>833684</v>
      </c>
      <c r="I84" s="11">
        <f>VLOOKUP(B84,EBITDA!B:O,4,FALSE)</f>
        <v>1520578</v>
      </c>
      <c r="J84" s="11">
        <f>VLOOKUP(B84,EQIT!B:O,4,FALSE)</f>
        <v>4028937</v>
      </c>
      <c r="K84" s="11">
        <f>VLOOKUP(B84,DEBT!B:O,4,FALSE)</f>
        <v>1957049</v>
      </c>
      <c r="L84" s="11">
        <f>VLOOKUP(B84,REV!B:O,4,FALSE)</f>
        <v>25289989</v>
      </c>
      <c r="M84" s="11">
        <f>VLOOKUP(B84,RoA!B:O,4,FALSE)</f>
        <v>7.64</v>
      </c>
      <c r="N84" s="11">
        <f>VLOOKUP(B84,RoE!B:O,4,FALSE)</f>
        <v>23.51</v>
      </c>
      <c r="O84" s="11">
        <f>VLOOKUP(B84,ASSET!B:P,4,FALSE)</f>
        <v>12879074</v>
      </c>
      <c r="P84" s="11">
        <f>VLOOKUP(B84,MCAP!B:P,4,FALSE)</f>
        <v>12804082</v>
      </c>
      <c r="Q84" s="11">
        <f>VLOOKUP(B84,MB!B:O,4,FALSE)</f>
        <v>2.77</v>
      </c>
      <c r="R84" s="11"/>
    </row>
    <row r="85" spans="1:18" x14ac:dyDescent="0.3">
      <c r="A85" s="20" t="s">
        <v>187</v>
      </c>
      <c r="B85" s="20">
        <v>902242</v>
      </c>
      <c r="C85" s="21">
        <f>VLOOKUP(B85,ESGC!B:C,2,FALSE)</f>
        <v>56.9353943158291</v>
      </c>
      <c r="D85" s="21" t="str">
        <f t="shared" si="4"/>
        <v>B</v>
      </c>
      <c r="E85" s="21">
        <f>VLOOKUP(B85,ESG!A:M,3,FALSE)</f>
        <v>56.9353943158291</v>
      </c>
      <c r="F85" s="11" t="b">
        <f t="shared" si="5"/>
        <v>1</v>
      </c>
      <c r="G85" s="11" t="str">
        <f t="shared" si="6"/>
        <v>B</v>
      </c>
      <c r="H85" s="11">
        <f>VLOOKUP(B85,NI!C:P,4,FALSE)</f>
        <v>15365000</v>
      </c>
      <c r="I85" s="11">
        <f>VLOOKUP(B85,EBITDA!B:O,4,FALSE)</f>
        <v>31838000</v>
      </c>
      <c r="J85" s="11">
        <f>VLOOKUP(B85,EQIT!B:O,4,FALSE)</f>
        <v>123221000</v>
      </c>
      <c r="K85" s="11">
        <f>VLOOKUP(B85,DEBT!B:O,4,FALSE)</f>
        <v>431839000</v>
      </c>
      <c r="L85" s="11">
        <f>VLOOKUP(B85,REV!B:O,4,FALSE)</f>
        <v>116353000</v>
      </c>
      <c r="M85" s="11">
        <f>VLOOKUP(B85,RoA!B:O,4,FALSE)</f>
        <v>1.35</v>
      </c>
      <c r="N85" s="11">
        <f>VLOOKUP(B85,RoE!B:O,4,FALSE)</f>
        <v>12.86</v>
      </c>
      <c r="O85" s="11">
        <f>VLOOKUP(B85,ASSET!B:P,4,FALSE)</f>
        <v>1562147000</v>
      </c>
      <c r="P85" s="11">
        <f>VLOOKUP(B85,MCAP!B:P,4,FALSE)</f>
        <v>146987010</v>
      </c>
      <c r="Q85" s="11">
        <f>VLOOKUP(B85,MB!B:O,4,FALSE)</f>
        <v>1.29</v>
      </c>
      <c r="R85" s="11"/>
    </row>
    <row r="86" spans="1:18" x14ac:dyDescent="0.3">
      <c r="A86" s="20" t="s">
        <v>196</v>
      </c>
      <c r="B86" s="20">
        <v>937343</v>
      </c>
      <c r="C86" s="21">
        <f>VLOOKUP(B86,ESGC!B:C,2,FALSE)</f>
        <v>69.322727272727207</v>
      </c>
      <c r="D86" s="21" t="str">
        <f t="shared" si="4"/>
        <v>B</v>
      </c>
      <c r="E86" s="21">
        <f>VLOOKUP(B86,ESG!A:M,3,FALSE)</f>
        <v>69.322727272727207</v>
      </c>
      <c r="F86" s="11" t="b">
        <f t="shared" si="5"/>
        <v>1</v>
      </c>
      <c r="G86" s="11" t="str">
        <f t="shared" si="6"/>
        <v>B</v>
      </c>
      <c r="H86" s="11">
        <f>VLOOKUP(B86,NI!C:P,4,FALSE)</f>
        <v>718000</v>
      </c>
      <c r="I86" s="11">
        <f>VLOOKUP(B86,EBITDA!B:O,4,FALSE)</f>
        <v>1508000</v>
      </c>
      <c r="J86" s="11">
        <f>VLOOKUP(B86,EQIT!B:O,4,FALSE)</f>
        <v>2219000</v>
      </c>
      <c r="K86" s="11">
        <f>VLOOKUP(B86,DEBT!B:O,4,FALSE)</f>
        <v>2912000</v>
      </c>
      <c r="L86" s="11">
        <f>VLOOKUP(B86,REV!B:O,4,FALSE)</f>
        <v>10134000</v>
      </c>
      <c r="M86" s="11">
        <f>VLOOKUP(B86,RoA!B:O,4,FALSE)</f>
        <v>11.22</v>
      </c>
      <c r="N86" s="11">
        <f>VLOOKUP(B86,RoE!B:O,4,FALSE)</f>
        <v>27.75</v>
      </c>
      <c r="O86" s="11">
        <f>VLOOKUP(B86,ASSET!B:P,4,FALSE)</f>
        <v>7437000</v>
      </c>
      <c r="P86" s="11">
        <f>VLOOKUP(B86,MCAP!B:P,4,FALSE)</f>
        <v>6549780</v>
      </c>
      <c r="Q86" s="11">
        <f>VLOOKUP(B86,MB!B:O,4,FALSE)</f>
        <v>3.65</v>
      </c>
      <c r="R86" s="11"/>
    </row>
    <row r="87" spans="1:18" x14ac:dyDescent="0.3">
      <c r="A87" s="20" t="s">
        <v>198</v>
      </c>
      <c r="B87" s="20">
        <v>152533</v>
      </c>
      <c r="C87" s="21">
        <f>VLOOKUP(B87,ESGC!B:C,2,FALSE)</f>
        <v>57.273051948051901</v>
      </c>
      <c r="D87" s="21" t="str">
        <f t="shared" si="4"/>
        <v>B</v>
      </c>
      <c r="E87" s="21">
        <f>VLOOKUP(B87,ESG!A:M,3,FALSE)</f>
        <v>57.273051948051901</v>
      </c>
      <c r="F87" s="11" t="b">
        <f t="shared" si="5"/>
        <v>1</v>
      </c>
      <c r="G87" s="11" t="str">
        <f t="shared" si="6"/>
        <v>B</v>
      </c>
      <c r="H87" s="11">
        <f>VLOOKUP(B87,NI!C:P,4,FALSE)</f>
        <v>476800</v>
      </c>
      <c r="I87" s="11">
        <f>VLOOKUP(B87,EBITDA!B:O,4,FALSE)</f>
        <v>943800</v>
      </c>
      <c r="J87" s="11">
        <f>VLOOKUP(B87,EQIT!B:O,4,FALSE)</f>
        <v>1725300</v>
      </c>
      <c r="K87" s="11">
        <f>VLOOKUP(B87,DEBT!B:O,4,FALSE)</f>
        <v>1667000</v>
      </c>
      <c r="L87" s="11">
        <f>VLOOKUP(B87,REV!B:O,4,FALSE)</f>
        <v>4068200</v>
      </c>
      <c r="M87" s="11">
        <f>VLOOKUP(B87,RoA!B:O,4,FALSE)</f>
        <v>12.27</v>
      </c>
      <c r="N87" s="11">
        <f>VLOOKUP(B87,RoE!B:O,4,FALSE)</f>
        <v>25.76</v>
      </c>
      <c r="O87" s="11">
        <f>VLOOKUP(B87,ASSET!B:P,4,FALSE)</f>
        <v>4368200</v>
      </c>
      <c r="P87" s="11">
        <f>VLOOKUP(B87,MCAP!B:P,4,FALSE)</f>
        <v>8383830</v>
      </c>
      <c r="Q87" s="11">
        <f>VLOOKUP(B87,MB!B:O,4,FALSE)</f>
        <v>5.3</v>
      </c>
      <c r="R87" s="11"/>
    </row>
    <row r="88" spans="1:18" x14ac:dyDescent="0.3">
      <c r="A88" s="20" t="s">
        <v>203</v>
      </c>
      <c r="B88" s="20">
        <v>154423</v>
      </c>
      <c r="C88" s="21">
        <f>VLOOKUP(B88,ESGC!B:C,2,FALSE)</f>
        <v>56.794318181818099</v>
      </c>
      <c r="D88" s="21" t="str">
        <f t="shared" si="4"/>
        <v>B</v>
      </c>
      <c r="E88" s="21">
        <f>VLOOKUP(B88,ESG!A:M,3,FALSE)</f>
        <v>68.588636363636297</v>
      </c>
      <c r="F88" s="11" t="b">
        <f t="shared" si="5"/>
        <v>0</v>
      </c>
      <c r="G88" s="11" t="str">
        <f t="shared" si="6"/>
        <v>B</v>
      </c>
      <c r="H88" s="11">
        <f>VLOOKUP(B88,NI!C:P,4,FALSE)</f>
        <v>3033000</v>
      </c>
      <c r="I88" s="11">
        <f>VLOOKUP(B88,EBITDA!B:O,4,FALSE)</f>
        <v>5336000</v>
      </c>
      <c r="J88" s="11">
        <f>VLOOKUP(B88,EQIT!B:O,4,FALSE)</f>
        <v>9805000</v>
      </c>
      <c r="K88" s="11">
        <f>VLOOKUP(B88,DEBT!B:O,4,FALSE)</f>
        <v>4407000</v>
      </c>
      <c r="L88" s="11">
        <f>VLOOKUP(B88,REV!B:O,4,FALSE)</f>
        <v>41862000</v>
      </c>
      <c r="M88" s="11">
        <f>VLOOKUP(B88,RoA!B:O,4,FALSE)</f>
        <v>11.88</v>
      </c>
      <c r="N88" s="11">
        <f>VLOOKUP(B88,RoE!B:O,4,FALSE)</f>
        <v>36.35</v>
      </c>
      <c r="O88" s="11">
        <f>VLOOKUP(B88,ASSET!B:P,4,FALSE)</f>
        <v>28166000</v>
      </c>
      <c r="P88" s="11">
        <f>VLOOKUP(B88,MCAP!B:P,4,FALSE)</f>
        <v>42959001</v>
      </c>
      <c r="Q88" s="11">
        <f>VLOOKUP(B88,MB!B:O,4,FALSE)</f>
        <v>4.26</v>
      </c>
      <c r="R88" s="11"/>
    </row>
    <row r="89" spans="1:18" x14ac:dyDescent="0.3">
      <c r="A89" s="20" t="s">
        <v>205</v>
      </c>
      <c r="B89" s="20">
        <v>905620</v>
      </c>
      <c r="C89" s="21">
        <f>VLOOKUP(B89,ESGC!B:C,2,FALSE)</f>
        <v>51.667241458591903</v>
      </c>
      <c r="D89" s="21" t="str">
        <f t="shared" si="4"/>
        <v>B</v>
      </c>
      <c r="E89" s="21">
        <f>VLOOKUP(B89,ESG!A:M,3,FALSE)</f>
        <v>51.667241458591903</v>
      </c>
      <c r="F89" s="11" t="b">
        <f t="shared" si="5"/>
        <v>1</v>
      </c>
      <c r="G89" s="11" t="str">
        <f t="shared" si="6"/>
        <v>B</v>
      </c>
      <c r="H89" s="11">
        <f>VLOOKUP(B89,NI!C:P,4,FALSE)</f>
        <v>2809000</v>
      </c>
      <c r="I89" s="11">
        <f>VLOOKUP(B89,EBITDA!B:O,4,FALSE)</f>
        <v>6214000</v>
      </c>
      <c r="J89" s="11">
        <f>VLOOKUP(B89,EQIT!B:O,4,FALSE)</f>
        <v>16098000</v>
      </c>
      <c r="K89" s="11">
        <f>VLOOKUP(B89,DEBT!B:O,4,FALSE)</f>
        <v>6680000</v>
      </c>
      <c r="L89" s="11">
        <f>VLOOKUP(B89,REV!B:O,4,FALSE)</f>
        <v>48283000</v>
      </c>
      <c r="M89" s="11">
        <f>VLOOKUP(B89,RoA!B:O,4,FALSE)</f>
        <v>10.11</v>
      </c>
      <c r="N89" s="11">
        <f>VLOOKUP(B89,RoE!B:O,4,FALSE)</f>
        <v>17.649999999999999</v>
      </c>
      <c r="O89" s="11">
        <f>VLOOKUP(B89,ASSET!B:P,4,FALSE)</f>
        <v>30869000</v>
      </c>
      <c r="P89" s="11">
        <f>VLOOKUP(B89,MCAP!B:P,4,FALSE)</f>
        <v>32979960</v>
      </c>
      <c r="Q89" s="11">
        <f>VLOOKUP(B89,MB!B:O,4,FALSE)</f>
        <v>2.85</v>
      </c>
      <c r="R89" s="11"/>
    </row>
    <row r="90" spans="1:18" x14ac:dyDescent="0.3">
      <c r="A90" s="20" t="s">
        <v>212</v>
      </c>
      <c r="B90" s="20">
        <v>905624</v>
      </c>
      <c r="C90" s="21">
        <f>VLOOKUP(B90,ESGC!B:C,2,FALSE)</f>
        <v>60.180069930069898</v>
      </c>
      <c r="D90" s="21" t="str">
        <f t="shared" si="4"/>
        <v>B</v>
      </c>
      <c r="E90" s="21">
        <f>VLOOKUP(B90,ESG!A:M,3,FALSE)</f>
        <v>60.180069930069898</v>
      </c>
      <c r="F90" s="11" t="b">
        <f t="shared" si="5"/>
        <v>1</v>
      </c>
      <c r="G90" s="11" t="str">
        <f t="shared" si="6"/>
        <v>B</v>
      </c>
      <c r="H90" s="11">
        <f>VLOOKUP(B90,NI!C:P,4,FALSE)</f>
        <v>397000</v>
      </c>
      <c r="I90" s="11">
        <f>VLOOKUP(B90,EBITDA!B:O,4,FALSE)</f>
        <v>1276000</v>
      </c>
      <c r="J90" s="11">
        <f>VLOOKUP(B90,EQIT!B:O,4,FALSE)</f>
        <v>4025000</v>
      </c>
      <c r="K90" s="11">
        <f>VLOOKUP(B90,DEBT!B:O,4,FALSE)</f>
        <v>4088000</v>
      </c>
      <c r="L90" s="11">
        <f>VLOOKUP(B90,REV!B:O,4,FALSE)</f>
        <v>11770000</v>
      </c>
      <c r="M90" s="11">
        <f>VLOOKUP(B90,RoA!B:O,4,FALSE)</f>
        <v>4.7699999999999996</v>
      </c>
      <c r="N90" s="11">
        <f>VLOOKUP(B90,RoE!B:O,4,FALSE)</f>
        <v>9.09</v>
      </c>
      <c r="O90" s="11">
        <f>VLOOKUP(B90,ASSET!B:P,4,FALSE)</f>
        <v>10907000</v>
      </c>
      <c r="P90" s="11">
        <f>VLOOKUP(B90,MCAP!B:P,4,FALSE)</f>
        <v>7755829</v>
      </c>
      <c r="Q90" s="11">
        <f>VLOOKUP(B90,MB!B:O,4,FALSE)</f>
        <v>2.17</v>
      </c>
      <c r="R90" s="11"/>
    </row>
    <row r="91" spans="1:18" x14ac:dyDescent="0.3">
      <c r="A91" s="20" t="s">
        <v>216</v>
      </c>
      <c r="B91" s="20">
        <v>134784</v>
      </c>
      <c r="C91" s="21">
        <f>VLOOKUP(B91,ESGC!B:C,2,FALSE)</f>
        <v>62.667532467532403</v>
      </c>
      <c r="D91" s="21" t="str">
        <f t="shared" si="4"/>
        <v>B</v>
      </c>
      <c r="E91" s="21">
        <f>VLOOKUP(B91,ESG!A:M,3,FALSE)</f>
        <v>62.667532467532403</v>
      </c>
      <c r="F91" s="11" t="b">
        <f t="shared" si="5"/>
        <v>1</v>
      </c>
      <c r="G91" s="11" t="str">
        <f t="shared" si="6"/>
        <v>B</v>
      </c>
      <c r="H91" s="11">
        <f>VLOOKUP(B91,NI!C:P,4,FALSE)</f>
        <v>963000</v>
      </c>
      <c r="I91" s="11">
        <f>VLOOKUP(B91,EBITDA!B:O,4,FALSE)</f>
        <v>1668000</v>
      </c>
      <c r="J91" s="11">
        <f>VLOOKUP(B91,EQIT!B:O,4,FALSE)</f>
        <v>6298000</v>
      </c>
      <c r="K91" s="11">
        <f>VLOOKUP(B91,DEBT!B:O,4,FALSE)</f>
        <v>1958000</v>
      </c>
      <c r="L91" s="11">
        <f>VLOOKUP(B91,REV!B:O,4,FALSE)</f>
        <v>92977000</v>
      </c>
      <c r="M91" s="11">
        <f>VLOOKUP(B91,RoA!B:O,4,FALSE)</f>
        <v>4.3499999999999996</v>
      </c>
      <c r="N91" s="11">
        <f>VLOOKUP(B91,RoE!B:O,4,FALSE)</f>
        <v>14.91</v>
      </c>
      <c r="O91" s="11">
        <f>VLOOKUP(B91,ASSET!B:P,4,FALSE)</f>
        <v>23968000</v>
      </c>
      <c r="P91" s="11">
        <f>VLOOKUP(B91,MCAP!B:P,4,FALSE)</f>
        <v>19325450</v>
      </c>
      <c r="Q91" s="11">
        <f>VLOOKUP(B91,MB!B:O,4,FALSE)</f>
        <v>2.72</v>
      </c>
      <c r="R91" s="11"/>
    </row>
    <row r="92" spans="1:18" x14ac:dyDescent="0.3">
      <c r="A92" s="20" t="s">
        <v>218</v>
      </c>
      <c r="B92" s="20">
        <v>905019</v>
      </c>
      <c r="C92" s="21">
        <f>VLOOKUP(B92,ESGC!B:C,2,FALSE)</f>
        <v>71.903636363636295</v>
      </c>
      <c r="D92" s="21" t="str">
        <f t="shared" si="4"/>
        <v>B</v>
      </c>
      <c r="E92" s="21">
        <f>VLOOKUP(B92,ESG!A:M,3,FALSE)</f>
        <v>71.903636363636295</v>
      </c>
      <c r="F92" s="11" t="b">
        <f t="shared" si="5"/>
        <v>1</v>
      </c>
      <c r="G92" s="11" t="str">
        <f t="shared" si="6"/>
        <v>B</v>
      </c>
      <c r="H92" s="11">
        <f>VLOOKUP(B92,NI!C:P,4,FALSE)</f>
        <v>3275400</v>
      </c>
      <c r="I92" s="11">
        <f>VLOOKUP(B92,EBITDA!B:O,4,FALSE)</f>
        <v>2888100</v>
      </c>
      <c r="J92" s="11">
        <f>VLOOKUP(B92,EQIT!B:O,4,FALSE)</f>
        <v>18184700</v>
      </c>
      <c r="K92" s="11">
        <f>VLOOKUP(B92,DEBT!B:O,4,FALSE)</f>
        <v>5739400</v>
      </c>
      <c r="L92" s="11">
        <f>VLOOKUP(B92,REV!B:O,4,FALSE)</f>
        <v>24197700</v>
      </c>
      <c r="M92" s="11">
        <f>VLOOKUP(B92,RoA!B:O,4,FALSE)</f>
        <v>7.84</v>
      </c>
      <c r="N92" s="11">
        <f>VLOOKUP(B92,RoE!B:O,4,FALSE)</f>
        <v>18.329999999999998</v>
      </c>
      <c r="O92" s="11">
        <f>VLOOKUP(B92,ASSET!B:P,4,FALSE)</f>
        <v>45527000</v>
      </c>
      <c r="P92" s="11">
        <f>VLOOKUP(B92,MCAP!B:P,4,FALSE)</f>
        <v>126244143</v>
      </c>
      <c r="Q92" s="11">
        <f>VLOOKUP(B92,MB!B:O,4,FALSE)</f>
        <v>6.13</v>
      </c>
      <c r="R92" s="11"/>
    </row>
    <row r="93" spans="1:18" x14ac:dyDescent="0.3">
      <c r="A93" s="20" t="s">
        <v>220</v>
      </c>
      <c r="B93" s="20">
        <v>516007</v>
      </c>
      <c r="C93" s="21">
        <f>VLOOKUP(B93,ESGC!B:C,2,FALSE)</f>
        <v>50.740322803145197</v>
      </c>
      <c r="D93" s="21" t="str">
        <f t="shared" si="4"/>
        <v>B</v>
      </c>
      <c r="E93" s="21">
        <f>VLOOKUP(B93,ESG!A:M,3,FALSE)</f>
        <v>50.740322803145197</v>
      </c>
      <c r="F93" s="11" t="b">
        <f t="shared" si="5"/>
        <v>1</v>
      </c>
      <c r="G93" s="11" t="str">
        <f t="shared" si="6"/>
        <v>B</v>
      </c>
      <c r="H93" s="11">
        <f>VLOOKUP(B93,NI!C:P,4,FALSE)</f>
        <v>1400545</v>
      </c>
      <c r="I93" s="11">
        <f>VLOOKUP(B93,EBITDA!B:O,4,FALSE)</f>
        <v>3404888</v>
      </c>
      <c r="J93" s="11">
        <f>VLOOKUP(B93,EQIT!B:O,4,FALSE)</f>
        <v>6060703</v>
      </c>
      <c r="K93" s="11">
        <f>VLOOKUP(B93,DEBT!B:O,4,FALSE)</f>
        <v>11182003</v>
      </c>
      <c r="L93" s="11">
        <f>VLOOKUP(B93,REV!B:O,4,FALSE)</f>
        <v>7691637</v>
      </c>
      <c r="M93" s="11">
        <f>VLOOKUP(B93,RoA!B:O,4,FALSE)</f>
        <v>9.11</v>
      </c>
      <c r="N93" s="11">
        <f>VLOOKUP(B93,RoE!B:O,4,FALSE)</f>
        <v>31.98</v>
      </c>
      <c r="O93" s="11">
        <f>VLOOKUP(B93,ASSET!B:P,4,FALSE)</f>
        <v>22727686</v>
      </c>
      <c r="P93" s="11">
        <f>VLOOKUP(B93,MCAP!B:P,4,FALSE)</f>
        <v>24682463</v>
      </c>
      <c r="Q93" s="11">
        <f>VLOOKUP(B93,MB!B:O,4,FALSE)</f>
        <v>4.01</v>
      </c>
      <c r="R93" s="11"/>
    </row>
    <row r="94" spans="1:18" x14ac:dyDescent="0.3">
      <c r="A94" s="20" t="s">
        <v>227</v>
      </c>
      <c r="B94" s="20">
        <v>683118</v>
      </c>
      <c r="C94" s="21">
        <f>VLOOKUP(B94,ESGC!B:C,2,FALSE)</f>
        <v>56.013190730837799</v>
      </c>
      <c r="D94" s="21" t="str">
        <f t="shared" si="4"/>
        <v>B</v>
      </c>
      <c r="E94" s="21">
        <f>VLOOKUP(B94,ESG!A:M,3,FALSE)</f>
        <v>56.013190730837799</v>
      </c>
      <c r="F94" s="11" t="b">
        <f t="shared" si="5"/>
        <v>1</v>
      </c>
      <c r="G94" s="11" t="str">
        <f t="shared" si="6"/>
        <v>B</v>
      </c>
      <c r="H94" s="11">
        <f>VLOOKUP(B94,NI!C:P,4,FALSE)</f>
        <v>701500</v>
      </c>
      <c r="I94" s="11">
        <f>VLOOKUP(B94,EBITDA!B:O,4,FALSE)</f>
        <v>1200300</v>
      </c>
      <c r="J94" s="11">
        <f>VLOOKUP(B94,EQIT!B:O,4,FALSE)</f>
        <v>-783600</v>
      </c>
      <c r="K94" s="11">
        <f>VLOOKUP(B94,DEBT!B:O,4,FALSE)</f>
        <v>1151900</v>
      </c>
      <c r="L94" s="11">
        <f>VLOOKUP(B94,REV!B:O,4,FALSE)</f>
        <v>2259000</v>
      </c>
      <c r="M94" s="11">
        <f>VLOOKUP(B94,RoA!B:O,4,FALSE)</f>
        <v>45.32</v>
      </c>
      <c r="N94" s="11" t="str">
        <f>VLOOKUP(B94,RoE!B:O,4,FALSE)</f>
        <v>NA</v>
      </c>
      <c r="O94" s="11">
        <f>VLOOKUP(B94,ASSET!B:P,4,FALSE)</f>
        <v>1714600</v>
      </c>
      <c r="P94" s="11">
        <f>VLOOKUP(B94,MCAP!B:P,4,FALSE)</f>
        <v>8974980</v>
      </c>
      <c r="Q94" s="11">
        <f>VLOOKUP(B94,MB!B:O,4,FALSE)</f>
        <v>-16.239999999999998</v>
      </c>
      <c r="R94" s="11"/>
    </row>
    <row r="95" spans="1:18" x14ac:dyDescent="0.3">
      <c r="A95" s="20" t="s">
        <v>236</v>
      </c>
      <c r="B95" s="20">
        <v>905016</v>
      </c>
      <c r="C95" s="21">
        <f>VLOOKUP(B95,ESGC!B:C,2,FALSE)</f>
        <v>67.575182863113895</v>
      </c>
      <c r="D95" s="21" t="str">
        <f t="shared" si="4"/>
        <v>B</v>
      </c>
      <c r="E95" s="21">
        <f>VLOOKUP(B95,ESG!A:M,3,FALSE)</f>
        <v>67.575182863113895</v>
      </c>
      <c r="F95" s="11" t="b">
        <f t="shared" si="5"/>
        <v>1</v>
      </c>
      <c r="G95" s="11" t="str">
        <f t="shared" si="6"/>
        <v>B</v>
      </c>
      <c r="H95" s="11">
        <f>VLOOKUP(B95,NI!C:P,4,FALSE)</f>
        <v>1312000</v>
      </c>
      <c r="I95" s="11">
        <f>VLOOKUP(B95,EBITDA!B:O,4,FALSE)</f>
        <v>3779000</v>
      </c>
      <c r="J95" s="11">
        <f>VLOOKUP(B95,EQIT!B:O,4,FALSE)</f>
        <v>10735000</v>
      </c>
      <c r="K95" s="11">
        <f>VLOOKUP(B95,DEBT!B:O,4,FALSE)</f>
        <v>13698000</v>
      </c>
      <c r="L95" s="11">
        <f>VLOOKUP(B95,REV!B:O,4,FALSE)</f>
        <v>15263000</v>
      </c>
      <c r="M95" s="11">
        <f>VLOOKUP(B95,RoA!B:O,4,FALSE)</f>
        <v>4.75</v>
      </c>
      <c r="N95" s="11">
        <f>VLOOKUP(B95,RoE!B:O,4,FALSE)</f>
        <v>12.7</v>
      </c>
      <c r="O95" s="11">
        <f>VLOOKUP(B95,ASSET!B:P,4,FALSE)</f>
        <v>40123000</v>
      </c>
      <c r="P95" s="11">
        <f>VLOOKUP(B95,MCAP!B:P,4,FALSE)</f>
        <v>27609842</v>
      </c>
      <c r="Q95" s="11">
        <f>VLOOKUP(B95,MB!B:O,4,FALSE)</f>
        <v>2.37</v>
      </c>
      <c r="R95" s="11"/>
    </row>
    <row r="96" spans="1:18" x14ac:dyDescent="0.3">
      <c r="A96" s="20" t="s">
        <v>240</v>
      </c>
      <c r="B96" s="20">
        <v>906560</v>
      </c>
      <c r="C96" s="21">
        <f>VLOOKUP(B96,ESGC!B:C,2,FALSE)</f>
        <v>57.3468294477399</v>
      </c>
      <c r="D96" s="21" t="str">
        <f t="shared" si="4"/>
        <v>B</v>
      </c>
      <c r="E96" s="21">
        <f>VLOOKUP(B96,ESG!A:M,3,FALSE)</f>
        <v>57.3468294477399</v>
      </c>
      <c r="F96" s="11" t="b">
        <f t="shared" si="5"/>
        <v>1</v>
      </c>
      <c r="G96" s="11" t="str">
        <f t="shared" si="6"/>
        <v>B</v>
      </c>
      <c r="H96" s="11">
        <f>VLOOKUP(B96,NI!C:P,4,FALSE)</f>
        <v>715000</v>
      </c>
      <c r="I96" s="11">
        <f>VLOOKUP(B96,EBITDA!B:O,4,FALSE)</f>
        <v>1532000</v>
      </c>
      <c r="J96" s="11">
        <f>VLOOKUP(B96,EQIT!B:O,4,FALSE)</f>
        <v>1115000</v>
      </c>
      <c r="K96" s="11">
        <f>VLOOKUP(B96,DEBT!B:O,4,FALSE)</f>
        <v>2497000</v>
      </c>
      <c r="L96" s="11">
        <f>VLOOKUP(B96,REV!B:O,4,FALSE)</f>
        <v>8828000</v>
      </c>
      <c r="M96" s="11">
        <f>VLOOKUP(B96,RoA!B:O,4,FALSE)</f>
        <v>14.84</v>
      </c>
      <c r="N96" s="11">
        <f>VLOOKUP(B96,RoE!B:O,4,FALSE)</f>
        <v>43.55</v>
      </c>
      <c r="O96" s="11">
        <f>VLOOKUP(B96,ASSET!B:P,4,FALSE)</f>
        <v>5600000</v>
      </c>
      <c r="P96" s="11">
        <f>VLOOKUP(B96,MCAP!B:P,4,FALSE)</f>
        <v>8117330</v>
      </c>
      <c r="Q96" s="11">
        <f>VLOOKUP(B96,MB!B:O,4,FALSE)</f>
        <v>11.12</v>
      </c>
      <c r="R96" s="11"/>
    </row>
    <row r="97" spans="1:18" x14ac:dyDescent="0.3">
      <c r="A97" s="20" t="s">
        <v>242</v>
      </c>
      <c r="B97" s="20">
        <v>905861</v>
      </c>
      <c r="C97" s="21">
        <f>VLOOKUP(B97,ESGC!B:C,2,FALSE)</f>
        <v>62.034573970524001</v>
      </c>
      <c r="D97" s="21" t="str">
        <f t="shared" si="4"/>
        <v>B</v>
      </c>
      <c r="E97" s="21">
        <f>VLOOKUP(B97,ESG!A:M,3,FALSE)</f>
        <v>62.034573970524001</v>
      </c>
      <c r="F97" s="11" t="b">
        <f t="shared" si="5"/>
        <v>1</v>
      </c>
      <c r="G97" s="11" t="str">
        <f t="shared" si="6"/>
        <v>B</v>
      </c>
      <c r="H97" s="11">
        <f>VLOOKUP(B97,NI!C:P,4,FALSE)</f>
        <v>726900</v>
      </c>
      <c r="I97" s="11">
        <f>VLOOKUP(B97,EBITDA!B:O,4,FALSE)</f>
        <v>1351800</v>
      </c>
      <c r="J97" s="11">
        <f>VLOOKUP(B97,EQIT!B:O,4,FALSE)</f>
        <v>4509100</v>
      </c>
      <c r="K97" s="11">
        <f>VLOOKUP(B97,DEBT!B:O,4,FALSE)</f>
        <v>8950800</v>
      </c>
      <c r="L97" s="11">
        <f>VLOOKUP(B97,REV!B:O,4,FALSE)</f>
        <v>5393000</v>
      </c>
      <c r="M97" s="11">
        <f>VLOOKUP(B97,RoA!B:O,4,FALSE)</f>
        <v>1.34</v>
      </c>
      <c r="N97" s="11">
        <f>VLOOKUP(B97,RoE!B:O,4,FALSE)</f>
        <v>17.2</v>
      </c>
      <c r="O97" s="11">
        <f>VLOOKUP(B97,ASSET!B:P,4,FALSE)</f>
        <v>67611200</v>
      </c>
      <c r="P97" s="11">
        <f>VLOOKUP(B97,MCAP!B:P,4,FALSE)</f>
        <v>16894237</v>
      </c>
      <c r="Q97" s="11">
        <f>VLOOKUP(B97,MB!B:O,4,FALSE)</f>
        <v>3.19</v>
      </c>
      <c r="R97" s="11"/>
    </row>
    <row r="98" spans="1:18" x14ac:dyDescent="0.3">
      <c r="A98" s="20" t="s">
        <v>248</v>
      </c>
      <c r="B98" s="20">
        <v>719618</v>
      </c>
      <c r="C98" s="21">
        <f>VLOOKUP(B98,ESGC!B:C,2,FALSE)</f>
        <v>71.463751410450897</v>
      </c>
      <c r="D98" s="21" t="str">
        <f t="shared" si="4"/>
        <v>B</v>
      </c>
      <c r="E98" s="21">
        <f>VLOOKUP(B98,ESG!A:M,3,FALSE)</f>
        <v>71.463751410450897</v>
      </c>
      <c r="F98" s="11" t="b">
        <f t="shared" si="5"/>
        <v>1</v>
      </c>
      <c r="G98" s="11" t="str">
        <f t="shared" si="6"/>
        <v>B</v>
      </c>
      <c r="H98" s="11">
        <f>VLOOKUP(B98,NI!C:P,4,FALSE)</f>
        <v>4274000</v>
      </c>
      <c r="I98" s="11">
        <f>VLOOKUP(B98,EBITDA!B:O,4,FALSE)</f>
        <v>7527000</v>
      </c>
      <c r="J98" s="11">
        <f>VLOOKUP(B98,EQIT!B:O,4,FALSE)</f>
        <v>16919000</v>
      </c>
      <c r="K98" s="11">
        <f>VLOOKUP(B98,DEBT!B:O,4,FALSE)</f>
        <v>7593000</v>
      </c>
      <c r="L98" s="11">
        <f>VLOOKUP(B98,REV!B:O,4,FALSE)</f>
        <v>17996000</v>
      </c>
      <c r="M98" s="11">
        <f>VLOOKUP(B98,RoA!B:O,4,FALSE)</f>
        <v>14.16</v>
      </c>
      <c r="N98" s="11">
        <f>VLOOKUP(B98,RoE!B:O,4,FALSE)</f>
        <v>26.77</v>
      </c>
      <c r="O98" s="11">
        <f>VLOOKUP(B98,ASSET!B:P,4,FALSE)</f>
        <v>34525000</v>
      </c>
      <c r="P98" s="11">
        <f>VLOOKUP(B98,MCAP!B:P,4,FALSE)</f>
        <v>115316060</v>
      </c>
      <c r="Q98" s="11">
        <f>VLOOKUP(B98,MB!B:O,4,FALSE)</f>
        <v>4.67</v>
      </c>
      <c r="R98" s="11"/>
    </row>
    <row r="99" spans="1:18" x14ac:dyDescent="0.3">
      <c r="A99" s="20" t="s">
        <v>255</v>
      </c>
      <c r="B99" s="20">
        <v>912157</v>
      </c>
      <c r="C99" s="21">
        <f>VLOOKUP(B99,ESGC!B:C,2,FALSE)</f>
        <v>57.782716236722301</v>
      </c>
      <c r="D99" s="21" t="str">
        <f t="shared" si="4"/>
        <v>B</v>
      </c>
      <c r="E99" s="21">
        <f>VLOOKUP(B99,ESG!A:M,3,FALSE)</f>
        <v>57.782716236722301</v>
      </c>
      <c r="F99" s="11" t="b">
        <f t="shared" si="5"/>
        <v>1</v>
      </c>
      <c r="G99" s="11" t="str">
        <f t="shared" si="6"/>
        <v>B</v>
      </c>
      <c r="H99" s="11">
        <f>VLOOKUP(B99,NI!C:P,4,FALSE)</f>
        <v>133834</v>
      </c>
      <c r="I99" s="11">
        <f>VLOOKUP(B99,EBITDA!B:O,4,FALSE)</f>
        <v>244611</v>
      </c>
      <c r="J99" s="11">
        <f>VLOOKUP(B99,EQIT!B:O,4,FALSE)</f>
        <v>1575277</v>
      </c>
      <c r="K99" s="11">
        <f>VLOOKUP(B99,DEBT!B:O,4,FALSE)</f>
        <v>516640</v>
      </c>
      <c r="L99" s="11">
        <f>VLOOKUP(B99,REV!B:O,4,FALSE)</f>
        <v>1787331</v>
      </c>
      <c r="M99" s="11">
        <f>VLOOKUP(B99,RoA!B:O,4,FALSE)</f>
        <v>5.2</v>
      </c>
      <c r="N99" s="11">
        <f>VLOOKUP(B99,RoE!B:O,4,FALSE)</f>
        <v>8.35</v>
      </c>
      <c r="O99" s="11">
        <f>VLOOKUP(B99,ASSET!B:P,4,FALSE)</f>
        <v>2942137</v>
      </c>
      <c r="P99" s="11">
        <f>VLOOKUP(B99,MCAP!B:P,4,FALSE)</f>
        <v>3059562</v>
      </c>
      <c r="Q99" s="11">
        <f>VLOOKUP(B99,MB!B:O,4,FALSE)</f>
        <v>2.2000000000000002</v>
      </c>
      <c r="R99" s="11"/>
    </row>
    <row r="100" spans="1:18" x14ac:dyDescent="0.3">
      <c r="A100" s="20" t="s">
        <v>257</v>
      </c>
      <c r="B100" s="20">
        <v>902607</v>
      </c>
      <c r="C100" s="21">
        <f>VLOOKUP(B100,ESGC!B:C,2,FALSE)</f>
        <v>53.769161442006201</v>
      </c>
      <c r="D100" s="21" t="str">
        <f t="shared" si="4"/>
        <v>B</v>
      </c>
      <c r="E100" s="21">
        <f>VLOOKUP(B100,ESG!A:M,3,FALSE)</f>
        <v>53.769161442006201</v>
      </c>
      <c r="F100" s="11" t="b">
        <f t="shared" si="5"/>
        <v>1</v>
      </c>
      <c r="G100" s="11" t="str">
        <f t="shared" si="6"/>
        <v>B</v>
      </c>
      <c r="H100" s="11">
        <f>VLOOKUP(B100,NI!C:P,4,FALSE)</f>
        <v>298780</v>
      </c>
      <c r="I100" s="11">
        <f>VLOOKUP(B100,EBITDA!B:O,4,FALSE)</f>
        <v>1021958</v>
      </c>
      <c r="J100" s="11">
        <f>VLOOKUP(B100,EQIT!B:O,4,FALSE)</f>
        <v>3531611</v>
      </c>
      <c r="K100" s="11">
        <f>VLOOKUP(B100,DEBT!B:O,4,FALSE)</f>
        <v>3631559</v>
      </c>
      <c r="L100" s="11">
        <f>VLOOKUP(B100,REV!B:O,4,FALSE)</f>
        <v>3523620</v>
      </c>
      <c r="M100" s="11">
        <f>VLOOKUP(B100,RoA!B:O,4,FALSE)</f>
        <v>3.67</v>
      </c>
      <c r="N100" s="11">
        <f>VLOOKUP(B100,RoE!B:O,4,FALSE)</f>
        <v>8.8000000000000007</v>
      </c>
      <c r="O100" s="11">
        <f>VLOOKUP(B100,ASSET!B:P,4,FALSE)</f>
        <v>11243712</v>
      </c>
      <c r="P100" s="11">
        <f>VLOOKUP(B100,MCAP!B:P,4,FALSE)</f>
        <v>4261610</v>
      </c>
      <c r="Q100" s="11">
        <f>VLOOKUP(B100,MB!B:O,4,FALSE)</f>
        <v>1.1399999999999999</v>
      </c>
      <c r="R100" s="11"/>
    </row>
    <row r="101" spans="1:18" x14ac:dyDescent="0.3">
      <c r="A101" s="20" t="s">
        <v>261</v>
      </c>
      <c r="B101" s="20">
        <v>902107</v>
      </c>
      <c r="C101" s="21">
        <f>VLOOKUP(B101,ESGC!B:C,2,FALSE)</f>
        <v>70.981282654127497</v>
      </c>
      <c r="D101" s="21" t="str">
        <f t="shared" si="4"/>
        <v>B</v>
      </c>
      <c r="E101" s="21">
        <f>VLOOKUP(B101,ESG!A:M,3,FALSE)</f>
        <v>70.981282654127497</v>
      </c>
      <c r="F101" s="11" t="b">
        <f t="shared" si="5"/>
        <v>1</v>
      </c>
      <c r="G101" s="11" t="str">
        <f t="shared" si="6"/>
        <v>B</v>
      </c>
      <c r="H101" s="11">
        <f>VLOOKUP(B101,NI!C:P,4,FALSE)</f>
        <v>1013000</v>
      </c>
      <c r="I101" s="11">
        <f>VLOOKUP(B101,EBITDA!B:O,4,FALSE)</f>
        <v>2657000</v>
      </c>
      <c r="J101" s="11">
        <f>VLOOKUP(B101,EQIT!B:O,4,FALSE)</f>
        <v>5556000</v>
      </c>
      <c r="K101" s="11">
        <f>VLOOKUP(B101,DEBT!B:O,4,FALSE)</f>
        <v>7660000</v>
      </c>
      <c r="L101" s="11">
        <f>VLOOKUP(B101,REV!B:O,4,FALSE)</f>
        <v>6498000</v>
      </c>
      <c r="M101" s="11">
        <f>VLOOKUP(B101,RoA!B:O,4,FALSE)</f>
        <v>8.2200000000000006</v>
      </c>
      <c r="N101" s="11">
        <f>VLOOKUP(B101,RoE!B:O,4,FALSE)</f>
        <v>24.48</v>
      </c>
      <c r="O101" s="11">
        <f>VLOOKUP(B101,ASSET!B:P,4,FALSE)</f>
        <v>19972000</v>
      </c>
      <c r="P101" s="11">
        <f>VLOOKUP(B101,MCAP!B:P,4,FALSE)</f>
        <v>19443686</v>
      </c>
      <c r="Q101" s="11">
        <f>VLOOKUP(B101,MB!B:O,4,FALSE)</f>
        <v>3.42</v>
      </c>
      <c r="R101" s="11"/>
    </row>
    <row r="102" spans="1:18" x14ac:dyDescent="0.3">
      <c r="A102" s="20" t="s">
        <v>263</v>
      </c>
      <c r="B102" s="20">
        <v>912228</v>
      </c>
      <c r="C102" s="21">
        <f>VLOOKUP(B102,ESGC!B:C,2,FALSE)</f>
        <v>63.473484848484802</v>
      </c>
      <c r="D102" s="21" t="str">
        <f t="shared" si="4"/>
        <v>B</v>
      </c>
      <c r="E102" s="21">
        <f>VLOOKUP(B102,ESG!A:M,3,FALSE)</f>
        <v>63.473484848484802</v>
      </c>
      <c r="F102" s="11" t="b">
        <f t="shared" si="5"/>
        <v>1</v>
      </c>
      <c r="G102" s="11" t="str">
        <f t="shared" si="6"/>
        <v>B</v>
      </c>
      <c r="H102" s="11">
        <f>VLOOKUP(B102,NI!C:P,4,FALSE)</f>
        <v>10179000</v>
      </c>
      <c r="I102" s="11">
        <f>VLOOKUP(B102,EBITDA!B:O,4,FALSE)</f>
        <v>19144000</v>
      </c>
      <c r="J102" s="11">
        <f>VLOOKUP(B102,EQIT!B:O,4,FALSE)</f>
        <v>66662000</v>
      </c>
      <c r="K102" s="11">
        <f>VLOOKUP(B102,DEBT!B:O,4,FALSE)</f>
        <v>35415000</v>
      </c>
      <c r="L102" s="11">
        <f>VLOOKUP(B102,REV!B:O,4,FALSE)</f>
        <v>76476000</v>
      </c>
      <c r="M102" s="11">
        <f>VLOOKUP(B102,RoA!B:O,4,FALSE)</f>
        <v>8.17</v>
      </c>
      <c r="N102" s="11">
        <f>VLOOKUP(B102,RoE!B:O,4,FALSE)</f>
        <v>15.73</v>
      </c>
      <c r="O102" s="11">
        <f>VLOOKUP(B102,ASSET!B:P,4,FALSE)</f>
        <v>138014000</v>
      </c>
      <c r="P102" s="11">
        <f>VLOOKUP(B102,MCAP!B:P,4,FALSE)</f>
        <v>229944098</v>
      </c>
      <c r="Q102" s="11">
        <f>VLOOKUP(B102,MB!B:O,4,FALSE)</f>
        <v>3.1</v>
      </c>
      <c r="R102" s="11"/>
    </row>
    <row r="103" spans="1:18" x14ac:dyDescent="0.3">
      <c r="A103" s="20" t="s">
        <v>267</v>
      </c>
      <c r="B103" s="20">
        <v>902321</v>
      </c>
      <c r="C103" s="21">
        <f>VLOOKUP(B103,ESGC!B:C,2,FALSE)</f>
        <v>57.904597701149399</v>
      </c>
      <c r="D103" s="21" t="str">
        <f t="shared" si="4"/>
        <v>B</v>
      </c>
      <c r="E103" s="21">
        <f>VLOOKUP(B103,ESG!A:M,3,FALSE)</f>
        <v>57.904597701149399</v>
      </c>
      <c r="F103" s="11" t="b">
        <f t="shared" si="5"/>
        <v>1</v>
      </c>
      <c r="G103" s="11" t="str">
        <f t="shared" si="6"/>
        <v>B</v>
      </c>
      <c r="H103" s="11">
        <f>VLOOKUP(B103,NI!C:P,4,FALSE)</f>
        <v>1319000</v>
      </c>
      <c r="I103" s="11">
        <f>VLOOKUP(B103,EBITDA!B:O,4,FALSE)</f>
        <v>3796000</v>
      </c>
      <c r="J103" s="11">
        <f>VLOOKUP(B103,EQIT!B:O,4,FALSE)</f>
        <v>7299000</v>
      </c>
      <c r="K103" s="11">
        <f>VLOOKUP(B103,DEBT!B:O,4,FALSE)</f>
        <v>9850000</v>
      </c>
      <c r="L103" s="11">
        <f>VLOOKUP(B103,REV!B:O,4,FALSE)</f>
        <v>12853000</v>
      </c>
      <c r="M103" s="11">
        <f>VLOOKUP(B103,RoA!B:O,4,FALSE)</f>
        <v>6.41</v>
      </c>
      <c r="N103" s="11">
        <f>VLOOKUP(B103,RoE!B:O,4,FALSE)</f>
        <v>19.010000000000002</v>
      </c>
      <c r="O103" s="11">
        <f>VLOOKUP(B103,ASSET!B:P,4,FALSE)</f>
        <v>28392000</v>
      </c>
      <c r="P103" s="11">
        <f>VLOOKUP(B103,MCAP!B:P,4,FALSE)</f>
        <v>24978650</v>
      </c>
      <c r="Q103" s="11">
        <f>VLOOKUP(B103,MB!B:O,4,FALSE)</f>
        <v>3.06</v>
      </c>
      <c r="R103" s="11"/>
    </row>
    <row r="104" spans="1:18" x14ac:dyDescent="0.3">
      <c r="A104" s="20" t="s">
        <v>268</v>
      </c>
      <c r="B104" s="20">
        <v>905792</v>
      </c>
      <c r="C104" s="21">
        <f>VLOOKUP(B104,ESGC!B:C,2,FALSE)</f>
        <v>51.929545454545398</v>
      </c>
      <c r="D104" s="21" t="str">
        <f t="shared" si="4"/>
        <v>B</v>
      </c>
      <c r="E104" s="21">
        <f>VLOOKUP(B104,ESG!A:M,3,FALSE)</f>
        <v>51.929545454545398</v>
      </c>
      <c r="F104" s="11" t="b">
        <f t="shared" si="5"/>
        <v>1</v>
      </c>
      <c r="G104" s="11" t="str">
        <f t="shared" si="6"/>
        <v>B</v>
      </c>
      <c r="H104" s="11">
        <f>VLOOKUP(B104,NI!C:P,4,FALSE)</f>
        <v>199346</v>
      </c>
      <c r="I104" s="11">
        <f>VLOOKUP(B104,EBITDA!B:O,4,FALSE)</f>
        <v>1160413</v>
      </c>
      <c r="J104" s="11">
        <f>VLOOKUP(B104,EQIT!B:O,4,FALSE)</f>
        <v>5235629</v>
      </c>
      <c r="K104" s="11">
        <f>VLOOKUP(B104,DEBT!B:O,4,FALSE)</f>
        <v>1069928</v>
      </c>
      <c r="L104" s="11">
        <f>VLOOKUP(B104,REV!B:O,4,FALSE)</f>
        <v>1816371</v>
      </c>
      <c r="M104" s="11">
        <f>VLOOKUP(B104,RoA!B:O,4,FALSE)</f>
        <v>4.57</v>
      </c>
      <c r="N104" s="11">
        <f>VLOOKUP(B104,RoE!B:O,4,FALSE)</f>
        <v>3.77</v>
      </c>
      <c r="O104" s="11">
        <f>VLOOKUP(B104,ASSET!B:P,4,FALSE)</f>
        <v>10643102</v>
      </c>
      <c r="P104" s="11">
        <f>VLOOKUP(B104,MCAP!B:P,4,FALSE)</f>
        <v>12437304</v>
      </c>
      <c r="Q104" s="11">
        <f>VLOOKUP(B104,MB!B:O,4,FALSE)</f>
        <v>2.54</v>
      </c>
      <c r="R104" s="11"/>
    </row>
    <row r="105" spans="1:18" x14ac:dyDescent="0.3">
      <c r="A105" s="20" t="s">
        <v>278</v>
      </c>
      <c r="B105" s="20">
        <v>902233</v>
      </c>
      <c r="C105" s="21">
        <f>VLOOKUP(B105,ESGC!B:C,2,FALSE)</f>
        <v>55.249810606060599</v>
      </c>
      <c r="D105" s="21" t="str">
        <f t="shared" si="4"/>
        <v>B</v>
      </c>
      <c r="E105" s="21">
        <f>VLOOKUP(B105,ESG!A:M,3,FALSE)</f>
        <v>55.249810606060599</v>
      </c>
      <c r="F105" s="11" t="b">
        <f t="shared" si="5"/>
        <v>1</v>
      </c>
      <c r="G105" s="11" t="str">
        <f t="shared" si="6"/>
        <v>B</v>
      </c>
      <c r="H105" s="11">
        <f>VLOOKUP(B105,NI!C:P,4,FALSE)</f>
        <v>569300</v>
      </c>
      <c r="I105" s="11">
        <f>VLOOKUP(B105,EBITDA!B:O,4,FALSE)</f>
        <v>969900</v>
      </c>
      <c r="J105" s="11">
        <f>VLOOKUP(B105,EQIT!B:O,4,FALSE)</f>
        <v>1742800</v>
      </c>
      <c r="K105" s="11">
        <f>VLOOKUP(B105,DEBT!B:O,4,FALSE)</f>
        <v>927100</v>
      </c>
      <c r="L105" s="11">
        <f>VLOOKUP(B105,REV!B:O,4,FALSE)</f>
        <v>5003900</v>
      </c>
      <c r="M105" s="11">
        <f>VLOOKUP(B105,RoA!B:O,4,FALSE)</f>
        <v>33.04</v>
      </c>
      <c r="N105" s="11">
        <f>VLOOKUP(B105,RoE!B:O,4,FALSE)</f>
        <v>81.28</v>
      </c>
      <c r="O105" s="11">
        <f>VLOOKUP(B105,ASSET!B:P,4,FALSE)</f>
        <v>4520500</v>
      </c>
      <c r="P105" s="11">
        <f>VLOOKUP(B105,MCAP!B:P,4,FALSE)</f>
        <v>10302624</v>
      </c>
      <c r="Q105" s="11">
        <f>VLOOKUP(B105,MB!B:O,4,FALSE)</f>
        <v>6.15</v>
      </c>
      <c r="R105" s="11"/>
    </row>
    <row r="106" spans="1:18" x14ac:dyDescent="0.3">
      <c r="A106" s="20" t="s">
        <v>283</v>
      </c>
      <c r="B106" s="20">
        <v>912090</v>
      </c>
      <c r="C106" s="21">
        <f>VLOOKUP(B106,ESGC!B:C,2,FALSE)</f>
        <v>71.015000000000001</v>
      </c>
      <c r="D106" s="21" t="str">
        <f t="shared" si="4"/>
        <v>B</v>
      </c>
      <c r="E106" s="21">
        <f>VLOOKUP(B106,ESG!A:M,3,FALSE)</f>
        <v>71.015000000000001</v>
      </c>
      <c r="F106" s="11" t="b">
        <f t="shared" si="5"/>
        <v>1</v>
      </c>
      <c r="G106" s="11" t="str">
        <f t="shared" si="6"/>
        <v>B</v>
      </c>
      <c r="H106" s="11">
        <f>VLOOKUP(B106,NI!C:P,4,FALSE)</f>
        <v>5177000</v>
      </c>
      <c r="I106" s="11">
        <f>VLOOKUP(B106,EBITDA!B:O,4,FALSE)</f>
        <v>8609000</v>
      </c>
      <c r="J106" s="11">
        <f>VLOOKUP(B106,EQIT!B:O,4,FALSE)</f>
        <v>14876000</v>
      </c>
      <c r="K106" s="11">
        <f>VLOOKUP(B106,DEBT!B:O,4,FALSE)</f>
        <v>5466101</v>
      </c>
      <c r="L106" s="11">
        <f>VLOOKUP(B106,REV!B:O,4,FALSE)</f>
        <v>23277000</v>
      </c>
      <c r="M106" s="11">
        <f>VLOOKUP(B106,RoA!B:O,4,FALSE)</f>
        <v>21.4</v>
      </c>
      <c r="N106" s="11">
        <f>VLOOKUP(B106,RoE!B:O,4,FALSE)</f>
        <v>40.93</v>
      </c>
      <c r="O106" s="11">
        <f>VLOOKUP(B106,ASSET!B:P,4,FALSE)</f>
        <v>27638000</v>
      </c>
      <c r="P106" s="11">
        <f>VLOOKUP(B106,MCAP!B:P,4,FALSE)</f>
        <v>117612778</v>
      </c>
      <c r="Q106" s="11">
        <f>VLOOKUP(B106,MB!B:O,4,FALSE)</f>
        <v>8.6</v>
      </c>
      <c r="R106" s="11"/>
    </row>
    <row r="107" spans="1:18" x14ac:dyDescent="0.3">
      <c r="A107" s="20" t="s">
        <v>284</v>
      </c>
      <c r="B107" s="20" t="s">
        <v>371</v>
      </c>
      <c r="C107" s="21">
        <f>VLOOKUP(B107,ESGC!B:C,2,FALSE)</f>
        <v>65.501562500000006</v>
      </c>
      <c r="D107" s="21" t="str">
        <f t="shared" si="4"/>
        <v>B</v>
      </c>
      <c r="E107" s="21">
        <f>VLOOKUP(B107,ESG!A:M,3,FALSE)</f>
        <v>65.501562500000006</v>
      </c>
      <c r="F107" s="11" t="b">
        <f t="shared" si="5"/>
        <v>1</v>
      </c>
      <c r="G107" s="11" t="str">
        <f t="shared" si="6"/>
        <v>B</v>
      </c>
      <c r="H107" s="11">
        <f>VLOOKUP(B107,NI!C:P,4,FALSE)</f>
        <v>913000</v>
      </c>
      <c r="I107" s="11">
        <f>VLOOKUP(B107,EBITDA!B:O,4,FALSE)</f>
        <v>1553000</v>
      </c>
      <c r="J107" s="11">
        <f>VLOOKUP(B107,EQIT!B:O,4,FALSE)</f>
        <v>4737000</v>
      </c>
      <c r="K107" s="11">
        <f>VLOOKUP(B107,DEBT!B:O,4,FALSE)</f>
        <v>2063000</v>
      </c>
      <c r="L107" s="11">
        <f>VLOOKUP(B107,REV!B:O,4,FALSE)</f>
        <v>11360000</v>
      </c>
      <c r="M107" s="11">
        <f>VLOOKUP(B107,RoA!B:O,4,FALSE)</f>
        <v>10.91</v>
      </c>
      <c r="N107" s="11">
        <f>VLOOKUP(B107,RoE!B:O,4,FALSE)</f>
        <v>18.350000000000001</v>
      </c>
      <c r="O107" s="11">
        <f>VLOOKUP(B107,ASSET!B:P,4,FALSE)</f>
        <v>8898000</v>
      </c>
      <c r="P107" s="11">
        <f>VLOOKUP(B107,MCAP!B:P,4,FALSE)</f>
        <v>13642027</v>
      </c>
      <c r="Q107" s="11">
        <f>VLOOKUP(B107,MB!B:O,4,FALSE)</f>
        <v>2.96</v>
      </c>
      <c r="R107" s="11"/>
    </row>
    <row r="108" spans="1:18" x14ac:dyDescent="0.3">
      <c r="A108" s="20" t="s">
        <v>285</v>
      </c>
      <c r="B108" s="20">
        <v>923036</v>
      </c>
      <c r="C108" s="21">
        <f>VLOOKUP(B108,ESGC!B:C,2,FALSE)</f>
        <v>54.8428977272727</v>
      </c>
      <c r="D108" s="21" t="str">
        <f t="shared" si="4"/>
        <v>B</v>
      </c>
      <c r="E108" s="21">
        <f>VLOOKUP(B108,ESG!A:M,3,FALSE)</f>
        <v>54.8428977272727</v>
      </c>
      <c r="F108" s="11" t="b">
        <f t="shared" si="5"/>
        <v>1</v>
      </c>
      <c r="G108" s="11" t="str">
        <f t="shared" si="6"/>
        <v>B</v>
      </c>
      <c r="H108" s="11">
        <f>VLOOKUP(B108,NI!C:P,4,FALSE)</f>
        <v>353000</v>
      </c>
      <c r="I108" s="11">
        <f>VLOOKUP(B108,EBITDA!B:O,4,FALSE)</f>
        <v>727600</v>
      </c>
      <c r="J108" s="11">
        <f>VLOOKUP(B108,EQIT!B:O,4,FALSE)</f>
        <v>2019600</v>
      </c>
      <c r="K108" s="11">
        <f>VLOOKUP(B108,DEBT!B:O,4,FALSE)</f>
        <v>1871800</v>
      </c>
      <c r="L108" s="11">
        <f>VLOOKUP(B108,REV!B:O,4,FALSE)</f>
        <v>4651200</v>
      </c>
      <c r="M108" s="11">
        <f>VLOOKUP(B108,RoA!B:O,4,FALSE)</f>
        <v>8.7799999999999994</v>
      </c>
      <c r="N108" s="11">
        <f>VLOOKUP(B108,RoE!B:O,4,FALSE)</f>
        <v>19.21</v>
      </c>
      <c r="O108" s="11">
        <f>VLOOKUP(B108,ASSET!B:P,4,FALSE)</f>
        <v>5275100</v>
      </c>
      <c r="P108" s="11">
        <f>VLOOKUP(B108,MCAP!B:P,4,FALSE)</f>
        <v>3740049</v>
      </c>
      <c r="Q108" s="11">
        <f>VLOOKUP(B108,MB!B:O,4,FALSE)</f>
        <v>2.08</v>
      </c>
      <c r="R108" s="11"/>
    </row>
    <row r="109" spans="1:18" x14ac:dyDescent="0.3">
      <c r="A109" s="20" t="s">
        <v>288</v>
      </c>
      <c r="B109" s="20">
        <v>357834</v>
      </c>
      <c r="C109" s="21">
        <f>VLOOKUP(B109,ESGC!B:C,2,FALSE)</f>
        <v>57.831471494607101</v>
      </c>
      <c r="D109" s="21" t="str">
        <f t="shared" si="4"/>
        <v>B</v>
      </c>
      <c r="E109" s="21">
        <f>VLOOKUP(B109,ESG!A:M,3,FALSE)</f>
        <v>57.831471494607101</v>
      </c>
      <c r="F109" s="11" t="b">
        <f t="shared" si="5"/>
        <v>1</v>
      </c>
      <c r="G109" s="11" t="str">
        <f t="shared" si="6"/>
        <v>B</v>
      </c>
      <c r="H109" s="11">
        <f>VLOOKUP(B109,NI!C:P,4,FALSE)</f>
        <v>464229</v>
      </c>
      <c r="I109" s="11">
        <f>VLOOKUP(B109,EBITDA!B:O,4,FALSE)</f>
        <v>2385640</v>
      </c>
      <c r="J109" s="11">
        <f>VLOOKUP(B109,EQIT!B:O,4,FALSE)</f>
        <v>2833974</v>
      </c>
      <c r="K109" s="11">
        <f>VLOOKUP(B109,DEBT!B:O,4,FALSE)</f>
        <v>17218674</v>
      </c>
      <c r="L109" s="11">
        <f>VLOOKUP(B109,REV!B:O,4,FALSE)</f>
        <v>3650799</v>
      </c>
      <c r="M109" s="11">
        <f>VLOOKUP(B109,RoA!B:O,4,FALSE)</f>
        <v>4.84</v>
      </c>
      <c r="N109" s="11">
        <f>VLOOKUP(B109,RoE!B:O,4,FALSE)</f>
        <v>14.72</v>
      </c>
      <c r="O109" s="11">
        <f>VLOOKUP(B109,ASSET!B:P,4,FALSE)</f>
        <v>23603061</v>
      </c>
      <c r="P109" s="11">
        <f>VLOOKUP(B109,MCAP!B:P,4,FALSE)</f>
        <v>19372758</v>
      </c>
      <c r="Q109" s="11">
        <f>VLOOKUP(B109,MB!B:O,4,FALSE)</f>
        <v>7.85</v>
      </c>
      <c r="R109" s="11"/>
    </row>
    <row r="110" spans="1:18" x14ac:dyDescent="0.3">
      <c r="A110" s="20" t="s">
        <v>304</v>
      </c>
      <c r="B110" s="20">
        <v>905061</v>
      </c>
      <c r="C110" s="21">
        <f>VLOOKUP(B110,ESGC!B:C,2,FALSE)</f>
        <v>70.085897435897394</v>
      </c>
      <c r="D110" s="21" t="str">
        <f t="shared" si="4"/>
        <v>B</v>
      </c>
      <c r="E110" s="21">
        <f>VLOOKUP(B110,ESG!A:M,3,FALSE)</f>
        <v>70.085897435897394</v>
      </c>
      <c r="F110" s="11" t="b">
        <f t="shared" si="5"/>
        <v>1</v>
      </c>
      <c r="G110" s="11" t="str">
        <f t="shared" si="6"/>
        <v>B</v>
      </c>
      <c r="H110" s="11">
        <f>VLOOKUP(B110,NI!C:P,4,FALSE)</f>
        <v>2657000</v>
      </c>
      <c r="I110" s="11">
        <f>VLOOKUP(B110,EBITDA!B:O,4,FALSE)</f>
        <v>4763000</v>
      </c>
      <c r="J110" s="11">
        <f>VLOOKUP(B110,EQIT!B:O,4,FALSE)</f>
        <v>9975000</v>
      </c>
      <c r="K110" s="11">
        <f>VLOOKUP(B110,DEBT!B:O,4,FALSE)</f>
        <v>0</v>
      </c>
      <c r="L110" s="11">
        <f>VLOOKUP(B110,REV!B:O,4,FALSE)</f>
        <v>13835000</v>
      </c>
      <c r="M110" s="11">
        <f>VLOOKUP(B110,RoA!B:O,4,FALSE)</f>
        <v>20.86</v>
      </c>
      <c r="N110" s="11">
        <f>VLOOKUP(B110,RoE!B:O,4,FALSE)</f>
        <v>24.91</v>
      </c>
      <c r="O110" s="11">
        <f>VLOOKUP(B110,ASSET!B:P,4,FALSE)</f>
        <v>12157000</v>
      </c>
      <c r="P110" s="11">
        <f>VLOOKUP(B110,MCAP!B:P,4,FALSE)</f>
        <v>44863241</v>
      </c>
      <c r="Q110" s="11">
        <f>VLOOKUP(B110,MB!B:O,4,FALSE)</f>
        <v>5.12</v>
      </c>
      <c r="R110" s="11"/>
    </row>
    <row r="111" spans="1:18" x14ac:dyDescent="0.3">
      <c r="A111" s="20" t="s">
        <v>306</v>
      </c>
      <c r="B111" s="20">
        <v>745110</v>
      </c>
      <c r="C111" s="21">
        <f>VLOOKUP(B111,ESGC!B:C,2,FALSE)</f>
        <v>52.445659171379901</v>
      </c>
      <c r="D111" s="21" t="str">
        <f t="shared" si="4"/>
        <v>B</v>
      </c>
      <c r="E111" s="21">
        <f>VLOOKUP(B111,ESG!A:M,3,FALSE)</f>
        <v>52.445659171379901</v>
      </c>
      <c r="F111" s="11" t="b">
        <f t="shared" si="5"/>
        <v>1</v>
      </c>
      <c r="G111" s="11" t="str">
        <f t="shared" si="6"/>
        <v>B</v>
      </c>
      <c r="H111" s="11">
        <f>VLOOKUP(B111,NI!C:P,4,FALSE)</f>
        <v>331319</v>
      </c>
      <c r="I111" s="11">
        <f>VLOOKUP(B111,EBITDA!B:O,4,FALSE)</f>
        <v>669077</v>
      </c>
      <c r="J111" s="11">
        <f>VLOOKUP(B111,EQIT!B:O,4,FALSE)</f>
        <v>1637367</v>
      </c>
      <c r="K111" s="11">
        <f>VLOOKUP(B111,DEBT!B:O,4,FALSE)</f>
        <v>453137</v>
      </c>
      <c r="L111" s="11">
        <f>VLOOKUP(B111,REV!B:O,4,FALSE)</f>
        <v>2938771</v>
      </c>
      <c r="M111" s="11">
        <f>VLOOKUP(B111,RoA!B:O,4,FALSE)</f>
        <v>11.49</v>
      </c>
      <c r="N111" s="11">
        <f>VLOOKUP(B111,RoE!B:O,4,FALSE)</f>
        <v>17.649999999999999</v>
      </c>
      <c r="O111" s="11">
        <f>VLOOKUP(B111,ASSET!B:P,4,FALSE)</f>
        <v>2763577</v>
      </c>
      <c r="P111" s="11">
        <f>VLOOKUP(B111,MCAP!B:P,4,FALSE)</f>
        <v>5834441</v>
      </c>
      <c r="Q111" s="11">
        <f>VLOOKUP(B111,MB!B:O,4,FALSE)</f>
        <v>4.3</v>
      </c>
      <c r="R111" s="11"/>
    </row>
    <row r="112" spans="1:18" x14ac:dyDescent="0.3">
      <c r="A112" s="20" t="s">
        <v>307</v>
      </c>
      <c r="B112" s="20">
        <v>921855</v>
      </c>
      <c r="C112" s="21">
        <f>VLOOKUP(B112,ESGC!B:C,2,FALSE)</f>
        <v>56.0173127327907</v>
      </c>
      <c r="D112" s="21" t="str">
        <f t="shared" si="4"/>
        <v>B</v>
      </c>
      <c r="E112" s="21">
        <f>VLOOKUP(B112,ESG!A:M,3,FALSE)</f>
        <v>56.0173127327907</v>
      </c>
      <c r="F112" s="11" t="b">
        <f t="shared" si="5"/>
        <v>1</v>
      </c>
      <c r="G112" s="11" t="str">
        <f t="shared" si="6"/>
        <v>B</v>
      </c>
      <c r="H112" s="11">
        <f>VLOOKUP(B112,NI!C:P,4,FALSE)</f>
        <v>771750</v>
      </c>
      <c r="I112" s="11">
        <f>VLOOKUP(B112,EBITDA!B:O,4,FALSE)</f>
        <v>1651187</v>
      </c>
      <c r="J112" s="11">
        <f>VLOOKUP(B112,EQIT!B:O,4,FALSE)</f>
        <v>2131245</v>
      </c>
      <c r="K112" s="11">
        <f>VLOOKUP(B112,DEBT!B:O,4,FALSE)</f>
        <v>855468</v>
      </c>
      <c r="L112" s="11">
        <f>VLOOKUP(B112,REV!B:O,4,FALSE)</f>
        <v>18647126</v>
      </c>
      <c r="M112" s="11">
        <f>VLOOKUP(B112,RoA!B:O,4,FALSE)</f>
        <v>12.57</v>
      </c>
      <c r="N112" s="11">
        <f>VLOOKUP(B112,RoE!B:O,4,FALSE)</f>
        <v>34.909999999999997</v>
      </c>
      <c r="O112" s="11">
        <f>VLOOKUP(B112,ASSET!B:P,4,FALSE)</f>
        <v>6599934</v>
      </c>
      <c r="P112" s="11">
        <f>VLOOKUP(B112,MCAP!B:P,4,FALSE)</f>
        <v>12294990</v>
      </c>
      <c r="Q112" s="11">
        <f>VLOOKUP(B112,MB!B:O,4,FALSE)</f>
        <v>6.35</v>
      </c>
      <c r="R112" s="11"/>
    </row>
    <row r="113" spans="1:18" x14ac:dyDescent="0.3">
      <c r="A113" s="20" t="s">
        <v>310</v>
      </c>
      <c r="B113" s="20">
        <v>906643</v>
      </c>
      <c r="C113" s="21">
        <f>VLOOKUP(B113,ESGC!B:C,2,FALSE)</f>
        <v>54.2591991341991</v>
      </c>
      <c r="D113" s="21" t="str">
        <f t="shared" si="4"/>
        <v>B</v>
      </c>
      <c r="E113" s="21">
        <f>VLOOKUP(B113,ESG!A:M,3,FALSE)</f>
        <v>54.2591991341991</v>
      </c>
      <c r="F113" s="11" t="b">
        <f t="shared" si="5"/>
        <v>1</v>
      </c>
      <c r="G113" s="11" t="str">
        <f t="shared" si="6"/>
        <v>B</v>
      </c>
      <c r="H113" s="11">
        <f>VLOOKUP(B113,NI!C:P,4,FALSE)</f>
        <v>268000</v>
      </c>
      <c r="I113" s="11">
        <f>VLOOKUP(B113,EBITDA!B:O,4,FALSE)</f>
        <v>1156000</v>
      </c>
      <c r="J113" s="11">
        <f>VLOOKUP(B113,EQIT!B:O,4,FALSE)</f>
        <v>4731000</v>
      </c>
      <c r="K113" s="11">
        <f>VLOOKUP(B113,DEBT!B:O,4,FALSE)</f>
        <v>2779000</v>
      </c>
      <c r="L113" s="11">
        <f>VLOOKUP(B113,REV!B:O,4,FALSE)</f>
        <v>26900000</v>
      </c>
      <c r="M113" s="11">
        <f>VLOOKUP(B113,RoA!B:O,4,FALSE)</f>
        <v>3.92</v>
      </c>
      <c r="N113" s="11">
        <f>VLOOKUP(B113,RoE!B:O,4,FALSE)</f>
        <v>5.84</v>
      </c>
      <c r="O113" s="11">
        <f>VLOOKUP(B113,ASSET!B:P,4,FALSE)</f>
        <v>10227000</v>
      </c>
      <c r="P113" s="11">
        <f>VLOOKUP(B113,MCAP!B:P,4,FALSE)</f>
        <v>5788608</v>
      </c>
      <c r="Q113" s="11">
        <f>VLOOKUP(B113,MB!B:O,4,FALSE)</f>
        <v>1.37</v>
      </c>
      <c r="R113" s="11"/>
    </row>
    <row r="114" spans="1:18" x14ac:dyDescent="0.3">
      <c r="A114" s="20" t="s">
        <v>313</v>
      </c>
      <c r="B114" s="20">
        <v>905105</v>
      </c>
      <c r="C114" s="21">
        <f>VLOOKUP(B114,ESGC!B:C,2,FALSE)</f>
        <v>66.606060606060595</v>
      </c>
      <c r="D114" s="21" t="str">
        <f t="shared" si="4"/>
        <v>B</v>
      </c>
      <c r="E114" s="21">
        <f>VLOOKUP(B114,ESG!A:M,3,FALSE)</f>
        <v>66.606060606060595</v>
      </c>
      <c r="F114" s="11" t="b">
        <f t="shared" si="5"/>
        <v>1</v>
      </c>
      <c r="G114" s="11" t="str">
        <f t="shared" si="6"/>
        <v>B</v>
      </c>
      <c r="H114" s="11">
        <f>VLOOKUP(B114,NI!C:P,4,FALSE)</f>
        <v>1855000</v>
      </c>
      <c r="I114" s="11">
        <f>VLOOKUP(B114,EBITDA!B:O,4,FALSE)</f>
        <v>4812000</v>
      </c>
      <c r="J114" s="11">
        <f>VLOOKUP(B114,EQIT!B:O,4,FALSE)</f>
        <v>15585000</v>
      </c>
      <c r="K114" s="11">
        <f>VLOOKUP(B114,DEBT!B:O,4,FALSE)</f>
        <v>7682000</v>
      </c>
      <c r="L114" s="11">
        <f>VLOOKUP(B114,REV!B:O,4,FALSE)</f>
        <v>16283000</v>
      </c>
      <c r="M114" s="11">
        <f>VLOOKUP(B114,RoA!B:O,4,FALSE)</f>
        <v>5.82</v>
      </c>
      <c r="N114" s="11">
        <f>VLOOKUP(B114,RoE!B:O,4,FALSE)</f>
        <v>12.01</v>
      </c>
      <c r="O114" s="11">
        <f>VLOOKUP(B114,ASSET!B:P,4,FALSE)</f>
        <v>38033000</v>
      </c>
      <c r="P114" s="11">
        <f>VLOOKUP(B114,MCAP!B:P,4,FALSE)</f>
        <v>32770445</v>
      </c>
      <c r="Q114" s="11">
        <f>VLOOKUP(B114,MB!B:O,4,FALSE)</f>
        <v>1.91</v>
      </c>
      <c r="R114" s="11"/>
    </row>
    <row r="115" spans="1:18" x14ac:dyDescent="0.3">
      <c r="A115" s="20" t="s">
        <v>324</v>
      </c>
      <c r="B115" s="20">
        <v>543487</v>
      </c>
      <c r="C115" s="21">
        <f>VLOOKUP(B115,ESGC!B:C,2,FALSE)</f>
        <v>50.526655443322099</v>
      </c>
      <c r="D115" s="21" t="str">
        <f t="shared" si="4"/>
        <v>B</v>
      </c>
      <c r="E115" s="21">
        <f>VLOOKUP(B115,ESG!A:M,3,FALSE)</f>
        <v>50.526655443322099</v>
      </c>
      <c r="F115" s="11" t="b">
        <f t="shared" si="5"/>
        <v>1</v>
      </c>
      <c r="G115" s="11" t="str">
        <f t="shared" si="6"/>
        <v>B</v>
      </c>
      <c r="H115" s="11">
        <f>VLOOKUP(B115,NI!C:P,4,FALSE)</f>
        <v>1630200</v>
      </c>
      <c r="I115" s="11">
        <f>VLOOKUP(B115,EBITDA!B:O,4,FALSE)</f>
        <v>3458600</v>
      </c>
      <c r="J115" s="11">
        <f>VLOOKUP(B115,EQIT!B:O,4,FALSE)</f>
        <v>7111200</v>
      </c>
      <c r="K115" s="11">
        <f>VLOOKUP(B115,DEBT!B:O,4,FALSE)</f>
        <v>8246100</v>
      </c>
      <c r="L115" s="11">
        <f>VLOOKUP(B115,REV!B:O,4,FALSE)</f>
        <v>13423100</v>
      </c>
      <c r="M115" s="11">
        <f>VLOOKUP(B115,RoA!B:O,4,FALSE)</f>
        <v>9.64</v>
      </c>
      <c r="N115" s="11">
        <f>VLOOKUP(B115,RoE!B:O,4,FALSE)</f>
        <v>25.75</v>
      </c>
      <c r="O115" s="11">
        <f>VLOOKUP(B115,ASSET!B:P,4,FALSE)</f>
        <v>22904100</v>
      </c>
      <c r="P115" s="11">
        <f>VLOOKUP(B115,MCAP!B:P,4,FALSE)</f>
        <v>28319616</v>
      </c>
      <c r="Q115" s="11">
        <f>VLOOKUP(B115,MB!B:O,4,FALSE)</f>
        <v>3.76</v>
      </c>
      <c r="R115" s="11"/>
    </row>
    <row r="116" spans="1:18" x14ac:dyDescent="0.3">
      <c r="A116" s="20" t="s">
        <v>337</v>
      </c>
      <c r="B116" s="20">
        <v>905818</v>
      </c>
      <c r="C116" s="21">
        <f>VLOOKUP(B116,ESGC!B:C,2,FALSE)</f>
        <v>69.279611364019502</v>
      </c>
      <c r="D116" s="21" t="str">
        <f t="shared" si="4"/>
        <v>B</v>
      </c>
      <c r="E116" s="21">
        <f>VLOOKUP(B116,ESG!A:M,3,FALSE)</f>
        <v>69.279611364019502</v>
      </c>
      <c r="F116" s="11" t="b">
        <f t="shared" si="5"/>
        <v>1</v>
      </c>
      <c r="G116" s="11" t="str">
        <f t="shared" si="6"/>
        <v>B</v>
      </c>
      <c r="H116" s="11">
        <f>VLOOKUP(B116,NI!C:P,4,FALSE)</f>
        <v>51000</v>
      </c>
      <c r="I116" s="11">
        <f>VLOOKUP(B116,EBITDA!B:O,4,FALSE)</f>
        <v>1462000</v>
      </c>
      <c r="J116" s="11">
        <f>VLOOKUP(B116,EQIT!B:O,4,FALSE)</f>
        <v>7981000</v>
      </c>
      <c r="K116" s="11">
        <f>VLOOKUP(B116,DEBT!B:O,4,FALSE)</f>
        <v>7395000</v>
      </c>
      <c r="L116" s="11">
        <f>VLOOKUP(B116,REV!B:O,4,FALSE)</f>
        <v>16308000</v>
      </c>
      <c r="M116" s="11">
        <f>VLOOKUP(B116,RoA!B:O,4,FALSE)</f>
        <v>4.29</v>
      </c>
      <c r="N116" s="11">
        <f>VLOOKUP(B116,RoE!B:O,4,FALSE)</f>
        <v>9.26</v>
      </c>
      <c r="O116" s="11">
        <f>VLOOKUP(B116,ASSET!B:P,4,FALSE)</f>
        <v>23806000</v>
      </c>
      <c r="P116" s="11">
        <f>VLOOKUP(B116,MCAP!B:P,4,FALSE)</f>
        <v>15451957</v>
      </c>
      <c r="Q116" s="11">
        <f>VLOOKUP(B116,MB!B:O,4,FALSE)</f>
        <v>1.92</v>
      </c>
      <c r="R116" s="11"/>
    </row>
    <row r="117" spans="1:18" x14ac:dyDescent="0.3">
      <c r="A117" s="20" t="s">
        <v>338</v>
      </c>
      <c r="B117" s="20">
        <v>904869</v>
      </c>
      <c r="C117" s="21">
        <f>VLOOKUP(B117,ESGC!B:C,2,FALSE)</f>
        <v>57.863852813852802</v>
      </c>
      <c r="D117" s="21" t="str">
        <f t="shared" si="4"/>
        <v>B</v>
      </c>
      <c r="E117" s="21">
        <f>VLOOKUP(B117,ESG!A:M,3,FALSE)</f>
        <v>57.863852813852802</v>
      </c>
      <c r="F117" s="11" t="b">
        <f t="shared" si="5"/>
        <v>1</v>
      </c>
      <c r="G117" s="11" t="str">
        <f t="shared" si="6"/>
        <v>B</v>
      </c>
      <c r="H117" s="11">
        <f>VLOOKUP(B117,NI!C:P,4,FALSE)</f>
        <v>647000</v>
      </c>
      <c r="I117" s="11">
        <f>VLOOKUP(B117,EBITDA!B:O,4,FALSE)</f>
        <v>1600000</v>
      </c>
      <c r="J117" s="11">
        <f>VLOOKUP(B117,EQIT!B:O,4,FALSE)</f>
        <v>3911000</v>
      </c>
      <c r="K117" s="11">
        <f>VLOOKUP(B117,DEBT!B:O,4,FALSE)</f>
        <v>2093000</v>
      </c>
      <c r="L117" s="11">
        <f>VLOOKUP(B117,REV!B:O,4,FALSE)</f>
        <v>19408000</v>
      </c>
      <c r="M117" s="11">
        <f>VLOOKUP(B117,RoA!B:O,4,FALSE)</f>
        <v>5.56</v>
      </c>
      <c r="N117" s="11">
        <f>VLOOKUP(B117,RoE!B:O,4,FALSE)</f>
        <v>17.79</v>
      </c>
      <c r="O117" s="11">
        <f>VLOOKUP(B117,ASSET!B:P,4,FALSE)</f>
        <v>14009000</v>
      </c>
      <c r="P117" s="11">
        <f>VLOOKUP(B117,MCAP!B:P,4,FALSE)</f>
        <v>6203880</v>
      </c>
      <c r="Q117" s="11">
        <f>VLOOKUP(B117,MB!B:O,4,FALSE)</f>
        <v>1.87</v>
      </c>
      <c r="R117" s="11"/>
    </row>
    <row r="118" spans="1:18" x14ac:dyDescent="0.3">
      <c r="A118" s="20" t="s">
        <v>340</v>
      </c>
      <c r="B118" s="20" t="s">
        <v>373</v>
      </c>
      <c r="C118" s="21">
        <f>VLOOKUP(B118,ESGC!B:C,2,FALSE)</f>
        <v>59.8193558673469</v>
      </c>
      <c r="D118" s="21" t="str">
        <f t="shared" si="4"/>
        <v>B</v>
      </c>
      <c r="E118" s="21">
        <f>VLOOKUP(B118,ESG!A:M,3,FALSE)</f>
        <v>59.8193558673469</v>
      </c>
      <c r="F118" s="11" t="b">
        <f t="shared" si="5"/>
        <v>1</v>
      </c>
      <c r="G118" s="11" t="str">
        <f t="shared" si="6"/>
        <v>B</v>
      </c>
      <c r="H118" s="11">
        <f>VLOOKUP(B118,NI!C:P,4,FALSE)</f>
        <v>409000</v>
      </c>
      <c r="I118" s="11">
        <f>VLOOKUP(B118,EBITDA!B:O,4,FALSE)</f>
        <v>686000</v>
      </c>
      <c r="J118" s="11">
        <f>VLOOKUP(B118,EQIT!B:O,4,FALSE)</f>
        <v>1347000</v>
      </c>
      <c r="K118" s="11">
        <f>VLOOKUP(B118,DEBT!B:O,4,FALSE)</f>
        <v>1250000</v>
      </c>
      <c r="L118" s="11">
        <f>VLOOKUP(B118,REV!B:O,4,FALSE)</f>
        <v>2578000</v>
      </c>
      <c r="M118" s="11">
        <f>VLOOKUP(B118,RoA!B:O,4,FALSE)</f>
        <v>3.44</v>
      </c>
      <c r="N118" s="11">
        <f>VLOOKUP(B118,RoE!B:O,4,FALSE)</f>
        <v>29.2</v>
      </c>
      <c r="O118" s="11">
        <f>VLOOKUP(B118,ASSET!B:P,4,FALSE)</f>
        <v>12948000</v>
      </c>
      <c r="P118" s="11">
        <f>VLOOKUP(B118,MCAP!B:P,4,FALSE)</f>
        <v>5433261</v>
      </c>
      <c r="Q118" s="11">
        <f>VLOOKUP(B118,MB!B:O,4,FALSE)</f>
        <v>4.22</v>
      </c>
      <c r="R118" s="11"/>
    </row>
    <row r="119" spans="1:18" x14ac:dyDescent="0.3">
      <c r="A119" s="20" t="s">
        <v>342</v>
      </c>
      <c r="B119" s="20">
        <v>905010</v>
      </c>
      <c r="C119" s="21">
        <f>VLOOKUP(B119,ESGC!B:C,2,FALSE)</f>
        <v>55.295052587515002</v>
      </c>
      <c r="D119" s="21" t="str">
        <f t="shared" si="4"/>
        <v>B</v>
      </c>
      <c r="E119" s="21">
        <f>VLOOKUP(B119,ESG!A:M,3,FALSE)</f>
        <v>55.295052587515002</v>
      </c>
      <c r="F119" s="11" t="b">
        <f t="shared" si="5"/>
        <v>1</v>
      </c>
      <c r="G119" s="11" t="str">
        <f t="shared" si="6"/>
        <v>B</v>
      </c>
      <c r="H119" s="11">
        <f>VLOOKUP(B119,NI!C:P,4,FALSE)</f>
        <v>573107</v>
      </c>
      <c r="I119" s="11">
        <f>VLOOKUP(B119,EBITDA!B:O,4,FALSE)</f>
        <v>2245460</v>
      </c>
      <c r="J119" s="11">
        <f>VLOOKUP(B119,EQIT!B:O,4,FALSE)</f>
        <v>6301002</v>
      </c>
      <c r="K119" s="11">
        <f>VLOOKUP(B119,DEBT!B:O,4,FALSE)</f>
        <v>8068255</v>
      </c>
      <c r="L119" s="11">
        <f>VLOOKUP(B119,REV!B:O,4,FALSE)</f>
        <v>10034170</v>
      </c>
      <c r="M119" s="11">
        <f>VLOOKUP(B119,RoA!B:O,4,FALSE)</f>
        <v>3.91</v>
      </c>
      <c r="N119" s="11">
        <f>VLOOKUP(B119,RoE!B:O,4,FALSE)</f>
        <v>9.4600000000000009</v>
      </c>
      <c r="O119" s="11">
        <f>VLOOKUP(B119,ASSET!B:P,4,FALSE)</f>
        <v>23184727</v>
      </c>
      <c r="P119" s="11">
        <f>VLOOKUP(B119,MCAP!B:P,4,FALSE)</f>
        <v>9677626</v>
      </c>
      <c r="Q119" s="11">
        <f>VLOOKUP(B119,MB!B:O,4,FALSE)</f>
        <v>1.46</v>
      </c>
      <c r="R119" s="11"/>
    </row>
    <row r="120" spans="1:18" x14ac:dyDescent="0.3">
      <c r="A120" s="20" t="s">
        <v>345</v>
      </c>
      <c r="B120" s="20">
        <v>878574</v>
      </c>
      <c r="C120" s="21">
        <f>VLOOKUP(B120,ESGC!B:C,2,FALSE)</f>
        <v>53.963995033797701</v>
      </c>
      <c r="D120" s="21" t="str">
        <f t="shared" si="4"/>
        <v>B</v>
      </c>
      <c r="E120" s="21">
        <f>VLOOKUP(B120,ESG!A:M,3,FALSE)</f>
        <v>53.963995033797701</v>
      </c>
      <c r="F120" s="11" t="b">
        <f t="shared" si="5"/>
        <v>1</v>
      </c>
      <c r="G120" s="11" t="str">
        <f t="shared" si="6"/>
        <v>B</v>
      </c>
      <c r="H120" s="11">
        <f>VLOOKUP(B120,NI!C:P,4,FALSE)</f>
        <v>909000</v>
      </c>
      <c r="I120" s="11">
        <f>VLOOKUP(B120,EBITDA!B:O,4,FALSE)</f>
        <v>1881000</v>
      </c>
      <c r="J120" s="11">
        <f>VLOOKUP(B120,EQIT!B:O,4,FALSE)</f>
        <v>1139000</v>
      </c>
      <c r="K120" s="11">
        <f>VLOOKUP(B120,DEBT!B:O,4,FALSE)</f>
        <v>3212000</v>
      </c>
      <c r="L120" s="11">
        <f>VLOOKUP(B120,REV!B:O,4,FALSE)</f>
        <v>10416000</v>
      </c>
      <c r="M120" s="11">
        <f>VLOOKUP(B120,RoA!B:O,4,FALSE)</f>
        <v>15.97</v>
      </c>
      <c r="N120" s="11">
        <f>VLOOKUP(B120,RoE!B:O,4,FALSE)</f>
        <v>70.569999999999993</v>
      </c>
      <c r="O120" s="11">
        <f>VLOOKUP(B120,ASSET!B:P,4,FALSE)</f>
        <v>6952000</v>
      </c>
      <c r="P120" s="11">
        <f>VLOOKUP(B120,MCAP!B:P,4,FALSE)</f>
        <v>19096730</v>
      </c>
      <c r="Q120" s="11">
        <f>VLOOKUP(B120,MB!B:O,4,FALSE)</f>
        <v>15.65</v>
      </c>
      <c r="R120" s="11"/>
    </row>
    <row r="121" spans="1:18" x14ac:dyDescent="0.3">
      <c r="A121" s="20" t="s">
        <v>346</v>
      </c>
      <c r="B121" s="20" t="s">
        <v>375</v>
      </c>
      <c r="C121" s="21">
        <f>VLOOKUP(B121,ESGC!B:C,2,FALSE)</f>
        <v>63.487483530961804</v>
      </c>
      <c r="D121" s="21" t="str">
        <f t="shared" si="4"/>
        <v>B</v>
      </c>
      <c r="E121" s="21">
        <f>VLOOKUP(B121,ESG!A:M,3,FALSE)</f>
        <v>63.487483530961804</v>
      </c>
      <c r="F121" s="11" t="b">
        <f t="shared" si="5"/>
        <v>1</v>
      </c>
      <c r="G121" s="11" t="str">
        <f t="shared" si="6"/>
        <v>B</v>
      </c>
      <c r="H121" s="11">
        <f>VLOOKUP(B121,NI!C:P,4,FALSE)</f>
        <v>773200</v>
      </c>
      <c r="I121" s="11" t="str">
        <f>VLOOKUP(B121,EBITDA!B:O,4,FALSE)</f>
        <v>NA</v>
      </c>
      <c r="J121" s="11">
        <f>VLOOKUP(B121,EQIT!B:O,4,FALSE)</f>
        <v>5449600</v>
      </c>
      <c r="K121" s="11">
        <f>VLOOKUP(B121,DEBT!B:O,4,FALSE)</f>
        <v>104300</v>
      </c>
      <c r="L121" s="11">
        <f>VLOOKUP(B121,REV!B:O,4,FALSE)</f>
        <v>3897500</v>
      </c>
      <c r="M121" s="11">
        <f>VLOOKUP(B121,RoA!B:O,4,FALSE)</f>
        <v>12.27</v>
      </c>
      <c r="N121" s="11">
        <f>VLOOKUP(B121,RoE!B:O,4,FALSE)</f>
        <v>14.91</v>
      </c>
      <c r="O121" s="11">
        <f>VLOOKUP(B121,ASSET!B:P,4,FALSE)</f>
        <v>6633700</v>
      </c>
      <c r="P121" s="11">
        <f>VLOOKUP(B121,MCAP!B:P,4,FALSE)</f>
        <v>15406335</v>
      </c>
      <c r="Q121" s="11">
        <f>VLOOKUP(B121,MB!B:O,4,FALSE)</f>
        <v>3.61</v>
      </c>
      <c r="R121" s="11"/>
    </row>
    <row r="122" spans="1:18" x14ac:dyDescent="0.3">
      <c r="A122" s="20" t="s">
        <v>1</v>
      </c>
      <c r="B122" s="20">
        <v>916328</v>
      </c>
      <c r="C122" s="21">
        <f>VLOOKUP(B122,ESGC!B:C,2,FALSE)</f>
        <v>34.369680500658703</v>
      </c>
      <c r="D122" s="21" t="str">
        <f t="shared" si="4"/>
        <v>C</v>
      </c>
      <c r="E122" s="21">
        <f>VLOOKUP(B122,ESG!A:M,3,FALSE)</f>
        <v>67.652404479578394</v>
      </c>
      <c r="F122" s="11" t="b">
        <f t="shared" si="5"/>
        <v>0</v>
      </c>
      <c r="G122" s="11" t="str">
        <f t="shared" si="6"/>
        <v>B</v>
      </c>
      <c r="H122" s="11">
        <f>VLOOKUP(B122,NI!C:P,4,FALSE)</f>
        <v>3606314</v>
      </c>
      <c r="I122" s="11">
        <f>VLOOKUP(B122,EBITDA!B:O,4,FALSE)</f>
        <v>6419660</v>
      </c>
      <c r="J122" s="11">
        <f>VLOOKUP(B122,EQIT!B:O,4,FALSE)</f>
        <v>17778540</v>
      </c>
      <c r="K122" s="11">
        <f>VLOOKUP(B122,DEBT!B:O,4,FALSE)</f>
        <v>12213704</v>
      </c>
      <c r="L122" s="11">
        <f>VLOOKUP(B122,REV!B:O,4,FALSE)</f>
        <v>25914238</v>
      </c>
      <c r="M122" s="11">
        <f>VLOOKUP(B122,RoA!B:O,4,FALSE)</f>
        <v>10.81</v>
      </c>
      <c r="N122" s="11">
        <f>VLOOKUP(B122,RoE!B:O,4,FALSE)</f>
        <v>22.66</v>
      </c>
      <c r="O122" s="11">
        <f>VLOOKUP(B122,ASSET!B:P,4,FALSE)</f>
        <v>38535463</v>
      </c>
      <c r="P122" s="11">
        <f>VLOOKUP(B122,MCAP!B:P,4,FALSE)</f>
        <v>87027454</v>
      </c>
      <c r="Q122" s="11">
        <f>VLOOKUP(B122,MB!B:O,4,FALSE)</f>
        <v>4.67</v>
      </c>
      <c r="R122" s="11"/>
    </row>
    <row r="123" spans="1:18" x14ac:dyDescent="0.3">
      <c r="A123" s="20" t="s">
        <v>4</v>
      </c>
      <c r="B123" s="20">
        <v>749382</v>
      </c>
      <c r="C123" s="21">
        <f>VLOOKUP(B123,ESGC!B:C,2,FALSE)</f>
        <v>37.092576650713902</v>
      </c>
      <c r="D123" s="21" t="str">
        <f t="shared" si="4"/>
        <v>C</v>
      </c>
      <c r="E123" s="21">
        <f>VLOOKUP(B123,ESG!A:M,3,FALSE)</f>
        <v>61.364640480915099</v>
      </c>
      <c r="F123" s="11" t="b">
        <f t="shared" si="5"/>
        <v>0</v>
      </c>
      <c r="G123" s="11" t="str">
        <f t="shared" si="6"/>
        <v>B</v>
      </c>
      <c r="H123" s="11">
        <f>VLOOKUP(B123,NI!C:P,4,FALSE)</f>
        <v>723807</v>
      </c>
      <c r="I123" s="11">
        <f>VLOOKUP(B123,EBITDA!B:O,4,FALSE)</f>
        <v>1262907</v>
      </c>
      <c r="J123" s="11">
        <f>VLOOKUP(B123,EQIT!B:O,4,FALSE)</f>
        <v>4649982</v>
      </c>
      <c r="K123" s="11">
        <f>VLOOKUP(B123,DEBT!B:O,4,FALSE)</f>
        <v>0</v>
      </c>
      <c r="L123" s="11">
        <f>VLOOKUP(B123,REV!B:O,4,FALSE)</f>
        <v>3157881</v>
      </c>
      <c r="M123" s="11">
        <f>VLOOKUP(B123,RoA!B:O,4,FALSE)</f>
        <v>12.4</v>
      </c>
      <c r="N123" s="11">
        <f>VLOOKUP(B123,RoE!B:O,4,FALSE)</f>
        <v>14.77</v>
      </c>
      <c r="O123" s="11">
        <f>VLOOKUP(B123,ASSET!B:P,4,FALSE)</f>
        <v>5713679</v>
      </c>
      <c r="P123" s="11">
        <f>VLOOKUP(B123,MCAP!B:P,4,FALSE)</f>
        <v>24416307</v>
      </c>
      <c r="Q123" s="11">
        <f>VLOOKUP(B123,MB!B:O,4,FALSE)</f>
        <v>5.42</v>
      </c>
      <c r="R123" s="11"/>
    </row>
    <row r="124" spans="1:18" x14ac:dyDescent="0.3">
      <c r="A124" s="20" t="s">
        <v>15</v>
      </c>
      <c r="B124" s="20">
        <v>322677</v>
      </c>
      <c r="C124" s="21">
        <f>VLOOKUP(B124,ESGC!B:C,2,FALSE)</f>
        <v>43.513542860239603</v>
      </c>
      <c r="D124" s="21" t="str">
        <f t="shared" si="4"/>
        <v>C</v>
      </c>
      <c r="E124" s="21">
        <f>VLOOKUP(B124,ESG!A:M,3,FALSE)</f>
        <v>72.741371434765099</v>
      </c>
      <c r="F124" s="11" t="b">
        <f t="shared" si="5"/>
        <v>0</v>
      </c>
      <c r="G124" s="11" t="str">
        <f t="shared" si="6"/>
        <v>B</v>
      </c>
      <c r="H124" s="11">
        <f>VLOOKUP(B124,NI!C:P,4,FALSE)</f>
        <v>4636000</v>
      </c>
      <c r="I124" s="11">
        <f>VLOOKUP(B124,EBITDA!B:O,4,FALSE)</f>
        <v>6917000</v>
      </c>
      <c r="J124" s="11">
        <f>VLOOKUP(B124,EQIT!B:O,4,FALSE)</f>
        <v>20963000</v>
      </c>
      <c r="K124" s="11">
        <f>VLOOKUP(B124,DEBT!B:O,4,FALSE)</f>
        <v>5640000</v>
      </c>
      <c r="L124" s="11">
        <f>VLOOKUP(B124,REV!B:O,4,FALSE)</f>
        <v>36639000</v>
      </c>
      <c r="M124" s="11">
        <f>VLOOKUP(B124,RoA!B:O,4,FALSE)</f>
        <v>3.1</v>
      </c>
      <c r="N124" s="11">
        <f>VLOOKUP(B124,RoE!B:O,4,FALSE)</f>
        <v>22.76</v>
      </c>
      <c r="O124" s="11">
        <f>VLOOKUP(B124,ASSET!B:P,4,FALSE)</f>
        <v>155941000</v>
      </c>
      <c r="P124" s="11">
        <f>VLOOKUP(B124,MCAP!B:P,4,FALSE)</f>
        <v>29405490</v>
      </c>
      <c r="Q124" s="11">
        <f>VLOOKUP(B124,MB!B:O,4,FALSE)</f>
        <v>1.56</v>
      </c>
      <c r="R124" s="11"/>
    </row>
    <row r="125" spans="1:18" x14ac:dyDescent="0.3">
      <c r="A125" s="20" t="s">
        <v>16</v>
      </c>
      <c r="B125" s="20" t="s">
        <v>352</v>
      </c>
      <c r="C125" s="21">
        <f>VLOOKUP(B125,ESGC!B:C,2,FALSE)</f>
        <v>30.101827263530598</v>
      </c>
      <c r="D125" s="21" t="str">
        <f t="shared" si="4"/>
        <v>C</v>
      </c>
      <c r="E125" s="21">
        <f>VLOOKUP(B125,ESG!A:M,3,FALSE)</f>
        <v>59.562628886035498</v>
      </c>
      <c r="F125" s="11" t="b">
        <f t="shared" si="5"/>
        <v>0</v>
      </c>
      <c r="G125" s="11" t="str">
        <f t="shared" si="6"/>
        <v>B</v>
      </c>
      <c r="H125" s="11">
        <f>VLOOKUP(B125,NI!C:P,4,FALSE)</f>
        <v>4203720</v>
      </c>
      <c r="I125" s="11">
        <f>VLOOKUP(B125,EBITDA!B:O,4,FALSE)</f>
        <v>6642841</v>
      </c>
      <c r="J125" s="11">
        <f>VLOOKUP(B125,EQIT!B:O,4,FALSE)</f>
        <v>22689679</v>
      </c>
      <c r="K125" s="11">
        <f>VLOOKUP(B125,DEBT!B:O,4,FALSE)</f>
        <v>0</v>
      </c>
      <c r="L125" s="11">
        <f>VLOOKUP(B125,REV!B:O,4,FALSE)</f>
        <v>16593986</v>
      </c>
      <c r="M125" s="11">
        <f>VLOOKUP(B125,RoA!B:O,4,FALSE)</f>
        <v>19.21</v>
      </c>
      <c r="N125" s="11">
        <f>VLOOKUP(B125,RoE!B:O,4,FALSE)</f>
        <v>21.16</v>
      </c>
      <c r="O125" s="11">
        <f>VLOOKUP(B125,ASSET!B:P,4,FALSE)</f>
        <v>25302587</v>
      </c>
      <c r="P125" s="11">
        <f>VLOOKUP(B125,MCAP!B:P,4,FALSE)</f>
        <v>216624898</v>
      </c>
      <c r="Q125" s="11">
        <f>VLOOKUP(B125,MB!B:O,4,FALSE)</f>
        <v>7.52</v>
      </c>
      <c r="R125" s="11"/>
    </row>
    <row r="126" spans="1:18" x14ac:dyDescent="0.3">
      <c r="A126" s="20" t="s">
        <v>17</v>
      </c>
      <c r="B126" s="20">
        <v>904853</v>
      </c>
      <c r="C126" s="21">
        <f>VLOOKUP(B126,ESGC!B:C,2,FALSE)</f>
        <v>42.8581529581529</v>
      </c>
      <c r="D126" s="21" t="str">
        <f t="shared" si="4"/>
        <v>C</v>
      </c>
      <c r="E126" s="21">
        <f>VLOOKUP(B126,ESG!A:M,3,FALSE)</f>
        <v>64.287734487734397</v>
      </c>
      <c r="F126" s="11" t="b">
        <f t="shared" si="5"/>
        <v>0</v>
      </c>
      <c r="G126" s="11" t="str">
        <f t="shared" si="6"/>
        <v>B</v>
      </c>
      <c r="H126" s="11">
        <f>VLOOKUP(B126,NI!C:P,4,FALSE)</f>
        <v>9786000</v>
      </c>
      <c r="I126" s="11">
        <f>VLOOKUP(B126,EBITDA!B:O,4,FALSE)</f>
        <v>14653000</v>
      </c>
      <c r="J126" s="11">
        <f>VLOOKUP(B126,EQIT!B:O,4,FALSE)</f>
        <v>18554000</v>
      </c>
      <c r="K126" s="11">
        <f>VLOOKUP(B126,DEBT!B:O,4,FALSE)</f>
        <v>11046000</v>
      </c>
      <c r="L126" s="11">
        <f>VLOOKUP(B126,REV!B:O,4,FALSE)</f>
        <v>38051000</v>
      </c>
      <c r="M126" s="11">
        <f>VLOOKUP(B126,RoA!B:O,4,FALSE)</f>
        <v>12.65</v>
      </c>
      <c r="N126" s="11">
        <f>VLOOKUP(B126,RoE!B:O,4,FALSE)</f>
        <v>33.64</v>
      </c>
      <c r="O126" s="11">
        <f>VLOOKUP(B126,ASSET!B:P,4,FALSE)</f>
        <v>57211000</v>
      </c>
      <c r="P126" s="11">
        <f>VLOOKUP(B126,MCAP!B:P,4,FALSE)</f>
        <v>159298210</v>
      </c>
      <c r="Q126" s="11">
        <f>VLOOKUP(B126,MB!B:O,4,FALSE)</f>
        <v>7.79</v>
      </c>
      <c r="R126" s="11"/>
    </row>
    <row r="127" spans="1:18" x14ac:dyDescent="0.3">
      <c r="A127" s="20" t="s">
        <v>20</v>
      </c>
      <c r="B127" s="20">
        <v>905425</v>
      </c>
      <c r="C127" s="21">
        <f>VLOOKUP(B127,ESGC!B:C,2,FALSE)</f>
        <v>39.415500235466403</v>
      </c>
      <c r="D127" s="21" t="str">
        <f t="shared" si="4"/>
        <v>C</v>
      </c>
      <c r="E127" s="21">
        <f>VLOOKUP(B127,ESG!A:M,3,FALSE)</f>
        <v>63.3137590916226</v>
      </c>
      <c r="F127" s="11" t="b">
        <f t="shared" si="5"/>
        <v>0</v>
      </c>
      <c r="G127" s="11" t="str">
        <f t="shared" si="6"/>
        <v>B</v>
      </c>
      <c r="H127" s="11">
        <f>VLOOKUP(B127,NI!C:P,4,FALSE)</f>
        <v>1144000</v>
      </c>
      <c r="I127" s="11">
        <f>VLOOKUP(B127,EBITDA!B:O,4,FALSE)</f>
        <v>3981000</v>
      </c>
      <c r="J127" s="11">
        <f>VLOOKUP(B127,EQIT!B:O,4,FALSE)</f>
        <v>10079000</v>
      </c>
      <c r="K127" s="11">
        <f>VLOOKUP(B127,DEBT!B:O,4,FALSE)</f>
        <v>16025000</v>
      </c>
      <c r="L127" s="11">
        <f>VLOOKUP(B127,REV!B:O,4,FALSE)</f>
        <v>13380000</v>
      </c>
      <c r="M127" s="11">
        <f>VLOOKUP(B127,RoA!B:O,4,FALSE)</f>
        <v>4.12</v>
      </c>
      <c r="N127" s="11">
        <f>VLOOKUP(B127,RoE!B:O,4,FALSE)</f>
        <v>11.17</v>
      </c>
      <c r="O127" s="11">
        <f>VLOOKUP(B127,ASSET!B:P,4,FALSE)</f>
        <v>40366000</v>
      </c>
      <c r="P127" s="11">
        <f>VLOOKUP(B127,MCAP!B:P,4,FALSE)</f>
        <v>18643867</v>
      </c>
      <c r="Q127" s="11">
        <f>VLOOKUP(B127,MB!B:O,4,FALSE)</f>
        <v>1.81</v>
      </c>
      <c r="R127" s="11"/>
    </row>
    <row r="128" spans="1:18" x14ac:dyDescent="0.3">
      <c r="A128" s="20" t="s">
        <v>22</v>
      </c>
      <c r="B128" s="20">
        <v>916305</v>
      </c>
      <c r="C128" s="21">
        <f>VLOOKUP(B128,ESGC!B:C,2,FALSE)</f>
        <v>29.5926477191787</v>
      </c>
      <c r="D128" s="21" t="str">
        <f t="shared" si="4"/>
        <v>C</v>
      </c>
      <c r="E128" s="21">
        <f>VLOOKUP(B128,ESG!A:M,3,FALSE)</f>
        <v>58.6750913567247</v>
      </c>
      <c r="F128" s="11" t="b">
        <f t="shared" si="5"/>
        <v>0</v>
      </c>
      <c r="G128" s="11" t="str">
        <f t="shared" si="6"/>
        <v>B</v>
      </c>
      <c r="H128" s="11">
        <f>VLOOKUP(B128,NI!C:P,4,FALSE)</f>
        <v>6200000</v>
      </c>
      <c r="I128" s="11">
        <f>VLOOKUP(B128,EBITDA!B:O,4,FALSE)</f>
        <v>21460000</v>
      </c>
      <c r="J128" s="11">
        <f>VLOOKUP(B128,EQIT!B:O,4,FALSE)</f>
        <v>91513000</v>
      </c>
      <c r="K128" s="11">
        <f>VLOOKUP(B128,DEBT!B:O,4,FALSE)</f>
        <v>176049000</v>
      </c>
      <c r="L128" s="11">
        <f>VLOOKUP(B128,REV!B:O,4,FALSE)</f>
        <v>126251000</v>
      </c>
      <c r="M128" s="11">
        <f>VLOOKUP(B128,RoA!B:O,4,FALSE)</f>
        <v>1.23</v>
      </c>
      <c r="N128" s="11">
        <f>VLOOKUP(B128,RoE!B:O,4,FALSE)</f>
        <v>6.77</v>
      </c>
      <c r="O128" s="11">
        <f>VLOOKUP(B128,ASSET!B:P,4,FALSE)</f>
        <v>1060505000</v>
      </c>
      <c r="P128" s="11">
        <f>VLOOKUP(B128,MCAP!B:P,4,FALSE)</f>
        <v>147474750</v>
      </c>
      <c r="Q128" s="11">
        <f>VLOOKUP(B128,MB!B:O,4,FALSE)</f>
        <v>1.88</v>
      </c>
      <c r="R128" s="11"/>
    </row>
    <row r="129" spans="1:18" x14ac:dyDescent="0.3">
      <c r="A129" s="20" t="s">
        <v>23</v>
      </c>
      <c r="B129" s="20">
        <v>680902</v>
      </c>
      <c r="C129" s="21">
        <f>VLOOKUP(B129,ESGC!B:C,2,FALSE)</f>
        <v>33.311468129571502</v>
      </c>
      <c r="D129" s="21" t="str">
        <f t="shared" si="4"/>
        <v>C</v>
      </c>
      <c r="E129" s="21">
        <f>VLOOKUP(B129,ESG!A:M,3,FALSE)</f>
        <v>58.002246603970697</v>
      </c>
      <c r="F129" s="11" t="b">
        <f t="shared" si="5"/>
        <v>0</v>
      </c>
      <c r="G129" s="11" t="str">
        <f t="shared" si="6"/>
        <v>B</v>
      </c>
      <c r="H129" s="11">
        <f>VLOOKUP(B129,NI!C:P,4,FALSE)</f>
        <v>56316</v>
      </c>
      <c r="I129" s="11">
        <f>VLOOKUP(B129,EBITDA!B:O,4,FALSE)</f>
        <v>911592</v>
      </c>
      <c r="J129" s="11">
        <f>VLOOKUP(B129,EQIT!B:O,4,FALSE)</f>
        <v>3022092</v>
      </c>
      <c r="K129" s="11">
        <f>VLOOKUP(B129,DEBT!B:O,4,FALSE)</f>
        <v>4285284</v>
      </c>
      <c r="L129" s="11">
        <f>VLOOKUP(B129,REV!B:O,4,FALSE)</f>
        <v>1456594</v>
      </c>
      <c r="M129" s="11">
        <f>VLOOKUP(B129,RoA!B:O,4,FALSE)</f>
        <v>2.66</v>
      </c>
      <c r="N129" s="11">
        <f>VLOOKUP(B129,RoE!B:O,4,FALSE)</f>
        <v>1.52</v>
      </c>
      <c r="O129" s="11">
        <f>VLOOKUP(B129,ASSET!B:P,4,FALSE)</f>
        <v>7650603</v>
      </c>
      <c r="P129" s="11">
        <f>VLOOKUP(B129,MCAP!B:P,4,FALSE)</f>
        <v>17018700</v>
      </c>
      <c r="Q129" s="11">
        <f>VLOOKUP(B129,MB!B:O,4,FALSE)</f>
        <v>5.68</v>
      </c>
      <c r="R129" s="11"/>
    </row>
    <row r="130" spans="1:18" x14ac:dyDescent="0.3">
      <c r="A130" s="20" t="s">
        <v>28</v>
      </c>
      <c r="B130" s="20">
        <v>905276</v>
      </c>
      <c r="C130" s="21">
        <f>VLOOKUP(B130,ESGC!B:C,2,FALSE)</f>
        <v>38.846896853146802</v>
      </c>
      <c r="D130" s="21" t="str">
        <f t="shared" si="4"/>
        <v>C</v>
      </c>
      <c r="E130" s="21">
        <f>VLOOKUP(B130,ESG!A:M,3,FALSE)</f>
        <v>59.424562937062902</v>
      </c>
      <c r="F130" s="11" t="b">
        <f t="shared" si="5"/>
        <v>0</v>
      </c>
      <c r="G130" s="11" t="str">
        <f t="shared" si="6"/>
        <v>B</v>
      </c>
      <c r="H130" s="11">
        <f>VLOOKUP(B130,NI!C:P,4,FALSE)</f>
        <v>496907</v>
      </c>
      <c r="I130" s="11">
        <f>VLOOKUP(B130,EBITDA!B:O,4,FALSE)</f>
        <v>813703</v>
      </c>
      <c r="J130" s="11">
        <f>VLOOKUP(B130,EQIT!B:O,4,FALSE)</f>
        <v>2338141</v>
      </c>
      <c r="K130" s="11">
        <f>VLOOKUP(B130,DEBT!B:O,4,FALSE)</f>
        <v>0</v>
      </c>
      <c r="L130" s="11">
        <f>VLOOKUP(B130,REV!B:O,4,FALSE)</f>
        <v>2511117</v>
      </c>
      <c r="M130" s="11">
        <f>VLOOKUP(B130,RoA!B:O,4,FALSE)</f>
        <v>14.5</v>
      </c>
      <c r="N130" s="11">
        <f>VLOOKUP(B130,RoE!B:O,4,FALSE)</f>
        <v>17.21</v>
      </c>
      <c r="O130" s="11">
        <f>VLOOKUP(B130,ASSET!B:P,4,FALSE)</f>
        <v>2919458</v>
      </c>
      <c r="P130" s="11">
        <f>VLOOKUP(B130,MCAP!B:P,4,FALSE)</f>
        <v>9616328</v>
      </c>
      <c r="Q130" s="11">
        <f>VLOOKUP(B130,MB!B:O,4,FALSE)</f>
        <v>4.8899999999999997</v>
      </c>
      <c r="R130" s="11"/>
    </row>
    <row r="131" spans="1:18" x14ac:dyDescent="0.3">
      <c r="A131" s="20" t="s">
        <v>29</v>
      </c>
      <c r="B131" s="20" t="s">
        <v>354</v>
      </c>
      <c r="C131" s="21">
        <f>VLOOKUP(B131,ESGC!B:C,2,FALSE)</f>
        <v>37.196745516388297</v>
      </c>
      <c r="D131" s="21" t="str">
        <f t="shared" ref="D131:D194" si="7">IF(C131&gt;75,"A",IF(C131&gt;50,"B",IF(C131&gt;25,"C","D")))</f>
        <v>C</v>
      </c>
      <c r="E131" s="21">
        <f>VLOOKUP(B131,ESG!A:M,3,FALSE)</f>
        <v>55.515940012368503</v>
      </c>
      <c r="F131" s="11" t="b">
        <f t="shared" ref="F131:F194" si="8">C131=E131</f>
        <v>0</v>
      </c>
      <c r="G131" s="11" t="str">
        <f t="shared" ref="G131:G194" si="9">IF(E131&gt;75,"A",IF(E131&gt;50,"B",IF(E131&gt;25,"C","D")))</f>
        <v>B</v>
      </c>
      <c r="H131" s="11">
        <f>VLOOKUP(B131,NI!C:P,4,FALSE)</f>
        <v>3345400</v>
      </c>
      <c r="I131" s="11">
        <f>VLOOKUP(B131,EBITDA!B:O,4,FALSE)</f>
        <v>6292000</v>
      </c>
      <c r="J131" s="11">
        <f>VLOOKUP(B131,EQIT!B:O,4,FALSE)</f>
        <v>22826400</v>
      </c>
      <c r="K131" s="11">
        <f>VLOOKUP(B131,DEBT!B:O,4,FALSE)</f>
        <v>9043900</v>
      </c>
      <c r="L131" s="11">
        <f>VLOOKUP(B131,REV!B:O,4,FALSE)</f>
        <v>61394000</v>
      </c>
      <c r="M131" s="11">
        <f>VLOOKUP(B131,RoA!B:O,4,FALSE)</f>
        <v>7.01</v>
      </c>
      <c r="N131" s="11">
        <f>VLOOKUP(B131,RoE!B:O,4,FALSE)</f>
        <v>14.16</v>
      </c>
      <c r="O131" s="11">
        <f>VLOOKUP(B131,ASSET!B:P,4,FALSE)</f>
        <v>52060000</v>
      </c>
      <c r="P131" s="11">
        <f>VLOOKUP(B131,MCAP!B:P,4,FALSE)</f>
        <v>48796482</v>
      </c>
      <c r="Q131" s="11">
        <f>VLOOKUP(B131,MB!B:O,4,FALSE)</f>
        <v>2.08</v>
      </c>
      <c r="R131" s="11"/>
    </row>
    <row r="132" spans="1:18" x14ac:dyDescent="0.3">
      <c r="A132" s="20" t="s">
        <v>30</v>
      </c>
      <c r="B132" s="20">
        <v>922817</v>
      </c>
      <c r="C132" s="21">
        <f>VLOOKUP(B132,ESGC!B:C,2,FALSE)</f>
        <v>37.492183411826197</v>
      </c>
      <c r="D132" s="21" t="str">
        <f t="shared" si="7"/>
        <v>C</v>
      </c>
      <c r="E132" s="21">
        <f>VLOOKUP(B132,ESG!A:M,3,FALSE)</f>
        <v>56.106815803244302</v>
      </c>
      <c r="F132" s="11" t="b">
        <f t="shared" si="8"/>
        <v>0</v>
      </c>
      <c r="G132" s="11" t="str">
        <f t="shared" si="9"/>
        <v>B</v>
      </c>
      <c r="H132" s="11">
        <f>VLOOKUP(B132,NI!C:P,4,FALSE)</f>
        <v>864000</v>
      </c>
      <c r="I132" s="11">
        <f>VLOOKUP(B132,EBITDA!B:O,4,FALSE)</f>
        <v>1356000</v>
      </c>
      <c r="J132" s="11">
        <f>VLOOKUP(B132,EQIT!B:O,4,FALSE)</f>
        <v>6121000</v>
      </c>
      <c r="K132" s="11">
        <f>VLOOKUP(B132,DEBT!B:O,4,FALSE)</f>
        <v>2145000</v>
      </c>
      <c r="L132" s="11">
        <f>VLOOKUP(B132,REV!B:O,4,FALSE)</f>
        <v>7473000</v>
      </c>
      <c r="M132" s="11">
        <f>VLOOKUP(B132,RoA!B:O,4,FALSE)</f>
        <v>3.96</v>
      </c>
      <c r="N132" s="11">
        <f>VLOOKUP(B132,RoE!B:O,4,FALSE)</f>
        <v>15.36</v>
      </c>
      <c r="O132" s="11">
        <f>VLOOKUP(B132,ASSET!B:P,4,FALSE)</f>
        <v>24418000</v>
      </c>
      <c r="P132" s="11">
        <f>VLOOKUP(B132,MCAP!B:P,4,FALSE)</f>
        <v>14512067</v>
      </c>
      <c r="Q132" s="11">
        <f>VLOOKUP(B132,MB!B:O,4,FALSE)</f>
        <v>2.09</v>
      </c>
      <c r="R132" s="11"/>
    </row>
    <row r="133" spans="1:18" x14ac:dyDescent="0.3">
      <c r="A133" s="20" t="s">
        <v>33</v>
      </c>
      <c r="B133" s="20">
        <v>992816</v>
      </c>
      <c r="C133" s="21">
        <f>VLOOKUP(B133,ESGC!B:C,2,FALSE)</f>
        <v>37.797348484848399</v>
      </c>
      <c r="D133" s="21" t="str">
        <f t="shared" si="7"/>
        <v>C</v>
      </c>
      <c r="E133" s="21">
        <f>VLOOKUP(B133,ESG!A:M,3,FALSE)</f>
        <v>65.594696969696898</v>
      </c>
      <c r="F133" s="11" t="b">
        <f t="shared" si="8"/>
        <v>0</v>
      </c>
      <c r="G133" s="11" t="str">
        <f t="shared" si="9"/>
        <v>B</v>
      </c>
      <c r="H133" s="11">
        <f>VLOOKUP(B133,NI!C:P,4,FALSE)</f>
        <v>3496000</v>
      </c>
      <c r="I133" s="11">
        <f>VLOOKUP(B133,EBITDA!B:O,4,FALSE)</f>
        <v>5325000</v>
      </c>
      <c r="J133" s="11">
        <f>VLOOKUP(B133,EQIT!B:O,4,FALSE)</f>
        <v>14532000</v>
      </c>
      <c r="K133" s="11">
        <f>VLOOKUP(B133,DEBT!B:O,4,FALSE)</f>
        <v>0</v>
      </c>
      <c r="L133" s="11">
        <f>VLOOKUP(B133,REV!B:O,4,FALSE)</f>
        <v>24006000</v>
      </c>
      <c r="M133" s="11">
        <f>VLOOKUP(B133,RoA!B:O,4,FALSE)</f>
        <v>16.47</v>
      </c>
      <c r="N133" s="11">
        <f>VLOOKUP(B133,RoE!B:O,4,FALSE)</f>
        <v>28.52</v>
      </c>
      <c r="O133" s="11">
        <f>VLOOKUP(B133,ASSET!B:P,4,FALSE)</f>
        <v>25259000</v>
      </c>
      <c r="P133" s="11">
        <f>VLOOKUP(B133,MCAP!B:P,4,FALSE)</f>
        <v>172790923</v>
      </c>
      <c r="Q133" s="11">
        <f>VLOOKUP(B133,MB!B:O,4,FALSE)</f>
        <v>8.4</v>
      </c>
      <c r="R133" s="11"/>
    </row>
    <row r="134" spans="1:18" x14ac:dyDescent="0.3">
      <c r="A134" s="20" t="s">
        <v>35</v>
      </c>
      <c r="B134" s="20">
        <v>921093</v>
      </c>
      <c r="C134" s="21">
        <f>VLOOKUP(B134,ESGC!B:C,2,FALSE)</f>
        <v>27.194209956709901</v>
      </c>
      <c r="D134" s="21" t="str">
        <f t="shared" si="7"/>
        <v>C</v>
      </c>
      <c r="E134" s="21">
        <f>VLOOKUP(B134,ESG!A:M,3,FALSE)</f>
        <v>53.594769119769097</v>
      </c>
      <c r="F134" s="11" t="b">
        <f t="shared" si="8"/>
        <v>0</v>
      </c>
      <c r="G134" s="11" t="str">
        <f t="shared" si="9"/>
        <v>B</v>
      </c>
      <c r="H134" s="11">
        <f>VLOOKUP(B134,NI!C:P,4,FALSE)</f>
        <v>2162000</v>
      </c>
      <c r="I134" s="11">
        <f>VLOOKUP(B134,EBITDA!B:O,4,FALSE)</f>
        <v>3995000</v>
      </c>
      <c r="J134" s="11">
        <f>VLOOKUP(B134,EQIT!B:O,4,FALSE)</f>
        <v>11253000</v>
      </c>
      <c r="K134" s="11">
        <f>VLOOKUP(B134,DEBT!B:O,4,FALSE)</f>
        <v>5285000</v>
      </c>
      <c r="L134" s="11">
        <f>VLOOKUP(B134,REV!B:O,4,FALSE)</f>
        <v>44018000</v>
      </c>
      <c r="M134" s="11">
        <f>VLOOKUP(B134,RoA!B:O,4,FALSE)</f>
        <v>10.54</v>
      </c>
      <c r="N134" s="11">
        <f>VLOOKUP(B134,RoE!B:O,4,FALSE)</f>
        <v>20.53</v>
      </c>
      <c r="O134" s="11">
        <f>VLOOKUP(B134,ASSET!B:P,4,FALSE)</f>
        <v>25118000</v>
      </c>
      <c r="P134" s="11">
        <f>VLOOKUP(B134,MCAP!B:P,4,FALSE)</f>
        <v>30458080</v>
      </c>
      <c r="Q134" s="11">
        <f>VLOOKUP(B134,MB!B:O,4,FALSE)</f>
        <v>1.56</v>
      </c>
      <c r="R134" s="11"/>
    </row>
    <row r="135" spans="1:18" x14ac:dyDescent="0.3">
      <c r="A135" s="20" t="s">
        <v>38</v>
      </c>
      <c r="B135" s="20">
        <v>945388</v>
      </c>
      <c r="C135" s="21">
        <f>VLOOKUP(B135,ESGC!B:C,2,FALSE)</f>
        <v>37.742946708463897</v>
      </c>
      <c r="D135" s="21" t="str">
        <f t="shared" si="7"/>
        <v>C</v>
      </c>
      <c r="E135" s="21">
        <f>VLOOKUP(B135,ESG!A:M,3,FALSE)</f>
        <v>72.037617554858898</v>
      </c>
      <c r="F135" s="11" t="b">
        <f t="shared" si="8"/>
        <v>0</v>
      </c>
      <c r="G135" s="11" t="str">
        <f t="shared" si="9"/>
        <v>B</v>
      </c>
      <c r="H135" s="11">
        <f>VLOOKUP(B135,NI!C:P,4,FALSE)</f>
        <v>11951000</v>
      </c>
      <c r="I135" s="11">
        <f>VLOOKUP(B135,EBITDA!B:O,4,FALSE)</f>
        <v>42596000</v>
      </c>
      <c r="J135" s="11">
        <f>VLOOKUP(B135,EQIT!B:O,4,FALSE)</f>
        <v>115367000</v>
      </c>
      <c r="K135" s="11">
        <f>VLOOKUP(B135,DEBT!B:O,4,FALSE)</f>
        <v>64115000</v>
      </c>
      <c r="L135" s="11">
        <f>VLOOKUP(B135,REV!B:O,4,FALSE)</f>
        <v>118928000</v>
      </c>
      <c r="M135" s="11">
        <f>VLOOKUP(B135,RoA!B:O,4,FALSE)</f>
        <v>5.21</v>
      </c>
      <c r="N135" s="11">
        <f>VLOOKUP(B135,RoE!B:O,4,FALSE)</f>
        <v>10.35</v>
      </c>
      <c r="O135" s="11">
        <f>VLOOKUP(B135,ASSET!B:P,4,FALSE)</f>
        <v>275644000</v>
      </c>
      <c r="P135" s="11">
        <f>VLOOKUP(B135,MCAP!B:P,4,FALSE)</f>
        <v>251169741</v>
      </c>
      <c r="Q135" s="11">
        <f>VLOOKUP(B135,MB!B:O,4,FALSE)</f>
        <v>2.2200000000000002</v>
      </c>
      <c r="R135" s="11"/>
    </row>
    <row r="136" spans="1:18" x14ac:dyDescent="0.3">
      <c r="A136" s="20" t="s">
        <v>50</v>
      </c>
      <c r="B136" s="20">
        <v>905876</v>
      </c>
      <c r="C136" s="21">
        <f>VLOOKUP(B136,ESGC!B:C,2,FALSE)</f>
        <v>32.893725296442597</v>
      </c>
      <c r="D136" s="21" t="str">
        <f t="shared" si="7"/>
        <v>C</v>
      </c>
      <c r="E136" s="21">
        <f>VLOOKUP(B136,ESG!A:M,3,FALSE)</f>
        <v>61.439624505928798</v>
      </c>
      <c r="F136" s="11" t="b">
        <f t="shared" si="8"/>
        <v>0</v>
      </c>
      <c r="G136" s="11" t="str">
        <f t="shared" si="9"/>
        <v>B</v>
      </c>
      <c r="H136" s="11">
        <f>VLOOKUP(B136,NI!C:P,4,FALSE)</f>
        <v>856167</v>
      </c>
      <c r="I136" s="11">
        <f>VLOOKUP(B136,EBITDA!B:O,4,FALSE)</f>
        <v>1691706</v>
      </c>
      <c r="J136" s="11">
        <f>VLOOKUP(B136,EQIT!B:O,4,FALSE)</f>
        <v>4361957</v>
      </c>
      <c r="K136" s="11">
        <f>VLOOKUP(B136,DEBT!B:O,4,FALSE)</f>
        <v>1163347</v>
      </c>
      <c r="L136" s="11">
        <f>VLOOKUP(B136,REV!B:O,4,FALSE)</f>
        <v>6359708</v>
      </c>
      <c r="M136" s="11">
        <f>VLOOKUP(B136,RoA!B:O,4,FALSE)</f>
        <v>13.19</v>
      </c>
      <c r="N136" s="11">
        <f>VLOOKUP(B136,RoE!B:O,4,FALSE)</f>
        <v>21.71</v>
      </c>
      <c r="O136" s="11">
        <f>VLOOKUP(B136,ASSET!B:P,4,FALSE)</f>
        <v>7161114</v>
      </c>
      <c r="P136" s="11">
        <f>VLOOKUP(B136,MCAP!B:P,4,FALSE)</f>
        <v>20379904</v>
      </c>
      <c r="Q136" s="11">
        <f>VLOOKUP(B136,MB!B:O,4,FALSE)</f>
        <v>4.5</v>
      </c>
      <c r="R136" s="11"/>
    </row>
    <row r="137" spans="1:18" x14ac:dyDescent="0.3">
      <c r="A137" s="20" t="s">
        <v>52</v>
      </c>
      <c r="B137" s="20">
        <v>929302</v>
      </c>
      <c r="C137" s="21">
        <f>VLOOKUP(B137,ESGC!B:C,2,FALSE)</f>
        <v>30.9806818181818</v>
      </c>
      <c r="D137" s="21" t="str">
        <f t="shared" si="7"/>
        <v>C</v>
      </c>
      <c r="E137" s="21">
        <f>VLOOKUP(B137,ESG!A:M,3,FALSE)</f>
        <v>58.931060606060598</v>
      </c>
      <c r="F137" s="11" t="b">
        <f t="shared" si="8"/>
        <v>0</v>
      </c>
      <c r="G137" s="11" t="str">
        <f t="shared" si="9"/>
        <v>B</v>
      </c>
      <c r="H137" s="11">
        <f>VLOOKUP(B137,NI!C:P,4,FALSE)</f>
        <v>1377000</v>
      </c>
      <c r="I137" s="11">
        <f>VLOOKUP(B137,EBITDA!B:O,4,FALSE)</f>
        <v>2670000</v>
      </c>
      <c r="J137" s="11">
        <f>VLOOKUP(B137,EQIT!B:O,4,FALSE)</f>
        <v>6201000</v>
      </c>
      <c r="K137" s="11">
        <f>VLOOKUP(B137,DEBT!B:O,4,FALSE)</f>
        <v>650000</v>
      </c>
      <c r="L137" s="11">
        <f>VLOOKUP(B137,REV!B:O,4,FALSE)</f>
        <v>35934000</v>
      </c>
      <c r="M137" s="11">
        <f>VLOOKUP(B137,RoA!B:O,4,FALSE)</f>
        <v>11.06</v>
      </c>
      <c r="N137" s="11">
        <f>VLOOKUP(B137,RoE!B:O,4,FALSE)</f>
        <v>24.04</v>
      </c>
      <c r="O137" s="11">
        <f>VLOOKUP(B137,ASSET!B:P,4,FALSE)</f>
        <v>13535000</v>
      </c>
      <c r="P137" s="11">
        <f>VLOOKUP(B137,MCAP!B:P,4,FALSE)</f>
        <v>25306486</v>
      </c>
      <c r="Q137" s="11">
        <f>VLOOKUP(B137,MB!B:O,4,FALSE)</f>
        <v>4.33</v>
      </c>
      <c r="R137" s="11"/>
    </row>
    <row r="138" spans="1:18" x14ac:dyDescent="0.3">
      <c r="A138" s="20" t="s">
        <v>56</v>
      </c>
      <c r="B138" s="20">
        <v>325824</v>
      </c>
      <c r="C138" s="21">
        <f>VLOOKUP(B138,ESGC!B:C,2,FALSE)</f>
        <v>41.6709484066767</v>
      </c>
      <c r="D138" s="21" t="str">
        <f t="shared" si="7"/>
        <v>C</v>
      </c>
      <c r="E138" s="21">
        <f>VLOOKUP(B138,ESG!A:M,3,FALSE)</f>
        <v>61.3418968133535</v>
      </c>
      <c r="F138" s="11" t="b">
        <f t="shared" si="8"/>
        <v>0</v>
      </c>
      <c r="G138" s="11" t="str">
        <f t="shared" si="9"/>
        <v>B</v>
      </c>
      <c r="H138" s="11">
        <f>VLOOKUP(B138,NI!C:P,4,FALSE)</f>
        <v>-495000</v>
      </c>
      <c r="I138" s="11">
        <f>VLOOKUP(B138,EBITDA!B:O,4,FALSE)</f>
        <v>940000</v>
      </c>
      <c r="J138" s="11">
        <f>VLOOKUP(B138,EQIT!B:O,4,FALSE)</f>
        <v>15097000</v>
      </c>
      <c r="K138" s="11">
        <f>VLOOKUP(B138,DEBT!B:O,4,FALSE)</f>
        <v>8189000</v>
      </c>
      <c r="L138" s="11">
        <f>VLOOKUP(B138,REV!B:O,4,FALSE)</f>
        <v>8357000</v>
      </c>
      <c r="M138" s="11">
        <f>VLOOKUP(B138,RoA!B:O,4,FALSE)</f>
        <v>-0.4</v>
      </c>
      <c r="N138" s="11">
        <f>VLOOKUP(B138,RoE!B:O,4,FALSE)</f>
        <v>-3.26</v>
      </c>
      <c r="O138" s="11">
        <f>VLOOKUP(B138,ASSET!B:P,4,FALSE)</f>
        <v>31197000</v>
      </c>
      <c r="P138" s="11">
        <f>VLOOKUP(B138,MCAP!B:P,4,FALSE)</f>
        <v>17343062</v>
      </c>
      <c r="Q138" s="11">
        <f>VLOOKUP(B138,MB!B:O,4,FALSE)</f>
        <v>1.35</v>
      </c>
      <c r="R138" s="11"/>
    </row>
    <row r="139" spans="1:18" x14ac:dyDescent="0.3">
      <c r="A139" s="20" t="s">
        <v>70</v>
      </c>
      <c r="B139" s="20">
        <v>755790</v>
      </c>
      <c r="C139" s="21">
        <f>VLOOKUP(B139,ESGC!B:C,2,FALSE)</f>
        <v>37.729599567099498</v>
      </c>
      <c r="D139" s="21" t="str">
        <f t="shared" si="7"/>
        <v>C</v>
      </c>
      <c r="E139" s="21">
        <f>VLOOKUP(B139,ESG!A:M,3,FALSE)</f>
        <v>56.411580086580102</v>
      </c>
      <c r="F139" s="11" t="b">
        <f t="shared" si="8"/>
        <v>0</v>
      </c>
      <c r="G139" s="11" t="str">
        <f t="shared" si="9"/>
        <v>B</v>
      </c>
      <c r="H139" s="11">
        <f>VLOOKUP(B139,NI!C:P,4,FALSE)</f>
        <v>226433</v>
      </c>
      <c r="I139" s="11">
        <f>VLOOKUP(B139,EBITDA!B:O,4,FALSE)</f>
        <v>564119</v>
      </c>
      <c r="J139" s="11">
        <f>VLOOKUP(B139,EQIT!B:O,4,FALSE)</f>
        <v>2843944</v>
      </c>
      <c r="K139" s="11">
        <f>VLOOKUP(B139,DEBT!B:O,4,FALSE)</f>
        <v>222691</v>
      </c>
      <c r="L139" s="11">
        <f>VLOOKUP(B139,REV!B:O,4,FALSE)</f>
        <v>1405820</v>
      </c>
      <c r="M139" s="11">
        <f>VLOOKUP(B139,RoA!B:O,4,FALSE)</f>
        <v>7.64</v>
      </c>
      <c r="N139" s="11">
        <f>VLOOKUP(B139,RoE!B:O,4,FALSE)</f>
        <v>9.4</v>
      </c>
      <c r="O139" s="11">
        <f>VLOOKUP(B139,ASSET!B:P,4,FALSE)</f>
        <v>3470326</v>
      </c>
      <c r="P139" s="11">
        <f>VLOOKUP(B139,MCAP!B:P,4,FALSE)</f>
        <v>18628387</v>
      </c>
      <c r="Q139" s="11">
        <f>VLOOKUP(B139,MB!B:O,4,FALSE)</f>
        <v>9.33</v>
      </c>
      <c r="R139" s="11"/>
    </row>
    <row r="140" spans="1:18" x14ac:dyDescent="0.3">
      <c r="A140" s="20" t="s">
        <v>74</v>
      </c>
      <c r="B140" s="20">
        <v>328314</v>
      </c>
      <c r="C140" s="21">
        <f>VLOOKUP(B140,ESGC!B:C,2,FALSE)</f>
        <v>30.5953744705429</v>
      </c>
      <c r="D140" s="21" t="str">
        <f t="shared" si="7"/>
        <v>C</v>
      </c>
      <c r="E140" s="21">
        <f>VLOOKUP(B140,ESG!A:M,3,FALSE)</f>
        <v>52.517279553330702</v>
      </c>
      <c r="F140" s="11" t="b">
        <f t="shared" si="8"/>
        <v>0</v>
      </c>
      <c r="G140" s="11" t="str">
        <f t="shared" si="9"/>
        <v>B</v>
      </c>
      <c r="H140" s="11">
        <f>VLOOKUP(B140,NI!C:P,4,FALSE)</f>
        <v>2533000</v>
      </c>
      <c r="I140" s="11" t="str">
        <f>VLOOKUP(B140,EBITDA!B:O,4,FALSE)</f>
        <v>NA</v>
      </c>
      <c r="J140" s="11">
        <f>VLOOKUP(B140,EQIT!B:O,4,FALSE)</f>
        <v>16079000</v>
      </c>
      <c r="K140" s="11">
        <f>VLOOKUP(B140,DEBT!B:O,4,FALSE)</f>
        <v>2492000</v>
      </c>
      <c r="L140" s="11">
        <f>VLOOKUP(B140,REV!B:O,4,FALSE)</f>
        <v>14295000</v>
      </c>
      <c r="M140" s="11">
        <f>VLOOKUP(B140,RoA!B:O,4,FALSE)</f>
        <v>3.93</v>
      </c>
      <c r="N140" s="11">
        <f>VLOOKUP(B140,RoE!B:O,4,FALSE)</f>
        <v>17.03</v>
      </c>
      <c r="O140" s="11">
        <f>VLOOKUP(B140,ASSET!B:P,4,FALSE)</f>
        <v>71003000</v>
      </c>
      <c r="P140" s="11">
        <f>VLOOKUP(B140,MCAP!B:P,4,FALSE)</f>
        <v>20369146</v>
      </c>
      <c r="Q140" s="11">
        <f>VLOOKUP(B140,MB!B:O,4,FALSE)</f>
        <v>1.21</v>
      </c>
      <c r="R140" s="11"/>
    </row>
    <row r="141" spans="1:18" x14ac:dyDescent="0.3">
      <c r="A141" s="20" t="s">
        <v>83</v>
      </c>
      <c r="B141" s="20" t="s">
        <v>360</v>
      </c>
      <c r="C141" s="21">
        <f>VLOOKUP(B141,ESGC!B:C,2,FALSE)</f>
        <v>34.450368550368502</v>
      </c>
      <c r="D141" s="21" t="str">
        <f t="shared" si="7"/>
        <v>C</v>
      </c>
      <c r="E141" s="21">
        <f>VLOOKUP(B141,ESG!A:M,3,FALSE)</f>
        <v>52.008845208845202</v>
      </c>
      <c r="F141" s="11" t="b">
        <f t="shared" si="8"/>
        <v>0</v>
      </c>
      <c r="G141" s="11" t="str">
        <f t="shared" si="9"/>
        <v>B</v>
      </c>
      <c r="H141" s="11">
        <f>VLOOKUP(B141,NI!C:P,4,FALSE)</f>
        <v>658533</v>
      </c>
      <c r="I141" s="11">
        <f>VLOOKUP(B141,EBITDA!B:O,4,FALSE)</f>
        <v>1367410</v>
      </c>
      <c r="J141" s="11">
        <f>VLOOKUP(B141,EQIT!B:O,4,FALSE)</f>
        <v>12305637</v>
      </c>
      <c r="K141" s="11">
        <f>VLOOKUP(B141,DEBT!B:O,4,FALSE)</f>
        <v>3026461</v>
      </c>
      <c r="L141" s="11">
        <f>VLOOKUP(B141,REV!B:O,4,FALSE)</f>
        <v>1756101</v>
      </c>
      <c r="M141" s="11">
        <f>VLOOKUP(B141,RoA!B:O,4,FALSE)</f>
        <v>5.98</v>
      </c>
      <c r="N141" s="11">
        <f>VLOOKUP(B141,RoE!B:O,4,FALSE)</f>
        <v>9.5299999999999994</v>
      </c>
      <c r="O141" s="11">
        <f>VLOOKUP(B141,ASSET!B:P,4,FALSE)</f>
        <v>20306197</v>
      </c>
      <c r="P141" s="11">
        <f>VLOOKUP(B141,MCAP!B:P,4,FALSE)</f>
        <v>36550766</v>
      </c>
      <c r="Q141" s="11">
        <f>VLOOKUP(B141,MB!B:O,4,FALSE)</f>
        <v>2.41</v>
      </c>
      <c r="R141" s="11"/>
    </row>
    <row r="142" spans="1:18" x14ac:dyDescent="0.3">
      <c r="A142" s="20" t="s">
        <v>89</v>
      </c>
      <c r="B142" s="20">
        <v>929814</v>
      </c>
      <c r="C142" s="21">
        <f>VLOOKUP(B142,ESGC!B:C,2,FALSE)</f>
        <v>41.1928571428571</v>
      </c>
      <c r="D142" s="21" t="str">
        <f t="shared" si="7"/>
        <v>C</v>
      </c>
      <c r="E142" s="21">
        <f>VLOOKUP(B142,ESG!A:M,3,FALSE)</f>
        <v>60.957142857142799</v>
      </c>
      <c r="F142" s="11" t="b">
        <f t="shared" si="8"/>
        <v>0</v>
      </c>
      <c r="G142" s="11" t="str">
        <f t="shared" si="9"/>
        <v>B</v>
      </c>
      <c r="H142" s="11">
        <f>VLOOKUP(B142,NI!C:P,4,FALSE)</f>
        <v>683800</v>
      </c>
      <c r="I142" s="11">
        <f>VLOOKUP(B142,EBITDA!B:O,4,FALSE)</f>
        <v>1618100</v>
      </c>
      <c r="J142" s="11">
        <f>VLOOKUP(B142,EQIT!B:O,4,FALSE)</f>
        <v>4582900</v>
      </c>
      <c r="K142" s="11">
        <f>VLOOKUP(B142,DEBT!B:O,4,FALSE)</f>
        <v>3459500</v>
      </c>
      <c r="L142" s="11">
        <f>VLOOKUP(B142,REV!B:O,4,FALSE)</f>
        <v>12028200</v>
      </c>
      <c r="M142" s="11">
        <f>VLOOKUP(B142,RoA!B:O,4,FALSE)</f>
        <v>7.88</v>
      </c>
      <c r="N142" s="11">
        <f>VLOOKUP(B142,RoE!B:O,4,FALSE)</f>
        <v>16.559999999999999</v>
      </c>
      <c r="O142" s="11">
        <f>VLOOKUP(B142,ASSET!B:P,4,FALSE)</f>
        <v>11835500</v>
      </c>
      <c r="P142" s="11">
        <f>VLOOKUP(B142,MCAP!B:P,4,FALSE)</f>
        <v>11651845</v>
      </c>
      <c r="Q142" s="11">
        <f>VLOOKUP(B142,MB!B:O,4,FALSE)</f>
        <v>2.42</v>
      </c>
      <c r="R142" s="11"/>
    </row>
    <row r="143" spans="1:18" x14ac:dyDescent="0.3">
      <c r="A143" s="20" t="s">
        <v>90</v>
      </c>
      <c r="B143" s="20">
        <v>901666</v>
      </c>
      <c r="C143" s="21">
        <f>VLOOKUP(B143,ESGC!B:C,2,FALSE)</f>
        <v>39.107507660878397</v>
      </c>
      <c r="D143" s="21" t="str">
        <f t="shared" si="7"/>
        <v>C</v>
      </c>
      <c r="E143" s="21">
        <f>VLOOKUP(B143,ESG!A:M,3,FALSE)</f>
        <v>73.720633299284898</v>
      </c>
      <c r="F143" s="11" t="b">
        <f t="shared" si="8"/>
        <v>0</v>
      </c>
      <c r="G143" s="11" t="str">
        <f t="shared" si="9"/>
        <v>B</v>
      </c>
      <c r="H143" s="11">
        <f>VLOOKUP(B143,NI!C:P,4,FALSE)</f>
        <v>11891000</v>
      </c>
      <c r="I143" s="11">
        <f>VLOOKUP(B143,EBITDA!B:O,4,FALSE)</f>
        <v>27823000</v>
      </c>
      <c r="J143" s="11">
        <f>VLOOKUP(B143,EQIT!B:O,4,FALSE)</f>
        <v>88983000</v>
      </c>
      <c r="K143" s="11">
        <f>VLOOKUP(B143,DEBT!B:O,4,FALSE)</f>
        <v>21687000</v>
      </c>
      <c r="L143" s="11">
        <f>VLOOKUP(B143,REV!B:O,4,FALSE)</f>
        <v>171500000</v>
      </c>
      <c r="M143" s="11">
        <f>VLOOKUP(B143,RoA!B:O,4,FALSE)</f>
        <v>7.42</v>
      </c>
      <c r="N143" s="11">
        <f>VLOOKUP(B143,RoE!B:O,4,FALSE)</f>
        <v>13.86</v>
      </c>
      <c r="O143" s="11">
        <f>VLOOKUP(B143,ASSET!B:P,4,FALSE)</f>
        <v>177731000</v>
      </c>
      <c r="P143" s="11">
        <f>VLOOKUP(B143,MCAP!B:P,4,FALSE)</f>
        <v>142502220</v>
      </c>
      <c r="Q143" s="11">
        <f>VLOOKUP(B143,MB!B:O,4,FALSE)</f>
        <v>1.62</v>
      </c>
      <c r="R143" s="11"/>
    </row>
    <row r="144" spans="1:18" x14ac:dyDescent="0.3">
      <c r="A144" s="20" t="s">
        <v>119</v>
      </c>
      <c r="B144" s="20">
        <v>687609</v>
      </c>
      <c r="C144" s="21">
        <f>VLOOKUP(B144,ESGC!B:C,2,FALSE)</f>
        <v>30.876136363636299</v>
      </c>
      <c r="D144" s="21" t="str">
        <f t="shared" si="7"/>
        <v>C</v>
      </c>
      <c r="E144" s="21">
        <f>VLOOKUP(B144,ESG!A:M,3,FALSE)</f>
        <v>61.102922077922102</v>
      </c>
      <c r="F144" s="11" t="b">
        <f t="shared" si="8"/>
        <v>0</v>
      </c>
      <c r="G144" s="11" t="str">
        <f t="shared" si="9"/>
        <v>B</v>
      </c>
      <c r="H144" s="11">
        <f>VLOOKUP(B144,NI!C:P,4,FALSE)</f>
        <v>348251</v>
      </c>
      <c r="I144" s="11">
        <f>VLOOKUP(B144,EBITDA!B:O,4,FALSE)</f>
        <v>1369158</v>
      </c>
      <c r="J144" s="11">
        <f>VLOOKUP(B144,EQIT!B:O,4,FALSE)</f>
        <v>11704602</v>
      </c>
      <c r="K144" s="11">
        <f>VLOOKUP(B144,DEBT!B:O,4,FALSE)</f>
        <v>200220</v>
      </c>
      <c r="L144" s="11">
        <f>VLOOKUP(B144,REV!B:O,4,FALSE)</f>
        <v>7672329</v>
      </c>
      <c r="M144" s="11">
        <f>VLOOKUP(B144,RoA!B:O,4,FALSE)</f>
        <v>2.4900000000000002</v>
      </c>
      <c r="N144" s="11">
        <f>VLOOKUP(B144,RoE!B:O,4,FALSE)</f>
        <v>3.08</v>
      </c>
      <c r="O144" s="11">
        <f>VLOOKUP(B144,ASSET!B:P,4,FALSE)</f>
        <v>15366037</v>
      </c>
      <c r="P144" s="11">
        <f>VLOOKUP(B144,MCAP!B:P,4,FALSE)</f>
        <v>44813769</v>
      </c>
      <c r="Q144" s="11">
        <f>VLOOKUP(B144,MB!B:O,4,FALSE)</f>
        <v>4.43</v>
      </c>
      <c r="R144" s="11"/>
    </row>
    <row r="145" spans="1:18" x14ac:dyDescent="0.3">
      <c r="A145" s="20" t="s">
        <v>122</v>
      </c>
      <c r="B145" s="20">
        <v>500320</v>
      </c>
      <c r="C145" s="21">
        <f>VLOOKUP(B145,ESGC!B:C,2,FALSE)</f>
        <v>32.014556277056201</v>
      </c>
      <c r="D145" s="21" t="str">
        <f t="shared" si="7"/>
        <v>C</v>
      </c>
      <c r="E145" s="21">
        <f>VLOOKUP(B145,ESG!A:M,3,FALSE)</f>
        <v>60.457683982683903</v>
      </c>
      <c r="F145" s="11" t="b">
        <f t="shared" si="8"/>
        <v>0</v>
      </c>
      <c r="G145" s="11" t="str">
        <f t="shared" si="9"/>
        <v>B</v>
      </c>
      <c r="H145" s="11">
        <f>VLOOKUP(B145,NI!C:P,4,FALSE)</f>
        <v>76000</v>
      </c>
      <c r="I145" s="11">
        <f>VLOOKUP(B145,EBITDA!B:O,4,FALSE)</f>
        <v>285000</v>
      </c>
      <c r="J145" s="11">
        <f>VLOOKUP(B145,EQIT!B:O,4,FALSE)</f>
        <v>4032000</v>
      </c>
      <c r="K145" s="11">
        <f>VLOOKUP(B145,DEBT!B:O,4,FALSE)</f>
        <v>0</v>
      </c>
      <c r="L145" s="11">
        <f>VLOOKUP(B145,REV!B:O,4,FALSE)</f>
        <v>3091000</v>
      </c>
      <c r="M145" s="11">
        <f>VLOOKUP(B145,RoA!B:O,4,FALSE)</f>
        <v>1.6</v>
      </c>
      <c r="N145" s="11">
        <f>VLOOKUP(B145,RoE!B:O,4,FALSE)</f>
        <v>2.04</v>
      </c>
      <c r="O145" s="11">
        <f>VLOOKUP(B145,ASSET!B:P,4,FALSE)</f>
        <v>5121000</v>
      </c>
      <c r="P145" s="11">
        <f>VLOOKUP(B145,MCAP!B:P,4,FALSE)</f>
        <v>18167730</v>
      </c>
      <c r="Q145" s="11">
        <f>VLOOKUP(B145,MB!B:O,4,FALSE)</f>
        <v>4.0599999999999996</v>
      </c>
      <c r="R145" s="11"/>
    </row>
    <row r="146" spans="1:18" x14ac:dyDescent="0.3">
      <c r="A146" s="20" t="s">
        <v>125</v>
      </c>
      <c r="B146" s="20">
        <v>902306</v>
      </c>
      <c r="C146" s="21">
        <f>VLOOKUP(B146,ESGC!B:C,2,FALSE)</f>
        <v>35.619885144681099</v>
      </c>
      <c r="D146" s="21" t="str">
        <f t="shared" si="7"/>
        <v>C</v>
      </c>
      <c r="E146" s="21">
        <f>VLOOKUP(B146,ESG!A:M,3,FALSE)</f>
        <v>65.205287530741401</v>
      </c>
      <c r="F146" s="11" t="b">
        <f t="shared" si="8"/>
        <v>0</v>
      </c>
      <c r="G146" s="11" t="str">
        <f t="shared" si="9"/>
        <v>B</v>
      </c>
      <c r="H146" s="11">
        <f>VLOOKUP(B146,NI!C:P,4,FALSE)</f>
        <v>1109744</v>
      </c>
      <c r="I146" s="11">
        <f>VLOOKUP(B146,EBITDA!B:O,4,FALSE)</f>
        <v>3397115</v>
      </c>
      <c r="J146" s="11">
        <f>VLOOKUP(B146,EQIT!B:O,4,FALSE)</f>
        <v>7862671</v>
      </c>
      <c r="K146" s="11">
        <f>VLOOKUP(B146,DEBT!B:O,4,FALSE)</f>
        <v>11122982</v>
      </c>
      <c r="L146" s="11">
        <f>VLOOKUP(B146,REV!B:O,4,FALSE)</f>
        <v>11484398</v>
      </c>
      <c r="M146" s="11">
        <f>VLOOKUP(B146,RoA!B:O,4,FALSE)</f>
        <v>4.75</v>
      </c>
      <c r="N146" s="11">
        <f>VLOOKUP(B146,RoE!B:O,4,FALSE)</f>
        <v>13.82</v>
      </c>
      <c r="O146" s="11">
        <f>VLOOKUP(B146,ASSET!B:P,4,FALSE)</f>
        <v>33643002</v>
      </c>
      <c r="P146" s="11">
        <f>VLOOKUP(B146,MCAP!B:P,4,FALSE)</f>
        <v>23081731</v>
      </c>
      <c r="Q146" s="11">
        <f>VLOOKUP(B146,MB!B:O,4,FALSE)</f>
        <v>2.71</v>
      </c>
      <c r="R146" s="11"/>
    </row>
    <row r="147" spans="1:18" x14ac:dyDescent="0.3">
      <c r="A147" s="20" t="s">
        <v>145</v>
      </c>
      <c r="B147" s="20">
        <v>152594</v>
      </c>
      <c r="C147" s="21">
        <f>VLOOKUP(B147,ESGC!B:C,2,FALSE)</f>
        <v>32.562272727272699</v>
      </c>
      <c r="D147" s="21" t="str">
        <f t="shared" si="7"/>
        <v>C</v>
      </c>
      <c r="E147" s="21">
        <f>VLOOKUP(B147,ESG!A:M,3,FALSE)</f>
        <v>59.124545454545398</v>
      </c>
      <c r="F147" s="11" t="b">
        <f t="shared" si="8"/>
        <v>0</v>
      </c>
      <c r="G147" s="11" t="str">
        <f t="shared" si="9"/>
        <v>B</v>
      </c>
      <c r="H147" s="11">
        <f>VLOOKUP(B147,NI!C:P,4,FALSE)</f>
        <v>2734000</v>
      </c>
      <c r="I147" s="11">
        <f>VLOOKUP(B147,EBITDA!B:O,4,FALSE)</f>
        <v>7870000</v>
      </c>
      <c r="J147" s="11">
        <f>VLOOKUP(B147,EQIT!B:O,4,FALSE)</f>
        <v>14259000</v>
      </c>
      <c r="K147" s="11">
        <f>VLOOKUP(B147,DEBT!B:O,4,FALSE)</f>
        <v>7211000</v>
      </c>
      <c r="L147" s="11">
        <f>VLOOKUP(B147,REV!B:O,4,FALSE)</f>
        <v>16939000</v>
      </c>
      <c r="M147" s="11">
        <f>VLOOKUP(B147,RoA!B:O,4,FALSE)</f>
        <v>14.38</v>
      </c>
      <c r="N147" s="11">
        <f>VLOOKUP(B147,RoE!B:O,4,FALSE)</f>
        <v>35.49</v>
      </c>
      <c r="O147" s="11">
        <f>VLOOKUP(B147,ASSET!B:P,4,FALSE)</f>
        <v>40661000</v>
      </c>
      <c r="P147" s="11">
        <f>VLOOKUP(B147,MCAP!B:P,4,FALSE)</f>
        <v>39234520</v>
      </c>
      <c r="Q147" s="11">
        <f>VLOOKUP(B147,MB!B:O,4,FALSE)</f>
        <v>2.88</v>
      </c>
      <c r="R147" s="11"/>
    </row>
    <row r="148" spans="1:18" x14ac:dyDescent="0.3">
      <c r="A148" s="20" t="s">
        <v>149</v>
      </c>
      <c r="B148" s="20">
        <v>906150</v>
      </c>
      <c r="C148" s="21">
        <f>VLOOKUP(B148,ESGC!B:C,2,FALSE)</f>
        <v>40.822573189522302</v>
      </c>
      <c r="D148" s="21" t="str">
        <f t="shared" si="7"/>
        <v>C</v>
      </c>
      <c r="E148" s="21">
        <f>VLOOKUP(B148,ESG!A:M,3,FALSE)</f>
        <v>63.463328197226502</v>
      </c>
      <c r="F148" s="11" t="b">
        <f t="shared" si="8"/>
        <v>0</v>
      </c>
      <c r="G148" s="11" t="str">
        <f t="shared" si="9"/>
        <v>B</v>
      </c>
      <c r="H148" s="11">
        <f>VLOOKUP(B148,NI!C:P,4,FALSE)</f>
        <v>22468000</v>
      </c>
      <c r="I148" s="11">
        <f>VLOOKUP(B148,EBITDA!B:O,4,FALSE)</f>
        <v>62949000</v>
      </c>
      <c r="J148" s="11">
        <f>VLOOKUP(B148,EQIT!B:O,4,FALSE)</f>
        <v>115559000</v>
      </c>
      <c r="K148" s="11">
        <f>VLOOKUP(B148,DEBT!B:O,4,FALSE)</f>
        <v>514116000</v>
      </c>
      <c r="L148" s="11">
        <f>VLOOKUP(B148,REV!B:O,4,FALSE)</f>
        <v>169719000</v>
      </c>
      <c r="M148" s="11">
        <f>VLOOKUP(B148,RoA!B:O,4,FALSE)</f>
        <v>5.05</v>
      </c>
      <c r="N148" s="11">
        <f>VLOOKUP(B148,RoE!B:O,4,FALSE)</f>
        <v>19.489999999999998</v>
      </c>
      <c r="O148" s="11">
        <f>VLOOKUP(B148,ASSET!B:P,4,FALSE)</f>
        <v>795337000</v>
      </c>
      <c r="P148" s="11">
        <f>VLOOKUP(B148,MCAP!B:P,4,FALSE)</f>
        <v>370240295</v>
      </c>
      <c r="Q148" s="11">
        <f>VLOOKUP(B148,MB!B:O,4,FALSE)</f>
        <v>3.66</v>
      </c>
      <c r="R148" s="11"/>
    </row>
    <row r="149" spans="1:18" x14ac:dyDescent="0.3">
      <c r="A149" s="20" t="s">
        <v>150</v>
      </c>
      <c r="B149" s="20">
        <v>905801</v>
      </c>
      <c r="C149" s="21">
        <f>VLOOKUP(B149,ESGC!B:C,2,FALSE)</f>
        <v>46.8393368981381</v>
      </c>
      <c r="D149" s="21" t="str">
        <f t="shared" si="7"/>
        <v>C</v>
      </c>
      <c r="E149" s="21">
        <f>VLOOKUP(B149,ESG!A:M,3,FALSE)</f>
        <v>65.900896018498401</v>
      </c>
      <c r="F149" s="11" t="b">
        <f t="shared" si="8"/>
        <v>0</v>
      </c>
      <c r="G149" s="11" t="str">
        <f t="shared" si="9"/>
        <v>B</v>
      </c>
      <c r="H149" s="11">
        <f>VLOOKUP(B149,NI!C:P,4,FALSE)</f>
        <v>1144000</v>
      </c>
      <c r="I149" s="11">
        <f>VLOOKUP(B149,EBITDA!B:O,4,FALSE)</f>
        <v>2507000</v>
      </c>
      <c r="J149" s="11">
        <f>VLOOKUP(B149,EQIT!B:O,4,FALSE)</f>
        <v>5319000</v>
      </c>
      <c r="K149" s="11">
        <f>VLOOKUP(B149,DEBT!B:O,4,FALSE)</f>
        <v>6206000</v>
      </c>
      <c r="L149" s="11">
        <f>VLOOKUP(B149,REV!B:O,4,FALSE)</f>
        <v>12442000</v>
      </c>
      <c r="M149" s="11">
        <f>VLOOKUP(B149,RoA!B:O,4,FALSE)</f>
        <v>7.72</v>
      </c>
      <c r="N149" s="11">
        <f>VLOOKUP(B149,RoE!B:O,4,FALSE)</f>
        <v>20.63</v>
      </c>
      <c r="O149" s="11">
        <f>VLOOKUP(B149,ASSET!B:P,4,FALSE)</f>
        <v>18184000</v>
      </c>
      <c r="P149" s="11">
        <f>VLOOKUP(B149,MCAP!B:P,4,FALSE)</f>
        <v>19380000</v>
      </c>
      <c r="Q149" s="11">
        <f>VLOOKUP(B149,MB!B:O,4,FALSE)</f>
        <v>3.07</v>
      </c>
      <c r="R149" s="11"/>
    </row>
    <row r="150" spans="1:18" x14ac:dyDescent="0.3">
      <c r="A150" s="20" t="s">
        <v>164</v>
      </c>
      <c r="B150" s="20">
        <v>905802</v>
      </c>
      <c r="C150" s="21">
        <f>VLOOKUP(B150,ESGC!B:C,2,FALSE)</f>
        <v>42.809033452502497</v>
      </c>
      <c r="D150" s="21" t="str">
        <f t="shared" si="7"/>
        <v>C</v>
      </c>
      <c r="E150" s="21">
        <f>VLOOKUP(B150,ESG!A:M,3,FALSE)</f>
        <v>66.516943309499496</v>
      </c>
      <c r="F150" s="11" t="b">
        <f t="shared" si="8"/>
        <v>0</v>
      </c>
      <c r="G150" s="11" t="str">
        <f t="shared" si="9"/>
        <v>B</v>
      </c>
      <c r="H150" s="11">
        <f>VLOOKUP(B150,NI!C:P,4,FALSE)</f>
        <v>1832000</v>
      </c>
      <c r="I150" s="11">
        <f>VLOOKUP(B150,EBITDA!B:O,4,FALSE)</f>
        <v>5360000</v>
      </c>
      <c r="J150" s="11">
        <f>VLOOKUP(B150,EQIT!B:O,4,FALSE)</f>
        <v>9760000</v>
      </c>
      <c r="K150" s="11">
        <f>VLOOKUP(B150,DEBT!B:O,4,FALSE)</f>
        <v>3980000</v>
      </c>
      <c r="L150" s="11">
        <f>VLOOKUP(B150,REV!B:O,4,FALSE)</f>
        <v>31647000</v>
      </c>
      <c r="M150" s="11">
        <f>VLOOKUP(B150,RoA!B:O,4,FALSE)</f>
        <v>8.84</v>
      </c>
      <c r="N150" s="11">
        <f>VLOOKUP(B150,RoE!B:O,4,FALSE)</f>
        <v>20.52</v>
      </c>
      <c r="O150" s="11">
        <f>VLOOKUP(B150,ASSET!B:P,4,FALSE)</f>
        <v>24258000</v>
      </c>
      <c r="P150" s="11">
        <f>VLOOKUP(B150,MCAP!B:P,4,FALSE)</f>
        <v>32335674</v>
      </c>
      <c r="Q150" s="11">
        <f>VLOOKUP(B150,MB!B:O,4,FALSE)</f>
        <v>2.16</v>
      </c>
      <c r="R150" s="11"/>
    </row>
    <row r="151" spans="1:18" x14ac:dyDescent="0.3">
      <c r="A151" s="20" t="s">
        <v>167</v>
      </c>
      <c r="B151" s="20">
        <v>906191</v>
      </c>
      <c r="C151" s="21">
        <f>VLOOKUP(B151,ESGC!B:C,2,FALSE)</f>
        <v>48.807196969696903</v>
      </c>
      <c r="D151" s="21" t="str">
        <f t="shared" si="7"/>
        <v>C</v>
      </c>
      <c r="E151" s="21">
        <f>VLOOKUP(B151,ESG!A:M,3,FALSE)</f>
        <v>69.281060606060606</v>
      </c>
      <c r="F151" s="11" t="b">
        <f t="shared" si="8"/>
        <v>0</v>
      </c>
      <c r="G151" s="11" t="str">
        <f t="shared" si="9"/>
        <v>B</v>
      </c>
      <c r="H151" s="11">
        <f>VLOOKUP(B151,NI!C:P,4,FALSE)</f>
        <v>2444000</v>
      </c>
      <c r="I151" s="11">
        <f>VLOOKUP(B151,EBITDA!B:O,4,FALSE)</f>
        <v>4604000</v>
      </c>
      <c r="J151" s="11">
        <f>VLOOKUP(B151,EQIT!B:O,4,FALSE)</f>
        <v>9222000</v>
      </c>
      <c r="K151" s="11">
        <f>VLOOKUP(B151,DEBT!B:O,4,FALSE)</f>
        <v>7657000</v>
      </c>
      <c r="L151" s="11">
        <f>VLOOKUP(B151,REV!B:O,4,FALSE)</f>
        <v>34589000</v>
      </c>
      <c r="M151" s="11">
        <f>VLOOKUP(B151,RoA!B:O,4,FALSE)</f>
        <v>8.69</v>
      </c>
      <c r="N151" s="11">
        <f>VLOOKUP(B151,RoE!B:O,4,FALSE)</f>
        <v>25.81</v>
      </c>
      <c r="O151" s="11">
        <f>VLOOKUP(B151,ASSET!B:P,4,FALSE)</f>
        <v>33168000</v>
      </c>
      <c r="P151" s="11">
        <f>VLOOKUP(B151,MCAP!B:P,4,FALSE)</f>
        <v>45965321</v>
      </c>
      <c r="Q151" s="11">
        <f>VLOOKUP(B151,MB!B:O,4,FALSE)</f>
        <v>4.72</v>
      </c>
      <c r="R151" s="11"/>
    </row>
    <row r="152" spans="1:18" x14ac:dyDescent="0.3">
      <c r="A152" s="20" t="s">
        <v>172</v>
      </c>
      <c r="B152" s="20">
        <v>905052</v>
      </c>
      <c r="C152" s="21">
        <f>VLOOKUP(B152,ESGC!B:C,2,FALSE)</f>
        <v>31.1493006993006</v>
      </c>
      <c r="D152" s="21" t="str">
        <f t="shared" si="7"/>
        <v>C</v>
      </c>
      <c r="E152" s="21">
        <f>VLOOKUP(B152,ESG!A:M,3,FALSE)</f>
        <v>50.760139860139802</v>
      </c>
      <c r="F152" s="11" t="b">
        <f t="shared" si="8"/>
        <v>0</v>
      </c>
      <c r="G152" s="11" t="str">
        <f t="shared" si="9"/>
        <v>B</v>
      </c>
      <c r="H152" s="11">
        <f>VLOOKUP(B152,NI!C:P,4,FALSE)</f>
        <v>1826079</v>
      </c>
      <c r="I152" s="11">
        <f>VLOOKUP(B152,EBITDA!B:O,4,FALSE)</f>
        <v>3205660</v>
      </c>
      <c r="J152" s="11">
        <f>VLOOKUP(B152,EQIT!B:O,4,FALSE)</f>
        <v>9351325</v>
      </c>
      <c r="K152" s="11">
        <f>VLOOKUP(B152,DEBT!B:O,4,FALSE)</f>
        <v>2299351</v>
      </c>
      <c r="L152" s="11">
        <f>VLOOKUP(B152,REV!B:O,4,FALSE)</f>
        <v>16170611</v>
      </c>
      <c r="M152" s="11">
        <f>VLOOKUP(B152,RoA!B:O,4,FALSE)</f>
        <v>13.25</v>
      </c>
      <c r="N152" s="11">
        <f>VLOOKUP(B152,RoE!B:O,4,FALSE)</f>
        <v>20.36</v>
      </c>
      <c r="O152" s="11">
        <f>VLOOKUP(B152,ASSET!B:P,4,FALSE)</f>
        <v>15464446</v>
      </c>
      <c r="P152" s="11">
        <f>VLOOKUP(B152,MCAP!B:P,4,FALSE)</f>
        <v>28381379</v>
      </c>
      <c r="Q152" s="11">
        <f>VLOOKUP(B152,MB!B:O,4,FALSE)</f>
        <v>3.41</v>
      </c>
      <c r="R152" s="11"/>
    </row>
    <row r="153" spans="1:18" x14ac:dyDescent="0.3">
      <c r="A153" s="20" t="s">
        <v>181</v>
      </c>
      <c r="B153" s="20" t="s">
        <v>366</v>
      </c>
      <c r="C153" s="21">
        <f>VLOOKUP(B153,ESGC!B:C,2,FALSE)</f>
        <v>35.494542619542599</v>
      </c>
      <c r="D153" s="21" t="str">
        <f t="shared" si="7"/>
        <v>C</v>
      </c>
      <c r="E153" s="21">
        <f>VLOOKUP(B153,ESG!A:M,3,FALSE)</f>
        <v>54.097193347193297</v>
      </c>
      <c r="F153" s="11" t="b">
        <f t="shared" si="8"/>
        <v>0</v>
      </c>
      <c r="G153" s="11" t="str">
        <f t="shared" si="9"/>
        <v>B</v>
      </c>
      <c r="H153" s="11">
        <f>VLOOKUP(B153,NI!C:P,4,FALSE)</f>
        <v>673600</v>
      </c>
      <c r="I153" s="11">
        <f>VLOOKUP(B153,EBITDA!B:O,4,FALSE)</f>
        <v>1331100</v>
      </c>
      <c r="J153" s="11">
        <f>VLOOKUP(B153,EQIT!B:O,4,FALSE)</f>
        <v>6590600</v>
      </c>
      <c r="K153" s="11">
        <f>VLOOKUP(B153,DEBT!B:O,4,FALSE)</f>
        <v>1393000</v>
      </c>
      <c r="L153" s="11">
        <f>VLOOKUP(B153,REV!B:O,4,FALSE)</f>
        <v>3878900</v>
      </c>
      <c r="M153" s="11">
        <f>VLOOKUP(B153,RoA!B:O,4,FALSE)</f>
        <v>5.78</v>
      </c>
      <c r="N153" s="11">
        <f>VLOOKUP(B153,RoE!B:O,4,FALSE)</f>
        <v>10.56</v>
      </c>
      <c r="O153" s="11">
        <f>VLOOKUP(B153,ASSET!B:P,4,FALSE)</f>
        <v>12791400</v>
      </c>
      <c r="P153" s="11">
        <f>VLOOKUP(B153,MCAP!B:P,4,FALSE)</f>
        <v>13327086</v>
      </c>
      <c r="Q153" s="11" t="str">
        <f>VLOOKUP(B153,MB!B:O,4,FALSE)</f>
        <v>NA</v>
      </c>
      <c r="R153" s="11"/>
    </row>
    <row r="154" spans="1:18" x14ac:dyDescent="0.3">
      <c r="A154" s="20" t="s">
        <v>195</v>
      </c>
      <c r="B154" s="20">
        <v>912134</v>
      </c>
      <c r="C154" s="21">
        <f>VLOOKUP(B154,ESGC!B:C,2,FALSE)</f>
        <v>34.005282625189601</v>
      </c>
      <c r="D154" s="21" t="str">
        <f t="shared" si="7"/>
        <v>C</v>
      </c>
      <c r="E154" s="21">
        <f>VLOOKUP(B154,ESG!A:M,3,FALSE)</f>
        <v>66.760565250379301</v>
      </c>
      <c r="F154" s="11" t="b">
        <f t="shared" si="8"/>
        <v>0</v>
      </c>
      <c r="G154" s="11" t="str">
        <f t="shared" si="9"/>
        <v>B</v>
      </c>
      <c r="H154" s="11">
        <f>VLOOKUP(B154,NI!C:P,4,FALSE)</f>
        <v>1181000</v>
      </c>
      <c r="I154" s="11">
        <f>VLOOKUP(B154,EBITDA!B:O,4,FALSE)</f>
        <v>3657000</v>
      </c>
      <c r="J154" s="11">
        <f>VLOOKUP(B154,EQIT!B:O,4,FALSE)</f>
        <v>4914000</v>
      </c>
      <c r="K154" s="11">
        <f>VLOOKUP(B154,DEBT!B:O,4,FALSE)</f>
        <v>8782000</v>
      </c>
      <c r="L154" s="11">
        <f>VLOOKUP(B154,REV!B:O,4,FALSE)</f>
        <v>70235000</v>
      </c>
      <c r="M154" s="11">
        <f>VLOOKUP(B154,RoA!B:O,4,FALSE)</f>
        <v>6.84</v>
      </c>
      <c r="N154" s="11">
        <f>VLOOKUP(B154,RoE!B:O,4,FALSE)</f>
        <v>24.01</v>
      </c>
      <c r="O154" s="11">
        <f>VLOOKUP(B154,ASSET!B:P,4,FALSE)</f>
        <v>22299000</v>
      </c>
      <c r="P154" s="11">
        <f>VLOOKUP(B154,MCAP!B:P,4,FALSE)</f>
        <v>17708730</v>
      </c>
      <c r="Q154" s="11">
        <f>VLOOKUP(B154,MB!B:O,4,FALSE)</f>
        <v>4.13</v>
      </c>
      <c r="R154" s="11"/>
    </row>
    <row r="155" spans="1:18" x14ac:dyDescent="0.3">
      <c r="A155" s="20" t="s">
        <v>213</v>
      </c>
      <c r="B155" s="20">
        <v>771830</v>
      </c>
      <c r="C155" s="21">
        <f>VLOOKUP(B155,ESGC!B:C,2,FALSE)</f>
        <v>35.606701631701597</v>
      </c>
      <c r="D155" s="21" t="str">
        <f t="shared" si="7"/>
        <v>C</v>
      </c>
      <c r="E155" s="21">
        <f>VLOOKUP(B155,ESG!A:M,3,FALSE)</f>
        <v>52.944172494172399</v>
      </c>
      <c r="F155" s="11" t="b">
        <f t="shared" si="8"/>
        <v>0</v>
      </c>
      <c r="G155" s="11" t="str">
        <f t="shared" si="9"/>
        <v>B</v>
      </c>
      <c r="H155" s="11">
        <f>VLOOKUP(B155,NI!C:P,4,FALSE)</f>
        <v>286227</v>
      </c>
      <c r="I155" s="11">
        <f>VLOOKUP(B155,EBITDA!B:O,4,FALSE)</f>
        <v>518323</v>
      </c>
      <c r="J155" s="11">
        <f>VLOOKUP(B155,EQIT!B:O,4,FALSE)</f>
        <v>3131934</v>
      </c>
      <c r="K155" s="11">
        <f>VLOOKUP(B155,DEBT!B:O,4,FALSE)</f>
        <v>0</v>
      </c>
      <c r="L155" s="11">
        <f>VLOOKUP(B155,REV!B:O,4,FALSE)</f>
        <v>2009124</v>
      </c>
      <c r="M155" s="11">
        <f>VLOOKUP(B155,RoA!B:O,4,FALSE)</f>
        <v>8.3800000000000008</v>
      </c>
      <c r="N155" s="11">
        <f>VLOOKUP(B155,RoE!B:O,4,FALSE)</f>
        <v>9.69</v>
      </c>
      <c r="O155" s="11">
        <f>VLOOKUP(B155,ASSET!B:P,4,FALSE)</f>
        <v>3545757</v>
      </c>
      <c r="P155" s="11">
        <f>VLOOKUP(B155,MCAP!B:P,4,FALSE)</f>
        <v>8488256</v>
      </c>
      <c r="Q155" s="11">
        <f>VLOOKUP(B155,MB!B:O,4,FALSE)</f>
        <v>3.03</v>
      </c>
      <c r="R155" s="11"/>
    </row>
    <row r="156" spans="1:18" x14ac:dyDescent="0.3">
      <c r="A156" s="20" t="s">
        <v>217</v>
      </c>
      <c r="B156" s="20">
        <v>906496</v>
      </c>
      <c r="C156" s="21">
        <f>VLOOKUP(B156,ESGC!B:C,2,FALSE)</f>
        <v>39.651834239130402</v>
      </c>
      <c r="D156" s="21" t="str">
        <f t="shared" si="7"/>
        <v>C</v>
      </c>
      <c r="E156" s="21">
        <f>VLOOKUP(B156,ESG!A:M,3,FALSE)</f>
        <v>70.6080163043478</v>
      </c>
      <c r="F156" s="11" t="b">
        <f t="shared" si="8"/>
        <v>0</v>
      </c>
      <c r="G156" s="11" t="str">
        <f t="shared" si="9"/>
        <v>B</v>
      </c>
      <c r="H156" s="11">
        <f>VLOOKUP(B156,NI!C:P,4,FALSE)</f>
        <v>2802000</v>
      </c>
      <c r="I156" s="11">
        <f>VLOOKUP(B156,EBITDA!B:O,4,FALSE)</f>
        <v>4326000</v>
      </c>
      <c r="J156" s="11">
        <f>VLOOKUP(B156,EQIT!B:O,4,FALSE)</f>
        <v>10977000</v>
      </c>
      <c r="K156" s="11">
        <f>VLOOKUP(B156,DEBT!B:O,4,FALSE)</f>
        <v>6087000</v>
      </c>
      <c r="L156" s="11">
        <f>VLOOKUP(B156,REV!B:O,4,FALSE)</f>
        <v>12299000</v>
      </c>
      <c r="M156" s="11">
        <f>VLOOKUP(B156,RoA!B:O,4,FALSE)</f>
        <v>15.14</v>
      </c>
      <c r="N156" s="11">
        <f>VLOOKUP(B156,RoE!B:O,4,FALSE)</f>
        <v>27.53</v>
      </c>
      <c r="O156" s="11">
        <f>VLOOKUP(B156,ASSET!B:P,4,FALSE)</f>
        <v>19308000</v>
      </c>
      <c r="P156" s="11">
        <f>VLOOKUP(B156,MCAP!B:P,4,FALSE)</f>
        <v>57479093</v>
      </c>
      <c r="Q156" s="11">
        <f>VLOOKUP(B156,MB!B:O,4,FALSE)</f>
        <v>5.56</v>
      </c>
      <c r="R156" s="11"/>
    </row>
    <row r="157" spans="1:18" x14ac:dyDescent="0.3">
      <c r="A157" s="20" t="s">
        <v>222</v>
      </c>
      <c r="B157" s="20">
        <v>999506</v>
      </c>
      <c r="C157" s="21">
        <f>VLOOKUP(B157,ESGC!B:C,2,FALSE)</f>
        <v>30.696688387039099</v>
      </c>
      <c r="D157" s="21" t="str">
        <f t="shared" si="7"/>
        <v>C</v>
      </c>
      <c r="E157" s="21">
        <f>VLOOKUP(B157,ESG!A:M,3,FALSE)</f>
        <v>51.589455205450903</v>
      </c>
      <c r="F157" s="11" t="b">
        <f t="shared" si="8"/>
        <v>0</v>
      </c>
      <c r="G157" s="11" t="str">
        <f t="shared" si="9"/>
        <v>B</v>
      </c>
      <c r="H157" s="11">
        <f>VLOOKUP(B157,NI!C:P,4,FALSE)</f>
        <v>-320000</v>
      </c>
      <c r="I157" s="11">
        <f>VLOOKUP(B157,EBITDA!B:O,4,FALSE)</f>
        <v>1590000</v>
      </c>
      <c r="J157" s="11">
        <f>VLOOKUP(B157,EQIT!B:O,4,FALSE)</f>
        <v>7752000</v>
      </c>
      <c r="K157" s="11">
        <f>VLOOKUP(B157,DEBT!B:O,4,FALSE)</f>
        <v>2544000</v>
      </c>
      <c r="L157" s="11">
        <f>VLOOKUP(B157,REV!B:O,4,FALSE)</f>
        <v>5688000</v>
      </c>
      <c r="M157" s="11">
        <f>VLOOKUP(B157,RoA!B:O,4,FALSE)</f>
        <v>-2.1800000000000002</v>
      </c>
      <c r="N157" s="11">
        <f>VLOOKUP(B157,RoE!B:O,4,FALSE)</f>
        <v>-4.03</v>
      </c>
      <c r="O157" s="11">
        <f>VLOOKUP(B157,ASSET!B:P,4,FALSE)</f>
        <v>14753000</v>
      </c>
      <c r="P157" s="11">
        <f>VLOOKUP(B157,MCAP!B:P,4,FALSE)</f>
        <v>5494775</v>
      </c>
      <c r="Q157" s="11">
        <f>VLOOKUP(B157,MB!B:O,4,FALSE)</f>
        <v>1.32</v>
      </c>
      <c r="R157" s="11"/>
    </row>
    <row r="158" spans="1:18" x14ac:dyDescent="0.3">
      <c r="A158" s="20" t="s">
        <v>223</v>
      </c>
      <c r="B158" s="20">
        <v>719643</v>
      </c>
      <c r="C158" s="21">
        <f>VLOOKUP(B158,ESGC!B:C,2,FALSE)</f>
        <v>38.031737012987001</v>
      </c>
      <c r="D158" s="21" t="str">
        <f t="shared" si="7"/>
        <v>C</v>
      </c>
      <c r="E158" s="21">
        <f>VLOOKUP(B158,ESG!A:M,3,FALSE)</f>
        <v>73.466071428571396</v>
      </c>
      <c r="F158" s="11" t="b">
        <f t="shared" si="8"/>
        <v>0</v>
      </c>
      <c r="G158" s="11" t="str">
        <f t="shared" si="9"/>
        <v>B</v>
      </c>
      <c r="H158" s="11">
        <f>VLOOKUP(B158,NI!C:P,4,FALSE)</f>
        <v>14065000</v>
      </c>
      <c r="I158" s="11">
        <f>VLOOKUP(B158,EBITDA!B:O,4,FALSE)</f>
        <v>21575000</v>
      </c>
      <c r="J158" s="11">
        <f>VLOOKUP(B158,EQIT!B:O,4,FALSE)</f>
        <v>31097000</v>
      </c>
      <c r="K158" s="11">
        <f>VLOOKUP(B158,DEBT!B:O,4,FALSE)</f>
        <v>0</v>
      </c>
      <c r="L158" s="11">
        <f>VLOOKUP(B158,REV!B:O,4,FALSE)</f>
        <v>51122000</v>
      </c>
      <c r="M158" s="11">
        <f>VLOOKUP(B158,RoA!B:O,4,FALSE)</f>
        <v>21.85</v>
      </c>
      <c r="N158" s="11">
        <f>VLOOKUP(B158,RoE!B:O,4,FALSE)</f>
        <v>39.51</v>
      </c>
      <c r="O158" s="11">
        <f>VLOOKUP(B158,ASSET!B:P,4,FALSE)</f>
        <v>61782000</v>
      </c>
      <c r="P158" s="11">
        <f>VLOOKUP(B158,MCAP!B:P,4,FALSE)</f>
        <v>333928000</v>
      </c>
      <c r="Q158" s="11">
        <f>VLOOKUP(B158,MB!B:O,4,FALSE)</f>
        <v>7.34</v>
      </c>
      <c r="R158" s="11"/>
    </row>
    <row r="159" spans="1:18" x14ac:dyDescent="0.3">
      <c r="A159" s="20" t="s">
        <v>228</v>
      </c>
      <c r="B159" s="20">
        <v>327998</v>
      </c>
      <c r="C159" s="21">
        <f>VLOOKUP(B159,ESGC!B:C,2,FALSE)</f>
        <v>37.300941850941797</v>
      </c>
      <c r="D159" s="21" t="str">
        <f t="shared" si="7"/>
        <v>C</v>
      </c>
      <c r="E159" s="21">
        <f>VLOOKUP(B159,ESG!A:M,3,FALSE)</f>
        <v>73.926208026208002</v>
      </c>
      <c r="F159" s="11" t="b">
        <f t="shared" si="8"/>
        <v>0</v>
      </c>
      <c r="G159" s="11" t="str">
        <f t="shared" si="9"/>
        <v>B</v>
      </c>
      <c r="H159" s="11">
        <f>VLOOKUP(B159,NI!C:P,4,FALSE)</f>
        <v>2495000</v>
      </c>
      <c r="I159" s="11">
        <f>VLOOKUP(B159,EBITDA!B:O,4,FALSE)</f>
        <v>61218000</v>
      </c>
      <c r="J159" s="11">
        <f>VLOOKUP(B159,EQIT!B:O,4,FALSE)</f>
        <v>30169000</v>
      </c>
      <c r="K159" s="11">
        <f>VLOOKUP(B159,DEBT!B:O,4,FALSE)</f>
        <v>415731000</v>
      </c>
      <c r="L159" s="11">
        <f>VLOOKUP(B159,REV!B:O,4,FALSE)</f>
        <v>85405000</v>
      </c>
      <c r="M159" s="11">
        <f>VLOOKUP(B159,RoA!B:O,4,FALSE)</f>
        <v>5.47</v>
      </c>
      <c r="N159" s="11">
        <f>VLOOKUP(B159,RoE!B:O,4,FALSE)</f>
        <v>9.75</v>
      </c>
      <c r="O159" s="11">
        <f>VLOOKUP(B159,ASSET!B:P,4,FALSE)</f>
        <v>1045409000</v>
      </c>
      <c r="P159" s="11">
        <f>VLOOKUP(B159,MCAP!B:P,4,FALSE)</f>
        <v>56099544</v>
      </c>
      <c r="Q159" s="11">
        <f>VLOOKUP(B159,MB!B:O,4,FALSE)</f>
        <v>2.2799999999999998</v>
      </c>
      <c r="R159" s="11"/>
    </row>
    <row r="160" spans="1:18" x14ac:dyDescent="0.3">
      <c r="A160" s="20" t="s">
        <v>235</v>
      </c>
      <c r="B160" s="20">
        <v>912160</v>
      </c>
      <c r="C160" s="21">
        <f>VLOOKUP(B160,ESGC!B:C,2,FALSE)</f>
        <v>40.131477272727203</v>
      </c>
      <c r="D160" s="21" t="str">
        <f t="shared" si="7"/>
        <v>C</v>
      </c>
      <c r="E160" s="21">
        <f>VLOOKUP(B160,ESG!A:M,3,FALSE)</f>
        <v>70.262954545454505</v>
      </c>
      <c r="F160" s="11" t="b">
        <f t="shared" si="8"/>
        <v>0</v>
      </c>
      <c r="G160" s="11" t="str">
        <f t="shared" si="9"/>
        <v>B</v>
      </c>
      <c r="H160" s="11">
        <f>VLOOKUP(B160,NI!C:P,4,FALSE)</f>
        <v>-963000</v>
      </c>
      <c r="I160" s="11">
        <f>VLOOKUP(B160,EBITDA!B:O,4,FALSE)</f>
        <v>448000</v>
      </c>
      <c r="J160" s="11">
        <f>VLOOKUP(B160,EQIT!B:O,4,FALSE)</f>
        <v>7548000</v>
      </c>
      <c r="K160" s="11">
        <f>VLOOKUP(B160,DEBT!B:O,4,FALSE)</f>
        <v>2938000</v>
      </c>
      <c r="L160" s="11">
        <f>VLOOKUP(B160,REV!B:O,4,FALSE)</f>
        <v>5526000</v>
      </c>
      <c r="M160" s="11">
        <f>VLOOKUP(B160,RoA!B:O,4,FALSE)</f>
        <v>-12.38</v>
      </c>
      <c r="N160" s="11">
        <f>VLOOKUP(B160,RoE!B:O,4,FALSE)</f>
        <v>-22.34</v>
      </c>
      <c r="O160" s="11">
        <f>VLOOKUP(B160,ASSET!B:P,4,FALSE)</f>
        <v>14571000</v>
      </c>
      <c r="P160" s="11">
        <f>VLOOKUP(B160,MCAP!B:P,4,FALSE)</f>
        <v>22105146</v>
      </c>
      <c r="Q160" s="11">
        <f>VLOOKUP(B160,MB!B:O,4,FALSE)</f>
        <v>2.81</v>
      </c>
      <c r="R160" s="11"/>
    </row>
    <row r="161" spans="1:18" x14ac:dyDescent="0.3">
      <c r="A161" s="20" t="s">
        <v>241</v>
      </c>
      <c r="B161" s="20">
        <v>901899</v>
      </c>
      <c r="C161" s="21">
        <f>VLOOKUP(B161,ESGC!B:C,2,FALSE)</f>
        <v>36.925261242929999</v>
      </c>
      <c r="D161" s="21" t="str">
        <f t="shared" si="7"/>
        <v>C</v>
      </c>
      <c r="E161" s="21">
        <f>VLOOKUP(B161,ESG!A:M,3,FALSE)</f>
        <v>60.2141588494964</v>
      </c>
      <c r="F161" s="11" t="b">
        <f t="shared" si="8"/>
        <v>0</v>
      </c>
      <c r="G161" s="11" t="str">
        <f t="shared" si="9"/>
        <v>B</v>
      </c>
      <c r="H161" s="11">
        <f>VLOOKUP(B161,NI!C:P,4,FALSE)</f>
        <v>1459000</v>
      </c>
      <c r="I161" s="11">
        <f>VLOOKUP(B161,EBITDA!B:O,4,FALSE)</f>
        <v>3446000</v>
      </c>
      <c r="J161" s="11">
        <f>VLOOKUP(B161,EQIT!B:O,4,FALSE)</f>
        <v>9727000</v>
      </c>
      <c r="K161" s="11">
        <f>VLOOKUP(B161,DEBT!B:O,4,FALSE)</f>
        <v>6368000</v>
      </c>
      <c r="L161" s="11">
        <f>VLOOKUP(B161,REV!B:O,4,FALSE)</f>
        <v>9432000</v>
      </c>
      <c r="M161" s="11">
        <f>VLOOKUP(B161,RoA!B:O,4,FALSE)</f>
        <v>6.76</v>
      </c>
      <c r="N161" s="11">
        <f>VLOOKUP(B161,RoE!B:O,4,FALSE)</f>
        <v>15.09</v>
      </c>
      <c r="O161" s="11">
        <f>VLOOKUP(B161,ASSET!B:P,4,FALSE)</f>
        <v>26144000</v>
      </c>
      <c r="P161" s="11">
        <f>VLOOKUP(B161,MCAP!B:P,4,FALSE)</f>
        <v>19131786</v>
      </c>
      <c r="Q161" s="11">
        <f>VLOOKUP(B161,MB!B:O,4,FALSE)</f>
        <v>2.0699999999999998</v>
      </c>
      <c r="R161" s="11"/>
    </row>
    <row r="162" spans="1:18" x14ac:dyDescent="0.3">
      <c r="A162" s="20" t="s">
        <v>243</v>
      </c>
      <c r="B162" s="20">
        <v>905809</v>
      </c>
      <c r="C162" s="21">
        <f>VLOOKUP(B162,ESGC!B:C,2,FALSE)</f>
        <v>31.7901862801527</v>
      </c>
      <c r="D162" s="21" t="str">
        <f t="shared" si="7"/>
        <v>C</v>
      </c>
      <c r="E162" s="21">
        <f>VLOOKUP(B162,ESG!A:M,3,FALSE)</f>
        <v>53.235544974098602</v>
      </c>
      <c r="F162" s="11" t="b">
        <f t="shared" si="8"/>
        <v>0</v>
      </c>
      <c r="G162" s="11" t="str">
        <f t="shared" si="9"/>
        <v>B</v>
      </c>
      <c r="H162" s="11">
        <f>VLOOKUP(B162,NI!C:P,4,FALSE)</f>
        <v>1766000</v>
      </c>
      <c r="I162" s="11">
        <f>VLOOKUP(B162,EBITDA!B:O,4,FALSE)</f>
        <v>3752000</v>
      </c>
      <c r="J162" s="11">
        <f>VLOOKUP(B162,EQIT!B:O,4,FALSE)</f>
        <v>17687000</v>
      </c>
      <c r="K162" s="11">
        <f>VLOOKUP(B162,DEBT!B:O,4,FALSE)</f>
        <v>4405000</v>
      </c>
      <c r="L162" s="11">
        <f>VLOOKUP(B162,REV!B:O,4,FALSE)</f>
        <v>32018000</v>
      </c>
      <c r="M162" s="11">
        <f>VLOOKUP(B162,RoA!B:O,4,FALSE)</f>
        <v>6.17</v>
      </c>
      <c r="N162" s="11">
        <f>VLOOKUP(B162,RoE!B:O,4,FALSE)</f>
        <v>10.3</v>
      </c>
      <c r="O162" s="11">
        <f>VLOOKUP(B162,ASSET!B:P,4,FALSE)</f>
        <v>33308000</v>
      </c>
      <c r="P162" s="11">
        <f>VLOOKUP(B162,MCAP!B:P,4,FALSE)</f>
        <v>26567310</v>
      </c>
      <c r="Q162" s="11">
        <f>VLOOKUP(B162,MB!B:O,4,FALSE)</f>
        <v>1.56</v>
      </c>
      <c r="R162" s="11"/>
    </row>
    <row r="163" spans="1:18" x14ac:dyDescent="0.3">
      <c r="A163" s="20" t="s">
        <v>256</v>
      </c>
      <c r="B163" s="20">
        <v>904030</v>
      </c>
      <c r="C163" s="21">
        <f>VLOOKUP(B163,ESGC!B:C,2,FALSE)</f>
        <v>33.126818181818102</v>
      </c>
      <c r="D163" s="21" t="str">
        <f t="shared" si="7"/>
        <v>C</v>
      </c>
      <c r="E163" s="21">
        <f>VLOOKUP(B163,ESG!A:M,3,FALSE)</f>
        <v>59.253636363636303</v>
      </c>
      <c r="F163" s="11" t="b">
        <f t="shared" si="8"/>
        <v>0</v>
      </c>
      <c r="G163" s="11" t="str">
        <f t="shared" si="9"/>
        <v>B</v>
      </c>
      <c r="H163" s="11">
        <f>VLOOKUP(B163,NI!C:P,4,FALSE)</f>
        <v>8205000</v>
      </c>
      <c r="I163" s="11">
        <f>VLOOKUP(B163,EBITDA!B:O,4,FALSE)</f>
        <v>14875000</v>
      </c>
      <c r="J163" s="11">
        <f>VLOOKUP(B163,EQIT!B:O,4,FALSE)</f>
        <v>64917000</v>
      </c>
      <c r="K163" s="11">
        <f>VLOOKUP(B163,DEBT!B:O,4,FALSE)</f>
        <v>13139000</v>
      </c>
      <c r="L163" s="11">
        <f>VLOOKUP(B163,REV!B:O,4,FALSE)</f>
        <v>48428000</v>
      </c>
      <c r="M163" s="11">
        <f>VLOOKUP(B163,RoA!B:O,4,FALSE)</f>
        <v>7.37</v>
      </c>
      <c r="N163" s="11">
        <f>VLOOKUP(B163,RoE!B:O,4,FALSE)</f>
        <v>11.95</v>
      </c>
      <c r="O163" s="11">
        <f>VLOOKUP(B163,ASSET!B:P,4,FALSE)</f>
        <v>112827000</v>
      </c>
      <c r="P163" s="11">
        <f>VLOOKUP(B163,MCAP!B:P,4,FALSE)</f>
        <v>153677530</v>
      </c>
      <c r="Q163" s="11">
        <f>VLOOKUP(B163,MB!B:O,4,FALSE)</f>
        <v>2.62</v>
      </c>
      <c r="R163" s="11"/>
    </row>
    <row r="164" spans="1:18" x14ac:dyDescent="0.3">
      <c r="A164" s="20" t="s">
        <v>259</v>
      </c>
      <c r="B164" s="20">
        <v>944175</v>
      </c>
      <c r="C164" s="21">
        <f>VLOOKUP(B164,ESGC!B:C,2,FALSE)</f>
        <v>32.031669960474296</v>
      </c>
      <c r="D164" s="21" t="str">
        <f t="shared" si="7"/>
        <v>C</v>
      </c>
      <c r="E164" s="21">
        <f>VLOOKUP(B164,ESG!A:M,3,FALSE)</f>
        <v>53.814892715979603</v>
      </c>
      <c r="F164" s="11" t="b">
        <f t="shared" si="8"/>
        <v>0</v>
      </c>
      <c r="G164" s="11" t="str">
        <f t="shared" si="9"/>
        <v>B</v>
      </c>
      <c r="H164" s="11">
        <f>VLOOKUP(B164,NI!C:P,4,FALSE)</f>
        <v>1467000</v>
      </c>
      <c r="I164" s="11">
        <f>VLOOKUP(B164,EBITDA!B:O,4,FALSE)</f>
        <v>3230000</v>
      </c>
      <c r="J164" s="11">
        <f>VLOOKUP(B164,EQIT!B:O,4,FALSE)</f>
        <v>14854000</v>
      </c>
      <c r="K164" s="11">
        <f>VLOOKUP(B164,DEBT!B:O,4,FALSE)</f>
        <v>30931000</v>
      </c>
      <c r="L164" s="11">
        <f>VLOOKUP(B164,REV!B:O,4,FALSE)</f>
        <v>10083000</v>
      </c>
      <c r="M164" s="11">
        <f>VLOOKUP(B164,RoA!B:O,4,FALSE)</f>
        <v>1.65</v>
      </c>
      <c r="N164" s="11">
        <f>VLOOKUP(B164,RoE!B:O,4,FALSE)</f>
        <v>11.45</v>
      </c>
      <c r="O164" s="11">
        <f>VLOOKUP(B164,ASSET!B:P,4,FALSE)</f>
        <v>138920000</v>
      </c>
      <c r="P164" s="11">
        <f>VLOOKUP(B164,MCAP!B:P,4,FALSE)</f>
        <v>22386650</v>
      </c>
      <c r="Q164" s="11">
        <f>VLOOKUP(B164,MB!B:O,4,FALSE)</f>
        <v>1.61</v>
      </c>
      <c r="R164" s="11"/>
    </row>
    <row r="165" spans="1:18" x14ac:dyDescent="0.3">
      <c r="A165" s="20" t="s">
        <v>266</v>
      </c>
      <c r="B165" s="20" t="s">
        <v>370</v>
      </c>
      <c r="C165" s="21">
        <f>VLOOKUP(B165,ESGC!B:C,2,FALSE)</f>
        <v>38.867331478045699</v>
      </c>
      <c r="D165" s="21" t="str">
        <f t="shared" si="7"/>
        <v>C</v>
      </c>
      <c r="E165" s="21">
        <f>VLOOKUP(B165,ESG!A:M,3,FALSE)</f>
        <v>58.857111935683299</v>
      </c>
      <c r="F165" s="11" t="b">
        <f t="shared" si="8"/>
        <v>0</v>
      </c>
      <c r="G165" s="11" t="str">
        <f t="shared" si="9"/>
        <v>B</v>
      </c>
      <c r="H165" s="11">
        <f>VLOOKUP(B165,NI!C:P,4,FALSE)</f>
        <v>3704000</v>
      </c>
      <c r="I165" s="11">
        <f>VLOOKUP(B165,EBITDA!B:O,4,FALSE)</f>
        <v>6591000</v>
      </c>
      <c r="J165" s="11">
        <f>VLOOKUP(B165,EQIT!B:O,4,FALSE)</f>
        <v>23057000</v>
      </c>
      <c r="K165" s="11">
        <f>VLOOKUP(B165,DEBT!B:O,4,FALSE)</f>
        <v>47511000</v>
      </c>
      <c r="L165" s="11">
        <f>VLOOKUP(B165,REV!B:O,4,FALSE)</f>
        <v>36034000</v>
      </c>
      <c r="M165" s="11">
        <f>VLOOKUP(B165,RoA!B:O,4,FALSE)</f>
        <v>1.02</v>
      </c>
      <c r="N165" s="11">
        <f>VLOOKUP(B165,RoE!B:O,4,FALSE)</f>
        <v>16.62</v>
      </c>
      <c r="O165" s="11">
        <f>VLOOKUP(B165,ASSET!B:P,4,FALSE)</f>
        <v>485814000</v>
      </c>
      <c r="P165" s="11">
        <f>VLOOKUP(B165,MCAP!B:P,4,FALSE)</f>
        <v>41809092</v>
      </c>
      <c r="Q165" s="11">
        <f>VLOOKUP(B165,MB!B:O,4,FALSE)</f>
        <v>1.86</v>
      </c>
      <c r="R165" s="11"/>
    </row>
    <row r="166" spans="1:18" x14ac:dyDescent="0.3">
      <c r="A166" s="20" t="s">
        <v>287</v>
      </c>
      <c r="B166" s="20">
        <v>905361</v>
      </c>
      <c r="C166" s="21">
        <f>VLOOKUP(B166,ESGC!B:C,2,FALSE)</f>
        <v>44.049912272382301</v>
      </c>
      <c r="D166" s="21" t="str">
        <f t="shared" si="7"/>
        <v>C</v>
      </c>
      <c r="E166" s="21">
        <f>VLOOKUP(B166,ESG!A:M,3,FALSE)</f>
        <v>73.7248245447648</v>
      </c>
      <c r="F166" s="11" t="b">
        <f t="shared" si="8"/>
        <v>0</v>
      </c>
      <c r="G166" s="11" t="str">
        <f t="shared" si="9"/>
        <v>B</v>
      </c>
      <c r="H166" s="11">
        <f>VLOOKUP(B166,NI!C:P,4,FALSE)</f>
        <v>615578</v>
      </c>
      <c r="I166" s="11">
        <f>VLOOKUP(B166,EBITDA!B:O,4,FALSE)</f>
        <v>1148052</v>
      </c>
      <c r="J166" s="11">
        <f>VLOOKUP(B166,EQIT!B:O,4,FALSE)</f>
        <v>1785727</v>
      </c>
      <c r="K166" s="11">
        <f>VLOOKUP(B166,DEBT!B:O,4,FALSE)</f>
        <v>965448</v>
      </c>
      <c r="L166" s="11">
        <f>VLOOKUP(B166,REV!B:O,4,FALSE)</f>
        <v>8005292</v>
      </c>
      <c r="M166" s="11">
        <f>VLOOKUP(B166,RoA!B:O,4,FALSE)</f>
        <v>13.44</v>
      </c>
      <c r="N166" s="11">
        <f>VLOOKUP(B166,RoE!B:O,4,FALSE)</f>
        <v>32.590000000000003</v>
      </c>
      <c r="O166" s="11">
        <f>VLOOKUP(B166,ASSET!B:P,4,FALSE)</f>
        <v>4855340</v>
      </c>
      <c r="P166" s="11">
        <f>VLOOKUP(B166,MCAP!B:P,4,FALSE)</f>
        <v>7128139</v>
      </c>
      <c r="Q166" s="11">
        <f>VLOOKUP(B166,MB!B:O,4,FALSE)</f>
        <v>4.93</v>
      </c>
      <c r="R166" s="11"/>
    </row>
    <row r="167" spans="1:18" x14ac:dyDescent="0.3">
      <c r="A167" s="20" t="s">
        <v>294</v>
      </c>
      <c r="B167" s="20">
        <v>326143</v>
      </c>
      <c r="C167" s="21">
        <f>VLOOKUP(B167,ESGC!B:C,2,FALSE)</f>
        <v>32.993480861244002</v>
      </c>
      <c r="D167" s="21" t="str">
        <f t="shared" si="7"/>
        <v>C</v>
      </c>
      <c r="E167" s="21">
        <f>VLOOKUP(B167,ESG!A:M,3,FALSE)</f>
        <v>53.706259968102103</v>
      </c>
      <c r="F167" s="11" t="b">
        <f t="shared" si="8"/>
        <v>0</v>
      </c>
      <c r="G167" s="11" t="str">
        <f t="shared" si="9"/>
        <v>B</v>
      </c>
      <c r="H167" s="11">
        <f>VLOOKUP(B167,NI!C:P,4,FALSE)</f>
        <v>672638</v>
      </c>
      <c r="I167" s="11">
        <f>VLOOKUP(B167,EBITDA!B:O,4,FALSE)</f>
        <v>1477796</v>
      </c>
      <c r="J167" s="11">
        <f>VLOOKUP(B167,EQIT!B:O,4,FALSE)</f>
        <v>2284117</v>
      </c>
      <c r="K167" s="11">
        <f>VLOOKUP(B167,DEBT!B:O,4,FALSE)</f>
        <v>1264244</v>
      </c>
      <c r="L167" s="11">
        <f>VLOOKUP(B167,REV!B:O,4,FALSE)</f>
        <v>9411497</v>
      </c>
      <c r="M167" s="11">
        <f>VLOOKUP(B167,RoA!B:O,4,FALSE)</f>
        <v>14.27</v>
      </c>
      <c r="N167" s="11">
        <f>VLOOKUP(B167,RoE!B:O,4,FALSE)</f>
        <v>29.81</v>
      </c>
      <c r="O167" s="11">
        <f>VLOOKUP(B167,ASSET!B:P,4,FALSE)</f>
        <v>5343878</v>
      </c>
      <c r="P167" s="11">
        <f>VLOOKUP(B167,MCAP!B:P,4,FALSE)</f>
        <v>15112700</v>
      </c>
      <c r="Q167" s="11">
        <f>VLOOKUP(B167,MB!B:O,4,FALSE)</f>
        <v>8.98</v>
      </c>
      <c r="R167" s="11"/>
    </row>
    <row r="168" spans="1:18" x14ac:dyDescent="0.3">
      <c r="A168" s="20" t="s">
        <v>298</v>
      </c>
      <c r="B168" s="20">
        <v>541900</v>
      </c>
      <c r="C168" s="21">
        <f>VLOOKUP(B168,ESGC!B:C,2,FALSE)</f>
        <v>30.459415584415499</v>
      </c>
      <c r="D168" s="21" t="str">
        <f t="shared" si="7"/>
        <v>C</v>
      </c>
      <c r="E168" s="21">
        <f>VLOOKUP(B168,ESG!A:M,3,FALSE)</f>
        <v>58.321428571428498</v>
      </c>
      <c r="F168" s="11" t="b">
        <f t="shared" si="8"/>
        <v>0</v>
      </c>
      <c r="G168" s="11" t="str">
        <f t="shared" si="9"/>
        <v>B</v>
      </c>
      <c r="H168" s="11">
        <f>VLOOKUP(B168,NI!C:P,4,FALSE)</f>
        <v>404380</v>
      </c>
      <c r="I168" s="11">
        <f>VLOOKUP(B168,EBITDA!B:O,4,FALSE)</f>
        <v>1470298</v>
      </c>
      <c r="J168" s="11">
        <f>VLOOKUP(B168,EQIT!B:O,4,FALSE)</f>
        <v>11601513</v>
      </c>
      <c r="K168" s="11">
        <f>VLOOKUP(B168,DEBT!B:O,4,FALSE)</f>
        <v>2100000</v>
      </c>
      <c r="L168" s="11">
        <f>VLOOKUP(B168,REV!B:O,4,FALSE)</f>
        <v>5199366</v>
      </c>
      <c r="M168" s="11">
        <f>VLOOKUP(B168,RoA!B:O,4,FALSE)</f>
        <v>2.37</v>
      </c>
      <c r="N168" s="11">
        <f>VLOOKUP(B168,RoE!B:O,4,FALSE)</f>
        <v>3.2</v>
      </c>
      <c r="O168" s="11">
        <f>VLOOKUP(B168,ASSET!B:P,4,FALSE)</f>
        <v>17750870</v>
      </c>
      <c r="P168" s="11">
        <f>VLOOKUP(B168,MCAP!B:P,4,FALSE)</f>
        <v>14516590</v>
      </c>
      <c r="Q168" s="11">
        <f>VLOOKUP(B168,MB!B:O,4,FALSE)</f>
        <v>1.55</v>
      </c>
      <c r="R168" s="11"/>
    </row>
    <row r="169" spans="1:18" x14ac:dyDescent="0.3">
      <c r="A169" s="20" t="s">
        <v>302</v>
      </c>
      <c r="B169" s="20">
        <v>266220</v>
      </c>
      <c r="C169" s="21">
        <f>VLOOKUP(B169,ESGC!B:C,2,FALSE)</f>
        <v>34.058712121212103</v>
      </c>
      <c r="D169" s="21" t="str">
        <f t="shared" si="7"/>
        <v>C</v>
      </c>
      <c r="E169" s="21">
        <f>VLOOKUP(B169,ESG!A:M,3,FALSE)</f>
        <v>57.511363636363598</v>
      </c>
      <c r="F169" s="11" t="b">
        <f t="shared" si="8"/>
        <v>0</v>
      </c>
      <c r="G169" s="11" t="str">
        <f t="shared" si="9"/>
        <v>B</v>
      </c>
      <c r="H169" s="11">
        <f>VLOOKUP(B169,NI!C:P,4,FALSE)</f>
        <v>636529</v>
      </c>
      <c r="I169" s="11" t="str">
        <f>VLOOKUP(B169,EBITDA!B:O,4,FALSE)</f>
        <v>NA</v>
      </c>
      <c r="J169" s="11">
        <f>VLOOKUP(B169,EQIT!B:O,4,FALSE)</f>
        <v>1910354</v>
      </c>
      <c r="K169" s="11">
        <f>VLOOKUP(B169,DEBT!B:O,4,FALSE)</f>
        <v>3100</v>
      </c>
      <c r="L169" s="11">
        <f>VLOOKUP(B169,REV!B:O,4,FALSE)</f>
        <v>2612456</v>
      </c>
      <c r="M169" s="11">
        <f>VLOOKUP(B169,RoA!B:O,4,FALSE)</f>
        <v>33.979999999999997</v>
      </c>
      <c r="N169" s="11">
        <f>VLOOKUP(B169,RoE!B:O,4,FALSE)</f>
        <v>42.83</v>
      </c>
      <c r="O169" s="11">
        <f>VLOOKUP(B169,ASSET!B:P,4,FALSE)</f>
        <v>2363466</v>
      </c>
      <c r="P169" s="11">
        <f>VLOOKUP(B169,MCAP!B:P,4,FALSE)</f>
        <v>11391696</v>
      </c>
      <c r="Q169" s="11">
        <f>VLOOKUP(B169,MB!B:O,4,FALSE)</f>
        <v>11.99</v>
      </c>
      <c r="R169" s="11"/>
    </row>
    <row r="170" spans="1:18" x14ac:dyDescent="0.3">
      <c r="A170" s="20" t="s">
        <v>309</v>
      </c>
      <c r="B170" s="20">
        <v>933974</v>
      </c>
      <c r="C170" s="21">
        <f>VLOOKUP(B170,ESGC!B:C,2,FALSE)</f>
        <v>32.693475572046999</v>
      </c>
      <c r="D170" s="21" t="str">
        <f t="shared" si="7"/>
        <v>C</v>
      </c>
      <c r="E170" s="21">
        <f>VLOOKUP(B170,ESG!A:M,3,FALSE)</f>
        <v>62.325726654298101</v>
      </c>
      <c r="F170" s="11" t="b">
        <f t="shared" si="8"/>
        <v>0</v>
      </c>
      <c r="G170" s="11" t="str">
        <f t="shared" si="9"/>
        <v>B</v>
      </c>
      <c r="H170" s="11">
        <f>VLOOKUP(B170,NI!C:P,4,FALSE)</f>
        <v>4597000</v>
      </c>
      <c r="I170" s="11">
        <f>VLOOKUP(B170,EBITDA!B:O,4,FALSE)</f>
        <v>7373000</v>
      </c>
      <c r="J170" s="11">
        <f>VLOOKUP(B170,EQIT!B:O,4,FALSE)</f>
        <v>25885000</v>
      </c>
      <c r="K170" s="11">
        <f>VLOOKUP(B170,DEBT!B:O,4,FALSE)</f>
        <v>6242000</v>
      </c>
      <c r="L170" s="11">
        <f>VLOOKUP(B170,REV!B:O,4,FALSE)</f>
        <v>26087000</v>
      </c>
      <c r="M170" s="11">
        <f>VLOOKUP(B170,RoA!B:O,4,FALSE)</f>
        <v>4.24</v>
      </c>
      <c r="N170" s="11">
        <f>VLOOKUP(B170,RoE!B:O,4,FALSE)</f>
        <v>18.07</v>
      </c>
      <c r="O170" s="11">
        <f>VLOOKUP(B170,ASSET!B:P,4,FALSE)</f>
        <v>114017000</v>
      </c>
      <c r="P170" s="11">
        <f>VLOOKUP(B170,MCAP!B:P,4,FALSE)</f>
        <v>33775640</v>
      </c>
      <c r="Q170" s="11">
        <f>VLOOKUP(B170,MB!B:O,4,FALSE)</f>
        <v>1.3</v>
      </c>
      <c r="R170" s="11"/>
    </row>
    <row r="171" spans="1:18" x14ac:dyDescent="0.3">
      <c r="A171" s="20" t="s">
        <v>311</v>
      </c>
      <c r="B171" s="20">
        <v>951046</v>
      </c>
      <c r="C171" s="21">
        <f>VLOOKUP(B171,ESGC!B:C,2,FALSE)</f>
        <v>33.940400903444299</v>
      </c>
      <c r="D171" s="21" t="str">
        <f t="shared" si="7"/>
        <v>C</v>
      </c>
      <c r="E171" s="21">
        <f>VLOOKUP(B171,ESG!A:M,3,FALSE)</f>
        <v>51.731733483907298</v>
      </c>
      <c r="F171" s="11" t="b">
        <f t="shared" si="8"/>
        <v>0</v>
      </c>
      <c r="G171" s="11" t="str">
        <f t="shared" si="9"/>
        <v>B</v>
      </c>
      <c r="H171" s="11">
        <f>VLOOKUP(B171,NI!C:P,4,FALSE)</f>
        <v>4264000</v>
      </c>
      <c r="I171" s="11">
        <f>VLOOKUP(B171,EBITDA!B:O,4,FALSE)</f>
        <v>8710000</v>
      </c>
      <c r="J171" s="11">
        <f>VLOOKUP(B171,EQIT!B:O,4,FALSE)</f>
        <v>20046000</v>
      </c>
      <c r="K171" s="11">
        <f>VLOOKUP(B171,DEBT!B:O,4,FALSE)</f>
        <v>75810000</v>
      </c>
      <c r="L171" s="11">
        <f>VLOOKUP(B171,REV!B:O,4,FALSE)</f>
        <v>20308000</v>
      </c>
      <c r="M171" s="11">
        <f>VLOOKUP(B171,RoA!B:O,4,FALSE)</f>
        <v>2.54</v>
      </c>
      <c r="N171" s="11">
        <f>VLOOKUP(B171,RoE!B:O,4,FALSE)</f>
        <v>21.19</v>
      </c>
      <c r="O171" s="11">
        <f>VLOOKUP(B171,ASSET!B:P,4,FALSE)</f>
        <v>237615000</v>
      </c>
      <c r="P171" s="11">
        <f>VLOOKUP(B171,MCAP!B:P,4,FALSE)</f>
        <v>54842180</v>
      </c>
      <c r="Q171" s="11">
        <f>VLOOKUP(B171,MB!B:O,4,FALSE)</f>
        <v>2.87</v>
      </c>
      <c r="R171" s="11"/>
    </row>
    <row r="172" spans="1:18" x14ac:dyDescent="0.3">
      <c r="A172" s="20" t="s">
        <v>314</v>
      </c>
      <c r="B172" s="20">
        <v>277487</v>
      </c>
      <c r="C172" s="21">
        <f>VLOOKUP(B172,ESGC!B:C,2,FALSE)</f>
        <v>30.867602427921099</v>
      </c>
      <c r="D172" s="21" t="str">
        <f t="shared" si="7"/>
        <v>C</v>
      </c>
      <c r="E172" s="21">
        <f>VLOOKUP(B172,ESG!A:M,3,FALSE)</f>
        <v>54.592347712985003</v>
      </c>
      <c r="F172" s="11" t="b">
        <f t="shared" si="8"/>
        <v>0</v>
      </c>
      <c r="G172" s="11" t="str">
        <f t="shared" si="9"/>
        <v>B</v>
      </c>
      <c r="H172" s="11">
        <f>VLOOKUP(B172,NI!C:P,4,FALSE)</f>
        <v>382000</v>
      </c>
      <c r="I172" s="11">
        <f>VLOOKUP(B172,EBITDA!B:O,4,FALSE)</f>
        <v>2422000</v>
      </c>
      <c r="J172" s="11">
        <f>VLOOKUP(B172,EQIT!B:O,4,FALSE)</f>
        <v>12183000</v>
      </c>
      <c r="K172" s="11">
        <f>VLOOKUP(B172,DEBT!B:O,4,FALSE)</f>
        <v>11018000</v>
      </c>
      <c r="L172" s="11">
        <f>VLOOKUP(B172,REV!B:O,4,FALSE)</f>
        <v>49692000</v>
      </c>
      <c r="M172" s="11">
        <f>VLOOKUP(B172,RoA!B:O,4,FALSE)</f>
        <v>1.5</v>
      </c>
      <c r="N172" s="11">
        <f>VLOOKUP(B172,RoE!B:O,4,FALSE)</f>
        <v>2.76</v>
      </c>
      <c r="O172" s="11">
        <f>VLOOKUP(B172,ASSET!B:P,4,FALSE)</f>
        <v>39042000</v>
      </c>
      <c r="P172" s="11">
        <f>VLOOKUP(B172,MCAP!B:P,4,FALSE)</f>
        <v>73619520</v>
      </c>
      <c r="Q172" s="11">
        <f>VLOOKUP(B172,MB!B:O,4,FALSE)</f>
        <v>12.57</v>
      </c>
      <c r="R172" s="11"/>
    </row>
    <row r="173" spans="1:18" x14ac:dyDescent="0.3">
      <c r="A173" s="20" t="s">
        <v>316</v>
      </c>
      <c r="B173" s="20">
        <v>702635</v>
      </c>
      <c r="C173" s="21">
        <f>VLOOKUP(B173,ESGC!B:C,2,FALSE)</f>
        <v>35.864339826839803</v>
      </c>
      <c r="D173" s="21" t="str">
        <f t="shared" si="7"/>
        <v>C</v>
      </c>
      <c r="E173" s="21">
        <f>VLOOKUP(B173,ESG!A:M,3,FALSE)</f>
        <v>69.347727272727198</v>
      </c>
      <c r="F173" s="11" t="b">
        <f t="shared" si="8"/>
        <v>0</v>
      </c>
      <c r="G173" s="11" t="str">
        <f t="shared" si="9"/>
        <v>B</v>
      </c>
      <c r="H173" s="11">
        <f>VLOOKUP(B173,NI!C:P,4,FALSE)</f>
        <v>4654000</v>
      </c>
      <c r="I173" s="11">
        <f>VLOOKUP(B173,EBITDA!B:O,4,FALSE)</f>
        <v>8453000</v>
      </c>
      <c r="J173" s="11">
        <f>VLOOKUP(B173,EQIT!B:O,4,FALSE)</f>
        <v>19965000</v>
      </c>
      <c r="K173" s="11">
        <f>VLOOKUP(B173,DEBT!B:O,4,FALSE)</f>
        <v>11009000</v>
      </c>
      <c r="L173" s="11">
        <f>VLOOKUP(B173,REV!B:O,4,FALSE)</f>
        <v>75437000</v>
      </c>
      <c r="M173" s="11">
        <f>VLOOKUP(B173,RoA!B:O,4,FALSE)</f>
        <v>10.09</v>
      </c>
      <c r="N173" s="11">
        <f>VLOOKUP(B173,RoE!B:O,4,FALSE)</f>
        <v>22.84</v>
      </c>
      <c r="O173" s="11">
        <f>VLOOKUP(B173,ASSET!B:P,4,FALSE)</f>
        <v>50899000</v>
      </c>
      <c r="P173" s="11">
        <f>VLOOKUP(B173,MCAP!B:P,4,FALSE)</f>
        <v>72924600</v>
      </c>
      <c r="Q173" s="11">
        <f>VLOOKUP(B173,MB!B:O,4,FALSE)</f>
        <v>3.31</v>
      </c>
      <c r="R173" s="11"/>
    </row>
    <row r="174" spans="1:18" x14ac:dyDescent="0.3">
      <c r="A174" s="20" t="s">
        <v>318</v>
      </c>
      <c r="B174" s="20">
        <v>982852</v>
      </c>
      <c r="C174" s="21">
        <f>VLOOKUP(B174,ESGC!B:C,2,FALSE)</f>
        <v>41.886903061679902</v>
      </c>
      <c r="D174" s="21" t="str">
        <f t="shared" si="7"/>
        <v>C</v>
      </c>
      <c r="E174" s="21">
        <f>VLOOKUP(B174,ESG!A:M,3,FALSE)</f>
        <v>69.067923770418602</v>
      </c>
      <c r="F174" s="11" t="b">
        <f t="shared" si="8"/>
        <v>0</v>
      </c>
      <c r="G174" s="11" t="str">
        <f t="shared" si="9"/>
        <v>B</v>
      </c>
      <c r="H174" s="11">
        <f>VLOOKUP(B174,NI!C:P,4,FALSE)</f>
        <v>4565000</v>
      </c>
      <c r="I174" s="11">
        <f>VLOOKUP(B174,EBITDA!B:O,4,FALSE)</f>
        <v>8445000</v>
      </c>
      <c r="J174" s="11">
        <f>VLOOKUP(B174,EQIT!B:O,4,FALSE)</f>
        <v>18507000</v>
      </c>
      <c r="K174" s="11">
        <f>VLOOKUP(B174,DEBT!B:O,4,FALSE)</f>
        <v>6862000</v>
      </c>
      <c r="L174" s="11">
        <f>VLOOKUP(B174,REV!B:O,4,FALSE)</f>
        <v>95327000</v>
      </c>
      <c r="M174" s="11">
        <f>VLOOKUP(B174,RoA!B:O,4,FALSE)</f>
        <v>13.59</v>
      </c>
      <c r="N174" s="11">
        <f>VLOOKUP(B174,RoE!B:O,4,FALSE)</f>
        <v>28.21</v>
      </c>
      <c r="O174" s="11">
        <f>VLOOKUP(B174,ASSET!B:P,4,FALSE)</f>
        <v>42722000</v>
      </c>
      <c r="P174" s="11">
        <f>VLOOKUP(B174,MCAP!B:P,4,FALSE)</f>
        <v>37582299</v>
      </c>
      <c r="Q174" s="11">
        <f>VLOOKUP(B174,MB!B:O,4,FALSE)</f>
        <v>2.1</v>
      </c>
      <c r="R174" s="11"/>
    </row>
    <row r="175" spans="1:18" x14ac:dyDescent="0.3">
      <c r="A175" s="20" t="s">
        <v>321</v>
      </c>
      <c r="B175" s="20">
        <v>945384</v>
      </c>
      <c r="C175" s="21">
        <f>VLOOKUP(B175,ESGC!B:C,2,FALSE)</f>
        <v>34.060005224660301</v>
      </c>
      <c r="D175" s="21" t="str">
        <f t="shared" si="7"/>
        <v>C</v>
      </c>
      <c r="E175" s="21">
        <f>VLOOKUP(B175,ESG!A:M,3,FALSE)</f>
        <v>64.671734587251805</v>
      </c>
      <c r="F175" s="11" t="b">
        <f t="shared" si="8"/>
        <v>0</v>
      </c>
      <c r="G175" s="11" t="str">
        <f t="shared" si="9"/>
        <v>B</v>
      </c>
      <c r="H175" s="11">
        <f>VLOOKUP(B175,NI!C:P,4,FALSE)</f>
        <v>5510000</v>
      </c>
      <c r="I175" s="11">
        <f>VLOOKUP(B175,EBITDA!B:O,4,FALSE)</f>
        <v>30166000</v>
      </c>
      <c r="J175" s="11">
        <f>VLOOKUP(B175,EQIT!B:O,4,FALSE)</f>
        <v>50581000</v>
      </c>
      <c r="K175" s="11">
        <f>VLOOKUP(B175,DEBT!B:O,4,FALSE)</f>
        <v>31157000</v>
      </c>
      <c r="L175" s="11">
        <f>VLOOKUP(B175,REV!B:O,4,FALSE)</f>
        <v>93469000</v>
      </c>
      <c r="M175" s="11">
        <f>VLOOKUP(B175,RoA!B:O,4,FALSE)</f>
        <v>3.57</v>
      </c>
      <c r="N175" s="11">
        <f>VLOOKUP(B175,RoE!B:O,4,FALSE)</f>
        <v>11.14</v>
      </c>
      <c r="O175" s="11">
        <f>VLOOKUP(B175,ASSET!B:P,4,FALSE)</f>
        <v>186959000</v>
      </c>
      <c r="P175" s="11">
        <f>VLOOKUP(B175,MCAP!B:P,4,FALSE)</f>
        <v>125688446</v>
      </c>
      <c r="Q175" s="11">
        <f>VLOOKUP(B175,MB!B:O,4,FALSE)</f>
        <v>2.5099999999999998</v>
      </c>
      <c r="R175" s="11"/>
    </row>
    <row r="176" spans="1:18" x14ac:dyDescent="0.3">
      <c r="A176" s="20" t="s">
        <v>325</v>
      </c>
      <c r="B176" s="20">
        <v>912146</v>
      </c>
      <c r="C176" s="21">
        <f>VLOOKUP(B176,ESGC!B:C,2,FALSE)</f>
        <v>28.9208276646957</v>
      </c>
      <c r="D176" s="21" t="str">
        <f t="shared" si="7"/>
        <v>C</v>
      </c>
      <c r="E176" s="21">
        <f>VLOOKUP(B176,ESG!A:M,3,FALSE)</f>
        <v>50.9451036052535</v>
      </c>
      <c r="F176" s="11" t="b">
        <f t="shared" si="8"/>
        <v>0</v>
      </c>
      <c r="G176" s="11" t="str">
        <f t="shared" si="9"/>
        <v>B</v>
      </c>
      <c r="H176" s="11">
        <f>VLOOKUP(B176,NI!C:P,4,FALSE)</f>
        <v>453013</v>
      </c>
      <c r="I176" s="11">
        <f>VLOOKUP(B176,EBITDA!B:O,4,FALSE)</f>
        <v>1663602</v>
      </c>
      <c r="J176" s="11">
        <f>VLOOKUP(B176,EQIT!B:O,4,FALSE)</f>
        <v>5266849</v>
      </c>
      <c r="K176" s="11">
        <f>VLOOKUP(B176,DEBT!B:O,4,FALSE)</f>
        <v>13022166</v>
      </c>
      <c r="L176" s="11">
        <f>VLOOKUP(B176,REV!B:O,4,FALSE)</f>
        <v>3270629</v>
      </c>
      <c r="M176" s="11">
        <f>VLOOKUP(B176,RoA!B:O,4,FALSE)</f>
        <v>4.8600000000000003</v>
      </c>
      <c r="N176" s="11">
        <f>VLOOKUP(B176,RoE!B:O,4,FALSE)</f>
        <v>9.69</v>
      </c>
      <c r="O176" s="11">
        <f>VLOOKUP(B176,ASSET!B:P,4,FALSE)</f>
        <v>22474426</v>
      </c>
      <c r="P176" s="11">
        <f>VLOOKUP(B176,MCAP!B:P,4,FALSE)</f>
        <v>13463087</v>
      </c>
      <c r="Q176" s="11">
        <f>VLOOKUP(B176,MB!B:O,4,FALSE)</f>
        <v>3.09</v>
      </c>
      <c r="R176" s="11"/>
    </row>
    <row r="177" spans="1:18" x14ac:dyDescent="0.3">
      <c r="A177" s="20" t="s">
        <v>331</v>
      </c>
      <c r="B177" s="20">
        <v>519514</v>
      </c>
      <c r="C177" s="21">
        <f>VLOOKUP(B177,ESGC!B:C,2,FALSE)</f>
        <v>39.162344028520401</v>
      </c>
      <c r="D177" s="21" t="str">
        <f t="shared" si="7"/>
        <v>C</v>
      </c>
      <c r="E177" s="21">
        <f>VLOOKUP(B177,ESG!A:M,3,FALSE)</f>
        <v>65.383511586452698</v>
      </c>
      <c r="F177" s="11" t="b">
        <f t="shared" si="8"/>
        <v>0</v>
      </c>
      <c r="G177" s="11" t="str">
        <f t="shared" si="9"/>
        <v>B</v>
      </c>
      <c r="H177" s="11">
        <f>VLOOKUP(B177,NI!C:P,4,FALSE)</f>
        <v>1163000</v>
      </c>
      <c r="I177" s="11">
        <f>VLOOKUP(B177,EBITDA!B:O,4,FALSE)</f>
        <v>3564000</v>
      </c>
      <c r="J177" s="11">
        <f>VLOOKUP(B177,EQIT!B:O,4,FALSE)</f>
        <v>5792000</v>
      </c>
      <c r="K177" s="11">
        <f>VLOOKUP(B177,DEBT!B:O,4,FALSE)</f>
        <v>8337000</v>
      </c>
      <c r="L177" s="11">
        <f>VLOOKUP(B177,REV!B:O,4,FALSE)</f>
        <v>13310000</v>
      </c>
      <c r="M177" s="11">
        <f>VLOOKUP(B177,RoA!B:O,4,FALSE)</f>
        <v>7.37</v>
      </c>
      <c r="N177" s="11">
        <f>VLOOKUP(B177,RoE!B:O,4,FALSE)</f>
        <v>19.36</v>
      </c>
      <c r="O177" s="11">
        <f>VLOOKUP(B177,ASSET!B:P,4,FALSE)</f>
        <v>20175000</v>
      </c>
      <c r="P177" s="11">
        <f>VLOOKUP(B177,MCAP!B:P,4,FALSE)</f>
        <v>16338267</v>
      </c>
      <c r="Q177" s="11">
        <f>VLOOKUP(B177,MB!B:O,4,FALSE)</f>
        <v>3.43</v>
      </c>
      <c r="R177" s="11"/>
    </row>
    <row r="178" spans="1:18" x14ac:dyDescent="0.3">
      <c r="A178" s="20" t="s">
        <v>3</v>
      </c>
      <c r="B178" s="20">
        <v>312367</v>
      </c>
      <c r="C178" s="21">
        <f>VLOOKUP(B178,ESGC!B:C,2,FALSE)</f>
        <v>34.591233766233699</v>
      </c>
      <c r="D178" s="21" t="str">
        <f t="shared" si="7"/>
        <v>C</v>
      </c>
      <c r="E178" s="21">
        <f>VLOOKUP(B178,ESG!A:M,3,FALSE)</f>
        <v>34.591233766233699</v>
      </c>
      <c r="F178" s="11" t="b">
        <f t="shared" si="8"/>
        <v>1</v>
      </c>
      <c r="G178" s="11" t="str">
        <f t="shared" si="9"/>
        <v>C</v>
      </c>
      <c r="H178" s="11">
        <f>VLOOKUP(B178,NI!C:P,4,FALSE)</f>
        <v>227000</v>
      </c>
      <c r="I178" s="11">
        <f>VLOOKUP(B178,EBITDA!B:O,4,FALSE)</f>
        <v>241000</v>
      </c>
      <c r="J178" s="11">
        <f>VLOOKUP(B178,EQIT!B:O,4,FALSE)</f>
        <v>240000</v>
      </c>
      <c r="K178" s="11">
        <f>VLOOKUP(B178,DEBT!B:O,4,FALSE)</f>
        <v>0</v>
      </c>
      <c r="L178" s="11">
        <f>VLOOKUP(B178,REV!B:O,4,FALSE)</f>
        <v>1349000</v>
      </c>
      <c r="M178" s="11" t="str">
        <f>VLOOKUP(B178,RoA!B:O,4,FALSE)</f>
        <v>NA</v>
      </c>
      <c r="N178" s="11" t="str">
        <f>VLOOKUP(B178,RoE!B:O,4,FALSE)</f>
        <v>NA</v>
      </c>
      <c r="O178" s="11">
        <f>VLOOKUP(B178,ASSET!B:P,4,FALSE)</f>
        <v>855000</v>
      </c>
      <c r="P178" s="11" t="str">
        <f>VLOOKUP(B178,MCAP!B:P,4,FALSE)</f>
        <v>NA</v>
      </c>
      <c r="Q178" s="11">
        <f>VLOOKUP(B178,MB!B:O,4,FALSE)</f>
        <v>24.93</v>
      </c>
      <c r="R178" s="11"/>
    </row>
    <row r="179" spans="1:18" x14ac:dyDescent="0.3">
      <c r="A179" s="20" t="s">
        <v>5</v>
      </c>
      <c r="B179" s="20" t="s">
        <v>351</v>
      </c>
      <c r="C179" s="21">
        <f>VLOOKUP(B179,ESGC!B:C,2,FALSE)</f>
        <v>37.2962121212121</v>
      </c>
      <c r="D179" s="21" t="str">
        <f t="shared" si="7"/>
        <v>C</v>
      </c>
      <c r="E179" s="21">
        <f>VLOOKUP(B179,ESG!A:M,3,FALSE)</f>
        <v>37.2962121212121</v>
      </c>
      <c r="F179" s="11" t="b">
        <f t="shared" si="8"/>
        <v>1</v>
      </c>
      <c r="G179" s="11" t="str">
        <f t="shared" si="9"/>
        <v>C</v>
      </c>
      <c r="H179" s="11">
        <f>VLOOKUP(B179,NI!C:P,4,FALSE)</f>
        <v>238317</v>
      </c>
      <c r="I179" s="11">
        <f>VLOOKUP(B179,EBITDA!B:O,4,FALSE)</f>
        <v>564707</v>
      </c>
      <c r="J179" s="11">
        <f>VLOOKUP(B179,EQIT!B:O,4,FALSE)</f>
        <v>1023795</v>
      </c>
      <c r="K179" s="11">
        <f>VLOOKUP(B179,DEBT!B:O,4,FALSE)</f>
        <v>535672</v>
      </c>
      <c r="L179" s="11">
        <f>VLOOKUP(B179,REV!B:O,4,FALSE)</f>
        <v>4844404</v>
      </c>
      <c r="M179" s="11">
        <f>VLOOKUP(B179,RoA!B:O,4,FALSE)</f>
        <v>9.51</v>
      </c>
      <c r="N179" s="11">
        <f>VLOOKUP(B179,RoE!B:O,4,FALSE)</f>
        <v>23.2</v>
      </c>
      <c r="O179" s="11">
        <f>VLOOKUP(B179,ASSET!B:P,4,FALSE)</f>
        <v>2805566</v>
      </c>
      <c r="P179" s="11">
        <f>VLOOKUP(B179,MCAP!B:P,4,FALSE)</f>
        <v>3763289</v>
      </c>
      <c r="Q179" s="11">
        <f>VLOOKUP(B179,MB!B:O,4,FALSE)</f>
        <v>3.42</v>
      </c>
      <c r="R179" s="11"/>
    </row>
    <row r="180" spans="1:18" x14ac:dyDescent="0.3">
      <c r="A180" s="20" t="s">
        <v>11</v>
      </c>
      <c r="B180" s="20">
        <v>277355</v>
      </c>
      <c r="C180" s="21">
        <f>VLOOKUP(B180,ESGC!B:C,2,FALSE)</f>
        <v>44.900541125541103</v>
      </c>
      <c r="D180" s="21" t="str">
        <f t="shared" si="7"/>
        <v>C</v>
      </c>
      <c r="E180" s="21">
        <f>VLOOKUP(B180,ESG!A:M,3,FALSE)</f>
        <v>44.900541125541103</v>
      </c>
      <c r="F180" s="11" t="b">
        <f t="shared" si="8"/>
        <v>1</v>
      </c>
      <c r="G180" s="11" t="str">
        <f t="shared" si="9"/>
        <v>C</v>
      </c>
      <c r="H180" s="11">
        <f>VLOOKUP(B180,NI!C:P,4,FALSE)</f>
        <v>100967</v>
      </c>
      <c r="I180" s="11">
        <f>VLOOKUP(B180,EBITDA!B:O,4,FALSE)</f>
        <v>243186</v>
      </c>
      <c r="J180" s="11">
        <f>VLOOKUP(B180,EQIT!B:O,4,FALSE)</f>
        <v>1358552</v>
      </c>
      <c r="K180" s="11">
        <f>VLOOKUP(B180,DEBT!B:O,4,FALSE)</f>
        <v>199855</v>
      </c>
      <c r="L180" s="11">
        <f>VLOOKUP(B180,REV!B:O,4,FALSE)</f>
        <v>636406</v>
      </c>
      <c r="M180" s="11">
        <f>VLOOKUP(B180,RoA!B:O,4,FALSE)</f>
        <v>8.9600000000000009</v>
      </c>
      <c r="N180" s="11">
        <f>VLOOKUP(B180,RoE!B:O,4,FALSE)</f>
        <v>8.73</v>
      </c>
      <c r="O180" s="11">
        <f>VLOOKUP(B180,ASSET!B:P,4,FALSE)</f>
        <v>1370584</v>
      </c>
      <c r="P180" s="11">
        <f>VLOOKUP(B180,MCAP!B:P,4,FALSE)</f>
        <v>5750957</v>
      </c>
      <c r="Q180" s="11">
        <f>VLOOKUP(B180,MB!B:O,4,FALSE)</f>
        <v>3.7</v>
      </c>
      <c r="R180" s="11"/>
    </row>
    <row r="181" spans="1:18" x14ac:dyDescent="0.3">
      <c r="A181" s="20" t="s">
        <v>13</v>
      </c>
      <c r="B181" s="20">
        <v>325596</v>
      </c>
      <c r="C181" s="21">
        <f>VLOOKUP(B181,ESGC!B:C,2,FALSE)</f>
        <v>40.7485650510204</v>
      </c>
      <c r="D181" s="21" t="str">
        <f t="shared" si="7"/>
        <v>C</v>
      </c>
      <c r="E181" s="21">
        <f>VLOOKUP(B181,ESG!A:M,3,FALSE)</f>
        <v>40.7485650510204</v>
      </c>
      <c r="F181" s="11" t="b">
        <f t="shared" si="8"/>
        <v>1</v>
      </c>
      <c r="G181" s="11" t="str">
        <f t="shared" si="9"/>
        <v>C</v>
      </c>
      <c r="H181" s="11">
        <f>VLOOKUP(B181,NI!C:P,4,FALSE)</f>
        <v>141030</v>
      </c>
      <c r="I181" s="11">
        <f>VLOOKUP(B181,EBITDA!B:O,4,FALSE)</f>
        <v>514805</v>
      </c>
      <c r="J181" s="11">
        <f>VLOOKUP(B181,EQIT!B:O,4,FALSE)</f>
        <v>1849465</v>
      </c>
      <c r="K181" s="11">
        <f>VLOOKUP(B181,DEBT!B:O,4,FALSE)</f>
        <v>905649</v>
      </c>
      <c r="L181" s="11">
        <f>VLOOKUP(B181,REV!B:O,4,FALSE)</f>
        <v>2496651</v>
      </c>
      <c r="M181" s="11">
        <f>VLOOKUP(B181,RoA!B:O,4,FALSE)</f>
        <v>4.78</v>
      </c>
      <c r="N181" s="11">
        <f>VLOOKUP(B181,RoE!B:O,4,FALSE)</f>
        <v>7.99</v>
      </c>
      <c r="O181" s="11">
        <f>VLOOKUP(B181,ASSET!B:P,4,FALSE)</f>
        <v>3410141</v>
      </c>
      <c r="P181" s="11">
        <f>VLOOKUP(B181,MCAP!B:P,4,FALSE)</f>
        <v>2813278</v>
      </c>
      <c r="Q181" s="11">
        <f>VLOOKUP(B181,MB!B:O,4,FALSE)</f>
        <v>1.78</v>
      </c>
      <c r="R181" s="11"/>
    </row>
    <row r="182" spans="1:18" x14ac:dyDescent="0.3">
      <c r="A182" s="20" t="s">
        <v>18</v>
      </c>
      <c r="B182" s="20">
        <v>891399</v>
      </c>
      <c r="C182" s="21">
        <f>VLOOKUP(B182,ESGC!B:C,2,FALSE)</f>
        <v>27.164145768025101</v>
      </c>
      <c r="D182" s="21" t="str">
        <f t="shared" si="7"/>
        <v>C</v>
      </c>
      <c r="E182" s="21">
        <f>VLOOKUP(B182,ESG!A:M,3,FALSE)</f>
        <v>38.811050156739803</v>
      </c>
      <c r="F182" s="11" t="b">
        <f t="shared" si="8"/>
        <v>0</v>
      </c>
      <c r="G182" s="11" t="str">
        <f t="shared" si="9"/>
        <v>C</v>
      </c>
      <c r="H182" s="11">
        <f>VLOOKUP(B182,NI!C:P,4,FALSE)</f>
        <v>476000</v>
      </c>
      <c r="I182" s="11">
        <f>VLOOKUP(B182,EBITDA!B:O,4,FALSE)</f>
        <v>1008000</v>
      </c>
      <c r="J182" s="11">
        <f>VLOOKUP(B182,EQIT!B:O,4,FALSE)</f>
        <v>1197000</v>
      </c>
      <c r="K182" s="11">
        <f>VLOOKUP(B182,DEBT!B:O,4,FALSE)</f>
        <v>1361000</v>
      </c>
      <c r="L182" s="11">
        <f>VLOOKUP(B182,REV!B:O,4,FALSE)</f>
        <v>14835000</v>
      </c>
      <c r="M182" s="11">
        <f>VLOOKUP(B182,RoA!B:O,4,FALSE)</f>
        <v>10.130000000000001</v>
      </c>
      <c r="N182" s="11">
        <f>VLOOKUP(B182,RoE!B:O,4,FALSE)</f>
        <v>58.48</v>
      </c>
      <c r="O182" s="11">
        <f>VLOOKUP(B182,ASSET!B:P,4,FALSE)</f>
        <v>6225000</v>
      </c>
      <c r="P182" s="11">
        <f>VLOOKUP(B182,MCAP!B:P,4,FALSE)</f>
        <v>38538240</v>
      </c>
      <c r="Q182" s="11">
        <f>VLOOKUP(B182,MB!B:O,4,FALSE)</f>
        <v>30.96</v>
      </c>
      <c r="R182" s="11"/>
    </row>
    <row r="183" spans="1:18" x14ac:dyDescent="0.3">
      <c r="A183" s="20" t="s">
        <v>25</v>
      </c>
      <c r="B183" s="20">
        <v>154680</v>
      </c>
      <c r="C183" s="21">
        <f>VLOOKUP(B183,ESGC!B:C,2,FALSE)</f>
        <v>33.994805194805203</v>
      </c>
      <c r="D183" s="21" t="str">
        <f t="shared" si="7"/>
        <v>C</v>
      </c>
      <c r="E183" s="21">
        <f>VLOOKUP(B183,ESG!A:M,3,FALSE)</f>
        <v>33.994805194805203</v>
      </c>
      <c r="F183" s="11" t="b">
        <f t="shared" si="8"/>
        <v>1</v>
      </c>
      <c r="G183" s="11" t="str">
        <f t="shared" si="9"/>
        <v>C</v>
      </c>
      <c r="H183" s="11">
        <f>VLOOKUP(B183,NI!C:P,4,FALSE)</f>
        <v>493768</v>
      </c>
      <c r="I183" s="11">
        <f>VLOOKUP(B183,EBITDA!B:O,4,FALSE)</f>
        <v>965100</v>
      </c>
      <c r="J183" s="11">
        <f>VLOOKUP(B183,EQIT!B:O,4,FALSE)</f>
        <v>3099720</v>
      </c>
      <c r="K183" s="11">
        <f>VLOOKUP(B183,DEBT!B:O,4,FALSE)</f>
        <v>1227774</v>
      </c>
      <c r="L183" s="11">
        <f>VLOOKUP(B183,REV!B:O,4,FALSE)</f>
        <v>66074312</v>
      </c>
      <c r="M183" s="11">
        <f>VLOOKUP(B183,RoA!B:O,4,FALSE)</f>
        <v>4.13</v>
      </c>
      <c r="N183" s="11">
        <f>VLOOKUP(B183,RoE!B:O,4,FALSE)</f>
        <v>12.96</v>
      </c>
      <c r="O183" s="11">
        <f>VLOOKUP(B183,ASSET!B:P,4,FALSE)</f>
        <v>12310064</v>
      </c>
      <c r="P183" s="11">
        <f>VLOOKUP(B183,MCAP!B:P,4,FALSE)</f>
        <v>7604394</v>
      </c>
      <c r="Q183" s="11">
        <f>VLOOKUP(B183,MB!B:O,4,FALSE)</f>
        <v>2.65</v>
      </c>
      <c r="R183" s="11"/>
    </row>
    <row r="184" spans="1:18" x14ac:dyDescent="0.3">
      <c r="A184" s="20" t="s">
        <v>27</v>
      </c>
      <c r="B184" s="20">
        <v>546075</v>
      </c>
      <c r="C184" s="21">
        <f>VLOOKUP(B184,ESGC!B:C,2,FALSE)</f>
        <v>47.756765300961099</v>
      </c>
      <c r="D184" s="21" t="str">
        <f t="shared" si="7"/>
        <v>C</v>
      </c>
      <c r="E184" s="21">
        <f>VLOOKUP(B184,ESG!A:M,3,FALSE)</f>
        <v>47.756765300961099</v>
      </c>
      <c r="F184" s="11" t="b">
        <f t="shared" si="8"/>
        <v>1</v>
      </c>
      <c r="G184" s="11" t="str">
        <f t="shared" si="9"/>
        <v>C</v>
      </c>
      <c r="H184" s="11">
        <f>VLOOKUP(B184,NI!C:P,4,FALSE)</f>
        <v>353194</v>
      </c>
      <c r="I184" s="11">
        <f>VLOOKUP(B184,EBITDA!B:O,4,FALSE)</f>
        <v>630726</v>
      </c>
      <c r="J184" s="11">
        <f>VLOOKUP(B184,EQIT!B:O,4,FALSE)</f>
        <v>1264914</v>
      </c>
      <c r="K184" s="11">
        <f>VLOOKUP(B184,DEBT!B:O,4,FALSE)</f>
        <v>722636</v>
      </c>
      <c r="L184" s="11">
        <f>VLOOKUP(B184,REV!B:O,4,FALSE)</f>
        <v>2851041</v>
      </c>
      <c r="M184" s="11">
        <f>VLOOKUP(B184,RoA!B:O,4,FALSE)</f>
        <v>15.49</v>
      </c>
      <c r="N184" s="11">
        <f>VLOOKUP(B184,RoE!B:O,4,FALSE)</f>
        <v>32.58</v>
      </c>
      <c r="O184" s="11">
        <f>VLOOKUP(B184,ASSET!B:P,4,FALSE)</f>
        <v>2675733</v>
      </c>
      <c r="P184" s="11">
        <f>VLOOKUP(B184,MCAP!B:P,4,FALSE)</f>
        <v>8396779</v>
      </c>
      <c r="Q184" s="11">
        <f>VLOOKUP(B184,MB!B:O,4,FALSE)</f>
        <v>5.51</v>
      </c>
      <c r="R184" s="11"/>
    </row>
    <row r="185" spans="1:18" x14ac:dyDescent="0.3">
      <c r="A185" s="20" t="s">
        <v>31</v>
      </c>
      <c r="B185" s="20">
        <v>921983</v>
      </c>
      <c r="C185" s="21">
        <f>VLOOKUP(B185,ESGC!B:C,2,FALSE)</f>
        <v>48.5671918236186</v>
      </c>
      <c r="D185" s="21" t="str">
        <f t="shared" si="7"/>
        <v>C</v>
      </c>
      <c r="E185" s="21">
        <f>VLOOKUP(B185,ESG!A:M,3,FALSE)</f>
        <v>48.5671918236186</v>
      </c>
      <c r="F185" s="11" t="b">
        <f t="shared" si="8"/>
        <v>1</v>
      </c>
      <c r="G185" s="11" t="str">
        <f t="shared" si="9"/>
        <v>C</v>
      </c>
      <c r="H185" s="11">
        <f>VLOOKUP(B185,NI!C:P,4,FALSE)</f>
        <v>2806678</v>
      </c>
      <c r="I185" s="11">
        <f>VLOOKUP(B185,EBITDA!B:O,4,FALSE)</f>
        <v>7352638</v>
      </c>
      <c r="J185" s="11">
        <f>VLOOKUP(B185,EQIT!B:O,4,FALSE)</f>
        <v>15279592</v>
      </c>
      <c r="K185" s="11">
        <f>VLOOKUP(B185,DEBT!B:O,4,FALSE)</f>
        <v>4226679</v>
      </c>
      <c r="L185" s="11">
        <f>VLOOKUP(B185,REV!B:O,4,FALSE)</f>
        <v>9977858</v>
      </c>
      <c r="M185" s="11">
        <f>VLOOKUP(B185,RoA!B:O,4,FALSE)</f>
        <v>11.2</v>
      </c>
      <c r="N185" s="11">
        <f>VLOOKUP(B185,RoE!B:O,4,FALSE)</f>
        <v>19.78</v>
      </c>
      <c r="O185" s="11">
        <f>VLOOKUP(B185,ASSET!B:P,4,FALSE)</f>
        <v>28634651</v>
      </c>
      <c r="P185" s="11">
        <f>VLOOKUP(B185,MCAP!B:P,4,FALSE)</f>
        <v>35802970</v>
      </c>
      <c r="Q185" s="11">
        <f>VLOOKUP(B185,MB!B:O,4,FALSE)</f>
        <v>1.93</v>
      </c>
      <c r="R185" s="11"/>
    </row>
    <row r="186" spans="1:18" x14ac:dyDescent="0.3">
      <c r="A186" s="20" t="s">
        <v>32</v>
      </c>
      <c r="B186" s="20">
        <v>132808</v>
      </c>
      <c r="C186" s="21">
        <f>VLOOKUP(B186,ESGC!B:C,2,FALSE)</f>
        <v>48.750242007220898</v>
      </c>
      <c r="D186" s="21" t="str">
        <f t="shared" si="7"/>
        <v>C</v>
      </c>
      <c r="E186" s="21">
        <f>VLOOKUP(B186,ESG!A:M,3,FALSE)</f>
        <v>48.750242007220898</v>
      </c>
      <c r="F186" s="11" t="b">
        <f t="shared" si="8"/>
        <v>1</v>
      </c>
      <c r="G186" s="11" t="str">
        <f t="shared" si="9"/>
        <v>C</v>
      </c>
      <c r="H186" s="11">
        <f>VLOOKUP(B186,NI!C:P,4,FALSE)</f>
        <v>-114070</v>
      </c>
      <c r="I186" s="11">
        <f>VLOOKUP(B186,EBITDA!B:O,4,FALSE)</f>
        <v>894607</v>
      </c>
      <c r="J186" s="11">
        <f>VLOOKUP(B186,EQIT!B:O,4,FALSE)</f>
        <v>1031645</v>
      </c>
      <c r="K186" s="11">
        <f>VLOOKUP(B186,DEBT!B:O,4,FALSE)</f>
        <v>7531782</v>
      </c>
      <c r="L186" s="11">
        <f>VLOOKUP(B186,REV!B:O,4,FALSE)</f>
        <v>1721184</v>
      </c>
      <c r="M186" s="11">
        <f>VLOOKUP(B186,RoA!B:O,4,FALSE)</f>
        <v>2.91</v>
      </c>
      <c r="N186" s="11">
        <f>VLOOKUP(B186,RoE!B:O,4,FALSE)</f>
        <v>-2.83</v>
      </c>
      <c r="O186" s="11">
        <f>VLOOKUP(B186,ASSET!B:P,4,FALSE)</f>
        <v>10597547</v>
      </c>
      <c r="P186" s="11">
        <f>VLOOKUP(B186,MCAP!B:P,4,FALSE)</f>
        <v>3338615</v>
      </c>
      <c r="Q186" s="11">
        <f>VLOOKUP(B186,MB!B:O,4,FALSE)</f>
        <v>4.22</v>
      </c>
      <c r="R186" s="11"/>
    </row>
    <row r="187" spans="1:18" x14ac:dyDescent="0.3">
      <c r="A187" s="20" t="s">
        <v>37</v>
      </c>
      <c r="B187" s="20" t="s">
        <v>355</v>
      </c>
      <c r="C187" s="21">
        <f>VLOOKUP(B187,ESGC!B:C,2,FALSE)</f>
        <v>30.024257884972101</v>
      </c>
      <c r="D187" s="21" t="str">
        <f t="shared" si="7"/>
        <v>C</v>
      </c>
      <c r="E187" s="21">
        <f>VLOOKUP(B187,ESG!A:M,3,FALSE)</f>
        <v>41.170964749536097</v>
      </c>
      <c r="F187" s="11" t="b">
        <f t="shared" si="8"/>
        <v>0</v>
      </c>
      <c r="G187" s="11" t="str">
        <f t="shared" si="9"/>
        <v>C</v>
      </c>
      <c r="H187" s="11">
        <f>VLOOKUP(B187,NI!C:P,4,FALSE)</f>
        <v>653746</v>
      </c>
      <c r="I187" s="11">
        <f>VLOOKUP(B187,EBITDA!B:O,4,FALSE)</f>
        <v>1106527</v>
      </c>
      <c r="J187" s="11">
        <f>VLOOKUP(B187,EQIT!B:O,4,FALSE)</f>
        <v>4065519</v>
      </c>
      <c r="K187" s="11">
        <f>VLOOKUP(B187,DEBT!B:O,4,FALSE)</f>
        <v>993023</v>
      </c>
      <c r="L187" s="11">
        <f>VLOOKUP(B187,REV!B:O,4,FALSE)</f>
        <v>8441701</v>
      </c>
      <c r="M187" s="11">
        <f>VLOOKUP(B187,RoA!B:O,4,FALSE)</f>
        <v>2.67</v>
      </c>
      <c r="N187" s="11">
        <f>VLOOKUP(B187,RoE!B:O,4,FALSE)</f>
        <v>16.82</v>
      </c>
      <c r="O187" s="11">
        <f>VLOOKUP(B187,ASSET!B:P,4,FALSE)</f>
        <v>26750316</v>
      </c>
      <c r="P187" s="11">
        <f>VLOOKUP(B187,MCAP!B:P,4,FALSE)</f>
        <v>7881356</v>
      </c>
      <c r="Q187" s="11">
        <f>VLOOKUP(B187,MB!B:O,4,FALSE)</f>
        <v>1.51</v>
      </c>
      <c r="R187" s="11"/>
    </row>
    <row r="188" spans="1:18" x14ac:dyDescent="0.3">
      <c r="A188" s="20" t="s">
        <v>39</v>
      </c>
      <c r="B188" s="20">
        <v>702259</v>
      </c>
      <c r="C188" s="21">
        <f>VLOOKUP(B188,ESGC!B:C,2,FALSE)</f>
        <v>49.129545454545401</v>
      </c>
      <c r="D188" s="21" t="str">
        <f t="shared" si="7"/>
        <v>C</v>
      </c>
      <c r="E188" s="21">
        <f>VLOOKUP(B188,ESG!A:M,3,FALSE)</f>
        <v>49.129545454545401</v>
      </c>
      <c r="F188" s="11" t="b">
        <f t="shared" si="8"/>
        <v>1</v>
      </c>
      <c r="G188" s="11" t="str">
        <f t="shared" si="9"/>
        <v>C</v>
      </c>
      <c r="H188" s="11">
        <f>VLOOKUP(B188,NI!C:P,4,FALSE)</f>
        <v>356200</v>
      </c>
      <c r="I188" s="11">
        <f>VLOOKUP(B188,EBITDA!B:O,4,FALSE)</f>
        <v>534700</v>
      </c>
      <c r="J188" s="11">
        <f>VLOOKUP(B188,EQIT!B:O,4,FALSE)</f>
        <v>1230500</v>
      </c>
      <c r="K188" s="11">
        <f>VLOOKUP(B188,DEBT!B:O,4,FALSE)</f>
        <v>0</v>
      </c>
      <c r="L188" s="11">
        <f>VLOOKUP(B188,REV!B:O,4,FALSE)</f>
        <v>2171900</v>
      </c>
      <c r="M188" s="11">
        <f>VLOOKUP(B188,RoA!B:O,4,FALSE)</f>
        <v>18.29</v>
      </c>
      <c r="N188" s="11">
        <f>VLOOKUP(B188,RoE!B:O,4,FALSE)</f>
        <v>30.37</v>
      </c>
      <c r="O188" s="11">
        <f>VLOOKUP(B188,ASSET!B:P,4,FALSE)</f>
        <v>2157600</v>
      </c>
      <c r="P188" s="11">
        <f>VLOOKUP(B188,MCAP!B:P,4,FALSE)</f>
        <v>11444800</v>
      </c>
      <c r="Q188" s="11">
        <f>VLOOKUP(B188,MB!B:O,4,FALSE)</f>
        <v>9.2200000000000006</v>
      </c>
      <c r="R188" s="11"/>
    </row>
    <row r="189" spans="1:18" x14ac:dyDescent="0.3">
      <c r="A189" s="20" t="s">
        <v>40</v>
      </c>
      <c r="B189" s="20">
        <v>912669</v>
      </c>
      <c r="C189" s="21">
        <f>VLOOKUP(B189,ESGC!B:C,2,FALSE)</f>
        <v>37.687437686939099</v>
      </c>
      <c r="D189" s="21" t="str">
        <f t="shared" si="7"/>
        <v>C</v>
      </c>
      <c r="E189" s="21">
        <f>VLOOKUP(B189,ESG!A:M,3,FALSE)</f>
        <v>37.687437686939099</v>
      </c>
      <c r="F189" s="11" t="b">
        <f t="shared" si="8"/>
        <v>1</v>
      </c>
      <c r="G189" s="11" t="str">
        <f t="shared" si="9"/>
        <v>C</v>
      </c>
      <c r="H189" s="11">
        <f>VLOOKUP(B189,NI!C:P,4,FALSE)</f>
        <v>1021200</v>
      </c>
      <c r="I189" s="11">
        <f>VLOOKUP(B189,EBITDA!B:O,4,FALSE)</f>
        <v>2007200</v>
      </c>
      <c r="J189" s="11">
        <f>VLOOKUP(B189,EQIT!B:O,4,FALSE)</f>
        <v>5147900</v>
      </c>
      <c r="K189" s="11">
        <f>VLOOKUP(B189,DEBT!B:O,4,FALSE)</f>
        <v>43700</v>
      </c>
      <c r="L189" s="11">
        <f>VLOOKUP(B189,REV!B:O,4,FALSE)</f>
        <v>7800000</v>
      </c>
      <c r="M189" s="11">
        <f>VLOOKUP(B189,RoA!B:O,4,FALSE)</f>
        <v>4.43</v>
      </c>
      <c r="N189" s="11">
        <f>VLOOKUP(B189,RoE!B:O,4,FALSE)</f>
        <v>20.41</v>
      </c>
      <c r="O189" s="11">
        <f>VLOOKUP(B189,ASSET!B:P,4,FALSE)</f>
        <v>26647100</v>
      </c>
      <c r="P189" s="11">
        <f>VLOOKUP(B189,MCAP!B:P,4,FALSE)</f>
        <v>23859174</v>
      </c>
      <c r="Q189" s="11">
        <f>VLOOKUP(B189,MB!B:O,4,FALSE)</f>
        <v>4.82</v>
      </c>
      <c r="R189" s="11"/>
    </row>
    <row r="190" spans="1:18" x14ac:dyDescent="0.3">
      <c r="A190" s="20" t="s">
        <v>41</v>
      </c>
      <c r="B190" s="20">
        <v>544616</v>
      </c>
      <c r="C190" s="21">
        <f>VLOOKUP(B190,ESGC!B:C,2,FALSE)</f>
        <v>28.891666666666602</v>
      </c>
      <c r="D190" s="21" t="str">
        <f t="shared" si="7"/>
        <v>C</v>
      </c>
      <c r="E190" s="21">
        <f>VLOOKUP(B190,ESG!A:M,3,FALSE)</f>
        <v>47.177272727272701</v>
      </c>
      <c r="F190" s="11" t="b">
        <f t="shared" si="8"/>
        <v>0</v>
      </c>
      <c r="G190" s="11" t="str">
        <f t="shared" si="9"/>
        <v>C</v>
      </c>
      <c r="H190" s="11">
        <f>VLOOKUP(B190,NI!C:P,4,FALSE)</f>
        <v>595672</v>
      </c>
      <c r="I190" s="11">
        <f>VLOOKUP(B190,EBITDA!B:O,4,FALSE)</f>
        <v>1217496</v>
      </c>
      <c r="J190" s="11">
        <f>VLOOKUP(B190,EQIT!B:O,4,FALSE)</f>
        <v>403200</v>
      </c>
      <c r="K190" s="11">
        <f>VLOOKUP(B190,DEBT!B:O,4,FALSE)</f>
        <v>1998128</v>
      </c>
      <c r="L190" s="11">
        <f>VLOOKUP(B190,REV!B:O,4,FALSE)</f>
        <v>6169804</v>
      </c>
      <c r="M190" s="11">
        <f>VLOOKUP(B190,RoA!B:O,4,FALSE)</f>
        <v>14.53</v>
      </c>
      <c r="N190" s="11">
        <f>VLOOKUP(B190,RoE!B:O,4,FALSE)</f>
        <v>136.51</v>
      </c>
      <c r="O190" s="11">
        <f>VLOOKUP(B190,ASSET!B:P,4,FALSE)</f>
        <v>4783378</v>
      </c>
      <c r="P190" s="11">
        <f>VLOOKUP(B190,MCAP!B:P,4,FALSE)</f>
        <v>7909264</v>
      </c>
      <c r="Q190" s="11">
        <f>VLOOKUP(B190,MB!B:O,4,FALSE)</f>
        <v>33.409999999999997</v>
      </c>
      <c r="R190" s="11"/>
    </row>
    <row r="191" spans="1:18" x14ac:dyDescent="0.3">
      <c r="A191" s="20" t="s">
        <v>42</v>
      </c>
      <c r="B191" s="20">
        <v>130502</v>
      </c>
      <c r="C191" s="21">
        <f>VLOOKUP(B191,ESGC!B:C,2,FALSE)</f>
        <v>39.143900873138101</v>
      </c>
      <c r="D191" s="21" t="str">
        <f t="shared" si="7"/>
        <v>C</v>
      </c>
      <c r="E191" s="21">
        <f>VLOOKUP(B191,ESG!A:M,3,FALSE)</f>
        <v>39.143900873138101</v>
      </c>
      <c r="F191" s="11" t="b">
        <f t="shared" si="8"/>
        <v>1</v>
      </c>
      <c r="G191" s="11" t="str">
        <f t="shared" si="9"/>
        <v>C</v>
      </c>
      <c r="H191" s="11">
        <f>VLOOKUP(B191,NI!C:P,4,FALSE)</f>
        <v>238968</v>
      </c>
      <c r="I191" s="11">
        <f>VLOOKUP(B191,EBITDA!B:O,4,FALSE)</f>
        <v>467178</v>
      </c>
      <c r="J191" s="11">
        <f>VLOOKUP(B191,EQIT!B:O,4,FALSE)</f>
        <v>2926654</v>
      </c>
      <c r="K191" s="11">
        <f>VLOOKUP(B191,DEBT!B:O,4,FALSE)</f>
        <v>3208202</v>
      </c>
      <c r="L191" s="11">
        <f>VLOOKUP(B191,REV!B:O,4,FALSE)</f>
        <v>812741</v>
      </c>
      <c r="M191" s="11">
        <f>VLOOKUP(B191,RoA!B:O,4,FALSE)</f>
        <v>6.7</v>
      </c>
      <c r="N191" s="11">
        <f>VLOOKUP(B191,RoE!B:O,4,FALSE)</f>
        <v>12.94</v>
      </c>
      <c r="O191" s="11">
        <f>VLOOKUP(B191,ASSET!B:P,4,FALSE)</f>
        <v>6736484</v>
      </c>
      <c r="P191" s="11">
        <f>VLOOKUP(B191,MCAP!B:P,4,FALSE)</f>
        <v>7278774</v>
      </c>
      <c r="Q191" s="11">
        <f>VLOOKUP(B191,MB!B:O,4,FALSE)</f>
        <v>3.16</v>
      </c>
      <c r="R191" s="11"/>
    </row>
    <row r="192" spans="1:18" x14ac:dyDescent="0.3">
      <c r="A192" s="20" t="s">
        <v>44</v>
      </c>
      <c r="B192" s="20">
        <v>921431</v>
      </c>
      <c r="C192" s="21">
        <f>VLOOKUP(B192,ESGC!B:C,2,FALSE)</f>
        <v>25.628550834597799</v>
      </c>
      <c r="D192" s="21" t="str">
        <f t="shared" si="7"/>
        <v>C</v>
      </c>
      <c r="E192" s="21">
        <f>VLOOKUP(B192,ESG!A:M,3,FALSE)</f>
        <v>42.257101669195698</v>
      </c>
      <c r="F192" s="11" t="b">
        <f t="shared" si="8"/>
        <v>0</v>
      </c>
      <c r="G192" s="11" t="str">
        <f t="shared" si="9"/>
        <v>C</v>
      </c>
      <c r="H192" s="11">
        <f>VLOOKUP(B192,NI!C:P,4,FALSE)</f>
        <v>1513900</v>
      </c>
      <c r="I192" s="11">
        <f>VLOOKUP(B192,EBITDA!B:O,4,FALSE)</f>
        <v>2842800</v>
      </c>
      <c r="J192" s="11">
        <f>VLOOKUP(B192,EQIT!B:O,4,FALSE)</f>
        <v>6305600</v>
      </c>
      <c r="K192" s="11">
        <f>VLOOKUP(B192,DEBT!B:O,4,FALSE)</f>
        <v>1084800</v>
      </c>
      <c r="L192" s="11">
        <f>VLOOKUP(B192,REV!B:O,4,FALSE)</f>
        <v>10428200</v>
      </c>
      <c r="M192" s="11">
        <f>VLOOKUP(B192,RoA!B:O,4,FALSE)</f>
        <v>16.77</v>
      </c>
      <c r="N192" s="11">
        <f>VLOOKUP(B192,RoE!B:O,4,FALSE)</f>
        <v>26.22</v>
      </c>
      <c r="O192" s="11">
        <f>VLOOKUP(B192,ASSET!B:P,4,FALSE)</f>
        <v>9856600</v>
      </c>
      <c r="P192" s="11">
        <f>VLOOKUP(B192,MCAP!B:P,4,FALSE)</f>
        <v>25578940</v>
      </c>
      <c r="Q192" s="11">
        <f>VLOOKUP(B192,MB!B:O,4,FALSE)</f>
        <v>4.51</v>
      </c>
      <c r="R192" s="11"/>
    </row>
    <row r="193" spans="1:18" x14ac:dyDescent="0.3">
      <c r="A193" s="20" t="s">
        <v>45</v>
      </c>
      <c r="B193" s="20">
        <v>932060</v>
      </c>
      <c r="C193" s="21">
        <f>VLOOKUP(B193,ESGC!B:C,2,FALSE)</f>
        <v>47.663731060606104</v>
      </c>
      <c r="D193" s="21" t="str">
        <f t="shared" si="7"/>
        <v>C</v>
      </c>
      <c r="E193" s="21">
        <f>VLOOKUP(B193,ESG!A:M,3,FALSE)</f>
        <v>47.663731060606104</v>
      </c>
      <c r="F193" s="11" t="b">
        <f t="shared" si="8"/>
        <v>1</v>
      </c>
      <c r="G193" s="11" t="str">
        <f t="shared" si="9"/>
        <v>C</v>
      </c>
      <c r="H193" s="11">
        <f>VLOOKUP(B193,NI!C:P,4,FALSE)</f>
        <v>281300</v>
      </c>
      <c r="I193" s="11">
        <f>VLOOKUP(B193,EBITDA!B:O,4,FALSE)</f>
        <v>794900</v>
      </c>
      <c r="J193" s="11">
        <f>VLOOKUP(B193,EQIT!B:O,4,FALSE)</f>
        <v>1342500</v>
      </c>
      <c r="K193" s="11">
        <f>VLOOKUP(B193,DEBT!B:O,4,FALSE)</f>
        <v>2358600</v>
      </c>
      <c r="L193" s="11">
        <f>VLOOKUP(B193,REV!B:O,4,FALSE)</f>
        <v>7475300</v>
      </c>
      <c r="M193" s="11">
        <f>VLOOKUP(B193,RoA!B:O,4,FALSE)</f>
        <v>6.4</v>
      </c>
      <c r="N193" s="11">
        <f>VLOOKUP(B193,RoE!B:O,4,FALSE)</f>
        <v>22.43</v>
      </c>
      <c r="O193" s="11">
        <f>VLOOKUP(B193,ASSET!B:P,4,FALSE)</f>
        <v>6016300</v>
      </c>
      <c r="P193" s="11">
        <f>VLOOKUP(B193,MCAP!B:P,4,FALSE)</f>
        <v>4510100</v>
      </c>
      <c r="Q193" s="11">
        <f>VLOOKUP(B193,MB!B:O,4,FALSE)</f>
        <v>4.17</v>
      </c>
      <c r="R193" s="11"/>
    </row>
    <row r="194" spans="1:18" x14ac:dyDescent="0.3">
      <c r="A194" s="20" t="s">
        <v>49</v>
      </c>
      <c r="B194" s="20">
        <v>992305</v>
      </c>
      <c r="C194" s="21">
        <f>VLOOKUP(B194,ESGC!B:C,2,FALSE)</f>
        <v>40.719711086015401</v>
      </c>
      <c r="D194" s="21" t="str">
        <f t="shared" si="7"/>
        <v>C</v>
      </c>
      <c r="E194" s="21">
        <f>VLOOKUP(B194,ESG!A:M,3,FALSE)</f>
        <v>40.719711086015401</v>
      </c>
      <c r="F194" s="11" t="b">
        <f t="shared" si="8"/>
        <v>1</v>
      </c>
      <c r="G194" s="11" t="str">
        <f t="shared" si="9"/>
        <v>C</v>
      </c>
      <c r="H194" s="11">
        <f>VLOOKUP(B194,NI!C:P,4,FALSE)</f>
        <v>1734000</v>
      </c>
      <c r="I194" s="11">
        <f>VLOOKUP(B194,EBITDA!B:O,4,FALSE)</f>
        <v>3734000</v>
      </c>
      <c r="J194" s="11">
        <f>VLOOKUP(B194,EQIT!B:O,4,FALSE)</f>
        <v>12632000</v>
      </c>
      <c r="K194" s="11">
        <f>VLOOKUP(B194,DEBT!B:O,4,FALSE)</f>
        <v>29327000</v>
      </c>
      <c r="L194" s="11">
        <f>VLOOKUP(B194,REV!B:O,4,FALSE)</f>
        <v>10668000</v>
      </c>
      <c r="M194" s="11">
        <f>VLOOKUP(B194,RoA!B:O,4,FALSE)</f>
        <v>1.87</v>
      </c>
      <c r="N194" s="11">
        <f>VLOOKUP(B194,RoE!B:O,4,FALSE)</f>
        <v>14.23</v>
      </c>
      <c r="O194" s="11">
        <f>VLOOKUP(B194,ASSET!B:P,4,FALSE)</f>
        <v>132618000</v>
      </c>
      <c r="P194" s="11">
        <f>VLOOKUP(B194,MCAP!B:P,4,FALSE)</f>
        <v>16744440</v>
      </c>
      <c r="Q194" s="11">
        <f>VLOOKUP(B194,MB!B:O,4,FALSE)</f>
        <v>1.83</v>
      </c>
      <c r="R194" s="11"/>
    </row>
    <row r="195" spans="1:18" x14ac:dyDescent="0.3">
      <c r="A195" s="20" t="s">
        <v>51</v>
      </c>
      <c r="B195" s="20">
        <v>874227</v>
      </c>
      <c r="C195" s="21">
        <f>VLOOKUP(B195,ESGC!B:C,2,FALSE)</f>
        <v>27.944171304885501</v>
      </c>
      <c r="D195" s="21" t="str">
        <f t="shared" ref="D195:D258" si="10">IF(C195&gt;75,"A",IF(C195&gt;50,"B",IF(C195&gt;25,"C","D")))</f>
        <v>C</v>
      </c>
      <c r="E195" s="21">
        <f>VLOOKUP(B195,ESG!A:M,3,FALSE)</f>
        <v>37.010791589363002</v>
      </c>
      <c r="F195" s="11" t="b">
        <f t="shared" ref="F195:F258" si="11">C195=E195</f>
        <v>0</v>
      </c>
      <c r="G195" s="11" t="str">
        <f t="shared" ref="G195:G258" si="12">IF(E195&gt;75,"A",IF(E195&gt;50,"B",IF(E195&gt;25,"C","D")))</f>
        <v>C</v>
      </c>
      <c r="H195" s="11">
        <f>VLOOKUP(B195,NI!C:P,4,FALSE)</f>
        <v>13213000</v>
      </c>
      <c r="I195" s="11">
        <f>VLOOKUP(B195,EBITDA!B:O,4,FALSE)</f>
        <v>24478000</v>
      </c>
      <c r="J195" s="11">
        <f>VLOOKUP(B195,EQIT!B:O,4,FALSE)</f>
        <v>120733000</v>
      </c>
      <c r="K195" s="11">
        <f>VLOOKUP(B195,DEBT!B:O,4,FALSE)</f>
        <v>33826000</v>
      </c>
      <c r="L195" s="11">
        <f>VLOOKUP(B195,REV!B:O,4,FALSE)</f>
        <v>118245000</v>
      </c>
      <c r="M195" s="11">
        <f>VLOOKUP(B195,RoA!B:O,4,FALSE)</f>
        <v>5.54</v>
      </c>
      <c r="N195" s="11">
        <f>VLOOKUP(B195,RoE!B:O,4,FALSE)</f>
        <v>11.53</v>
      </c>
      <c r="O195" s="11">
        <f>VLOOKUP(B195,ASSET!B:P,4,FALSE)</f>
        <v>273342000</v>
      </c>
      <c r="P195" s="11">
        <f>VLOOKUP(B195,MCAP!B:P,4,FALSE)</f>
        <v>219153329</v>
      </c>
      <c r="Q195" s="11">
        <f>VLOOKUP(B195,MB!B:O,4,FALSE)</f>
        <v>1.48</v>
      </c>
      <c r="R195" s="11"/>
    </row>
    <row r="196" spans="1:18" x14ac:dyDescent="0.3">
      <c r="A196" s="20" t="s">
        <v>55</v>
      </c>
      <c r="B196" s="20">
        <v>894371</v>
      </c>
      <c r="C196" s="21">
        <f>VLOOKUP(B196,ESGC!B:C,2,FALSE)</f>
        <v>41.409899845916797</v>
      </c>
      <c r="D196" s="21" t="str">
        <f t="shared" si="10"/>
        <v>C</v>
      </c>
      <c r="E196" s="21">
        <f>VLOOKUP(B196,ESG!A:M,3,FALSE)</f>
        <v>41.409899845916797</v>
      </c>
      <c r="F196" s="11" t="b">
        <f t="shared" si="11"/>
        <v>1</v>
      </c>
      <c r="G196" s="11" t="str">
        <f t="shared" si="12"/>
        <v>C</v>
      </c>
      <c r="H196" s="11">
        <f>VLOOKUP(B196,NI!C:P,4,FALSE)</f>
        <v>1098134</v>
      </c>
      <c r="I196" s="11">
        <f>VLOOKUP(B196,EBITDA!B:O,4,FALSE)</f>
        <v>1717571</v>
      </c>
      <c r="J196" s="11">
        <f>VLOOKUP(B196,EQIT!B:O,4,FALSE)</f>
        <v>3668825</v>
      </c>
      <c r="K196" s="11">
        <f>VLOOKUP(B196,DEBT!B:O,4,FALSE)</f>
        <v>5492166</v>
      </c>
      <c r="L196" s="11">
        <f>VLOOKUP(B196,REV!B:O,4,FALSE)</f>
        <v>1482289</v>
      </c>
      <c r="M196" s="11">
        <f>VLOOKUP(B196,RoA!B:O,4,FALSE)</f>
        <v>14.46</v>
      </c>
      <c r="N196" s="11">
        <f>VLOOKUP(B196,RoE!B:O,4,FALSE)</f>
        <v>38.44</v>
      </c>
      <c r="O196" s="11">
        <f>VLOOKUP(B196,ASSET!B:P,4,FALSE)</f>
        <v>11192637</v>
      </c>
      <c r="P196" s="11">
        <f>VLOOKUP(B196,MCAP!B:P,4,FALSE)</f>
        <v>10971523</v>
      </c>
      <c r="Q196" s="11">
        <f>VLOOKUP(B196,MB!B:O,4,FALSE)</f>
        <v>3.36</v>
      </c>
      <c r="R196" s="11"/>
    </row>
    <row r="197" spans="1:18" x14ac:dyDescent="0.3">
      <c r="A197" s="20" t="s">
        <v>58</v>
      </c>
      <c r="B197" s="20">
        <v>912216</v>
      </c>
      <c r="C197" s="21">
        <f>VLOOKUP(B197,ESGC!B:C,2,FALSE)</f>
        <v>32.770508658008602</v>
      </c>
      <c r="D197" s="21" t="str">
        <f t="shared" si="10"/>
        <v>C</v>
      </c>
      <c r="E197" s="21">
        <f>VLOOKUP(B197,ESG!A:M,3,FALSE)</f>
        <v>32.770508658008602</v>
      </c>
      <c r="F197" s="11" t="b">
        <f t="shared" si="11"/>
        <v>1</v>
      </c>
      <c r="G197" s="11" t="str">
        <f t="shared" si="12"/>
        <v>C</v>
      </c>
      <c r="H197" s="11">
        <f>VLOOKUP(B197,NI!C:P,4,FALSE)</f>
        <v>400000</v>
      </c>
      <c r="I197" s="11">
        <f>VLOOKUP(B197,EBITDA!B:O,4,FALSE)</f>
        <v>664000</v>
      </c>
      <c r="J197" s="11">
        <f>VLOOKUP(B197,EQIT!B:O,4,FALSE)</f>
        <v>1573000</v>
      </c>
      <c r="K197" s="11">
        <f>VLOOKUP(B197,DEBT!B:O,4,FALSE)</f>
        <v>1177000</v>
      </c>
      <c r="L197" s="11">
        <f>VLOOKUP(B197,REV!B:O,4,FALSE)</f>
        <v>2218000</v>
      </c>
      <c r="M197" s="11">
        <f>VLOOKUP(B197,RoA!B:O,4,FALSE)</f>
        <v>13.09</v>
      </c>
      <c r="N197" s="11">
        <f>VLOOKUP(B197,RoE!B:O,4,FALSE)</f>
        <v>24.81</v>
      </c>
      <c r="O197" s="11">
        <f>VLOOKUP(B197,ASSET!B:P,4,FALSE)</f>
        <v>3551000</v>
      </c>
      <c r="P197" s="11">
        <f>VLOOKUP(B197,MCAP!B:P,4,FALSE)</f>
        <v>9133094</v>
      </c>
      <c r="Q197" s="11">
        <f>VLOOKUP(B197,MB!B:O,4,FALSE)</f>
        <v>5.48</v>
      </c>
      <c r="R197" s="11"/>
    </row>
    <row r="198" spans="1:18" x14ac:dyDescent="0.3">
      <c r="A198" s="20" t="s">
        <v>59</v>
      </c>
      <c r="B198" s="20">
        <v>879628</v>
      </c>
      <c r="C198" s="21">
        <f>VLOOKUP(B198,ESGC!B:C,2,FALSE)</f>
        <v>45.984090909090902</v>
      </c>
      <c r="D198" s="21" t="str">
        <f t="shared" si="10"/>
        <v>C</v>
      </c>
      <c r="E198" s="21">
        <f>VLOOKUP(B198,ESG!A:M,3,FALSE)</f>
        <v>45.984090909090902</v>
      </c>
      <c r="F198" s="11" t="b">
        <f t="shared" si="11"/>
        <v>1</v>
      </c>
      <c r="G198" s="11" t="str">
        <f t="shared" si="12"/>
        <v>C</v>
      </c>
      <c r="H198" s="11">
        <f>VLOOKUP(B198,NI!C:P,4,FALSE)</f>
        <v>324261</v>
      </c>
      <c r="I198" s="11">
        <f>VLOOKUP(B198,EBITDA!B:O,4,FALSE)</f>
        <v>550880</v>
      </c>
      <c r="J198" s="11">
        <f>VLOOKUP(B198,EQIT!B:O,4,FALSE)</f>
        <v>1042249</v>
      </c>
      <c r="K198" s="11">
        <f>VLOOKUP(B198,DEBT!B:O,4,FALSE)</f>
        <v>87443</v>
      </c>
      <c r="L198" s="11">
        <f>VLOOKUP(B198,REV!B:O,4,FALSE)</f>
        <v>7316223</v>
      </c>
      <c r="M198" s="11">
        <f>VLOOKUP(B198,RoA!B:O,4,FALSE)</f>
        <v>18.96</v>
      </c>
      <c r="N198" s="11">
        <f>VLOOKUP(B198,RoE!B:O,4,FALSE)</f>
        <v>32.659999999999997</v>
      </c>
      <c r="O198" s="11">
        <f>VLOOKUP(B198,ASSET!B:P,4,FALSE)</f>
        <v>1795294</v>
      </c>
      <c r="P198" s="11">
        <f>VLOOKUP(B198,MCAP!B:P,4,FALSE)</f>
        <v>9244887</v>
      </c>
      <c r="Q198" s="11">
        <f>VLOOKUP(B198,MB!B:O,4,FALSE)</f>
        <v>8.7899999999999991</v>
      </c>
      <c r="R198" s="11"/>
    </row>
    <row r="199" spans="1:18" x14ac:dyDescent="0.3">
      <c r="A199" s="20" t="s">
        <v>61</v>
      </c>
      <c r="B199" s="20">
        <v>905075</v>
      </c>
      <c r="C199" s="21">
        <f>VLOOKUP(B199,ESGC!B:C,2,FALSE)</f>
        <v>27.0857323232323</v>
      </c>
      <c r="D199" s="21" t="str">
        <f t="shared" si="10"/>
        <v>C</v>
      </c>
      <c r="E199" s="21">
        <f>VLOOKUP(B199,ESG!A:M,3,FALSE)</f>
        <v>44.647655122655102</v>
      </c>
      <c r="F199" s="11" t="b">
        <f t="shared" si="11"/>
        <v>0</v>
      </c>
      <c r="G199" s="11" t="str">
        <f t="shared" si="12"/>
        <v>C</v>
      </c>
      <c r="H199" s="11">
        <f>VLOOKUP(B199,NI!C:P,4,FALSE)</f>
        <v>830000</v>
      </c>
      <c r="I199" s="11">
        <f>VLOOKUP(B199,EBITDA!B:O,4,FALSE)</f>
        <v>1595000</v>
      </c>
      <c r="J199" s="11">
        <f>VLOOKUP(B199,EQIT!B:O,4,FALSE)</f>
        <v>1295000</v>
      </c>
      <c r="K199" s="11">
        <f>VLOOKUP(B199,DEBT!B:O,4,FALSE)</f>
        <v>2669000</v>
      </c>
      <c r="L199" s="11">
        <f>VLOOKUP(B199,REV!B:O,4,FALSE)</f>
        <v>7867000</v>
      </c>
      <c r="M199" s="11">
        <f>VLOOKUP(B199,RoA!B:O,4,FALSE)</f>
        <v>13.64</v>
      </c>
      <c r="N199" s="11">
        <f>VLOOKUP(B199,RoE!B:O,4,FALSE)</f>
        <v>56.22</v>
      </c>
      <c r="O199" s="11">
        <f>VLOOKUP(B199,ASSET!B:P,4,FALSE)</f>
        <v>6437000</v>
      </c>
      <c r="P199" s="11">
        <f>VLOOKUP(B199,MCAP!B:P,4,FALSE)</f>
        <v>14184810</v>
      </c>
      <c r="Q199" s="11">
        <f>VLOOKUP(B199,MB!B:O,4,FALSE)</f>
        <v>10.220000000000001</v>
      </c>
      <c r="R199" s="11"/>
    </row>
    <row r="200" spans="1:18" x14ac:dyDescent="0.3">
      <c r="A200" s="20" t="s">
        <v>62</v>
      </c>
      <c r="B200" s="20">
        <v>134843</v>
      </c>
      <c r="C200" s="21">
        <f>VLOOKUP(B200,ESGC!B:C,2,FALSE)</f>
        <v>31.789038678712501</v>
      </c>
      <c r="D200" s="21" t="str">
        <f t="shared" si="10"/>
        <v>C</v>
      </c>
      <c r="E200" s="21">
        <f>VLOOKUP(B200,ESG!A:M,3,FALSE)</f>
        <v>47.429009034443801</v>
      </c>
      <c r="F200" s="11" t="b">
        <f t="shared" si="11"/>
        <v>0</v>
      </c>
      <c r="G200" s="11" t="str">
        <f t="shared" si="12"/>
        <v>C</v>
      </c>
      <c r="H200" s="11">
        <f>VLOOKUP(B200,NI!C:P,4,FALSE)</f>
        <v>1570332</v>
      </c>
      <c r="I200" s="11">
        <f>VLOOKUP(B200,EBITDA!B:O,4,FALSE)</f>
        <v>5820316</v>
      </c>
      <c r="J200" s="11">
        <f>VLOOKUP(B200,EQIT!B:O,4,FALSE)</f>
        <v>24294112</v>
      </c>
      <c r="K200" s="11">
        <f>VLOOKUP(B200,DEBT!B:O,4,FALSE)</f>
        <v>109240302</v>
      </c>
      <c r="L200" s="11">
        <f>VLOOKUP(B200,REV!B:O,4,FALSE)</f>
        <v>19132379</v>
      </c>
      <c r="M200" s="11">
        <f>VLOOKUP(B200,RoA!B:O,4,FALSE)</f>
        <v>1.76</v>
      </c>
      <c r="N200" s="11">
        <f>VLOOKUP(B200,RoE!B:O,4,FALSE)</f>
        <v>6.34</v>
      </c>
      <c r="O200" s="11">
        <f>VLOOKUP(B200,ASSET!B:P,4,FALSE)</f>
        <v>150590369</v>
      </c>
      <c r="P200" s="11">
        <f>VLOOKUP(B200,MCAP!B:P,4,FALSE)</f>
        <v>17621093</v>
      </c>
      <c r="Q200" s="11">
        <f>VLOOKUP(B200,MB!B:O,4,FALSE)</f>
        <v>1.19</v>
      </c>
      <c r="R200" s="11"/>
    </row>
    <row r="201" spans="1:18" x14ac:dyDescent="0.3">
      <c r="A201" s="20" t="s">
        <v>68</v>
      </c>
      <c r="B201" s="20" t="s">
        <v>357</v>
      </c>
      <c r="C201" s="21">
        <f>VLOOKUP(B201,ESGC!B:C,2,FALSE)</f>
        <v>49.025617283950602</v>
      </c>
      <c r="D201" s="21" t="str">
        <f t="shared" si="10"/>
        <v>C</v>
      </c>
      <c r="E201" s="21">
        <f>VLOOKUP(B201,ESG!A:M,3,FALSE)</f>
        <v>49.025617283950602</v>
      </c>
      <c r="F201" s="11" t="b">
        <f t="shared" si="11"/>
        <v>1</v>
      </c>
      <c r="G201" s="11" t="str">
        <f t="shared" si="12"/>
        <v>C</v>
      </c>
      <c r="H201" s="11">
        <f>VLOOKUP(B201,NI!C:P,4,FALSE)</f>
        <v>1230800</v>
      </c>
      <c r="I201" s="11">
        <f>VLOOKUP(B201,EBITDA!B:O,4,FALSE)</f>
        <v>3159600</v>
      </c>
      <c r="J201" s="11">
        <f>VLOOKUP(B201,EQIT!B:O,4,FALSE)</f>
        <v>21472400</v>
      </c>
      <c r="K201" s="11">
        <f>VLOOKUP(B201,DEBT!B:O,4,FALSE)</f>
        <v>7087700</v>
      </c>
      <c r="L201" s="11">
        <f>VLOOKUP(B201,REV!B:O,4,FALSE)</f>
        <v>14072900</v>
      </c>
      <c r="M201" s="11">
        <f>VLOOKUP(B201,RoA!B:O,4,FALSE)</f>
        <v>3.86</v>
      </c>
      <c r="N201" s="11">
        <f>VLOOKUP(B201,RoE!B:O,4,FALSE)</f>
        <v>5.54</v>
      </c>
      <c r="O201" s="11">
        <f>VLOOKUP(B201,ASSET!B:P,4,FALSE)</f>
        <v>40430200</v>
      </c>
      <c r="P201" s="11">
        <f>VLOOKUP(B201,MCAP!B:P,4,FALSE)</f>
        <v>18309275</v>
      </c>
      <c r="Q201" s="11">
        <f>VLOOKUP(B201,MB!B:O,4,FALSE)</f>
        <v>1.08</v>
      </c>
      <c r="R201" s="11"/>
    </row>
    <row r="202" spans="1:18" x14ac:dyDescent="0.3">
      <c r="A202" s="20" t="s">
        <v>69</v>
      </c>
      <c r="B202" s="20" t="s">
        <v>358</v>
      </c>
      <c r="C202" s="21">
        <f>VLOOKUP(B202,ESGC!B:C,2,FALSE)</f>
        <v>29.8802447552447</v>
      </c>
      <c r="D202" s="21" t="str">
        <f t="shared" si="10"/>
        <v>C</v>
      </c>
      <c r="E202" s="21">
        <f>VLOOKUP(B202,ESG!A:M,3,FALSE)</f>
        <v>29.8802447552447</v>
      </c>
      <c r="F202" s="11" t="b">
        <f t="shared" si="11"/>
        <v>1</v>
      </c>
      <c r="G202" s="11" t="str">
        <f t="shared" si="12"/>
        <v>C</v>
      </c>
      <c r="H202" s="11">
        <f>VLOOKUP(B202,NI!C:P,4,FALSE)</f>
        <v>326000</v>
      </c>
      <c r="I202" s="11">
        <f>VLOOKUP(B202,EBITDA!B:O,4,FALSE)</f>
        <v>938000</v>
      </c>
      <c r="J202" s="11">
        <f>VLOOKUP(B202,EQIT!B:O,4,FALSE)</f>
        <v>1062000</v>
      </c>
      <c r="K202" s="11">
        <f>VLOOKUP(B202,DEBT!B:O,4,FALSE)</f>
        <v>3556000</v>
      </c>
      <c r="L202" s="11">
        <f>VLOOKUP(B202,REV!B:O,4,FALSE)</f>
        <v>6444000</v>
      </c>
      <c r="M202" s="11">
        <f>VLOOKUP(B202,RoA!B:O,4,FALSE)</f>
        <v>7.49</v>
      </c>
      <c r="N202" s="11">
        <f>VLOOKUP(B202,RoE!B:O,4,FALSE)</f>
        <v>45</v>
      </c>
      <c r="O202" s="11">
        <f>VLOOKUP(B202,ASSET!B:P,4,FALSE)</f>
        <v>8048000</v>
      </c>
      <c r="P202" s="11">
        <f>VLOOKUP(B202,MCAP!B:P,4,FALSE)</f>
        <v>6436991</v>
      </c>
      <c r="Q202" s="11" t="e">
        <f>VLOOKUP(B202,MB!B:O,4,FALSE)</f>
        <v>#N/A</v>
      </c>
      <c r="R202" s="11"/>
    </row>
    <row r="203" spans="1:18" x14ac:dyDescent="0.3">
      <c r="A203" s="20" t="s">
        <v>71</v>
      </c>
      <c r="B203" s="20">
        <v>904842</v>
      </c>
      <c r="C203" s="21">
        <f>VLOOKUP(B203,ESGC!B:C,2,FALSE)</f>
        <v>39.129709045325498</v>
      </c>
      <c r="D203" s="21" t="str">
        <f t="shared" si="10"/>
        <v>C</v>
      </c>
      <c r="E203" s="21">
        <f>VLOOKUP(B203,ESG!A:M,3,FALSE)</f>
        <v>39.129709045325498</v>
      </c>
      <c r="F203" s="11" t="b">
        <f t="shared" si="11"/>
        <v>1</v>
      </c>
      <c r="G203" s="11" t="str">
        <f t="shared" si="12"/>
        <v>C</v>
      </c>
      <c r="H203" s="11">
        <f>VLOOKUP(B203,NI!C:P,4,FALSE)</f>
        <v>399000</v>
      </c>
      <c r="I203" s="11">
        <f>VLOOKUP(B203,EBITDA!B:O,4,FALSE)</f>
        <v>1851000</v>
      </c>
      <c r="J203" s="11">
        <f>VLOOKUP(B203,EQIT!B:O,4,FALSE)</f>
        <v>1810000</v>
      </c>
      <c r="K203" s="11">
        <f>VLOOKUP(B203,DEBT!B:O,4,FALSE)</f>
        <v>9911000</v>
      </c>
      <c r="L203" s="11">
        <f>VLOOKUP(B203,REV!B:O,4,FALSE)</f>
        <v>9623000</v>
      </c>
      <c r="M203" s="11">
        <f>VLOOKUP(B203,RoA!B:O,4,FALSE)</f>
        <v>4.54</v>
      </c>
      <c r="N203" s="11">
        <f>VLOOKUP(B203,RoE!B:O,4,FALSE)</f>
        <v>23.71</v>
      </c>
      <c r="O203" s="11">
        <f>VLOOKUP(B203,ASSET!B:P,4,FALSE)</f>
        <v>17872000</v>
      </c>
      <c r="P203" s="11">
        <f>VLOOKUP(B203,MCAP!B:P,4,FALSE)</f>
        <v>5532990</v>
      </c>
      <c r="Q203" s="11">
        <f>VLOOKUP(B203,MB!B:O,4,FALSE)</f>
        <v>2.9</v>
      </c>
      <c r="R203" s="11"/>
    </row>
    <row r="204" spans="1:18" x14ac:dyDescent="0.3">
      <c r="A204" s="20" t="s">
        <v>72</v>
      </c>
      <c r="B204" s="20">
        <v>755741</v>
      </c>
      <c r="C204" s="21">
        <f>VLOOKUP(B204,ESGC!B:C,2,FALSE)</f>
        <v>48.507493857493799</v>
      </c>
      <c r="D204" s="21" t="str">
        <f t="shared" si="10"/>
        <v>C</v>
      </c>
      <c r="E204" s="21">
        <f>VLOOKUP(B204,ESG!A:M,3,FALSE)</f>
        <v>48.507493857493799</v>
      </c>
      <c r="F204" s="11" t="b">
        <f t="shared" si="11"/>
        <v>1</v>
      </c>
      <c r="G204" s="11" t="str">
        <f t="shared" si="12"/>
        <v>C</v>
      </c>
      <c r="H204" s="11">
        <f>VLOOKUP(B204,NI!C:P,4,FALSE)</f>
        <v>1120000</v>
      </c>
      <c r="I204" s="11">
        <f>VLOOKUP(B204,EBITDA!B:O,4,FALSE)</f>
        <v>2065000</v>
      </c>
      <c r="J204" s="11">
        <f>VLOOKUP(B204,EQIT!B:O,4,FALSE)</f>
        <v>3732000</v>
      </c>
      <c r="K204" s="11">
        <f>VLOOKUP(B204,DEBT!B:O,4,FALSE)</f>
        <v>899000</v>
      </c>
      <c r="L204" s="11">
        <f>VLOOKUP(B204,REV!B:O,4,FALSE)</f>
        <v>5617000</v>
      </c>
      <c r="M204" s="11">
        <f>VLOOKUP(B204,RoA!B:O,4,FALSE)</f>
        <v>5.39</v>
      </c>
      <c r="N204" s="11">
        <f>VLOOKUP(B204,RoE!B:O,4,FALSE)</f>
        <v>55.08</v>
      </c>
      <c r="O204" s="11">
        <f>VLOOKUP(B204,ASSET!B:P,4,FALSE)</f>
        <v>42032000</v>
      </c>
      <c r="P204" s="11">
        <f>VLOOKUP(B204,MCAP!B:P,4,FALSE)</f>
        <v>29658865</v>
      </c>
      <c r="Q204" s="11">
        <f>VLOOKUP(B204,MB!B:O,4,FALSE)</f>
        <v>7.07</v>
      </c>
      <c r="R204" s="11"/>
    </row>
    <row r="205" spans="1:18" x14ac:dyDescent="0.3">
      <c r="A205" s="20" t="s">
        <v>76</v>
      </c>
      <c r="B205" s="20" t="s">
        <v>359</v>
      </c>
      <c r="C205" s="21">
        <f>VLOOKUP(B205,ESGC!B:C,2,FALSE)</f>
        <v>25.493879809329201</v>
      </c>
      <c r="D205" s="21" t="str">
        <f t="shared" si="10"/>
        <v>C</v>
      </c>
      <c r="E205" s="21">
        <f>VLOOKUP(B205,ESG!A:M,3,FALSE)</f>
        <v>25.493879809329201</v>
      </c>
      <c r="F205" s="11" t="b">
        <f t="shared" si="11"/>
        <v>1</v>
      </c>
      <c r="G205" s="11" t="str">
        <f t="shared" si="12"/>
        <v>C</v>
      </c>
      <c r="H205" s="11">
        <f>VLOOKUP(B205,NI!C:P,4,FALSE)</f>
        <v>346469</v>
      </c>
      <c r="I205" s="11">
        <f>VLOOKUP(B205,EBITDA!B:O,4,FALSE)</f>
        <v>1024702</v>
      </c>
      <c r="J205" s="11">
        <f>VLOOKUP(B205,EQIT!B:O,4,FALSE)</f>
        <v>3259287</v>
      </c>
      <c r="K205" s="11">
        <f>VLOOKUP(B205,DEBT!B:O,4,FALSE)</f>
        <v>487159</v>
      </c>
      <c r="L205" s="11">
        <f>VLOOKUP(B205,REV!B:O,4,FALSE)</f>
        <v>1431166</v>
      </c>
      <c r="M205" s="11">
        <f>VLOOKUP(B205,RoA!B:O,4,FALSE)</f>
        <v>7.03</v>
      </c>
      <c r="N205" s="11">
        <f>VLOOKUP(B205,RoE!B:O,4,FALSE)</f>
        <v>11.11</v>
      </c>
      <c r="O205" s="11">
        <f>VLOOKUP(B205,ASSET!B:P,4,FALSE)</f>
        <v>5362794</v>
      </c>
      <c r="P205" s="11">
        <f>VLOOKUP(B205,MCAP!B:P,4,FALSE)</f>
        <v>3510497</v>
      </c>
      <c r="Q205" s="11">
        <f>VLOOKUP(B205,MB!B:O,4,FALSE)</f>
        <v>0.97</v>
      </c>
      <c r="R205" s="11"/>
    </row>
    <row r="206" spans="1:18" x14ac:dyDescent="0.3">
      <c r="A206" s="20" t="s">
        <v>77</v>
      </c>
      <c r="B206" s="20">
        <v>951545</v>
      </c>
      <c r="C206" s="21">
        <f>VLOOKUP(B206,ESGC!B:C,2,FALSE)</f>
        <v>40.8276747062461</v>
      </c>
      <c r="D206" s="21" t="str">
        <f t="shared" si="10"/>
        <v>C</v>
      </c>
      <c r="E206" s="21">
        <f>VLOOKUP(B206,ESG!A:M,3,FALSE)</f>
        <v>40.8276747062461</v>
      </c>
      <c r="F206" s="11" t="b">
        <f t="shared" si="11"/>
        <v>1</v>
      </c>
      <c r="G206" s="11" t="str">
        <f t="shared" si="12"/>
        <v>C</v>
      </c>
      <c r="H206" s="11" t="e">
        <f>VLOOKUP(B206,NI!C:P,4,FALSE)</f>
        <v>#N/A</v>
      </c>
      <c r="I206" s="11">
        <f>VLOOKUP(B206,EBITDA!B:O,4,FALSE)</f>
        <v>1280000</v>
      </c>
      <c r="J206" s="11">
        <f>VLOOKUP(B206,EQIT!B:O,4,FALSE)</f>
        <v>3778000</v>
      </c>
      <c r="K206" s="11">
        <f>VLOOKUP(B206,DEBT!B:O,4,FALSE)</f>
        <v>860000</v>
      </c>
      <c r="L206" s="11">
        <f>VLOOKUP(B206,REV!B:O,4,FALSE)</f>
        <v>4273000</v>
      </c>
      <c r="M206" s="11">
        <f>VLOOKUP(B206,RoA!B:O,4,FALSE)</f>
        <v>5.25</v>
      </c>
      <c r="N206" s="11">
        <f>VLOOKUP(B206,RoE!B:O,4,FALSE)</f>
        <v>23.73</v>
      </c>
      <c r="O206" s="11">
        <f>VLOOKUP(B206,ASSET!B:P,4,FALSE)</f>
        <v>16637000</v>
      </c>
      <c r="P206" s="11">
        <f>VLOOKUP(B206,MCAP!B:P,4,FALSE)</f>
        <v>6563597</v>
      </c>
      <c r="Q206" s="11">
        <f>VLOOKUP(B206,MB!B:O,4,FALSE)</f>
        <v>1.98</v>
      </c>
      <c r="R206" s="11"/>
    </row>
    <row r="207" spans="1:18" x14ac:dyDescent="0.3">
      <c r="A207" s="20" t="s">
        <v>78</v>
      </c>
      <c r="B207" s="20">
        <v>944777</v>
      </c>
      <c r="C207" s="21">
        <f>VLOOKUP(B207,ESGC!B:C,2,FALSE)</f>
        <v>42.405392156862703</v>
      </c>
      <c r="D207" s="21" t="str">
        <f t="shared" si="10"/>
        <v>C</v>
      </c>
      <c r="E207" s="21">
        <f>VLOOKUP(B207,ESG!A:M,3,FALSE)</f>
        <v>42.405392156862703</v>
      </c>
      <c r="F207" s="11" t="b">
        <f t="shared" si="11"/>
        <v>1</v>
      </c>
      <c r="G207" s="11" t="str">
        <f t="shared" si="12"/>
        <v>C</v>
      </c>
      <c r="H207" s="11">
        <f>VLOOKUP(B207,NI!C:P,4,FALSE)</f>
        <v>334538</v>
      </c>
      <c r="I207" s="11">
        <f>VLOOKUP(B207,EBITDA!B:O,4,FALSE)</f>
        <v>759803</v>
      </c>
      <c r="J207" s="11">
        <f>VLOOKUP(B207,EQIT!B:O,4,FALSE)</f>
        <v>2167738</v>
      </c>
      <c r="K207" s="11">
        <f>VLOOKUP(B207,DEBT!B:O,4,FALSE)</f>
        <v>881215</v>
      </c>
      <c r="L207" s="11">
        <f>VLOOKUP(B207,REV!B:O,4,FALSE)</f>
        <v>3706900</v>
      </c>
      <c r="M207" s="11">
        <f>VLOOKUP(B207,RoA!B:O,4,FALSE)</f>
        <v>10.5</v>
      </c>
      <c r="N207" s="11">
        <f>VLOOKUP(B207,RoE!B:O,4,FALSE)</f>
        <v>15.71</v>
      </c>
      <c r="O207" s="11">
        <f>VLOOKUP(B207,ASSET!B:P,4,FALSE)</f>
        <v>3570480</v>
      </c>
      <c r="P207" s="11">
        <f>VLOOKUP(B207,MCAP!B:P,4,FALSE)</f>
        <v>5334716</v>
      </c>
      <c r="Q207" s="11">
        <f>VLOOKUP(B207,MB!B:O,4,FALSE)</f>
        <v>2.58</v>
      </c>
      <c r="R207" s="11"/>
    </row>
    <row r="208" spans="1:18" x14ac:dyDescent="0.3">
      <c r="A208" s="20" t="s">
        <v>81</v>
      </c>
      <c r="B208" s="20">
        <v>867705</v>
      </c>
      <c r="C208" s="21">
        <f>VLOOKUP(B208,ESGC!B:C,2,FALSE)</f>
        <v>47.551141006186498</v>
      </c>
      <c r="D208" s="21" t="str">
        <f t="shared" si="10"/>
        <v>C</v>
      </c>
      <c r="E208" s="21">
        <f>VLOOKUP(B208,ESG!A:M,3,FALSE)</f>
        <v>47.551141006186498</v>
      </c>
      <c r="F208" s="11" t="b">
        <f t="shared" si="11"/>
        <v>1</v>
      </c>
      <c r="G208" s="11" t="str">
        <f t="shared" si="12"/>
        <v>C</v>
      </c>
      <c r="H208" s="11">
        <f>VLOOKUP(B208,NI!C:P,4,FALSE)</f>
        <v>214483</v>
      </c>
      <c r="I208" s="11">
        <f>VLOOKUP(B208,EBITDA!B:O,4,FALSE)</f>
        <v>336842</v>
      </c>
      <c r="J208" s="11">
        <f>VLOOKUP(B208,EQIT!B:O,4,FALSE)</f>
        <v>1838325</v>
      </c>
      <c r="K208" s="11">
        <f>VLOOKUP(B208,DEBT!B:O,4,FALSE)</f>
        <v>0</v>
      </c>
      <c r="L208" s="11">
        <f>VLOOKUP(B208,REV!B:O,4,FALSE)</f>
        <v>1391942</v>
      </c>
      <c r="M208" s="11">
        <f>VLOOKUP(B208,RoA!B:O,4,FALSE)</f>
        <v>9.52</v>
      </c>
      <c r="N208" s="11">
        <f>VLOOKUP(B208,RoE!B:O,4,FALSE)</f>
        <v>12.99</v>
      </c>
      <c r="O208" s="11">
        <f>VLOOKUP(B208,ASSET!B:P,4,FALSE)</f>
        <v>2534693</v>
      </c>
      <c r="P208" s="11">
        <f>VLOOKUP(B208,MCAP!B:P,4,FALSE)</f>
        <v>7121554</v>
      </c>
      <c r="Q208" s="11">
        <f>VLOOKUP(B208,MB!B:O,4,FALSE)</f>
        <v>3.82</v>
      </c>
      <c r="R208" s="11"/>
    </row>
    <row r="209" spans="1:18" x14ac:dyDescent="0.3">
      <c r="A209" s="20" t="s">
        <v>86</v>
      </c>
      <c r="B209" s="20">
        <v>906148</v>
      </c>
      <c r="C209" s="21">
        <f>VLOOKUP(B209,ESGC!B:C,2,FALSE)</f>
        <v>45.365909090909099</v>
      </c>
      <c r="D209" s="21" t="str">
        <f t="shared" si="10"/>
        <v>C</v>
      </c>
      <c r="E209" s="21">
        <f>VLOOKUP(B209,ESG!A:M,3,FALSE)</f>
        <v>45.365909090909099</v>
      </c>
      <c r="F209" s="11" t="b">
        <f t="shared" si="11"/>
        <v>1</v>
      </c>
      <c r="G209" s="11" t="str">
        <f t="shared" si="12"/>
        <v>C</v>
      </c>
      <c r="H209" s="11">
        <f>VLOOKUP(B209,NI!C:P,4,FALSE)</f>
        <v>1709400</v>
      </c>
      <c r="I209" s="11">
        <f>VLOOKUP(B209,EBITDA!B:O,4,FALSE)</f>
        <v>3060400</v>
      </c>
      <c r="J209" s="11">
        <f>VLOOKUP(B209,EQIT!B:O,4,FALSE)</f>
        <v>2286200</v>
      </c>
      <c r="K209" s="11">
        <f>VLOOKUP(B209,DEBT!B:O,4,FALSE)</f>
        <v>3515900</v>
      </c>
      <c r="L209" s="11">
        <f>VLOOKUP(B209,REV!B:O,4,FALSE)</f>
        <v>13789700</v>
      </c>
      <c r="M209" s="11">
        <f>VLOOKUP(B209,RoA!B:O,4,FALSE)</f>
        <v>19.18</v>
      </c>
      <c r="N209" s="11">
        <f>VLOOKUP(B209,RoE!B:O,4,FALSE)</f>
        <v>92.47</v>
      </c>
      <c r="O209" s="11">
        <f>VLOOKUP(B209,ASSET!B:P,4,FALSE)</f>
        <v>10112000</v>
      </c>
      <c r="P209" s="11">
        <f>VLOOKUP(B209,MCAP!B:P,4,FALSE)</f>
        <v>39684353</v>
      </c>
      <c r="Q209" s="11">
        <f>VLOOKUP(B209,MB!B:O,4,FALSE)</f>
        <v>15.59</v>
      </c>
      <c r="R209" s="11"/>
    </row>
    <row r="210" spans="1:18" x14ac:dyDescent="0.3">
      <c r="A210" s="20" t="s">
        <v>87</v>
      </c>
      <c r="B210" s="20">
        <v>981550</v>
      </c>
      <c r="C210" s="21">
        <f>VLOOKUP(B210,ESGC!B:C,2,FALSE)</f>
        <v>36.3186219650986</v>
      </c>
      <c r="D210" s="21" t="str">
        <f t="shared" si="10"/>
        <v>C</v>
      </c>
      <c r="E210" s="21">
        <f>VLOOKUP(B210,ESG!A:M,3,FALSE)</f>
        <v>36.3186219650986</v>
      </c>
      <c r="F210" s="11" t="b">
        <f t="shared" si="11"/>
        <v>1</v>
      </c>
      <c r="G210" s="11" t="str">
        <f t="shared" si="12"/>
        <v>C</v>
      </c>
      <c r="H210" s="11">
        <f>VLOOKUP(B210,NI!C:P,4,FALSE)</f>
        <v>2587000</v>
      </c>
      <c r="I210" s="11">
        <f>VLOOKUP(B210,EBITDA!B:O,4,FALSE)</f>
        <v>12909000</v>
      </c>
      <c r="J210" s="11">
        <f>VLOOKUP(B210,EQIT!B:O,4,FALSE)</f>
        <v>41340000</v>
      </c>
      <c r="K210" s="11">
        <f>VLOOKUP(B210,DEBT!B:O,4,FALSE)</f>
        <v>31323000</v>
      </c>
      <c r="L210" s="11">
        <f>VLOOKUP(B210,REV!B:O,4,FALSE)</f>
        <v>30895000</v>
      </c>
      <c r="M210" s="11">
        <f>VLOOKUP(B210,RoA!B:O,4,FALSE)</f>
        <v>3.64</v>
      </c>
      <c r="N210" s="11">
        <f>VLOOKUP(B210,RoE!B:O,4,FALSE)</f>
        <v>6.27</v>
      </c>
      <c r="O210" s="11">
        <f>VLOOKUP(B210,ASSET!B:P,4,FALSE)</f>
        <v>113417000</v>
      </c>
      <c r="P210" s="11">
        <f>VLOOKUP(B210,MCAP!B:P,4,FALSE)</f>
        <v>54981499</v>
      </c>
      <c r="Q210" s="11">
        <f>VLOOKUP(B210,MB!B:O,4,FALSE)</f>
        <v>1.74</v>
      </c>
      <c r="R210" s="11"/>
    </row>
    <row r="211" spans="1:18" x14ac:dyDescent="0.3">
      <c r="A211" s="20" t="s">
        <v>88</v>
      </c>
      <c r="B211" s="20">
        <v>922964</v>
      </c>
      <c r="C211" s="21">
        <f>VLOOKUP(B211,ESGC!B:C,2,FALSE)</f>
        <v>30.905351326844102</v>
      </c>
      <c r="D211" s="21" t="str">
        <f t="shared" si="10"/>
        <v>C</v>
      </c>
      <c r="E211" s="21">
        <f>VLOOKUP(B211,ESG!A:M,3,FALSE)</f>
        <v>30.905351326844102</v>
      </c>
      <c r="F211" s="11" t="b">
        <f t="shared" si="11"/>
        <v>1</v>
      </c>
      <c r="G211" s="11" t="str">
        <f t="shared" si="12"/>
        <v>C</v>
      </c>
      <c r="H211" s="11">
        <f>VLOOKUP(B211,NI!C:P,4,FALSE)</f>
        <v>682000</v>
      </c>
      <c r="I211" s="11">
        <f>VLOOKUP(B211,EBITDA!B:O,4,FALSE)</f>
        <v>1539000</v>
      </c>
      <c r="J211" s="11">
        <f>VLOOKUP(B211,EQIT!B:O,4,FALSE)</f>
        <v>5117000</v>
      </c>
      <c r="K211" s="11">
        <f>VLOOKUP(B211,DEBT!B:O,4,FALSE)</f>
        <v>11628000</v>
      </c>
      <c r="L211" s="11">
        <f>VLOOKUP(B211,REV!B:O,4,FALSE)</f>
        <v>4615000</v>
      </c>
      <c r="M211" s="11">
        <f>VLOOKUP(B211,RoA!B:O,4,FALSE)</f>
        <v>1.63</v>
      </c>
      <c r="N211" s="11">
        <f>VLOOKUP(B211,RoE!B:O,4,FALSE)</f>
        <v>13.36</v>
      </c>
      <c r="O211" s="11">
        <f>VLOOKUP(B211,ASSET!B:P,4,FALSE)</f>
        <v>62331000</v>
      </c>
      <c r="P211" s="11">
        <f>VLOOKUP(B211,MCAP!B:P,4,FALSE)</f>
        <v>6528984</v>
      </c>
      <c r="Q211" s="11">
        <f>VLOOKUP(B211,MB!B:O,4,FALSE)</f>
        <v>1.63</v>
      </c>
      <c r="R211" s="11"/>
    </row>
    <row r="212" spans="1:18" x14ac:dyDescent="0.3">
      <c r="A212" s="20" t="s">
        <v>92</v>
      </c>
      <c r="B212" s="20">
        <v>937083</v>
      </c>
      <c r="C212" s="21">
        <f>VLOOKUP(B212,ESGC!B:C,2,FALSE)</f>
        <v>26.1910863822851</v>
      </c>
      <c r="D212" s="21" t="str">
        <f t="shared" si="10"/>
        <v>C</v>
      </c>
      <c r="E212" s="21">
        <f>VLOOKUP(B212,ESG!A:M,3,FALSE)</f>
        <v>26.1910863822851</v>
      </c>
      <c r="F212" s="11" t="b">
        <f t="shared" si="11"/>
        <v>1</v>
      </c>
      <c r="G212" s="11" t="str">
        <f t="shared" si="12"/>
        <v>C</v>
      </c>
      <c r="H212" s="11">
        <f>VLOOKUP(B212,NI!C:P,4,FALSE)</f>
        <v>327000</v>
      </c>
      <c r="I212" s="11">
        <f>VLOOKUP(B212,EBITDA!B:O,4,FALSE)</f>
        <v>898800</v>
      </c>
      <c r="J212" s="11">
        <f>VLOOKUP(B212,EQIT!B:O,4,FALSE)</f>
        <v>3417500</v>
      </c>
      <c r="K212" s="11">
        <f>VLOOKUP(B212,DEBT!B:O,4,FALSE)</f>
        <v>4185500</v>
      </c>
      <c r="L212" s="11">
        <f>VLOOKUP(B212,REV!B:O,4,FALSE)</f>
        <v>5216400</v>
      </c>
      <c r="M212" s="11">
        <f>VLOOKUP(B212,RoA!B:O,4,FALSE)</f>
        <v>6.08</v>
      </c>
      <c r="N212" s="11">
        <f>VLOOKUP(B212,RoE!B:O,4,FALSE)</f>
        <v>10.51</v>
      </c>
      <c r="O212" s="11">
        <f>VLOOKUP(B212,ASSET!B:P,4,FALSE)</f>
        <v>9381600</v>
      </c>
      <c r="P212" s="11">
        <f>VLOOKUP(B212,MCAP!B:P,4,FALSE)</f>
        <v>5552310</v>
      </c>
      <c r="Q212" s="11">
        <f>VLOOKUP(B212,MB!B:O,4,FALSE)</f>
        <v>15.03</v>
      </c>
      <c r="R212" s="11"/>
    </row>
    <row r="213" spans="1:18" x14ac:dyDescent="0.3">
      <c r="A213" s="20" t="s">
        <v>93</v>
      </c>
      <c r="B213" s="20">
        <v>938928</v>
      </c>
      <c r="C213" s="21">
        <f>VLOOKUP(B213,ESGC!B:C,2,FALSE)</f>
        <v>42.179545454545398</v>
      </c>
      <c r="D213" s="21" t="str">
        <f t="shared" si="10"/>
        <v>C</v>
      </c>
      <c r="E213" s="21">
        <f>VLOOKUP(B213,ESG!A:M,3,FALSE)</f>
        <v>42.179545454545398</v>
      </c>
      <c r="F213" s="11" t="b">
        <f t="shared" si="11"/>
        <v>1</v>
      </c>
      <c r="G213" s="11" t="str">
        <f t="shared" si="12"/>
        <v>C</v>
      </c>
      <c r="H213" s="11">
        <f>VLOOKUP(B213,NI!C:P,4,FALSE)</f>
        <v>-11192</v>
      </c>
      <c r="I213" s="11">
        <f>VLOOKUP(B213,EBITDA!B:O,4,FALSE)</f>
        <v>126966</v>
      </c>
      <c r="J213" s="11">
        <f>VLOOKUP(B213,EQIT!B:O,4,FALSE)</f>
        <v>1423589</v>
      </c>
      <c r="K213" s="11">
        <f>VLOOKUP(B213,DEBT!B:O,4,FALSE)</f>
        <v>876630</v>
      </c>
      <c r="L213" s="11">
        <f>VLOOKUP(B213,REV!B:O,4,FALSE)</f>
        <v>950641</v>
      </c>
      <c r="M213" s="11">
        <f>VLOOKUP(B213,RoA!B:O,4,FALSE)</f>
        <v>0.66</v>
      </c>
      <c r="N213" s="11">
        <f>VLOOKUP(B213,RoE!B:O,4,FALSE)</f>
        <v>-0.8</v>
      </c>
      <c r="O213" s="11">
        <f>VLOOKUP(B213,ASSET!B:P,4,FALSE)</f>
        <v>2540256</v>
      </c>
      <c r="P213" s="11">
        <f>VLOOKUP(B213,MCAP!B:P,4,FALSE)</f>
        <v>1694116</v>
      </c>
      <c r="Q213" s="11">
        <f>VLOOKUP(B213,MB!B:O,4,FALSE)</f>
        <v>1.64</v>
      </c>
      <c r="R213" s="11"/>
    </row>
    <row r="214" spans="1:18" x14ac:dyDescent="0.3">
      <c r="A214" s="20" t="s">
        <v>95</v>
      </c>
      <c r="B214" s="20">
        <v>312385</v>
      </c>
      <c r="C214" s="21">
        <f>VLOOKUP(B214,ESGC!B:C,2,FALSE)</f>
        <v>42.723697521497201</v>
      </c>
      <c r="D214" s="21" t="str">
        <f t="shared" si="10"/>
        <v>C</v>
      </c>
      <c r="E214" s="21">
        <f>VLOOKUP(B214,ESG!A:M,3,FALSE)</f>
        <v>42.723697521497201</v>
      </c>
      <c r="F214" s="11" t="b">
        <f t="shared" si="11"/>
        <v>1</v>
      </c>
      <c r="G214" s="11" t="str">
        <f t="shared" si="12"/>
        <v>C</v>
      </c>
      <c r="H214" s="11">
        <f>VLOOKUP(B214,NI!C:P,4,FALSE)</f>
        <v>1082772</v>
      </c>
      <c r="I214" s="11">
        <f>VLOOKUP(B214,EBITDA!B:O,4,FALSE)</f>
        <v>2303334</v>
      </c>
      <c r="J214" s="11">
        <f>VLOOKUP(B214,EQIT!B:O,4,FALSE)</f>
        <v>8623341</v>
      </c>
      <c r="K214" s="11">
        <f>VLOOKUP(B214,DEBT!B:O,4,FALSE)</f>
        <v>2221715</v>
      </c>
      <c r="L214" s="11">
        <f>VLOOKUP(B214,REV!B:O,4,FALSE)</f>
        <v>64908891</v>
      </c>
      <c r="M214" s="11">
        <f>VLOOKUP(B214,RoA!B:O,4,FALSE)</f>
        <v>6.06</v>
      </c>
      <c r="N214" s="11">
        <f>VLOOKUP(B214,RoE!B:O,4,FALSE)</f>
        <v>12.19</v>
      </c>
      <c r="O214" s="11">
        <f>VLOOKUP(B214,ASSET!B:P,4,FALSE)</f>
        <v>19596523</v>
      </c>
      <c r="P214" s="11">
        <f>VLOOKUP(B214,MCAP!B:P,4,FALSE)</f>
        <v>30486027</v>
      </c>
      <c r="Q214" s="11">
        <f>VLOOKUP(B214,MB!B:O,4,FALSE)</f>
        <v>2.91</v>
      </c>
      <c r="R214" s="11"/>
    </row>
    <row r="215" spans="1:18" x14ac:dyDescent="0.3">
      <c r="A215" s="20" t="s">
        <v>97</v>
      </c>
      <c r="B215" s="20">
        <v>993189</v>
      </c>
      <c r="C215" s="21">
        <f>VLOOKUP(B215,ESGC!B:C,2,FALSE)</f>
        <v>35.903150434542702</v>
      </c>
      <c r="D215" s="21" t="str">
        <f t="shared" si="10"/>
        <v>C</v>
      </c>
      <c r="E215" s="21">
        <f>VLOOKUP(B215,ESG!A:M,3,FALSE)</f>
        <v>35.903150434542702</v>
      </c>
      <c r="F215" s="11" t="b">
        <f t="shared" si="11"/>
        <v>1</v>
      </c>
      <c r="G215" s="11" t="str">
        <f t="shared" si="12"/>
        <v>C</v>
      </c>
      <c r="H215" s="11">
        <f>VLOOKUP(B215,NI!C:P,4,FALSE)</f>
        <v>1336000</v>
      </c>
      <c r="I215" s="11">
        <f>VLOOKUP(B215,EBITDA!B:O,4,FALSE)</f>
        <v>3239000</v>
      </c>
      <c r="J215" s="11">
        <f>VLOOKUP(B215,EQIT!B:O,4,FALSE)</f>
        <v>8685000</v>
      </c>
      <c r="K215" s="11">
        <f>VLOOKUP(B215,DEBT!B:O,4,FALSE)</f>
        <v>7257000</v>
      </c>
      <c r="L215" s="11">
        <f>VLOOKUP(B215,REV!B:O,4,FALSE)</f>
        <v>10030000</v>
      </c>
      <c r="M215" s="11">
        <f>VLOOKUP(B215,RoA!B:O,4,FALSE)</f>
        <v>6.34</v>
      </c>
      <c r="N215" s="11">
        <f>VLOOKUP(B215,RoE!B:O,4,FALSE)</f>
        <v>15.16</v>
      </c>
      <c r="O215" s="11">
        <f>VLOOKUP(B215,ASSET!B:P,4,FALSE)</f>
        <v>25534000</v>
      </c>
      <c r="P215" s="11">
        <f>VLOOKUP(B215,MCAP!B:P,4,FALSE)</f>
        <v>17937859</v>
      </c>
      <c r="Q215" s="11">
        <f>VLOOKUP(B215,MB!B:O,4,FALSE)</f>
        <v>2.04</v>
      </c>
      <c r="R215" s="11"/>
    </row>
    <row r="216" spans="1:18" x14ac:dyDescent="0.3">
      <c r="A216" s="20" t="s">
        <v>99</v>
      </c>
      <c r="B216" s="20">
        <v>912635</v>
      </c>
      <c r="C216" s="21">
        <f>VLOOKUP(B216,ESGC!B:C,2,FALSE)</f>
        <v>33.143831168831099</v>
      </c>
      <c r="D216" s="21" t="str">
        <f t="shared" si="10"/>
        <v>C</v>
      </c>
      <c r="E216" s="21">
        <f>VLOOKUP(B216,ESG!A:M,3,FALSE)</f>
        <v>43.668614718614698</v>
      </c>
      <c r="F216" s="11" t="b">
        <f t="shared" si="11"/>
        <v>0</v>
      </c>
      <c r="G216" s="11" t="str">
        <f t="shared" si="12"/>
        <v>C</v>
      </c>
      <c r="H216" s="11">
        <f>VLOOKUP(B216,NI!C:P,4,FALSE)</f>
        <v>2622800</v>
      </c>
      <c r="I216" s="11">
        <f>VLOOKUP(B216,EBITDA!B:O,4,FALSE)</f>
        <v>5921600</v>
      </c>
      <c r="J216" s="11">
        <f>VLOOKUP(B216,EQIT!B:O,4,FALSE)</f>
        <v>31163400</v>
      </c>
      <c r="K216" s="11">
        <f>VLOOKUP(B216,DEBT!B:O,4,FALSE)</f>
        <v>10481900</v>
      </c>
      <c r="L216" s="11">
        <f>VLOOKUP(B216,REV!B:O,4,FALSE)</f>
        <v>76329500</v>
      </c>
      <c r="M216" s="11">
        <f>VLOOKUP(B216,RoA!B:O,4,FALSE)</f>
        <v>7.82</v>
      </c>
      <c r="N216" s="11">
        <f>VLOOKUP(B216,RoE!B:O,4,FALSE)</f>
        <v>12.81</v>
      </c>
      <c r="O216" s="11">
        <f>VLOOKUP(B216,ASSET!B:P,4,FALSE)</f>
        <v>54721900</v>
      </c>
      <c r="P216" s="11">
        <f>VLOOKUP(B216,MCAP!B:P,4,FALSE)</f>
        <v>57099166</v>
      </c>
      <c r="Q216" s="11">
        <f>VLOOKUP(B216,MB!B:O,4,FALSE)</f>
        <v>1.8</v>
      </c>
      <c r="R216" s="11"/>
    </row>
    <row r="217" spans="1:18" x14ac:dyDescent="0.3">
      <c r="A217" s="20" t="s">
        <v>100</v>
      </c>
      <c r="B217" s="20">
        <v>325922</v>
      </c>
      <c r="C217" s="21">
        <f>VLOOKUP(B217,ESGC!B:C,2,FALSE)</f>
        <v>44.8986013986014</v>
      </c>
      <c r="D217" s="21" t="str">
        <f t="shared" si="10"/>
        <v>C</v>
      </c>
      <c r="E217" s="21">
        <f>VLOOKUP(B217,ESG!A:M,3,FALSE)</f>
        <v>44.8986013986014</v>
      </c>
      <c r="F217" s="11" t="b">
        <f t="shared" si="11"/>
        <v>1</v>
      </c>
      <c r="G217" s="11" t="str">
        <f t="shared" si="12"/>
        <v>C</v>
      </c>
      <c r="H217" s="11">
        <f>VLOOKUP(B217,NI!C:P,4,FALSE)</f>
        <v>-712500</v>
      </c>
      <c r="I217" s="11">
        <f>VLOOKUP(B217,EBITDA!B:O,4,FALSE)</f>
        <v>-863200</v>
      </c>
      <c r="J217" s="11">
        <f>VLOOKUP(B217,EQIT!B:O,4,FALSE)</f>
        <v>5586900</v>
      </c>
      <c r="K217" s="11">
        <f>VLOOKUP(B217,DEBT!B:O,4,FALSE)</f>
        <v>4376800</v>
      </c>
      <c r="L217" s="11">
        <f>VLOOKUP(B217,REV!B:O,4,FALSE)</f>
        <v>11296500</v>
      </c>
      <c r="M217" s="11">
        <f>VLOOKUP(B217,RoA!B:O,4,FALSE)</f>
        <v>-5.55</v>
      </c>
      <c r="N217" s="11">
        <f>VLOOKUP(B217,RoE!B:O,4,FALSE)</f>
        <v>-11.84</v>
      </c>
      <c r="O217" s="11">
        <f>VLOOKUP(B217,ASSET!B:P,4,FALSE)</f>
        <v>10692500</v>
      </c>
      <c r="P217" s="11">
        <f>VLOOKUP(B217,MCAP!B:P,4,FALSE)</f>
        <v>4147423</v>
      </c>
      <c r="Q217" s="11">
        <f>VLOOKUP(B217,MB!B:O,4,FALSE)</f>
        <v>0.79</v>
      </c>
      <c r="R217" s="11"/>
    </row>
    <row r="218" spans="1:18" x14ac:dyDescent="0.3">
      <c r="A218" s="20" t="s">
        <v>101</v>
      </c>
      <c r="B218" s="20">
        <v>912941</v>
      </c>
      <c r="C218" s="21">
        <f>VLOOKUP(B218,ESGC!B:C,2,FALSE)</f>
        <v>27.177935606060601</v>
      </c>
      <c r="D218" s="21" t="str">
        <f t="shared" si="10"/>
        <v>C</v>
      </c>
      <c r="E218" s="21">
        <f>VLOOKUP(B218,ESG!A:M,3,FALSE)</f>
        <v>48.939204545454501</v>
      </c>
      <c r="F218" s="11" t="b">
        <f t="shared" si="11"/>
        <v>0</v>
      </c>
      <c r="G218" s="11" t="str">
        <f t="shared" si="12"/>
        <v>C</v>
      </c>
      <c r="H218" s="11">
        <f>VLOOKUP(B218,NI!C:P,4,FALSE)</f>
        <v>1213998</v>
      </c>
      <c r="I218" s="11">
        <f>VLOOKUP(B218,EBITDA!B:O,4,FALSE)</f>
        <v>2015293</v>
      </c>
      <c r="J218" s="11">
        <f>VLOOKUP(B218,EQIT!B:O,4,FALSE)</f>
        <v>9085688</v>
      </c>
      <c r="K218" s="11">
        <f>VLOOKUP(B218,DEBT!B:O,4,FALSE)</f>
        <v>3726244</v>
      </c>
      <c r="L218" s="11">
        <f>VLOOKUP(B218,REV!B:O,4,FALSE)</f>
        <v>11025917</v>
      </c>
      <c r="M218" s="11">
        <f>VLOOKUP(B218,RoA!B:O,4,FALSE)</f>
        <v>9.5</v>
      </c>
      <c r="N218" s="11">
        <f>VLOOKUP(B218,RoE!B:O,4,FALSE)</f>
        <v>17.420000000000002</v>
      </c>
      <c r="O218" s="11">
        <f>VLOOKUP(B218,ASSET!B:P,4,FALSE)</f>
        <v>17471935</v>
      </c>
      <c r="P218" s="11">
        <f>VLOOKUP(B218,MCAP!B:P,4,FALSE)</f>
        <v>27899916</v>
      </c>
      <c r="Q218" s="11">
        <f>VLOOKUP(B218,MB!B:O,4,FALSE)</f>
        <v>2.81</v>
      </c>
      <c r="R218" s="11"/>
    </row>
    <row r="219" spans="1:18" x14ac:dyDescent="0.3">
      <c r="A219" s="20" t="s">
        <v>102</v>
      </c>
      <c r="B219" s="20">
        <v>152719</v>
      </c>
      <c r="C219" s="21">
        <f>VLOOKUP(B219,ESGC!B:C,2,FALSE)</f>
        <v>46.026634768740003</v>
      </c>
      <c r="D219" s="21" t="str">
        <f t="shared" si="10"/>
        <v>C</v>
      </c>
      <c r="E219" s="21">
        <f>VLOOKUP(B219,ESG!A:M,3,FALSE)</f>
        <v>46.026634768740003</v>
      </c>
      <c r="F219" s="11" t="b">
        <f t="shared" si="11"/>
        <v>1</v>
      </c>
      <c r="G219" s="11" t="str">
        <f t="shared" si="12"/>
        <v>C</v>
      </c>
      <c r="H219" s="11">
        <f>VLOOKUP(B219,NI!C:P,4,FALSE)</f>
        <v>201400</v>
      </c>
      <c r="I219" s="11">
        <f>VLOOKUP(B219,EBITDA!B:O,4,FALSE)</f>
        <v>771900</v>
      </c>
      <c r="J219" s="11">
        <f>VLOOKUP(B219,EQIT!B:O,4,FALSE)</f>
        <v>1094800</v>
      </c>
      <c r="K219" s="11">
        <f>VLOOKUP(B219,DEBT!B:O,4,FALSE)</f>
        <v>703000</v>
      </c>
      <c r="L219" s="11">
        <f>VLOOKUP(B219,REV!B:O,4,FALSE)</f>
        <v>5567100</v>
      </c>
      <c r="M219" s="11">
        <f>VLOOKUP(B219,RoA!B:O,4,FALSE)</f>
        <v>7.73</v>
      </c>
      <c r="N219" s="11">
        <f>VLOOKUP(B219,RoE!B:O,4,FALSE)</f>
        <v>17.329999999999998</v>
      </c>
      <c r="O219" s="11">
        <f>VLOOKUP(B219,ASSET!B:P,4,FALSE)</f>
        <v>2881100</v>
      </c>
      <c r="P219" s="11">
        <f>VLOOKUP(B219,MCAP!B:P,4,FALSE)</f>
        <v>3918194</v>
      </c>
      <c r="Q219" s="11">
        <f>VLOOKUP(B219,MB!B:O,4,FALSE)</f>
        <v>4.37</v>
      </c>
      <c r="R219" s="11"/>
    </row>
    <row r="220" spans="1:18" x14ac:dyDescent="0.3">
      <c r="A220" s="20" t="s">
        <v>103</v>
      </c>
      <c r="B220" s="20">
        <v>867138</v>
      </c>
      <c r="C220" s="21">
        <f>VLOOKUP(B220,ESGC!B:C,2,FALSE)</f>
        <v>46.610064935064898</v>
      </c>
      <c r="D220" s="21" t="str">
        <f t="shared" si="10"/>
        <v>C</v>
      </c>
      <c r="E220" s="21">
        <f>VLOOKUP(B220,ESG!A:M,3,FALSE)</f>
        <v>46.610064935064898</v>
      </c>
      <c r="F220" s="11" t="b">
        <f t="shared" si="11"/>
        <v>1</v>
      </c>
      <c r="G220" s="11" t="str">
        <f t="shared" si="12"/>
        <v>C</v>
      </c>
      <c r="H220" s="11">
        <f>VLOOKUP(B220,NI!C:P,4,FALSE)</f>
        <v>381778</v>
      </c>
      <c r="I220" s="11">
        <f>VLOOKUP(B220,EBITDA!B:O,4,FALSE)</f>
        <v>1123624</v>
      </c>
      <c r="J220" s="11">
        <f>VLOOKUP(B220,EQIT!B:O,4,FALSE)</f>
        <v>1732250</v>
      </c>
      <c r="K220" s="11">
        <f>VLOOKUP(B220,DEBT!B:O,4,FALSE)</f>
        <v>3707318</v>
      </c>
      <c r="L220" s="11">
        <f>VLOOKUP(B220,REV!B:O,4,FALSE)</f>
        <v>5264151</v>
      </c>
      <c r="M220" s="11">
        <f>VLOOKUP(B220,RoA!B:O,4,FALSE)</f>
        <v>8.17</v>
      </c>
      <c r="N220" s="11">
        <f>VLOOKUP(B220,RoE!B:O,4,FALSE)</f>
        <v>25.64</v>
      </c>
      <c r="O220" s="11">
        <f>VLOOKUP(B220,ASSET!B:P,4,FALSE)</f>
        <v>6943960</v>
      </c>
      <c r="P220" s="11">
        <f>VLOOKUP(B220,MCAP!B:P,4,FALSE)</f>
        <v>6036783</v>
      </c>
      <c r="Q220" s="11">
        <f>VLOOKUP(B220,MB!B:O,4,FALSE)</f>
        <v>3.69</v>
      </c>
      <c r="R220" s="11"/>
    </row>
    <row r="221" spans="1:18" x14ac:dyDescent="0.3">
      <c r="A221" s="20" t="s">
        <v>105</v>
      </c>
      <c r="B221" s="20">
        <v>510209</v>
      </c>
      <c r="C221" s="21">
        <f>VLOOKUP(B221,ESGC!B:C,2,FALSE)</f>
        <v>32.175614567526502</v>
      </c>
      <c r="D221" s="21" t="str">
        <f t="shared" si="10"/>
        <v>C</v>
      </c>
      <c r="E221" s="21">
        <f>VLOOKUP(B221,ESG!A:M,3,FALSE)</f>
        <v>32.175614567526502</v>
      </c>
      <c r="F221" s="11" t="b">
        <f t="shared" si="11"/>
        <v>1</v>
      </c>
      <c r="G221" s="11" t="str">
        <f t="shared" si="12"/>
        <v>C</v>
      </c>
      <c r="H221" s="11">
        <f>VLOOKUP(B221,NI!C:P,4,FALSE)</f>
        <v>259654</v>
      </c>
      <c r="I221" s="11">
        <f>VLOOKUP(B221,EBITDA!B:O,4,FALSE)</f>
        <v>432264</v>
      </c>
      <c r="J221" s="11">
        <f>VLOOKUP(B221,EQIT!B:O,4,FALSE)</f>
        <v>1516106</v>
      </c>
      <c r="K221" s="11">
        <f>VLOOKUP(B221,DEBT!B:O,4,FALSE)</f>
        <v>483307</v>
      </c>
      <c r="L221" s="11">
        <f>VLOOKUP(B221,REV!B:O,4,FALSE)</f>
        <v>2009833</v>
      </c>
      <c r="M221" s="11">
        <f>VLOOKUP(B221,RoA!B:O,4,FALSE)</f>
        <v>11.51</v>
      </c>
      <c r="N221" s="11">
        <f>VLOOKUP(B221,RoE!B:O,4,FALSE)</f>
        <v>18.61</v>
      </c>
      <c r="O221" s="11">
        <f>VLOOKUP(B221,ASSET!B:P,4,FALSE)</f>
        <v>2613672</v>
      </c>
      <c r="P221" s="11">
        <f>VLOOKUP(B221,MCAP!B:P,4,FALSE)</f>
        <v>6789016</v>
      </c>
      <c r="Q221" s="11">
        <f>VLOOKUP(B221,MB!B:O,4,FALSE)</f>
        <v>4.1500000000000004</v>
      </c>
      <c r="R221" s="11"/>
    </row>
    <row r="222" spans="1:18" x14ac:dyDescent="0.3">
      <c r="A222" s="20" t="s">
        <v>107</v>
      </c>
      <c r="B222" s="20" t="s">
        <v>361</v>
      </c>
      <c r="C222" s="21">
        <f>VLOOKUP(B222,ESGC!B:C,2,FALSE)</f>
        <v>30.014113355780001</v>
      </c>
      <c r="D222" s="21" t="str">
        <f t="shared" si="10"/>
        <v>C</v>
      </c>
      <c r="E222" s="21">
        <f>VLOOKUP(B222,ESG!A:M,3,FALSE)</f>
        <v>30.014113355780001</v>
      </c>
      <c r="F222" s="11" t="b">
        <f t="shared" si="11"/>
        <v>1</v>
      </c>
      <c r="G222" s="11" t="str">
        <f t="shared" si="12"/>
        <v>C</v>
      </c>
      <c r="H222" s="11">
        <f>VLOOKUP(B222,NI!C:P,4,FALSE)</f>
        <v>108338</v>
      </c>
      <c r="I222" s="11">
        <f>VLOOKUP(B222,EBITDA!B:O,4,FALSE)</f>
        <v>622190</v>
      </c>
      <c r="J222" s="11">
        <f>VLOOKUP(B222,EQIT!B:O,4,FALSE)</f>
        <v>2708262</v>
      </c>
      <c r="K222" s="11">
        <f>VLOOKUP(B222,DEBT!B:O,4,FALSE)</f>
        <v>4141091</v>
      </c>
      <c r="L222" s="11">
        <f>VLOOKUP(B222,REV!B:O,4,FALSE)</f>
        <v>3152929</v>
      </c>
      <c r="M222" s="11" t="str">
        <f>VLOOKUP(B222,RoA!B:O,4,FALSE)</f>
        <v>NA</v>
      </c>
      <c r="N222" s="11" t="str">
        <f>VLOOKUP(B222,RoE!B:O,4,FALSE)</f>
        <v>NA</v>
      </c>
      <c r="O222" s="11">
        <f>VLOOKUP(B222,ASSET!B:P,4,FALSE)</f>
        <v>7960430</v>
      </c>
      <c r="P222" s="11" t="str">
        <f>VLOOKUP(B222,MCAP!B:P,4,FALSE)</f>
        <v>NA</v>
      </c>
      <c r="Q222" s="11">
        <f>VLOOKUP(B222,MB!B:O,4,FALSE)</f>
        <v>2.59</v>
      </c>
      <c r="R222" s="11"/>
    </row>
    <row r="223" spans="1:18" x14ac:dyDescent="0.3">
      <c r="A223" s="20" t="s">
        <v>109</v>
      </c>
      <c r="B223" s="20">
        <v>154259</v>
      </c>
      <c r="C223" s="21">
        <f>VLOOKUP(B223,ESGC!B:C,2,FALSE)</f>
        <v>25.676240856844299</v>
      </c>
      <c r="D223" s="21" t="str">
        <f t="shared" si="10"/>
        <v>C</v>
      </c>
      <c r="E223" s="21">
        <f>VLOOKUP(B223,ESG!A:M,3,FALSE)</f>
        <v>35.835240334378199</v>
      </c>
      <c r="F223" s="11" t="b">
        <f t="shared" si="11"/>
        <v>0</v>
      </c>
      <c r="G223" s="11" t="str">
        <f t="shared" si="12"/>
        <v>C</v>
      </c>
      <c r="H223" s="11">
        <f>VLOOKUP(B223,NI!C:P,4,FALSE)</f>
        <v>201300</v>
      </c>
      <c r="I223" s="11">
        <f>VLOOKUP(B223,EBITDA!B:O,4,FALSE)</f>
        <v>496300</v>
      </c>
      <c r="J223" s="11">
        <f>VLOOKUP(B223,EQIT!B:O,4,FALSE)</f>
        <v>988400</v>
      </c>
      <c r="K223" s="11">
        <f>VLOOKUP(B223,DEBT!B:O,4,FALSE)</f>
        <v>268500</v>
      </c>
      <c r="L223" s="11">
        <f>VLOOKUP(B223,REV!B:O,4,FALSE)</f>
        <v>4242600</v>
      </c>
      <c r="M223" s="11">
        <f>VLOOKUP(B223,RoA!B:O,4,FALSE)</f>
        <v>11.73</v>
      </c>
      <c r="N223" s="11">
        <f>VLOOKUP(B223,RoE!B:O,4,FALSE)</f>
        <v>18.670000000000002</v>
      </c>
      <c r="O223" s="11">
        <f>VLOOKUP(B223,ASSET!B:P,4,FALSE)</f>
        <v>1749000</v>
      </c>
      <c r="P223" s="11">
        <f>VLOOKUP(B223,MCAP!B:P,4,FALSE)</f>
        <v>2327221</v>
      </c>
      <c r="Q223" s="11">
        <f>VLOOKUP(B223,MB!B:O,4,FALSE)</f>
        <v>4.04</v>
      </c>
      <c r="R223" s="11"/>
    </row>
    <row r="224" spans="1:18" x14ac:dyDescent="0.3">
      <c r="A224" s="20" t="s">
        <v>111</v>
      </c>
      <c r="B224" s="20">
        <v>904830</v>
      </c>
      <c r="C224" s="21">
        <f>VLOOKUP(B224,ESGC!B:C,2,FALSE)</f>
        <v>42.047916666666602</v>
      </c>
      <c r="D224" s="21" t="str">
        <f t="shared" si="10"/>
        <v>C</v>
      </c>
      <c r="E224" s="21">
        <f>VLOOKUP(B224,ESG!A:M,3,FALSE)</f>
        <v>42.047916666666602</v>
      </c>
      <c r="F224" s="11" t="b">
        <f t="shared" si="11"/>
        <v>1</v>
      </c>
      <c r="G224" s="11" t="str">
        <f t="shared" si="12"/>
        <v>C</v>
      </c>
      <c r="H224" s="11">
        <f>VLOOKUP(B224,NI!C:P,4,FALSE)</f>
        <v>661080</v>
      </c>
      <c r="I224" s="11">
        <f>VLOOKUP(B224,EBITDA!B:O,4,FALSE)</f>
        <v>1221640</v>
      </c>
      <c r="J224" s="11">
        <f>VLOOKUP(B224,EQIT!B:O,4,FALSE)</f>
        <v>3946173</v>
      </c>
      <c r="K224" s="11">
        <f>VLOOKUP(B224,DEBT!B:O,4,FALSE)</f>
        <v>2090652</v>
      </c>
      <c r="L224" s="11">
        <f>VLOOKUP(B224,REV!B:O,4,FALSE)</f>
        <v>7226089</v>
      </c>
      <c r="M224" s="11">
        <f>VLOOKUP(B224,RoA!B:O,4,FALSE)</f>
        <v>9.26</v>
      </c>
      <c r="N224" s="11">
        <f>VLOOKUP(B224,RoE!B:O,4,FALSE)</f>
        <v>17.25</v>
      </c>
      <c r="O224" s="11">
        <f>VLOOKUP(B224,ASSET!B:P,4,FALSE)</f>
        <v>8069770</v>
      </c>
      <c r="P224" s="11">
        <f>VLOOKUP(B224,MCAP!B:P,4,FALSE)</f>
        <v>8943253</v>
      </c>
      <c r="Q224" s="11">
        <f>VLOOKUP(B224,MB!B:O,4,FALSE)</f>
        <v>2.61</v>
      </c>
      <c r="R224" s="11"/>
    </row>
    <row r="225" spans="1:18" x14ac:dyDescent="0.3">
      <c r="A225" s="20" t="s">
        <v>112</v>
      </c>
      <c r="B225" s="20">
        <v>905214</v>
      </c>
      <c r="C225" s="21">
        <f>VLOOKUP(B225,ESGC!B:C,2,FALSE)</f>
        <v>39.407880278373703</v>
      </c>
      <c r="D225" s="21" t="str">
        <f t="shared" si="10"/>
        <v>C</v>
      </c>
      <c r="E225" s="21">
        <f>VLOOKUP(B225,ESG!A:M,3,FALSE)</f>
        <v>39.407880278373703</v>
      </c>
      <c r="F225" s="11" t="b">
        <f t="shared" si="11"/>
        <v>1</v>
      </c>
      <c r="G225" s="11" t="str">
        <f t="shared" si="12"/>
        <v>C</v>
      </c>
      <c r="H225" s="11">
        <f>VLOOKUP(B225,NI!C:P,4,FALSE)</f>
        <v>787000</v>
      </c>
      <c r="I225" s="11">
        <f>VLOOKUP(B225,EBITDA!B:O,4,FALSE)</f>
        <v>2620000</v>
      </c>
      <c r="J225" s="11">
        <f>VLOOKUP(B225,EQIT!B:O,4,FALSE)</f>
        <v>5853000</v>
      </c>
      <c r="K225" s="11">
        <f>VLOOKUP(B225,DEBT!B:O,4,FALSE)</f>
        <v>8509000</v>
      </c>
      <c r="L225" s="11">
        <f>VLOOKUP(B225,REV!B:O,4,FALSE)</f>
        <v>8506000</v>
      </c>
      <c r="M225" s="11">
        <f>VLOOKUP(B225,RoA!B:O,4,FALSE)</f>
        <v>5.54</v>
      </c>
      <c r="N225" s="11">
        <f>VLOOKUP(B225,RoE!B:O,4,FALSE)</f>
        <v>16.600000000000001</v>
      </c>
      <c r="O225" s="11">
        <f>VLOOKUP(B225,ASSET!B:P,4,FALSE)</f>
        <v>23754000</v>
      </c>
      <c r="P225" s="11">
        <f>VLOOKUP(B225,MCAP!B:P,4,FALSE)</f>
        <v>7175683</v>
      </c>
      <c r="Q225" s="11">
        <f>VLOOKUP(B225,MB!B:O,4,FALSE)</f>
        <v>1.43</v>
      </c>
      <c r="R225" s="11"/>
    </row>
    <row r="226" spans="1:18" x14ac:dyDescent="0.3">
      <c r="A226" s="20" t="s">
        <v>115</v>
      </c>
      <c r="B226" s="20">
        <v>916091</v>
      </c>
      <c r="C226" s="21">
        <f>VLOOKUP(B226,ESGC!B:C,2,FALSE)</f>
        <v>33.6302818956461</v>
      </c>
      <c r="D226" s="21" t="str">
        <f t="shared" si="10"/>
        <v>C</v>
      </c>
      <c r="E226" s="21">
        <f>VLOOKUP(B226,ESG!A:M,3,FALSE)</f>
        <v>33.6302818956461</v>
      </c>
      <c r="F226" s="11" t="b">
        <f t="shared" si="11"/>
        <v>1</v>
      </c>
      <c r="G226" s="11" t="str">
        <f t="shared" si="12"/>
        <v>C</v>
      </c>
      <c r="H226" s="11">
        <f>VLOOKUP(B226,NI!C:P,4,FALSE)</f>
        <v>388800</v>
      </c>
      <c r="I226" s="11">
        <f>VLOOKUP(B226,EBITDA!B:O,4,FALSE)</f>
        <v>1944200</v>
      </c>
      <c r="J226" s="11">
        <f>VLOOKUP(B226,EQIT!B:O,4,FALSE)</f>
        <v>5885500</v>
      </c>
      <c r="K226" s="11">
        <f>VLOOKUP(B226,DEBT!B:O,4,FALSE)</f>
        <v>1505900</v>
      </c>
      <c r="L226" s="11">
        <f>VLOOKUP(B226,REV!B:O,4,FALSE)</f>
        <v>14856600</v>
      </c>
      <c r="M226" s="11">
        <f>VLOOKUP(B226,RoA!B:O,4,FALSE)</f>
        <v>3.76</v>
      </c>
      <c r="N226" s="11">
        <f>VLOOKUP(B226,RoE!B:O,4,FALSE)</f>
        <v>6.28</v>
      </c>
      <c r="O226" s="11">
        <f>VLOOKUP(B226,ASSET!B:P,4,FALSE)</f>
        <v>13730500</v>
      </c>
      <c r="P226" s="11">
        <f>VLOOKUP(B226,MCAP!B:P,4,FALSE)</f>
        <v>8574041</v>
      </c>
      <c r="Q226" s="11">
        <f>VLOOKUP(B226,MB!B:O,4,FALSE)</f>
        <v>1.77</v>
      </c>
      <c r="R226" s="11"/>
    </row>
    <row r="227" spans="1:18" x14ac:dyDescent="0.3">
      <c r="A227" s="20" t="s">
        <v>116</v>
      </c>
      <c r="B227" s="20">
        <v>883488</v>
      </c>
      <c r="C227" s="21">
        <f>VLOOKUP(B227,ESGC!B:C,2,FALSE)</f>
        <v>49.936486486486402</v>
      </c>
      <c r="D227" s="21" t="str">
        <f t="shared" si="10"/>
        <v>C</v>
      </c>
      <c r="E227" s="21">
        <f>VLOOKUP(B227,ESG!A:M,3,FALSE)</f>
        <v>49.936486486486402</v>
      </c>
      <c r="F227" s="11" t="b">
        <f t="shared" si="11"/>
        <v>1</v>
      </c>
      <c r="G227" s="11" t="str">
        <f t="shared" si="12"/>
        <v>C</v>
      </c>
      <c r="H227" s="11">
        <f>VLOOKUP(B227,NI!C:P,4,FALSE)</f>
        <v>-1441754</v>
      </c>
      <c r="I227" s="11">
        <f>VLOOKUP(B227,EBITDA!B:O,4,FALSE)</f>
        <v>-1887044</v>
      </c>
      <c r="J227" s="11">
        <f>VLOOKUP(B227,EQIT!B:O,4,FALSE)</f>
        <v>2829065</v>
      </c>
      <c r="K227" s="11">
        <f>VLOOKUP(B227,DEBT!B:O,4,FALSE)</f>
        <v>19401895</v>
      </c>
      <c r="L227" s="11">
        <f>VLOOKUP(B227,REV!B:O,4,FALSE)</f>
        <v>2427286</v>
      </c>
      <c r="M227" s="11">
        <f>VLOOKUP(B227,RoA!B:O,4,FALSE)</f>
        <v>-2.4300000000000002</v>
      </c>
      <c r="N227" s="11">
        <f>VLOOKUP(B227,RoE!B:O,4,FALSE)</f>
        <v>-41.04</v>
      </c>
      <c r="O227" s="11">
        <f>VLOOKUP(B227,ASSET!B:P,4,FALSE)</f>
        <v>56295703</v>
      </c>
      <c r="P227" s="11">
        <f>VLOOKUP(B227,MCAP!B:P,4,FALSE)</f>
        <v>1636187</v>
      </c>
      <c r="Q227" s="11">
        <f>VLOOKUP(B227,MB!B:O,4,FALSE)</f>
        <v>2.06</v>
      </c>
      <c r="R227" s="11"/>
    </row>
    <row r="228" spans="1:18" x14ac:dyDescent="0.3">
      <c r="A228" s="20" t="s">
        <v>117</v>
      </c>
      <c r="B228" s="20">
        <v>357922</v>
      </c>
      <c r="C228" s="21">
        <f>VLOOKUP(B228,ESGC!B:C,2,FALSE)</f>
        <v>41.201223776223699</v>
      </c>
      <c r="D228" s="21" t="str">
        <f t="shared" si="10"/>
        <v>C</v>
      </c>
      <c r="E228" s="21">
        <f>VLOOKUP(B228,ESG!A:M,3,FALSE)</f>
        <v>41.201223776223699</v>
      </c>
      <c r="F228" s="11" t="b">
        <f t="shared" si="11"/>
        <v>1</v>
      </c>
      <c r="G228" s="11" t="str">
        <f t="shared" si="12"/>
        <v>C</v>
      </c>
      <c r="H228" s="11">
        <f>VLOOKUP(B228,NI!C:P,4,FALSE)</f>
        <v>311000</v>
      </c>
      <c r="I228" s="11">
        <f>VLOOKUP(B228,EBITDA!B:O,4,FALSE)</f>
        <v>889000</v>
      </c>
      <c r="J228" s="11">
        <f>VLOOKUP(B228,EQIT!B:O,4,FALSE)</f>
        <v>2082000</v>
      </c>
      <c r="K228" s="11">
        <f>VLOOKUP(B228,DEBT!B:O,4,FALSE)</f>
        <v>1613000</v>
      </c>
      <c r="L228" s="11">
        <f>VLOOKUP(B228,REV!B:O,4,FALSE)</f>
        <v>6830000</v>
      </c>
      <c r="M228" s="11">
        <f>VLOOKUP(B228,RoA!B:O,4,FALSE)</f>
        <v>6.09</v>
      </c>
      <c r="N228" s="11">
        <f>VLOOKUP(B228,RoE!B:O,4,FALSE)</f>
        <v>14.59</v>
      </c>
      <c r="O228" s="11">
        <f>VLOOKUP(B228,ASSET!B:P,4,FALSE)</f>
        <v>5964000</v>
      </c>
      <c r="P228" s="11">
        <f>VLOOKUP(B228,MCAP!B:P,4,FALSE)</f>
        <v>4867061</v>
      </c>
      <c r="Q228" s="11">
        <f>VLOOKUP(B228,MB!B:O,4,FALSE)</f>
        <v>2.7</v>
      </c>
      <c r="R228" s="11"/>
    </row>
    <row r="229" spans="1:18" x14ac:dyDescent="0.3">
      <c r="A229" s="20" t="s">
        <v>121</v>
      </c>
      <c r="B229" s="20">
        <v>902324</v>
      </c>
      <c r="C229" s="21">
        <f>VLOOKUP(B229,ESGC!B:C,2,FALSE)</f>
        <v>47.1905054680551</v>
      </c>
      <c r="D229" s="21" t="str">
        <f t="shared" si="10"/>
        <v>C</v>
      </c>
      <c r="E229" s="21">
        <f>VLOOKUP(B229,ESG!A:M,3,FALSE)</f>
        <v>47.1905054680551</v>
      </c>
      <c r="F229" s="11" t="b">
        <f t="shared" si="11"/>
        <v>1</v>
      </c>
      <c r="G229" s="11" t="str">
        <f t="shared" si="12"/>
        <v>C</v>
      </c>
      <c r="H229" s="11">
        <f>VLOOKUP(B229,NI!C:P,4,FALSE)</f>
        <v>1100000</v>
      </c>
      <c r="I229" s="11">
        <f>VLOOKUP(B229,EBITDA!B:O,4,FALSE)</f>
        <v>3847000</v>
      </c>
      <c r="J229" s="11">
        <f>VLOOKUP(B229,EQIT!B:O,4,FALSE)</f>
        <v>8444000</v>
      </c>
      <c r="K229" s="11">
        <f>VLOOKUP(B229,DEBT!B:O,4,FALSE)</f>
        <v>9746000</v>
      </c>
      <c r="L229" s="11">
        <f>VLOOKUP(B229,REV!B:O,4,FALSE)</f>
        <v>13113000</v>
      </c>
      <c r="M229" s="11">
        <f>VLOOKUP(B229,RoA!B:O,4,FALSE)</f>
        <v>4.5</v>
      </c>
      <c r="N229" s="11">
        <f>VLOOKUP(B229,RoE!B:O,4,FALSE)</f>
        <v>13.62</v>
      </c>
      <c r="O229" s="11">
        <f>VLOOKUP(B229,ASSET!B:P,4,FALSE)</f>
        <v>37562000</v>
      </c>
      <c r="P229" s="11">
        <f>VLOOKUP(B229,MCAP!B:P,4,FALSE)</f>
        <v>17388544</v>
      </c>
      <c r="Q229" s="11">
        <f>VLOOKUP(B229,MB!B:O,4,FALSE)</f>
        <v>2.19</v>
      </c>
      <c r="R229" s="11"/>
    </row>
    <row r="230" spans="1:18" x14ac:dyDescent="0.3">
      <c r="A230" s="20" t="s">
        <v>124</v>
      </c>
      <c r="B230" s="20">
        <v>905115</v>
      </c>
      <c r="C230" s="21">
        <f>VLOOKUP(B230,ESGC!B:C,2,FALSE)</f>
        <v>47.7975378787878</v>
      </c>
      <c r="D230" s="21" t="str">
        <f t="shared" si="10"/>
        <v>C</v>
      </c>
      <c r="E230" s="21">
        <f>VLOOKUP(B230,ESG!A:M,3,FALSE)</f>
        <v>47.7975378787878</v>
      </c>
      <c r="F230" s="11" t="b">
        <f t="shared" si="11"/>
        <v>1</v>
      </c>
      <c r="G230" s="11" t="str">
        <f t="shared" si="12"/>
        <v>C</v>
      </c>
      <c r="H230" s="11">
        <f>VLOOKUP(B230,NI!C:P,4,FALSE)</f>
        <v>2136000</v>
      </c>
      <c r="I230" s="11">
        <f>VLOOKUP(B230,EBITDA!B:O,4,FALSE)</f>
        <v>4024000</v>
      </c>
      <c r="J230" s="11">
        <f>VLOOKUP(B230,EQIT!B:O,4,FALSE)</f>
        <v>8772000</v>
      </c>
      <c r="K230" s="11">
        <f>VLOOKUP(B230,DEBT!B:O,4,FALSE)</f>
        <v>3776000</v>
      </c>
      <c r="L230" s="11">
        <f>VLOOKUP(B230,REV!B:O,4,FALSE)</f>
        <v>22572000</v>
      </c>
      <c r="M230" s="11">
        <f>VLOOKUP(B230,RoA!B:O,4,FALSE)</f>
        <v>12.02</v>
      </c>
      <c r="N230" s="11">
        <f>VLOOKUP(B230,RoE!B:O,4,FALSE)</f>
        <v>25.24</v>
      </c>
      <c r="O230" s="11">
        <f>VLOOKUP(B230,ASSET!B:P,4,FALSE)</f>
        <v>19680000</v>
      </c>
      <c r="P230" s="11">
        <f>VLOOKUP(B230,MCAP!B:P,4,FALSE)</f>
        <v>44672675</v>
      </c>
      <c r="Q230" s="11">
        <f>VLOOKUP(B230,MB!B:O,4,FALSE)</f>
        <v>4.55</v>
      </c>
      <c r="R230" s="11"/>
    </row>
    <row r="231" spans="1:18" x14ac:dyDescent="0.3">
      <c r="A231" s="20" t="s">
        <v>126</v>
      </c>
      <c r="B231" s="20">
        <v>500373</v>
      </c>
      <c r="C231" s="21">
        <f>VLOOKUP(B231,ESGC!B:C,2,FALSE)</f>
        <v>36.302732379979503</v>
      </c>
      <c r="D231" s="21" t="str">
        <f t="shared" si="10"/>
        <v>C</v>
      </c>
      <c r="E231" s="21">
        <f>VLOOKUP(B231,ESG!A:M,3,FALSE)</f>
        <v>36.302732379979503</v>
      </c>
      <c r="F231" s="11" t="b">
        <f t="shared" si="11"/>
        <v>1</v>
      </c>
      <c r="G231" s="11" t="str">
        <f t="shared" si="12"/>
        <v>C</v>
      </c>
      <c r="H231" s="11">
        <f>VLOOKUP(B231,NI!C:P,4,FALSE)</f>
        <v>1083255</v>
      </c>
      <c r="I231" s="11">
        <f>VLOOKUP(B231,EBITDA!B:O,4,FALSE)</f>
        <v>2727191</v>
      </c>
      <c r="J231" s="11">
        <f>VLOOKUP(B231,EQIT!B:O,4,FALSE)</f>
        <v>6985094</v>
      </c>
      <c r="K231" s="11">
        <f>VLOOKUP(B231,DEBT!B:O,4,FALSE)</f>
        <v>1185000</v>
      </c>
      <c r="L231" s="11">
        <f>VLOOKUP(B231,REV!B:O,4,FALSE)</f>
        <v>4038496</v>
      </c>
      <c r="M231" s="11">
        <f>VLOOKUP(B231,RoA!B:O,4,FALSE)</f>
        <v>10.43</v>
      </c>
      <c r="N231" s="11">
        <f>VLOOKUP(B231,RoE!B:O,4,FALSE)</f>
        <v>17.29</v>
      </c>
      <c r="O231" s="11">
        <f>VLOOKUP(B231,ASSET!B:P,4,FALSE)</f>
        <v>12088907</v>
      </c>
      <c r="P231" s="11">
        <f>VLOOKUP(B231,MCAP!B:P,4,FALSE)</f>
        <v>22002328</v>
      </c>
      <c r="Q231" s="11">
        <f>VLOOKUP(B231,MB!B:O,4,FALSE)</f>
        <v>2.59</v>
      </c>
      <c r="R231" s="11"/>
    </row>
    <row r="232" spans="1:18" x14ac:dyDescent="0.3">
      <c r="A232" s="20" t="s">
        <v>127</v>
      </c>
      <c r="B232" s="20">
        <v>906194</v>
      </c>
      <c r="C232" s="21">
        <f>VLOOKUP(B232,ESGC!B:C,2,FALSE)</f>
        <v>39.942736185383197</v>
      </c>
      <c r="D232" s="21" t="str">
        <f t="shared" si="10"/>
        <v>C</v>
      </c>
      <c r="E232" s="21">
        <f>VLOOKUP(B232,ESG!A:M,3,FALSE)</f>
        <v>39.942736185383197</v>
      </c>
      <c r="F232" s="11" t="b">
        <f t="shared" si="11"/>
        <v>1</v>
      </c>
      <c r="G232" s="11" t="str">
        <f t="shared" si="12"/>
        <v>C</v>
      </c>
      <c r="H232" s="11">
        <f>VLOOKUP(B232,NI!C:P,4,FALSE)</f>
        <v>272700</v>
      </c>
      <c r="I232" s="11">
        <f>VLOOKUP(B232,EBITDA!B:O,4,FALSE)</f>
        <v>616900</v>
      </c>
      <c r="J232" s="11">
        <f>VLOOKUP(B232,EQIT!B:O,4,FALSE)</f>
        <v>1399200</v>
      </c>
      <c r="K232" s="11">
        <f>VLOOKUP(B232,DEBT!B:O,4,FALSE)</f>
        <v>1387300</v>
      </c>
      <c r="L232" s="11">
        <f>VLOOKUP(B232,REV!B:O,4,FALSE)</f>
        <v>1843000</v>
      </c>
      <c r="M232" s="11">
        <f>VLOOKUP(B232,RoA!B:O,4,FALSE)</f>
        <v>11.69</v>
      </c>
      <c r="N232" s="11">
        <f>VLOOKUP(B232,RoE!B:O,4,FALSE)</f>
        <v>24.38</v>
      </c>
      <c r="O232" s="11">
        <f>VLOOKUP(B232,ASSET!B:P,4,FALSE)</f>
        <v>3523900</v>
      </c>
      <c r="P232" s="11">
        <f>VLOOKUP(B232,MCAP!B:P,4,FALSE)</f>
        <v>4715892</v>
      </c>
      <c r="Q232" s="11">
        <f>VLOOKUP(B232,MB!B:O,4,FALSE)</f>
        <v>3.88</v>
      </c>
      <c r="R232" s="11"/>
    </row>
    <row r="233" spans="1:18" x14ac:dyDescent="0.3">
      <c r="A233" s="20" t="s">
        <v>129</v>
      </c>
      <c r="B233" s="20">
        <v>867375</v>
      </c>
      <c r="C233" s="21">
        <f>VLOOKUP(B233,ESGC!B:C,2,FALSE)</f>
        <v>32.411363636363603</v>
      </c>
      <c r="D233" s="21" t="str">
        <f t="shared" si="10"/>
        <v>C</v>
      </c>
      <c r="E233" s="21">
        <f>VLOOKUP(B233,ESG!A:M,3,FALSE)</f>
        <v>32.411363636363603</v>
      </c>
      <c r="F233" s="11" t="b">
        <f t="shared" si="11"/>
        <v>1</v>
      </c>
      <c r="G233" s="11" t="str">
        <f t="shared" si="12"/>
        <v>C</v>
      </c>
      <c r="H233" s="11">
        <f>VLOOKUP(B233,NI!C:P,4,FALSE)</f>
        <v>449200</v>
      </c>
      <c r="I233" s="11">
        <f>VLOOKUP(B233,EBITDA!B:O,4,FALSE)</f>
        <v>957100</v>
      </c>
      <c r="J233" s="11">
        <f>VLOOKUP(B233,EQIT!B:O,4,FALSE)</f>
        <v>1199000</v>
      </c>
      <c r="K233" s="11">
        <f>VLOOKUP(B233,DEBT!B:O,4,FALSE)</f>
        <v>1088500</v>
      </c>
      <c r="L233" s="11">
        <f>VLOOKUP(B233,REV!B:O,4,FALSE)</f>
        <v>7037500</v>
      </c>
      <c r="M233" s="11">
        <f>VLOOKUP(B233,RoA!B:O,4,FALSE)</f>
        <v>12</v>
      </c>
      <c r="N233" s="11">
        <f>VLOOKUP(B233,RoE!B:O,4,FALSE)</f>
        <v>31.84</v>
      </c>
      <c r="O233" s="11">
        <f>VLOOKUP(B233,ASSET!B:P,4,FALSE)</f>
        <v>4125700</v>
      </c>
      <c r="P233" s="11">
        <f>VLOOKUP(B233,MCAP!B:P,4,FALSE)</f>
        <v>8474652</v>
      </c>
      <c r="Q233" s="11">
        <f>VLOOKUP(B233,MB!B:O,4,FALSE)</f>
        <v>4.6100000000000003</v>
      </c>
      <c r="R233" s="11"/>
    </row>
    <row r="234" spans="1:18" x14ac:dyDescent="0.3">
      <c r="A234" s="20" t="s">
        <v>130</v>
      </c>
      <c r="B234" s="20">
        <v>311759</v>
      </c>
      <c r="C234" s="21">
        <f>VLOOKUP(B234,ESGC!B:C,2,FALSE)</f>
        <v>37.766875981161597</v>
      </c>
      <c r="D234" s="21" t="str">
        <f t="shared" si="10"/>
        <v>C</v>
      </c>
      <c r="E234" s="21">
        <f>VLOOKUP(B234,ESG!A:M,3,FALSE)</f>
        <v>37.766875981161597</v>
      </c>
      <c r="F234" s="11" t="b">
        <f t="shared" si="11"/>
        <v>1</v>
      </c>
      <c r="G234" s="11" t="str">
        <f t="shared" si="12"/>
        <v>C</v>
      </c>
      <c r="H234" s="11">
        <f>VLOOKUP(B234,NI!C:P,4,FALSE)</f>
        <v>839275</v>
      </c>
      <c r="I234" s="11" t="str">
        <f>VLOOKUP(B234,EBITDA!B:O,4,FALSE)</f>
        <v>NA</v>
      </c>
      <c r="J234" s="11">
        <f>VLOOKUP(B234,EQIT!B:O,4,FALSE)</f>
        <v>5611550</v>
      </c>
      <c r="K234" s="11">
        <f>VLOOKUP(B234,DEBT!B:O,4,FALSE)</f>
        <v>1178910</v>
      </c>
      <c r="L234" s="11">
        <f>VLOOKUP(B234,REV!B:O,4,FALSE)</f>
        <v>4782047</v>
      </c>
      <c r="M234" s="11">
        <f>VLOOKUP(B234,RoA!B:O,4,FALSE)</f>
        <v>5.19</v>
      </c>
      <c r="N234" s="11">
        <f>VLOOKUP(B234,RoE!B:O,4,FALSE)</f>
        <v>16.11</v>
      </c>
      <c r="O234" s="11">
        <f>VLOOKUP(B234,ASSET!B:P,4,FALSE)</f>
        <v>17771657</v>
      </c>
      <c r="P234" s="11">
        <f>VLOOKUP(B234,MCAP!B:P,4,FALSE)</f>
        <v>6311530</v>
      </c>
      <c r="Q234" s="11">
        <f>VLOOKUP(B234,MB!B:O,4,FALSE)</f>
        <v>1.19</v>
      </c>
      <c r="R234" s="11"/>
    </row>
    <row r="235" spans="1:18" x14ac:dyDescent="0.3">
      <c r="A235" s="20" t="s">
        <v>132</v>
      </c>
      <c r="B235" s="20" t="s">
        <v>362</v>
      </c>
      <c r="C235" s="21">
        <f>VLOOKUP(B235,ESGC!B:C,2,FALSE)</f>
        <v>27.230845633880499</v>
      </c>
      <c r="D235" s="21" t="str">
        <f t="shared" si="10"/>
        <v>C</v>
      </c>
      <c r="E235" s="21">
        <f>VLOOKUP(B235,ESG!A:M,3,FALSE)</f>
        <v>27.230845633880499</v>
      </c>
      <c r="F235" s="11" t="b">
        <f t="shared" si="11"/>
        <v>1</v>
      </c>
      <c r="G235" s="11" t="str">
        <f t="shared" si="12"/>
        <v>C</v>
      </c>
      <c r="H235" s="11">
        <f>VLOOKUP(B235,NI!C:P,4,FALSE)</f>
        <v>295864</v>
      </c>
      <c r="I235" s="11">
        <f>VLOOKUP(B235,EBITDA!B:O,4,FALSE)</f>
        <v>689589</v>
      </c>
      <c r="J235" s="11">
        <f>VLOOKUP(B235,EQIT!B:O,4,FALSE)</f>
        <v>4818081</v>
      </c>
      <c r="K235" s="11">
        <f>VLOOKUP(B235,DEBT!B:O,4,FALSE)</f>
        <v>1085000</v>
      </c>
      <c r="L235" s="11">
        <f>VLOOKUP(B235,REV!B:O,4,FALSE)</f>
        <v>2665332</v>
      </c>
      <c r="M235" s="11">
        <f>VLOOKUP(B235,RoA!B:O,4,FALSE)</f>
        <v>3.99</v>
      </c>
      <c r="N235" s="11">
        <f>VLOOKUP(B235,RoE!B:O,4,FALSE)</f>
        <v>5.52</v>
      </c>
      <c r="O235" s="11">
        <f>VLOOKUP(B235,ASSET!B:P,4,FALSE)</f>
        <v>8295422</v>
      </c>
      <c r="P235" s="11">
        <f>VLOOKUP(B235,MCAP!B:P,4,FALSE)</f>
        <v>9014517</v>
      </c>
      <c r="Q235" s="11">
        <f>VLOOKUP(B235,MB!B:O,4,FALSE)</f>
        <v>1.8</v>
      </c>
      <c r="R235" s="11"/>
    </row>
    <row r="236" spans="1:18" x14ac:dyDescent="0.3">
      <c r="A236" s="20" t="s">
        <v>133</v>
      </c>
      <c r="B236" s="20">
        <v>910722</v>
      </c>
      <c r="C236" s="21">
        <f>VLOOKUP(B236,ESGC!B:C,2,FALSE)</f>
        <v>29.965640580966799</v>
      </c>
      <c r="D236" s="21" t="str">
        <f t="shared" si="10"/>
        <v>C</v>
      </c>
      <c r="E236" s="21">
        <f>VLOOKUP(B236,ESG!A:M,3,FALSE)</f>
        <v>29.965640580966799</v>
      </c>
      <c r="F236" s="11" t="b">
        <f t="shared" si="11"/>
        <v>1</v>
      </c>
      <c r="G236" s="11" t="str">
        <f t="shared" si="12"/>
        <v>C</v>
      </c>
      <c r="H236" s="11">
        <f>VLOOKUP(B236,NI!C:P,4,FALSE)</f>
        <v>269154</v>
      </c>
      <c r="I236" s="11">
        <f>VLOOKUP(B236,EBITDA!B:O,4,FALSE)</f>
        <v>490459</v>
      </c>
      <c r="J236" s="11">
        <f>VLOOKUP(B236,EQIT!B:O,4,FALSE)</f>
        <v>1226571</v>
      </c>
      <c r="K236" s="11">
        <f>VLOOKUP(B236,DEBT!B:O,4,FALSE)</f>
        <v>0</v>
      </c>
      <c r="L236" s="11">
        <f>VLOOKUP(B236,REV!B:O,4,FALSE)</f>
        <v>5235171</v>
      </c>
      <c r="M236" s="11">
        <f>VLOOKUP(B236,RoA!B:O,4,FALSE)</f>
        <v>13.83</v>
      </c>
      <c r="N236" s="11">
        <f>VLOOKUP(B236,RoE!B:O,4,FALSE)</f>
        <v>23.44</v>
      </c>
      <c r="O236" s="11">
        <f>VLOOKUP(B236,ASSET!B:P,4,FALSE)</f>
        <v>2069065</v>
      </c>
      <c r="P236" s="11">
        <f>VLOOKUP(B236,MCAP!B:P,4,FALSE)</f>
        <v>9516696</v>
      </c>
      <c r="Q236" s="11">
        <f>VLOOKUP(B236,MB!B:O,4,FALSE)</f>
        <v>7.7</v>
      </c>
      <c r="R236" s="11"/>
    </row>
    <row r="237" spans="1:18" x14ac:dyDescent="0.3">
      <c r="A237" s="20" t="s">
        <v>135</v>
      </c>
      <c r="B237" s="20">
        <v>755980</v>
      </c>
      <c r="C237" s="21">
        <f>VLOOKUP(B237,ESGC!B:C,2,FALSE)</f>
        <v>35.710037878787801</v>
      </c>
      <c r="D237" s="21" t="str">
        <f t="shared" si="10"/>
        <v>C</v>
      </c>
      <c r="E237" s="21">
        <f>VLOOKUP(B237,ESG!A:M,3,FALSE)</f>
        <v>35.710037878787801</v>
      </c>
      <c r="F237" s="11" t="b">
        <f t="shared" si="11"/>
        <v>1</v>
      </c>
      <c r="G237" s="11" t="str">
        <f t="shared" si="12"/>
        <v>C</v>
      </c>
      <c r="H237" s="11">
        <f>VLOOKUP(B237,NI!C:P,4,FALSE)</f>
        <v>232622</v>
      </c>
      <c r="I237" s="11">
        <f>VLOOKUP(B237,EBITDA!B:O,4,FALSE)</f>
        <v>415231</v>
      </c>
      <c r="J237" s="11">
        <f>VLOOKUP(B237,EQIT!B:O,4,FALSE)</f>
        <v>1010161</v>
      </c>
      <c r="K237" s="11">
        <f>VLOOKUP(B237,DEBT!B:O,4,FALSE)</f>
        <v>0</v>
      </c>
      <c r="L237" s="11">
        <f>VLOOKUP(B237,REV!B:O,4,FALSE)</f>
        <v>2061819</v>
      </c>
      <c r="M237" s="11">
        <f>VLOOKUP(B237,RoA!B:O,4,FALSE)</f>
        <v>21.13</v>
      </c>
      <c r="N237" s="11">
        <f>VLOOKUP(B237,RoE!B:O,4,FALSE)</f>
        <v>24.08</v>
      </c>
      <c r="O237" s="11">
        <f>VLOOKUP(B237,ASSET!B:P,4,FALSE)</f>
        <v>1163061</v>
      </c>
      <c r="P237" s="11">
        <f>VLOOKUP(B237,MCAP!B:P,4,FALSE)</f>
        <v>6027459</v>
      </c>
      <c r="Q237" s="11">
        <f>VLOOKUP(B237,MB!B:O,4,FALSE)</f>
        <v>6.65</v>
      </c>
      <c r="R237" s="11"/>
    </row>
    <row r="238" spans="1:18" x14ac:dyDescent="0.3">
      <c r="A238" s="20" t="s">
        <v>136</v>
      </c>
      <c r="B238" s="20">
        <v>905994</v>
      </c>
      <c r="C238" s="21">
        <f>VLOOKUP(B238,ESGC!B:C,2,FALSE)</f>
        <v>49.7951848998459</v>
      </c>
      <c r="D238" s="21" t="str">
        <f t="shared" si="10"/>
        <v>C</v>
      </c>
      <c r="E238" s="21">
        <f>VLOOKUP(B238,ESG!A:M,3,FALSE)</f>
        <v>49.7951848998459</v>
      </c>
      <c r="F238" s="11" t="b">
        <f t="shared" si="11"/>
        <v>1</v>
      </c>
      <c r="G238" s="11" t="str">
        <f t="shared" si="12"/>
        <v>C</v>
      </c>
      <c r="H238" s="11">
        <f>VLOOKUP(B238,NI!C:P,4,FALSE)</f>
        <v>95938</v>
      </c>
      <c r="I238" s="11">
        <f>VLOOKUP(B238,EBITDA!B:O,4,FALSE)</f>
        <v>313615</v>
      </c>
      <c r="J238" s="11">
        <f>VLOOKUP(B238,EQIT!B:O,4,FALSE)</f>
        <v>1105438</v>
      </c>
      <c r="K238" s="11">
        <f>VLOOKUP(B238,DEBT!B:O,4,FALSE)</f>
        <v>1638460</v>
      </c>
      <c r="L238" s="11">
        <f>VLOOKUP(B238,REV!B:O,4,FALSE)</f>
        <v>485892</v>
      </c>
      <c r="M238" s="11">
        <f>VLOOKUP(B238,RoA!B:O,4,FALSE)</f>
        <v>9.43</v>
      </c>
      <c r="N238" s="11">
        <f>VLOOKUP(B238,RoE!B:O,4,FALSE)</f>
        <v>20.63</v>
      </c>
      <c r="O238" s="11">
        <f>VLOOKUP(B238,ASSET!B:P,4,FALSE)</f>
        <v>2990100</v>
      </c>
      <c r="P238" s="11">
        <f>VLOOKUP(B238,MCAP!B:P,4,FALSE)</f>
        <v>4817741</v>
      </c>
      <c r="Q238" s="11">
        <f>VLOOKUP(B238,MB!B:O,4,FALSE)</f>
        <v>4.41</v>
      </c>
      <c r="R238" s="11"/>
    </row>
    <row r="239" spans="1:18" x14ac:dyDescent="0.3">
      <c r="A239" s="20" t="s">
        <v>137</v>
      </c>
      <c r="B239" s="20">
        <v>951849</v>
      </c>
      <c r="C239" s="21">
        <f>VLOOKUP(B239,ESGC!B:C,2,FALSE)</f>
        <v>35.005519480519403</v>
      </c>
      <c r="D239" s="21" t="str">
        <f t="shared" si="10"/>
        <v>C</v>
      </c>
      <c r="E239" s="21">
        <f>VLOOKUP(B239,ESG!A:M,3,FALSE)</f>
        <v>48.582467532467497</v>
      </c>
      <c r="F239" s="11" t="b">
        <f t="shared" si="11"/>
        <v>0</v>
      </c>
      <c r="G239" s="11" t="str">
        <f t="shared" si="12"/>
        <v>C</v>
      </c>
      <c r="H239" s="11">
        <f>VLOOKUP(B239,NI!C:P,4,FALSE)</f>
        <v>2016000</v>
      </c>
      <c r="I239" s="11">
        <f>VLOOKUP(B239,EBITDA!B:O,4,FALSE)</f>
        <v>5093000</v>
      </c>
      <c r="J239" s="11">
        <f>VLOOKUP(B239,EQIT!B:O,4,FALSE)</f>
        <v>12656000</v>
      </c>
      <c r="K239" s="11">
        <f>VLOOKUP(B239,DEBT!B:O,4,FALSE)</f>
        <v>2646000</v>
      </c>
      <c r="L239" s="11">
        <f>VLOOKUP(B239,REV!B:O,4,FALSE)</f>
        <v>35214000</v>
      </c>
      <c r="M239" s="11">
        <f>VLOOKUP(B239,RoA!B:O,4,FALSE)</f>
        <v>9.01</v>
      </c>
      <c r="N239" s="11">
        <f>VLOOKUP(B239,RoE!B:O,4,FALSE)</f>
        <v>16.68</v>
      </c>
      <c r="O239" s="11">
        <f>VLOOKUP(B239,ASSET!B:P,4,FALSE)</f>
        <v>24000000</v>
      </c>
      <c r="P239" s="11">
        <f>VLOOKUP(B239,MCAP!B:P,4,FALSE)</f>
        <v>27464360</v>
      </c>
      <c r="Q239" s="11">
        <f>VLOOKUP(B239,MB!B:O,4,FALSE)</f>
        <v>2.2200000000000002</v>
      </c>
      <c r="R239" s="11"/>
    </row>
    <row r="240" spans="1:18" x14ac:dyDescent="0.3">
      <c r="A240" s="20" t="s">
        <v>139</v>
      </c>
      <c r="B240" s="20">
        <v>997198</v>
      </c>
      <c r="C240" s="21">
        <f>VLOOKUP(B240,ESGC!B:C,2,FALSE)</f>
        <v>26.938419913419899</v>
      </c>
      <c r="D240" s="21" t="str">
        <f t="shared" si="10"/>
        <v>C</v>
      </c>
      <c r="E240" s="21">
        <f>VLOOKUP(B240,ESG!A:M,3,FALSE)</f>
        <v>37.727771503858399</v>
      </c>
      <c r="F240" s="11" t="b">
        <f t="shared" si="11"/>
        <v>0</v>
      </c>
      <c r="G240" s="11" t="str">
        <f t="shared" si="12"/>
        <v>C</v>
      </c>
      <c r="H240" s="11">
        <f>VLOOKUP(B240,NI!C:P,4,FALSE)</f>
        <v>1075000</v>
      </c>
      <c r="I240" s="11">
        <f>VLOOKUP(B240,EBITDA!B:O,4,FALSE)</f>
        <v>2429000</v>
      </c>
      <c r="J240" s="11">
        <f>VLOOKUP(B240,EQIT!B:O,4,FALSE)</f>
        <v>9152000</v>
      </c>
      <c r="K240" s="11">
        <f>VLOOKUP(B240,DEBT!B:O,4,FALSE)</f>
        <v>22031000</v>
      </c>
      <c r="L240" s="11">
        <f>VLOOKUP(B240,REV!B:O,4,FALSE)</f>
        <v>8494000</v>
      </c>
      <c r="M240" s="11">
        <f>VLOOKUP(B240,RoA!B:O,4,FALSE)</f>
        <v>1.44</v>
      </c>
      <c r="N240" s="11">
        <f>VLOOKUP(B240,RoE!B:O,4,FALSE)</f>
        <v>11.22</v>
      </c>
      <c r="O240" s="11">
        <f>VLOOKUP(B240,ASSET!B:P,4,FALSE)</f>
        <v>110962000</v>
      </c>
      <c r="P240" s="11">
        <f>VLOOKUP(B240,MCAP!B:P,4,FALSE)</f>
        <v>13385532</v>
      </c>
      <c r="Q240" s="11">
        <f>VLOOKUP(B240,MB!B:O,4,FALSE)</f>
        <v>2.0699999999999998</v>
      </c>
      <c r="R240" s="11"/>
    </row>
    <row r="241" spans="1:18" x14ac:dyDescent="0.3">
      <c r="A241" s="20" t="s">
        <v>140</v>
      </c>
      <c r="B241" s="20">
        <v>905159</v>
      </c>
      <c r="C241" s="21">
        <f>VLOOKUP(B241,ESGC!B:C,2,FALSE)</f>
        <v>48.079754440961302</v>
      </c>
      <c r="D241" s="21" t="str">
        <f t="shared" si="10"/>
        <v>C</v>
      </c>
      <c r="E241" s="21">
        <f>VLOOKUP(B241,ESG!A:M,3,FALSE)</f>
        <v>48.079754440961302</v>
      </c>
      <c r="F241" s="11" t="b">
        <f t="shared" si="11"/>
        <v>1</v>
      </c>
      <c r="G241" s="11" t="str">
        <f t="shared" si="12"/>
        <v>C</v>
      </c>
      <c r="H241" s="11">
        <f>VLOOKUP(B241,NI!C:P,4,FALSE)</f>
        <v>1309000</v>
      </c>
      <c r="I241" s="11">
        <f>VLOOKUP(B241,EBITDA!B:O,4,FALSE)</f>
        <v>3573000</v>
      </c>
      <c r="J241" s="11">
        <f>VLOOKUP(B241,EQIT!B:O,4,FALSE)</f>
        <v>8977000</v>
      </c>
      <c r="K241" s="11">
        <f>VLOOKUP(B241,DEBT!B:O,4,FALSE)</f>
        <v>11786000</v>
      </c>
      <c r="L241" s="11">
        <f>VLOOKUP(B241,REV!B:O,4,FALSE)</f>
        <v>12802000</v>
      </c>
      <c r="M241" s="11">
        <f>VLOOKUP(B241,RoA!B:O,4,FALSE)</f>
        <v>5.66</v>
      </c>
      <c r="N241" s="11">
        <f>VLOOKUP(B241,RoE!B:O,4,FALSE)</f>
        <v>14.53</v>
      </c>
      <c r="O241" s="11">
        <f>VLOOKUP(B241,ASSET!B:P,4,FALSE)</f>
        <v>32068000</v>
      </c>
      <c r="P241" s="11">
        <f>VLOOKUP(B241,MCAP!B:P,4,FALSE)</f>
        <v>22051793</v>
      </c>
      <c r="Q241" s="11">
        <f>VLOOKUP(B241,MB!B:O,4,FALSE)</f>
        <v>2.19</v>
      </c>
      <c r="R241" s="11"/>
    </row>
    <row r="242" spans="1:18" x14ac:dyDescent="0.3">
      <c r="A242" s="20" t="s">
        <v>141</v>
      </c>
      <c r="B242" s="20">
        <v>741123</v>
      </c>
      <c r="C242" s="21">
        <f>VLOOKUP(B242,ESGC!B:C,2,FALSE)</f>
        <v>30.456639928698699</v>
      </c>
      <c r="D242" s="21" t="str">
        <f t="shared" si="10"/>
        <v>C</v>
      </c>
      <c r="E242" s="21">
        <f>VLOOKUP(B242,ESG!A:M,3,FALSE)</f>
        <v>30.456639928698699</v>
      </c>
      <c r="F242" s="11" t="b">
        <f t="shared" si="11"/>
        <v>1</v>
      </c>
      <c r="G242" s="11" t="str">
        <f t="shared" si="12"/>
        <v>C</v>
      </c>
      <c r="H242" s="11">
        <f>VLOOKUP(B242,NI!C:P,4,FALSE)</f>
        <v>439000</v>
      </c>
      <c r="I242" s="11">
        <f>VLOOKUP(B242,EBITDA!B:O,4,FALSE)</f>
        <v>930000</v>
      </c>
      <c r="J242" s="11">
        <f>VLOOKUP(B242,EQIT!B:O,4,FALSE)</f>
        <v>2467000</v>
      </c>
      <c r="K242" s="11">
        <f>VLOOKUP(B242,DEBT!B:O,4,FALSE)</f>
        <v>5405000</v>
      </c>
      <c r="L242" s="11">
        <f>VLOOKUP(B242,REV!B:O,4,FALSE)</f>
        <v>3922000</v>
      </c>
      <c r="M242" s="11">
        <f>VLOOKUP(B242,RoA!B:O,4,FALSE)</f>
        <v>5.4</v>
      </c>
      <c r="N242" s="11">
        <f>VLOOKUP(B242,RoE!B:O,4,FALSE)</f>
        <v>17.940000000000001</v>
      </c>
      <c r="O242" s="11">
        <f>VLOOKUP(B242,ASSET!B:P,4,FALSE)</f>
        <v>11846000</v>
      </c>
      <c r="P242" s="11">
        <f>VLOOKUP(B242,MCAP!B:P,4,FALSE)</f>
        <v>9161399</v>
      </c>
      <c r="Q242" s="11">
        <f>VLOOKUP(B242,MB!B:O,4,FALSE)</f>
        <v>3.3</v>
      </c>
      <c r="R242" s="11"/>
    </row>
    <row r="243" spans="1:18" x14ac:dyDescent="0.3">
      <c r="A243" s="20" t="s">
        <v>147</v>
      </c>
      <c r="B243" s="20">
        <v>255781</v>
      </c>
      <c r="C243" s="21">
        <f>VLOOKUP(B243,ESGC!B:C,2,FALSE)</f>
        <v>38.663836477987402</v>
      </c>
      <c r="D243" s="21" t="str">
        <f t="shared" si="10"/>
        <v>C</v>
      </c>
      <c r="E243" s="21">
        <f>VLOOKUP(B243,ESG!A:M,3,FALSE)</f>
        <v>38.663836477987402</v>
      </c>
      <c r="F243" s="11" t="b">
        <f t="shared" si="11"/>
        <v>1</v>
      </c>
      <c r="G243" s="11" t="str">
        <f t="shared" si="12"/>
        <v>C</v>
      </c>
      <c r="H243" s="11">
        <f>VLOOKUP(B243,NI!C:P,4,FALSE)</f>
        <v>855011</v>
      </c>
      <c r="I243" s="11">
        <f>VLOOKUP(B243,EBITDA!B:O,4,FALSE)</f>
        <v>1042517</v>
      </c>
      <c r="J243" s="11">
        <f>VLOOKUP(B243,EQIT!B:O,4,FALSE)</f>
        <v>2350614</v>
      </c>
      <c r="K243" s="11">
        <f>VLOOKUP(B243,DEBT!B:O,4,FALSE)</f>
        <v>0</v>
      </c>
      <c r="L243" s="11">
        <f>VLOOKUP(B243,REV!B:O,4,FALSE)</f>
        <v>3180319</v>
      </c>
      <c r="M243" s="11">
        <f>VLOOKUP(B243,RoA!B:O,4,FALSE)</f>
        <v>32.96</v>
      </c>
      <c r="N243" s="11">
        <f>VLOOKUP(B243,RoE!B:O,4,FALSE)</f>
        <v>43.75</v>
      </c>
      <c r="O243" s="11">
        <f>VLOOKUP(B243,ASSET!B:P,4,FALSE)</f>
        <v>3291460</v>
      </c>
      <c r="P243" s="11">
        <f>VLOOKUP(B243,MCAP!B:P,4,FALSE)</f>
        <v>21047060</v>
      </c>
      <c r="Q243" s="11">
        <f>VLOOKUP(B243,MB!B:O,4,FALSE)</f>
        <v>9.85</v>
      </c>
      <c r="R243" s="11"/>
    </row>
    <row r="244" spans="1:18" x14ac:dyDescent="0.3">
      <c r="A244" s="20" t="s">
        <v>148</v>
      </c>
      <c r="B244" s="20">
        <v>907652</v>
      </c>
      <c r="C244" s="21">
        <f>VLOOKUP(B244,ESGC!B:C,2,FALSE)</f>
        <v>46.490530303030297</v>
      </c>
      <c r="D244" s="21" t="str">
        <f t="shared" si="10"/>
        <v>C</v>
      </c>
      <c r="E244" s="21">
        <f>VLOOKUP(B244,ESG!A:M,3,FALSE)</f>
        <v>47.981060606060602</v>
      </c>
      <c r="F244" s="11" t="b">
        <f t="shared" si="11"/>
        <v>0</v>
      </c>
      <c r="G244" s="11" t="str">
        <f t="shared" si="12"/>
        <v>C</v>
      </c>
      <c r="H244" s="11">
        <f>VLOOKUP(B244,NI!C:P,4,FALSE)</f>
        <v>2080000</v>
      </c>
      <c r="I244" s="11">
        <f>VLOOKUP(B244,EBITDA!B:O,4,FALSE)</f>
        <v>3601000</v>
      </c>
      <c r="J244" s="11">
        <f>VLOOKUP(B244,EQIT!B:O,4,FALSE)</f>
        <v>11768000</v>
      </c>
      <c r="K244" s="11">
        <f>VLOOKUP(B244,DEBT!B:O,4,FALSE)</f>
        <v>2791000</v>
      </c>
      <c r="L244" s="11">
        <f>VLOOKUP(B244,REV!B:O,4,FALSE)</f>
        <v>27240000</v>
      </c>
      <c r="M244" s="11">
        <f>VLOOKUP(B244,RoA!B:O,4,FALSE)</f>
        <v>8.9700000000000006</v>
      </c>
      <c r="N244" s="11">
        <f>VLOOKUP(B244,RoE!B:O,4,FALSE)</f>
        <v>19.190000000000001</v>
      </c>
      <c r="O244" s="11">
        <f>VLOOKUP(B244,ASSET!B:P,4,FALSE)</f>
        <v>25733000</v>
      </c>
      <c r="P244" s="11">
        <f>VLOOKUP(B244,MCAP!B:P,4,FALSE)</f>
        <v>42882558</v>
      </c>
      <c r="Q244" s="11">
        <f>VLOOKUP(B244,MB!B:O,4,FALSE)</f>
        <v>2.87</v>
      </c>
      <c r="R244" s="11"/>
    </row>
    <row r="245" spans="1:18" x14ac:dyDescent="0.3">
      <c r="A245" s="20" t="s">
        <v>153</v>
      </c>
      <c r="B245" s="20">
        <v>993394</v>
      </c>
      <c r="C245" s="21">
        <f>VLOOKUP(B245,ESGC!B:C,2,FALSE)</f>
        <v>36.168975101421402</v>
      </c>
      <c r="D245" s="21" t="str">
        <f t="shared" si="10"/>
        <v>C</v>
      </c>
      <c r="E245" s="21">
        <f>VLOOKUP(B245,ESG!A:M,3,FALSE)</f>
        <v>36.168975101421402</v>
      </c>
      <c r="F245" s="11" t="b">
        <f t="shared" si="11"/>
        <v>1</v>
      </c>
      <c r="G245" s="11" t="str">
        <f t="shared" si="12"/>
        <v>C</v>
      </c>
      <c r="H245" s="11">
        <f>VLOOKUP(B245,NI!C:P,4,FALSE)</f>
        <v>527535</v>
      </c>
      <c r="I245" s="11">
        <f>VLOOKUP(B245,EBITDA!B:O,4,FALSE)</f>
        <v>868669</v>
      </c>
      <c r="J245" s="11">
        <f>VLOOKUP(B245,EQIT!B:O,4,FALSE)</f>
        <v>3324627</v>
      </c>
      <c r="K245" s="11">
        <f>VLOOKUP(B245,DEBT!B:O,4,FALSE)</f>
        <v>924491</v>
      </c>
      <c r="L245" s="11">
        <f>VLOOKUP(B245,REV!B:O,4,FALSE)</f>
        <v>3486697</v>
      </c>
      <c r="M245" s="11">
        <f>VLOOKUP(B245,RoA!B:O,4,FALSE)</f>
        <v>3.78</v>
      </c>
      <c r="N245" s="11">
        <f>VLOOKUP(B245,RoE!B:O,4,FALSE)</f>
        <v>15.55</v>
      </c>
      <c r="O245" s="11">
        <f>VLOOKUP(B245,ASSET!B:P,4,FALSE)</f>
        <v>15241428</v>
      </c>
      <c r="P245" s="11">
        <f>VLOOKUP(B245,MCAP!B:P,4,FALSE)</f>
        <v>5579574</v>
      </c>
      <c r="Q245" s="11">
        <f>VLOOKUP(B245,MB!B:O,4,FALSE)</f>
        <v>1.72</v>
      </c>
      <c r="R245" s="11"/>
    </row>
    <row r="246" spans="1:18" x14ac:dyDescent="0.3">
      <c r="A246" s="20" t="s">
        <v>157</v>
      </c>
      <c r="B246" s="20" t="s">
        <v>364</v>
      </c>
      <c r="C246" s="21">
        <f>VLOOKUP(B246,ESGC!B:C,2,FALSE)</f>
        <v>40.996043771043702</v>
      </c>
      <c r="D246" s="21" t="str">
        <f t="shared" si="10"/>
        <v>C</v>
      </c>
      <c r="E246" s="21">
        <f>VLOOKUP(B246,ESG!A:M,3,FALSE)</f>
        <v>40.996043771043702</v>
      </c>
      <c r="F246" s="11" t="b">
        <f t="shared" si="11"/>
        <v>1</v>
      </c>
      <c r="G246" s="11" t="str">
        <f t="shared" si="12"/>
        <v>C</v>
      </c>
      <c r="H246" s="11">
        <f>VLOOKUP(B246,NI!C:P,4,FALSE)</f>
        <v>126127</v>
      </c>
      <c r="I246" s="11">
        <f>VLOOKUP(B246,EBITDA!B:O,4,FALSE)</f>
        <v>515010</v>
      </c>
      <c r="J246" s="11">
        <f>VLOOKUP(B246,EQIT!B:O,4,FALSE)</f>
        <v>288904</v>
      </c>
      <c r="K246" s="11">
        <f>VLOOKUP(B246,DEBT!B:O,4,FALSE)</f>
        <v>2334827</v>
      </c>
      <c r="L246" s="11">
        <f>VLOOKUP(B246,REV!B:O,4,FALSE)</f>
        <v>4474537</v>
      </c>
      <c r="M246" s="11">
        <f>VLOOKUP(B246,RoA!B:O,4,FALSE)</f>
        <v>8.1199999999999992</v>
      </c>
      <c r="N246" s="11">
        <f>VLOOKUP(B246,RoE!B:O,4,FALSE)</f>
        <v>70.430000000000007</v>
      </c>
      <c r="O246" s="11">
        <f>VLOOKUP(B246,ASSET!B:P,4,FALSE)</f>
        <v>3176326</v>
      </c>
      <c r="P246" s="11">
        <f>VLOOKUP(B246,MCAP!B:P,4,FALSE)</f>
        <v>2587466</v>
      </c>
      <c r="Q246" s="11">
        <f>VLOOKUP(B246,MB!B:O,4,FALSE)</f>
        <v>9.23</v>
      </c>
      <c r="R246" s="11"/>
    </row>
    <row r="247" spans="1:18" x14ac:dyDescent="0.3">
      <c r="A247" s="20" t="s">
        <v>158</v>
      </c>
      <c r="B247" s="20">
        <v>729665</v>
      </c>
      <c r="C247" s="21">
        <f>VLOOKUP(B247,ESGC!B:C,2,FALSE)</f>
        <v>34.753671328671302</v>
      </c>
      <c r="D247" s="21" t="str">
        <f t="shared" si="10"/>
        <v>C</v>
      </c>
      <c r="E247" s="21">
        <f>VLOOKUP(B247,ESG!A:M,3,FALSE)</f>
        <v>34.753671328671302</v>
      </c>
      <c r="F247" s="11" t="b">
        <f t="shared" si="11"/>
        <v>1</v>
      </c>
      <c r="G247" s="11" t="str">
        <f t="shared" si="12"/>
        <v>C</v>
      </c>
      <c r="H247" s="11">
        <f>VLOOKUP(B247,NI!C:P,4,FALSE)</f>
        <v>933843</v>
      </c>
      <c r="I247" s="11">
        <f>VLOOKUP(B247,EBITDA!B:O,4,FALSE)</f>
        <v>1733466</v>
      </c>
      <c r="J247" s="11">
        <f>VLOOKUP(B247,EQIT!B:O,4,FALSE)</f>
        <v>2375491</v>
      </c>
      <c r="K247" s="11">
        <f>VLOOKUP(B247,DEBT!B:O,4,FALSE)</f>
        <v>2099955</v>
      </c>
      <c r="L247" s="11">
        <f>VLOOKUP(B247,REV!B:O,4,FALSE)</f>
        <v>6143044</v>
      </c>
      <c r="M247" s="11">
        <f>VLOOKUP(B247,RoA!B:O,4,FALSE)</f>
        <v>17.79</v>
      </c>
      <c r="N247" s="11">
        <f>VLOOKUP(B247,RoE!B:O,4,FALSE)</f>
        <v>36.39</v>
      </c>
      <c r="O247" s="11">
        <f>VLOOKUP(B247,ASSET!B:P,4,FALSE)</f>
        <v>5602230</v>
      </c>
      <c r="P247" s="11">
        <f>VLOOKUP(B247,MCAP!B:P,4,FALSE)</f>
        <v>11139672</v>
      </c>
      <c r="Q247" s="11">
        <f>VLOOKUP(B247,MB!B:O,4,FALSE)</f>
        <v>5.22</v>
      </c>
      <c r="R247" s="11"/>
    </row>
    <row r="248" spans="1:18" x14ac:dyDescent="0.3">
      <c r="A248" s="20" t="s">
        <v>159</v>
      </c>
      <c r="B248" s="20">
        <v>867871</v>
      </c>
      <c r="C248" s="21">
        <f>VLOOKUP(B248,ESGC!B:C,2,FALSE)</f>
        <v>34.491324982193099</v>
      </c>
      <c r="D248" s="21" t="str">
        <f t="shared" si="10"/>
        <v>C</v>
      </c>
      <c r="E248" s="21">
        <f>VLOOKUP(B248,ESG!A:M,3,FALSE)</f>
        <v>34.491324982193099</v>
      </c>
      <c r="F248" s="11" t="b">
        <f t="shared" si="11"/>
        <v>1</v>
      </c>
      <c r="G248" s="11" t="str">
        <f t="shared" si="12"/>
        <v>C</v>
      </c>
      <c r="H248" s="11">
        <f>VLOOKUP(B248,NI!C:P,4,FALSE)</f>
        <v>2949000</v>
      </c>
      <c r="I248" s="11">
        <f>VLOOKUP(B248,EBITDA!B:O,4,FALSE)</f>
        <v>5062000</v>
      </c>
      <c r="J248" s="11">
        <f>VLOOKUP(B248,EQIT!B:O,4,FALSE)</f>
        <v>19563000</v>
      </c>
      <c r="K248" s="11">
        <f>VLOOKUP(B248,DEBT!B:O,4,FALSE)</f>
        <v>5316000</v>
      </c>
      <c r="L248" s="11">
        <f>VLOOKUP(B248,REV!B:O,4,FALSE)</f>
        <v>26399000</v>
      </c>
      <c r="M248" s="11">
        <f>VLOOKUP(B248,RoA!B:O,4,FALSE)</f>
        <v>0.91</v>
      </c>
      <c r="N248" s="11">
        <f>VLOOKUP(B248,RoE!B:O,4,FALSE)</f>
        <v>15.78</v>
      </c>
      <c r="O248" s="11">
        <f>VLOOKUP(B248,ASSET!B:P,4,FALSE)</f>
        <v>360053000</v>
      </c>
      <c r="P248" s="11">
        <f>VLOOKUP(B248,MCAP!B:P,4,FALSE)</f>
        <v>27363905</v>
      </c>
      <c r="Q248" s="11">
        <f>VLOOKUP(B248,MB!B:O,4,FALSE)</f>
        <v>1.47</v>
      </c>
      <c r="R248" s="11"/>
    </row>
    <row r="249" spans="1:18" x14ac:dyDescent="0.3">
      <c r="A249" s="20" t="s">
        <v>161</v>
      </c>
      <c r="B249" s="20">
        <v>749688</v>
      </c>
      <c r="C249" s="21">
        <f>VLOOKUP(B249,ESGC!B:C,2,FALSE)</f>
        <v>36.726027892188696</v>
      </c>
      <c r="D249" s="21" t="str">
        <f t="shared" si="10"/>
        <v>C</v>
      </c>
      <c r="E249" s="21">
        <f>VLOOKUP(B249,ESG!A:M,3,FALSE)</f>
        <v>36.726027892188696</v>
      </c>
      <c r="F249" s="11" t="b">
        <f t="shared" si="11"/>
        <v>1</v>
      </c>
      <c r="G249" s="11" t="str">
        <f t="shared" si="12"/>
        <v>C</v>
      </c>
      <c r="H249" s="11">
        <f>VLOOKUP(B249,NI!C:P,4,FALSE)</f>
        <v>874000</v>
      </c>
      <c r="I249" s="11">
        <f>VLOOKUP(B249,EBITDA!B:O,4,FALSE)</f>
        <v>4833000</v>
      </c>
      <c r="J249" s="11">
        <f>VLOOKUP(B249,EQIT!B:O,4,FALSE)</f>
        <v>-10538000</v>
      </c>
      <c r="K249" s="11">
        <f>VLOOKUP(B249,DEBT!B:O,4,FALSE)</f>
        <v>27308000</v>
      </c>
      <c r="L249" s="11">
        <f>VLOOKUP(B249,REV!B:O,4,FALSE)</f>
        <v>26858000</v>
      </c>
      <c r="M249" s="11" t="str">
        <f>VLOOKUP(B249,RoA!B:O,4,FALSE)</f>
        <v>NA</v>
      </c>
      <c r="N249" s="11" t="e">
        <f>VLOOKUP(B249,RoE!B:O,4,FALSE)</f>
        <v>#N/A</v>
      </c>
      <c r="O249" s="11">
        <f>VLOOKUP(B249,ASSET!B:P,4,FALSE)</f>
        <v>24025000</v>
      </c>
      <c r="P249" s="11" t="str">
        <f>VLOOKUP(B249,MCAP!B:P,4,FALSE)</f>
        <v>NA</v>
      </c>
      <c r="Q249" s="11" t="str">
        <f>VLOOKUP(B249,MB!B:O,4,FALSE)</f>
        <v>NA</v>
      </c>
      <c r="R249" s="11"/>
    </row>
    <row r="250" spans="1:18" x14ac:dyDescent="0.3">
      <c r="A250" s="20" t="s">
        <v>162</v>
      </c>
      <c r="B250" s="20">
        <v>945589</v>
      </c>
      <c r="C250" s="21">
        <f>VLOOKUP(B250,ESGC!B:C,2,FALSE)</f>
        <v>39.098593073593101</v>
      </c>
      <c r="D250" s="21" t="str">
        <f t="shared" si="10"/>
        <v>C</v>
      </c>
      <c r="E250" s="21">
        <f>VLOOKUP(B250,ESG!A:M,3,FALSE)</f>
        <v>39.098593073593101</v>
      </c>
      <c r="F250" s="11" t="b">
        <f t="shared" si="11"/>
        <v>1</v>
      </c>
      <c r="G250" s="11" t="str">
        <f t="shared" si="12"/>
        <v>C</v>
      </c>
      <c r="H250" s="11">
        <f>VLOOKUP(B250,NI!C:P,4,FALSE)</f>
        <v>139633</v>
      </c>
      <c r="I250" s="11">
        <f>VLOOKUP(B250,EBITDA!B:O,4,FALSE)</f>
        <v>810846</v>
      </c>
      <c r="J250" s="11">
        <f>VLOOKUP(B250,EQIT!B:O,4,FALSE)</f>
        <v>3808209</v>
      </c>
      <c r="K250" s="11">
        <f>VLOOKUP(B250,DEBT!B:O,4,FALSE)</f>
        <v>7510907</v>
      </c>
      <c r="L250" s="11">
        <f>VLOOKUP(B250,REV!B:O,4,FALSE)</f>
        <v>1058185</v>
      </c>
      <c r="M250" s="11">
        <f>VLOOKUP(B250,RoA!B:O,4,FALSE)</f>
        <v>7.29</v>
      </c>
      <c r="N250" s="11">
        <f>VLOOKUP(B250,RoE!B:O,4,FALSE)</f>
        <v>16.690000000000001</v>
      </c>
      <c r="O250" s="11">
        <f>VLOOKUP(B250,ASSET!B:P,4,FALSE)</f>
        <v>12521772</v>
      </c>
      <c r="P250" s="11">
        <f>VLOOKUP(B250,MCAP!B:P,4,FALSE)</f>
        <v>7540957</v>
      </c>
      <c r="Q250" s="11">
        <f>VLOOKUP(B250,MB!B:O,4,FALSE)</f>
        <v>1.75</v>
      </c>
      <c r="R250" s="11"/>
    </row>
    <row r="251" spans="1:18" x14ac:dyDescent="0.3">
      <c r="A251" s="20" t="s">
        <v>163</v>
      </c>
      <c r="B251" s="20">
        <v>905077</v>
      </c>
      <c r="C251" s="21">
        <f>VLOOKUP(B251,ESGC!B:C,2,FALSE)</f>
        <v>42.877086494688903</v>
      </c>
      <c r="D251" s="21" t="str">
        <f t="shared" si="10"/>
        <v>C</v>
      </c>
      <c r="E251" s="21">
        <f>VLOOKUP(B251,ESG!A:M,3,FALSE)</f>
        <v>42.877086494688903</v>
      </c>
      <c r="F251" s="11" t="b">
        <f t="shared" si="11"/>
        <v>1</v>
      </c>
      <c r="G251" s="11" t="str">
        <f t="shared" si="12"/>
        <v>C</v>
      </c>
      <c r="H251" s="11">
        <f>VLOOKUP(B251,NI!C:P,4,FALSE)</f>
        <v>214154</v>
      </c>
      <c r="I251" s="11">
        <f>VLOOKUP(B251,EBITDA!B:O,4,FALSE)</f>
        <v>772233</v>
      </c>
      <c r="J251" s="11">
        <f>VLOOKUP(B251,EQIT!B:O,4,FALSE)</f>
        <v>592922</v>
      </c>
      <c r="K251" s="11">
        <f>VLOOKUP(B251,DEBT!B:O,4,FALSE)</f>
        <v>2136357</v>
      </c>
      <c r="L251" s="11">
        <f>VLOOKUP(B251,REV!B:O,4,FALSE)</f>
        <v>4946716</v>
      </c>
      <c r="M251" s="11">
        <f>VLOOKUP(B251,RoA!B:O,4,FALSE)</f>
        <v>6.97</v>
      </c>
      <c r="N251" s="11">
        <f>VLOOKUP(B251,RoE!B:O,4,FALSE)</f>
        <v>33.56</v>
      </c>
      <c r="O251" s="11">
        <f>VLOOKUP(B251,ASSET!B:P,4,FALSE)</f>
        <v>4247113</v>
      </c>
      <c r="P251" s="11">
        <f>VLOOKUP(B251,MCAP!B:P,4,FALSE)</f>
        <v>8945756</v>
      </c>
      <c r="Q251" s="11">
        <f>VLOOKUP(B251,MB!B:O,4,FALSE)</f>
        <v>17.690000000000001</v>
      </c>
      <c r="R251" s="11"/>
    </row>
    <row r="252" spans="1:18" x14ac:dyDescent="0.3">
      <c r="A252" s="20" t="s">
        <v>165</v>
      </c>
      <c r="B252" s="20">
        <v>542983</v>
      </c>
      <c r="C252" s="21">
        <f>VLOOKUP(B252,ESGC!B:C,2,FALSE)</f>
        <v>35.745849802371502</v>
      </c>
      <c r="D252" s="21" t="str">
        <f t="shared" si="10"/>
        <v>C</v>
      </c>
      <c r="E252" s="21">
        <f>VLOOKUP(B252,ESG!A:M,3,FALSE)</f>
        <v>35.745849802371502</v>
      </c>
      <c r="F252" s="11" t="b">
        <f t="shared" si="11"/>
        <v>1</v>
      </c>
      <c r="G252" s="11" t="str">
        <f t="shared" si="12"/>
        <v>C</v>
      </c>
      <c r="H252" s="11">
        <f>VLOOKUP(B252,NI!C:P,4,FALSE)</f>
        <v>94578</v>
      </c>
      <c r="I252" s="11">
        <f>VLOOKUP(B252,EBITDA!B:O,4,FALSE)</f>
        <v>181729</v>
      </c>
      <c r="J252" s="11">
        <f>VLOOKUP(B252,EQIT!B:O,4,FALSE)</f>
        <v>805723</v>
      </c>
      <c r="K252" s="11">
        <f>VLOOKUP(B252,DEBT!B:O,4,FALSE)</f>
        <v>11199</v>
      </c>
      <c r="L252" s="11">
        <f>VLOOKUP(B252,REV!B:O,4,FALSE)</f>
        <v>738368</v>
      </c>
      <c r="M252" s="11">
        <f>VLOOKUP(B252,RoA!B:O,4,FALSE)</f>
        <v>9.98</v>
      </c>
      <c r="N252" s="11">
        <f>VLOOKUP(B252,RoE!B:O,4,FALSE)</f>
        <v>13.4</v>
      </c>
      <c r="O252" s="11">
        <f>VLOOKUP(B252,ASSET!B:P,4,FALSE)</f>
        <v>1066349</v>
      </c>
      <c r="P252" s="11">
        <f>VLOOKUP(B252,MCAP!B:P,4,FALSE)</f>
        <v>3778152</v>
      </c>
      <c r="Q252" s="11">
        <f>VLOOKUP(B252,MB!B:O,4,FALSE)</f>
        <v>3.67</v>
      </c>
      <c r="R252" s="11"/>
    </row>
    <row r="253" spans="1:18" x14ac:dyDescent="0.3">
      <c r="A253" s="20" t="s">
        <v>171</v>
      </c>
      <c r="B253" s="20">
        <v>951068</v>
      </c>
      <c r="C253" s="21">
        <f>VLOOKUP(B253,ESGC!B:C,2,FALSE)</f>
        <v>36.710450781102899</v>
      </c>
      <c r="D253" s="21" t="str">
        <f t="shared" si="10"/>
        <v>C</v>
      </c>
      <c r="E253" s="21">
        <f>VLOOKUP(B253,ESG!A:M,3,FALSE)</f>
        <v>36.710450781102899</v>
      </c>
      <c r="F253" s="11" t="b">
        <f t="shared" si="11"/>
        <v>1</v>
      </c>
      <c r="G253" s="11" t="str">
        <f t="shared" si="12"/>
        <v>C</v>
      </c>
      <c r="H253" s="11">
        <f>VLOOKUP(B253,NI!C:P,4,FALSE)</f>
        <v>75169</v>
      </c>
      <c r="I253" s="11">
        <f>VLOOKUP(B253,EBITDA!B:O,4,FALSE)</f>
        <v>427006</v>
      </c>
      <c r="J253" s="11">
        <f>VLOOKUP(B253,EQIT!B:O,4,FALSE)</f>
        <v>5949140</v>
      </c>
      <c r="K253" s="11">
        <f>VLOOKUP(B253,DEBT!B:O,4,FALSE)</f>
        <v>9798547</v>
      </c>
      <c r="L253" s="11">
        <f>VLOOKUP(B253,REV!B:O,4,FALSE)</f>
        <v>3419566</v>
      </c>
      <c r="M253" s="11">
        <f>VLOOKUP(B253,RoA!B:O,4,FALSE)</f>
        <v>0.63</v>
      </c>
      <c r="N253" s="11">
        <f>VLOOKUP(B253,RoE!B:O,4,FALSE)</f>
        <v>1.68</v>
      </c>
      <c r="O253" s="11">
        <f>VLOOKUP(B253,ASSET!B:P,4,FALSE)</f>
        <v>54697468</v>
      </c>
      <c r="P253" s="11">
        <f>VLOOKUP(B253,MCAP!B:P,4,FALSE)</f>
        <v>5406022</v>
      </c>
      <c r="Q253" s="11">
        <f>VLOOKUP(B253,MB!B:O,4,FALSE)</f>
        <v>1.0900000000000001</v>
      </c>
      <c r="R253" s="11"/>
    </row>
    <row r="254" spans="1:18" x14ac:dyDescent="0.3">
      <c r="A254" s="20" t="s">
        <v>175</v>
      </c>
      <c r="B254" s="20" t="s">
        <v>365</v>
      </c>
      <c r="C254" s="21">
        <f>VLOOKUP(B254,ESGC!B:C,2,FALSE)</f>
        <v>31.869082719082702</v>
      </c>
      <c r="D254" s="21" t="str">
        <f t="shared" si="10"/>
        <v>C</v>
      </c>
      <c r="E254" s="21">
        <f>VLOOKUP(B254,ESG!A:M,3,FALSE)</f>
        <v>46.846273546273501</v>
      </c>
      <c r="F254" s="11" t="b">
        <f t="shared" si="11"/>
        <v>0</v>
      </c>
      <c r="G254" s="11" t="str">
        <f t="shared" si="12"/>
        <v>C</v>
      </c>
      <c r="H254" s="11">
        <f>VLOOKUP(B254,NI!C:P,4,FALSE)</f>
        <v>240612</v>
      </c>
      <c r="I254" s="11">
        <f>VLOOKUP(B254,EBITDA!B:O,4,FALSE)</f>
        <v>409776</v>
      </c>
      <c r="J254" s="11">
        <f>VLOOKUP(B254,EQIT!B:O,4,FALSE)</f>
        <v>1476856</v>
      </c>
      <c r="K254" s="11">
        <f>VLOOKUP(B254,DEBT!B:O,4,FALSE)</f>
        <v>221875</v>
      </c>
      <c r="L254" s="11">
        <f>VLOOKUP(B254,REV!B:O,4,FALSE)</f>
        <v>574293</v>
      </c>
      <c r="M254" s="11">
        <f>VLOOKUP(B254,RoA!B:O,4,FALSE)</f>
        <v>15.37</v>
      </c>
      <c r="N254" s="11">
        <f>VLOOKUP(B254,RoE!B:O,4,FALSE)</f>
        <v>24.92</v>
      </c>
      <c r="O254" s="11">
        <f>VLOOKUP(B254,ASSET!B:P,4,FALSE)</f>
        <v>2796345</v>
      </c>
      <c r="P254" s="11">
        <f>VLOOKUP(B254,MCAP!B:P,4,FALSE)</f>
        <v>13419368</v>
      </c>
      <c r="Q254" s="11">
        <f>VLOOKUP(B254,MB!B:O,4,FALSE)</f>
        <v>6.35</v>
      </c>
      <c r="R254" s="11"/>
    </row>
    <row r="255" spans="1:18" x14ac:dyDescent="0.3">
      <c r="A255" s="20" t="s">
        <v>177</v>
      </c>
      <c r="B255" s="20">
        <v>905050</v>
      </c>
      <c r="C255" s="21">
        <f>VLOOKUP(B255,ESGC!B:C,2,FALSE)</f>
        <v>45.309090909090898</v>
      </c>
      <c r="D255" s="21" t="str">
        <f t="shared" si="10"/>
        <v>C</v>
      </c>
      <c r="E255" s="21">
        <f>VLOOKUP(B255,ESG!A:M,3,FALSE)</f>
        <v>45.309090909090898</v>
      </c>
      <c r="F255" s="11" t="b">
        <f t="shared" si="11"/>
        <v>1</v>
      </c>
      <c r="G255" s="11" t="str">
        <f t="shared" si="12"/>
        <v>C</v>
      </c>
      <c r="H255" s="11">
        <f>VLOOKUP(B255,NI!C:P,4,FALSE)</f>
        <v>247128</v>
      </c>
      <c r="I255" s="11">
        <f>VLOOKUP(B255,EBITDA!B:O,4,FALSE)</f>
        <v>453007</v>
      </c>
      <c r="J255" s="11">
        <f>VLOOKUP(B255,EQIT!B:O,4,FALSE)</f>
        <v>617197</v>
      </c>
      <c r="K255" s="11">
        <f>VLOOKUP(B255,DEBT!B:O,4,FALSE)</f>
        <v>1212641</v>
      </c>
      <c r="L255" s="11">
        <f>VLOOKUP(B255,REV!B:O,4,FALSE)</f>
        <v>2276638</v>
      </c>
      <c r="M255" s="11">
        <f>VLOOKUP(B255,RoA!B:O,4,FALSE)</f>
        <v>10.93</v>
      </c>
      <c r="N255" s="11">
        <f>VLOOKUP(B255,RoE!B:O,4,FALSE)</f>
        <v>32.47</v>
      </c>
      <c r="O255" s="11">
        <f>VLOOKUP(B255,ASSET!B:P,4,FALSE)</f>
        <v>2619760</v>
      </c>
      <c r="P255" s="11">
        <f>VLOOKUP(B255,MCAP!B:P,4,FALSE)</f>
        <v>3898300</v>
      </c>
      <c r="Q255" s="11">
        <f>VLOOKUP(B255,MB!B:O,4,FALSE)</f>
        <v>7.62</v>
      </c>
      <c r="R255" s="11"/>
    </row>
    <row r="256" spans="1:18" x14ac:dyDescent="0.3">
      <c r="A256" s="20" t="s">
        <v>179</v>
      </c>
      <c r="B256" s="20">
        <v>923465</v>
      </c>
      <c r="C256" s="21">
        <f>VLOOKUP(B256,ESGC!B:C,2,FALSE)</f>
        <v>39.540937149270398</v>
      </c>
      <c r="D256" s="21" t="str">
        <f t="shared" si="10"/>
        <v>C</v>
      </c>
      <c r="E256" s="21">
        <f>VLOOKUP(B256,ESG!A:M,3,FALSE)</f>
        <v>39.540937149270398</v>
      </c>
      <c r="F256" s="11" t="b">
        <f t="shared" si="11"/>
        <v>1</v>
      </c>
      <c r="G256" s="11" t="str">
        <f t="shared" si="12"/>
        <v>C</v>
      </c>
      <c r="H256" s="11">
        <f>VLOOKUP(B256,NI!C:P,4,FALSE)</f>
        <v>131300</v>
      </c>
      <c r="I256" s="11">
        <f>VLOOKUP(B256,EBITDA!B:O,4,FALSE)</f>
        <v>649600</v>
      </c>
      <c r="J256" s="11">
        <f>VLOOKUP(B256,EQIT!B:O,4,FALSE)</f>
        <v>1807200</v>
      </c>
      <c r="K256" s="11">
        <f>VLOOKUP(B256,DEBT!B:O,4,FALSE)</f>
        <v>2349200</v>
      </c>
      <c r="L256" s="11">
        <f>VLOOKUP(B256,REV!B:O,4,FALSE)</f>
        <v>6554200</v>
      </c>
      <c r="M256" s="11">
        <f>VLOOKUP(B256,RoA!B:O,4,FALSE)</f>
        <v>2.75</v>
      </c>
      <c r="N256" s="11">
        <f>VLOOKUP(B256,RoE!B:O,4,FALSE)</f>
        <v>8.15</v>
      </c>
      <c r="O256" s="11">
        <f>VLOOKUP(B256,ASSET!B:P,4,FALSE)</f>
        <v>11978200</v>
      </c>
      <c r="P256" s="11">
        <f>VLOOKUP(B256,MCAP!B:P,4,FALSE)</f>
        <v>3821432</v>
      </c>
      <c r="Q256" s="11">
        <f>VLOOKUP(B256,MB!B:O,4,FALSE)</f>
        <v>2.74</v>
      </c>
      <c r="R256" s="11"/>
    </row>
    <row r="257" spans="1:18" x14ac:dyDescent="0.3">
      <c r="A257" s="20" t="s">
        <v>180</v>
      </c>
      <c r="B257" s="20">
        <v>328184</v>
      </c>
      <c r="C257" s="21">
        <f>VLOOKUP(B257,ESGC!B:C,2,FALSE)</f>
        <v>44.661363636363603</v>
      </c>
      <c r="D257" s="21" t="str">
        <f t="shared" si="10"/>
        <v>C</v>
      </c>
      <c r="E257" s="21">
        <f>VLOOKUP(B257,ESG!A:M,3,FALSE)</f>
        <v>44.661363636363603</v>
      </c>
      <c r="F257" s="11" t="b">
        <f t="shared" si="11"/>
        <v>1</v>
      </c>
      <c r="G257" s="11" t="str">
        <f t="shared" si="12"/>
        <v>C</v>
      </c>
      <c r="H257" s="11">
        <f>VLOOKUP(B257,NI!C:P,4,FALSE)</f>
        <v>443468</v>
      </c>
      <c r="I257" s="11">
        <f>VLOOKUP(B257,EBITDA!B:O,4,FALSE)</f>
        <v>858208</v>
      </c>
      <c r="J257" s="11">
        <f>VLOOKUP(B257,EQIT!B:O,4,FALSE)</f>
        <v>2035013</v>
      </c>
      <c r="K257" s="11">
        <f>VLOOKUP(B257,DEBT!B:O,4,FALSE)</f>
        <v>1000196</v>
      </c>
      <c r="L257" s="11">
        <f>VLOOKUP(B257,REV!B:O,4,FALSE)</f>
        <v>2672947</v>
      </c>
      <c r="M257" s="11">
        <f>VLOOKUP(B257,RoA!B:O,4,FALSE)</f>
        <v>13.45</v>
      </c>
      <c r="N257" s="11">
        <f>VLOOKUP(B257,RoE!B:O,4,FALSE)</f>
        <v>23.32</v>
      </c>
      <c r="O257" s="11">
        <f>VLOOKUP(B257,ASSET!B:P,4,FALSE)</f>
        <v>4179960</v>
      </c>
      <c r="P257" s="11">
        <f>VLOOKUP(B257,MCAP!B:P,4,FALSE)</f>
        <v>10720753</v>
      </c>
      <c r="Q257" s="11">
        <f>VLOOKUP(B257,MB!B:O,4,FALSE)</f>
        <v>4.8899999999999997</v>
      </c>
      <c r="R257" s="11"/>
    </row>
    <row r="258" spans="1:18" x14ac:dyDescent="0.3">
      <c r="A258" s="20" t="s">
        <v>182</v>
      </c>
      <c r="B258" s="20">
        <v>894720</v>
      </c>
      <c r="C258" s="21">
        <f>VLOOKUP(B258,ESGC!B:C,2,FALSE)</f>
        <v>40.1335516178736</v>
      </c>
      <c r="D258" s="21" t="str">
        <f t="shared" si="10"/>
        <v>C</v>
      </c>
      <c r="E258" s="21">
        <f>VLOOKUP(B258,ESG!A:M,3,FALSE)</f>
        <v>40.1335516178736</v>
      </c>
      <c r="F258" s="11" t="b">
        <f t="shared" si="11"/>
        <v>1</v>
      </c>
      <c r="G258" s="11" t="str">
        <f t="shared" si="12"/>
        <v>C</v>
      </c>
      <c r="H258" s="11">
        <f>VLOOKUP(B258,NI!C:P,4,FALSE)</f>
        <v>153094</v>
      </c>
      <c r="I258" s="11">
        <f>VLOOKUP(B258,EBITDA!B:O,4,FALSE)</f>
        <v>700911</v>
      </c>
      <c r="J258" s="11">
        <f>VLOOKUP(B258,EQIT!B:O,4,FALSE)</f>
        <v>1795455</v>
      </c>
      <c r="K258" s="11">
        <f>VLOOKUP(B258,DEBT!B:O,4,FALSE)</f>
        <v>3266288</v>
      </c>
      <c r="L258" s="11">
        <f>VLOOKUP(B258,REV!B:O,4,FALSE)</f>
        <v>2730035</v>
      </c>
      <c r="M258" s="11">
        <f>VLOOKUP(B258,RoA!B:O,4,FALSE)</f>
        <v>5.24</v>
      </c>
      <c r="N258" s="11">
        <f>VLOOKUP(B258,RoE!B:O,4,FALSE)</f>
        <v>9.14</v>
      </c>
      <c r="O258" s="11">
        <f>VLOOKUP(B258,ASSET!B:P,4,FALSE)</f>
        <v>6307921</v>
      </c>
      <c r="P258" s="11">
        <f>VLOOKUP(B258,MCAP!B:P,4,FALSE)</f>
        <v>7371037</v>
      </c>
      <c r="Q258" s="11">
        <f>VLOOKUP(B258,MB!B:O,4,FALSE)</f>
        <v>3.19</v>
      </c>
      <c r="R258" s="11"/>
    </row>
    <row r="259" spans="1:18" x14ac:dyDescent="0.3">
      <c r="A259" s="20" t="s">
        <v>183</v>
      </c>
      <c r="B259" s="20">
        <v>912142</v>
      </c>
      <c r="C259" s="21">
        <f>VLOOKUP(B259,ESGC!B:C,2,FALSE)</f>
        <v>37.0655303030303</v>
      </c>
      <c r="D259" s="21" t="str">
        <f t="shared" ref="D259:D322" si="13">IF(C259&gt;75,"A",IF(C259&gt;50,"B",IF(C259&gt;25,"C","D")))</f>
        <v>C</v>
      </c>
      <c r="E259" s="21">
        <f>VLOOKUP(B259,ESG!A:M,3,FALSE)</f>
        <v>37.0655303030303</v>
      </c>
      <c r="F259" s="11" t="b">
        <f t="shared" ref="F259:F322" si="14">C259=E259</f>
        <v>1</v>
      </c>
      <c r="G259" s="11" t="str">
        <f t="shared" ref="G259:G322" si="15">IF(E259&gt;75,"A",IF(E259&gt;50,"B",IF(E259&gt;25,"C","D")))</f>
        <v>C</v>
      </c>
      <c r="H259" s="11">
        <f>VLOOKUP(B259,NI!C:P,4,FALSE)</f>
        <v>287130</v>
      </c>
      <c r="I259" s="11">
        <f>VLOOKUP(B259,EBITDA!B:O,4,FALSE)</f>
        <v>512331</v>
      </c>
      <c r="J259" s="11">
        <f>VLOOKUP(B259,EQIT!B:O,4,FALSE)</f>
        <v>1843662</v>
      </c>
      <c r="K259" s="11">
        <f>VLOOKUP(B259,DEBT!B:O,4,FALSE)</f>
        <v>40979</v>
      </c>
      <c r="L259" s="11">
        <f>VLOOKUP(B259,REV!B:O,4,FALSE)</f>
        <v>8473970</v>
      </c>
      <c r="M259" s="11">
        <f>VLOOKUP(B259,RoA!B:O,4,FALSE)</f>
        <v>9.67</v>
      </c>
      <c r="N259" s="11">
        <f>VLOOKUP(B259,RoE!B:O,4,FALSE)</f>
        <v>17.579999999999998</v>
      </c>
      <c r="O259" s="11">
        <f>VLOOKUP(B259,ASSET!B:P,4,FALSE)</f>
        <v>3307578</v>
      </c>
      <c r="P259" s="11">
        <f>VLOOKUP(B259,MCAP!B:P,4,FALSE)</f>
        <v>11494413</v>
      </c>
      <c r="Q259" s="11">
        <f>VLOOKUP(B259,MB!B:O,4,FALSE)</f>
        <v>4.91</v>
      </c>
      <c r="R259" s="11"/>
    </row>
    <row r="260" spans="1:18" x14ac:dyDescent="0.3">
      <c r="A260" s="20" t="s">
        <v>184</v>
      </c>
      <c r="B260" s="20">
        <v>921925</v>
      </c>
      <c r="C260" s="21">
        <f>VLOOKUP(B260,ESGC!B:C,2,FALSE)</f>
        <v>36.350815850815799</v>
      </c>
      <c r="D260" s="21" t="str">
        <f t="shared" si="13"/>
        <v>C</v>
      </c>
      <c r="E260" s="21">
        <f>VLOOKUP(B260,ESG!A:M,3,FALSE)</f>
        <v>36.350815850815799</v>
      </c>
      <c r="F260" s="11" t="b">
        <f t="shared" si="14"/>
        <v>1</v>
      </c>
      <c r="G260" s="11" t="str">
        <f t="shared" si="15"/>
        <v>C</v>
      </c>
      <c r="H260" s="11">
        <f>VLOOKUP(B260,NI!C:P,4,FALSE)</f>
        <v>480808</v>
      </c>
      <c r="I260" s="11">
        <f>VLOOKUP(B260,EBITDA!B:O,4,FALSE)</f>
        <v>95665</v>
      </c>
      <c r="J260" s="11">
        <f>VLOOKUP(B260,EQIT!B:O,4,FALSE)</f>
        <v>5570492</v>
      </c>
      <c r="K260" s="11">
        <f>VLOOKUP(B260,DEBT!B:O,4,FALSE)</f>
        <v>2136550</v>
      </c>
      <c r="L260" s="11">
        <f>VLOOKUP(B260,REV!B:O,4,FALSE)</f>
        <v>1059254</v>
      </c>
      <c r="M260" s="11">
        <f>VLOOKUP(B260,RoA!B:O,4,FALSE)</f>
        <v>9.82</v>
      </c>
      <c r="N260" s="11">
        <f>VLOOKUP(B260,RoE!B:O,4,FALSE)</f>
        <v>10.23</v>
      </c>
      <c r="O260" s="11">
        <f>VLOOKUP(B260,ASSET!B:P,4,FALSE)</f>
        <v>7012697</v>
      </c>
      <c r="P260" s="11">
        <f>VLOOKUP(B260,MCAP!B:P,4,FALSE)</f>
        <v>10483256</v>
      </c>
      <c r="Q260" s="11">
        <f>VLOOKUP(B260,MB!B:O,4,FALSE)</f>
        <v>1.78</v>
      </c>
      <c r="R260" s="11"/>
    </row>
    <row r="261" spans="1:18" x14ac:dyDescent="0.3">
      <c r="A261" s="20" t="s">
        <v>188</v>
      </c>
      <c r="B261" s="20">
        <v>699943</v>
      </c>
      <c r="C261" s="21">
        <f>VLOOKUP(B261,ESGC!B:C,2,FALSE)</f>
        <v>30.364962121212098</v>
      </c>
      <c r="D261" s="21" t="str">
        <f t="shared" si="13"/>
        <v>C</v>
      </c>
      <c r="E261" s="21">
        <f>VLOOKUP(B261,ESG!A:M,3,FALSE)</f>
        <v>45.729924242424197</v>
      </c>
      <c r="F261" s="11" t="b">
        <f t="shared" si="14"/>
        <v>0</v>
      </c>
      <c r="G261" s="11" t="str">
        <f t="shared" si="15"/>
        <v>C</v>
      </c>
      <c r="H261" s="11">
        <f>VLOOKUP(B261,NI!C:P,4,FALSE)</f>
        <v>360830</v>
      </c>
      <c r="I261" s="11" t="str">
        <f>VLOOKUP(B261,EBITDA!B:O,4,FALSE)</f>
        <v>NA</v>
      </c>
      <c r="J261" s="11">
        <f>VLOOKUP(B261,EQIT!B:O,4,FALSE)</f>
        <v>5353860</v>
      </c>
      <c r="K261" s="11">
        <f>VLOOKUP(B261,DEBT!B:O,4,FALSE)</f>
        <v>399496</v>
      </c>
      <c r="L261" s="11">
        <f>VLOOKUP(B261,REV!B:O,4,FALSE)</f>
        <v>2836088</v>
      </c>
      <c r="M261" s="11">
        <f>VLOOKUP(B261,RoA!B:O,4,FALSE)</f>
        <v>5.0999999999999996</v>
      </c>
      <c r="N261" s="11">
        <f>VLOOKUP(B261,RoE!B:O,4,FALSE)</f>
        <v>6.29</v>
      </c>
      <c r="O261" s="11">
        <f>VLOOKUP(B261,ASSET!B:P,4,FALSE)</f>
        <v>6826381</v>
      </c>
      <c r="P261" s="11">
        <f>VLOOKUP(B261,MCAP!B:P,4,FALSE)</f>
        <v>17357458</v>
      </c>
      <c r="Q261" s="11">
        <f>VLOOKUP(B261,MB!B:O,4,FALSE)</f>
        <v>3.46</v>
      </c>
      <c r="R261" s="11"/>
    </row>
    <row r="262" spans="1:18" x14ac:dyDescent="0.3">
      <c r="A262" s="20" t="s">
        <v>189</v>
      </c>
      <c r="B262" s="20">
        <v>905922</v>
      </c>
      <c r="C262" s="21">
        <f>VLOOKUP(B262,ESGC!B:C,2,FALSE)</f>
        <v>46.589385071175599</v>
      </c>
      <c r="D262" s="21" t="str">
        <f t="shared" si="13"/>
        <v>C</v>
      </c>
      <c r="E262" s="21">
        <f>VLOOKUP(B262,ESG!A:M,3,FALSE)</f>
        <v>46.589385071175599</v>
      </c>
      <c r="F262" s="11" t="b">
        <f t="shared" si="14"/>
        <v>1</v>
      </c>
      <c r="G262" s="11" t="str">
        <f t="shared" si="15"/>
        <v>C</v>
      </c>
      <c r="H262" s="11">
        <f>VLOOKUP(B262,NI!C:P,4,FALSE)</f>
        <v>1103000</v>
      </c>
      <c r="I262" s="11">
        <f>VLOOKUP(B262,EBITDA!B:O,4,FALSE)</f>
        <v>2238000</v>
      </c>
      <c r="J262" s="11">
        <f>VLOOKUP(B262,EQIT!B:O,4,FALSE)</f>
        <v>2526000</v>
      </c>
      <c r="K262" s="11">
        <f>VLOOKUP(B262,DEBT!B:O,4,FALSE)</f>
        <v>5225000</v>
      </c>
      <c r="L262" s="11">
        <f>VLOOKUP(B262,REV!B:O,4,FALSE)</f>
        <v>11776000</v>
      </c>
      <c r="M262" s="11">
        <f>VLOOKUP(B262,RoA!B:O,4,FALSE)</f>
        <v>11.85</v>
      </c>
      <c r="N262" s="11">
        <f>VLOOKUP(B262,RoE!B:O,4,FALSE)</f>
        <v>48.01</v>
      </c>
      <c r="O262" s="11">
        <f>VLOOKUP(B262,ASSET!B:P,4,FALSE)</f>
        <v>11397000</v>
      </c>
      <c r="P262" s="11">
        <f>VLOOKUP(B262,MCAP!B:P,4,FALSE)</f>
        <v>20450381</v>
      </c>
      <c r="Q262" s="11">
        <f>VLOOKUP(B262,MB!B:O,4,FALSE)</f>
        <v>8.82</v>
      </c>
      <c r="R262" s="11"/>
    </row>
    <row r="263" spans="1:18" x14ac:dyDescent="0.3">
      <c r="A263" s="20" t="s">
        <v>190</v>
      </c>
      <c r="B263" s="20">
        <v>916130</v>
      </c>
      <c r="C263" s="21">
        <f>VLOOKUP(B263,ESGC!B:C,2,FALSE)</f>
        <v>28.7763269339356</v>
      </c>
      <c r="D263" s="21" t="str">
        <f t="shared" si="13"/>
        <v>C</v>
      </c>
      <c r="E263" s="21">
        <f>VLOOKUP(B263,ESG!A:M,3,FALSE)</f>
        <v>28.7763269339356</v>
      </c>
      <c r="F263" s="11" t="b">
        <f t="shared" si="14"/>
        <v>1</v>
      </c>
      <c r="G263" s="11" t="str">
        <f t="shared" si="15"/>
        <v>C</v>
      </c>
      <c r="H263" s="11">
        <f>VLOOKUP(B263,NI!C:P,4,FALSE)</f>
        <v>941000</v>
      </c>
      <c r="I263" s="11">
        <f>VLOOKUP(B263,EBITDA!B:O,4,FALSE)</f>
        <v>2341000</v>
      </c>
      <c r="J263" s="11">
        <f>VLOOKUP(B263,EQIT!B:O,4,FALSE)</f>
        <v>7746000</v>
      </c>
      <c r="K263" s="11">
        <f>VLOOKUP(B263,DEBT!B:O,4,FALSE)</f>
        <v>22337000</v>
      </c>
      <c r="L263" s="11">
        <f>VLOOKUP(B263,REV!B:O,4,FALSE)</f>
        <v>7609000</v>
      </c>
      <c r="M263" s="11">
        <f>VLOOKUP(B263,RoA!B:O,4,FALSE)</f>
        <v>1.44</v>
      </c>
      <c r="N263" s="11">
        <f>VLOOKUP(B263,RoE!B:O,4,FALSE)</f>
        <v>11.9</v>
      </c>
      <c r="O263" s="11">
        <f>VLOOKUP(B263,ASSET!B:P,4,FALSE)</f>
        <v>99983000</v>
      </c>
      <c r="P263" s="11">
        <f>VLOOKUP(B263,MCAP!B:P,4,FALSE)</f>
        <v>9117196</v>
      </c>
      <c r="Q263" s="11">
        <f>VLOOKUP(B263,MB!B:O,4,FALSE)</f>
        <v>1.72</v>
      </c>
      <c r="R263" s="11"/>
    </row>
    <row r="264" spans="1:18" x14ac:dyDescent="0.3">
      <c r="A264" s="20" t="s">
        <v>192</v>
      </c>
      <c r="B264" s="20">
        <v>546169</v>
      </c>
      <c r="C264" s="21">
        <f>VLOOKUP(B264,ESGC!B:C,2,FALSE)</f>
        <v>49.327978941962002</v>
      </c>
      <c r="D264" s="21" t="str">
        <f t="shared" si="13"/>
        <v>C</v>
      </c>
      <c r="E264" s="21">
        <f>VLOOKUP(B264,ESG!A:M,3,FALSE)</f>
        <v>49.327978941962002</v>
      </c>
      <c r="F264" s="11" t="b">
        <f t="shared" si="14"/>
        <v>1</v>
      </c>
      <c r="G264" s="11" t="str">
        <f t="shared" si="15"/>
        <v>C</v>
      </c>
      <c r="H264" s="11">
        <f>VLOOKUP(B264,NI!C:P,4,FALSE)</f>
        <v>342275</v>
      </c>
      <c r="I264" s="11">
        <f>VLOOKUP(B264,EBITDA!B:O,4,FALSE)</f>
        <v>482978</v>
      </c>
      <c r="J264" s="11">
        <f>VLOOKUP(B264,EQIT!B:O,4,FALSE)</f>
        <v>3259574</v>
      </c>
      <c r="K264" s="11">
        <f>VLOOKUP(B264,DEBT!B:O,4,FALSE)</f>
        <v>4216415</v>
      </c>
      <c r="L264" s="11">
        <f>VLOOKUP(B264,REV!B:O,4,FALSE)</f>
        <v>750594</v>
      </c>
      <c r="M264" s="11">
        <f>VLOOKUP(B264,RoA!B:O,4,FALSE)</f>
        <v>6.9</v>
      </c>
      <c r="N264" s="11">
        <f>VLOOKUP(B264,RoE!B:O,4,FALSE)</f>
        <v>13.12</v>
      </c>
      <c r="O264" s="11">
        <f>VLOOKUP(B264,ASSET!B:P,4,FALSE)</f>
        <v>9050751</v>
      </c>
      <c r="P264" s="11">
        <f>VLOOKUP(B264,MCAP!B:P,4,FALSE)</f>
        <v>9202050</v>
      </c>
      <c r="Q264" s="11">
        <f>VLOOKUP(B264,MB!B:O,4,FALSE)</f>
        <v>3.52</v>
      </c>
      <c r="R264" s="11"/>
    </row>
    <row r="265" spans="1:18" x14ac:dyDescent="0.3">
      <c r="A265" s="20" t="s">
        <v>193</v>
      </c>
      <c r="B265" s="20">
        <v>993062</v>
      </c>
      <c r="C265" s="21">
        <f>VLOOKUP(B265,ESGC!B:C,2,FALSE)</f>
        <v>48.221175575836497</v>
      </c>
      <c r="D265" s="21" t="str">
        <f t="shared" si="13"/>
        <v>C</v>
      </c>
      <c r="E265" s="21">
        <f>VLOOKUP(B265,ESG!A:M,3,FALSE)</f>
        <v>48.221175575836497</v>
      </c>
      <c r="F265" s="11" t="b">
        <f t="shared" si="14"/>
        <v>1</v>
      </c>
      <c r="G265" s="11" t="str">
        <f t="shared" si="15"/>
        <v>C</v>
      </c>
      <c r="H265" s="11">
        <f>VLOOKUP(B265,NI!C:P,4,FALSE)</f>
        <v>528098</v>
      </c>
      <c r="I265" s="11">
        <f>VLOOKUP(B265,EBITDA!B:O,4,FALSE)</f>
        <v>789306</v>
      </c>
      <c r="J265" s="11">
        <f>VLOOKUP(B265,EQIT!B:O,4,FALSE)</f>
        <v>3550042</v>
      </c>
      <c r="K265" s="11">
        <f>VLOOKUP(B265,DEBT!B:O,4,FALSE)</f>
        <v>0</v>
      </c>
      <c r="L265" s="11">
        <f>VLOOKUP(B265,REV!B:O,4,FALSE)</f>
        <v>2731229</v>
      </c>
      <c r="M265" s="11">
        <f>VLOOKUP(B265,RoA!B:O,4,FALSE)</f>
        <v>12.47</v>
      </c>
      <c r="N265" s="11">
        <f>VLOOKUP(B265,RoE!B:O,4,FALSE)</f>
        <v>14.84</v>
      </c>
      <c r="O265" s="11">
        <f>VLOOKUP(B265,ASSET!B:P,4,FALSE)</f>
        <v>4313762</v>
      </c>
      <c r="P265" s="11">
        <f>VLOOKUP(B265,MCAP!B:P,4,FALSE)</f>
        <v>9216090</v>
      </c>
      <c r="Q265" s="11">
        <f>VLOOKUP(B265,MB!B:O,4,FALSE)</f>
        <v>3.7</v>
      </c>
      <c r="R265" s="11"/>
    </row>
    <row r="266" spans="1:18" x14ac:dyDescent="0.3">
      <c r="A266" s="20" t="s">
        <v>194</v>
      </c>
      <c r="B266" s="20">
        <v>325849</v>
      </c>
      <c r="C266" s="21">
        <f>VLOOKUP(B266,ESGC!B:C,2,FALSE)</f>
        <v>32.0333979654921</v>
      </c>
      <c r="D266" s="21" t="str">
        <f t="shared" si="13"/>
        <v>C</v>
      </c>
      <c r="E266" s="21">
        <f>VLOOKUP(B266,ESG!A:M,3,FALSE)</f>
        <v>43.696425560613697</v>
      </c>
      <c r="F266" s="11" t="b">
        <f t="shared" si="14"/>
        <v>0</v>
      </c>
      <c r="G266" s="11" t="str">
        <f t="shared" si="15"/>
        <v>C</v>
      </c>
      <c r="H266" s="11">
        <f>VLOOKUP(B266,NI!C:P,4,FALSE)</f>
        <v>1083851</v>
      </c>
      <c r="I266" s="11">
        <f>VLOOKUP(B266,EBITDA!B:O,4,FALSE)</f>
        <v>2277644</v>
      </c>
      <c r="J266" s="11">
        <f>VLOOKUP(B266,EQIT!B:O,4,FALSE)</f>
        <v>6101603</v>
      </c>
      <c r="K266" s="11">
        <f>VLOOKUP(B266,DEBT!B:O,4,FALSE)</f>
        <v>2064576</v>
      </c>
      <c r="L266" s="11">
        <f>VLOOKUP(B266,REV!B:O,4,FALSE)</f>
        <v>16473734</v>
      </c>
      <c r="M266" s="11">
        <f>VLOOKUP(B266,RoA!B:O,4,FALSE)</f>
        <v>11.61</v>
      </c>
      <c r="N266" s="11">
        <f>VLOOKUP(B266,RoE!B:O,4,FALSE)</f>
        <v>18.52</v>
      </c>
      <c r="O266" s="11">
        <f>VLOOKUP(B266,ASSET!B:P,4,FALSE)</f>
        <v>10560082</v>
      </c>
      <c r="P266" s="11">
        <f>VLOOKUP(B266,MCAP!B:P,4,FALSE)</f>
        <v>14219434</v>
      </c>
      <c r="Q266" s="11">
        <f>VLOOKUP(B266,MB!B:O,4,FALSE)</f>
        <v>3.05</v>
      </c>
      <c r="R266" s="11"/>
    </row>
    <row r="267" spans="1:18" x14ac:dyDescent="0.3">
      <c r="A267" s="20" t="s">
        <v>197</v>
      </c>
      <c r="B267" s="20">
        <v>905409</v>
      </c>
      <c r="C267" s="21">
        <f>VLOOKUP(B267,ESGC!B:C,2,FALSE)</f>
        <v>46.222727272727198</v>
      </c>
      <c r="D267" s="21" t="str">
        <f t="shared" si="13"/>
        <v>C</v>
      </c>
      <c r="E267" s="21">
        <f>VLOOKUP(B267,ESG!A:M,3,FALSE)</f>
        <v>46.222727272727198</v>
      </c>
      <c r="F267" s="11" t="b">
        <f t="shared" si="14"/>
        <v>1</v>
      </c>
      <c r="G267" s="11" t="str">
        <f t="shared" si="15"/>
        <v>C</v>
      </c>
      <c r="H267" s="11">
        <f>VLOOKUP(B267,NI!C:P,4,FALSE)</f>
        <v>480400</v>
      </c>
      <c r="I267" s="11">
        <f>VLOOKUP(B267,EBITDA!B:O,4,FALSE)</f>
        <v>846200</v>
      </c>
      <c r="J267" s="11">
        <f>VLOOKUP(B267,EQIT!B:O,4,FALSE)</f>
        <v>1903800</v>
      </c>
      <c r="K267" s="11">
        <f>VLOOKUP(B267,DEBT!B:O,4,FALSE)</f>
        <v>1128700</v>
      </c>
      <c r="L267" s="11">
        <f>VLOOKUP(B267,REV!B:O,4,FALSE)</f>
        <v>4243000</v>
      </c>
      <c r="M267" s="11">
        <f>VLOOKUP(B267,RoA!B:O,4,FALSE)</f>
        <v>13.44</v>
      </c>
      <c r="N267" s="11">
        <f>VLOOKUP(B267,RoE!B:O,4,FALSE)</f>
        <v>26.94</v>
      </c>
      <c r="O267" s="11">
        <f>VLOOKUP(B267,ASSET!B:P,4,FALSE)</f>
        <v>4406000</v>
      </c>
      <c r="P267" s="11">
        <f>VLOOKUP(B267,MCAP!B:P,4,FALSE)</f>
        <v>8121930</v>
      </c>
      <c r="Q267" s="11">
        <f>VLOOKUP(B267,MB!B:O,4,FALSE)</f>
        <v>3.5</v>
      </c>
      <c r="R267" s="11"/>
    </row>
    <row r="268" spans="1:18" x14ac:dyDescent="0.3">
      <c r="A268" s="20" t="s">
        <v>199</v>
      </c>
      <c r="B268" s="20">
        <v>906487</v>
      </c>
      <c r="C268" s="21">
        <f>VLOOKUP(B268,ESGC!B:C,2,FALSE)</f>
        <v>31.697727272727199</v>
      </c>
      <c r="D268" s="21" t="str">
        <f t="shared" si="13"/>
        <v>C</v>
      </c>
      <c r="E268" s="21">
        <f>VLOOKUP(B268,ESG!A:M,3,FALSE)</f>
        <v>31.697727272727199</v>
      </c>
      <c r="F268" s="11" t="b">
        <f t="shared" si="14"/>
        <v>1</v>
      </c>
      <c r="G268" s="11" t="str">
        <f t="shared" si="15"/>
        <v>C</v>
      </c>
      <c r="H268" s="11">
        <f>VLOOKUP(B268,NI!C:P,4,FALSE)</f>
        <v>51000</v>
      </c>
      <c r="I268" s="11">
        <f>VLOOKUP(B268,EBITDA!B:O,4,FALSE)</f>
        <v>370400</v>
      </c>
      <c r="J268" s="11">
        <f>VLOOKUP(B268,EQIT!B:O,4,FALSE)</f>
        <v>2132700</v>
      </c>
      <c r="K268" s="11">
        <f>VLOOKUP(B268,DEBT!B:O,4,FALSE)</f>
        <v>1159300</v>
      </c>
      <c r="L268" s="11">
        <f>VLOOKUP(B268,REV!B:O,4,FALSE)</f>
        <v>4306400</v>
      </c>
      <c r="M268" s="11">
        <f>VLOOKUP(B268,RoA!B:O,4,FALSE)</f>
        <v>0.65</v>
      </c>
      <c r="N268" s="11">
        <f>VLOOKUP(B268,RoE!B:O,4,FALSE)</f>
        <v>-0.5</v>
      </c>
      <c r="O268" s="11">
        <f>VLOOKUP(B268,ASSET!B:P,4,FALSE)</f>
        <v>4072500</v>
      </c>
      <c r="P268" s="11">
        <f>VLOOKUP(B268,MCAP!B:P,4,FALSE)</f>
        <v>2942128</v>
      </c>
      <c r="Q268" s="11">
        <f>VLOOKUP(B268,MB!B:O,4,FALSE)</f>
        <v>1.59</v>
      </c>
      <c r="R268" s="11"/>
    </row>
    <row r="269" spans="1:18" x14ac:dyDescent="0.3">
      <c r="A269" s="20" t="s">
        <v>200</v>
      </c>
      <c r="B269" s="20">
        <v>912219</v>
      </c>
      <c r="C269" s="21">
        <f>VLOOKUP(B269,ESGC!B:C,2,FALSE)</f>
        <v>32.451223776223699</v>
      </c>
      <c r="D269" s="21" t="str">
        <f t="shared" si="13"/>
        <v>C</v>
      </c>
      <c r="E269" s="21">
        <f>VLOOKUP(B269,ESG!A:M,3,FALSE)</f>
        <v>32.451223776223699</v>
      </c>
      <c r="F269" s="11" t="b">
        <f t="shared" si="14"/>
        <v>1</v>
      </c>
      <c r="G269" s="11" t="str">
        <f t="shared" si="15"/>
        <v>C</v>
      </c>
      <c r="H269" s="11">
        <f>VLOOKUP(B269,NI!C:P,4,FALSE)</f>
        <v>-1941081</v>
      </c>
      <c r="I269" s="11">
        <f>VLOOKUP(B269,EBITDA!B:O,4,FALSE)</f>
        <v>-2439945</v>
      </c>
      <c r="J269" s="11">
        <f>VLOOKUP(B269,EQIT!B:O,4,FALSE)</f>
        <v>3822119</v>
      </c>
      <c r="K269" s="11">
        <f>VLOOKUP(B269,DEBT!B:O,4,FALSE)</f>
        <v>2836873</v>
      </c>
      <c r="L269" s="11">
        <f>VLOOKUP(B269,REV!B:O,4,FALSE)</f>
        <v>10186781</v>
      </c>
      <c r="M269" s="11">
        <f>VLOOKUP(B269,RoA!B:O,4,FALSE)</f>
        <v>-17.670000000000002</v>
      </c>
      <c r="N269" s="11">
        <f>VLOOKUP(B269,RoE!B:O,4,FALSE)</f>
        <v>-40.76</v>
      </c>
      <c r="O269" s="11">
        <f>VLOOKUP(B269,ASSET!B:P,4,FALSE)</f>
        <v>8361149</v>
      </c>
      <c r="P269" s="11">
        <f>VLOOKUP(B269,MCAP!B:P,4,FALSE)</f>
        <v>2860378</v>
      </c>
      <c r="Q269" s="11">
        <f>VLOOKUP(B269,MB!B:O,4,FALSE)</f>
        <v>1.07</v>
      </c>
      <c r="R269" s="11"/>
    </row>
    <row r="270" spans="1:18" x14ac:dyDescent="0.3">
      <c r="A270" s="20" t="s">
        <v>201</v>
      </c>
      <c r="B270" s="20">
        <v>912402</v>
      </c>
      <c r="C270" s="21">
        <f>VLOOKUP(B270,ESGC!B:C,2,FALSE)</f>
        <v>33.773252937538601</v>
      </c>
      <c r="D270" s="21" t="str">
        <f t="shared" si="13"/>
        <v>C</v>
      </c>
      <c r="E270" s="21">
        <f>VLOOKUP(B270,ESG!A:M,3,FALSE)</f>
        <v>48.668954854669103</v>
      </c>
      <c r="F270" s="11" t="b">
        <f t="shared" si="14"/>
        <v>0</v>
      </c>
      <c r="G270" s="11" t="str">
        <f t="shared" si="15"/>
        <v>C</v>
      </c>
      <c r="H270" s="11">
        <f>VLOOKUP(B270,NI!C:P,4,FALSE)</f>
        <v>1321000</v>
      </c>
      <c r="I270" s="11">
        <f>VLOOKUP(B270,EBITDA!B:O,4,FALSE)</f>
        <v>2168000</v>
      </c>
      <c r="J270" s="11">
        <f>VLOOKUP(B270,EQIT!B:O,4,FALSE)</f>
        <v>11579000</v>
      </c>
      <c r="K270" s="11">
        <f>VLOOKUP(B270,DEBT!B:O,4,FALSE)</f>
        <v>5168000</v>
      </c>
      <c r="L270" s="11">
        <f>VLOOKUP(B270,REV!B:O,4,FALSE)</f>
        <v>10594000</v>
      </c>
      <c r="M270" s="11">
        <f>VLOOKUP(B270,RoA!B:O,4,FALSE)</f>
        <v>0.81</v>
      </c>
      <c r="N270" s="11">
        <f>VLOOKUP(B270,RoE!B:O,4,FALSE)</f>
        <v>11.35</v>
      </c>
      <c r="O270" s="11">
        <f>VLOOKUP(B270,ASSET!B:P,4,FALSE)</f>
        <v>191435000</v>
      </c>
      <c r="P270" s="11">
        <f>VLOOKUP(B270,MCAP!B:P,4,FALSE)</f>
        <v>15383663</v>
      </c>
      <c r="Q270" s="11">
        <f>VLOOKUP(B270,MB!B:O,4,FALSE)</f>
        <v>1.52</v>
      </c>
      <c r="R270" s="11"/>
    </row>
    <row r="271" spans="1:18" x14ac:dyDescent="0.3">
      <c r="A271" s="20" t="s">
        <v>204</v>
      </c>
      <c r="B271" s="20">
        <v>922418</v>
      </c>
      <c r="C271" s="21">
        <f>VLOOKUP(B271,ESGC!B:C,2,FALSE)</f>
        <v>39.438430986962302</v>
      </c>
      <c r="D271" s="21" t="str">
        <f t="shared" si="13"/>
        <v>C</v>
      </c>
      <c r="E271" s="21">
        <f>VLOOKUP(B271,ESG!A:M,3,FALSE)</f>
        <v>39.438430986962302</v>
      </c>
      <c r="F271" s="11" t="b">
        <f t="shared" si="14"/>
        <v>1</v>
      </c>
      <c r="G271" s="11" t="str">
        <f t="shared" si="15"/>
        <v>C</v>
      </c>
      <c r="H271" s="11">
        <f>VLOOKUP(B271,NI!C:P,4,FALSE)</f>
        <v>1956000</v>
      </c>
      <c r="I271" s="11" t="str">
        <f>VLOOKUP(B271,EBITDA!B:O,4,FALSE)</f>
        <v>NA</v>
      </c>
      <c r="J271" s="11">
        <f>VLOOKUP(B271,EQIT!B:O,4,FALSE)</f>
        <v>17163000</v>
      </c>
      <c r="K271" s="11">
        <f>VLOOKUP(B271,DEBT!B:O,4,FALSE)</f>
        <v>7321000</v>
      </c>
      <c r="L271" s="11">
        <f>VLOOKUP(B271,REV!B:O,4,FALSE)</f>
        <v>14367000</v>
      </c>
      <c r="M271" s="11">
        <f>VLOOKUP(B271,RoA!B:O,4,FALSE)</f>
        <v>2.91</v>
      </c>
      <c r="N271" s="11">
        <f>VLOOKUP(B271,RoE!B:O,4,FALSE)</f>
        <v>11.65</v>
      </c>
      <c r="O271" s="11">
        <f>VLOOKUP(B271,ASSET!B:P,4,FALSE)</f>
        <v>73624000</v>
      </c>
      <c r="P271" s="11">
        <f>VLOOKUP(B271,MCAP!B:P,4,FALSE)</f>
        <v>26664274</v>
      </c>
      <c r="Q271" s="11">
        <f>VLOOKUP(B271,MB!B:O,4,FALSE)</f>
        <v>1.46</v>
      </c>
      <c r="R271" s="11"/>
    </row>
    <row r="272" spans="1:18" x14ac:dyDescent="0.3">
      <c r="A272" s="20" t="s">
        <v>206</v>
      </c>
      <c r="B272" s="20">
        <v>951503</v>
      </c>
      <c r="C272" s="21">
        <f>VLOOKUP(B272,ESGC!B:C,2,FALSE)</f>
        <v>35.327983248635398</v>
      </c>
      <c r="D272" s="21" t="str">
        <f t="shared" si="13"/>
        <v>C</v>
      </c>
      <c r="E272" s="21">
        <f>VLOOKUP(B272,ESG!A:M,3,FALSE)</f>
        <v>35.327983248635398</v>
      </c>
      <c r="F272" s="11" t="b">
        <f t="shared" si="14"/>
        <v>1</v>
      </c>
      <c r="G272" s="11" t="str">
        <f t="shared" si="15"/>
        <v>C</v>
      </c>
      <c r="H272" s="11">
        <f>VLOOKUP(B272,NI!C:P,4,FALSE)</f>
        <v>654259</v>
      </c>
      <c r="I272" s="11">
        <f>VLOOKUP(B272,EBITDA!B:O,4,FALSE)</f>
        <v>1464522</v>
      </c>
      <c r="J272" s="11">
        <f>VLOOKUP(B272,EQIT!B:O,4,FALSE)</f>
        <v>6485256</v>
      </c>
      <c r="K272" s="11">
        <f>VLOOKUP(B272,DEBT!B:O,4,FALSE)</f>
        <v>16139842</v>
      </c>
      <c r="L272" s="11">
        <f>VLOOKUP(B272,REV!B:O,4,FALSE)</f>
        <v>4596167</v>
      </c>
      <c r="M272" s="11">
        <f>VLOOKUP(B272,RoA!B:O,4,FALSE)</f>
        <v>1.56</v>
      </c>
      <c r="N272" s="11">
        <f>VLOOKUP(B272,RoE!B:O,4,FALSE)</f>
        <v>10.25</v>
      </c>
      <c r="O272" s="11">
        <f>VLOOKUP(B272,ASSET!B:P,4,FALSE)</f>
        <v>64875639</v>
      </c>
      <c r="P272" s="11">
        <f>VLOOKUP(B272,MCAP!B:P,4,FALSE)</f>
        <v>8960656</v>
      </c>
      <c r="Q272" s="11">
        <f>VLOOKUP(B272,MB!B:O,4,FALSE)</f>
        <v>1.79</v>
      </c>
      <c r="R272" s="11"/>
    </row>
    <row r="273" spans="1:18" x14ac:dyDescent="0.3">
      <c r="A273" s="20" t="s">
        <v>207</v>
      </c>
      <c r="B273" s="20">
        <v>357366</v>
      </c>
      <c r="C273" s="21">
        <f>VLOOKUP(B273,ESGC!B:C,2,FALSE)</f>
        <v>47.910952747817099</v>
      </c>
      <c r="D273" s="21" t="str">
        <f t="shared" si="13"/>
        <v>C</v>
      </c>
      <c r="E273" s="21">
        <f>VLOOKUP(B273,ESG!A:M,3,FALSE)</f>
        <v>47.910952747817099</v>
      </c>
      <c r="F273" s="11" t="b">
        <f t="shared" si="14"/>
        <v>1</v>
      </c>
      <c r="G273" s="11" t="str">
        <f t="shared" si="15"/>
        <v>C</v>
      </c>
      <c r="H273" s="11">
        <f>VLOOKUP(B273,NI!C:P,4,FALSE)</f>
        <v>73266</v>
      </c>
      <c r="I273" s="11">
        <f>VLOOKUP(B273,EBITDA!B:O,4,FALSE)</f>
        <v>539443</v>
      </c>
      <c r="J273" s="11">
        <f>VLOOKUP(B273,EQIT!B:O,4,FALSE)</f>
        <v>1312634</v>
      </c>
      <c r="K273" s="11">
        <f>VLOOKUP(B273,DEBT!B:O,4,FALSE)</f>
        <v>5762958</v>
      </c>
      <c r="L273" s="11">
        <f>VLOOKUP(B273,REV!B:O,4,FALSE)</f>
        <v>896368</v>
      </c>
      <c r="M273" s="11">
        <f>VLOOKUP(B273,RoA!B:O,4,FALSE)</f>
        <v>3.42</v>
      </c>
      <c r="N273" s="11">
        <f>VLOOKUP(B273,RoE!B:O,4,FALSE)</f>
        <v>5.0199999999999996</v>
      </c>
      <c r="O273" s="11">
        <f>VLOOKUP(B273,ASSET!B:P,4,FALSE)</f>
        <v>8121134</v>
      </c>
      <c r="P273" s="11">
        <f>VLOOKUP(B273,MCAP!B:P,4,FALSE)</f>
        <v>5138491</v>
      </c>
      <c r="Q273" s="11">
        <f>VLOOKUP(B273,MB!B:O,4,FALSE)</f>
        <v>4.6399999999999997</v>
      </c>
      <c r="R273" s="11"/>
    </row>
    <row r="274" spans="1:18" x14ac:dyDescent="0.3">
      <c r="A274" s="20" t="s">
        <v>208</v>
      </c>
      <c r="B274" s="20">
        <v>546814</v>
      </c>
      <c r="C274" s="21">
        <f>VLOOKUP(B274,ESGC!B:C,2,FALSE)</f>
        <v>49.370286067554602</v>
      </c>
      <c r="D274" s="21" t="str">
        <f t="shared" si="13"/>
        <v>C</v>
      </c>
      <c r="E274" s="21">
        <f>VLOOKUP(B274,ESG!A:M,3,FALSE)</f>
        <v>49.370286067554602</v>
      </c>
      <c r="F274" s="11" t="b">
        <f t="shared" si="14"/>
        <v>1</v>
      </c>
      <c r="G274" s="11" t="str">
        <f t="shared" si="15"/>
        <v>C</v>
      </c>
      <c r="H274" s="11">
        <f>VLOOKUP(B274,NI!C:P,4,FALSE)</f>
        <v>909000</v>
      </c>
      <c r="I274" s="11">
        <f>VLOOKUP(B274,EBITDA!B:O,4,FALSE)</f>
        <v>3203000</v>
      </c>
      <c r="J274" s="11">
        <f>VLOOKUP(B274,EQIT!B:O,4,FALSE)</f>
        <v>9907000</v>
      </c>
      <c r="K274" s="11">
        <f>VLOOKUP(B274,DEBT!B:O,4,FALSE)</f>
        <v>9753000</v>
      </c>
      <c r="L274" s="11">
        <f>VLOOKUP(B274,REV!B:O,4,FALSE)</f>
        <v>26313000</v>
      </c>
      <c r="M274" s="11">
        <f>VLOOKUP(B274,RoA!B:O,4,FALSE)</f>
        <v>4.43</v>
      </c>
      <c r="N274" s="11">
        <f>VLOOKUP(B274,RoE!B:O,4,FALSE)</f>
        <v>8.06</v>
      </c>
      <c r="O274" s="11">
        <f>VLOOKUP(B274,ASSET!B:P,4,FALSE)</f>
        <v>27789000</v>
      </c>
      <c r="P274" s="11">
        <f>VLOOKUP(B274,MCAP!B:P,4,FALSE)</f>
        <v>10857639</v>
      </c>
      <c r="Q274" s="11">
        <f>VLOOKUP(B274,MB!B:O,4,FALSE)</f>
        <v>1.49</v>
      </c>
      <c r="R274" s="11"/>
    </row>
    <row r="275" spans="1:18" x14ac:dyDescent="0.3">
      <c r="A275" s="20" t="s">
        <v>211</v>
      </c>
      <c r="B275" s="20">
        <v>130062</v>
      </c>
      <c r="C275" s="21">
        <f>VLOOKUP(B275,ESGC!B:C,2,FALSE)</f>
        <v>38.290367965367899</v>
      </c>
      <c r="D275" s="21" t="str">
        <f t="shared" si="13"/>
        <v>C</v>
      </c>
      <c r="E275" s="21">
        <f>VLOOKUP(B275,ESG!A:M,3,FALSE)</f>
        <v>38.290367965367899</v>
      </c>
      <c r="F275" s="11" t="b">
        <f t="shared" si="14"/>
        <v>1</v>
      </c>
      <c r="G275" s="11" t="str">
        <f t="shared" si="15"/>
        <v>C</v>
      </c>
      <c r="H275" s="11">
        <f>VLOOKUP(B275,NI!C:P,4,FALSE)</f>
        <v>262507</v>
      </c>
      <c r="I275" s="11">
        <f>VLOOKUP(B275,EBITDA!B:O,4,FALSE)</f>
        <v>591853</v>
      </c>
      <c r="J275" s="11">
        <f>VLOOKUP(B275,EQIT!B:O,4,FALSE)</f>
        <v>945991</v>
      </c>
      <c r="K275" s="11">
        <f>VLOOKUP(B275,DEBT!B:O,4,FALSE)</f>
        <v>1131283</v>
      </c>
      <c r="L275" s="11">
        <f>VLOOKUP(B275,REV!B:O,4,FALSE)</f>
        <v>2207141</v>
      </c>
      <c r="M275" s="11">
        <f>VLOOKUP(B275,RoA!B:O,4,FALSE)</f>
        <v>11.65</v>
      </c>
      <c r="N275" s="11">
        <f>VLOOKUP(B275,RoE!B:O,4,FALSE)</f>
        <v>23.89</v>
      </c>
      <c r="O275" s="11">
        <f>VLOOKUP(B275,ASSET!B:P,4,FALSE)</f>
        <v>2683805</v>
      </c>
      <c r="P275" s="11">
        <f>VLOOKUP(B275,MCAP!B:P,4,FALSE)</f>
        <v>5478767</v>
      </c>
      <c r="Q275" s="11">
        <f>VLOOKUP(B275,MB!B:O,4,FALSE)</f>
        <v>5.87</v>
      </c>
      <c r="R275" s="11"/>
    </row>
    <row r="276" spans="1:18" x14ac:dyDescent="0.3">
      <c r="A276" s="20" t="s">
        <v>214</v>
      </c>
      <c r="B276" s="20">
        <v>510493</v>
      </c>
      <c r="C276" s="21">
        <f>VLOOKUP(B276,ESGC!B:C,2,FALSE)</f>
        <v>37.529906204906197</v>
      </c>
      <c r="D276" s="21" t="str">
        <f t="shared" si="13"/>
        <v>C</v>
      </c>
      <c r="E276" s="21">
        <f>VLOOKUP(B276,ESG!A:M,3,FALSE)</f>
        <v>37.529906204906197</v>
      </c>
      <c r="F276" s="11" t="b">
        <f t="shared" si="14"/>
        <v>1</v>
      </c>
      <c r="G276" s="11" t="str">
        <f t="shared" si="15"/>
        <v>C</v>
      </c>
      <c r="H276" s="11">
        <f>VLOOKUP(B276,NI!C:P,4,FALSE)</f>
        <v>230100</v>
      </c>
      <c r="I276" s="11">
        <f>VLOOKUP(B276,EBITDA!B:O,4,FALSE)</f>
        <v>445600</v>
      </c>
      <c r="J276" s="11">
        <f>VLOOKUP(B276,EQIT!B:O,4,FALSE)</f>
        <v>1085100</v>
      </c>
      <c r="K276" s="11">
        <f>VLOOKUP(B276,DEBT!B:O,4,FALSE)</f>
        <v>723108</v>
      </c>
      <c r="L276" s="11">
        <f>VLOOKUP(B276,REV!B:O,4,FALSE)</f>
        <v>2916200</v>
      </c>
      <c r="M276" s="11">
        <f>VLOOKUP(B276,RoA!B:O,4,FALSE)</f>
        <v>10.06</v>
      </c>
      <c r="N276" s="11">
        <f>VLOOKUP(B276,RoE!B:O,4,FALSE)</f>
        <v>22.8</v>
      </c>
      <c r="O276" s="11">
        <f>VLOOKUP(B276,ASSET!B:P,4,FALSE)</f>
        <v>2787500</v>
      </c>
      <c r="P276" s="11">
        <f>VLOOKUP(B276,MCAP!B:P,4,FALSE)</f>
        <v>4844898</v>
      </c>
      <c r="Q276" s="11">
        <f>VLOOKUP(B276,MB!B:O,4,FALSE)</f>
        <v>4.29</v>
      </c>
      <c r="R276" s="11"/>
    </row>
    <row r="277" spans="1:18" x14ac:dyDescent="0.3">
      <c r="A277" s="20" t="s">
        <v>219</v>
      </c>
      <c r="B277" s="20">
        <v>286738</v>
      </c>
      <c r="C277" s="21">
        <f>VLOOKUP(B277,ESGC!B:C,2,FALSE)</f>
        <v>29.1510899814471</v>
      </c>
      <c r="D277" s="21" t="str">
        <f t="shared" si="13"/>
        <v>C</v>
      </c>
      <c r="E277" s="21">
        <f>VLOOKUP(B277,ESG!A:M,3,FALSE)</f>
        <v>49.628710575139102</v>
      </c>
      <c r="F277" s="11" t="b">
        <f t="shared" si="14"/>
        <v>0</v>
      </c>
      <c r="G277" s="11" t="str">
        <f t="shared" si="15"/>
        <v>C</v>
      </c>
      <c r="H277" s="11">
        <f>VLOOKUP(B277,NI!C:P,4,FALSE)</f>
        <v>4180000</v>
      </c>
      <c r="I277" s="11">
        <f>VLOOKUP(B277,EBITDA!B:O,4,FALSE)</f>
        <v>6543000</v>
      </c>
      <c r="J277" s="11">
        <f>VLOOKUP(B277,EQIT!B:O,4,FALSE)</f>
        <v>32108000</v>
      </c>
      <c r="K277" s="11">
        <f>VLOOKUP(B277,DEBT!B:O,4,FALSE)</f>
        <v>20501000</v>
      </c>
      <c r="L277" s="11">
        <f>VLOOKUP(B277,REV!B:O,4,FALSE)</f>
        <v>51890000</v>
      </c>
      <c r="M277" s="11">
        <f>VLOOKUP(B277,RoA!B:O,4,FALSE)</f>
        <v>0.93</v>
      </c>
      <c r="N277" s="11">
        <f>VLOOKUP(B277,RoE!B:O,4,FALSE)</f>
        <v>12.9</v>
      </c>
      <c r="O277" s="11">
        <f>VLOOKUP(B277,ASSET!B:P,4,FALSE)</f>
        <v>558562000</v>
      </c>
      <c r="P277" s="11">
        <f>VLOOKUP(B277,MCAP!B:P,4,FALSE)</f>
        <v>44934748</v>
      </c>
      <c r="Q277" s="11">
        <f>VLOOKUP(B277,MB!B:O,4,FALSE)</f>
        <v>1.58</v>
      </c>
      <c r="R277" s="11"/>
    </row>
    <row r="278" spans="1:18" x14ac:dyDescent="0.3">
      <c r="A278" s="20" t="s">
        <v>221</v>
      </c>
      <c r="B278" s="20">
        <v>328228</v>
      </c>
      <c r="C278" s="21">
        <f>VLOOKUP(B278,ESGC!B:C,2,FALSE)</f>
        <v>41.527462881966102</v>
      </c>
      <c r="D278" s="21" t="str">
        <f t="shared" si="13"/>
        <v>C</v>
      </c>
      <c r="E278" s="21">
        <f>VLOOKUP(B278,ESG!A:M,3,FALSE)</f>
        <v>41.527462881966102</v>
      </c>
      <c r="F278" s="11" t="b">
        <f t="shared" si="14"/>
        <v>1</v>
      </c>
      <c r="G278" s="11" t="str">
        <f t="shared" si="15"/>
        <v>C</v>
      </c>
      <c r="H278" s="11">
        <f>VLOOKUP(B278,NI!C:P,4,FALSE)</f>
        <v>357029</v>
      </c>
      <c r="I278" s="11">
        <f>VLOOKUP(B278,EBITDA!B:O,4,FALSE)</f>
        <v>522677</v>
      </c>
      <c r="J278" s="11">
        <f>VLOOKUP(B278,EQIT!B:O,4,FALSE)</f>
        <v>2004368</v>
      </c>
      <c r="K278" s="11">
        <f>VLOOKUP(B278,DEBT!B:O,4,FALSE)</f>
        <v>0</v>
      </c>
      <c r="L278" s="11">
        <f>VLOOKUP(B278,REV!B:O,4,FALSE)</f>
        <v>1039671</v>
      </c>
      <c r="M278" s="11">
        <f>VLOOKUP(B278,RoA!B:O,4,FALSE)</f>
        <v>15.61</v>
      </c>
      <c r="N278" s="11">
        <f>VLOOKUP(B278,RoE!B:O,4,FALSE)</f>
        <v>19.14</v>
      </c>
      <c r="O278" s="11">
        <f>VLOOKUP(B278,ASSET!B:P,4,FALSE)</f>
        <v>2269541</v>
      </c>
      <c r="P278" s="11">
        <f>VLOOKUP(B278,MCAP!B:P,4,FALSE)</f>
        <v>6831964</v>
      </c>
      <c r="Q278" s="11">
        <f>VLOOKUP(B278,MB!B:O,4,FALSE)</f>
        <v>7.76</v>
      </c>
      <c r="R278" s="11"/>
    </row>
    <row r="279" spans="1:18" x14ac:dyDescent="0.3">
      <c r="A279" s="20" t="s">
        <v>224</v>
      </c>
      <c r="B279" s="20">
        <v>325475</v>
      </c>
      <c r="C279" s="21">
        <f>VLOOKUP(B279,ESGC!B:C,2,FALSE)</f>
        <v>28.258766233766199</v>
      </c>
      <c r="D279" s="21" t="str">
        <f t="shared" si="13"/>
        <v>C</v>
      </c>
      <c r="E279" s="21">
        <f>VLOOKUP(B279,ESG!A:M,3,FALSE)</f>
        <v>28.258766233766199</v>
      </c>
      <c r="F279" s="11" t="b">
        <f t="shared" si="14"/>
        <v>1</v>
      </c>
      <c r="G279" s="11" t="str">
        <f t="shared" si="15"/>
        <v>C</v>
      </c>
      <c r="H279" s="11">
        <f>VLOOKUP(B279,NI!C:P,4,FALSE)</f>
        <v>706814</v>
      </c>
      <c r="I279" s="11">
        <f>VLOOKUP(B279,EBITDA!B:O,4,FALSE)</f>
        <v>1065023</v>
      </c>
      <c r="J279" s="11">
        <f>VLOOKUP(B279,EQIT!B:O,4,FALSE)</f>
        <v>4707357</v>
      </c>
      <c r="K279" s="11">
        <f>VLOOKUP(B279,DEBT!B:O,4,FALSE)</f>
        <v>2306453</v>
      </c>
      <c r="L279" s="11">
        <f>VLOOKUP(B279,REV!B:O,4,FALSE)</f>
        <v>7586018</v>
      </c>
      <c r="M279" s="11">
        <f>VLOOKUP(B279,RoA!B:O,4,FALSE)</f>
        <v>9.58</v>
      </c>
      <c r="N279" s="11">
        <f>VLOOKUP(B279,RoE!B:O,4,FALSE)</f>
        <v>16.78</v>
      </c>
      <c r="O279" s="11">
        <f>VLOOKUP(B279,ASSET!B:P,4,FALSE)</f>
        <v>8680050</v>
      </c>
      <c r="P279" s="11">
        <f>VLOOKUP(B279,MCAP!B:P,4,FALSE)</f>
        <v>5085835</v>
      </c>
      <c r="Q279" s="11">
        <f>VLOOKUP(B279,MB!B:O,4,FALSE)</f>
        <v>1.22</v>
      </c>
      <c r="R279" s="11"/>
    </row>
    <row r="280" spans="1:18" x14ac:dyDescent="0.3">
      <c r="A280" s="20" t="s">
        <v>231</v>
      </c>
      <c r="B280" s="20">
        <v>906931</v>
      </c>
      <c r="C280" s="21">
        <f>VLOOKUP(B280,ESGC!B:C,2,FALSE)</f>
        <v>39.734871794871701</v>
      </c>
      <c r="D280" s="21" t="str">
        <f t="shared" si="13"/>
        <v>C</v>
      </c>
      <c r="E280" s="21">
        <f>VLOOKUP(B280,ESG!A:M,3,FALSE)</f>
        <v>39.734871794871701</v>
      </c>
      <c r="F280" s="11" t="b">
        <f t="shared" si="14"/>
        <v>1</v>
      </c>
      <c r="G280" s="11" t="str">
        <f t="shared" si="15"/>
        <v>C</v>
      </c>
      <c r="H280" s="11">
        <f>VLOOKUP(B280,NI!C:P,4,FALSE)</f>
        <v>-1538695</v>
      </c>
      <c r="I280" s="11">
        <f>VLOOKUP(B280,EBITDA!B:O,4,FALSE)</f>
        <v>-991803</v>
      </c>
      <c r="J280" s="11">
        <f>VLOOKUP(B280,EQIT!B:O,4,FALSE)</f>
        <v>3402356</v>
      </c>
      <c r="K280" s="11">
        <f>VLOOKUP(B280,DEBT!B:O,4,FALSE)</f>
        <v>5256449</v>
      </c>
      <c r="L280" s="11">
        <f>VLOOKUP(B280,REV!B:O,4,FALSE)</f>
        <v>2905007</v>
      </c>
      <c r="M280" s="11">
        <f>VLOOKUP(B280,RoA!B:O,4,FALSE)</f>
        <v>-20.63</v>
      </c>
      <c r="N280" s="11">
        <f>VLOOKUP(B280,RoE!B:O,4,FALSE)</f>
        <v>-73.45</v>
      </c>
      <c r="O280" s="11">
        <f>VLOOKUP(B280,ASSET!B:P,4,FALSE)</f>
        <v>11334473</v>
      </c>
      <c r="P280" s="11">
        <f>VLOOKUP(B280,MCAP!B:P,4,FALSE)</f>
        <v>4279515</v>
      </c>
      <c r="Q280" s="11">
        <f>VLOOKUP(B280,MB!B:O,4,FALSE)</f>
        <v>1.1200000000000001</v>
      </c>
      <c r="R280" s="11"/>
    </row>
    <row r="281" spans="1:18" x14ac:dyDescent="0.3">
      <c r="A281" s="20" t="s">
        <v>232</v>
      </c>
      <c r="B281" s="20">
        <v>884383</v>
      </c>
      <c r="C281" s="21">
        <f>VLOOKUP(B281,ESGC!B:C,2,FALSE)</f>
        <v>35.591515151515097</v>
      </c>
      <c r="D281" s="21" t="str">
        <f t="shared" si="13"/>
        <v>C</v>
      </c>
      <c r="E281" s="21">
        <f>VLOOKUP(B281,ESG!A:M,3,FALSE)</f>
        <v>35.591515151515097</v>
      </c>
      <c r="F281" s="11" t="b">
        <f t="shared" si="14"/>
        <v>1</v>
      </c>
      <c r="G281" s="11" t="str">
        <f t="shared" si="15"/>
        <v>C</v>
      </c>
      <c r="H281" s="11">
        <f>VLOOKUP(B281,NI!C:P,4,FALSE)</f>
        <v>1337100</v>
      </c>
      <c r="I281" s="11">
        <f>VLOOKUP(B281,EBITDA!B:O,4,FALSE)</f>
        <v>2293300</v>
      </c>
      <c r="J281" s="11">
        <f>VLOOKUP(B281,EQIT!B:O,4,FALSE)</f>
        <v>6661400</v>
      </c>
      <c r="K281" s="11">
        <f>VLOOKUP(B281,DEBT!B:O,4,FALSE)</f>
        <v>890700</v>
      </c>
      <c r="L281" s="11">
        <f>VLOOKUP(B281,REV!B:O,4,FALSE)</f>
        <v>9789000</v>
      </c>
      <c r="M281" s="11">
        <f>VLOOKUP(B281,RoA!B:O,4,FALSE)</f>
        <v>13.03</v>
      </c>
      <c r="N281" s="11">
        <f>VLOOKUP(B281,RoE!B:O,4,FALSE)</f>
        <v>22.89</v>
      </c>
      <c r="O281" s="11">
        <f>VLOOKUP(B281,ASSET!B:P,4,FALSE)</f>
        <v>12059300</v>
      </c>
      <c r="P281" s="11">
        <f>VLOOKUP(B281,MCAP!B:P,4,FALSE)</f>
        <v>25794989</v>
      </c>
      <c r="Q281" s="11">
        <f>VLOOKUP(B281,MB!B:O,4,FALSE)</f>
        <v>3.75</v>
      </c>
      <c r="R281" s="11"/>
    </row>
    <row r="282" spans="1:18" x14ac:dyDescent="0.3">
      <c r="A282" s="20" t="s">
        <v>234</v>
      </c>
      <c r="B282" s="20">
        <v>906933</v>
      </c>
      <c r="C282" s="21">
        <f>VLOOKUP(B282,ESGC!B:C,2,FALSE)</f>
        <v>43.446212121212099</v>
      </c>
      <c r="D282" s="21" t="str">
        <f t="shared" si="13"/>
        <v>C</v>
      </c>
      <c r="E282" s="21">
        <f>VLOOKUP(B282,ESG!A:M,3,FALSE)</f>
        <v>43.446212121212099</v>
      </c>
      <c r="F282" s="11" t="b">
        <f t="shared" si="14"/>
        <v>1</v>
      </c>
      <c r="G282" s="11" t="str">
        <f t="shared" si="15"/>
        <v>C</v>
      </c>
      <c r="H282" s="11">
        <f>VLOOKUP(B282,NI!C:P,4,FALSE)</f>
        <v>479200</v>
      </c>
      <c r="I282" s="11">
        <f>VLOOKUP(B282,EBITDA!B:O,4,FALSE)</f>
        <v>940600</v>
      </c>
      <c r="J282" s="11">
        <f>VLOOKUP(B282,EQIT!B:O,4,FALSE)</f>
        <v>2247300</v>
      </c>
      <c r="K282" s="11">
        <f>VLOOKUP(B282,DEBT!B:O,4,FALSE)</f>
        <v>2184900</v>
      </c>
      <c r="L282" s="11">
        <f>VLOOKUP(B282,REV!B:O,4,FALSE)</f>
        <v>6407300</v>
      </c>
      <c r="M282" s="11">
        <f>VLOOKUP(B282,RoA!B:O,4,FALSE)</f>
        <v>8.5299999999999994</v>
      </c>
      <c r="N282" s="11">
        <f>VLOOKUP(B282,RoE!B:O,4,FALSE)</f>
        <v>22.58</v>
      </c>
      <c r="O282" s="11">
        <f>VLOOKUP(B282,ASSET!B:P,4,FALSE)</f>
        <v>6653500</v>
      </c>
      <c r="P282" s="11">
        <f>VLOOKUP(B282,MCAP!B:P,4,FALSE)</f>
        <v>7160996</v>
      </c>
      <c r="Q282" s="11">
        <f>VLOOKUP(B282,MB!B:O,4,FALSE)</f>
        <v>3.57</v>
      </c>
      <c r="R282" s="11"/>
    </row>
    <row r="283" spans="1:18" x14ac:dyDescent="0.3">
      <c r="A283" s="20" t="s">
        <v>238</v>
      </c>
      <c r="B283" s="20">
        <v>906176</v>
      </c>
      <c r="C283" s="21">
        <f>VLOOKUP(B283,ESGC!B:C,2,FALSE)</f>
        <v>49.033069828721999</v>
      </c>
      <c r="D283" s="21" t="str">
        <f t="shared" si="13"/>
        <v>C</v>
      </c>
      <c r="E283" s="21">
        <f>VLOOKUP(B283,ESG!A:M,3,FALSE)</f>
        <v>49.033069828721999</v>
      </c>
      <c r="F283" s="11" t="b">
        <f t="shared" si="14"/>
        <v>1</v>
      </c>
      <c r="G283" s="11" t="str">
        <f t="shared" si="15"/>
        <v>C</v>
      </c>
      <c r="H283" s="11">
        <f>VLOOKUP(B283,NI!C:P,4,FALSE)</f>
        <v>312000</v>
      </c>
      <c r="I283" s="11">
        <f>VLOOKUP(B283,EBITDA!B:O,4,FALSE)</f>
        <v>1434600</v>
      </c>
      <c r="J283" s="11">
        <f>VLOOKUP(B283,EQIT!B:O,4,FALSE)</f>
        <v>5076600</v>
      </c>
      <c r="K283" s="11">
        <f>VLOOKUP(B283,DEBT!B:O,4,FALSE)</f>
        <v>6689300</v>
      </c>
      <c r="L283" s="11">
        <f>VLOOKUP(B283,REV!B:O,4,FALSE)</f>
        <v>7939800</v>
      </c>
      <c r="M283" s="11">
        <f>VLOOKUP(B283,RoA!B:O,4,FALSE)</f>
        <v>3.22</v>
      </c>
      <c r="N283" s="11">
        <f>VLOOKUP(B283,RoE!B:O,4,FALSE)</f>
        <v>6.37</v>
      </c>
      <c r="O283" s="11">
        <f>VLOOKUP(B283,ASSET!B:P,4,FALSE)</f>
        <v>18004800</v>
      </c>
      <c r="P283" s="11">
        <f>VLOOKUP(B283,MCAP!B:P,4,FALSE)</f>
        <v>5179104</v>
      </c>
      <c r="Q283" s="11">
        <f>VLOOKUP(B283,MB!B:O,4,FALSE)</f>
        <v>1.05</v>
      </c>
      <c r="R283" s="11"/>
    </row>
    <row r="284" spans="1:18" x14ac:dyDescent="0.3">
      <c r="A284" s="20" t="s">
        <v>239</v>
      </c>
      <c r="B284" s="20">
        <v>906557</v>
      </c>
      <c r="C284" s="21">
        <f>VLOOKUP(B284,ESGC!B:C,2,FALSE)</f>
        <v>44.212291453864403</v>
      </c>
      <c r="D284" s="21" t="str">
        <f t="shared" si="13"/>
        <v>C</v>
      </c>
      <c r="E284" s="21">
        <f>VLOOKUP(B284,ESG!A:M,3,FALSE)</f>
        <v>44.212291453864403</v>
      </c>
      <c r="F284" s="11" t="b">
        <f t="shared" si="14"/>
        <v>1</v>
      </c>
      <c r="G284" s="11" t="str">
        <f t="shared" si="15"/>
        <v>C</v>
      </c>
      <c r="H284" s="11">
        <f>VLOOKUP(B284,NI!C:P,4,FALSE)</f>
        <v>943870</v>
      </c>
      <c r="I284" s="11">
        <f>VLOOKUP(B284,EBITDA!B:O,4,FALSE)</f>
        <v>2011854</v>
      </c>
      <c r="J284" s="11">
        <f>VLOOKUP(B284,EQIT!B:O,4,FALSE)</f>
        <v>4808807</v>
      </c>
      <c r="K284" s="11">
        <f>VLOOKUP(B284,DEBT!B:O,4,FALSE)</f>
        <v>1876087</v>
      </c>
      <c r="L284" s="11">
        <f>VLOOKUP(B284,REV!B:O,4,FALSE)</f>
        <v>3061102</v>
      </c>
      <c r="M284" s="11">
        <f>VLOOKUP(B284,RoA!B:O,4,FALSE)</f>
        <v>9.9600000000000009</v>
      </c>
      <c r="N284" s="11">
        <f>VLOOKUP(B284,RoE!B:O,4,FALSE)</f>
        <v>21.16</v>
      </c>
      <c r="O284" s="11">
        <f>VLOOKUP(B284,ASSET!B:P,4,FALSE)</f>
        <v>10830896</v>
      </c>
      <c r="P284" s="11">
        <f>VLOOKUP(B284,MCAP!B:P,4,FALSE)</f>
        <v>13696003</v>
      </c>
      <c r="Q284" s="11">
        <f>VLOOKUP(B284,MB!B:O,4,FALSE)</f>
        <v>2.39</v>
      </c>
      <c r="R284" s="11"/>
    </row>
    <row r="285" spans="1:18" x14ac:dyDescent="0.3">
      <c r="A285" s="20" t="s">
        <v>244</v>
      </c>
      <c r="B285" s="20">
        <v>921482</v>
      </c>
      <c r="C285" s="21">
        <f>VLOOKUP(B285,ESGC!B:C,2,FALSE)</f>
        <v>28.3428787878787</v>
      </c>
      <c r="D285" s="21" t="str">
        <f t="shared" si="13"/>
        <v>C</v>
      </c>
      <c r="E285" s="21">
        <f>VLOOKUP(B285,ESG!A:M,3,FALSE)</f>
        <v>28.3428787878787</v>
      </c>
      <c r="F285" s="11" t="b">
        <f t="shared" si="14"/>
        <v>1</v>
      </c>
      <c r="G285" s="11" t="str">
        <f t="shared" si="15"/>
        <v>C</v>
      </c>
      <c r="H285" s="11">
        <f>VLOOKUP(B285,NI!C:P,4,FALSE)</f>
        <v>1471947</v>
      </c>
      <c r="I285" s="11">
        <f>VLOOKUP(B285,EBITDA!B:O,4,FALSE)</f>
        <v>3025478</v>
      </c>
      <c r="J285" s="11">
        <f>VLOOKUP(B285,EQIT!B:O,4,FALSE)</f>
        <v>5112917</v>
      </c>
      <c r="K285" s="11">
        <f>VLOOKUP(B285,DEBT!B:O,4,FALSE)</f>
        <v>2273168</v>
      </c>
      <c r="L285" s="11">
        <f>VLOOKUP(B285,REV!B:O,4,FALSE)</f>
        <v>16592976</v>
      </c>
      <c r="M285" s="11">
        <f>VLOOKUP(B285,RoA!B:O,4,FALSE)</f>
        <v>17</v>
      </c>
      <c r="N285" s="11">
        <f>VLOOKUP(B285,RoE!B:O,4,FALSE)</f>
        <v>29.62</v>
      </c>
      <c r="O285" s="11">
        <f>VLOOKUP(B285,ASSET!B:P,4,FALSE)</f>
        <v>9826122</v>
      </c>
      <c r="P285" s="11">
        <f>VLOOKUP(B285,MCAP!B:P,4,FALSE)</f>
        <v>17054945</v>
      </c>
      <c r="Q285" s="11">
        <f>VLOOKUP(B285,MB!B:O,4,FALSE)</f>
        <v>3.41</v>
      </c>
      <c r="R285" s="11"/>
    </row>
    <row r="286" spans="1:18" x14ac:dyDescent="0.3">
      <c r="A286" s="20" t="s">
        <v>245</v>
      </c>
      <c r="B286" s="20">
        <v>694405</v>
      </c>
      <c r="C286" s="21">
        <f>VLOOKUP(B286,ESGC!B:C,2,FALSE)</f>
        <v>39.592415721979201</v>
      </c>
      <c r="D286" s="21" t="str">
        <f t="shared" si="13"/>
        <v>C</v>
      </c>
      <c r="E286" s="21">
        <f>VLOOKUP(B286,ESG!A:M,3,FALSE)</f>
        <v>39.592415721979201</v>
      </c>
      <c r="F286" s="11" t="b">
        <f t="shared" si="14"/>
        <v>1</v>
      </c>
      <c r="G286" s="11" t="str">
        <f t="shared" si="15"/>
        <v>C</v>
      </c>
      <c r="H286" s="11">
        <f>VLOOKUP(B286,NI!C:P,4,FALSE)</f>
        <v>797645</v>
      </c>
      <c r="I286" s="11">
        <f>VLOOKUP(B286,EBITDA!B:O,4,FALSE)</f>
        <v>1034587</v>
      </c>
      <c r="J286" s="11">
        <f>VLOOKUP(B286,EQIT!B:O,4,FALSE)</f>
        <v>2617912</v>
      </c>
      <c r="K286" s="11">
        <f>VLOOKUP(B286,DEBT!B:O,4,FALSE)</f>
        <v>0</v>
      </c>
      <c r="L286" s="11">
        <f>VLOOKUP(B286,REV!B:O,4,FALSE)</f>
        <v>4097860</v>
      </c>
      <c r="M286" s="11">
        <f>VLOOKUP(B286,RoA!B:O,4,FALSE)</f>
        <v>24.87</v>
      </c>
      <c r="N286" s="11">
        <f>VLOOKUP(B286,RoE!B:O,4,FALSE)</f>
        <v>34.49</v>
      </c>
      <c r="O286" s="11">
        <f>VLOOKUP(B286,ASSET!B:P,4,FALSE)</f>
        <v>3747671</v>
      </c>
      <c r="P286" s="11">
        <f>VLOOKUP(B286,MCAP!B:P,4,FALSE)</f>
        <v>18952630</v>
      </c>
      <c r="Q286" s="11">
        <f>VLOOKUP(B286,MB!B:O,4,FALSE)</f>
        <v>7.16</v>
      </c>
      <c r="R286" s="11"/>
    </row>
    <row r="287" spans="1:18" x14ac:dyDescent="0.3">
      <c r="A287" s="20" t="s">
        <v>247</v>
      </c>
      <c r="B287" s="20">
        <v>932913</v>
      </c>
      <c r="C287" s="21">
        <f>VLOOKUP(B287,ESGC!B:C,2,FALSE)</f>
        <v>45.556254742033303</v>
      </c>
      <c r="D287" s="21" t="str">
        <f t="shared" si="13"/>
        <v>C</v>
      </c>
      <c r="E287" s="21">
        <f>VLOOKUP(B287,ESG!A:M,3,FALSE)</f>
        <v>45.556254742033303</v>
      </c>
      <c r="F287" s="11" t="b">
        <f t="shared" si="14"/>
        <v>1</v>
      </c>
      <c r="G287" s="11" t="str">
        <f t="shared" si="15"/>
        <v>C</v>
      </c>
      <c r="H287" s="11">
        <f>VLOOKUP(B287,NI!C:P,4,FALSE)</f>
        <v>975700</v>
      </c>
      <c r="I287" s="11">
        <f>VLOOKUP(B287,EBITDA!B:O,4,FALSE)</f>
        <v>1900600</v>
      </c>
      <c r="J287" s="11">
        <f>VLOOKUP(B287,EQIT!B:O,4,FALSE)</f>
        <v>4091700</v>
      </c>
      <c r="K287" s="11">
        <f>VLOOKUP(B287,DEBT!B:O,4,FALSE)</f>
        <v>3069300</v>
      </c>
      <c r="L287" s="11">
        <f>VLOOKUP(B287,REV!B:O,4,FALSE)</f>
        <v>12694000</v>
      </c>
      <c r="M287" s="11">
        <f>VLOOKUP(B287,RoA!B:O,4,FALSE)</f>
        <v>5.65</v>
      </c>
      <c r="N287" s="11">
        <f>VLOOKUP(B287,RoE!B:O,4,FALSE)</f>
        <v>24.51</v>
      </c>
      <c r="O287" s="11">
        <f>VLOOKUP(B287,ASSET!B:P,4,FALSE)</f>
        <v>19231200</v>
      </c>
      <c r="P287" s="11">
        <f>VLOOKUP(B287,MCAP!B:P,4,FALSE)</f>
        <v>15352190</v>
      </c>
      <c r="Q287" s="11">
        <f>VLOOKUP(B287,MB!B:O,4,FALSE)</f>
        <v>4.04</v>
      </c>
      <c r="R287" s="11"/>
    </row>
    <row r="288" spans="1:18" x14ac:dyDescent="0.3">
      <c r="A288" s="20" t="s">
        <v>249</v>
      </c>
      <c r="B288" s="20">
        <v>921757</v>
      </c>
      <c r="C288" s="21">
        <f>VLOOKUP(B288,ESGC!B:C,2,FALSE)</f>
        <v>34.357356500583101</v>
      </c>
      <c r="D288" s="21" t="str">
        <f t="shared" si="13"/>
        <v>C</v>
      </c>
      <c r="E288" s="21">
        <f>VLOOKUP(B288,ESG!A:M,3,FALSE)</f>
        <v>34.357356500583101</v>
      </c>
      <c r="F288" s="11" t="b">
        <f t="shared" si="14"/>
        <v>1</v>
      </c>
      <c r="G288" s="11" t="str">
        <f t="shared" si="15"/>
        <v>C</v>
      </c>
      <c r="H288" s="11">
        <f>VLOOKUP(B288,NI!C:P,4,FALSE)</f>
        <v>1227300</v>
      </c>
      <c r="I288" s="11">
        <f>VLOOKUP(B288,EBITDA!B:O,4,FALSE)</f>
        <v>3046000</v>
      </c>
      <c r="J288" s="11">
        <f>VLOOKUP(B288,EQIT!B:O,4,FALSE)</f>
        <v>5013100</v>
      </c>
      <c r="K288" s="11">
        <f>VLOOKUP(B288,DEBT!B:O,4,FALSE)</f>
        <v>7875800</v>
      </c>
      <c r="L288" s="11">
        <f>VLOOKUP(B288,REV!B:O,4,FALSE)</f>
        <v>15221700</v>
      </c>
      <c r="M288" s="11">
        <f>VLOOKUP(B288,RoA!B:O,4,FALSE)</f>
        <v>10.39</v>
      </c>
      <c r="N288" s="11">
        <f>VLOOKUP(B288,RoE!B:O,4,FALSE)</f>
        <v>25.92</v>
      </c>
      <c r="O288" s="11">
        <f>VLOOKUP(B288,ASSET!B:P,4,FALSE)</f>
        <v>17085500</v>
      </c>
      <c r="P288" s="11">
        <f>VLOOKUP(B288,MCAP!B:P,4,FALSE)</f>
        <v>20070432</v>
      </c>
      <c r="Q288" s="11">
        <f>VLOOKUP(B288,MB!B:O,4,FALSE)</f>
        <v>4.42</v>
      </c>
      <c r="R288" s="11"/>
    </row>
    <row r="289" spans="1:18" x14ac:dyDescent="0.3">
      <c r="A289" s="20" t="s">
        <v>251</v>
      </c>
      <c r="B289" s="20">
        <v>945297</v>
      </c>
      <c r="C289" s="21">
        <f>VLOOKUP(B289,ESGC!B:C,2,FALSE)</f>
        <v>43.606818181818099</v>
      </c>
      <c r="D289" s="21" t="str">
        <f t="shared" si="13"/>
        <v>C</v>
      </c>
      <c r="E289" s="21">
        <f>VLOOKUP(B289,ESG!A:M,3,FALSE)</f>
        <v>43.606818181818099</v>
      </c>
      <c r="F289" s="11" t="b">
        <f t="shared" si="14"/>
        <v>1</v>
      </c>
      <c r="G289" s="11" t="str">
        <f t="shared" si="15"/>
        <v>C</v>
      </c>
      <c r="H289" s="11">
        <f>VLOOKUP(B289,NI!C:P,4,FALSE)</f>
        <v>515447</v>
      </c>
      <c r="I289" s="11">
        <f>VLOOKUP(B289,EBITDA!B:O,4,FALSE)</f>
        <v>816687</v>
      </c>
      <c r="J289" s="11">
        <f>VLOOKUP(B289,EQIT!B:O,4,FALSE)</f>
        <v>1952248</v>
      </c>
      <c r="K289" s="11">
        <f>VLOOKUP(B289,DEBT!B:O,4,FALSE)</f>
        <v>0</v>
      </c>
      <c r="L289" s="11">
        <f>VLOOKUP(B289,REV!B:O,4,FALSE)</f>
        <v>1886964</v>
      </c>
      <c r="M289" s="11">
        <f>VLOOKUP(B289,RoA!B:O,4,FALSE)</f>
        <v>8.76</v>
      </c>
      <c r="N289" s="11">
        <f>VLOOKUP(B289,RoE!B:O,4,FALSE)</f>
        <v>28.58</v>
      </c>
      <c r="O289" s="11">
        <f>VLOOKUP(B289,ASSET!B:P,4,FALSE)</f>
        <v>6231310</v>
      </c>
      <c r="P289" s="11">
        <f>VLOOKUP(B289,MCAP!B:P,4,FALSE)</f>
        <v>13841509</v>
      </c>
      <c r="Q289" s="11">
        <f>VLOOKUP(B289,MB!B:O,4,FALSE)</f>
        <v>13.62</v>
      </c>
      <c r="R289" s="11"/>
    </row>
    <row r="290" spans="1:18" x14ac:dyDescent="0.3">
      <c r="A290" s="20" t="s">
        <v>252</v>
      </c>
      <c r="B290" s="20">
        <v>906585</v>
      </c>
      <c r="C290" s="21">
        <f>VLOOKUP(B290,ESGC!B:C,2,FALSE)</f>
        <v>27.3828125</v>
      </c>
      <c r="D290" s="21" t="str">
        <f t="shared" si="13"/>
        <v>C</v>
      </c>
      <c r="E290" s="21">
        <f>VLOOKUP(B290,ESG!A:M,3,FALSE)</f>
        <v>41.8489583333333</v>
      </c>
      <c r="F290" s="11" t="b">
        <f t="shared" si="14"/>
        <v>0</v>
      </c>
      <c r="G290" s="11" t="str">
        <f t="shared" si="15"/>
        <v>C</v>
      </c>
      <c r="H290" s="11">
        <f>VLOOKUP(B290,NI!C:P,4,FALSE)</f>
        <v>210489</v>
      </c>
      <c r="I290" s="11">
        <f>VLOOKUP(B290,EBITDA!B:O,4,FALSE)</f>
        <v>462951</v>
      </c>
      <c r="J290" s="11">
        <f>VLOOKUP(B290,EQIT!B:O,4,FALSE)</f>
        <v>1910871</v>
      </c>
      <c r="K290" s="11">
        <f>VLOOKUP(B290,DEBT!B:O,4,FALSE)</f>
        <v>1060991</v>
      </c>
      <c r="L290" s="11">
        <f>VLOOKUP(B290,REV!B:O,4,FALSE)</f>
        <v>3398698</v>
      </c>
      <c r="M290" s="11">
        <f>VLOOKUP(B290,RoA!B:O,4,FALSE)</f>
        <v>7</v>
      </c>
      <c r="N290" s="11">
        <f>VLOOKUP(B290,RoE!B:O,4,FALSE)</f>
        <v>11.78</v>
      </c>
      <c r="O290" s="11">
        <f>VLOOKUP(B290,ASSET!B:P,4,FALSE)</f>
        <v>4000614</v>
      </c>
      <c r="P290" s="11">
        <f>VLOOKUP(B290,MCAP!B:P,4,FALSE)</f>
        <v>3453912</v>
      </c>
      <c r="Q290" s="11">
        <f>VLOOKUP(B290,MB!B:O,4,FALSE)</f>
        <v>1.71</v>
      </c>
      <c r="R290" s="11"/>
    </row>
    <row r="291" spans="1:18" x14ac:dyDescent="0.3">
      <c r="A291" s="20" t="s">
        <v>253</v>
      </c>
      <c r="B291" s="20">
        <v>517465</v>
      </c>
      <c r="C291" s="21">
        <f>VLOOKUP(B291,ESGC!B:C,2,FALSE)</f>
        <v>38.545228684359103</v>
      </c>
      <c r="D291" s="21" t="str">
        <f t="shared" si="13"/>
        <v>C</v>
      </c>
      <c r="E291" s="21">
        <f>VLOOKUP(B291,ESG!A:M,3,FALSE)</f>
        <v>38.545228684359103</v>
      </c>
      <c r="F291" s="11" t="b">
        <f t="shared" si="14"/>
        <v>1</v>
      </c>
      <c r="G291" s="11" t="str">
        <f t="shared" si="15"/>
        <v>C</v>
      </c>
      <c r="H291" s="11">
        <f>VLOOKUP(B291,NI!C:P,4,FALSE)</f>
        <v>150700</v>
      </c>
      <c r="I291" s="11">
        <f>VLOOKUP(B291,EBITDA!B:O,4,FALSE)</f>
        <v>249900</v>
      </c>
      <c r="J291" s="11">
        <f>VLOOKUP(B291,EQIT!B:O,4,FALSE)</f>
        <v>4445400</v>
      </c>
      <c r="K291" s="11">
        <f>VLOOKUP(B291,DEBT!B:O,4,FALSE)</f>
        <v>65400</v>
      </c>
      <c r="L291" s="11">
        <f>VLOOKUP(B291,REV!B:O,4,FALSE)</f>
        <v>892400</v>
      </c>
      <c r="M291" s="11">
        <f>VLOOKUP(B291,RoA!B:O,4,FALSE)</f>
        <v>1.28</v>
      </c>
      <c r="N291" s="11">
        <f>VLOOKUP(B291,RoE!B:O,4,FALSE)</f>
        <v>5.21</v>
      </c>
      <c r="O291" s="11">
        <f>VLOOKUP(B291,ASSET!B:P,4,FALSE)</f>
        <v>13554800</v>
      </c>
      <c r="P291" s="11">
        <f>VLOOKUP(B291,MCAP!B:P,4,FALSE)</f>
        <v>5309740</v>
      </c>
      <c r="Q291" s="11">
        <f>VLOOKUP(B291,MB!B:O,4,FALSE)</f>
        <v>1.18</v>
      </c>
      <c r="R291" s="11"/>
    </row>
    <row r="292" spans="1:18" x14ac:dyDescent="0.3">
      <c r="A292" s="20" t="s">
        <v>258</v>
      </c>
      <c r="B292" s="20">
        <v>895705</v>
      </c>
      <c r="C292" s="21">
        <f>VLOOKUP(B292,ESGC!B:C,2,FALSE)</f>
        <v>31.634022812393599</v>
      </c>
      <c r="D292" s="21" t="str">
        <f t="shared" si="13"/>
        <v>C</v>
      </c>
      <c r="E292" s="21">
        <f>VLOOKUP(B292,ESG!A:M,3,FALSE)</f>
        <v>31.634022812393599</v>
      </c>
      <c r="F292" s="11" t="b">
        <f t="shared" si="14"/>
        <v>1</v>
      </c>
      <c r="G292" s="11" t="str">
        <f t="shared" si="15"/>
        <v>C</v>
      </c>
      <c r="H292" s="11">
        <f>VLOOKUP(B292,NI!C:P,4,FALSE)</f>
        <v>241979</v>
      </c>
      <c r="I292" s="11">
        <f>VLOOKUP(B292,EBITDA!B:O,4,FALSE)</f>
        <v>877291</v>
      </c>
      <c r="J292" s="11">
        <f>VLOOKUP(B292,EQIT!B:O,4,FALSE)</f>
        <v>3042722</v>
      </c>
      <c r="K292" s="11">
        <f>VLOOKUP(B292,DEBT!B:O,4,FALSE)</f>
        <v>2755491</v>
      </c>
      <c r="L292" s="11">
        <f>VLOOKUP(B292,REV!B:O,4,FALSE)</f>
        <v>1740851</v>
      </c>
      <c r="M292" s="11">
        <f>VLOOKUP(B292,RoA!B:O,4,FALSE)</f>
        <v>5.77</v>
      </c>
      <c r="N292" s="11">
        <f>VLOOKUP(B292,RoE!B:O,4,FALSE)</f>
        <v>12.37</v>
      </c>
      <c r="O292" s="11">
        <f>VLOOKUP(B292,ASSET!B:P,4,FALSE)</f>
        <v>8606718</v>
      </c>
      <c r="P292" s="11">
        <f>VLOOKUP(B292,MCAP!B:P,4,FALSE)</f>
        <v>5749802</v>
      </c>
      <c r="Q292" s="11">
        <f>VLOOKUP(B292,MB!B:O,4,FALSE)</f>
        <v>1.84</v>
      </c>
      <c r="R292" s="11"/>
    </row>
    <row r="293" spans="1:18" x14ac:dyDescent="0.3">
      <c r="A293" s="20" t="s">
        <v>260</v>
      </c>
      <c r="B293" s="20">
        <v>901897</v>
      </c>
      <c r="C293" s="21">
        <f>VLOOKUP(B293,ESGC!B:C,2,FALSE)</f>
        <v>46.382575757575701</v>
      </c>
      <c r="D293" s="21" t="str">
        <f t="shared" si="13"/>
        <v>C</v>
      </c>
      <c r="E293" s="21">
        <f>VLOOKUP(B293,ESG!A:M,3,FALSE)</f>
        <v>46.382575757575701</v>
      </c>
      <c r="F293" s="11" t="b">
        <f t="shared" si="14"/>
        <v>1</v>
      </c>
      <c r="G293" s="11" t="str">
        <f t="shared" si="15"/>
        <v>C</v>
      </c>
      <c r="H293" s="11">
        <f>VLOOKUP(B293,NI!C:P,4,FALSE)</f>
        <v>815000</v>
      </c>
      <c r="I293" s="11">
        <f>VLOOKUP(B293,EBITDA!B:O,4,FALSE)</f>
        <v>1686000</v>
      </c>
      <c r="J293" s="11">
        <f>VLOOKUP(B293,EQIT!B:O,4,FALSE)</f>
        <v>4151000</v>
      </c>
      <c r="K293" s="11">
        <f>VLOOKUP(B293,DEBT!B:O,4,FALSE)</f>
        <v>3020000</v>
      </c>
      <c r="L293" s="11">
        <f>VLOOKUP(B293,REV!B:O,4,FALSE)</f>
        <v>11206000</v>
      </c>
      <c r="M293" s="11">
        <f>VLOOKUP(B293,RoA!B:O,4,FALSE)</f>
        <v>7.9</v>
      </c>
      <c r="N293" s="11">
        <f>VLOOKUP(B293,RoE!B:O,4,FALSE)</f>
        <v>22.59</v>
      </c>
      <c r="O293" s="11">
        <f>VLOOKUP(B293,ASSET!B:P,4,FALSE)</f>
        <v>12629000</v>
      </c>
      <c r="P293" s="11">
        <f>VLOOKUP(B293,MCAP!B:P,4,FALSE)</f>
        <v>11503721</v>
      </c>
      <c r="Q293" s="11">
        <f>VLOOKUP(B293,MB!B:O,4,FALSE)</f>
        <v>2.97</v>
      </c>
      <c r="R293" s="11"/>
    </row>
    <row r="294" spans="1:18" x14ac:dyDescent="0.3">
      <c r="A294" s="20" t="s">
        <v>262</v>
      </c>
      <c r="B294" s="20" t="s">
        <v>369</v>
      </c>
      <c r="C294" s="21">
        <f>VLOOKUP(B294,ESGC!B:C,2,FALSE)</f>
        <v>34.242671614100097</v>
      </c>
      <c r="D294" s="21" t="str">
        <f t="shared" si="13"/>
        <v>C</v>
      </c>
      <c r="E294" s="21">
        <f>VLOOKUP(B294,ESG!A:M,3,FALSE)</f>
        <v>34.242671614100097</v>
      </c>
      <c r="F294" s="11" t="b">
        <f t="shared" si="14"/>
        <v>1</v>
      </c>
      <c r="G294" s="11" t="str">
        <f t="shared" si="15"/>
        <v>C</v>
      </c>
      <c r="H294" s="11">
        <f>VLOOKUP(B294,NI!C:P,4,FALSE)</f>
        <v>807100</v>
      </c>
      <c r="I294" s="11">
        <f>VLOOKUP(B294,EBITDA!B:O,4,FALSE)</f>
        <v>1187600</v>
      </c>
      <c r="J294" s="11">
        <f>VLOOKUP(B294,EQIT!B:O,4,FALSE)</f>
        <v>6854600</v>
      </c>
      <c r="K294" s="11">
        <f>VLOOKUP(B294,DEBT!B:O,4,FALSE)</f>
        <v>1689600</v>
      </c>
      <c r="L294" s="11">
        <f>VLOOKUP(B294,REV!B:O,4,FALSE)</f>
        <v>10800400</v>
      </c>
      <c r="M294" s="11">
        <f>VLOOKUP(B294,RoA!B:O,4,FALSE)</f>
        <v>0.63</v>
      </c>
      <c r="N294" s="11">
        <f>VLOOKUP(B294,RoE!B:O,4,FALSE)</f>
        <v>12.16</v>
      </c>
      <c r="O294" s="11">
        <f>VLOOKUP(B294,ASSET!B:P,4,FALSE)</f>
        <v>154513700</v>
      </c>
      <c r="P294" s="11">
        <f>VLOOKUP(B294,MCAP!B:P,4,FALSE)</f>
        <v>17836444</v>
      </c>
      <c r="Q294" s="11">
        <f>VLOOKUP(B294,MB!B:O,4,FALSE)</f>
        <v>2.3199999999999998</v>
      </c>
      <c r="R294" s="11"/>
    </row>
    <row r="295" spans="1:18" x14ac:dyDescent="0.3">
      <c r="A295" s="20" t="s">
        <v>264</v>
      </c>
      <c r="B295" s="20">
        <v>936324</v>
      </c>
      <c r="C295" s="21">
        <f>VLOOKUP(B295,ESGC!B:C,2,FALSE)</f>
        <v>48.339795918367301</v>
      </c>
      <c r="D295" s="21" t="str">
        <f t="shared" si="13"/>
        <v>C</v>
      </c>
      <c r="E295" s="21">
        <f>VLOOKUP(B295,ESG!A:M,3,FALSE)</f>
        <v>48.339795918367301</v>
      </c>
      <c r="F295" s="11" t="b">
        <f t="shared" si="14"/>
        <v>1</v>
      </c>
      <c r="G295" s="11" t="str">
        <f t="shared" si="15"/>
        <v>C</v>
      </c>
      <c r="H295" s="11">
        <f>VLOOKUP(B295,NI!C:P,4,FALSE)</f>
        <v>1182500</v>
      </c>
      <c r="I295" s="11">
        <f>VLOOKUP(B295,EBITDA!B:O,4,FALSE)</f>
        <v>1908500</v>
      </c>
      <c r="J295" s="11">
        <f>VLOOKUP(B295,EQIT!B:O,4,FALSE)</f>
        <v>4442700</v>
      </c>
      <c r="K295" s="11">
        <f>VLOOKUP(B295,DEBT!B:O,4,FALSE)</f>
        <v>2173900</v>
      </c>
      <c r="L295" s="11">
        <f>VLOOKUP(B295,REV!B:O,4,FALSE)</f>
        <v>14696100</v>
      </c>
      <c r="M295" s="11">
        <f>VLOOKUP(B295,RoA!B:O,4,FALSE)</f>
        <v>6.54</v>
      </c>
      <c r="N295" s="11">
        <f>VLOOKUP(B295,RoE!B:O,4,FALSE)</f>
        <v>22.13</v>
      </c>
      <c r="O295" s="11">
        <f>VLOOKUP(B295,ASSET!B:P,4,FALSE)</f>
        <v>18843100</v>
      </c>
      <c r="P295" s="11">
        <f>VLOOKUP(B295,MCAP!B:P,4,FALSE)</f>
        <v>13032632</v>
      </c>
      <c r="Q295" s="11">
        <f>VLOOKUP(B295,MB!B:O,4,FALSE)</f>
        <v>3.17</v>
      </c>
      <c r="R295" s="11"/>
    </row>
    <row r="296" spans="1:18" x14ac:dyDescent="0.3">
      <c r="A296" s="20" t="s">
        <v>265</v>
      </c>
      <c r="B296" s="20">
        <v>670129</v>
      </c>
      <c r="C296" s="21">
        <f>VLOOKUP(B296,ESGC!B:C,2,FALSE)</f>
        <v>40.046802773497603</v>
      </c>
      <c r="D296" s="21" t="str">
        <f t="shared" si="13"/>
        <v>C</v>
      </c>
      <c r="E296" s="21">
        <f>VLOOKUP(B296,ESG!A:M,3,FALSE)</f>
        <v>40.046802773497603</v>
      </c>
      <c r="F296" s="11" t="b">
        <f t="shared" si="14"/>
        <v>1</v>
      </c>
      <c r="G296" s="11" t="str">
        <f t="shared" si="15"/>
        <v>C</v>
      </c>
      <c r="H296" s="11">
        <f>VLOOKUP(B296,NI!C:P,4,FALSE)</f>
        <v>223822</v>
      </c>
      <c r="I296" s="11">
        <f>VLOOKUP(B296,EBITDA!B:O,4,FALSE)</f>
        <v>578806</v>
      </c>
      <c r="J296" s="11">
        <f>VLOOKUP(B296,EQIT!B:O,4,FALSE)</f>
        <v>2531452</v>
      </c>
      <c r="K296" s="11">
        <f>VLOOKUP(B296,DEBT!B:O,4,FALSE)</f>
        <v>3494844</v>
      </c>
      <c r="L296" s="11">
        <f>VLOOKUP(B296,REV!B:O,4,FALSE)</f>
        <v>669671</v>
      </c>
      <c r="M296" s="11">
        <f>VLOOKUP(B296,RoA!B:O,4,FALSE)</f>
        <v>5.68</v>
      </c>
      <c r="N296" s="11">
        <f>VLOOKUP(B296,RoE!B:O,4,FALSE)</f>
        <v>13.24</v>
      </c>
      <c r="O296" s="11">
        <f>VLOOKUP(B296,ASSET!B:P,4,FALSE)</f>
        <v>7262403</v>
      </c>
      <c r="P296" s="11">
        <f>VLOOKUP(B296,MCAP!B:P,4,FALSE)</f>
        <v>5710557</v>
      </c>
      <c r="Q296" s="11">
        <f>VLOOKUP(B296,MB!B:O,4,FALSE)</f>
        <v>2.2799999999999998</v>
      </c>
      <c r="R296" s="11"/>
    </row>
    <row r="297" spans="1:18" x14ac:dyDescent="0.3">
      <c r="A297" s="20" t="s">
        <v>269</v>
      </c>
      <c r="B297" s="20">
        <v>912518</v>
      </c>
      <c r="C297" s="21">
        <f>VLOOKUP(B297,ESGC!B:C,2,FALSE)</f>
        <v>28.390501165501099</v>
      </c>
      <c r="D297" s="21" t="str">
        <f t="shared" si="13"/>
        <v>C</v>
      </c>
      <c r="E297" s="21">
        <f>VLOOKUP(B297,ESG!A:M,3,FALSE)</f>
        <v>28.390501165501099</v>
      </c>
      <c r="F297" s="11" t="b">
        <f t="shared" si="14"/>
        <v>1</v>
      </c>
      <c r="G297" s="11" t="str">
        <f t="shared" si="15"/>
        <v>C</v>
      </c>
      <c r="H297" s="11">
        <f>VLOOKUP(B297,NI!C:P,4,FALSE)</f>
        <v>-2274417</v>
      </c>
      <c r="I297" s="11">
        <f>VLOOKUP(B297,EBITDA!B:O,4,FALSE)</f>
        <v>-1908031</v>
      </c>
      <c r="J297" s="11">
        <f>VLOOKUP(B297,EQIT!B:O,4,FALSE)</f>
        <v>4320193</v>
      </c>
      <c r="K297" s="11">
        <f>VLOOKUP(B297,DEBT!B:O,4,FALSE)</f>
        <v>4104542</v>
      </c>
      <c r="L297" s="11">
        <f>VLOOKUP(B297,REV!B:O,4,FALSE)</f>
        <v>9263094</v>
      </c>
      <c r="M297" s="11">
        <f>VLOOKUP(B297,RoA!B:O,4,FALSE)</f>
        <v>-17.739999999999998</v>
      </c>
      <c r="N297" s="11">
        <f>VLOOKUP(B297,RoE!B:O,4,FALSE)</f>
        <v>-41.4</v>
      </c>
      <c r="O297" s="11">
        <f>VLOOKUP(B297,ASSET!B:P,4,FALSE)</f>
        <v>10119797</v>
      </c>
      <c r="P297" s="11">
        <f>VLOOKUP(B297,MCAP!B:P,4,FALSE)</f>
        <v>2709821</v>
      </c>
      <c r="Q297" s="11">
        <f>VLOOKUP(B297,MB!B:O,4,FALSE)</f>
        <v>0.95</v>
      </c>
      <c r="R297" s="11"/>
    </row>
    <row r="298" spans="1:18" x14ac:dyDescent="0.3">
      <c r="A298" s="20" t="s">
        <v>270</v>
      </c>
      <c r="B298" s="20">
        <v>546370</v>
      </c>
      <c r="C298" s="21">
        <f>VLOOKUP(B298,ESGC!B:C,2,FALSE)</f>
        <v>27.702769070010401</v>
      </c>
      <c r="D298" s="21" t="str">
        <f t="shared" si="13"/>
        <v>C</v>
      </c>
      <c r="E298" s="21">
        <f>VLOOKUP(B298,ESG!A:M,3,FALSE)</f>
        <v>32.1296760710553</v>
      </c>
      <c r="F298" s="11" t="b">
        <f t="shared" si="14"/>
        <v>0</v>
      </c>
      <c r="G298" s="11" t="str">
        <f t="shared" si="15"/>
        <v>C</v>
      </c>
      <c r="H298" s="11">
        <f>VLOOKUP(B298,NI!C:P,4,FALSE)</f>
        <v>3303000</v>
      </c>
      <c r="I298" s="11">
        <f>VLOOKUP(B298,EBITDA!B:O,4,FALSE)</f>
        <v>4021000</v>
      </c>
      <c r="J298" s="11">
        <f>VLOOKUP(B298,EQIT!B:O,4,FALSE)</f>
        <v>15835000</v>
      </c>
      <c r="K298" s="11">
        <f>VLOOKUP(B298,DEBT!B:O,4,FALSE)</f>
        <v>91000</v>
      </c>
      <c r="L298" s="11">
        <f>VLOOKUP(B298,REV!B:O,4,FALSE)</f>
        <v>8871000</v>
      </c>
      <c r="M298" s="11">
        <f>VLOOKUP(B298,RoA!B:O,4,FALSE)</f>
        <v>20.14</v>
      </c>
      <c r="N298" s="11">
        <f>VLOOKUP(B298,RoE!B:O,4,FALSE)</f>
        <v>22.59</v>
      </c>
      <c r="O298" s="11">
        <f>VLOOKUP(B298,ASSET!B:P,4,FALSE)</f>
        <v>18177000</v>
      </c>
      <c r="P298" s="11">
        <f>VLOOKUP(B298,MCAP!B:P,4,FALSE)</f>
        <v>64770100</v>
      </c>
      <c r="Q298" s="11">
        <f>VLOOKUP(B298,MB!B:O,4,FALSE)</f>
        <v>4.29</v>
      </c>
      <c r="R298" s="11"/>
    </row>
    <row r="299" spans="1:18" x14ac:dyDescent="0.3">
      <c r="A299" s="20" t="s">
        <v>271</v>
      </c>
      <c r="B299" s="20">
        <v>877181</v>
      </c>
      <c r="C299" s="21">
        <f>VLOOKUP(B299,ESGC!B:C,2,FALSE)</f>
        <v>37.635992485006099</v>
      </c>
      <c r="D299" s="21" t="str">
        <f t="shared" si="13"/>
        <v>C</v>
      </c>
      <c r="E299" s="21">
        <f>VLOOKUP(B299,ESG!A:M,3,FALSE)</f>
        <v>37.635992485006099</v>
      </c>
      <c r="F299" s="11" t="b">
        <f t="shared" si="14"/>
        <v>1</v>
      </c>
      <c r="G299" s="11" t="str">
        <f t="shared" si="15"/>
        <v>C</v>
      </c>
      <c r="H299" s="11">
        <f>VLOOKUP(B299,NI!C:P,4,FALSE)</f>
        <v>339939</v>
      </c>
      <c r="I299" s="11">
        <f>VLOOKUP(B299,EBITDA!B:O,4,FALSE)</f>
        <v>1336151</v>
      </c>
      <c r="J299" s="11">
        <f>VLOOKUP(B299,EQIT!B:O,4,FALSE)</f>
        <v>3324242</v>
      </c>
      <c r="K299" s="11">
        <f>VLOOKUP(B299,DEBT!B:O,4,FALSE)</f>
        <v>3540800</v>
      </c>
      <c r="L299" s="11">
        <f>VLOOKUP(B299,REV!B:O,4,FALSE)</f>
        <v>6704907</v>
      </c>
      <c r="M299" s="11">
        <f>VLOOKUP(B299,RoA!B:O,4,FALSE)</f>
        <v>6.49</v>
      </c>
      <c r="N299" s="11">
        <f>VLOOKUP(B299,RoE!B:O,4,FALSE)</f>
        <v>10.72</v>
      </c>
      <c r="O299" s="11">
        <f>VLOOKUP(B299,ASSET!B:P,4,FALSE)</f>
        <v>8565693</v>
      </c>
      <c r="P299" s="11">
        <f>VLOOKUP(B299,MCAP!B:P,4,FALSE)</f>
        <v>10264716</v>
      </c>
      <c r="Q299" s="11">
        <f>VLOOKUP(B299,MB!B:O,4,FALSE)</f>
        <v>3.25</v>
      </c>
      <c r="R299" s="11"/>
    </row>
    <row r="300" spans="1:18" x14ac:dyDescent="0.3">
      <c r="A300" s="20" t="s">
        <v>272</v>
      </c>
      <c r="B300" s="20">
        <v>894145</v>
      </c>
      <c r="C300" s="21">
        <f>VLOOKUP(B300,ESGC!B:C,2,FALSE)</f>
        <v>33.226515151515102</v>
      </c>
      <c r="D300" s="21" t="str">
        <f t="shared" si="13"/>
        <v>C</v>
      </c>
      <c r="E300" s="21">
        <f>VLOOKUP(B300,ESG!A:M,3,FALSE)</f>
        <v>33.226515151515102</v>
      </c>
      <c r="F300" s="11" t="b">
        <f t="shared" si="14"/>
        <v>1</v>
      </c>
      <c r="G300" s="11" t="str">
        <f t="shared" si="15"/>
        <v>C</v>
      </c>
      <c r="H300" s="11">
        <f>VLOOKUP(B300,NI!C:P,4,FALSE)</f>
        <v>400900</v>
      </c>
      <c r="I300" s="11">
        <f>VLOOKUP(B300,EBITDA!B:O,4,FALSE)</f>
        <v>821900</v>
      </c>
      <c r="J300" s="11">
        <f>VLOOKUP(B300,EQIT!B:O,4,FALSE)</f>
        <v>2334900</v>
      </c>
      <c r="K300" s="11">
        <f>VLOOKUP(B300,DEBT!B:O,4,FALSE)</f>
        <v>447500</v>
      </c>
      <c r="L300" s="11">
        <f>VLOOKUP(B300,REV!B:O,4,FALSE)</f>
        <v>4295400</v>
      </c>
      <c r="M300" s="11">
        <f>VLOOKUP(B300,RoA!B:O,4,FALSE)</f>
        <v>12.22</v>
      </c>
      <c r="N300" s="11">
        <f>VLOOKUP(B300,RoE!B:O,4,FALSE)</f>
        <v>18.29</v>
      </c>
      <c r="O300" s="11">
        <f>VLOOKUP(B300,ASSET!B:P,4,FALSE)</f>
        <v>3701100</v>
      </c>
      <c r="P300" s="11">
        <f>VLOOKUP(B300,MCAP!B:P,4,FALSE)</f>
        <v>6426160</v>
      </c>
      <c r="Q300" s="11">
        <f>VLOOKUP(B300,MB!B:O,4,FALSE)</f>
        <v>3.61</v>
      </c>
      <c r="R300" s="11"/>
    </row>
    <row r="301" spans="1:18" x14ac:dyDescent="0.3">
      <c r="A301" s="20" t="s">
        <v>274</v>
      </c>
      <c r="B301" s="20">
        <v>312451</v>
      </c>
      <c r="C301" s="21">
        <f>VLOOKUP(B301,ESGC!B:C,2,FALSE)</f>
        <v>41.056458654339998</v>
      </c>
      <c r="D301" s="21" t="str">
        <f t="shared" si="13"/>
        <v>C</v>
      </c>
      <c r="E301" s="21">
        <f>VLOOKUP(B301,ESG!A:M,3,FALSE)</f>
        <v>41.056458654339998</v>
      </c>
      <c r="F301" s="11" t="b">
        <f t="shared" si="14"/>
        <v>1</v>
      </c>
      <c r="G301" s="11" t="str">
        <f t="shared" si="15"/>
        <v>C</v>
      </c>
      <c r="H301" s="11">
        <f>VLOOKUP(B301,NI!C:P,4,FALSE)</f>
        <v>156744</v>
      </c>
      <c r="I301" s="11">
        <f>VLOOKUP(B301,EBITDA!B:O,4,FALSE)</f>
        <v>343546</v>
      </c>
      <c r="J301" s="11">
        <f>VLOOKUP(B301,EQIT!B:O,4,FALSE)</f>
        <v>1595386</v>
      </c>
      <c r="K301" s="11">
        <f>VLOOKUP(B301,DEBT!B:O,4,FALSE)</f>
        <v>2007975</v>
      </c>
      <c r="L301" s="11">
        <f>VLOOKUP(B301,REV!B:O,4,FALSE)</f>
        <v>451508</v>
      </c>
      <c r="M301" s="11">
        <f>VLOOKUP(B301,RoA!B:O,4,FALSE)</f>
        <v>6.64</v>
      </c>
      <c r="N301" s="11">
        <f>VLOOKUP(B301,RoE!B:O,4,FALSE)</f>
        <v>11.59</v>
      </c>
      <c r="O301" s="11">
        <f>VLOOKUP(B301,ASSET!B:P,4,FALSE)</f>
        <v>4143012</v>
      </c>
      <c r="P301" s="11">
        <f>VLOOKUP(B301,MCAP!B:P,4,FALSE)</f>
        <v>4490996</v>
      </c>
      <c r="Q301" s="11">
        <f>VLOOKUP(B301,MB!B:O,4,FALSE)</f>
        <v>3.21</v>
      </c>
      <c r="R301" s="11"/>
    </row>
    <row r="302" spans="1:18" x14ac:dyDescent="0.3">
      <c r="A302" s="20" t="s">
        <v>275</v>
      </c>
      <c r="B302" s="20">
        <v>951051</v>
      </c>
      <c r="C302" s="21">
        <f>VLOOKUP(B302,ESGC!B:C,2,FALSE)</f>
        <v>41.784759081498201</v>
      </c>
      <c r="D302" s="21" t="str">
        <f t="shared" si="13"/>
        <v>C</v>
      </c>
      <c r="E302" s="21">
        <f>VLOOKUP(B302,ESG!A:M,3,FALSE)</f>
        <v>41.784759081498201</v>
      </c>
      <c r="F302" s="11" t="b">
        <f t="shared" si="14"/>
        <v>1</v>
      </c>
      <c r="G302" s="11" t="str">
        <f t="shared" si="15"/>
        <v>C</v>
      </c>
      <c r="H302" s="11">
        <f>VLOOKUP(B302,NI!C:P,4,FALSE)</f>
        <v>1393163</v>
      </c>
      <c r="I302" s="11">
        <f>VLOOKUP(B302,EBITDA!B:O,4,FALSE)</f>
        <v>2620943</v>
      </c>
      <c r="J302" s="11">
        <f>VLOOKUP(B302,EQIT!B:O,4,FALSE)</f>
        <v>19823029</v>
      </c>
      <c r="K302" s="11">
        <f>VLOOKUP(B302,DEBT!B:O,4,FALSE)</f>
        <v>22444912</v>
      </c>
      <c r="L302" s="11">
        <f>VLOOKUP(B302,REV!B:O,4,FALSE)</f>
        <v>10930498</v>
      </c>
      <c r="M302" s="11">
        <f>VLOOKUP(B302,RoA!B:O,4,FALSE)</f>
        <v>1.1299999999999999</v>
      </c>
      <c r="N302" s="11">
        <f>VLOOKUP(B302,RoE!B:O,4,FALSE)</f>
        <v>6.17</v>
      </c>
      <c r="O302" s="11">
        <f>VLOOKUP(B302,ASSET!B:P,4,FALSE)</f>
        <v>141041717</v>
      </c>
      <c r="P302" s="11">
        <f>VLOOKUP(B302,MCAP!B:P,4,FALSE)</f>
        <v>16404491</v>
      </c>
      <c r="Q302" s="11">
        <f>VLOOKUP(B302,MB!B:O,4,FALSE)</f>
        <v>1.1100000000000001</v>
      </c>
      <c r="R302" s="11"/>
    </row>
    <row r="303" spans="1:18" x14ac:dyDescent="0.3">
      <c r="A303" s="20" t="s">
        <v>276</v>
      </c>
      <c r="B303" s="20">
        <v>683432</v>
      </c>
      <c r="C303" s="21">
        <f>VLOOKUP(B303,ESGC!B:C,2,FALSE)</f>
        <v>42.066221033868104</v>
      </c>
      <c r="D303" s="21" t="str">
        <f t="shared" si="13"/>
        <v>C</v>
      </c>
      <c r="E303" s="21">
        <f>VLOOKUP(B303,ESG!A:M,3,FALSE)</f>
        <v>42.066221033868104</v>
      </c>
      <c r="F303" s="11" t="b">
        <f t="shared" si="14"/>
        <v>1</v>
      </c>
      <c r="G303" s="11" t="str">
        <f t="shared" si="15"/>
        <v>C</v>
      </c>
      <c r="H303" s="11">
        <f>VLOOKUP(B303,NI!C:P,4,FALSE)</f>
        <v>290200</v>
      </c>
      <c r="I303" s="11">
        <f>VLOOKUP(B303,EBITDA!B:O,4,FALSE)</f>
        <v>885500</v>
      </c>
      <c r="J303" s="11">
        <f>VLOOKUP(B303,EQIT!B:O,4,FALSE)</f>
        <v>1303800</v>
      </c>
      <c r="K303" s="11">
        <f>VLOOKUP(B303,DEBT!B:O,4,FALSE)</f>
        <v>1567800</v>
      </c>
      <c r="L303" s="11">
        <f>VLOOKUP(B303,REV!B:O,4,FALSE)</f>
        <v>3176200</v>
      </c>
      <c r="M303" s="11">
        <f>VLOOKUP(B303,RoA!B:O,4,FALSE)</f>
        <v>7.91</v>
      </c>
      <c r="N303" s="11">
        <f>VLOOKUP(B303,RoE!B:O,4,FALSE)</f>
        <v>21.29</v>
      </c>
      <c r="O303" s="11">
        <f>VLOOKUP(B303,ASSET!B:P,4,FALSE)</f>
        <v>4467800</v>
      </c>
      <c r="P303" s="11">
        <f>VLOOKUP(B303,MCAP!B:P,4,FALSE)</f>
        <v>5813011</v>
      </c>
      <c r="Q303" s="11">
        <f>VLOOKUP(B303,MB!B:O,4,FALSE)</f>
        <v>4.68</v>
      </c>
      <c r="R303" s="11"/>
    </row>
    <row r="304" spans="1:18" x14ac:dyDescent="0.3">
      <c r="A304" s="20" t="s">
        <v>277</v>
      </c>
      <c r="B304" s="20">
        <v>923649</v>
      </c>
      <c r="C304" s="21">
        <f>VLOOKUP(B304,ESGC!B:C,2,FALSE)</f>
        <v>43.438458110516898</v>
      </c>
      <c r="D304" s="21" t="str">
        <f t="shared" si="13"/>
        <v>C</v>
      </c>
      <c r="E304" s="21">
        <f>VLOOKUP(B304,ESG!A:M,3,FALSE)</f>
        <v>43.438458110516898</v>
      </c>
      <c r="F304" s="11" t="b">
        <f t="shared" si="14"/>
        <v>1</v>
      </c>
      <c r="G304" s="11" t="str">
        <f t="shared" si="15"/>
        <v>C</v>
      </c>
      <c r="H304" s="11">
        <f>VLOOKUP(B304,NI!C:P,4,FALSE)</f>
        <v>296212</v>
      </c>
      <c r="I304" s="11">
        <f>VLOOKUP(B304,EBITDA!B:O,4,FALSE)</f>
        <v>565945</v>
      </c>
      <c r="J304" s="11">
        <f>VLOOKUP(B304,EQIT!B:O,4,FALSE)</f>
        <v>984049</v>
      </c>
      <c r="K304" s="11">
        <f>VLOOKUP(B304,DEBT!B:O,4,FALSE)</f>
        <v>4123</v>
      </c>
      <c r="L304" s="11">
        <f>VLOOKUP(B304,REV!B:O,4,FALSE)</f>
        <v>4645666</v>
      </c>
      <c r="M304" s="11">
        <f>VLOOKUP(B304,RoA!B:O,4,FALSE)</f>
        <v>21.12</v>
      </c>
      <c r="N304" s="11">
        <f>VLOOKUP(B304,RoE!B:O,4,FALSE)</f>
        <v>29.23</v>
      </c>
      <c r="O304" s="11">
        <f>VLOOKUP(B304,ASSET!B:P,4,FALSE)</f>
        <v>1407092</v>
      </c>
      <c r="P304" s="11">
        <f>VLOOKUP(B304,MCAP!B:P,4,FALSE)</f>
        <v>4273877</v>
      </c>
      <c r="Q304" s="11">
        <f>VLOOKUP(B304,MB!B:O,4,FALSE)</f>
        <v>5.14</v>
      </c>
      <c r="R304" s="11"/>
    </row>
    <row r="305" spans="1:18" x14ac:dyDescent="0.3">
      <c r="A305" s="20" t="s">
        <v>279</v>
      </c>
      <c r="B305" s="20">
        <v>546965</v>
      </c>
      <c r="C305" s="21">
        <f>VLOOKUP(B305,ESGC!B:C,2,FALSE)</f>
        <v>37.720920745920701</v>
      </c>
      <c r="D305" s="21" t="str">
        <f t="shared" si="13"/>
        <v>C</v>
      </c>
      <c r="E305" s="21">
        <f>VLOOKUP(B305,ESG!A:M,3,FALSE)</f>
        <v>38.903379953379897</v>
      </c>
      <c r="F305" s="11" t="b">
        <f t="shared" si="14"/>
        <v>0</v>
      </c>
      <c r="G305" s="11" t="str">
        <f t="shared" si="15"/>
        <v>C</v>
      </c>
      <c r="H305" s="11">
        <f>VLOOKUP(B305,NI!C:P,4,FALSE)</f>
        <v>250033</v>
      </c>
      <c r="I305" s="11">
        <f>VLOOKUP(B305,EBITDA!B:O,4,FALSE)</f>
        <v>523310</v>
      </c>
      <c r="J305" s="11">
        <f>VLOOKUP(B305,EQIT!B:O,4,FALSE)</f>
        <v>1789806</v>
      </c>
      <c r="K305" s="11">
        <f>VLOOKUP(B305,DEBT!B:O,4,FALSE)</f>
        <v>1058592</v>
      </c>
      <c r="L305" s="11">
        <f>VLOOKUP(B305,REV!B:O,4,FALSE)</f>
        <v>2102049</v>
      </c>
      <c r="M305" s="11">
        <f>VLOOKUP(B305,RoA!B:O,4,FALSE)</f>
        <v>8.8699999999999992</v>
      </c>
      <c r="N305" s="11">
        <f>VLOOKUP(B305,RoE!B:O,4,FALSE)</f>
        <v>15.26</v>
      </c>
      <c r="O305" s="11">
        <f>VLOOKUP(B305,ASSET!B:P,4,FALSE)</f>
        <v>3429330</v>
      </c>
      <c r="P305" s="11">
        <f>VLOOKUP(B305,MCAP!B:P,4,FALSE)</f>
        <v>5551863</v>
      </c>
      <c r="Q305" s="11">
        <f>VLOOKUP(B305,MB!B:O,4,FALSE)</f>
        <v>3.11</v>
      </c>
      <c r="R305" s="11"/>
    </row>
    <row r="306" spans="1:18" x14ac:dyDescent="0.3">
      <c r="A306" s="20" t="s">
        <v>281</v>
      </c>
      <c r="B306" s="20">
        <v>322549</v>
      </c>
      <c r="C306" s="21">
        <f>VLOOKUP(B306,ESGC!B:C,2,FALSE)</f>
        <v>49.15</v>
      </c>
      <c r="D306" s="21" t="str">
        <f t="shared" si="13"/>
        <v>C</v>
      </c>
      <c r="E306" s="21">
        <f>VLOOKUP(B306,ESG!A:M,3,FALSE)</f>
        <v>49.15</v>
      </c>
      <c r="F306" s="11" t="b">
        <f t="shared" si="14"/>
        <v>1</v>
      </c>
      <c r="G306" s="11" t="str">
        <f t="shared" si="15"/>
        <v>C</v>
      </c>
      <c r="H306" s="11">
        <f>VLOOKUP(B306,NI!C:P,4,FALSE)</f>
        <v>603405</v>
      </c>
      <c r="I306" s="11">
        <f>VLOOKUP(B306,EBITDA!B:O,4,FALSE)</f>
        <v>1420255</v>
      </c>
      <c r="J306" s="11">
        <f>VLOOKUP(B306,EQIT!B:O,4,FALSE)</f>
        <v>6757343</v>
      </c>
      <c r="K306" s="11">
        <f>VLOOKUP(B306,DEBT!B:O,4,FALSE)</f>
        <v>5698272</v>
      </c>
      <c r="L306" s="11">
        <f>VLOOKUP(B306,REV!B:O,4,FALSE)</f>
        <v>6149139</v>
      </c>
      <c r="M306" s="11">
        <f>VLOOKUP(B306,RoA!B:O,4,FALSE)</f>
        <v>5.78</v>
      </c>
      <c r="N306" s="11">
        <f>VLOOKUP(B306,RoE!B:O,4,FALSE)</f>
        <v>9.39</v>
      </c>
      <c r="O306" s="11">
        <f>VLOOKUP(B306,ASSET!B:P,4,FALSE)</f>
        <v>14982281</v>
      </c>
      <c r="P306" s="11">
        <f>VLOOKUP(B306,MCAP!B:P,4,FALSE)</f>
        <v>9017773</v>
      </c>
      <c r="Q306" s="11">
        <f>VLOOKUP(B306,MB!B:O,4,FALSE)</f>
        <v>1.27</v>
      </c>
      <c r="R306" s="11"/>
    </row>
    <row r="307" spans="1:18" x14ac:dyDescent="0.3">
      <c r="A307" s="20" t="s">
        <v>282</v>
      </c>
      <c r="B307" s="20">
        <v>905414</v>
      </c>
      <c r="C307" s="21">
        <f>VLOOKUP(B307,ESGC!B:C,2,FALSE)</f>
        <v>48.606167353132399</v>
      </c>
      <c r="D307" s="21" t="str">
        <f t="shared" si="13"/>
        <v>C</v>
      </c>
      <c r="E307" s="21">
        <f>VLOOKUP(B307,ESG!A:M,3,FALSE)</f>
        <v>48.606167353132399</v>
      </c>
      <c r="F307" s="11" t="b">
        <f t="shared" si="14"/>
        <v>1</v>
      </c>
      <c r="G307" s="11" t="str">
        <f t="shared" si="15"/>
        <v>C</v>
      </c>
      <c r="H307" s="11">
        <f>VLOOKUP(B307,NI!C:P,4,FALSE)</f>
        <v>1013559</v>
      </c>
      <c r="I307" s="11">
        <f>VLOOKUP(B307,EBITDA!B:O,4,FALSE)</f>
        <v>2064284</v>
      </c>
      <c r="J307" s="11">
        <f>VLOOKUP(B307,EQIT!B:O,4,FALSE)</f>
        <v>1606650</v>
      </c>
      <c r="K307" s="11">
        <f>VLOOKUP(B307,DEBT!B:O,4,FALSE)</f>
        <v>1197447</v>
      </c>
      <c r="L307" s="11">
        <f>VLOOKUP(B307,REV!B:O,4,FALSE)</f>
        <v>6772281</v>
      </c>
      <c r="M307" s="11">
        <f>VLOOKUP(B307,RoA!B:O,4,FALSE)</f>
        <v>16.77</v>
      </c>
      <c r="N307" s="11">
        <f>VLOOKUP(B307,RoE!B:O,4,FALSE)</f>
        <v>47.29</v>
      </c>
      <c r="O307" s="11">
        <f>VLOOKUP(B307,ASSET!B:P,4,FALSE)</f>
        <v>6357336</v>
      </c>
      <c r="P307" s="11">
        <f>VLOOKUP(B307,MCAP!B:P,4,FALSE)</f>
        <v>14122927</v>
      </c>
      <c r="Q307" s="11">
        <f>VLOOKUP(B307,MB!B:O,4,FALSE)</f>
        <v>10.65</v>
      </c>
      <c r="R307" s="11"/>
    </row>
    <row r="308" spans="1:18" x14ac:dyDescent="0.3">
      <c r="A308" s="20" t="s">
        <v>286</v>
      </c>
      <c r="B308" s="20">
        <v>902103</v>
      </c>
      <c r="C308" s="21">
        <f>VLOOKUP(B308,ESGC!B:C,2,FALSE)</f>
        <v>26.2637022397892</v>
      </c>
      <c r="D308" s="21" t="str">
        <f t="shared" si="13"/>
        <v>C</v>
      </c>
      <c r="E308" s="21">
        <f>VLOOKUP(B308,ESG!A:M,3,FALSE)</f>
        <v>37.310013175230502</v>
      </c>
      <c r="F308" s="11" t="b">
        <f t="shared" si="14"/>
        <v>0</v>
      </c>
      <c r="G308" s="11" t="str">
        <f t="shared" si="15"/>
        <v>C</v>
      </c>
      <c r="H308" s="11">
        <f>VLOOKUP(B308,NI!C:P,4,FALSE)</f>
        <v>1125000</v>
      </c>
      <c r="I308" s="11">
        <f>VLOOKUP(B308,EBITDA!B:O,4,FALSE)</f>
        <v>2517000</v>
      </c>
      <c r="J308" s="11">
        <f>VLOOKUP(B308,EQIT!B:O,4,FALSE)</f>
        <v>8339000</v>
      </c>
      <c r="K308" s="11">
        <f>VLOOKUP(B308,DEBT!B:O,4,FALSE)</f>
        <v>5638000</v>
      </c>
      <c r="L308" s="11">
        <f>VLOOKUP(B308,REV!B:O,4,FALSE)</f>
        <v>11438000</v>
      </c>
      <c r="M308" s="11">
        <f>VLOOKUP(B308,RoA!B:O,4,FALSE)</f>
        <v>4.32</v>
      </c>
      <c r="N308" s="11">
        <f>VLOOKUP(B308,RoE!B:O,4,FALSE)</f>
        <v>13.87</v>
      </c>
      <c r="O308" s="11">
        <f>VLOOKUP(B308,ASSET!B:P,4,FALSE)</f>
        <v>30091000</v>
      </c>
      <c r="P308" s="11">
        <f>VLOOKUP(B308,MCAP!B:P,4,FALSE)</f>
        <v>16150680</v>
      </c>
      <c r="Q308" s="11">
        <f>VLOOKUP(B308,MB!B:O,4,FALSE)</f>
        <v>1.87</v>
      </c>
      <c r="R308" s="11"/>
    </row>
    <row r="309" spans="1:18" x14ac:dyDescent="0.3">
      <c r="A309" s="20" t="s">
        <v>289</v>
      </c>
      <c r="B309" s="20">
        <v>895784</v>
      </c>
      <c r="C309" s="21">
        <f>VLOOKUP(B309,ESGC!B:C,2,FALSE)</f>
        <v>39.067336874051598</v>
      </c>
      <c r="D309" s="21" t="str">
        <f t="shared" si="13"/>
        <v>C</v>
      </c>
      <c r="E309" s="21">
        <f>VLOOKUP(B309,ESG!A:M,3,FALSE)</f>
        <v>39.067336874051598</v>
      </c>
      <c r="F309" s="11" t="b">
        <f t="shared" si="14"/>
        <v>1</v>
      </c>
      <c r="G309" s="11" t="str">
        <f t="shared" si="15"/>
        <v>C</v>
      </c>
      <c r="H309" s="11">
        <f>VLOOKUP(B309,NI!C:P,4,FALSE)</f>
        <v>127276</v>
      </c>
      <c r="I309" s="11">
        <f>VLOOKUP(B309,EBITDA!B:O,4,FALSE)</f>
        <v>598725</v>
      </c>
      <c r="J309" s="11">
        <f>VLOOKUP(B309,EQIT!B:O,4,FALSE)</f>
        <v>3569375</v>
      </c>
      <c r="K309" s="11">
        <f>VLOOKUP(B309,DEBT!B:O,4,FALSE)</f>
        <v>5739624</v>
      </c>
      <c r="L309" s="11">
        <f>VLOOKUP(B309,REV!B:O,4,FALSE)</f>
        <v>1054523</v>
      </c>
      <c r="M309" s="11">
        <f>VLOOKUP(B309,RoA!B:O,4,FALSE)</f>
        <v>10.5</v>
      </c>
      <c r="N309" s="11">
        <f>VLOOKUP(B309,RoE!B:O,4,FALSE)</f>
        <v>22.45</v>
      </c>
      <c r="O309" s="11">
        <f>VLOOKUP(B309,ASSET!B:P,4,FALSE)</f>
        <v>11430078</v>
      </c>
      <c r="P309" s="11">
        <f>VLOOKUP(B309,MCAP!B:P,4,FALSE)</f>
        <v>5614236</v>
      </c>
      <c r="Q309" s="11">
        <f>VLOOKUP(B309,MB!B:O,4,FALSE)</f>
        <v>1.81</v>
      </c>
      <c r="R309" s="11"/>
    </row>
    <row r="310" spans="1:18" x14ac:dyDescent="0.3">
      <c r="A310" s="20" t="s">
        <v>290</v>
      </c>
      <c r="B310" s="20">
        <v>906400</v>
      </c>
      <c r="C310" s="21">
        <f>VLOOKUP(B310,ESGC!B:C,2,FALSE)</f>
        <v>44.882007575757498</v>
      </c>
      <c r="D310" s="21" t="str">
        <f t="shared" si="13"/>
        <v>C</v>
      </c>
      <c r="E310" s="21">
        <f>VLOOKUP(B310,ESG!A:M,3,FALSE)</f>
        <v>44.882007575757498</v>
      </c>
      <c r="F310" s="11" t="b">
        <f t="shared" si="14"/>
        <v>1</v>
      </c>
      <c r="G310" s="11" t="str">
        <f t="shared" si="15"/>
        <v>C</v>
      </c>
      <c r="H310" s="11">
        <f>VLOOKUP(B310,NI!C:P,4,FALSE)</f>
        <v>189200</v>
      </c>
      <c r="I310" s="11">
        <f>VLOOKUP(B310,EBITDA!B:O,4,FALSE)</f>
        <v>406000</v>
      </c>
      <c r="J310" s="11">
        <f>VLOOKUP(B310,EQIT!B:O,4,FALSE)</f>
        <v>1280100</v>
      </c>
      <c r="K310" s="11">
        <f>VLOOKUP(B310,DEBT!B:O,4,FALSE)</f>
        <v>517900</v>
      </c>
      <c r="L310" s="11">
        <f>VLOOKUP(B310,REV!B:O,4,FALSE)</f>
        <v>2904200</v>
      </c>
      <c r="M310" s="11">
        <f>VLOOKUP(B310,RoA!B:O,4,FALSE)</f>
        <v>7.91</v>
      </c>
      <c r="N310" s="11">
        <f>VLOOKUP(B310,RoE!B:O,4,FALSE)</f>
        <v>15.38</v>
      </c>
      <c r="O310" s="11">
        <f>VLOOKUP(B310,ASSET!B:P,4,FALSE)</f>
        <v>2743100</v>
      </c>
      <c r="P310" s="11">
        <f>VLOOKUP(B310,MCAP!B:P,4,FALSE)</f>
        <v>2770382</v>
      </c>
      <c r="Q310" s="11">
        <f>VLOOKUP(B310,MB!B:O,4,FALSE)</f>
        <v>2.2200000000000002</v>
      </c>
      <c r="R310" s="11"/>
    </row>
    <row r="311" spans="1:18" x14ac:dyDescent="0.3">
      <c r="A311" s="20" t="s">
        <v>292</v>
      </c>
      <c r="B311" s="20">
        <v>905647</v>
      </c>
      <c r="C311" s="21">
        <f>VLOOKUP(B311,ESGC!B:C,2,FALSE)</f>
        <v>32.452705627705598</v>
      </c>
      <c r="D311" s="21" t="str">
        <f t="shared" si="13"/>
        <v>C</v>
      </c>
      <c r="E311" s="21">
        <f>VLOOKUP(B311,ESG!A:M,3,FALSE)</f>
        <v>32.452705627705598</v>
      </c>
      <c r="F311" s="11" t="b">
        <f t="shared" si="14"/>
        <v>1</v>
      </c>
      <c r="G311" s="11" t="str">
        <f t="shared" si="15"/>
        <v>C</v>
      </c>
      <c r="H311" s="11">
        <f>VLOOKUP(B311,NI!C:P,4,FALSE)</f>
        <v>645000</v>
      </c>
      <c r="I311" s="11">
        <f>VLOOKUP(B311,EBITDA!B:O,4,FALSE)</f>
        <v>1682000</v>
      </c>
      <c r="J311" s="11">
        <f>VLOOKUP(B311,EQIT!B:O,4,FALSE)</f>
        <v>6941000</v>
      </c>
      <c r="K311" s="11">
        <f>VLOOKUP(B311,DEBT!B:O,4,FALSE)</f>
        <v>2091000</v>
      </c>
      <c r="L311" s="11">
        <f>VLOOKUP(B311,REV!B:O,4,FALSE)</f>
        <v>9861000</v>
      </c>
      <c r="M311" s="11">
        <f>VLOOKUP(B311,RoA!B:O,4,FALSE)</f>
        <v>4.5599999999999996</v>
      </c>
      <c r="N311" s="11">
        <f>VLOOKUP(B311,RoE!B:O,4,FALSE)</f>
        <v>9.6300000000000008</v>
      </c>
      <c r="O311" s="11">
        <f>VLOOKUP(B311,ASSET!B:P,4,FALSE)</f>
        <v>16772000</v>
      </c>
      <c r="P311" s="11">
        <f>VLOOKUP(B311,MCAP!B:P,4,FALSE)</f>
        <v>8964530</v>
      </c>
      <c r="Q311" s="11">
        <f>VLOOKUP(B311,MB!B:O,4,FALSE)</f>
        <v>1.63</v>
      </c>
      <c r="R311" s="11"/>
    </row>
    <row r="312" spans="1:18" x14ac:dyDescent="0.3">
      <c r="A312" s="20" t="s">
        <v>293</v>
      </c>
      <c r="B312" s="20">
        <v>921503</v>
      </c>
      <c r="C312" s="21">
        <f>VLOOKUP(B312,ESGC!B:C,2,FALSE)</f>
        <v>27.234564393939401</v>
      </c>
      <c r="D312" s="21" t="str">
        <f t="shared" si="13"/>
        <v>C</v>
      </c>
      <c r="E312" s="21">
        <f>VLOOKUP(B312,ESG!A:M,3,FALSE)</f>
        <v>41.552462121212102</v>
      </c>
      <c r="F312" s="11" t="b">
        <f t="shared" si="14"/>
        <v>0</v>
      </c>
      <c r="G312" s="11" t="str">
        <f t="shared" si="15"/>
        <v>C</v>
      </c>
      <c r="H312" s="11">
        <f>VLOOKUP(B312,NI!C:P,4,FALSE)</f>
        <v>336600</v>
      </c>
      <c r="I312" s="11">
        <f>VLOOKUP(B312,EBITDA!B:O,4,FALSE)</f>
        <v>698500</v>
      </c>
      <c r="J312" s="11">
        <f>VLOOKUP(B312,EQIT!B:O,4,FALSE)</f>
        <v>1728500</v>
      </c>
      <c r="K312" s="11">
        <f>VLOOKUP(B312,DEBT!B:O,4,FALSE)</f>
        <v>1504900</v>
      </c>
      <c r="L312" s="11">
        <f>VLOOKUP(B312,REV!B:O,4,FALSE)</f>
        <v>4483800</v>
      </c>
      <c r="M312" s="11">
        <f>VLOOKUP(B312,RoA!B:O,4,FALSE)</f>
        <v>9</v>
      </c>
      <c r="N312" s="11">
        <f>VLOOKUP(B312,RoE!B:O,4,FALSE)</f>
        <v>20.52</v>
      </c>
      <c r="O312" s="11">
        <f>VLOOKUP(B312,ASSET!B:P,4,FALSE)</f>
        <v>4779900</v>
      </c>
      <c r="P312" s="11">
        <f>VLOOKUP(B312,MCAP!B:P,4,FALSE)</f>
        <v>3896764</v>
      </c>
      <c r="Q312" s="11">
        <f>VLOOKUP(B312,MB!B:O,4,FALSE)</f>
        <v>2.71</v>
      </c>
      <c r="R312" s="11"/>
    </row>
    <row r="313" spans="1:18" x14ac:dyDescent="0.3">
      <c r="A313" s="20" t="s">
        <v>296</v>
      </c>
      <c r="B313" s="20">
        <v>981722</v>
      </c>
      <c r="C313" s="21">
        <f>VLOOKUP(B313,ESGC!B:C,2,FALSE)</f>
        <v>41.725164690382101</v>
      </c>
      <c r="D313" s="21" t="str">
        <f t="shared" si="13"/>
        <v>C</v>
      </c>
      <c r="E313" s="21">
        <f>VLOOKUP(B313,ESG!A:M,3,FALSE)</f>
        <v>41.725164690382101</v>
      </c>
      <c r="F313" s="11" t="b">
        <f t="shared" si="14"/>
        <v>1</v>
      </c>
      <c r="G313" s="11" t="str">
        <f t="shared" si="15"/>
        <v>C</v>
      </c>
      <c r="H313" s="11">
        <f>VLOOKUP(B313,NI!C:P,4,FALSE)</f>
        <v>991700</v>
      </c>
      <c r="I313" s="11">
        <f>VLOOKUP(B313,EBITDA!B:O,4,FALSE)</f>
        <v>1758900</v>
      </c>
      <c r="J313" s="11">
        <f>VLOOKUP(B313,EQIT!B:O,4,FALSE)</f>
        <v>5378500</v>
      </c>
      <c r="K313" s="11">
        <f>VLOOKUP(B313,DEBT!B:O,4,FALSE)</f>
        <v>16800</v>
      </c>
      <c r="L313" s="11">
        <f>VLOOKUP(B313,REV!B:O,4,FALSE)</f>
        <v>6000500</v>
      </c>
      <c r="M313" s="11">
        <f>VLOOKUP(B313,RoA!B:O,4,FALSE)</f>
        <v>15.95</v>
      </c>
      <c r="N313" s="11">
        <f>VLOOKUP(B313,RoE!B:O,4,FALSE)</f>
        <v>21.26</v>
      </c>
      <c r="O313" s="11">
        <f>VLOOKUP(B313,ASSET!B:P,4,FALSE)</f>
        <v>7182200</v>
      </c>
      <c r="P313" s="11">
        <f>VLOOKUP(B313,MCAP!B:P,4,FALSE)</f>
        <v>30709920</v>
      </c>
      <c r="Q313" s="11">
        <f>VLOOKUP(B313,MB!B:O,4,FALSE)</f>
        <v>5.2</v>
      </c>
      <c r="R313" s="11"/>
    </row>
    <row r="314" spans="1:18" x14ac:dyDescent="0.3">
      <c r="A314" s="20" t="s">
        <v>297</v>
      </c>
      <c r="B314" s="20">
        <v>922725</v>
      </c>
      <c r="C314" s="21">
        <f>VLOOKUP(B314,ESGC!B:C,2,FALSE)</f>
        <v>44.531371165066801</v>
      </c>
      <c r="D314" s="21" t="str">
        <f t="shared" si="13"/>
        <v>C</v>
      </c>
      <c r="E314" s="21">
        <f>VLOOKUP(B314,ESG!A:M,3,FALSE)</f>
        <v>44.531371165066801</v>
      </c>
      <c r="F314" s="11" t="b">
        <f t="shared" si="14"/>
        <v>1</v>
      </c>
      <c r="G314" s="11" t="str">
        <f t="shared" si="15"/>
        <v>C</v>
      </c>
      <c r="H314" s="11">
        <f>VLOOKUP(B314,NI!C:P,4,FALSE)</f>
        <v>1603740</v>
      </c>
      <c r="I314" s="11">
        <f>VLOOKUP(B314,EBITDA!B:O,4,FALSE)</f>
        <v>4033944</v>
      </c>
      <c r="J314" s="11">
        <f>VLOOKUP(B314,EQIT!B:O,4,FALSE)</f>
        <v>17552518</v>
      </c>
      <c r="K314" s="11">
        <f>VLOOKUP(B314,DEBT!B:O,4,FALSE)</f>
        <v>35157328</v>
      </c>
      <c r="L314" s="11">
        <f>VLOOKUP(B314,REV!B:O,4,FALSE)</f>
        <v>13394224</v>
      </c>
      <c r="M314" s="11">
        <f>VLOOKUP(B314,RoA!B:O,4,FALSE)</f>
        <v>1.29</v>
      </c>
      <c r="N314" s="11">
        <f>VLOOKUP(B314,RoE!B:O,4,FALSE)</f>
        <v>9.1999999999999993</v>
      </c>
      <c r="O314" s="11">
        <f>VLOOKUP(B314,ASSET!B:P,4,FALSE)</f>
        <v>179573933</v>
      </c>
      <c r="P314" s="11">
        <f>VLOOKUP(B314,MCAP!B:P,4,FALSE)</f>
        <v>21772214</v>
      </c>
      <c r="Q314" s="11">
        <f>VLOOKUP(B314,MB!B:O,4,FALSE)</f>
        <v>1.56</v>
      </c>
      <c r="R314" s="11"/>
    </row>
    <row r="315" spans="1:18" x14ac:dyDescent="0.3">
      <c r="A315" s="20" t="s">
        <v>299</v>
      </c>
      <c r="B315" s="20">
        <v>325059</v>
      </c>
      <c r="C315" s="21">
        <f>VLOOKUP(B315,ESGC!B:C,2,FALSE)</f>
        <v>37.8782467532467</v>
      </c>
      <c r="D315" s="21" t="str">
        <f t="shared" si="13"/>
        <v>C</v>
      </c>
      <c r="E315" s="21">
        <f>VLOOKUP(B315,ESG!A:M,3,FALSE)</f>
        <v>37.8782467532467</v>
      </c>
      <c r="F315" s="11" t="b">
        <f t="shared" si="14"/>
        <v>1</v>
      </c>
      <c r="G315" s="11" t="str">
        <f t="shared" si="15"/>
        <v>C</v>
      </c>
      <c r="H315" s="11">
        <f>VLOOKUP(B315,NI!C:P,4,FALSE)</f>
        <v>130491</v>
      </c>
      <c r="I315" s="11">
        <f>VLOOKUP(B315,EBITDA!B:O,4,FALSE)</f>
        <v>271166</v>
      </c>
      <c r="J315" s="11">
        <f>VLOOKUP(B315,EQIT!B:O,4,FALSE)</f>
        <v>1436393</v>
      </c>
      <c r="K315" s="11">
        <f>VLOOKUP(B315,DEBT!B:O,4,FALSE)</f>
        <v>0</v>
      </c>
      <c r="L315" s="11">
        <f>VLOOKUP(B315,REV!B:O,4,FALSE)</f>
        <v>1212469</v>
      </c>
      <c r="M315" s="11">
        <f>VLOOKUP(B315,RoA!B:O,4,FALSE)</f>
        <v>6</v>
      </c>
      <c r="N315" s="11">
        <f>VLOOKUP(B315,RoE!B:O,4,FALSE)</f>
        <v>10.039999999999999</v>
      </c>
      <c r="O315" s="11">
        <f>VLOOKUP(B315,ASSET!B:P,4,FALSE)</f>
        <v>2400695</v>
      </c>
      <c r="P315" s="11">
        <f>VLOOKUP(B315,MCAP!B:P,4,FALSE)</f>
        <v>3795244</v>
      </c>
      <c r="Q315" s="11">
        <f>VLOOKUP(B315,MB!B:O,4,FALSE)</f>
        <v>2.66</v>
      </c>
      <c r="R315" s="11"/>
    </row>
    <row r="316" spans="1:18" x14ac:dyDescent="0.3">
      <c r="A316" s="20" t="s">
        <v>300</v>
      </c>
      <c r="B316" s="20">
        <v>916079</v>
      </c>
      <c r="C316" s="21">
        <f>VLOOKUP(B316,ESGC!B:C,2,FALSE)</f>
        <v>29.8582226858877</v>
      </c>
      <c r="D316" s="21" t="str">
        <f t="shared" si="13"/>
        <v>C</v>
      </c>
      <c r="E316" s="21">
        <f>VLOOKUP(B316,ESG!A:M,3,FALSE)</f>
        <v>29.8582226858877</v>
      </c>
      <c r="F316" s="11" t="b">
        <f t="shared" si="14"/>
        <v>1</v>
      </c>
      <c r="G316" s="11" t="str">
        <f t="shared" si="15"/>
        <v>C</v>
      </c>
      <c r="H316" s="11">
        <f>VLOOKUP(B316,NI!C:P,4,FALSE)</f>
        <v>1001076</v>
      </c>
      <c r="I316" s="11">
        <f>VLOOKUP(B316,EBITDA!B:O,4,FALSE)</f>
        <v>2088776</v>
      </c>
      <c r="J316" s="11">
        <f>VLOOKUP(B316,EQIT!B:O,4,FALSE)</f>
        <v>3278400</v>
      </c>
      <c r="K316" s="11">
        <f>VLOOKUP(B316,DEBT!B:O,4,FALSE)</f>
        <v>1780695</v>
      </c>
      <c r="L316" s="11">
        <f>VLOOKUP(B316,REV!B:O,4,FALSE)</f>
        <v>35042075</v>
      </c>
      <c r="M316" s="11">
        <f>VLOOKUP(B316,RoA!B:O,4,FALSE)</f>
        <v>11.55</v>
      </c>
      <c r="N316" s="11">
        <f>VLOOKUP(B316,RoE!B:O,4,FALSE)</f>
        <v>31.63</v>
      </c>
      <c r="O316" s="11">
        <f>VLOOKUP(B316,ASSET!B:P,4,FALSE)</f>
        <v>9518931</v>
      </c>
      <c r="P316" s="11">
        <f>VLOOKUP(B316,MCAP!B:P,4,FALSE)</f>
        <v>19095538</v>
      </c>
      <c r="Q316" s="11">
        <f>VLOOKUP(B316,MB!B:O,4,FALSE)</f>
        <v>6.13</v>
      </c>
      <c r="R316" s="11"/>
    </row>
    <row r="317" spans="1:18" x14ac:dyDescent="0.3">
      <c r="A317" s="20" t="s">
        <v>301</v>
      </c>
      <c r="B317" s="20">
        <v>729104</v>
      </c>
      <c r="C317" s="21">
        <f>VLOOKUP(B317,ESGC!B:C,2,FALSE)</f>
        <v>39.082467208514302</v>
      </c>
      <c r="D317" s="21" t="str">
        <f t="shared" si="13"/>
        <v>C</v>
      </c>
      <c r="E317" s="21">
        <f>VLOOKUP(B317,ESG!A:M,3,FALSE)</f>
        <v>39.082467208514302</v>
      </c>
      <c r="F317" s="11" t="b">
        <f t="shared" si="14"/>
        <v>1</v>
      </c>
      <c r="G317" s="11" t="str">
        <f t="shared" si="15"/>
        <v>C</v>
      </c>
      <c r="H317" s="11">
        <f>VLOOKUP(B317,NI!C:P,4,FALSE)</f>
        <v>670600</v>
      </c>
      <c r="I317" s="11">
        <f>VLOOKUP(B317,EBITDA!B:O,4,FALSE)</f>
        <v>1135600</v>
      </c>
      <c r="J317" s="11">
        <f>VLOOKUP(B317,EQIT!B:O,4,FALSE)</f>
        <v>2777100</v>
      </c>
      <c r="K317" s="11">
        <f>VLOOKUP(B317,DEBT!B:O,4,FALSE)</f>
        <v>0</v>
      </c>
      <c r="L317" s="11">
        <f>VLOOKUP(B317,REV!B:O,4,FALSE)</f>
        <v>2233100</v>
      </c>
      <c r="M317" s="11">
        <f>VLOOKUP(B317,RoA!B:O,4,FALSE)</f>
        <v>22.71</v>
      </c>
      <c r="N317" s="11">
        <f>VLOOKUP(B317,RoE!B:O,4,FALSE)</f>
        <v>25.77</v>
      </c>
      <c r="O317" s="11">
        <f>VLOOKUP(B317,ASSET!B:P,4,FALSE)</f>
        <v>3172100</v>
      </c>
      <c r="P317" s="11">
        <f>VLOOKUP(B317,MCAP!B:P,4,FALSE)</f>
        <v>16108848</v>
      </c>
      <c r="Q317" s="11">
        <f>VLOOKUP(B317,MB!B:O,4,FALSE)</f>
        <v>5.15</v>
      </c>
      <c r="R317" s="11"/>
    </row>
    <row r="318" spans="1:18" x14ac:dyDescent="0.3">
      <c r="A318" s="20" t="s">
        <v>305</v>
      </c>
      <c r="B318" s="20">
        <v>906394</v>
      </c>
      <c r="C318" s="21">
        <f>VLOOKUP(B318,ESGC!B:C,2,FALSE)</f>
        <v>35.647760210803597</v>
      </c>
      <c r="D318" s="21" t="str">
        <f t="shared" si="13"/>
        <v>C</v>
      </c>
      <c r="E318" s="21">
        <f>VLOOKUP(B318,ESG!A:M,3,FALSE)</f>
        <v>35.647760210803597</v>
      </c>
      <c r="F318" s="11" t="b">
        <f t="shared" si="14"/>
        <v>1</v>
      </c>
      <c r="G318" s="11" t="str">
        <f t="shared" si="15"/>
        <v>C</v>
      </c>
      <c r="H318" s="11">
        <f>VLOOKUP(B318,NI!C:P,4,FALSE)</f>
        <v>779600</v>
      </c>
      <c r="I318" s="11">
        <f>VLOOKUP(B318,EBITDA!B:O,4,FALSE)</f>
        <v>1775300</v>
      </c>
      <c r="J318" s="11">
        <f>VLOOKUP(B318,EQIT!B:O,4,FALSE)</f>
        <v>14488300</v>
      </c>
      <c r="K318" s="11">
        <f>VLOOKUP(B318,DEBT!B:O,4,FALSE)</f>
        <v>2195200</v>
      </c>
      <c r="L318" s="11">
        <f>VLOOKUP(B318,REV!B:O,4,FALSE)</f>
        <v>9746400</v>
      </c>
      <c r="M318" s="11">
        <f>VLOOKUP(B318,RoA!B:O,4,FALSE)</f>
        <v>4.01</v>
      </c>
      <c r="N318" s="11">
        <f>VLOOKUP(B318,RoE!B:O,4,FALSE)</f>
        <v>5.36</v>
      </c>
      <c r="O318" s="11">
        <f>VLOOKUP(B318,ASSET!B:P,4,FALSE)</f>
        <v>21207400</v>
      </c>
      <c r="P318" s="11">
        <f>VLOOKUP(B318,MCAP!B:P,4,FALSE)</f>
        <v>23950926</v>
      </c>
      <c r="Q318" s="11">
        <f>VLOOKUP(B318,MB!B:O,4,FALSE)</f>
        <v>1.69</v>
      </c>
      <c r="R318" s="11"/>
    </row>
    <row r="319" spans="1:18" x14ac:dyDescent="0.3">
      <c r="A319" s="20" t="s">
        <v>308</v>
      </c>
      <c r="B319" s="20">
        <v>944738</v>
      </c>
      <c r="C319" s="21">
        <f>VLOOKUP(B319,ESGC!B:C,2,FALSE)</f>
        <v>34.421374458874404</v>
      </c>
      <c r="D319" s="21" t="str">
        <f t="shared" si="13"/>
        <v>C</v>
      </c>
      <c r="E319" s="21">
        <f>VLOOKUP(B319,ESG!A:M,3,FALSE)</f>
        <v>49.362229437229402</v>
      </c>
      <c r="F319" s="11" t="b">
        <f t="shared" si="14"/>
        <v>0</v>
      </c>
      <c r="G319" s="11" t="str">
        <f t="shared" si="15"/>
        <v>C</v>
      </c>
      <c r="H319" s="11">
        <f>VLOOKUP(B319,NI!C:P,4,FALSE)</f>
        <v>237443</v>
      </c>
      <c r="I319" s="11">
        <f>VLOOKUP(B319,EBITDA!B:O,4,FALSE)</f>
        <v>533292</v>
      </c>
      <c r="J319" s="11">
        <f>VLOOKUP(B319,EQIT!B:O,4,FALSE)</f>
        <v>844473</v>
      </c>
      <c r="K319" s="11">
        <f>VLOOKUP(B319,DEBT!B:O,4,FALSE)</f>
        <v>268321</v>
      </c>
      <c r="L319" s="11">
        <f>VLOOKUP(B319,REV!B:O,4,FALSE)</f>
        <v>1805836</v>
      </c>
      <c r="M319" s="11">
        <f>VLOOKUP(B319,RoA!B:O,4,FALSE)</f>
        <v>15.38</v>
      </c>
      <c r="N319" s="11">
        <f>VLOOKUP(B319,RoE!B:O,4,FALSE)</f>
        <v>23.03</v>
      </c>
      <c r="O319" s="11">
        <f>VLOOKUP(B319,ASSET!B:P,4,FALSE)</f>
        <v>1479020</v>
      </c>
      <c r="P319" s="11">
        <f>VLOOKUP(B319,MCAP!B:P,4,FALSE)</f>
        <v>5543020</v>
      </c>
      <c r="Q319" s="11">
        <f>VLOOKUP(B319,MB!B:O,4,FALSE)</f>
        <v>6.49</v>
      </c>
      <c r="R319" s="11"/>
    </row>
    <row r="320" spans="1:18" x14ac:dyDescent="0.3">
      <c r="A320" s="20" t="s">
        <v>312</v>
      </c>
      <c r="B320" s="20">
        <v>992656</v>
      </c>
      <c r="C320" s="21">
        <f>VLOOKUP(B320,ESGC!B:C,2,FALSE)</f>
        <v>46.220069337442197</v>
      </c>
      <c r="D320" s="21" t="str">
        <f t="shared" si="13"/>
        <v>C</v>
      </c>
      <c r="E320" s="21">
        <f>VLOOKUP(B320,ESG!A:M,3,FALSE)</f>
        <v>46.220069337442197</v>
      </c>
      <c r="F320" s="11" t="b">
        <f t="shared" si="14"/>
        <v>1</v>
      </c>
      <c r="G320" s="11" t="str">
        <f t="shared" si="15"/>
        <v>C</v>
      </c>
      <c r="H320" s="11">
        <f>VLOOKUP(B320,NI!C:P,4,FALSE)</f>
        <v>-2953</v>
      </c>
      <c r="I320" s="11">
        <f>VLOOKUP(B320,EBITDA!B:O,4,FALSE)</f>
        <v>448917</v>
      </c>
      <c r="J320" s="11">
        <f>VLOOKUP(B320,EQIT!B:O,4,FALSE)</f>
        <v>837822</v>
      </c>
      <c r="K320" s="11">
        <f>VLOOKUP(B320,DEBT!B:O,4,FALSE)</f>
        <v>3502676</v>
      </c>
      <c r="L320" s="11">
        <f>VLOOKUP(B320,REV!B:O,4,FALSE)</f>
        <v>500194</v>
      </c>
      <c r="M320" s="11">
        <f>VLOOKUP(B320,RoA!B:O,4,FALSE)</f>
        <v>7.02</v>
      </c>
      <c r="N320" s="11">
        <f>VLOOKUP(B320,RoE!B:O,4,FALSE)</f>
        <v>23.98</v>
      </c>
      <c r="O320" s="11">
        <f>VLOOKUP(B320,ASSET!B:P,4,FALSE)</f>
        <v>4801121</v>
      </c>
      <c r="P320" s="11">
        <f>VLOOKUP(B320,MCAP!B:P,4,FALSE)</f>
        <v>2646356</v>
      </c>
      <c r="Q320" s="11">
        <f>VLOOKUP(B320,MB!B:O,4,FALSE)</f>
        <v>3.95</v>
      </c>
      <c r="R320" s="11"/>
    </row>
    <row r="321" spans="1:18" x14ac:dyDescent="0.3">
      <c r="A321" s="20" t="s">
        <v>317</v>
      </c>
      <c r="B321" s="20">
        <v>741410</v>
      </c>
      <c r="C321" s="21">
        <f>VLOOKUP(B321,ESGC!B:C,2,FALSE)</f>
        <v>30.189131106988199</v>
      </c>
      <c r="D321" s="21" t="str">
        <f t="shared" si="13"/>
        <v>C</v>
      </c>
      <c r="E321" s="21">
        <f>VLOOKUP(B321,ESG!A:M,3,FALSE)</f>
        <v>41.5007111935683</v>
      </c>
      <c r="F321" s="11" t="b">
        <f t="shared" si="14"/>
        <v>0</v>
      </c>
      <c r="G321" s="11" t="str">
        <f t="shared" si="15"/>
        <v>C</v>
      </c>
      <c r="H321" s="11">
        <f>VLOOKUP(B321,NI!C:P,4,FALSE)</f>
        <v>672400</v>
      </c>
      <c r="I321" s="11">
        <f>VLOOKUP(B321,EBITDA!B:O,4,FALSE)</f>
        <v>1246500</v>
      </c>
      <c r="J321" s="11">
        <f>VLOOKUP(B321,EQIT!B:O,4,FALSE)</f>
        <v>7683800</v>
      </c>
      <c r="K321" s="11">
        <f>VLOOKUP(B321,DEBT!B:O,4,FALSE)</f>
        <v>2690200</v>
      </c>
      <c r="L321" s="11">
        <f>VLOOKUP(B321,REV!B:O,4,FALSE)</f>
        <v>10596100</v>
      </c>
      <c r="M321" s="11">
        <f>VLOOKUP(B321,RoA!B:O,4,FALSE)</f>
        <v>1.5</v>
      </c>
      <c r="N321" s="11">
        <f>VLOOKUP(B321,RoE!B:O,4,FALSE)</f>
        <v>9.0500000000000007</v>
      </c>
      <c r="O321" s="11">
        <f>VLOOKUP(B321,ASSET!B:P,4,FALSE)</f>
        <v>52432700</v>
      </c>
      <c r="P321" s="11">
        <f>VLOOKUP(B321,MCAP!B:P,4,FALSE)</f>
        <v>8585656</v>
      </c>
      <c r="Q321" s="11" t="e">
        <f>VLOOKUP(B321,MB!B:O,4,FALSE)</f>
        <v>#N/A</v>
      </c>
      <c r="R321" s="11"/>
    </row>
    <row r="322" spans="1:18" x14ac:dyDescent="0.3">
      <c r="A322" s="20" t="s">
        <v>319</v>
      </c>
      <c r="B322" s="20">
        <v>906220</v>
      </c>
      <c r="C322" s="21">
        <f>VLOOKUP(B322,ESGC!B:C,2,FALSE)</f>
        <v>39.550790513833903</v>
      </c>
      <c r="D322" s="21" t="str">
        <f t="shared" si="13"/>
        <v>C</v>
      </c>
      <c r="E322" s="21">
        <f>VLOOKUP(B322,ESG!A:M,3,FALSE)</f>
        <v>39.550790513833903</v>
      </c>
      <c r="F322" s="11" t="b">
        <f t="shared" si="14"/>
        <v>1</v>
      </c>
      <c r="G322" s="11" t="str">
        <f t="shared" si="15"/>
        <v>C</v>
      </c>
      <c r="H322" s="11">
        <f>VLOOKUP(B322,NI!C:P,4,FALSE)</f>
        <v>239456</v>
      </c>
      <c r="I322" s="11">
        <f>VLOOKUP(B322,EBITDA!B:O,4,FALSE)</f>
        <v>379536</v>
      </c>
      <c r="J322" s="11">
        <f>VLOOKUP(B322,EQIT!B:O,4,FALSE)</f>
        <v>821455</v>
      </c>
      <c r="K322" s="11">
        <f>VLOOKUP(B322,DEBT!B:O,4,FALSE)</f>
        <v>90356</v>
      </c>
      <c r="L322" s="11">
        <f>VLOOKUP(B322,REV!B:O,4,FALSE)</f>
        <v>1776624</v>
      </c>
      <c r="M322" s="11">
        <f>VLOOKUP(B322,RoA!B:O,4,FALSE)</f>
        <v>15.36</v>
      </c>
      <c r="N322" s="11">
        <f>VLOOKUP(B322,RoE!B:O,4,FALSE)</f>
        <v>29.59</v>
      </c>
      <c r="O322" s="11">
        <f>VLOOKUP(B322,ASSET!B:P,4,FALSE)</f>
        <v>1645875</v>
      </c>
      <c r="P322" s="11">
        <f>VLOOKUP(B322,MCAP!B:P,4,FALSE)</f>
        <v>6531214</v>
      </c>
      <c r="Q322" s="11">
        <f>VLOOKUP(B322,MB!B:O,4,FALSE)</f>
        <v>6.09</v>
      </c>
      <c r="R322" s="11"/>
    </row>
    <row r="323" spans="1:18" x14ac:dyDescent="0.3">
      <c r="A323" s="20" t="s">
        <v>320</v>
      </c>
      <c r="B323" s="20">
        <v>674693</v>
      </c>
      <c r="C323" s="21">
        <f>VLOOKUP(B323,ESGC!B:C,2,FALSE)</f>
        <v>32.069426406926397</v>
      </c>
      <c r="D323" s="21" t="str">
        <f t="shared" ref="D323:D350" si="16">IF(C323&gt;75,"A",IF(C323&gt;50,"B",IF(C323&gt;25,"C","D")))</f>
        <v>C</v>
      </c>
      <c r="E323" s="21">
        <f>VLOOKUP(B323,ESG!A:M,3,FALSE)</f>
        <v>44.658333333333303</v>
      </c>
      <c r="F323" s="11" t="b">
        <f t="shared" ref="F323:F350" si="17">C323=E323</f>
        <v>0</v>
      </c>
      <c r="G323" s="11" t="str">
        <f t="shared" ref="G323:G350" si="18">IF(E323&gt;75,"A",IF(E323&gt;50,"B",IF(E323&gt;25,"C","D")))</f>
        <v>C</v>
      </c>
      <c r="H323" s="11">
        <f>VLOOKUP(B323,NI!C:P,4,FALSE)</f>
        <v>-140859</v>
      </c>
      <c r="I323" s="11">
        <f>VLOOKUP(B323,EBITDA!B:O,4,FALSE)</f>
        <v>121127</v>
      </c>
      <c r="J323" s="11">
        <f>VLOOKUP(B323,EQIT!B:O,4,FALSE)</f>
        <v>1527865</v>
      </c>
      <c r="K323" s="11">
        <f>VLOOKUP(B323,DEBT!B:O,4,FALSE)</f>
        <v>1265296</v>
      </c>
      <c r="L323" s="11">
        <f>VLOOKUP(B323,REV!B:O,4,FALSE)</f>
        <v>1496289</v>
      </c>
      <c r="M323" s="11">
        <f>VLOOKUP(B323,RoA!B:O,4,FALSE)</f>
        <v>-3.36</v>
      </c>
      <c r="N323" s="11">
        <f>VLOOKUP(B323,RoE!B:O,4,FALSE)</f>
        <v>-7.15</v>
      </c>
      <c r="O323" s="11">
        <f>VLOOKUP(B323,ASSET!B:P,4,FALSE)</f>
        <v>3792418</v>
      </c>
      <c r="P323" s="11">
        <f>VLOOKUP(B323,MCAP!B:P,4,FALSE)</f>
        <v>8381364</v>
      </c>
      <c r="Q323" s="11">
        <f>VLOOKUP(B323,MB!B:O,4,FALSE)</f>
        <v>5.44</v>
      </c>
      <c r="R323" s="11"/>
    </row>
    <row r="324" spans="1:18" x14ac:dyDescent="0.3">
      <c r="A324" s="20" t="s">
        <v>322</v>
      </c>
      <c r="B324" s="20">
        <v>545310</v>
      </c>
      <c r="C324" s="21">
        <f>VLOOKUP(B324,ESGC!B:C,2,FALSE)</f>
        <v>46.309199134199098</v>
      </c>
      <c r="D324" s="21" t="str">
        <f t="shared" si="16"/>
        <v>C</v>
      </c>
      <c r="E324" s="21">
        <f>VLOOKUP(B324,ESG!A:M,3,FALSE)</f>
        <v>46.309199134199098</v>
      </c>
      <c r="F324" s="11" t="b">
        <f t="shared" si="17"/>
        <v>1</v>
      </c>
      <c r="G324" s="11" t="str">
        <f t="shared" si="18"/>
        <v>C</v>
      </c>
      <c r="H324" s="11">
        <f>VLOOKUP(B324,NI!C:P,4,FALSE)</f>
        <v>-391279</v>
      </c>
      <c r="I324" s="11">
        <f>VLOOKUP(B324,EBITDA!B:O,4,FALSE)</f>
        <v>-361535</v>
      </c>
      <c r="J324" s="11">
        <f>VLOOKUP(B324,EQIT!B:O,4,FALSE)</f>
        <v>271295</v>
      </c>
      <c r="K324" s="11">
        <f>VLOOKUP(B324,DEBT!B:O,4,FALSE)</f>
        <v>19997</v>
      </c>
      <c r="L324" s="11">
        <f>VLOOKUP(B324,REV!B:O,4,FALSE)</f>
        <v>199012</v>
      </c>
      <c r="M324" s="11">
        <f>VLOOKUP(B324,RoA!B:O,4,FALSE)</f>
        <v>-51.19</v>
      </c>
      <c r="N324" s="11">
        <f>VLOOKUP(B324,RoE!B:O,4,FALSE)</f>
        <v>-100.69</v>
      </c>
      <c r="O324" s="11">
        <f>VLOOKUP(B324,ASSET!B:P,4,FALSE)</f>
        <v>601477</v>
      </c>
      <c r="P324" s="11">
        <f>VLOOKUP(B324,MCAP!B:P,4,FALSE)</f>
        <v>3086699</v>
      </c>
      <c r="Q324" s="11">
        <f>VLOOKUP(B324,MB!B:O,4,FALSE)</f>
        <v>18.809999999999999</v>
      </c>
      <c r="R324" s="11"/>
    </row>
    <row r="325" spans="1:18" x14ac:dyDescent="0.3">
      <c r="A325" s="20" t="s">
        <v>323</v>
      </c>
      <c r="B325" s="20">
        <v>901892</v>
      </c>
      <c r="C325" s="21">
        <f>VLOOKUP(B325,ESGC!B:C,2,FALSE)</f>
        <v>42.562109723461099</v>
      </c>
      <c r="D325" s="21" t="str">
        <f t="shared" si="16"/>
        <v>C</v>
      </c>
      <c r="E325" s="21">
        <f>VLOOKUP(B325,ESG!A:M,3,FALSE)</f>
        <v>42.562109723461099</v>
      </c>
      <c r="F325" s="11" t="b">
        <f t="shared" si="17"/>
        <v>1</v>
      </c>
      <c r="G325" s="11" t="str">
        <f t="shared" si="18"/>
        <v>C</v>
      </c>
      <c r="H325" s="11">
        <f>VLOOKUP(B325,NI!C:P,4,FALSE)</f>
        <v>613246</v>
      </c>
      <c r="I325" s="11">
        <f>VLOOKUP(B325,EBITDA!B:O,4,FALSE)</f>
        <v>1118919</v>
      </c>
      <c r="J325" s="11">
        <f>VLOOKUP(B325,EQIT!B:O,4,FALSE)</f>
        <v>3576829</v>
      </c>
      <c r="K325" s="11">
        <f>VLOOKUP(B325,DEBT!B:O,4,FALSE)</f>
        <v>1280158</v>
      </c>
      <c r="L325" s="11">
        <f>VLOOKUP(B325,REV!B:O,4,FALSE)</f>
        <v>7140811</v>
      </c>
      <c r="M325" s="11">
        <f>VLOOKUP(B325,RoA!B:O,4,FALSE)</f>
        <v>10.75</v>
      </c>
      <c r="N325" s="11">
        <f>VLOOKUP(B325,RoE!B:O,4,FALSE)</f>
        <v>17.29</v>
      </c>
      <c r="O325" s="11">
        <f>VLOOKUP(B325,ASSET!B:P,4,FALSE)</f>
        <v>6420954</v>
      </c>
      <c r="P325" s="11">
        <f>VLOOKUP(B325,MCAP!B:P,4,FALSE)</f>
        <v>7538730</v>
      </c>
      <c r="Q325" s="11">
        <f>VLOOKUP(B325,MB!B:O,4,FALSE)</f>
        <v>2.6</v>
      </c>
      <c r="R325" s="11"/>
    </row>
    <row r="326" spans="1:18" x14ac:dyDescent="0.3">
      <c r="A326" s="20" t="s">
        <v>326</v>
      </c>
      <c r="B326" s="20">
        <v>905816</v>
      </c>
      <c r="C326" s="21">
        <f>VLOOKUP(B326,ESGC!B:C,2,FALSE)</f>
        <v>29.760497835497802</v>
      </c>
      <c r="D326" s="21" t="str">
        <f t="shared" si="16"/>
        <v>C</v>
      </c>
      <c r="E326" s="21">
        <f>VLOOKUP(B326,ESG!A:M,3,FALSE)</f>
        <v>40.473376623376602</v>
      </c>
      <c r="F326" s="11" t="b">
        <f t="shared" si="17"/>
        <v>0</v>
      </c>
      <c r="G326" s="11" t="str">
        <f t="shared" si="18"/>
        <v>C</v>
      </c>
      <c r="H326" s="11">
        <f>VLOOKUP(B326,NI!C:P,4,FALSE)</f>
        <v>450910</v>
      </c>
      <c r="I326" s="11">
        <f>VLOOKUP(B326,EBITDA!B:O,4,FALSE)</f>
        <v>987346</v>
      </c>
      <c r="J326" s="11">
        <f>VLOOKUP(B326,EQIT!B:O,4,FALSE)</f>
        <v>3759600</v>
      </c>
      <c r="K326" s="11">
        <f>VLOOKUP(B326,DEBT!B:O,4,FALSE)</f>
        <v>3656509</v>
      </c>
      <c r="L326" s="11">
        <f>VLOOKUP(B326,REV!B:O,4,FALSE)</f>
        <v>3327787</v>
      </c>
      <c r="M326" s="11">
        <f>VLOOKUP(B326,RoA!B:O,4,FALSE)</f>
        <v>7.8</v>
      </c>
      <c r="N326" s="11">
        <f>VLOOKUP(B326,RoE!B:O,4,FALSE)</f>
        <v>15.65</v>
      </c>
      <c r="O326" s="11">
        <f>VLOOKUP(B326,ASSET!B:P,4,FALSE)</f>
        <v>8936370</v>
      </c>
      <c r="P326" s="11">
        <f>VLOOKUP(B326,MCAP!B:P,4,FALSE)</f>
        <v>8560227</v>
      </c>
      <c r="Q326" s="11">
        <f>VLOOKUP(B326,MB!B:O,4,FALSE)</f>
        <v>2.13</v>
      </c>
      <c r="R326" s="11"/>
    </row>
    <row r="327" spans="1:18" x14ac:dyDescent="0.3">
      <c r="A327" s="20" t="s">
        <v>327</v>
      </c>
      <c r="B327" s="20">
        <v>905898</v>
      </c>
      <c r="C327" s="21">
        <f>VLOOKUP(B327,ESGC!B:C,2,FALSE)</f>
        <v>25.504905065275398</v>
      </c>
      <c r="D327" s="21" t="str">
        <f t="shared" si="16"/>
        <v>C</v>
      </c>
      <c r="E327" s="21">
        <f>VLOOKUP(B327,ESG!A:M,3,FALSE)</f>
        <v>42.332124180137697</v>
      </c>
      <c r="F327" s="11" t="b">
        <f t="shared" si="17"/>
        <v>0</v>
      </c>
      <c r="G327" s="11" t="str">
        <f t="shared" si="18"/>
        <v>C</v>
      </c>
      <c r="H327" s="11">
        <f>VLOOKUP(B327,NI!C:P,4,FALSE)</f>
        <v>420120</v>
      </c>
      <c r="I327" s="11">
        <f>VLOOKUP(B327,EBITDA!B:O,4,FALSE)</f>
        <v>814818</v>
      </c>
      <c r="J327" s="11">
        <f>VLOOKUP(B327,EQIT!B:O,4,FALSE)</f>
        <v>2098108</v>
      </c>
      <c r="K327" s="11">
        <f>VLOOKUP(B327,DEBT!B:O,4,FALSE)</f>
        <v>111545</v>
      </c>
      <c r="L327" s="11">
        <f>VLOOKUP(B327,REV!B:O,4,FALSE)</f>
        <v>6418014</v>
      </c>
      <c r="M327" s="11">
        <f>VLOOKUP(B327,RoA!B:O,4,FALSE)</f>
        <v>13.98</v>
      </c>
      <c r="N327" s="11">
        <f>VLOOKUP(B327,RoE!B:O,4,FALSE)</f>
        <v>19.649999999999999</v>
      </c>
      <c r="O327" s="11">
        <f>VLOOKUP(B327,ASSET!B:P,4,FALSE)</f>
        <v>3039370</v>
      </c>
      <c r="P327" s="11">
        <f>VLOOKUP(B327,MCAP!B:P,4,FALSE)</f>
        <v>6954288</v>
      </c>
      <c r="Q327" s="11">
        <f>VLOOKUP(B327,MB!B:O,4,FALSE)</f>
        <v>3.65</v>
      </c>
      <c r="R327" s="11"/>
    </row>
    <row r="328" spans="1:18" x14ac:dyDescent="0.3">
      <c r="A328" s="20" t="s">
        <v>328</v>
      </c>
      <c r="B328" s="20">
        <v>904866</v>
      </c>
      <c r="C328" s="21">
        <f>VLOOKUP(B328,ESGC!B:C,2,FALSE)</f>
        <v>26.629112554112499</v>
      </c>
      <c r="D328" s="21" t="str">
        <f t="shared" si="16"/>
        <v>C</v>
      </c>
      <c r="E328" s="21">
        <f>VLOOKUP(B328,ESG!A:M,3,FALSE)</f>
        <v>41.3534632034632</v>
      </c>
      <c r="F328" s="11" t="b">
        <f t="shared" si="17"/>
        <v>0</v>
      </c>
      <c r="G328" s="11" t="str">
        <f t="shared" si="18"/>
        <v>C</v>
      </c>
      <c r="H328" s="11">
        <f>VLOOKUP(B328,NI!C:P,4,FALSE)</f>
        <v>2041300</v>
      </c>
      <c r="I328" s="11">
        <f>VLOOKUP(B328,EBITDA!B:O,4,FALSE)</f>
        <v>3865700</v>
      </c>
      <c r="J328" s="11">
        <f>VLOOKUP(B328,EQIT!B:O,4,FALSE)</f>
        <v>11155900</v>
      </c>
      <c r="K328" s="11">
        <f>VLOOKUP(B328,DEBT!B:O,4,FALSE)</f>
        <v>1181100</v>
      </c>
      <c r="L328" s="11">
        <f>VLOOKUP(B328,REV!B:O,4,FALSE)</f>
        <v>53762000</v>
      </c>
      <c r="M328" s="11">
        <f>VLOOKUP(B328,RoA!B:O,4,FALSE)</f>
        <v>11.17</v>
      </c>
      <c r="N328" s="11">
        <f>VLOOKUP(B328,RoE!B:O,4,FALSE)</f>
        <v>19.13</v>
      </c>
      <c r="O328" s="11">
        <f>VLOOKUP(B328,ASSET!B:P,4,FALSE)</f>
        <v>19365200</v>
      </c>
      <c r="P328" s="11">
        <f>VLOOKUP(B328,MCAP!B:P,4,FALSE)</f>
        <v>37742663</v>
      </c>
      <c r="Q328" s="11">
        <f>VLOOKUP(B328,MB!B:O,4,FALSE)</f>
        <v>3.49</v>
      </c>
      <c r="R328" s="11"/>
    </row>
    <row r="329" spans="1:18" x14ac:dyDescent="0.3">
      <c r="A329" s="20" t="s">
        <v>332</v>
      </c>
      <c r="B329" s="20">
        <v>867390</v>
      </c>
      <c r="C329" s="21">
        <f>VLOOKUP(B329,ESGC!B:C,2,FALSE)</f>
        <v>48.020166919575097</v>
      </c>
      <c r="D329" s="21" t="str">
        <f t="shared" si="16"/>
        <v>C</v>
      </c>
      <c r="E329" s="21">
        <f>VLOOKUP(B329,ESG!A:M,3,FALSE)</f>
        <v>48.020166919575097</v>
      </c>
      <c r="F329" s="11" t="b">
        <f t="shared" si="17"/>
        <v>1</v>
      </c>
      <c r="G329" s="11" t="str">
        <f t="shared" si="18"/>
        <v>C</v>
      </c>
      <c r="H329" s="11">
        <f>VLOOKUP(B329,NI!C:P,4,FALSE)</f>
        <v>268072</v>
      </c>
      <c r="I329" s="11">
        <f>VLOOKUP(B329,EBITDA!B:O,4,FALSE)</f>
        <v>433024</v>
      </c>
      <c r="J329" s="11">
        <f>VLOOKUP(B329,EQIT!B:O,4,FALSE)</f>
        <v>586076</v>
      </c>
      <c r="K329" s="11">
        <f>VLOOKUP(B329,DEBT!B:O,4,FALSE)</f>
        <v>884176</v>
      </c>
      <c r="L329" s="11">
        <f>VLOOKUP(B329,REV!B:O,4,FALSE)</f>
        <v>1473048</v>
      </c>
      <c r="M329" s="11">
        <f>VLOOKUP(B329,RoA!B:O,4,FALSE)</f>
        <v>17.8</v>
      </c>
      <c r="N329" s="11">
        <f>VLOOKUP(B329,RoE!B:O,4,FALSE)</f>
        <v>56.53</v>
      </c>
      <c r="O329" s="11">
        <f>VLOOKUP(B329,ASSET!B:P,4,FALSE)</f>
        <v>1847955</v>
      </c>
      <c r="P329" s="11">
        <f>VLOOKUP(B329,MCAP!B:P,4,FALSE)</f>
        <v>7984093</v>
      </c>
      <c r="Q329" s="11">
        <f>VLOOKUP(B329,MB!B:O,4,FALSE)</f>
        <v>11.48</v>
      </c>
      <c r="R329" s="11"/>
    </row>
    <row r="330" spans="1:18" x14ac:dyDescent="0.3">
      <c r="A330" s="20" t="s">
        <v>336</v>
      </c>
      <c r="B330" s="20" t="s">
        <v>372</v>
      </c>
      <c r="C330" s="21">
        <f>VLOOKUP(B330,ESGC!B:C,2,FALSE)</f>
        <v>40.5951426024955</v>
      </c>
      <c r="D330" s="21" t="str">
        <f t="shared" si="16"/>
        <v>C</v>
      </c>
      <c r="E330" s="21">
        <f>VLOOKUP(B330,ESG!A:M,3,FALSE)</f>
        <v>40.5951426024955</v>
      </c>
      <c r="F330" s="11" t="b">
        <f t="shared" si="17"/>
        <v>1</v>
      </c>
      <c r="G330" s="11" t="str">
        <f t="shared" si="18"/>
        <v>C</v>
      </c>
      <c r="H330" s="11">
        <f>VLOOKUP(B330,NI!C:P,4,FALSE)</f>
        <v>857300</v>
      </c>
      <c r="I330" s="11">
        <f>VLOOKUP(B330,EBITDA!B:O,4,FALSE)</f>
        <v>1535300</v>
      </c>
      <c r="J330" s="11">
        <f>VLOOKUP(B330,EQIT!B:O,4,FALSE)</f>
        <v>50700</v>
      </c>
      <c r="K330" s="11">
        <f>VLOOKUP(B330,DEBT!B:O,4,FALSE)</f>
        <v>3338000</v>
      </c>
      <c r="L330" s="11">
        <f>VLOOKUP(B330,REV!B:O,4,FALSE)</f>
        <v>4900200</v>
      </c>
      <c r="M330" s="11">
        <f>VLOOKUP(B330,RoA!B:O,4,FALSE)</f>
        <v>17.649999999999999</v>
      </c>
      <c r="N330" s="11" t="str">
        <f>VLOOKUP(B330,RoE!B:O,4,FALSE)</f>
        <v>NA</v>
      </c>
      <c r="O330" s="11">
        <f>VLOOKUP(B330,ASSET!B:P,4,FALSE)</f>
        <v>5784200</v>
      </c>
      <c r="P330" s="11">
        <f>VLOOKUP(B330,MCAP!B:P,4,FALSE)</f>
        <v>18205144</v>
      </c>
      <c r="Q330" s="11">
        <f>VLOOKUP(B330,MB!B:O,4,FALSE)</f>
        <v>299.31</v>
      </c>
      <c r="R330" s="11"/>
    </row>
    <row r="331" spans="1:18" x14ac:dyDescent="0.3">
      <c r="A331" s="20" t="s">
        <v>339</v>
      </c>
      <c r="B331" s="20">
        <v>922407</v>
      </c>
      <c r="C331" s="21">
        <f>VLOOKUP(B331,ESGC!B:C,2,FALSE)</f>
        <v>48.830413687436099</v>
      </c>
      <c r="D331" s="21" t="str">
        <f t="shared" si="16"/>
        <v>C</v>
      </c>
      <c r="E331" s="21">
        <f>VLOOKUP(B331,ESG!A:M,3,FALSE)</f>
        <v>48.830413687436099</v>
      </c>
      <c r="F331" s="11" t="b">
        <f t="shared" si="17"/>
        <v>1</v>
      </c>
      <c r="G331" s="11" t="str">
        <f t="shared" si="18"/>
        <v>C</v>
      </c>
      <c r="H331" s="11">
        <f>VLOOKUP(B331,NI!C:P,4,FALSE)</f>
        <v>990000</v>
      </c>
      <c r="I331" s="11">
        <f>VLOOKUP(B331,EBITDA!B:O,4,FALSE)</f>
        <v>3059000</v>
      </c>
      <c r="J331" s="11">
        <f>VLOOKUP(B331,EQIT!B:O,4,FALSE)</f>
        <v>6375000</v>
      </c>
      <c r="K331" s="11">
        <f>VLOOKUP(B331,DEBT!B:O,4,FALSE)</f>
        <v>7900000</v>
      </c>
      <c r="L331" s="11">
        <f>VLOOKUP(B331,REV!B:O,4,FALSE)</f>
        <v>10558000</v>
      </c>
      <c r="M331" s="11">
        <f>VLOOKUP(B331,RoA!B:O,4,FALSE)</f>
        <v>5.61</v>
      </c>
      <c r="N331" s="11">
        <f>VLOOKUP(B331,RoE!B:O,4,FALSE)</f>
        <v>15.91</v>
      </c>
      <c r="O331" s="11">
        <f>VLOOKUP(B331,ASSET!B:P,4,FALSE)</f>
        <v>25061000</v>
      </c>
      <c r="P331" s="11">
        <f>VLOOKUP(B331,MCAP!B:P,4,FALSE)</f>
        <v>20967080</v>
      </c>
      <c r="Q331" s="11">
        <f>VLOOKUP(B331,MB!B:O,4,FALSE)</f>
        <v>3.17</v>
      </c>
      <c r="R331" s="11"/>
    </row>
    <row r="332" spans="1:18" x14ac:dyDescent="0.3">
      <c r="A332" s="20" t="s">
        <v>341</v>
      </c>
      <c r="B332" s="20" t="s">
        <v>374</v>
      </c>
      <c r="C332" s="21">
        <f>VLOOKUP(B332,ESGC!B:C,2,FALSE)</f>
        <v>40.226265691819499</v>
      </c>
      <c r="D332" s="21" t="str">
        <f t="shared" si="16"/>
        <v>C</v>
      </c>
      <c r="E332" s="21">
        <f>VLOOKUP(B332,ESG!A:M,3,FALSE)</f>
        <v>40.226265691819499</v>
      </c>
      <c r="F332" s="11" t="b">
        <f t="shared" si="17"/>
        <v>1</v>
      </c>
      <c r="G332" s="11" t="str">
        <f t="shared" si="18"/>
        <v>C</v>
      </c>
      <c r="H332" s="11">
        <f>VLOOKUP(B332,NI!C:P,4,FALSE)</f>
        <v>258148</v>
      </c>
      <c r="I332" s="11">
        <f>VLOOKUP(B332,EBITDA!B:O,4,FALSE)</f>
        <v>689212</v>
      </c>
      <c r="J332" s="11">
        <f>VLOOKUP(B332,EQIT!B:O,4,FALSE)</f>
        <v>1948159</v>
      </c>
      <c r="K332" s="11">
        <f>VLOOKUP(B332,DEBT!B:O,4,FALSE)</f>
        <v>3548379</v>
      </c>
      <c r="L332" s="11">
        <f>VLOOKUP(B332,REV!B:O,4,FALSE)</f>
        <v>2687519</v>
      </c>
      <c r="M332" s="11">
        <f>VLOOKUP(B332,RoA!B:O,4,FALSE)</f>
        <v>6.42</v>
      </c>
      <c r="N332" s="11">
        <f>VLOOKUP(B332,RoE!B:O,4,FALSE)</f>
        <v>14.37</v>
      </c>
      <c r="O332" s="11">
        <f>VLOOKUP(B332,ASSET!B:P,4,FALSE)</f>
        <v>6299282</v>
      </c>
      <c r="P332" s="11">
        <f>VLOOKUP(B332,MCAP!B:P,4,FALSE)</f>
        <v>12824318</v>
      </c>
      <c r="Q332" s="11">
        <f>VLOOKUP(B332,MB!B:O,4,FALSE)</f>
        <v>8.18</v>
      </c>
      <c r="R332" s="11"/>
    </row>
    <row r="333" spans="1:18" x14ac:dyDescent="0.3">
      <c r="A333" s="20" t="s">
        <v>344</v>
      </c>
      <c r="B333" s="20">
        <v>543542</v>
      </c>
      <c r="C333" s="21">
        <f>VLOOKUP(B333,ESGC!B:C,2,FALSE)</f>
        <v>31.372023033463702</v>
      </c>
      <c r="D333" s="21" t="str">
        <f t="shared" si="16"/>
        <v>C</v>
      </c>
      <c r="E333" s="21">
        <f>VLOOKUP(B333,ESG!A:M,3,FALSE)</f>
        <v>31.372023033463702</v>
      </c>
      <c r="F333" s="11" t="b">
        <f t="shared" si="17"/>
        <v>1</v>
      </c>
      <c r="G333" s="11" t="str">
        <f t="shared" si="18"/>
        <v>C</v>
      </c>
      <c r="H333" s="11">
        <f>VLOOKUP(B333,NI!C:P,4,FALSE)</f>
        <v>350672</v>
      </c>
      <c r="I333" s="11">
        <f>VLOOKUP(B333,EBITDA!B:O,4,FALSE)</f>
        <v>505070</v>
      </c>
      <c r="J333" s="11">
        <f>VLOOKUP(B333,EQIT!B:O,4,FALSE)</f>
        <v>1772740</v>
      </c>
      <c r="K333" s="11">
        <f>VLOOKUP(B333,DEBT!B:O,4,FALSE)</f>
        <v>999597</v>
      </c>
      <c r="L333" s="11">
        <f>VLOOKUP(B333,REV!B:O,4,FALSE)</f>
        <v>1842739</v>
      </c>
      <c r="M333" s="11">
        <f>VLOOKUP(B333,RoA!B:O,4,FALSE)</f>
        <v>11.2</v>
      </c>
      <c r="N333" s="11">
        <f>VLOOKUP(B333,RoE!B:O,4,FALSE)</f>
        <v>15.58</v>
      </c>
      <c r="O333" s="11">
        <f>VLOOKUP(B333,ASSET!B:P,4,FALSE)</f>
        <v>3121553</v>
      </c>
      <c r="P333" s="11">
        <f>VLOOKUP(B333,MCAP!B:P,4,FALSE)</f>
        <v>6471377</v>
      </c>
      <c r="Q333" s="11">
        <f>VLOOKUP(B333,MB!B:O,4,FALSE)</f>
        <v>4.79</v>
      </c>
      <c r="R333" s="11"/>
    </row>
    <row r="334" spans="1:18" x14ac:dyDescent="0.3">
      <c r="A334" s="20" t="s">
        <v>347</v>
      </c>
      <c r="B334" s="20">
        <v>951584</v>
      </c>
      <c r="C334" s="21">
        <f>VLOOKUP(B334,ESGC!B:C,2,FALSE)</f>
        <v>44.106225296442602</v>
      </c>
      <c r="D334" s="21" t="str">
        <f t="shared" si="16"/>
        <v>C</v>
      </c>
      <c r="E334" s="21">
        <f>VLOOKUP(B334,ESG!A:M,3,FALSE)</f>
        <v>44.106225296442602</v>
      </c>
      <c r="F334" s="11" t="b">
        <f t="shared" si="17"/>
        <v>1</v>
      </c>
      <c r="G334" s="11" t="str">
        <f t="shared" si="18"/>
        <v>C</v>
      </c>
      <c r="H334" s="11">
        <f>VLOOKUP(B334,NI!C:P,4,FALSE)</f>
        <v>479422</v>
      </c>
      <c r="I334" s="11">
        <f>VLOOKUP(B334,EBITDA!B:O,4,FALSE)</f>
        <v>935352</v>
      </c>
      <c r="J334" s="11">
        <f>VLOOKUP(B334,EQIT!B:O,4,FALSE)</f>
        <v>5052800</v>
      </c>
      <c r="K334" s="11">
        <f>VLOOKUP(B334,DEBT!B:O,4,FALSE)</f>
        <v>10056547</v>
      </c>
      <c r="L334" s="11">
        <f>VLOOKUP(B334,REV!B:O,4,FALSE)</f>
        <v>3775878</v>
      </c>
      <c r="M334" s="11">
        <f>VLOOKUP(B334,RoA!B:O,4,FALSE)</f>
        <v>1.19</v>
      </c>
      <c r="N334" s="11">
        <f>VLOOKUP(B334,RoE!B:O,4,FALSE)</f>
        <v>9.7799999999999994</v>
      </c>
      <c r="O334" s="11">
        <f>VLOOKUP(B334,ASSET!B:P,4,FALSE)</f>
        <v>52736159</v>
      </c>
      <c r="P334" s="11">
        <f>VLOOKUP(B334,MCAP!B:P,4,FALSE)</f>
        <v>5001270</v>
      </c>
      <c r="Q334" s="11">
        <f>VLOOKUP(B334,MB!B:O,4,FALSE)</f>
        <v>1.51</v>
      </c>
      <c r="R334" s="11"/>
    </row>
    <row r="335" spans="1:18" x14ac:dyDescent="0.3">
      <c r="A335" s="20" t="s">
        <v>47</v>
      </c>
      <c r="B335" s="20">
        <v>905840</v>
      </c>
      <c r="C335" s="21">
        <f>VLOOKUP(B335,ESGC!B:C,2,FALSE)</f>
        <v>21.9775389025389</v>
      </c>
      <c r="D335" s="21" t="str">
        <f t="shared" si="16"/>
        <v>D</v>
      </c>
      <c r="E335" s="21">
        <f>VLOOKUP(B335,ESG!A:M,3,FALSE)</f>
        <v>38.549672399672303</v>
      </c>
      <c r="F335" s="11" t="b">
        <f t="shared" si="17"/>
        <v>0</v>
      </c>
      <c r="G335" s="11" t="str">
        <f t="shared" si="18"/>
        <v>C</v>
      </c>
      <c r="H335" s="11">
        <f>VLOOKUP(B335,NI!C:P,4,FALSE)</f>
        <v>2227000</v>
      </c>
      <c r="I335" s="11">
        <f>VLOOKUP(B335,EBITDA!B:O,4,FALSE)</f>
        <v>4345000</v>
      </c>
      <c r="J335" s="11">
        <f>VLOOKUP(B335,EQIT!B:O,4,FALSE)</f>
        <v>29403000</v>
      </c>
      <c r="K335" s="11">
        <f>VLOOKUP(B335,DEBT!B:O,4,FALSE)</f>
        <v>24985000</v>
      </c>
      <c r="L335" s="11">
        <f>VLOOKUP(B335,REV!B:O,4,FALSE)</f>
        <v>14726000</v>
      </c>
      <c r="M335" s="11" t="str">
        <f>VLOOKUP(B335,RoA!B:O,4,FALSE)</f>
        <v>NA</v>
      </c>
      <c r="N335" s="11">
        <f>VLOOKUP(B335,RoE!B:O,4,FALSE)</f>
        <v>9.99</v>
      </c>
      <c r="O335" s="11">
        <f>VLOOKUP(B335,ASSET!B:P,4,FALSE)</f>
        <v>197656000</v>
      </c>
      <c r="P335" s="11">
        <f>VLOOKUP(B335,MCAP!B:P,4,FALSE)</f>
        <v>55878145</v>
      </c>
      <c r="Q335" s="11">
        <f>VLOOKUP(B335,MB!B:O,4,FALSE)</f>
        <v>1.68</v>
      </c>
      <c r="R335" s="11"/>
    </row>
    <row r="336" spans="1:18" x14ac:dyDescent="0.3">
      <c r="A336" s="20" t="s">
        <v>53</v>
      </c>
      <c r="B336" s="20">
        <v>545725</v>
      </c>
      <c r="C336" s="21">
        <f>VLOOKUP(B336,ESGC!B:C,2,FALSE)</f>
        <v>24.8935255437531</v>
      </c>
      <c r="D336" s="21" t="str">
        <f t="shared" si="16"/>
        <v>D</v>
      </c>
      <c r="E336" s="21">
        <f>VLOOKUP(B336,ESG!A:M,3,FALSE)</f>
        <v>47.406098706553898</v>
      </c>
      <c r="F336" s="11" t="b">
        <f t="shared" si="17"/>
        <v>0</v>
      </c>
      <c r="G336" s="11" t="str">
        <f t="shared" si="18"/>
        <v>C</v>
      </c>
      <c r="H336" s="11">
        <f>VLOOKUP(B336,NI!C:P,4,FALSE)</f>
        <v>637200</v>
      </c>
      <c r="I336" s="11">
        <f>VLOOKUP(B336,EBITDA!B:O,4,FALSE)</f>
        <v>1273000</v>
      </c>
      <c r="J336" s="11">
        <f>VLOOKUP(B336,EQIT!B:O,4,FALSE)</f>
        <v>5533700</v>
      </c>
      <c r="K336" s="11">
        <f>VLOOKUP(B336,DEBT!B:O,4,FALSE)</f>
        <v>1562900</v>
      </c>
      <c r="L336" s="11">
        <f>VLOOKUP(B336,REV!B:O,4,FALSE)</f>
        <v>3171600</v>
      </c>
      <c r="M336" s="11">
        <f>VLOOKUP(B336,RoA!B:O,4,FALSE)</f>
        <v>7.74</v>
      </c>
      <c r="N336" s="11">
        <f>VLOOKUP(B336,RoE!B:O,4,FALSE)</f>
        <v>10.050000000000001</v>
      </c>
      <c r="O336" s="11">
        <f>VLOOKUP(B336,ASSET!B:P,4,FALSE)</f>
        <v>8628800</v>
      </c>
      <c r="P336" s="11">
        <f>VLOOKUP(B336,MCAP!B:P,4,FALSE)</f>
        <v>16831130</v>
      </c>
      <c r="Q336" s="11">
        <f>VLOOKUP(B336,MB!B:O,4,FALSE)</f>
        <v>3.49</v>
      </c>
      <c r="R336" s="11"/>
    </row>
    <row r="337" spans="1:18" x14ac:dyDescent="0.3">
      <c r="A337" s="20" t="s">
        <v>75</v>
      </c>
      <c r="B337" s="20">
        <v>912278</v>
      </c>
      <c r="C337" s="21">
        <f>VLOOKUP(B337,ESGC!B:C,2,FALSE)</f>
        <v>23.944604205318399</v>
      </c>
      <c r="D337" s="21" t="str">
        <f t="shared" si="16"/>
        <v>D</v>
      </c>
      <c r="E337" s="21">
        <f>VLOOKUP(B337,ESG!A:M,3,FALSE)</f>
        <v>46.358596165739002</v>
      </c>
      <c r="F337" s="11" t="b">
        <f t="shared" si="17"/>
        <v>0</v>
      </c>
      <c r="G337" s="11" t="str">
        <f t="shared" si="18"/>
        <v>C</v>
      </c>
      <c r="H337" s="11">
        <f>VLOOKUP(B337,NI!C:P,4,FALSE)</f>
        <v>1115000</v>
      </c>
      <c r="I337" s="11">
        <f>VLOOKUP(B337,EBITDA!B:O,4,FALSE)</f>
        <v>1926000</v>
      </c>
      <c r="J337" s="11">
        <f>VLOOKUP(B337,EQIT!B:O,4,FALSE)</f>
        <v>4620000</v>
      </c>
      <c r="K337" s="11">
        <f>VLOOKUP(B337,DEBT!B:O,4,FALSE)</f>
        <v>1793000</v>
      </c>
      <c r="L337" s="11">
        <f>VLOOKUP(B337,REV!B:O,4,FALSE)</f>
        <v>17663000</v>
      </c>
      <c r="M337" s="11">
        <f>VLOOKUP(B337,RoA!B:O,4,FALSE)</f>
        <v>2.92</v>
      </c>
      <c r="N337" s="11">
        <f>VLOOKUP(B337,RoE!B:O,4,FALSE)</f>
        <v>25.47</v>
      </c>
      <c r="O337" s="11">
        <f>VLOOKUP(B337,ASSET!B:P,4,FALSE)</f>
        <v>39271000</v>
      </c>
      <c r="P337" s="11">
        <f>VLOOKUP(B337,MCAP!B:P,4,FALSE)</f>
        <v>15022263</v>
      </c>
      <c r="Q337" s="11">
        <f>VLOOKUP(B337,MB!B:O,4,FALSE)</f>
        <v>3.18</v>
      </c>
      <c r="R337" s="11"/>
    </row>
    <row r="338" spans="1:18" x14ac:dyDescent="0.3">
      <c r="A338" s="20" t="s">
        <v>84</v>
      </c>
      <c r="B338" s="20">
        <v>901686</v>
      </c>
      <c r="C338" s="21">
        <f>VLOOKUP(B338,ESGC!B:C,2,FALSE)</f>
        <v>22.411824769433402</v>
      </c>
      <c r="D338" s="21" t="str">
        <f t="shared" si="16"/>
        <v>D</v>
      </c>
      <c r="E338" s="21">
        <f>VLOOKUP(B338,ESG!A:M,3,FALSE)</f>
        <v>29.6062582345191</v>
      </c>
      <c r="F338" s="11" t="b">
        <f t="shared" si="17"/>
        <v>0</v>
      </c>
      <c r="G338" s="11" t="str">
        <f t="shared" si="18"/>
        <v>C</v>
      </c>
      <c r="H338" s="11">
        <f>VLOOKUP(B338,NI!C:P,4,FALSE)</f>
        <v>-227000</v>
      </c>
      <c r="I338" s="11">
        <f>VLOOKUP(B338,EBITDA!B:O,4,FALSE)</f>
        <v>630000</v>
      </c>
      <c r="J338" s="11">
        <f>VLOOKUP(B338,EQIT!B:O,4,FALSE)</f>
        <v>2130000</v>
      </c>
      <c r="K338" s="11">
        <f>VLOOKUP(B338,DEBT!B:O,4,FALSE)</f>
        <v>6511000</v>
      </c>
      <c r="L338" s="11">
        <f>VLOOKUP(B338,REV!B:O,4,FALSE)</f>
        <v>6464000</v>
      </c>
      <c r="M338" s="11">
        <f>VLOOKUP(B338,RoA!B:O,4,FALSE)</f>
        <v>0.47</v>
      </c>
      <c r="N338" s="11">
        <f>VLOOKUP(B338,RoE!B:O,4,FALSE)</f>
        <v>-10.4</v>
      </c>
      <c r="O338" s="11">
        <f>VLOOKUP(B338,ASSET!B:P,4,FALSE)</f>
        <v>14097000</v>
      </c>
      <c r="P338" s="11">
        <f>VLOOKUP(B338,MCAP!B:P,4,FALSE)</f>
        <v>3912082</v>
      </c>
      <c r="Q338" s="11">
        <f>VLOOKUP(B338,MB!B:O,4,FALSE)</f>
        <v>1.74</v>
      </c>
      <c r="R338" s="11"/>
    </row>
    <row r="339" spans="1:18" x14ac:dyDescent="0.3">
      <c r="A339" s="20" t="s">
        <v>96</v>
      </c>
      <c r="B339" s="20">
        <v>687197</v>
      </c>
      <c r="C339" s="21">
        <f>VLOOKUP(B339,ESGC!B:C,2,FALSE)</f>
        <v>24.6721302003081</v>
      </c>
      <c r="D339" s="21" t="str">
        <f t="shared" si="16"/>
        <v>D</v>
      </c>
      <c r="E339" s="21">
        <f>VLOOKUP(B339,ESG!A:M,3,FALSE)</f>
        <v>45.954429892141697</v>
      </c>
      <c r="F339" s="11" t="b">
        <f t="shared" si="17"/>
        <v>0</v>
      </c>
      <c r="G339" s="11" t="str">
        <f t="shared" si="18"/>
        <v>C</v>
      </c>
      <c r="H339" s="11">
        <f>VLOOKUP(B339,NI!C:P,4,FALSE)</f>
        <v>-243618</v>
      </c>
      <c r="I339" s="11">
        <f>VLOOKUP(B339,EBITDA!B:O,4,FALSE)</f>
        <v>573160</v>
      </c>
      <c r="J339" s="11">
        <f>VLOOKUP(B339,EQIT!B:O,4,FALSE)</f>
        <v>3162659</v>
      </c>
      <c r="K339" s="11">
        <f>VLOOKUP(B339,DEBT!B:O,4,FALSE)</f>
        <v>6069195</v>
      </c>
      <c r="L339" s="11">
        <f>VLOOKUP(B339,REV!B:O,4,FALSE)</f>
        <v>1385486</v>
      </c>
      <c r="M339" s="11">
        <f>VLOOKUP(B339,RoA!B:O,4,FALSE)</f>
        <v>0.06</v>
      </c>
      <c r="N339" s="11">
        <f>VLOOKUP(B339,RoE!B:O,4,FALSE)</f>
        <v>-12.45</v>
      </c>
      <c r="O339" s="11">
        <f>VLOOKUP(B339,ASSET!B:P,4,FALSE)</f>
        <v>10488133</v>
      </c>
      <c r="P339" s="11">
        <f>VLOOKUP(B339,MCAP!B:P,4,FALSE)</f>
        <v>11752296</v>
      </c>
      <c r="Q339" s="11">
        <f>VLOOKUP(B339,MB!B:O,4,FALSE)</f>
        <v>3.47</v>
      </c>
      <c r="R339" s="11"/>
    </row>
    <row r="340" spans="1:18" x14ac:dyDescent="0.3">
      <c r="A340" s="20" t="s">
        <v>138</v>
      </c>
      <c r="B340" s="20" t="s">
        <v>363</v>
      </c>
      <c r="C340" s="21">
        <f>VLOOKUP(B340,ESGC!B:C,2,FALSE)</f>
        <v>21.6749835309617</v>
      </c>
      <c r="D340" s="21" t="str">
        <f t="shared" si="16"/>
        <v>D</v>
      </c>
      <c r="E340" s="21">
        <f>VLOOKUP(B340,ESG!A:M,3,FALSE)</f>
        <v>27.2008987389422</v>
      </c>
      <c r="F340" s="11" t="b">
        <f t="shared" si="17"/>
        <v>0</v>
      </c>
      <c r="G340" s="11" t="str">
        <f t="shared" si="18"/>
        <v>C</v>
      </c>
      <c r="H340" s="11">
        <f>VLOOKUP(B340,NI!C:P,4,FALSE)</f>
        <v>510459</v>
      </c>
      <c r="I340" s="11">
        <f>VLOOKUP(B340,EBITDA!B:O,4,FALSE)</f>
        <v>1537431</v>
      </c>
      <c r="J340" s="11">
        <f>VLOOKUP(B340,EQIT!B:O,4,FALSE)</f>
        <v>3781179</v>
      </c>
      <c r="K340" s="11">
        <f>VLOOKUP(B340,DEBT!B:O,4,FALSE)</f>
        <v>4275397</v>
      </c>
      <c r="L340" s="11">
        <f>VLOOKUP(B340,REV!B:O,4,FALSE)</f>
        <v>4758016</v>
      </c>
      <c r="M340" s="11">
        <f>VLOOKUP(B340,RoA!B:O,4,FALSE)</f>
        <v>8.15</v>
      </c>
      <c r="N340" s="11">
        <f>VLOOKUP(B340,RoE!B:O,4,FALSE)</f>
        <v>16.21</v>
      </c>
      <c r="O340" s="11">
        <f>VLOOKUP(B340,ASSET!B:P,4,FALSE)</f>
        <v>9794583</v>
      </c>
      <c r="P340" s="11">
        <f>VLOOKUP(B340,MCAP!B:P,4,FALSE)</f>
        <v>8097573</v>
      </c>
      <c r="Q340" s="11">
        <f>VLOOKUP(B340,MB!B:O,4,FALSE)</f>
        <v>2.35</v>
      </c>
      <c r="R340" s="11"/>
    </row>
    <row r="341" spans="1:18" x14ac:dyDescent="0.3">
      <c r="A341" s="20" t="s">
        <v>210</v>
      </c>
      <c r="B341" s="20">
        <v>904780</v>
      </c>
      <c r="C341" s="21">
        <f>VLOOKUP(B341,ESGC!B:C,2,FALSE)</f>
        <v>19.961620497971499</v>
      </c>
      <c r="D341" s="21" t="str">
        <f t="shared" si="16"/>
        <v>D</v>
      </c>
      <c r="E341" s="21">
        <f>VLOOKUP(B341,ESG!A:M,3,FALSE)</f>
        <v>34.310996097983903</v>
      </c>
      <c r="F341" s="11" t="b">
        <f t="shared" si="17"/>
        <v>0</v>
      </c>
      <c r="G341" s="11" t="str">
        <f t="shared" si="18"/>
        <v>C</v>
      </c>
      <c r="H341" s="11">
        <f>VLOOKUP(B341,NI!C:P,4,FALSE)</f>
        <v>538000</v>
      </c>
      <c r="I341" s="11">
        <f>VLOOKUP(B341,EBITDA!B:O,4,FALSE)</f>
        <v>1556000</v>
      </c>
      <c r="J341" s="11">
        <f>VLOOKUP(B341,EQIT!B:O,4,FALSE)</f>
        <v>7822000</v>
      </c>
      <c r="K341" s="11">
        <f>VLOOKUP(B341,DEBT!B:O,4,FALSE)</f>
        <v>3864000</v>
      </c>
      <c r="L341" s="11">
        <f>VLOOKUP(B341,REV!B:O,4,FALSE)</f>
        <v>11350000</v>
      </c>
      <c r="M341" s="11">
        <f>VLOOKUP(B341,RoA!B:O,4,FALSE)</f>
        <v>15.5</v>
      </c>
      <c r="N341" s="11">
        <f>VLOOKUP(B341,RoE!B:O,4,FALSE)</f>
        <v>36.29</v>
      </c>
      <c r="O341" s="11">
        <f>VLOOKUP(B341,ASSET!B:P,4,FALSE)</f>
        <v>16840000</v>
      </c>
      <c r="P341" s="11">
        <f>VLOOKUP(B341,MCAP!B:P,4,FALSE)</f>
        <v>13774777</v>
      </c>
      <c r="Q341" s="11">
        <f>VLOOKUP(B341,MB!B:O,4,FALSE)</f>
        <v>1.71</v>
      </c>
      <c r="R341" s="11"/>
    </row>
    <row r="342" spans="1:18" x14ac:dyDescent="0.3">
      <c r="A342" s="20" t="s">
        <v>225</v>
      </c>
      <c r="B342" s="20">
        <v>905997</v>
      </c>
      <c r="C342" s="21">
        <f>VLOOKUP(B342,ESGC!B:C,2,FALSE)</f>
        <v>23.767127522059202</v>
      </c>
      <c r="D342" s="21" t="str">
        <f t="shared" si="16"/>
        <v>D</v>
      </c>
      <c r="E342" s="21">
        <f>VLOOKUP(B342,ESG!A:M,3,FALSE)</f>
        <v>32.719440229303601</v>
      </c>
      <c r="F342" s="11" t="b">
        <f t="shared" si="17"/>
        <v>0</v>
      </c>
      <c r="G342" s="11" t="str">
        <f t="shared" si="18"/>
        <v>C</v>
      </c>
      <c r="H342" s="11">
        <f>VLOOKUP(B342,NI!C:P,4,FALSE)</f>
        <v>497192</v>
      </c>
      <c r="I342" s="11">
        <f>VLOOKUP(B342,EBITDA!B:O,4,FALSE)</f>
        <v>1002365</v>
      </c>
      <c r="J342" s="11">
        <f>VLOOKUP(B342,EQIT!B:O,4,FALSE)</f>
        <v>7149391</v>
      </c>
      <c r="K342" s="11">
        <f>VLOOKUP(B342,DEBT!B:O,4,FALSE)</f>
        <v>2264877</v>
      </c>
      <c r="L342" s="11">
        <f>VLOOKUP(B342,REV!B:O,4,FALSE)</f>
        <v>6190592</v>
      </c>
      <c r="M342" s="11">
        <f>VLOOKUP(B342,RoA!B:O,4,FALSE)</f>
        <v>4.57</v>
      </c>
      <c r="N342" s="11">
        <f>VLOOKUP(B342,RoE!B:O,4,FALSE)</f>
        <v>7.4</v>
      </c>
      <c r="O342" s="11">
        <f>VLOOKUP(B342,ASSET!B:P,4,FALSE)</f>
        <v>13114659</v>
      </c>
      <c r="P342" s="11">
        <f>VLOOKUP(B342,MCAP!B:P,4,FALSE)</f>
        <v>9330443</v>
      </c>
      <c r="Q342" s="11">
        <f>VLOOKUP(B342,MB!B:O,4,FALSE)</f>
        <v>0.91</v>
      </c>
      <c r="R342" s="11"/>
    </row>
    <row r="343" spans="1:18" x14ac:dyDescent="0.3">
      <c r="A343" s="20" t="s">
        <v>229</v>
      </c>
      <c r="B343" s="20">
        <v>771767</v>
      </c>
      <c r="C343" s="21">
        <f>VLOOKUP(B343,ESGC!B:C,2,FALSE)</f>
        <v>16.143385780885701</v>
      </c>
      <c r="D343" s="21" t="str">
        <f t="shared" si="16"/>
        <v>D</v>
      </c>
      <c r="E343" s="21">
        <f>VLOOKUP(B343,ESG!A:M,3,FALSE)</f>
        <v>29.722668997669</v>
      </c>
      <c r="F343" s="11" t="b">
        <f t="shared" si="17"/>
        <v>0</v>
      </c>
      <c r="G343" s="11" t="str">
        <f t="shared" si="18"/>
        <v>C</v>
      </c>
      <c r="H343" s="11">
        <f>VLOOKUP(B343,NI!C:P,4,FALSE)</f>
        <v>419700</v>
      </c>
      <c r="I343" s="11">
        <f>VLOOKUP(B343,EBITDA!B:O,4,FALSE)</f>
        <v>1075600</v>
      </c>
      <c r="J343" s="11">
        <f>VLOOKUP(B343,EQIT!B:O,4,FALSE)</f>
        <v>4183900</v>
      </c>
      <c r="K343" s="11">
        <f>VLOOKUP(B343,DEBT!B:O,4,FALSE)</f>
        <v>2360500</v>
      </c>
      <c r="L343" s="11">
        <f>VLOOKUP(B343,REV!B:O,4,FALSE)</f>
        <v>5773700</v>
      </c>
      <c r="M343" s="11">
        <f>VLOOKUP(B343,RoA!B:O,4,FALSE)</f>
        <v>5.94</v>
      </c>
      <c r="N343" s="11">
        <f>VLOOKUP(B343,RoE!B:O,4,FALSE)</f>
        <v>10.88</v>
      </c>
      <c r="O343" s="11">
        <f>VLOOKUP(B343,ASSET!B:P,4,FALSE)</f>
        <v>9163600</v>
      </c>
      <c r="P343" s="11">
        <f>VLOOKUP(B343,MCAP!B:P,4,FALSE)</f>
        <v>41586513</v>
      </c>
      <c r="Q343" s="11">
        <f>VLOOKUP(B343,MB!B:O,4,FALSE)</f>
        <v>3.11</v>
      </c>
      <c r="R343" s="11"/>
    </row>
    <row r="344" spans="1:18" x14ac:dyDescent="0.3">
      <c r="A344" s="20" t="s">
        <v>250</v>
      </c>
      <c r="B344" s="20">
        <v>905150</v>
      </c>
      <c r="C344" s="21">
        <f>VLOOKUP(B344,ESGC!B:C,2,FALSE)</f>
        <v>21.047064393939301</v>
      </c>
      <c r="D344" s="21" t="str">
        <f t="shared" si="16"/>
        <v>D</v>
      </c>
      <c r="E344" s="21">
        <f>VLOOKUP(B344,ESG!A:M,3,FALSE)</f>
        <v>29.177462121212098</v>
      </c>
      <c r="F344" s="11" t="b">
        <f t="shared" si="17"/>
        <v>0</v>
      </c>
      <c r="G344" s="11" t="str">
        <f t="shared" si="18"/>
        <v>C</v>
      </c>
      <c r="H344" s="11">
        <f>VLOOKUP(B344,NI!C:P,4,FALSE)</f>
        <v>830046</v>
      </c>
      <c r="I344" s="11">
        <f>VLOOKUP(B344,EBITDA!B:O,4,FALSE)</f>
        <v>1537262</v>
      </c>
      <c r="J344" s="11">
        <f>VLOOKUP(B344,EQIT!B:O,4,FALSE)</f>
        <v>4711665</v>
      </c>
      <c r="K344" s="11">
        <f>VLOOKUP(B344,DEBT!B:O,4,FALSE)</f>
        <v>1285300</v>
      </c>
      <c r="L344" s="11">
        <f>VLOOKUP(B344,REV!B:O,4,FALSE)</f>
        <v>10718059</v>
      </c>
      <c r="M344" s="11">
        <f>VLOOKUP(B344,RoA!B:O,4,FALSE)</f>
        <v>10.64</v>
      </c>
      <c r="N344" s="11">
        <f>VLOOKUP(B344,RoE!B:O,4,FALSE)</f>
        <v>18.54</v>
      </c>
      <c r="O344" s="11">
        <f>VLOOKUP(B344,ASSET!B:P,4,FALSE)</f>
        <v>8441413</v>
      </c>
      <c r="P344" s="11">
        <f>VLOOKUP(B344,MCAP!B:P,4,FALSE)</f>
        <v>13121926</v>
      </c>
      <c r="Q344" s="11">
        <f>VLOOKUP(B344,MB!B:O,4,FALSE)</f>
        <v>2.54</v>
      </c>
      <c r="R344" s="11"/>
    </row>
    <row r="345" spans="1:18" x14ac:dyDescent="0.3">
      <c r="A345" s="20" t="s">
        <v>280</v>
      </c>
      <c r="B345" s="20">
        <v>702365</v>
      </c>
      <c r="C345" s="21">
        <f>VLOOKUP(B345,ESGC!B:C,2,FALSE)</f>
        <v>24.035562376419701</v>
      </c>
      <c r="D345" s="21" t="str">
        <f t="shared" si="16"/>
        <v>D</v>
      </c>
      <c r="E345" s="21">
        <f>VLOOKUP(B345,ESG!A:M,3,FALSE)</f>
        <v>34.434761116475798</v>
      </c>
      <c r="F345" s="11" t="b">
        <f t="shared" si="17"/>
        <v>0</v>
      </c>
      <c r="G345" s="11" t="str">
        <f t="shared" si="18"/>
        <v>C</v>
      </c>
      <c r="H345" s="11">
        <f>VLOOKUP(B345,NI!C:P,4,FALSE)</f>
        <v>261051</v>
      </c>
      <c r="I345" s="11">
        <f>VLOOKUP(B345,EBITDA!B:O,4,FALSE)</f>
        <v>555590</v>
      </c>
      <c r="J345" s="11">
        <f>VLOOKUP(B345,EQIT!B:O,4,FALSE)</f>
        <v>970649</v>
      </c>
      <c r="K345" s="11">
        <f>VLOOKUP(B345,DEBT!B:O,4,FALSE)</f>
        <v>150000</v>
      </c>
      <c r="L345" s="11">
        <f>VLOOKUP(B345,REV!B:O,4,FALSE)</f>
        <v>5975212</v>
      </c>
      <c r="M345" s="11">
        <f>VLOOKUP(B345,RoA!B:O,4,FALSE)</f>
        <v>11.31</v>
      </c>
      <c r="N345" s="11">
        <f>VLOOKUP(B345,RoE!B:O,4,FALSE)</f>
        <v>27.76</v>
      </c>
      <c r="O345" s="11">
        <f>VLOOKUP(B345,ASSET!B:P,4,FALSE)</f>
        <v>2371322</v>
      </c>
      <c r="P345" s="11">
        <f>VLOOKUP(B345,MCAP!B:P,4,FALSE)</f>
        <v>3428835</v>
      </c>
      <c r="Q345" s="11">
        <f>VLOOKUP(B345,MB!B:O,4,FALSE)</f>
        <v>3.74</v>
      </c>
      <c r="R345" s="11"/>
    </row>
    <row r="346" spans="1:18" x14ac:dyDescent="0.3">
      <c r="A346" s="20" t="s">
        <v>43</v>
      </c>
      <c r="B346" s="20">
        <v>921161</v>
      </c>
      <c r="C346" s="21">
        <f>VLOOKUP(B346,ESGC!B:C,2,FALSE)</f>
        <v>24.449688057041001</v>
      </c>
      <c r="D346" s="21" t="str">
        <f t="shared" si="16"/>
        <v>D</v>
      </c>
      <c r="E346" s="21">
        <f>VLOOKUP(B346,ESG!A:M,3,FALSE)</f>
        <v>24.449688057041001</v>
      </c>
      <c r="F346" s="11" t="b">
        <f t="shared" si="17"/>
        <v>1</v>
      </c>
      <c r="G346" s="11" t="str">
        <f t="shared" si="18"/>
        <v>D</v>
      </c>
      <c r="H346" s="11">
        <f>VLOOKUP(B346,NI!C:P,4,FALSE)</f>
        <v>303500</v>
      </c>
      <c r="I346" s="11">
        <f>VLOOKUP(B346,EBITDA!B:O,4,FALSE)</f>
        <v>715100</v>
      </c>
      <c r="J346" s="11">
        <f>VLOOKUP(B346,EQIT!B:O,4,FALSE)</f>
        <v>1989400</v>
      </c>
      <c r="K346" s="11">
        <f>VLOOKUP(B346,DEBT!B:O,4,FALSE)</f>
        <v>2255800</v>
      </c>
      <c r="L346" s="11">
        <f>VLOOKUP(B346,REV!B:O,4,FALSE)</f>
        <v>6307800</v>
      </c>
      <c r="M346" s="11">
        <f>VLOOKUP(B346,RoA!B:O,4,FALSE)</f>
        <v>7.06</v>
      </c>
      <c r="N346" s="11">
        <f>VLOOKUP(B346,RoE!B:O,4,FALSE)</f>
        <v>16.54</v>
      </c>
      <c r="O346" s="11">
        <f>VLOOKUP(B346,ASSET!B:P,4,FALSE)</f>
        <v>6244800</v>
      </c>
      <c r="P346" s="11">
        <f>VLOOKUP(B346,MCAP!B:P,4,FALSE)</f>
        <v>5228280</v>
      </c>
      <c r="Q346" s="11">
        <f>VLOOKUP(B346,MB!B:O,4,FALSE)</f>
        <v>3.05</v>
      </c>
      <c r="R346" s="11"/>
    </row>
    <row r="347" spans="1:18" x14ac:dyDescent="0.3">
      <c r="A347" s="20" t="s">
        <v>108</v>
      </c>
      <c r="B347" s="20">
        <v>135448</v>
      </c>
      <c r="C347" s="21">
        <f>VLOOKUP(B347,ESGC!B:C,2,FALSE)</f>
        <v>24.014057239057198</v>
      </c>
      <c r="D347" s="21" t="str">
        <f t="shared" si="16"/>
        <v>D</v>
      </c>
      <c r="E347" s="21">
        <f>VLOOKUP(B347,ESG!A:M,3,FALSE)</f>
        <v>24.014057239057198</v>
      </c>
      <c r="F347" s="11" t="b">
        <f t="shared" si="17"/>
        <v>1</v>
      </c>
      <c r="G347" s="11" t="str">
        <f t="shared" si="18"/>
        <v>D</v>
      </c>
      <c r="H347" s="11">
        <f>VLOOKUP(B347,NI!C:P,4,FALSE)</f>
        <v>756054</v>
      </c>
      <c r="I347" s="11">
        <f>VLOOKUP(B347,EBITDA!B:O,4,FALSE)</f>
        <v>2984882</v>
      </c>
      <c r="J347" s="11">
        <f>VLOOKUP(B347,EQIT!B:O,4,FALSE)</f>
        <v>639989</v>
      </c>
      <c r="K347" s="11">
        <f>VLOOKUP(B347,DEBT!B:O,4,FALSE)</f>
        <v>6125704</v>
      </c>
      <c r="L347" s="11">
        <f>VLOOKUP(B347,REV!B:O,4,FALSE)</f>
        <v>11090375</v>
      </c>
      <c r="M347" s="11">
        <f>VLOOKUP(B347,RoA!B:O,4,FALSE)</f>
        <v>10.27</v>
      </c>
      <c r="N347" s="11">
        <f>VLOOKUP(B347,RoE!B:O,4,FALSE)</f>
        <v>359.51</v>
      </c>
      <c r="O347" s="11">
        <f>VLOOKUP(B347,ASSET!B:P,4,FALSE)</f>
        <v>10086529</v>
      </c>
      <c r="P347" s="11">
        <f>VLOOKUP(B347,MCAP!B:P,4,FALSE)</f>
        <v>16919705</v>
      </c>
      <c r="Q347" s="11">
        <f>VLOOKUP(B347,MB!B:O,4,FALSE)</f>
        <v>26.25</v>
      </c>
      <c r="R347" s="11"/>
    </row>
    <row r="348" spans="1:18" x14ac:dyDescent="0.3">
      <c r="A348" s="20" t="s">
        <v>151</v>
      </c>
      <c r="B348" s="20">
        <v>906511</v>
      </c>
      <c r="C348" s="21">
        <f>VLOOKUP(B348,ESGC!B:C,2,FALSE)</f>
        <v>15.779428904428899</v>
      </c>
      <c r="D348" s="21" t="str">
        <f t="shared" si="16"/>
        <v>D</v>
      </c>
      <c r="E348" s="21">
        <f>VLOOKUP(B348,ESG!A:M,3,FALSE)</f>
        <v>15.779428904428899</v>
      </c>
      <c r="F348" s="11" t="b">
        <f t="shared" si="17"/>
        <v>1</v>
      </c>
      <c r="G348" s="11" t="str">
        <f t="shared" si="18"/>
        <v>D</v>
      </c>
      <c r="H348" s="11">
        <f>VLOOKUP(B348,NI!C:P,4,FALSE)</f>
        <v>506339</v>
      </c>
      <c r="I348" s="11">
        <f>VLOOKUP(B348,EBITDA!B:O,4,FALSE)</f>
        <v>940713</v>
      </c>
      <c r="J348" s="11">
        <f>VLOOKUP(B348,EQIT!B:O,4,FALSE)</f>
        <v>2716716</v>
      </c>
      <c r="K348" s="11">
        <f>VLOOKUP(B348,DEBT!B:O,4,FALSE)</f>
        <v>513707</v>
      </c>
      <c r="L348" s="11">
        <f>VLOOKUP(B348,REV!B:O,4,FALSE)</f>
        <v>10843195</v>
      </c>
      <c r="M348" s="11">
        <f>VLOOKUP(B348,RoA!B:O,4,FALSE)</f>
        <v>11.45</v>
      </c>
      <c r="N348" s="11">
        <f>VLOOKUP(B348,RoE!B:O,4,FALSE)</f>
        <v>19.23</v>
      </c>
      <c r="O348" s="11">
        <f>VLOOKUP(B348,ASSET!B:P,4,FALSE)</f>
        <v>4738291</v>
      </c>
      <c r="P348" s="11">
        <f>VLOOKUP(B348,MCAP!B:P,4,FALSE)</f>
        <v>7688821</v>
      </c>
      <c r="Q348" s="11">
        <f>VLOOKUP(B348,MB!B:O,4,FALSE)</f>
        <v>3.18</v>
      </c>
      <c r="R348" s="11"/>
    </row>
    <row r="349" spans="1:18" x14ac:dyDescent="0.3">
      <c r="A349" s="20" t="s">
        <v>233</v>
      </c>
      <c r="B349" s="20">
        <v>867422</v>
      </c>
      <c r="C349" s="21">
        <f>VLOOKUP(B349,ESGC!B:C,2,FALSE)</f>
        <v>22.6033004552352</v>
      </c>
      <c r="D349" s="21" t="str">
        <f t="shared" si="16"/>
        <v>D</v>
      </c>
      <c r="E349" s="21">
        <f>VLOOKUP(B349,ESG!A:M,3,FALSE)</f>
        <v>22.6033004552352</v>
      </c>
      <c r="F349" s="11" t="b">
        <f t="shared" si="17"/>
        <v>1</v>
      </c>
      <c r="G349" s="11" t="str">
        <f t="shared" si="18"/>
        <v>D</v>
      </c>
      <c r="H349" s="11">
        <f>VLOOKUP(B349,NI!C:P,4,FALSE)</f>
        <v>297735</v>
      </c>
      <c r="I349" s="11">
        <f>VLOOKUP(B349,EBITDA!B:O,4,FALSE)</f>
        <v>482203</v>
      </c>
      <c r="J349" s="11">
        <f>VLOOKUP(B349,EQIT!B:O,4,FALSE)</f>
        <v>1989021</v>
      </c>
      <c r="K349" s="11">
        <f>VLOOKUP(B349,DEBT!B:O,4,FALSE)</f>
        <v>85110</v>
      </c>
      <c r="L349" s="11">
        <f>VLOOKUP(B349,REV!B:O,4,FALSE)</f>
        <v>2804282</v>
      </c>
      <c r="M349" s="11">
        <f>VLOOKUP(B349,RoA!B:O,4,FALSE)</f>
        <v>9</v>
      </c>
      <c r="N349" s="11">
        <f>VLOOKUP(B349,RoE!B:O,4,FALSE)</f>
        <v>15.22</v>
      </c>
      <c r="O349" s="11">
        <f>VLOOKUP(B349,ASSET!B:P,4,FALSE)</f>
        <v>3550109</v>
      </c>
      <c r="P349" s="11">
        <f>VLOOKUP(B349,MCAP!B:P,4,FALSE)</f>
        <v>9161069</v>
      </c>
      <c r="Q349" s="11">
        <f>VLOOKUP(B349,MB!B:O,4,FALSE)</f>
        <v>5.6</v>
      </c>
      <c r="R349" s="11"/>
    </row>
    <row r="350" spans="1:18" x14ac:dyDescent="0.3">
      <c r="A350" s="20" t="s">
        <v>335</v>
      </c>
      <c r="B350" s="20">
        <v>906785</v>
      </c>
      <c r="C350" s="21">
        <f>VLOOKUP(B350,ESGC!B:C,2,FALSE)</f>
        <v>24.925303030302999</v>
      </c>
      <c r="D350" s="21" t="str">
        <f t="shared" si="16"/>
        <v>D</v>
      </c>
      <c r="E350" s="21">
        <f>VLOOKUP(B350,ESG!A:M,3,FALSE)</f>
        <v>24.925303030302999</v>
      </c>
      <c r="F350" s="11" t="b">
        <f t="shared" si="17"/>
        <v>1</v>
      </c>
      <c r="G350" s="11" t="str">
        <f t="shared" si="18"/>
        <v>D</v>
      </c>
      <c r="H350" s="11">
        <f>VLOOKUP(B350,NI!C:P,4,FALSE)</f>
        <v>564000</v>
      </c>
      <c r="I350" s="11">
        <f>VLOOKUP(B350,EBITDA!B:O,4,FALSE)</f>
        <v>657000</v>
      </c>
      <c r="J350" s="11">
        <f>VLOOKUP(B350,EQIT!B:O,4,FALSE)</f>
        <v>1716000</v>
      </c>
      <c r="K350" s="11">
        <f>VLOOKUP(B350,DEBT!B:O,4,FALSE)</f>
        <v>22000</v>
      </c>
      <c r="L350" s="11">
        <f>VLOOKUP(B350,REV!B:O,4,FALSE)</f>
        <v>5468000</v>
      </c>
      <c r="M350" s="11">
        <f>VLOOKUP(B350,RoA!B:O,4,FALSE)</f>
        <v>23.19</v>
      </c>
      <c r="N350" s="11">
        <f>VLOOKUP(B350,RoE!B:O,4,FALSE)</f>
        <v>39.26</v>
      </c>
      <c r="O350" s="11">
        <f>VLOOKUP(B350,ASSET!B:P,4,FALSE)</f>
        <v>2813000</v>
      </c>
      <c r="P350" s="11">
        <f>VLOOKUP(B350,MCAP!B:P,4,FALSE)</f>
        <v>6706620</v>
      </c>
      <c r="Q350" s="11">
        <f>VLOOKUP(B350,MB!B:O,4,FALSE)</f>
        <v>1.94</v>
      </c>
      <c r="R350" s="11"/>
    </row>
  </sheetData>
  <mergeCells count="1">
    <mergeCell ref="A1:R1"/>
  </mergeCells>
  <conditionalFormatting sqref="F4:F350">
    <cfRule type="containsText" dxfId="22" priority="2" operator="containsText" text="WAHR">
      <formula>NOT(ISERROR(SEARCH("WAHR",F4)))</formula>
    </cfRule>
  </conditionalFormatting>
  <conditionalFormatting sqref="F1:F1048576">
    <cfRule type="containsText" dxfId="21" priority="1" operator="containsText" text="FALSCH">
      <formula>NOT(ISERROR(SEARCH("FALSCH",F1)))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0D51-3726-4689-A7F4-5FD4DC15F74C}">
  <sheetPr>
    <tabColor rgb="FFFFFF00"/>
  </sheetPr>
  <dimension ref="A1:R350"/>
  <sheetViews>
    <sheetView zoomScale="60" zoomScaleNormal="60" workbookViewId="0">
      <selection activeCell="G15" sqref="G15:G45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7" width="11" style="10" bestFit="1" customWidth="1"/>
    <col min="18" max="18" width="12.36328125" style="10" bestFit="1" customWidth="1"/>
    <col min="19" max="16384" width="10.90625" style="10"/>
  </cols>
  <sheetData>
    <row r="1" spans="1:18" ht="23" thickBot="1" x14ac:dyDescent="0.5">
      <c r="A1" s="70" t="s">
        <v>7710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x14ac:dyDescent="0.3">
      <c r="C2" s="10">
        <v>3</v>
      </c>
      <c r="E2" s="10">
        <v>4</v>
      </c>
    </row>
    <row r="3" spans="1:18" ht="14.5" thickBot="1" x14ac:dyDescent="0.35">
      <c r="A3" s="16" t="s">
        <v>348</v>
      </c>
      <c r="B3" s="16" t="s">
        <v>349</v>
      </c>
      <c r="C3" s="17" t="s">
        <v>376</v>
      </c>
      <c r="D3" s="17"/>
      <c r="E3" s="17" t="s">
        <v>378</v>
      </c>
      <c r="F3" s="17">
        <v>2008</v>
      </c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  <c r="R3" s="17"/>
    </row>
    <row r="4" spans="1:18" x14ac:dyDescent="0.3">
      <c r="A4" s="18" t="s">
        <v>10</v>
      </c>
      <c r="B4" s="18">
        <v>905271</v>
      </c>
      <c r="C4" s="19">
        <f>VLOOKUP(B4,ESGC!B:M,$C$2,FALSE)</f>
        <v>78.888182691262202</v>
      </c>
      <c r="D4" s="19" t="str">
        <f t="shared" ref="D4:D67" si="0">IF(C4&gt;75,"A",IF(C4&gt;50,"B",IF(C4&gt;25,"C","D")))</f>
        <v>A</v>
      </c>
      <c r="E4" s="19">
        <f>VLOOKUP(B4,ESG!A:M,4,FALSE)</f>
        <v>78.888182691262202</v>
      </c>
      <c r="F4" s="14" t="b">
        <f t="shared" ref="F4:F67" si="1">C4=E4</f>
        <v>1</v>
      </c>
      <c r="G4" s="15" t="str">
        <f t="shared" ref="G4:G67" si="2">IF(E4&gt;75,"A",IF(E4&gt;50,"B",IF(E4&gt;25,"C","D")))</f>
        <v>A</v>
      </c>
      <c r="H4" s="14">
        <f>VLOOKUP(B4,NI!C:P,5,FALSE)</f>
        <v>1090500</v>
      </c>
      <c r="I4" s="14">
        <f>VLOOKUP(B4,EBITDA!B:O,5,FALSE)</f>
        <v>2364800</v>
      </c>
      <c r="J4" s="14">
        <f>VLOOKUP(B4,EQIT!B:O,5,FALSE)</f>
        <v>5030700</v>
      </c>
      <c r="K4" s="14">
        <f>VLOOKUP(B4,DEBT!B:O,5,FALSE)</f>
        <v>3966800</v>
      </c>
      <c r="L4" s="14">
        <f>VLOOKUP(B4,REV!B:O,5,FALSE)</f>
        <v>10414500</v>
      </c>
      <c r="M4" s="14">
        <f>VLOOKUP(B4,RoA!B:O,5,FALSE)</f>
        <v>8.08</v>
      </c>
      <c r="N4" s="14">
        <f>VLOOKUP(B4,RoE!B:O,5,FALSE)</f>
        <v>17.28</v>
      </c>
      <c r="O4" s="14">
        <f>VLOOKUP(B4,ASSET!B:P,5,FALSE)</f>
        <v>12500200</v>
      </c>
      <c r="P4" s="14">
        <f>VLOOKUP(B4,MCAP!B:P,5,FALSE)</f>
        <v>10523252</v>
      </c>
      <c r="Q4" s="14">
        <f>VLOOKUP(B4,MB!B:O,5,FALSE)</f>
        <v>3.51</v>
      </c>
      <c r="R4" s="14"/>
    </row>
    <row r="5" spans="1:18" x14ac:dyDescent="0.3">
      <c r="A5" s="20" t="s">
        <v>34</v>
      </c>
      <c r="B5" s="20">
        <v>905296</v>
      </c>
      <c r="C5" s="21">
        <f>VLOOKUP(B5,ESGC!B:M,$C$2,FALSE)</f>
        <v>77.008616671036904</v>
      </c>
      <c r="D5" s="21" t="str">
        <f t="shared" si="0"/>
        <v>A</v>
      </c>
      <c r="E5" s="21">
        <f>VLOOKUP(B5,ESG!A:M,4,FALSE)</f>
        <v>77.008616671036904</v>
      </c>
      <c r="F5" s="11" t="b">
        <f t="shared" si="1"/>
        <v>1</v>
      </c>
      <c r="G5" s="12" t="str">
        <f t="shared" si="2"/>
        <v>A</v>
      </c>
      <c r="H5" s="11">
        <f>VLOOKUP(B5,NI!C:P,5,FALSE)</f>
        <v>960746</v>
      </c>
      <c r="I5" s="11">
        <f>VLOOKUP(B5,EBITDA!B:O,5,FALSE)</f>
        <v>1784802</v>
      </c>
      <c r="J5" s="11">
        <f>VLOOKUP(B5,EQIT!B:O,5,FALSE)</f>
        <v>7548958</v>
      </c>
      <c r="K5" s="11">
        <f>VLOOKUP(B5,DEBT!B:O,5,FALSE)</f>
        <v>202644</v>
      </c>
      <c r="L5" s="11">
        <f>VLOOKUP(B5,REV!B:O,5,FALSE)</f>
        <v>8129240</v>
      </c>
      <c r="M5" s="11">
        <f>VLOOKUP(B5,RoA!B:O,5,FALSE)</f>
        <v>9.09</v>
      </c>
      <c r="N5" s="11">
        <f>VLOOKUP(B5,RoE!B:O,5,FALSE)</f>
        <v>12.5</v>
      </c>
      <c r="O5" s="11">
        <f>VLOOKUP(B5,ASSET!B:P,5,FALSE)</f>
        <v>10892591</v>
      </c>
      <c r="P5" s="11">
        <f>VLOOKUP(B5,MCAP!B:P,5,FALSE)</f>
        <v>13480609</v>
      </c>
      <c r="Q5" s="11">
        <f>VLOOKUP(B5,MB!B:O,5,FALSE)</f>
        <v>2.83</v>
      </c>
      <c r="R5" s="11"/>
    </row>
    <row r="6" spans="1:18" x14ac:dyDescent="0.3">
      <c r="A6" s="20" t="s">
        <v>36</v>
      </c>
      <c r="B6" s="20">
        <v>905113</v>
      </c>
      <c r="C6" s="21">
        <f>VLOOKUP(B6,ESGC!B:M,$C$2,FALSE)</f>
        <v>78.201080712611599</v>
      </c>
      <c r="D6" s="21" t="str">
        <f t="shared" si="0"/>
        <v>A</v>
      </c>
      <c r="E6" s="21">
        <f>VLOOKUP(B6,ESG!A:M,4,FALSE)</f>
        <v>78.201080712611599</v>
      </c>
      <c r="F6" s="11" t="b">
        <f t="shared" si="1"/>
        <v>1</v>
      </c>
      <c r="G6" s="12" t="str">
        <f t="shared" si="2"/>
        <v>A</v>
      </c>
      <c r="H6" s="11">
        <f>VLOOKUP(B6,NI!C:P,5,FALSE)</f>
        <v>-76000</v>
      </c>
      <c r="I6" s="11">
        <f>VLOOKUP(B6,EBITDA!B:O,5,FALSE)</f>
        <v>2392000</v>
      </c>
      <c r="J6" s="11">
        <f>VLOOKUP(B6,EQIT!B:O,5,FALSE)</f>
        <v>11680000</v>
      </c>
      <c r="K6" s="11">
        <f>VLOOKUP(B6,DEBT!B:O,5,FALSE)</f>
        <v>10578000</v>
      </c>
      <c r="L6" s="11">
        <f>VLOOKUP(B6,REV!B:O,5,FALSE)</f>
        <v>26955000</v>
      </c>
      <c r="M6" s="11">
        <f>VLOOKUP(B6,RoA!B:O,5,FALSE)</f>
        <v>0.53</v>
      </c>
      <c r="N6" s="11">
        <f>VLOOKUP(B6,RoE!B:O,5,FALSE)</f>
        <v>-0.55000000000000004</v>
      </c>
      <c r="O6" s="11">
        <f>VLOOKUP(B6,ASSET!B:P,5,FALSE)</f>
        <v>35134000</v>
      </c>
      <c r="P6" s="11">
        <f>VLOOKUP(B6,MCAP!B:P,5,FALSE)</f>
        <v>9011574</v>
      </c>
      <c r="Q6" s="11">
        <f>VLOOKUP(B6,MB!B:O,5,FALSE)</f>
        <v>1.87</v>
      </c>
      <c r="R6" s="11"/>
    </row>
    <row r="7" spans="1:18" x14ac:dyDescent="0.3">
      <c r="A7" s="20" t="s">
        <v>86</v>
      </c>
      <c r="B7" s="20">
        <v>906148</v>
      </c>
      <c r="C7" s="21">
        <f>VLOOKUP(B7,ESGC!B:M,$C$2,FALSE)</f>
        <v>75.540801898097101</v>
      </c>
      <c r="D7" s="21" t="str">
        <f t="shared" si="0"/>
        <v>A</v>
      </c>
      <c r="E7" s="21">
        <f>VLOOKUP(B7,ESG!A:M,4,FALSE)</f>
        <v>75.540801898097101</v>
      </c>
      <c r="F7" s="11" t="b">
        <f t="shared" si="1"/>
        <v>1</v>
      </c>
      <c r="G7" s="12" t="str">
        <f t="shared" si="2"/>
        <v>A</v>
      </c>
      <c r="H7" s="11">
        <f>VLOOKUP(B7,NI!C:P,5,FALSE)</f>
        <v>1928700</v>
      </c>
      <c r="I7" s="11">
        <f>VLOOKUP(B7,EBITDA!B:O,5,FALSE)</f>
        <v>3454800</v>
      </c>
      <c r="J7" s="11">
        <f>VLOOKUP(B7,EQIT!B:O,5,FALSE)</f>
        <v>1922100</v>
      </c>
      <c r="K7" s="11">
        <f>VLOOKUP(B7,DEBT!B:O,5,FALSE)</f>
        <v>3783500</v>
      </c>
      <c r="L7" s="11">
        <f>VLOOKUP(B7,REV!B:O,5,FALSE)</f>
        <v>15329900</v>
      </c>
      <c r="M7" s="11">
        <f>VLOOKUP(B7,RoA!B:O,5,FALSE)</f>
        <v>20.170000000000002</v>
      </c>
      <c r="N7" s="11">
        <f>VLOOKUP(B7,RoE!B:O,5,FALSE)</f>
        <v>91.66</v>
      </c>
      <c r="O7" s="11">
        <f>VLOOKUP(B7,ASSET!B:P,5,FALSE)</f>
        <v>9979300</v>
      </c>
      <c r="P7" s="11">
        <f>VLOOKUP(B7,MCAP!B:P,5,FALSE)</f>
        <v>34366818</v>
      </c>
      <c r="Q7" s="11">
        <f>VLOOKUP(B7,MB!B:O,5,FALSE)</f>
        <v>19.920000000000002</v>
      </c>
      <c r="R7" s="11"/>
    </row>
    <row r="8" spans="1:18" x14ac:dyDescent="0.3">
      <c r="A8" s="20" t="s">
        <v>94</v>
      </c>
      <c r="B8" s="20">
        <v>912273</v>
      </c>
      <c r="C8" s="21">
        <f>VLOOKUP(B8,ESGC!B:M,$C$2,FALSE)</f>
        <v>75.259162951956398</v>
      </c>
      <c r="D8" s="21" t="str">
        <f t="shared" si="0"/>
        <v>A</v>
      </c>
      <c r="E8" s="21">
        <f>VLOOKUP(B8,ESG!A:M,4,FALSE)</f>
        <v>75.259162951956398</v>
      </c>
      <c r="F8" s="11" t="b">
        <f t="shared" si="1"/>
        <v>1</v>
      </c>
      <c r="G8" s="12" t="str">
        <f t="shared" si="2"/>
        <v>A</v>
      </c>
      <c r="H8" s="11">
        <f>VLOOKUP(B8,NI!C:P,5,FALSE)</f>
        <v>5257000</v>
      </c>
      <c r="I8" s="11">
        <f>VLOOKUP(B8,EBITDA!B:O,5,FALSE)</f>
        <v>2277000</v>
      </c>
      <c r="J8" s="11">
        <f>VLOOKUP(B8,EQIT!B:O,5,FALSE)</f>
        <v>13443000</v>
      </c>
      <c r="K8" s="11">
        <f>VLOOKUP(B8,DEBT!B:O,5,FALSE)</f>
        <v>1605000</v>
      </c>
      <c r="L8" s="11">
        <f>VLOOKUP(B8,REV!B:O,5,FALSE)</f>
        <v>5948000</v>
      </c>
      <c r="M8" s="11">
        <f>VLOOKUP(B8,RoA!B:O,5,FALSE)</f>
        <v>33.799999999999997</v>
      </c>
      <c r="N8" s="11">
        <f>VLOOKUP(B8,RoE!B:O,5,FALSE)</f>
        <v>45.83</v>
      </c>
      <c r="O8" s="11">
        <f>VLOOKUP(B8,ASSET!B:P,5,FALSE)</f>
        <v>16324000</v>
      </c>
      <c r="P8" s="11">
        <f>VLOOKUP(B8,MCAP!B:P,5,FALSE)</f>
        <v>14752440</v>
      </c>
      <c r="Q8" s="11">
        <f>VLOOKUP(B8,MB!B:O,5,FALSE)</f>
        <v>2.0099999999999998</v>
      </c>
      <c r="R8" s="11"/>
    </row>
    <row r="9" spans="1:18" x14ac:dyDescent="0.3">
      <c r="A9" s="20" t="s">
        <v>226</v>
      </c>
      <c r="B9" s="20" t="s">
        <v>368</v>
      </c>
      <c r="C9" s="21">
        <f>VLOOKUP(B9,ESGC!B:M,$C$2,FALSE)</f>
        <v>82.287950937950896</v>
      </c>
      <c r="D9" s="21" t="str">
        <f t="shared" si="0"/>
        <v>A</v>
      </c>
      <c r="E9" s="21">
        <f>VLOOKUP(B9,ESG!A:M,4,FALSE)</f>
        <v>82.287950937950896</v>
      </c>
      <c r="F9" s="11" t="b">
        <f t="shared" si="1"/>
        <v>1</v>
      </c>
      <c r="G9" s="12" t="str">
        <f t="shared" si="2"/>
        <v>A</v>
      </c>
      <c r="H9" s="11">
        <f>VLOOKUP(B9,NI!C:P,5,FALSE)</f>
        <v>1849000</v>
      </c>
      <c r="I9" s="11">
        <f>VLOOKUP(B9,EBITDA!B:O,5,FALSE)</f>
        <v>4835000</v>
      </c>
      <c r="J9" s="11">
        <f>VLOOKUP(B9,EQIT!B:O,5,FALSE)</f>
        <v>22200000</v>
      </c>
      <c r="K9" s="11">
        <f>VLOOKUP(B9,DEBT!B:O,5,FALSE)</f>
        <v>20251000</v>
      </c>
      <c r="L9" s="11">
        <f>VLOOKUP(B9,REV!B:O,5,FALSE)</f>
        <v>42201000</v>
      </c>
      <c r="M9" s="11">
        <f>VLOOKUP(B9,RoA!B:O,5,FALSE)</f>
        <v>5.69</v>
      </c>
      <c r="N9" s="11">
        <f>VLOOKUP(B9,RoE!B:O,5,FALSE)</f>
        <v>11.72</v>
      </c>
      <c r="O9" s="11">
        <f>VLOOKUP(B9,ASSET!B:P,5,FALSE)</f>
        <v>63078000</v>
      </c>
      <c r="P9" s="11">
        <f>VLOOKUP(B9,MCAP!B:P,5,FALSE)</f>
        <v>39450744</v>
      </c>
      <c r="Q9" s="11">
        <f>VLOOKUP(B9,MB!B:O,5,FALSE)</f>
        <v>2.39</v>
      </c>
      <c r="R9" s="11"/>
    </row>
    <row r="10" spans="1:18" x14ac:dyDescent="0.3">
      <c r="A10" s="20" t="s">
        <v>260</v>
      </c>
      <c r="B10" s="20">
        <v>901897</v>
      </c>
      <c r="C10" s="21">
        <f>VLOOKUP(B10,ESGC!B:M,$C$2,FALSE)</f>
        <v>76.1385179212119</v>
      </c>
      <c r="D10" s="21" t="str">
        <f t="shared" si="0"/>
        <v>A</v>
      </c>
      <c r="E10" s="21">
        <f>VLOOKUP(B10,ESG!A:M,4,FALSE)</f>
        <v>76.1385179212119</v>
      </c>
      <c r="F10" s="11" t="b">
        <f t="shared" si="1"/>
        <v>1</v>
      </c>
      <c r="G10" s="12" t="str">
        <f t="shared" si="2"/>
        <v>A</v>
      </c>
      <c r="H10" s="11">
        <f>VLOOKUP(B10,NI!C:P,5,FALSE)</f>
        <v>538000</v>
      </c>
      <c r="I10" s="11">
        <f>VLOOKUP(B10,EBITDA!B:O,5,FALSE)</f>
        <v>1722000</v>
      </c>
      <c r="J10" s="11">
        <f>VLOOKUP(B10,EQIT!B:O,5,FALSE)</f>
        <v>3333000</v>
      </c>
      <c r="K10" s="11">
        <f>VLOOKUP(B10,DEBT!B:O,5,FALSE)</f>
        <v>3912000</v>
      </c>
      <c r="L10" s="11">
        <f>VLOOKUP(B10,REV!B:O,5,FALSE)</f>
        <v>15849000</v>
      </c>
      <c r="M10" s="11">
        <f>VLOOKUP(B10,RoA!B:O,5,FALSE)</f>
        <v>5.15</v>
      </c>
      <c r="N10" s="11">
        <f>VLOOKUP(B10,RoE!B:O,5,FALSE)</f>
        <v>14.38</v>
      </c>
      <c r="O10" s="11">
        <f>VLOOKUP(B10,ASSET!B:P,5,FALSE)</f>
        <v>14698000</v>
      </c>
      <c r="P10" s="11">
        <f>VLOOKUP(B10,MCAP!B:P,5,FALSE)</f>
        <v>6966948</v>
      </c>
      <c r="Q10" s="11">
        <f>VLOOKUP(B10,MB!B:O,5,FALSE)</f>
        <v>3.3</v>
      </c>
      <c r="R10" s="11"/>
    </row>
    <row r="11" spans="1:18" x14ac:dyDescent="0.3">
      <c r="A11" s="20" t="s">
        <v>298</v>
      </c>
      <c r="B11" s="20">
        <v>541900</v>
      </c>
      <c r="C11" s="21">
        <f>VLOOKUP(B11,ESGC!B:M,$C$2,FALSE)</f>
        <v>77.628480096973504</v>
      </c>
      <c r="D11" s="21" t="str">
        <f t="shared" si="0"/>
        <v>A</v>
      </c>
      <c r="E11" s="21">
        <f>VLOOKUP(B11,ESG!A:M,4,FALSE)</f>
        <v>77.628480096973504</v>
      </c>
      <c r="F11" s="11" t="b">
        <f t="shared" si="1"/>
        <v>1</v>
      </c>
      <c r="G11" s="12" t="str">
        <f t="shared" si="2"/>
        <v>A</v>
      </c>
      <c r="H11" s="11">
        <f>VLOOKUP(B11,NI!C:P,5,FALSE)</f>
        <v>463850</v>
      </c>
      <c r="I11" s="11">
        <f>VLOOKUP(B11,EBITDA!B:O,5,FALSE)</f>
        <v>1566112</v>
      </c>
      <c r="J11" s="11">
        <f>VLOOKUP(B11,EQIT!B:O,5,FALSE)</f>
        <v>10973183</v>
      </c>
      <c r="K11" s="11">
        <f>VLOOKUP(B11,DEBT!B:O,5,FALSE)</f>
        <v>2300000</v>
      </c>
      <c r="L11" s="11">
        <f>VLOOKUP(B11,REV!B:O,5,FALSE)</f>
        <v>5874419</v>
      </c>
      <c r="M11" s="11">
        <f>VLOOKUP(B11,RoA!B:O,5,FALSE)</f>
        <v>2.7</v>
      </c>
      <c r="N11" s="11">
        <f>VLOOKUP(B11,RoE!B:O,5,FALSE)</f>
        <v>4.1100000000000003</v>
      </c>
      <c r="O11" s="11">
        <f>VLOOKUP(B11,ASSET!B:P,5,FALSE)</f>
        <v>18036790</v>
      </c>
      <c r="P11" s="11">
        <f>VLOOKUP(B11,MCAP!B:P,5,FALSE)</f>
        <v>11348512</v>
      </c>
      <c r="Q11" s="11">
        <f>VLOOKUP(B11,MB!B:O,5,FALSE)</f>
        <v>4.2300000000000004</v>
      </c>
      <c r="R11" s="11"/>
    </row>
    <row r="12" spans="1:18" x14ac:dyDescent="0.3">
      <c r="A12" s="20" t="s">
        <v>304</v>
      </c>
      <c r="B12" s="20">
        <v>905061</v>
      </c>
      <c r="C12" s="21">
        <f>VLOOKUP(B12,ESGC!B:M,$C$2,FALSE)</f>
        <v>86.920133729569102</v>
      </c>
      <c r="D12" s="21" t="str">
        <f t="shared" si="0"/>
        <v>A</v>
      </c>
      <c r="E12" s="21">
        <f>VLOOKUP(B12,ESG!A:M,4,FALSE)</f>
        <v>86.920133729569102</v>
      </c>
      <c r="F12" s="11" t="b">
        <f t="shared" si="1"/>
        <v>1</v>
      </c>
      <c r="G12" s="12" t="str">
        <f t="shared" si="2"/>
        <v>A</v>
      </c>
      <c r="H12" s="11">
        <f>VLOOKUP(B12,NI!C:P,5,FALSE)</f>
        <v>1920000</v>
      </c>
      <c r="I12" s="11">
        <f>VLOOKUP(B12,EBITDA!B:O,5,FALSE)</f>
        <v>3540000</v>
      </c>
      <c r="J12" s="11">
        <f>VLOOKUP(B12,EQIT!B:O,5,FALSE)</f>
        <v>9326000</v>
      </c>
      <c r="K12" s="11">
        <f>VLOOKUP(B12,DEBT!B:O,5,FALSE)</f>
        <v>0</v>
      </c>
      <c r="L12" s="11">
        <f>VLOOKUP(B12,REV!B:O,5,FALSE)</f>
        <v>12501000</v>
      </c>
      <c r="M12" s="11">
        <f>VLOOKUP(B12,RoA!B:O,5,FALSE)</f>
        <v>16.63</v>
      </c>
      <c r="N12" s="11">
        <f>VLOOKUP(B12,RoE!B:O,5,FALSE)</f>
        <v>19.899999999999999</v>
      </c>
      <c r="O12" s="11">
        <f>VLOOKUP(B12,ASSET!B:P,5,FALSE)</f>
        <v>10933000</v>
      </c>
      <c r="P12" s="11">
        <f>VLOOKUP(B12,MCAP!B:P,5,FALSE)</f>
        <v>19832944</v>
      </c>
      <c r="Q12" s="11">
        <f>VLOOKUP(B12,MB!B:O,5,FALSE)</f>
        <v>3.32</v>
      </c>
      <c r="R12" s="11"/>
    </row>
    <row r="13" spans="1:18" x14ac:dyDescent="0.3">
      <c r="A13" s="20" t="s">
        <v>331</v>
      </c>
      <c r="B13" s="20">
        <v>519514</v>
      </c>
      <c r="C13" s="21">
        <f>VLOOKUP(B13,ESGC!B:M,$C$2,FALSE)</f>
        <v>76.205063861401698</v>
      </c>
      <c r="D13" s="21" t="str">
        <f t="shared" si="0"/>
        <v>A</v>
      </c>
      <c r="E13" s="21">
        <f>VLOOKUP(B13,ESG!A:M,4,FALSE)</f>
        <v>76.205063861401698</v>
      </c>
      <c r="F13" s="11" t="b">
        <f t="shared" si="1"/>
        <v>1</v>
      </c>
      <c r="G13" s="12" t="str">
        <f t="shared" si="2"/>
        <v>A</v>
      </c>
      <c r="H13" s="11">
        <f>VLOOKUP(B13,NI!C:P,5,FALSE)</f>
        <v>1087000</v>
      </c>
      <c r="I13" s="11">
        <f>VLOOKUP(B13,EBITDA!B:O,5,FALSE)</f>
        <v>3494000</v>
      </c>
      <c r="J13" s="11">
        <f>VLOOKUP(B13,EQIT!B:O,5,FALSE)</f>
        <v>5902000</v>
      </c>
      <c r="K13" s="11">
        <f>VLOOKUP(B13,DEBT!B:O,5,FALSE)</f>
        <v>8326000</v>
      </c>
      <c r="L13" s="11">
        <f>VLOOKUP(B13,REV!B:O,5,FALSE)</f>
        <v>13388000</v>
      </c>
      <c r="M13" s="11">
        <f>VLOOKUP(B13,RoA!B:O,5,FALSE)</f>
        <v>6.84</v>
      </c>
      <c r="N13" s="11">
        <f>VLOOKUP(B13,RoE!B:O,5,FALSE)</f>
        <v>18.59</v>
      </c>
      <c r="O13" s="11">
        <f>VLOOKUP(B13,ASSET!B:P,5,FALSE)</f>
        <v>20227000</v>
      </c>
      <c r="P13" s="11">
        <f>VLOOKUP(B13,MCAP!B:P,5,FALSE)</f>
        <v>16262976</v>
      </c>
      <c r="Q13" s="11">
        <f>VLOOKUP(B13,MB!B:O,5,FALSE)</f>
        <v>2.9</v>
      </c>
      <c r="R13" s="11"/>
    </row>
    <row r="14" spans="1:18" x14ac:dyDescent="0.3">
      <c r="A14" s="20" t="s">
        <v>334</v>
      </c>
      <c r="B14" s="20">
        <v>906195</v>
      </c>
      <c r="C14" s="21">
        <f>VLOOKUP(B14,ESGC!B:M,$C$2,FALSE)</f>
        <v>76.312455298324807</v>
      </c>
      <c r="D14" s="21" t="str">
        <f t="shared" si="0"/>
        <v>A</v>
      </c>
      <c r="E14" s="21">
        <f>VLOOKUP(B14,ESG!A:M,4,FALSE)</f>
        <v>76.312455298324807</v>
      </c>
      <c r="F14" s="11" t="b">
        <f t="shared" si="1"/>
        <v>1</v>
      </c>
      <c r="G14" s="12" t="str">
        <f t="shared" si="2"/>
        <v>A</v>
      </c>
      <c r="H14" s="11">
        <f>VLOOKUP(B14,NI!C:P,5,FALSE)</f>
        <v>2369000</v>
      </c>
      <c r="I14" s="11">
        <f>VLOOKUP(B14,EBITDA!B:O,5,FALSE)</f>
        <v>7874000</v>
      </c>
      <c r="J14" s="11">
        <f>VLOOKUP(B14,EQIT!B:O,5,FALSE)</f>
        <v>67752000</v>
      </c>
      <c r="K14" s="11">
        <f>VLOOKUP(B14,DEBT!B:O,5,FALSE)</f>
        <v>375232000</v>
      </c>
      <c r="L14" s="11">
        <f>VLOOKUP(B14,REV!B:O,5,FALSE)</f>
        <v>51652000</v>
      </c>
      <c r="M14" s="11">
        <f>VLOOKUP(B14,RoA!B:O,5,FALSE)</f>
        <v>0.54</v>
      </c>
      <c r="N14" s="11">
        <f>VLOOKUP(B14,RoE!B:O,5,FALSE)</f>
        <v>4.12</v>
      </c>
      <c r="O14" s="11">
        <f>VLOOKUP(B14,ASSET!B:P,5,FALSE)</f>
        <v>1295775000</v>
      </c>
      <c r="P14" s="11">
        <f>VLOOKUP(B14,MCAP!B:P,5,FALSE)</f>
        <v>124660039</v>
      </c>
      <c r="Q14" s="11">
        <f>VLOOKUP(B14,MB!B:O,5,FALSE)</f>
        <v>1.94</v>
      </c>
      <c r="R14" s="11"/>
    </row>
    <row r="15" spans="1:18" x14ac:dyDescent="0.3">
      <c r="A15" s="20" t="s">
        <v>0</v>
      </c>
      <c r="B15" s="20">
        <v>902172</v>
      </c>
      <c r="C15" s="21">
        <f>VLOOKUP(B15,ESGC!B:M,$C$2,FALSE)</f>
        <v>50.3827432494748</v>
      </c>
      <c r="D15" s="21" t="str">
        <f t="shared" si="0"/>
        <v>B</v>
      </c>
      <c r="E15" s="21">
        <f>VLOOKUP(B15,ESG!A:M,4,FALSE)</f>
        <v>83.524107188604802</v>
      </c>
      <c r="F15" s="11" t="b">
        <f t="shared" si="1"/>
        <v>0</v>
      </c>
      <c r="G15" s="13" t="str">
        <f t="shared" si="2"/>
        <v>A</v>
      </c>
      <c r="H15" s="11">
        <f>VLOOKUP(B15,NI!C:P,5,FALSE)</f>
        <v>3460000</v>
      </c>
      <c r="I15" s="11">
        <f>VLOOKUP(B15,EBITDA!B:O,5,FALSE)</f>
        <v>6476000</v>
      </c>
      <c r="J15" s="11">
        <f>VLOOKUP(B15,EQIT!B:O,5,FALSE)</f>
        <v>9879000</v>
      </c>
      <c r="K15" s="11">
        <f>VLOOKUP(B15,DEBT!B:O,5,FALSE)</f>
        <v>6776000</v>
      </c>
      <c r="L15" s="11">
        <f>VLOOKUP(B15,REV!B:O,5,FALSE)</f>
        <v>25269000</v>
      </c>
      <c r="M15" s="11">
        <f>VLOOKUP(B15,RoA!B:O,5,FALSE)</f>
        <v>14.62</v>
      </c>
      <c r="N15" s="11">
        <f>VLOOKUP(B15,RoE!B:O,5,FALSE)</f>
        <v>32</v>
      </c>
      <c r="O15" s="11">
        <f>VLOOKUP(B15,ASSET!B:P,5,FALSE)</f>
        <v>24740000</v>
      </c>
      <c r="P15" s="11">
        <f>VLOOKUP(B15,MCAP!B:P,5,FALSE)</f>
        <v>39906481</v>
      </c>
      <c r="Q15" s="11">
        <f>VLOOKUP(B15,MB!B:O,5,FALSE)</f>
        <v>5.14</v>
      </c>
      <c r="R15" s="11"/>
    </row>
    <row r="16" spans="1:18" x14ac:dyDescent="0.3">
      <c r="A16" s="20" t="s">
        <v>79</v>
      </c>
      <c r="B16" s="20">
        <v>542868</v>
      </c>
      <c r="C16" s="21">
        <f>VLOOKUP(B16,ESGC!B:M,$C$2,FALSE)</f>
        <v>52.749431818181797</v>
      </c>
      <c r="D16" s="21" t="str">
        <f t="shared" si="0"/>
        <v>B</v>
      </c>
      <c r="E16" s="21">
        <f>VLOOKUP(B16,ESG!A:M,4,FALSE)</f>
        <v>90.498863636363595</v>
      </c>
      <c r="F16" s="11" t="b">
        <f t="shared" si="1"/>
        <v>0</v>
      </c>
      <c r="G16" s="13" t="str">
        <f t="shared" si="2"/>
        <v>A</v>
      </c>
      <c r="H16" s="11">
        <f>VLOOKUP(B16,NI!C:P,5,FALSE)</f>
        <v>8052000</v>
      </c>
      <c r="I16" s="11">
        <f>VLOOKUP(B16,EBITDA!B:O,5,FALSE)</f>
        <v>12318000</v>
      </c>
      <c r="J16" s="11">
        <f>VLOOKUP(B16,EQIT!B:O,5,FALSE)</f>
        <v>34353000</v>
      </c>
      <c r="K16" s="11">
        <f>VLOOKUP(B16,DEBT!B:O,5,FALSE)</f>
        <v>6893000</v>
      </c>
      <c r="L16" s="11">
        <f>VLOOKUP(B16,REV!B:O,5,FALSE)</f>
        <v>39540000</v>
      </c>
      <c r="M16" s="11">
        <f>VLOOKUP(B16,RoA!B:O,5,FALSE)</f>
        <v>15.12</v>
      </c>
      <c r="N16" s="11">
        <f>VLOOKUP(B16,RoE!B:O,5,FALSE)</f>
        <v>24.46</v>
      </c>
      <c r="O16" s="11">
        <f>VLOOKUP(B16,ASSET!B:P,5,FALSE)</f>
        <v>56964000</v>
      </c>
      <c r="P16" s="11">
        <f>VLOOKUP(B16,MCAP!B:P,5,FALSE)</f>
        <v>96055900</v>
      </c>
      <c r="Q16" s="11">
        <f>VLOOKUP(B16,MB!B:O,5,FALSE)</f>
        <v>3.7</v>
      </c>
      <c r="R16" s="11"/>
    </row>
    <row r="17" spans="1:18" x14ac:dyDescent="0.3">
      <c r="A17" s="20" t="s">
        <v>146</v>
      </c>
      <c r="B17" s="20">
        <v>951018</v>
      </c>
      <c r="C17" s="21">
        <f>VLOOKUP(B17,ESGC!B:M,$C$2,FALSE)</f>
        <v>50.597110063096203</v>
      </c>
      <c r="D17" s="21" t="str">
        <f t="shared" si="0"/>
        <v>B</v>
      </c>
      <c r="E17" s="21">
        <f>VLOOKUP(B17,ESG!A:M,4,FALSE)</f>
        <v>86.701466503004099</v>
      </c>
      <c r="F17" s="11" t="b">
        <f t="shared" si="1"/>
        <v>0</v>
      </c>
      <c r="G17" s="13" t="str">
        <f t="shared" si="2"/>
        <v>A</v>
      </c>
      <c r="H17" s="11">
        <f>VLOOKUP(B17,NI!C:P,5,FALSE)</f>
        <v>967000</v>
      </c>
      <c r="I17" s="11">
        <f>VLOOKUP(B17,EBITDA!B:O,5,FALSE)</f>
        <v>2153000</v>
      </c>
      <c r="J17" s="11">
        <f>VLOOKUP(B17,EQIT!B:O,5,FALSE)</f>
        <v>4387000</v>
      </c>
      <c r="K17" s="11">
        <f>VLOOKUP(B17,DEBT!B:O,5,FALSE)</f>
        <v>50000</v>
      </c>
      <c r="L17" s="11">
        <f>VLOOKUP(B17,REV!B:O,5,FALSE)</f>
        <v>14526000</v>
      </c>
      <c r="M17" s="11">
        <f>VLOOKUP(B17,RoA!B:O,5,FALSE)</f>
        <v>13.05</v>
      </c>
      <c r="N17" s="11">
        <f>VLOOKUP(B17,RoE!B:O,5,FALSE)</f>
        <v>22.33</v>
      </c>
      <c r="O17" s="11">
        <f>VLOOKUP(B17,ASSET!B:P,5,FALSE)</f>
        <v>7291000</v>
      </c>
      <c r="P17" s="11">
        <f>VLOOKUP(B17,MCAP!B:P,5,FALSE)</f>
        <v>9292660</v>
      </c>
      <c r="Q17" s="11">
        <f>VLOOKUP(B17,MB!B:O,5,FALSE)</f>
        <v>3.09</v>
      </c>
      <c r="R17" s="11"/>
    </row>
    <row r="18" spans="1:18" x14ac:dyDescent="0.3">
      <c r="A18" s="20" t="s">
        <v>149</v>
      </c>
      <c r="B18" s="20">
        <v>906150</v>
      </c>
      <c r="C18" s="21">
        <f>VLOOKUP(B18,ESGC!B:M,$C$2,FALSE)</f>
        <v>50.859686879887903</v>
      </c>
      <c r="D18" s="21" t="str">
        <f t="shared" si="0"/>
        <v>B</v>
      </c>
      <c r="E18" s="21">
        <f>VLOOKUP(B18,ESG!A:M,4,FALSE)</f>
        <v>86.334758375160405</v>
      </c>
      <c r="F18" s="11" t="b">
        <f t="shared" si="1"/>
        <v>0</v>
      </c>
      <c r="G18" s="13" t="str">
        <f t="shared" si="2"/>
        <v>A</v>
      </c>
      <c r="H18" s="11">
        <f>VLOOKUP(B18,NI!C:P,5,FALSE)</f>
        <v>18089000</v>
      </c>
      <c r="I18" s="11">
        <f>VLOOKUP(B18,EBITDA!B:O,5,FALSE)</f>
        <v>34111000</v>
      </c>
      <c r="J18" s="11">
        <f>VLOOKUP(B18,EQIT!B:O,5,FALSE)</f>
        <v>104665000</v>
      </c>
      <c r="K18" s="11">
        <f>VLOOKUP(B18,DEBT!B:O,5,FALSE)</f>
        <v>523762000</v>
      </c>
      <c r="L18" s="11">
        <f>VLOOKUP(B18,REV!B:O,5,FALSE)</f>
        <v>180929000</v>
      </c>
      <c r="M18" s="11">
        <f>VLOOKUP(B18,RoA!B:O,5,FALSE)</f>
        <v>2.27</v>
      </c>
      <c r="N18" s="11">
        <f>VLOOKUP(B18,RoE!B:O,5,FALSE)</f>
        <v>15.81</v>
      </c>
      <c r="O18" s="11">
        <f>VLOOKUP(B18,ASSET!B:P,5,FALSE)</f>
        <v>797769000</v>
      </c>
      <c r="P18" s="11">
        <f>VLOOKUP(B18,MCAP!B:P,5,FALSE)</f>
        <v>170697731</v>
      </c>
      <c r="Q18" s="11">
        <f>VLOOKUP(B18,MB!B:O,5,FALSE)</f>
        <v>2.5299999999999998</v>
      </c>
      <c r="R18" s="11"/>
    </row>
    <row r="19" spans="1:18" x14ac:dyDescent="0.3">
      <c r="A19" s="20" t="s">
        <v>160</v>
      </c>
      <c r="B19" s="20">
        <v>912030</v>
      </c>
      <c r="C19" s="21">
        <f>VLOOKUP(B19,ESGC!B:M,$C$2,FALSE)</f>
        <v>50.094304110945998</v>
      </c>
      <c r="D19" s="21" t="str">
        <f t="shared" si="0"/>
        <v>B</v>
      </c>
      <c r="E19" s="21">
        <f>VLOOKUP(B19,ESG!A:M,4,FALSE)</f>
        <v>80.188608221891997</v>
      </c>
      <c r="F19" s="11" t="b">
        <f t="shared" si="1"/>
        <v>0</v>
      </c>
      <c r="G19" s="13" t="str">
        <f t="shared" si="2"/>
        <v>A</v>
      </c>
      <c r="H19" s="11">
        <f>VLOOKUP(B19,NI!C:P,5,FALSE)</f>
        <v>306766</v>
      </c>
      <c r="I19" s="11">
        <f>VLOOKUP(B19,EBITDA!B:O,5,FALSE)</f>
        <v>654336</v>
      </c>
      <c r="J19" s="11">
        <f>VLOOKUP(B19,EQIT!B:O,5,FALSE)</f>
        <v>1390786</v>
      </c>
      <c r="K19" s="11">
        <f>VLOOKUP(B19,DEBT!B:O,5,FALSE)</f>
        <v>717309</v>
      </c>
      <c r="L19" s="11">
        <f>VLOOKUP(B19,REV!B:O,5,FALSE)</f>
        <v>4021520</v>
      </c>
      <c r="M19" s="11">
        <f>VLOOKUP(B19,RoA!B:O,5,FALSE)</f>
        <v>10.7</v>
      </c>
      <c r="N19" s="11">
        <f>VLOOKUP(B19,RoE!B:O,5,FALSE)</f>
        <v>22.1</v>
      </c>
      <c r="O19" s="11">
        <f>VLOOKUP(B19,ASSET!B:P,5,FALSE)</f>
        <v>3115766</v>
      </c>
      <c r="P19" s="11">
        <f>VLOOKUP(B19,MCAP!B:P,5,FALSE)</f>
        <v>4061322</v>
      </c>
      <c r="Q19" s="11">
        <f>VLOOKUP(B19,MB!B:O,5,FALSE)</f>
        <v>3.71</v>
      </c>
      <c r="R19" s="11"/>
    </row>
    <row r="20" spans="1:18" x14ac:dyDescent="0.3">
      <c r="A20" s="20" t="s">
        <v>187</v>
      </c>
      <c r="B20" s="20">
        <v>902242</v>
      </c>
      <c r="C20" s="21">
        <f>VLOOKUP(B20,ESGC!B:M,$C$2,FALSE)</f>
        <v>50.391892487470699</v>
      </c>
      <c r="D20" s="21" t="str">
        <f t="shared" si="0"/>
        <v>B</v>
      </c>
      <c r="E20" s="21">
        <f>VLOOKUP(B20,ESG!A:M,4,FALSE)</f>
        <v>82.704688929743696</v>
      </c>
      <c r="F20" s="11" t="b">
        <f t="shared" si="1"/>
        <v>0</v>
      </c>
      <c r="G20" s="13" t="str">
        <f t="shared" si="2"/>
        <v>A</v>
      </c>
      <c r="H20" s="11">
        <f>VLOOKUP(B20,NI!C:P,5,FALSE)</f>
        <v>3025000</v>
      </c>
      <c r="I20" s="11">
        <f>VLOOKUP(B20,EBITDA!B:O,5,FALSE)</f>
        <v>14271000</v>
      </c>
      <c r="J20" s="11">
        <f>VLOOKUP(B20,EQIT!B:O,5,FALSE)</f>
        <v>134945000</v>
      </c>
      <c r="K20" s="11">
        <f>VLOOKUP(B20,DEBT!B:O,5,FALSE)</f>
        <v>633474000</v>
      </c>
      <c r="L20" s="11">
        <f>VLOOKUP(B20,REV!B:O,5,FALSE)</f>
        <v>101491000</v>
      </c>
      <c r="M20" s="11">
        <f>VLOOKUP(B20,RoA!B:O,5,FALSE)</f>
        <v>0.59</v>
      </c>
      <c r="N20" s="11">
        <f>VLOOKUP(B20,RoE!B:O,5,FALSE)</f>
        <v>3.82</v>
      </c>
      <c r="O20" s="11">
        <f>VLOOKUP(B20,ASSET!B:P,5,FALSE)</f>
        <v>2175052000</v>
      </c>
      <c r="P20" s="11">
        <f>VLOOKUP(B20,MCAP!B:P,5,FALSE)</f>
        <v>117544026</v>
      </c>
      <c r="Q20" s="11">
        <f>VLOOKUP(B20,MB!B:O,5,FALSE)</f>
        <v>1.2</v>
      </c>
      <c r="R20" s="11"/>
    </row>
    <row r="21" spans="1:18" x14ac:dyDescent="0.3">
      <c r="A21" s="20" t="s">
        <v>295</v>
      </c>
      <c r="B21" s="20">
        <v>951052</v>
      </c>
      <c r="C21" s="21">
        <f>VLOOKUP(B21,ESGC!B:M,$C$2,FALSE)</f>
        <v>50.472715453194603</v>
      </c>
      <c r="D21" s="21" t="str">
        <f t="shared" si="0"/>
        <v>B</v>
      </c>
      <c r="E21" s="21">
        <f>VLOOKUP(B21,ESG!A:M,4,FALSE)</f>
        <v>85.320430906389205</v>
      </c>
      <c r="F21" s="11" t="b">
        <f t="shared" si="1"/>
        <v>0</v>
      </c>
      <c r="G21" s="13" t="str">
        <f t="shared" si="2"/>
        <v>A</v>
      </c>
      <c r="H21" s="11">
        <f>VLOOKUP(B21,NI!C:P,5,FALSE)</f>
        <v>1789000</v>
      </c>
      <c r="I21" s="11">
        <f>VLOOKUP(B21,EBITDA!B:O,5,FALSE)</f>
        <v>3436000</v>
      </c>
      <c r="J21" s="11">
        <f>VLOOKUP(B21,EQIT!B:O,5,FALSE)</f>
        <v>10891000</v>
      </c>
      <c r="K21" s="11">
        <f>VLOOKUP(B21,DEBT!B:O,5,FALSE)</f>
        <v>34252000</v>
      </c>
      <c r="L21" s="11">
        <f>VLOOKUP(B21,REV!B:O,5,FALSE)</f>
        <v>12922000</v>
      </c>
      <c r="M21" s="11">
        <f>VLOOKUP(B21,RoA!B:O,5,FALSE)</f>
        <v>1.24</v>
      </c>
      <c r="N21" s="11">
        <f>VLOOKUP(B21,RoE!B:O,5,FALSE)</f>
        <v>16.12</v>
      </c>
      <c r="O21" s="11">
        <f>VLOOKUP(B21,ASSET!B:P,5,FALSE)</f>
        <v>173631000</v>
      </c>
      <c r="P21" s="11">
        <f>VLOOKUP(B21,MCAP!B:P,5,FALSE)</f>
        <v>16973163</v>
      </c>
      <c r="Q21" s="11">
        <f>VLOOKUP(B21,MB!B:O,5,FALSE)</f>
        <v>2.4</v>
      </c>
      <c r="R21" s="11"/>
    </row>
    <row r="22" spans="1:18" x14ac:dyDescent="0.3">
      <c r="A22" s="20" t="s">
        <v>316</v>
      </c>
      <c r="B22" s="20">
        <v>702635</v>
      </c>
      <c r="C22" s="21">
        <f>VLOOKUP(B22,ESGC!B:M,$C$2,FALSE)</f>
        <v>53.079357516635397</v>
      </c>
      <c r="D22" s="21" t="str">
        <f t="shared" si="0"/>
        <v>B</v>
      </c>
      <c r="E22" s="21">
        <f>VLOOKUP(B22,ESG!A:M,4,FALSE)</f>
        <v>77.897845468053504</v>
      </c>
      <c r="F22" s="11" t="b">
        <f t="shared" si="1"/>
        <v>0</v>
      </c>
      <c r="G22" s="13" t="str">
        <f t="shared" si="2"/>
        <v>A</v>
      </c>
      <c r="H22" s="11">
        <f>VLOOKUP(B22,NI!C:P,5,FALSE)</f>
        <v>2977000</v>
      </c>
      <c r="I22" s="11">
        <f>VLOOKUP(B22,EBITDA!B:O,5,FALSE)</f>
        <v>5992000</v>
      </c>
      <c r="J22" s="11">
        <f>VLOOKUP(B22,EQIT!B:O,5,FALSE)</f>
        <v>20810000</v>
      </c>
      <c r="K22" s="11">
        <f>VLOOKUP(B22,DEBT!B:O,5,FALSE)</f>
        <v>12794000</v>
      </c>
      <c r="L22" s="11">
        <f>VLOOKUP(B22,REV!B:O,5,FALSE)</f>
        <v>81307000</v>
      </c>
      <c r="M22" s="11">
        <f>VLOOKUP(B22,RoA!B:O,5,FALSE)</f>
        <v>6.36</v>
      </c>
      <c r="N22" s="11">
        <f>VLOOKUP(B22,RoE!B:O,5,FALSE)</f>
        <v>14.6</v>
      </c>
      <c r="O22" s="11">
        <f>VLOOKUP(B22,ASSET!B:P,5,FALSE)</f>
        <v>55815000</v>
      </c>
      <c r="P22" s="11">
        <f>VLOOKUP(B22,MCAP!B:P,5,FALSE)</f>
        <v>31946600</v>
      </c>
      <c r="Q22" s="11">
        <f>VLOOKUP(B22,MB!B:O,5,FALSE)</f>
        <v>1.57</v>
      </c>
      <c r="R22" s="11"/>
    </row>
    <row r="23" spans="1:18" x14ac:dyDescent="0.3">
      <c r="A23" s="20" t="s">
        <v>9</v>
      </c>
      <c r="B23" s="20">
        <v>277642</v>
      </c>
      <c r="C23" s="21">
        <f>VLOOKUP(B23,ESGC!B:M,$C$2,FALSE)</f>
        <v>47.935210803689102</v>
      </c>
      <c r="D23" s="21" t="str">
        <f t="shared" si="0"/>
        <v>C</v>
      </c>
      <c r="E23" s="21">
        <f>VLOOKUP(B23,ESG!A:M,4,FALSE)</f>
        <v>78.479117259552098</v>
      </c>
      <c r="F23" s="11" t="b">
        <f t="shared" si="1"/>
        <v>0</v>
      </c>
      <c r="G23" s="13" t="str">
        <f t="shared" si="2"/>
        <v>A</v>
      </c>
      <c r="H23" s="11">
        <f>VLOOKUP(B23,NI!C:P,5,FALSE)</f>
        <v>693000</v>
      </c>
      <c r="I23" s="11">
        <f>VLOOKUP(B23,EBITDA!B:O,5,FALSE)</f>
        <v>1139000</v>
      </c>
      <c r="J23" s="11">
        <f>VLOOKUP(B23,EQIT!B:O,5,FALSE)</f>
        <v>2559000</v>
      </c>
      <c r="K23" s="11">
        <f>VLOOKUP(B23,DEBT!B:O,5,FALSE)</f>
        <v>2125000</v>
      </c>
      <c r="L23" s="11">
        <f>VLOOKUP(B23,REV!B:O,5,FALSE)</f>
        <v>5774000</v>
      </c>
      <c r="M23" s="11">
        <f>VLOOKUP(B23,RoA!B:O,5,FALSE)</f>
        <v>10.67</v>
      </c>
      <c r="N23" s="11">
        <f>VLOOKUP(B23,RoE!B:O,5,FALSE)</f>
        <v>23.93</v>
      </c>
      <c r="O23" s="11">
        <f>VLOOKUP(B23,ASSET!B:P,5,FALSE)</f>
        <v>6937000</v>
      </c>
      <c r="P23" s="11">
        <f>VLOOKUP(B23,MCAP!B:P,5,FALSE)</f>
        <v>5470500</v>
      </c>
      <c r="Q23" s="11">
        <f>VLOOKUP(B23,MB!B:O,5,FALSE)</f>
        <v>4.5999999999999996</v>
      </c>
      <c r="R23" s="11"/>
    </row>
    <row r="24" spans="1:18" x14ac:dyDescent="0.3">
      <c r="A24" s="20" t="s">
        <v>22</v>
      </c>
      <c r="B24" s="20">
        <v>916305</v>
      </c>
      <c r="C24" s="21">
        <f>VLOOKUP(B24,ESGC!B:M,$C$2,FALSE)</f>
        <v>40.201882343846599</v>
      </c>
      <c r="D24" s="21" t="str">
        <f t="shared" si="0"/>
        <v>C</v>
      </c>
      <c r="E24" s="21">
        <f>VLOOKUP(B24,ESG!A:M,4,FALSE)</f>
        <v>79.893560606060603</v>
      </c>
      <c r="F24" s="11" t="b">
        <f t="shared" si="1"/>
        <v>0</v>
      </c>
      <c r="G24" s="13" t="str">
        <f t="shared" si="2"/>
        <v>A</v>
      </c>
      <c r="H24" s="11">
        <f>VLOOKUP(B24,NI!C:P,5,FALSE)</f>
        <v>-99689000</v>
      </c>
      <c r="I24" s="11">
        <f>VLOOKUP(B24,EBITDA!B:O,5,FALSE)</f>
        <v>-88231000</v>
      </c>
      <c r="J24" s="11">
        <f>VLOOKUP(B24,EQIT!B:O,5,FALSE)</f>
        <v>17353000</v>
      </c>
      <c r="K24" s="11">
        <f>VLOOKUP(B24,DEBT!B:O,5,FALSE)</f>
        <v>193203000</v>
      </c>
      <c r="L24" s="11">
        <f>VLOOKUP(B24,REV!B:O,5,FALSE)</f>
        <v>87388000</v>
      </c>
      <c r="M24" s="11">
        <f>VLOOKUP(B24,RoA!B:O,5,FALSE)</f>
        <v>-9.24</v>
      </c>
      <c r="N24" s="11">
        <f>VLOOKUP(B24,RoE!B:O,5,FALSE)</f>
        <v>-183.14</v>
      </c>
      <c r="O24" s="11">
        <f>VLOOKUP(B24,ASSET!B:P,5,FALSE)</f>
        <v>848684000</v>
      </c>
      <c r="P24" s="11">
        <f>VLOOKUP(B24,MCAP!B:P,5,FALSE)</f>
        <v>4222780</v>
      </c>
      <c r="Q24" s="11">
        <f>VLOOKUP(B24,MB!B:O,5,FALSE)</f>
        <v>0.6</v>
      </c>
      <c r="R24" s="11"/>
    </row>
    <row r="25" spans="1:18" x14ac:dyDescent="0.3">
      <c r="A25" s="20" t="s">
        <v>46</v>
      </c>
      <c r="B25" s="20">
        <v>923937</v>
      </c>
      <c r="C25" s="21">
        <f>VLOOKUP(B25,ESGC!B:M,$C$2,FALSE)</f>
        <v>38.312498425970198</v>
      </c>
      <c r="D25" s="21" t="str">
        <f t="shared" si="0"/>
        <v>C</v>
      </c>
      <c r="E25" s="21">
        <f>VLOOKUP(B25,ESG!A:M,4,FALSE)</f>
        <v>75.212567473409294</v>
      </c>
      <c r="F25" s="11" t="b">
        <f t="shared" si="1"/>
        <v>0</v>
      </c>
      <c r="G25" s="13" t="str">
        <f t="shared" si="2"/>
        <v>A</v>
      </c>
      <c r="H25" s="11">
        <f>VLOOKUP(B25,NI!C:P,5,FALSE)</f>
        <v>2556000</v>
      </c>
      <c r="I25" s="11">
        <f>VLOOKUP(B25,EBITDA!B:O,5,FALSE)</f>
        <v>15312000</v>
      </c>
      <c r="J25" s="11">
        <f>VLOOKUP(B25,EQIT!B:O,5,FALSE)</f>
        <v>137791000</v>
      </c>
      <c r="K25" s="11">
        <f>VLOOKUP(B25,DEBT!B:O,5,FALSE)</f>
        <v>632946000</v>
      </c>
      <c r="L25" s="11">
        <f>VLOOKUP(B25,REV!B:O,5,FALSE)</f>
        <v>112452000</v>
      </c>
      <c r="M25" s="11">
        <f>VLOOKUP(B25,RoA!B:O,5,FALSE)</f>
        <v>0.59</v>
      </c>
      <c r="N25" s="11">
        <f>VLOOKUP(B25,RoE!B:O,5,FALSE)</f>
        <v>1.82</v>
      </c>
      <c r="O25" s="11">
        <f>VLOOKUP(B25,ASSET!B:P,5,FALSE)</f>
        <v>1817943000</v>
      </c>
      <c r="P25" s="11">
        <f>VLOOKUP(B25,MCAP!B:P,5,FALSE)</f>
        <v>70647517</v>
      </c>
      <c r="Q25" s="11">
        <f>VLOOKUP(B25,MB!B:O,5,FALSE)</f>
        <v>1.24</v>
      </c>
      <c r="R25" s="11"/>
    </row>
    <row r="26" spans="1:18" x14ac:dyDescent="0.3">
      <c r="A26" s="20" t="s">
        <v>57</v>
      </c>
      <c r="B26" s="20">
        <v>905080</v>
      </c>
      <c r="C26" s="21">
        <f>VLOOKUP(B26,ESGC!B:M,$C$2,FALSE)</f>
        <v>49.842384143093398</v>
      </c>
      <c r="D26" s="21" t="str">
        <f t="shared" si="0"/>
        <v>C</v>
      </c>
      <c r="E26" s="21">
        <f>VLOOKUP(B26,ESG!A:M,4,FALSE)</f>
        <v>82.703636210715104</v>
      </c>
      <c r="F26" s="11" t="b">
        <f t="shared" si="1"/>
        <v>0</v>
      </c>
      <c r="G26" s="13" t="str">
        <f t="shared" si="2"/>
        <v>A</v>
      </c>
      <c r="H26" s="11">
        <f>VLOOKUP(B26,NI!C:P,5,FALSE)</f>
        <v>3268000</v>
      </c>
      <c r="I26" s="11">
        <f>VLOOKUP(B26,EBITDA!B:O,5,FALSE)</f>
        <v>5980000</v>
      </c>
      <c r="J26" s="11">
        <f>VLOOKUP(B26,EQIT!B:O,5,FALSE)</f>
        <v>12241000</v>
      </c>
      <c r="K26" s="11">
        <f>VLOOKUP(B26,DEBT!B:O,5,FALSE)</f>
        <v>6739000</v>
      </c>
      <c r="L26" s="11">
        <f>VLOOKUP(B26,REV!B:O,5,FALSE)</f>
        <v>20597000</v>
      </c>
      <c r="M26" s="11">
        <f>VLOOKUP(B26,RoA!B:O,5,FALSE)</f>
        <v>21.42</v>
      </c>
      <c r="N26" s="11">
        <f>VLOOKUP(B26,RoE!B:O,5,FALSE)</f>
        <v>46.02</v>
      </c>
      <c r="O26" s="11">
        <f>VLOOKUP(B26,ASSET!B:P,5,FALSE)</f>
        <v>27415000</v>
      </c>
      <c r="P26" s="11">
        <f>VLOOKUP(B26,MCAP!B:P,5,FALSE)</f>
        <v>45895500</v>
      </c>
      <c r="Q26" s="11">
        <f>VLOOKUP(B26,MB!B:O,5,FALSE)</f>
        <v>3.4</v>
      </c>
      <c r="R26" s="11"/>
    </row>
    <row r="27" spans="1:18" x14ac:dyDescent="0.3">
      <c r="A27" s="20" t="s">
        <v>85</v>
      </c>
      <c r="B27" s="20">
        <v>904282</v>
      </c>
      <c r="C27" s="21">
        <f>VLOOKUP(B27,ESGC!B:M,$C$2,FALSE)</f>
        <v>44.155005892299002</v>
      </c>
      <c r="D27" s="21" t="str">
        <f t="shared" si="0"/>
        <v>C</v>
      </c>
      <c r="E27" s="21">
        <f>VLOOKUP(B27,ESG!A:M,4,FALSE)</f>
        <v>86.585873853563498</v>
      </c>
      <c r="F27" s="11" t="b">
        <f t="shared" si="1"/>
        <v>0</v>
      </c>
      <c r="G27" s="13" t="str">
        <f t="shared" si="2"/>
        <v>A</v>
      </c>
      <c r="H27" s="11">
        <f>VLOOKUP(B27,NI!C:P,5,FALSE)</f>
        <v>5807000</v>
      </c>
      <c r="I27" s="11">
        <f>VLOOKUP(B27,EBITDA!B:O,5,FALSE)</f>
        <v>8379000</v>
      </c>
      <c r="J27" s="11">
        <f>VLOOKUP(B27,EQIT!B:O,5,FALSE)</f>
        <v>20472000</v>
      </c>
      <c r="K27" s="11">
        <f>VLOOKUP(B27,DEBT!B:O,5,FALSE)</f>
        <v>9312000</v>
      </c>
      <c r="L27" s="11">
        <f>VLOOKUP(B27,REV!B:O,5,FALSE)</f>
        <v>31944000</v>
      </c>
      <c r="M27" s="11">
        <f>VLOOKUP(B27,RoA!B:O,5,FALSE)</f>
        <v>14.57</v>
      </c>
      <c r="N27" s="11">
        <f>VLOOKUP(B27,RoE!B:O,5,FALSE)</f>
        <v>27.51</v>
      </c>
      <c r="O27" s="11">
        <f>VLOOKUP(B27,ASSET!B:P,5,FALSE)</f>
        <v>40436000</v>
      </c>
      <c r="P27" s="11">
        <f>VLOOKUP(B27,MCAP!B:P,5,FALSE)</f>
        <v>104664240</v>
      </c>
      <c r="Q27" s="11">
        <f>VLOOKUP(B27,MB!B:O,5,FALSE)</f>
        <v>5.95</v>
      </c>
      <c r="R27" s="11"/>
    </row>
    <row r="28" spans="1:18" x14ac:dyDescent="0.3">
      <c r="A28" s="20" t="s">
        <v>98</v>
      </c>
      <c r="B28" s="20">
        <v>905966</v>
      </c>
      <c r="C28" s="21">
        <f>VLOOKUP(B28,ESGC!B:M,$C$2,FALSE)</f>
        <v>45.881719971743799</v>
      </c>
      <c r="D28" s="21" t="str">
        <f t="shared" si="0"/>
        <v>C</v>
      </c>
      <c r="E28" s="21">
        <f>VLOOKUP(B28,ESG!A:M,4,FALSE)</f>
        <v>76.599505517258095</v>
      </c>
      <c r="F28" s="11" t="b">
        <f t="shared" si="1"/>
        <v>0</v>
      </c>
      <c r="G28" s="13" t="str">
        <f t="shared" si="2"/>
        <v>A</v>
      </c>
      <c r="H28" s="11">
        <f>VLOOKUP(B28,NI!C:P,5,FALSE)</f>
        <v>755000</v>
      </c>
      <c r="I28" s="11">
        <f>VLOOKUP(B28,EBITDA!B:O,5,FALSE)</f>
        <v>1293000</v>
      </c>
      <c r="J28" s="11">
        <f>VLOOKUP(B28,EQIT!B:O,5,FALSE)</f>
        <v>3230000</v>
      </c>
      <c r="K28" s="11">
        <f>VLOOKUP(B28,DEBT!B:O,5,FALSE)</f>
        <v>698000</v>
      </c>
      <c r="L28" s="11">
        <f>VLOOKUP(B28,REV!B:O,5,FALSE)</f>
        <v>14342000</v>
      </c>
      <c r="M28" s="11">
        <f>VLOOKUP(B28,RoA!B:O,5,FALSE)</f>
        <v>9.91</v>
      </c>
      <c r="N28" s="11">
        <f>VLOOKUP(B28,RoE!B:O,5,FALSE)</f>
        <v>22.74</v>
      </c>
      <c r="O28" s="11">
        <f>VLOOKUP(B28,ASSET!B:P,5,FALSE)</f>
        <v>8028000</v>
      </c>
      <c r="P28" s="11">
        <f>VLOOKUP(B28,MCAP!B:P,5,FALSE)</f>
        <v>5380749</v>
      </c>
      <c r="Q28" s="11">
        <f>VLOOKUP(B28,MB!B:O,5,FALSE)</f>
        <v>3.66</v>
      </c>
      <c r="R28" s="11"/>
    </row>
    <row r="29" spans="1:18" x14ac:dyDescent="0.3">
      <c r="A29" s="20" t="s">
        <v>99</v>
      </c>
      <c r="B29" s="20">
        <v>912635</v>
      </c>
      <c r="C29" s="21">
        <f>VLOOKUP(B29,ESGC!B:M,$C$2,FALSE)</f>
        <v>46.035233594802797</v>
      </c>
      <c r="D29" s="21" t="str">
        <f t="shared" si="0"/>
        <v>C</v>
      </c>
      <c r="E29" s="21">
        <f>VLOOKUP(B29,ESG!A:M,4,FALSE)</f>
        <v>81.605350910535904</v>
      </c>
      <c r="F29" s="11" t="b">
        <f t="shared" si="1"/>
        <v>0</v>
      </c>
      <c r="G29" s="13" t="str">
        <f t="shared" si="2"/>
        <v>A</v>
      </c>
      <c r="H29" s="11">
        <f>VLOOKUP(B29,NI!C:P,5,FALSE)</f>
        <v>3198000</v>
      </c>
      <c r="I29" s="11">
        <f>VLOOKUP(B29,EBITDA!B:O,5,FALSE)</f>
        <v>7340700</v>
      </c>
      <c r="J29" s="11">
        <f>VLOOKUP(B29,EQIT!B:O,5,FALSE)</f>
        <v>34382900</v>
      </c>
      <c r="K29" s="11">
        <f>VLOOKUP(B29,DEBT!B:O,5,FALSE)</f>
        <v>11754600</v>
      </c>
      <c r="L29" s="11">
        <f>VLOOKUP(B29,REV!B:O,5,FALSE)</f>
        <v>87471900</v>
      </c>
      <c r="M29" s="11">
        <f>VLOOKUP(B29,RoA!B:O,5,FALSE)</f>
        <v>6.15</v>
      </c>
      <c r="N29" s="11">
        <f>VLOOKUP(B29,RoE!B:O,5,FALSE)</f>
        <v>9.76</v>
      </c>
      <c r="O29" s="11">
        <f>VLOOKUP(B29,ASSET!B:P,5,FALSE)</f>
        <v>60959900</v>
      </c>
      <c r="P29" s="11">
        <f>VLOOKUP(B29,MCAP!B:P,5,FALSE)</f>
        <v>41350106</v>
      </c>
      <c r="Q29" s="11">
        <f>VLOOKUP(B29,MB!B:O,5,FALSE)</f>
        <v>1.51</v>
      </c>
      <c r="R29" s="11"/>
    </row>
    <row r="30" spans="1:18" x14ac:dyDescent="0.3">
      <c r="A30" s="20" t="s">
        <v>131</v>
      </c>
      <c r="B30" s="20">
        <v>902317</v>
      </c>
      <c r="C30" s="21">
        <f>VLOOKUP(B30,ESGC!B:M,$C$2,FALSE)</f>
        <v>45.667189132706298</v>
      </c>
      <c r="D30" s="21" t="str">
        <f t="shared" si="0"/>
        <v>C</v>
      </c>
      <c r="E30" s="21">
        <f>VLOOKUP(B30,ESG!A:M,4,FALSE)</f>
        <v>78.403343782654105</v>
      </c>
      <c r="F30" s="11" t="b">
        <f t="shared" si="1"/>
        <v>0</v>
      </c>
      <c r="G30" s="13" t="str">
        <f t="shared" si="2"/>
        <v>A</v>
      </c>
      <c r="H30" s="11">
        <f>VLOOKUP(B30,NI!C:P,5,FALSE)</f>
        <v>2716000</v>
      </c>
      <c r="I30" s="11">
        <f>VLOOKUP(B30,EBITDA!B:O,5,FALSE)</f>
        <v>7207000</v>
      </c>
      <c r="J30" s="11">
        <f>VLOOKUP(B30,EQIT!B:O,5,FALSE)</f>
        <v>11047000</v>
      </c>
      <c r="K30" s="11">
        <f>VLOOKUP(B30,DEBT!B:O,5,FALSE)</f>
        <v>13151000</v>
      </c>
      <c r="L30" s="11">
        <f>VLOOKUP(B30,REV!B:O,5,FALSE)</f>
        <v>18859000</v>
      </c>
      <c r="M30" s="11">
        <f>VLOOKUP(B30,RoA!B:O,5,FALSE)</f>
        <v>7.06</v>
      </c>
      <c r="N30" s="11">
        <f>VLOOKUP(B30,RoE!B:O,5,FALSE)</f>
        <v>25.84</v>
      </c>
      <c r="O30" s="11">
        <f>VLOOKUP(B30,ASSET!B:P,5,FALSE)</f>
        <v>47817000</v>
      </c>
      <c r="P30" s="11">
        <f>VLOOKUP(B30,MCAP!B:P,5,FALSE)</f>
        <v>36591380</v>
      </c>
      <c r="Q30" s="11">
        <f>VLOOKUP(B30,MB!B:O,5,FALSE)</f>
        <v>4.04</v>
      </c>
      <c r="R30" s="11"/>
    </row>
    <row r="31" spans="1:18" x14ac:dyDescent="0.3">
      <c r="A31" s="20" t="s">
        <v>134</v>
      </c>
      <c r="B31" s="20">
        <v>905039</v>
      </c>
      <c r="C31" s="21">
        <f>VLOOKUP(B31,ESGC!B:M,$C$2,FALSE)</f>
        <v>44.311591334695201</v>
      </c>
      <c r="D31" s="21" t="str">
        <f t="shared" si="0"/>
        <v>C</v>
      </c>
      <c r="E31" s="21">
        <f>VLOOKUP(B31,ESG!A:M,4,FALSE)</f>
        <v>86.937789410963504</v>
      </c>
      <c r="F31" s="11" t="b">
        <f t="shared" si="1"/>
        <v>0</v>
      </c>
      <c r="G31" s="13" t="str">
        <f t="shared" si="2"/>
        <v>A</v>
      </c>
      <c r="H31" s="11">
        <f>VLOOKUP(B31,NI!C:P,5,FALSE)</f>
        <v>45220000</v>
      </c>
      <c r="I31" s="11">
        <f>VLOOKUP(B31,EBITDA!B:O,5,FALSE)</f>
        <v>85368000</v>
      </c>
      <c r="J31" s="11">
        <f>VLOOKUP(B31,EQIT!B:O,5,FALSE)</f>
        <v>112965000</v>
      </c>
      <c r="K31" s="11">
        <f>VLOOKUP(B31,DEBT!B:O,5,FALSE)</f>
        <v>9425000</v>
      </c>
      <c r="L31" s="11">
        <f>VLOOKUP(B31,REV!B:O,5,FALSE)</f>
        <v>425071000</v>
      </c>
      <c r="M31" s="11">
        <f>VLOOKUP(B31,RoA!B:O,5,FALSE)</f>
        <v>19.559999999999999</v>
      </c>
      <c r="N31" s="11">
        <f>VLOOKUP(B31,RoE!B:O,5,FALSE)</f>
        <v>38.53</v>
      </c>
      <c r="O31" s="11">
        <f>VLOOKUP(B31,ASSET!B:P,5,FALSE)</f>
        <v>226327000</v>
      </c>
      <c r="P31" s="11">
        <f>VLOOKUP(B31,MCAP!B:P,5,FALSE)</f>
        <v>397234080</v>
      </c>
      <c r="Q31" s="11">
        <f>VLOOKUP(B31,MB!B:O,5,FALSE)</f>
        <v>3.66</v>
      </c>
      <c r="R31" s="11"/>
    </row>
    <row r="32" spans="1:18" x14ac:dyDescent="0.3">
      <c r="A32" s="20" t="s">
        <v>156</v>
      </c>
      <c r="B32" s="20">
        <v>904678</v>
      </c>
      <c r="C32" s="21">
        <f>VLOOKUP(B32,ESGC!B:M,$C$2,FALSE)</f>
        <v>41.7175469404295</v>
      </c>
      <c r="D32" s="21" t="str">
        <f t="shared" si="0"/>
        <v>C</v>
      </c>
      <c r="E32" s="21">
        <f>VLOOKUP(B32,ESG!A:M,4,FALSE)</f>
        <v>82.526002971768193</v>
      </c>
      <c r="F32" s="11" t="b">
        <f t="shared" si="1"/>
        <v>0</v>
      </c>
      <c r="G32" s="13" t="str">
        <f t="shared" si="2"/>
        <v>A</v>
      </c>
      <c r="H32" s="11">
        <f>VLOOKUP(B32,NI!C:P,5,FALSE)</f>
        <v>1538000</v>
      </c>
      <c r="I32" s="11">
        <f>VLOOKUP(B32,EBITDA!B:O,5,FALSE)</f>
        <v>4061000</v>
      </c>
      <c r="J32" s="11">
        <f>VLOOKUP(B32,EQIT!B:O,5,FALSE)</f>
        <v>7725000</v>
      </c>
      <c r="K32" s="11">
        <f>VLOOKUP(B32,DEBT!B:O,5,FALSE)</f>
        <v>2612000</v>
      </c>
      <c r="L32" s="11">
        <f>VLOOKUP(B32,REV!B:O,5,FALSE)</f>
        <v>18279000</v>
      </c>
      <c r="M32" s="11">
        <f>VLOOKUP(B32,RoA!B:O,5,FALSE)</f>
        <v>12.16</v>
      </c>
      <c r="N32" s="11">
        <f>VLOOKUP(B32,RoE!B:O,5,FALSE)</f>
        <v>21.08</v>
      </c>
      <c r="O32" s="11">
        <f>VLOOKUP(B32,ASSET!B:P,5,FALSE)</f>
        <v>14228000</v>
      </c>
      <c r="P32" s="11">
        <f>VLOOKUP(B32,MCAP!B:P,5,FALSE)</f>
        <v>16271100</v>
      </c>
      <c r="Q32" s="11">
        <f>VLOOKUP(B32,MB!B:O,5,FALSE)</f>
        <v>4.2699999999999996</v>
      </c>
      <c r="R32" s="11"/>
    </row>
    <row r="33" spans="1:18" x14ac:dyDescent="0.3">
      <c r="A33" s="20" t="s">
        <v>169</v>
      </c>
      <c r="B33" s="20">
        <v>905277</v>
      </c>
      <c r="C33" s="21">
        <f>VLOOKUP(B33,ESGC!B:M,$C$2,FALSE)</f>
        <v>47.915877290737903</v>
      </c>
      <c r="D33" s="21" t="str">
        <f t="shared" si="0"/>
        <v>C</v>
      </c>
      <c r="E33" s="21">
        <f>VLOOKUP(B33,ESG!A:M,4,FALSE)</f>
        <v>87.498421248142606</v>
      </c>
      <c r="F33" s="11" t="b">
        <f t="shared" si="1"/>
        <v>0</v>
      </c>
      <c r="G33" s="13" t="str">
        <f t="shared" si="2"/>
        <v>A</v>
      </c>
      <c r="H33" s="11">
        <f>VLOOKUP(B33,NI!C:P,5,FALSE)</f>
        <v>8329000</v>
      </c>
      <c r="I33" s="11">
        <f>VLOOKUP(B33,EBITDA!B:O,5,FALSE)</f>
        <v>14296000</v>
      </c>
      <c r="J33" s="11">
        <f>VLOOKUP(B33,EQIT!B:O,5,FALSE)</f>
        <v>38942000</v>
      </c>
      <c r="K33" s="11">
        <f>VLOOKUP(B33,DEBT!B:O,5,FALSE)</f>
        <v>17852000</v>
      </c>
      <c r="L33" s="11">
        <f>VLOOKUP(B33,REV!B:O,5,FALSE)</f>
        <v>118364000</v>
      </c>
      <c r="M33" s="11">
        <f>VLOOKUP(B33,RoA!B:O,5,FALSE)</f>
        <v>8.6199999999999992</v>
      </c>
      <c r="N33" s="11">
        <f>VLOOKUP(B33,RoE!B:O,5,FALSE)</f>
        <v>21.5</v>
      </c>
      <c r="O33" s="11">
        <f>VLOOKUP(B33,ASSET!B:P,5,FALSE)</f>
        <v>112539000</v>
      </c>
      <c r="P33" s="11">
        <f>VLOOKUP(B33,MCAP!B:P,5,FALSE)</f>
        <v>87651346</v>
      </c>
      <c r="Q33" s="11">
        <f>VLOOKUP(B33,MB!B:O,5,FALSE)</f>
        <v>3.04</v>
      </c>
      <c r="R33" s="11"/>
    </row>
    <row r="34" spans="1:18" x14ac:dyDescent="0.3">
      <c r="A34" s="20" t="s">
        <v>174</v>
      </c>
      <c r="B34" s="20">
        <v>922726</v>
      </c>
      <c r="C34" s="21">
        <f>VLOOKUP(B34,ESGC!B:M,$C$2,FALSE)</f>
        <v>44.137524400547697</v>
      </c>
      <c r="D34" s="21" t="str">
        <f t="shared" si="0"/>
        <v>C</v>
      </c>
      <c r="E34" s="21">
        <f>VLOOKUP(B34,ESG!A:M,4,FALSE)</f>
        <v>83.373088016781693</v>
      </c>
      <c r="F34" s="11" t="b">
        <f t="shared" si="1"/>
        <v>0</v>
      </c>
      <c r="G34" s="13" t="str">
        <f t="shared" si="2"/>
        <v>A</v>
      </c>
      <c r="H34" s="11">
        <f>VLOOKUP(B34,NI!C:P,5,FALSE)</f>
        <v>5292000</v>
      </c>
      <c r="I34" s="11">
        <f>VLOOKUP(B34,EBITDA!B:O,5,FALSE)</f>
        <v>14066000</v>
      </c>
      <c r="J34" s="11">
        <f>VLOOKUP(B34,EQIT!B:O,5,FALSE)</f>
        <v>39088000</v>
      </c>
      <c r="K34" s="11">
        <f>VLOOKUP(B34,DEBT!B:O,5,FALSE)</f>
        <v>1988000</v>
      </c>
      <c r="L34" s="11">
        <f>VLOOKUP(B34,REV!B:O,5,FALSE)</f>
        <v>37586000</v>
      </c>
      <c r="M34" s="11">
        <f>VLOOKUP(B34,RoA!B:O,5,FALSE)</f>
        <v>10.06</v>
      </c>
      <c r="N34" s="11">
        <f>VLOOKUP(B34,RoE!B:O,5,FALSE)</f>
        <v>12.93</v>
      </c>
      <c r="O34" s="11">
        <f>VLOOKUP(B34,ASSET!B:P,5,FALSE)</f>
        <v>49938000</v>
      </c>
      <c r="P34" s="11">
        <f>VLOOKUP(B34,MCAP!B:P,5,FALSE)</f>
        <v>81538920</v>
      </c>
      <c r="Q34" s="11">
        <f>VLOOKUP(B34,MB!B:O,5,FALSE)</f>
        <v>2.77</v>
      </c>
      <c r="R34" s="11"/>
    </row>
    <row r="35" spans="1:18" x14ac:dyDescent="0.3">
      <c r="A35" s="20" t="s">
        <v>176</v>
      </c>
      <c r="B35" s="20">
        <v>906187</v>
      </c>
      <c r="C35" s="21">
        <f>VLOOKUP(B35,ESGC!B:M,$C$2,FALSE)</f>
        <v>45.8199945887445</v>
      </c>
      <c r="D35" s="21" t="str">
        <f t="shared" si="0"/>
        <v>C</v>
      </c>
      <c r="E35" s="21">
        <f>VLOOKUP(B35,ESG!A:M,4,FALSE)</f>
        <v>83.847781385281394</v>
      </c>
      <c r="F35" s="11" t="b">
        <f t="shared" si="1"/>
        <v>0</v>
      </c>
      <c r="G35" s="13" t="str">
        <f t="shared" si="2"/>
        <v>A</v>
      </c>
      <c r="H35" s="11">
        <f>VLOOKUP(B35,NI!C:P,5,FALSE)</f>
        <v>12334000</v>
      </c>
      <c r="I35" s="11">
        <f>VLOOKUP(B35,EBITDA!B:O,5,FALSE)</f>
        <v>22838000</v>
      </c>
      <c r="J35" s="11">
        <f>VLOOKUP(B35,EQIT!B:O,5,FALSE)</f>
        <v>13465000</v>
      </c>
      <c r="K35" s="11">
        <f>VLOOKUP(B35,DEBT!B:O,5,FALSE)</f>
        <v>33925000</v>
      </c>
      <c r="L35" s="11">
        <f>VLOOKUP(B35,REV!B:O,5,FALSE)</f>
        <v>103630000</v>
      </c>
      <c r="M35" s="11">
        <f>VLOOKUP(B35,RoA!B:O,5,FALSE)</f>
        <v>11.55</v>
      </c>
      <c r="N35" s="11">
        <f>VLOOKUP(B35,RoE!B:O,5,FALSE)</f>
        <v>58.83</v>
      </c>
      <c r="O35" s="11">
        <f>VLOOKUP(B35,ASSET!B:P,5,FALSE)</f>
        <v>102254000</v>
      </c>
      <c r="P35" s="11">
        <f>VLOOKUP(B35,MCAP!B:P,5,FALSE)</f>
        <v>112698313</v>
      </c>
      <c r="Q35" s="11">
        <f>VLOOKUP(B35,MB!B:O,5,FALSE)</f>
        <v>11.96</v>
      </c>
      <c r="R35" s="11"/>
    </row>
    <row r="36" spans="1:18" x14ac:dyDescent="0.3">
      <c r="A36" s="20" t="s">
        <v>186</v>
      </c>
      <c r="B36" s="20">
        <v>545615</v>
      </c>
      <c r="C36" s="21">
        <f>VLOOKUP(B36,ESGC!B:M,$C$2,FALSE)</f>
        <v>47.469890269698503</v>
      </c>
      <c r="D36" s="21" t="str">
        <f t="shared" si="0"/>
        <v>C</v>
      </c>
      <c r="E36" s="21">
        <f>VLOOKUP(B36,ESG!A:M,4,FALSE)</f>
        <v>89.6119116869381</v>
      </c>
      <c r="F36" s="11" t="b">
        <f t="shared" si="1"/>
        <v>0</v>
      </c>
      <c r="G36" s="13" t="str">
        <f t="shared" si="2"/>
        <v>A</v>
      </c>
      <c r="H36" s="11">
        <f>VLOOKUP(B36,NI!C:P,5,FALSE)</f>
        <v>1095000</v>
      </c>
      <c r="I36" s="11">
        <f>VLOOKUP(B36,EBITDA!B:O,5,FALSE)</f>
        <v>2981000</v>
      </c>
      <c r="J36" s="11">
        <f>VLOOKUP(B36,EQIT!B:O,5,FALSE)</f>
        <v>15494000</v>
      </c>
      <c r="K36" s="11">
        <f>VLOOKUP(B36,DEBT!B:O,5,FALSE)</f>
        <v>4264000</v>
      </c>
      <c r="L36" s="11">
        <f>VLOOKUP(B36,REV!B:O,5,FALSE)</f>
        <v>20199000</v>
      </c>
      <c r="M36" s="11">
        <f>VLOOKUP(B36,RoA!B:O,5,FALSE)</f>
        <v>6.1</v>
      </c>
      <c r="N36" s="11">
        <f>VLOOKUP(B36,RoE!B:O,5,FALSE)</f>
        <v>9.98</v>
      </c>
      <c r="O36" s="11">
        <f>VLOOKUP(B36,ASSET!B:P,5,FALSE)</f>
        <v>27685000</v>
      </c>
      <c r="P36" s="11">
        <f>VLOOKUP(B36,MCAP!B:P,5,FALSE)</f>
        <v>10212172</v>
      </c>
      <c r="Q36" s="11">
        <f>VLOOKUP(B36,MB!B:O,5,FALSE)</f>
        <v>1.26</v>
      </c>
      <c r="R36" s="11"/>
    </row>
    <row r="37" spans="1:18" x14ac:dyDescent="0.3">
      <c r="A37" s="20" t="s">
        <v>223</v>
      </c>
      <c r="B37" s="20">
        <v>719643</v>
      </c>
      <c r="C37" s="21">
        <f>VLOOKUP(B37,ESGC!B:M,$C$2,FALSE)</f>
        <v>45.7722711542973</v>
      </c>
      <c r="D37" s="21" t="str">
        <f t="shared" si="0"/>
        <v>C</v>
      </c>
      <c r="E37" s="21">
        <f>VLOOKUP(B37,ESG!A:M,4,FALSE)</f>
        <v>88.912963361226204</v>
      </c>
      <c r="F37" s="11" t="b">
        <f t="shared" si="1"/>
        <v>0</v>
      </c>
      <c r="G37" s="13" t="str">
        <f t="shared" si="2"/>
        <v>A</v>
      </c>
      <c r="H37" s="11">
        <f>VLOOKUP(B37,NI!C:P,5,FALSE)</f>
        <v>17681000</v>
      </c>
      <c r="I37" s="11">
        <f>VLOOKUP(B37,EBITDA!B:O,5,FALSE)</f>
        <v>25870000</v>
      </c>
      <c r="J37" s="11">
        <f>VLOOKUP(B37,EQIT!B:O,5,FALSE)</f>
        <v>36286000</v>
      </c>
      <c r="K37" s="11">
        <f>VLOOKUP(B37,DEBT!B:O,5,FALSE)</f>
        <v>0</v>
      </c>
      <c r="L37" s="11">
        <f>VLOOKUP(B37,REV!B:O,5,FALSE)</f>
        <v>60420000</v>
      </c>
      <c r="M37" s="11">
        <f>VLOOKUP(B37,RoA!B:O,5,FALSE)</f>
        <v>26.46</v>
      </c>
      <c r="N37" s="11">
        <f>VLOOKUP(B37,RoE!B:O,5,FALSE)</f>
        <v>52.48</v>
      </c>
      <c r="O37" s="11">
        <f>VLOOKUP(B37,ASSET!B:P,5,FALSE)</f>
        <v>71844000</v>
      </c>
      <c r="P37" s="11">
        <f>VLOOKUP(B37,MCAP!B:P,5,FALSE)</f>
        <v>177895440</v>
      </c>
      <c r="Q37" s="11">
        <f>VLOOKUP(B37,MB!B:O,5,FALSE)</f>
        <v>5.81</v>
      </c>
      <c r="R37" s="11"/>
    </row>
    <row r="38" spans="1:18" x14ac:dyDescent="0.3">
      <c r="A38" s="20" t="s">
        <v>230</v>
      </c>
      <c r="B38" s="20">
        <v>904878</v>
      </c>
      <c r="C38" s="21">
        <f>VLOOKUP(B38,ESGC!B:M,$C$2,FALSE)</f>
        <v>47.3713726946945</v>
      </c>
      <c r="D38" s="21" t="str">
        <f t="shared" si="0"/>
        <v>C</v>
      </c>
      <c r="E38" s="21">
        <f>VLOOKUP(B38,ESG!A:M,4,FALSE)</f>
        <v>80.036863036447798</v>
      </c>
      <c r="F38" s="11" t="b">
        <f t="shared" si="1"/>
        <v>0</v>
      </c>
      <c r="G38" s="13" t="str">
        <f t="shared" si="2"/>
        <v>A</v>
      </c>
      <c r="H38" s="11">
        <f>VLOOKUP(B38,NI!C:P,5,FALSE)</f>
        <v>-4244000</v>
      </c>
      <c r="I38" s="11">
        <f>VLOOKUP(B38,EBITDA!B:O,5,FALSE)</f>
        <v>-1582000</v>
      </c>
      <c r="J38" s="11">
        <f>VLOOKUP(B38,EQIT!B:O,5,FALSE)</f>
        <v>9507000</v>
      </c>
      <c r="K38" s="11">
        <f>VLOOKUP(B38,DEBT!B:O,5,FALSE)</f>
        <v>4033000</v>
      </c>
      <c r="L38" s="11">
        <f>VLOOKUP(B38,REV!B:O,5,FALSE)</f>
        <v>30146000</v>
      </c>
      <c r="M38" s="11">
        <f>VLOOKUP(B38,RoA!B:O,5,FALSE)</f>
        <v>-14.18</v>
      </c>
      <c r="N38" s="11">
        <f>VLOOKUP(B38,RoE!B:O,5,FALSE)</f>
        <v>-34.01</v>
      </c>
      <c r="O38" s="11">
        <f>VLOOKUP(B38,ASSET!B:P,5,FALSE)</f>
        <v>25441000</v>
      </c>
      <c r="P38" s="11">
        <f>VLOOKUP(B38,MCAP!B:P,5,FALSE)</f>
        <v>10084895</v>
      </c>
      <c r="Q38" s="11">
        <f>VLOOKUP(B38,MB!B:O,5,FALSE)</f>
        <v>1.79</v>
      </c>
      <c r="R38" s="11"/>
    </row>
    <row r="39" spans="1:18" x14ac:dyDescent="0.3">
      <c r="A39" s="20" t="s">
        <v>237</v>
      </c>
      <c r="B39" s="20">
        <v>993249</v>
      </c>
      <c r="C39" s="21">
        <f>VLOOKUP(B39,ESGC!B:M,$C$2,FALSE)</f>
        <v>47.930092592592501</v>
      </c>
      <c r="D39" s="21" t="str">
        <f t="shared" si="0"/>
        <v>C</v>
      </c>
      <c r="E39" s="21">
        <f>VLOOKUP(B39,ESG!A:M,4,FALSE)</f>
        <v>75.489814814814807</v>
      </c>
      <c r="F39" s="11" t="b">
        <f t="shared" si="1"/>
        <v>0</v>
      </c>
      <c r="G39" s="13" t="str">
        <f t="shared" si="2"/>
        <v>A</v>
      </c>
      <c r="H39" s="11">
        <f>VLOOKUP(B39,NI!C:P,5,FALSE)</f>
        <v>1883400</v>
      </c>
      <c r="I39" s="11">
        <f>VLOOKUP(B39,EBITDA!B:O,5,FALSE)</f>
        <v>2854400</v>
      </c>
      <c r="J39" s="11">
        <f>VLOOKUP(B39,EQIT!B:O,5,FALSE)</f>
        <v>7825300</v>
      </c>
      <c r="K39" s="11">
        <f>VLOOKUP(B39,DEBT!B:O,5,FALSE)</f>
        <v>625100</v>
      </c>
      <c r="L39" s="11">
        <f>VLOOKUP(B39,REV!B:O,5,FALSE)</f>
        <v>18627000</v>
      </c>
      <c r="M39" s="11">
        <f>VLOOKUP(B39,RoA!B:O,5,FALSE)</f>
        <v>16.87</v>
      </c>
      <c r="N39" s="11">
        <f>VLOOKUP(B39,RoE!B:O,5,FALSE)</f>
        <v>25.36</v>
      </c>
      <c r="O39" s="11">
        <f>VLOOKUP(B39,ASSET!B:P,5,FALSE)</f>
        <v>12105200</v>
      </c>
      <c r="P39" s="11">
        <f>VLOOKUP(B39,MCAP!B:P,5,FALSE)</f>
        <v>25046100</v>
      </c>
      <c r="Q39" s="11">
        <f>VLOOKUP(B39,MB!B:O,5,FALSE)</f>
        <v>3.55</v>
      </c>
      <c r="R39" s="11"/>
    </row>
    <row r="40" spans="1:18" x14ac:dyDescent="0.3">
      <c r="A40" s="20" t="s">
        <v>246</v>
      </c>
      <c r="B40" s="20">
        <v>905102</v>
      </c>
      <c r="C40" s="21">
        <f>VLOOKUP(B40,ESGC!B:M,$C$2,FALSE)</f>
        <v>43.877170582226697</v>
      </c>
      <c r="D40" s="21" t="str">
        <f t="shared" si="0"/>
        <v>C</v>
      </c>
      <c r="E40" s="21">
        <f>VLOOKUP(B40,ESG!A:M,4,FALSE)</f>
        <v>75.394790602655704</v>
      </c>
      <c r="F40" s="11" t="b">
        <f t="shared" si="1"/>
        <v>0</v>
      </c>
      <c r="G40" s="13" t="str">
        <f t="shared" si="2"/>
        <v>A</v>
      </c>
      <c r="H40" s="11">
        <f>VLOOKUP(B40,NI!C:P,5,FALSE)</f>
        <v>6857000</v>
      </c>
      <c r="I40" s="11">
        <f>VLOOKUP(B40,EBITDA!B:O,5,FALSE)</f>
        <v>14210000</v>
      </c>
      <c r="J40" s="11">
        <f>VLOOKUP(B40,EQIT!B:O,5,FALSE)</f>
        <v>27300000</v>
      </c>
      <c r="K40" s="11">
        <f>VLOOKUP(B40,DEBT!B:O,5,FALSE)</f>
        <v>2772000</v>
      </c>
      <c r="L40" s="11">
        <f>VLOOKUP(B40,REV!B:O,5,FALSE)</f>
        <v>24217000</v>
      </c>
      <c r="M40" s="11">
        <f>VLOOKUP(B40,RoA!B:O,5,FALSE)</f>
        <v>17.78</v>
      </c>
      <c r="N40" s="11">
        <f>VLOOKUP(B40,RoE!B:O,5,FALSE)</f>
        <v>27.36</v>
      </c>
      <c r="O40" s="11">
        <f>VLOOKUP(B40,ASSET!B:P,5,FALSE)</f>
        <v>41537000</v>
      </c>
      <c r="P40" s="11">
        <f>VLOOKUP(B40,MCAP!B:P,5,FALSE)</f>
        <v>48606702</v>
      </c>
      <c r="Q40" s="11">
        <f>VLOOKUP(B40,MB!B:O,5,FALSE)</f>
        <v>2.41</v>
      </c>
      <c r="R40" s="11"/>
    </row>
    <row r="41" spans="1:18" x14ac:dyDescent="0.3">
      <c r="A41" s="20" t="s">
        <v>254</v>
      </c>
      <c r="B41" s="20">
        <v>905677</v>
      </c>
      <c r="C41" s="21">
        <f>VLOOKUP(B41,ESGC!B:M,$C$2,FALSE)</f>
        <v>46.223567915150802</v>
      </c>
      <c r="D41" s="21" t="str">
        <f t="shared" si="0"/>
        <v>C</v>
      </c>
      <c r="E41" s="21">
        <f>VLOOKUP(B41,ESG!A:M,4,FALSE)</f>
        <v>85.550584106163797</v>
      </c>
      <c r="F41" s="11" t="b">
        <f t="shared" si="1"/>
        <v>0</v>
      </c>
      <c r="G41" s="13" t="str">
        <f t="shared" si="2"/>
        <v>A</v>
      </c>
      <c r="H41" s="11">
        <f>VLOOKUP(B41,NI!C:P,5,FALSE)</f>
        <v>5132000</v>
      </c>
      <c r="I41" s="11">
        <f>VLOOKUP(B41,EBITDA!B:O,5,FALSE)</f>
        <v>8519000</v>
      </c>
      <c r="J41" s="11">
        <f>VLOOKUP(B41,EQIT!B:O,5,FALSE)</f>
        <v>12065000</v>
      </c>
      <c r="K41" s="11">
        <f>VLOOKUP(B41,DEBT!B:O,5,FALSE)</f>
        <v>8227000</v>
      </c>
      <c r="L41" s="11">
        <f>VLOOKUP(B41,REV!B:O,5,FALSE)</f>
        <v>43251000</v>
      </c>
      <c r="M41" s="11">
        <f>VLOOKUP(B41,RoA!B:O,5,FALSE)</f>
        <v>15.17</v>
      </c>
      <c r="N41" s="11">
        <f>VLOOKUP(B41,RoE!B:O,5,FALSE)</f>
        <v>35.08</v>
      </c>
      <c r="O41" s="11">
        <f>VLOOKUP(B41,ASSET!B:P,5,FALSE)</f>
        <v>35994000</v>
      </c>
      <c r="P41" s="11">
        <f>VLOOKUP(B41,MCAP!B:P,5,FALSE)</f>
        <v>85057810</v>
      </c>
      <c r="Q41" s="11">
        <f>VLOOKUP(B41,MB!B:O,5,FALSE)</f>
        <v>9.5</v>
      </c>
      <c r="R41" s="11"/>
    </row>
    <row r="42" spans="1:18" x14ac:dyDescent="0.3">
      <c r="A42" s="20" t="s">
        <v>329</v>
      </c>
      <c r="B42" s="20">
        <v>916548</v>
      </c>
      <c r="C42" s="21">
        <f>VLOOKUP(B42,ESGC!B:M,$C$2,FALSE)</f>
        <v>39.498438660846901</v>
      </c>
      <c r="D42" s="21" t="str">
        <f t="shared" si="0"/>
        <v>C</v>
      </c>
      <c r="E42" s="21">
        <f>VLOOKUP(B42,ESG!A:M,4,FALSE)</f>
        <v>77.434377321693901</v>
      </c>
      <c r="F42" s="11" t="b">
        <f t="shared" si="1"/>
        <v>0</v>
      </c>
      <c r="G42" s="13" t="str">
        <f t="shared" si="2"/>
        <v>A</v>
      </c>
      <c r="H42" s="11">
        <f>VLOOKUP(B42,NI!C:P,5,FALSE)</f>
        <v>13188000</v>
      </c>
      <c r="I42" s="11">
        <f>VLOOKUP(B42,EBITDA!B:O,5,FALSE)</f>
        <v>29821000</v>
      </c>
      <c r="J42" s="11">
        <f>VLOOKUP(B42,EQIT!B:O,5,FALSE)</f>
        <v>65285000</v>
      </c>
      <c r="K42" s="11">
        <f>VLOOKUP(B42,DEBT!B:O,5,FALSE)</f>
        <v>42218000</v>
      </c>
      <c r="L42" s="11">
        <f>VLOOKUP(B42,REV!B:O,5,FALSE)</f>
        <v>405607000</v>
      </c>
      <c r="M42" s="11">
        <f>VLOOKUP(B42,RoA!B:O,5,FALSE)</f>
        <v>9.07</v>
      </c>
      <c r="N42" s="11">
        <f>VLOOKUP(B42,RoE!B:O,5,FALSE)</f>
        <v>20.63</v>
      </c>
      <c r="O42" s="11">
        <f>VLOOKUP(B42,ASSET!B:P,5,FALSE)</f>
        <v>163227000</v>
      </c>
      <c r="P42" s="11">
        <f>VLOOKUP(B42,MCAP!B:P,5,FALSE)</f>
        <v>220035500</v>
      </c>
      <c r="Q42" s="11">
        <f>VLOOKUP(B42,MB!B:O,5,FALSE)</f>
        <v>3.6</v>
      </c>
      <c r="R42" s="11"/>
    </row>
    <row r="43" spans="1:18" x14ac:dyDescent="0.3">
      <c r="A43" s="20" t="s">
        <v>330</v>
      </c>
      <c r="B43" s="20">
        <v>921964</v>
      </c>
      <c r="C43" s="21">
        <f>VLOOKUP(B43,ESGC!B:M,$C$2,FALSE)</f>
        <v>38.795819304152602</v>
      </c>
      <c r="D43" s="21" t="str">
        <f t="shared" si="0"/>
        <v>C</v>
      </c>
      <c r="E43" s="21">
        <f>VLOOKUP(B43,ESG!A:M,4,FALSE)</f>
        <v>76.974354657687897</v>
      </c>
      <c r="F43" s="11" t="b">
        <f t="shared" si="1"/>
        <v>0</v>
      </c>
      <c r="G43" s="13" t="str">
        <f t="shared" si="2"/>
        <v>A</v>
      </c>
      <c r="H43" s="11">
        <f>VLOOKUP(B43,NI!C:P,5,FALSE)</f>
        <v>4427000</v>
      </c>
      <c r="I43" s="11">
        <f>VLOOKUP(B43,EBITDA!B:O,5,FALSE)</f>
        <v>9115000</v>
      </c>
      <c r="J43" s="11">
        <f>VLOOKUP(B43,EQIT!B:O,5,FALSE)</f>
        <v>32323000</v>
      </c>
      <c r="K43" s="11">
        <f>VLOOKUP(B43,DEBT!B:O,5,FALSE)</f>
        <v>14880000</v>
      </c>
      <c r="L43" s="11">
        <f>VLOOKUP(B43,REV!B:O,5,FALSE)</f>
        <v>37843000</v>
      </c>
      <c r="M43" s="11">
        <f>VLOOKUP(B43,RoA!B:O,5,FALSE)</f>
        <v>7.92</v>
      </c>
      <c r="N43" s="11">
        <f>VLOOKUP(B43,RoE!B:O,5,FALSE)</f>
        <v>14.04</v>
      </c>
      <c r="O43" s="11">
        <f>VLOOKUP(B43,ASSET!B:P,5,FALSE)</f>
        <v>62497000</v>
      </c>
      <c r="P43" s="11">
        <f>VLOOKUP(B43,MCAP!B:P,5,FALSE)</f>
        <v>41361601</v>
      </c>
      <c r="Q43" s="11">
        <f>VLOOKUP(B43,MB!B:O,5,FALSE)</f>
        <v>2</v>
      </c>
      <c r="R43" s="11"/>
    </row>
    <row r="44" spans="1:18" x14ac:dyDescent="0.3">
      <c r="A44" s="20" t="s">
        <v>337</v>
      </c>
      <c r="B44" s="20">
        <v>905818</v>
      </c>
      <c r="C44" s="21">
        <f>VLOOKUP(B44,ESGC!B:M,$C$2,FALSE)</f>
        <v>44.666856060606101</v>
      </c>
      <c r="D44" s="21" t="str">
        <f t="shared" si="0"/>
        <v>C</v>
      </c>
      <c r="E44" s="21">
        <f>VLOOKUP(B44,ESG!A:M,4,FALSE)</f>
        <v>75.444823232323202</v>
      </c>
      <c r="F44" s="11" t="b">
        <f t="shared" si="1"/>
        <v>0</v>
      </c>
      <c r="G44" s="13" t="str">
        <f t="shared" si="2"/>
        <v>A</v>
      </c>
      <c r="H44" s="11">
        <f>VLOOKUP(B44,NI!C:P,5,FALSE)</f>
        <v>-1819000</v>
      </c>
      <c r="I44" s="11">
        <f>VLOOKUP(B44,EBITDA!B:O,5,FALSE)</f>
        <v>-1638000</v>
      </c>
      <c r="J44" s="11">
        <f>VLOOKUP(B44,EQIT!B:O,5,FALSE)</f>
        <v>4814000</v>
      </c>
      <c r="K44" s="11">
        <f>VLOOKUP(B44,DEBT!B:O,5,FALSE)</f>
        <v>6017000</v>
      </c>
      <c r="L44" s="11">
        <f>VLOOKUP(B44,REV!B:O,5,FALSE)</f>
        <v>8018000</v>
      </c>
      <c r="M44" s="11">
        <f>VLOOKUP(B44,RoA!B:O,5,FALSE)</f>
        <v>-4.42</v>
      </c>
      <c r="N44" s="11">
        <f>VLOOKUP(B44,RoE!B:O,5,FALSE)</f>
        <v>-18.38</v>
      </c>
      <c r="O44" s="11">
        <f>VLOOKUP(B44,ASSET!B:P,5,FALSE)</f>
        <v>16297000</v>
      </c>
      <c r="P44" s="11">
        <f>VLOOKUP(B44,MCAP!B:P,5,FALSE)</f>
        <v>6467561</v>
      </c>
      <c r="Q44" s="11">
        <f>VLOOKUP(B44,MB!B:O,5,FALSE)</f>
        <v>2.73</v>
      </c>
      <c r="R44" s="11"/>
    </row>
    <row r="45" spans="1:18" x14ac:dyDescent="0.3">
      <c r="A45" s="20" t="s">
        <v>343</v>
      </c>
      <c r="B45" s="20">
        <v>905284</v>
      </c>
      <c r="C45" s="21">
        <f>VLOOKUP(B45,ESGC!B:M,$C$2,FALSE)</f>
        <v>47.2023863636363</v>
      </c>
      <c r="D45" s="21" t="str">
        <f t="shared" si="0"/>
        <v>C</v>
      </c>
      <c r="E45" s="21">
        <f>VLOOKUP(B45,ESG!A:M,4,FALSE)</f>
        <v>80.4047727272727</v>
      </c>
      <c r="F45" s="11" t="b">
        <f t="shared" si="1"/>
        <v>0</v>
      </c>
      <c r="G45" s="13" t="str">
        <f t="shared" si="2"/>
        <v>A</v>
      </c>
      <c r="H45" s="11">
        <f>VLOOKUP(B45,NI!C:P,5,FALSE)</f>
        <v>230000</v>
      </c>
      <c r="I45" s="11">
        <f>VLOOKUP(B45,EBITDA!B:O,5,FALSE)</f>
        <v>1122000</v>
      </c>
      <c r="J45" s="11">
        <f>VLOOKUP(B45,EQIT!B:O,5,FALSE)</f>
        <v>6238000</v>
      </c>
      <c r="K45" s="11">
        <f>VLOOKUP(B45,DEBT!B:O,5,FALSE)</f>
        <v>9032000</v>
      </c>
      <c r="L45" s="11">
        <f>VLOOKUP(B45,REV!B:O,5,FALSE)</f>
        <v>17608000</v>
      </c>
      <c r="M45" s="11">
        <f>VLOOKUP(B45,RoA!B:O,5,FALSE)</f>
        <v>2.79</v>
      </c>
      <c r="N45" s="11">
        <f>VLOOKUP(B45,RoE!B:O,5,FALSE)</f>
        <v>3.1</v>
      </c>
      <c r="O45" s="11">
        <f>VLOOKUP(B45,ASSET!B:P,5,FALSE)</f>
        <v>20755000</v>
      </c>
      <c r="P45" s="11">
        <f>VLOOKUP(B45,MCAP!B:P,5,FALSE)</f>
        <v>6892273</v>
      </c>
      <c r="Q45" s="11">
        <f>VLOOKUP(B45,MB!B:O,5,FALSE)</f>
        <v>1.82</v>
      </c>
      <c r="R45" s="11"/>
    </row>
    <row r="46" spans="1:18" x14ac:dyDescent="0.3">
      <c r="A46" s="20" t="s">
        <v>1</v>
      </c>
      <c r="B46" s="20">
        <v>916328</v>
      </c>
      <c r="C46" s="21">
        <f>VLOOKUP(B46,ESGC!B:M,$C$2,FALSE)</f>
        <v>74.108803105194497</v>
      </c>
      <c r="D46" s="21" t="str">
        <f t="shared" si="0"/>
        <v>B</v>
      </c>
      <c r="E46" s="21">
        <f>VLOOKUP(B46,ESG!A:M,4,FALSE)</f>
        <v>74.108803105194497</v>
      </c>
      <c r="F46" s="11" t="b">
        <f t="shared" si="1"/>
        <v>1</v>
      </c>
      <c r="G46" s="23" t="str">
        <f t="shared" si="2"/>
        <v>B</v>
      </c>
      <c r="H46" s="11">
        <f>VLOOKUP(B46,NI!C:P,5,FALSE)</f>
        <v>4734216</v>
      </c>
      <c r="I46" s="11">
        <f>VLOOKUP(B46,EBITDA!B:O,5,FALSE)</f>
        <v>8104592</v>
      </c>
      <c r="J46" s="11">
        <f>VLOOKUP(B46,EQIT!B:O,5,FALSE)</f>
        <v>17479551</v>
      </c>
      <c r="K46" s="11">
        <f>VLOOKUP(B46,DEBT!B:O,5,FALSE)</f>
        <v>11445302</v>
      </c>
      <c r="L46" s="11">
        <f>VLOOKUP(B46,REV!B:O,5,FALSE)</f>
        <v>29527552</v>
      </c>
      <c r="M46" s="11">
        <f>VLOOKUP(B46,RoA!B:O,5,FALSE)</f>
        <v>13.22</v>
      </c>
      <c r="N46" s="11">
        <f>VLOOKUP(B46,RoE!B:O,5,FALSE)</f>
        <v>27.69</v>
      </c>
      <c r="O46" s="11">
        <f>VLOOKUP(B46,ASSET!B:P,5,FALSE)</f>
        <v>40473928</v>
      </c>
      <c r="P46" s="11">
        <f>VLOOKUP(B46,MCAP!B:P,5,FALSE)</f>
        <v>82853346</v>
      </c>
      <c r="Q46" s="11">
        <f>VLOOKUP(B46,MB!B:O,5,FALSE)</f>
        <v>5.18</v>
      </c>
      <c r="R46" s="11"/>
    </row>
    <row r="47" spans="1:18" x14ac:dyDescent="0.3">
      <c r="A47" s="20" t="s">
        <v>2</v>
      </c>
      <c r="B47" s="20" t="s">
        <v>350</v>
      </c>
      <c r="C47" s="21">
        <f>VLOOKUP(B47,ESGC!B:M,$C$2,FALSE)</f>
        <v>72.464910775566196</v>
      </c>
      <c r="D47" s="21" t="str">
        <f t="shared" si="0"/>
        <v>B</v>
      </c>
      <c r="E47" s="21">
        <f>VLOOKUP(B47,ESG!A:M,4,FALSE)</f>
        <v>72.464910775566196</v>
      </c>
      <c r="F47" s="11" t="b">
        <f t="shared" si="1"/>
        <v>1</v>
      </c>
      <c r="G47" s="23" t="str">
        <f t="shared" si="2"/>
        <v>B</v>
      </c>
      <c r="H47" s="11">
        <f>VLOOKUP(B47,NI!C:P,5,FALSE)</f>
        <v>1691751</v>
      </c>
      <c r="I47" s="11">
        <f>VLOOKUP(B47,EBITDA!B:O,5,FALSE)</f>
        <v>3621887</v>
      </c>
      <c r="J47" s="11">
        <f>VLOOKUP(B47,EQIT!B:O,5,FALSE)</f>
        <v>2540506</v>
      </c>
      <c r="K47" s="11">
        <f>VLOOKUP(B47,DEBT!B:O,5,FALSE)</f>
        <v>8278</v>
      </c>
      <c r="L47" s="11">
        <f>VLOOKUP(B47,REV!B:O,5,FALSE)</f>
        <v>25313826</v>
      </c>
      <c r="M47" s="11">
        <f>VLOOKUP(B47,RoA!B:O,5,FALSE)</f>
        <v>15.41</v>
      </c>
      <c r="N47" s="11">
        <f>VLOOKUP(B47,RoE!B:O,5,FALSE)</f>
        <v>73.489999999999995</v>
      </c>
      <c r="O47" s="11">
        <f>VLOOKUP(B47,ASSET!B:P,5,FALSE)</f>
        <v>11784582</v>
      </c>
      <c r="P47" s="11">
        <f>VLOOKUP(B47,MCAP!B:P,5,FALSE)</f>
        <v>23976484</v>
      </c>
      <c r="Q47" s="11">
        <f>VLOOKUP(B47,MB!B:O,5,FALSE)</f>
        <v>9.24</v>
      </c>
      <c r="R47" s="11"/>
    </row>
    <row r="48" spans="1:18" x14ac:dyDescent="0.3">
      <c r="A48" s="20" t="s">
        <v>6</v>
      </c>
      <c r="B48" s="20">
        <v>936365</v>
      </c>
      <c r="C48" s="21">
        <f>VLOOKUP(B48,ESGC!B:M,$C$2,FALSE)</f>
        <v>62.677185314685303</v>
      </c>
      <c r="D48" s="21" t="str">
        <f t="shared" si="0"/>
        <v>B</v>
      </c>
      <c r="E48" s="21">
        <f>VLOOKUP(B48,ESG!A:M,4,FALSE)</f>
        <v>62.677185314685303</v>
      </c>
      <c r="F48" s="11" t="b">
        <f t="shared" si="1"/>
        <v>1</v>
      </c>
      <c r="G48" s="23" t="str">
        <f t="shared" si="2"/>
        <v>B</v>
      </c>
      <c r="H48" s="11">
        <f>VLOOKUP(B48,NI!C:P,5,FALSE)</f>
        <v>-3098000</v>
      </c>
      <c r="I48" s="11">
        <f>VLOOKUP(B48,EBITDA!B:O,5,FALSE)</f>
        <v>-671000</v>
      </c>
      <c r="J48" s="11">
        <f>VLOOKUP(B48,EQIT!B:O,5,FALSE)</f>
        <v>-82000</v>
      </c>
      <c r="K48" s="11">
        <f>VLOOKUP(B48,DEBT!B:O,5,FALSE)</f>
        <v>5074000</v>
      </c>
      <c r="L48" s="11">
        <f>VLOOKUP(B48,REV!B:O,5,FALSE)</f>
        <v>5808000</v>
      </c>
      <c r="M48" s="11">
        <f>VLOOKUP(B48,RoA!B:O,5,FALSE)</f>
        <v>-29.94</v>
      </c>
      <c r="N48" s="11">
        <f>VLOOKUP(B48,RoE!B:O,5,FALSE)</f>
        <v>-213.07</v>
      </c>
      <c r="O48" s="11">
        <f>VLOOKUP(B48,ASSET!B:P,5,FALSE)</f>
        <v>7583000</v>
      </c>
      <c r="P48" s="11">
        <f>VLOOKUP(B48,MCAP!B:P,5,FALSE)</f>
        <v>1315440</v>
      </c>
      <c r="Q48" s="11">
        <f>VLOOKUP(B48,MB!B:O,5,FALSE)</f>
        <v>-40.130000000000003</v>
      </c>
      <c r="R48" s="11"/>
    </row>
    <row r="49" spans="1:18" x14ac:dyDescent="0.3">
      <c r="A49" s="20" t="s">
        <v>17</v>
      </c>
      <c r="B49" s="20">
        <v>904853</v>
      </c>
      <c r="C49" s="21">
        <f>VLOOKUP(B49,ESGC!B:M,$C$2,FALSE)</f>
        <v>55.202679898110802</v>
      </c>
      <c r="D49" s="21" t="str">
        <f t="shared" si="0"/>
        <v>B</v>
      </c>
      <c r="E49" s="21">
        <f>VLOOKUP(B49,ESG!A:M,4,FALSE)</f>
        <v>55.202679898110802</v>
      </c>
      <c r="F49" s="11" t="b">
        <f t="shared" si="1"/>
        <v>1</v>
      </c>
      <c r="G49" s="23" t="str">
        <f t="shared" si="2"/>
        <v>B</v>
      </c>
      <c r="H49" s="11">
        <f>VLOOKUP(B49,NI!C:P,5,FALSE)</f>
        <v>3090000</v>
      </c>
      <c r="I49" s="11">
        <f>VLOOKUP(B49,EBITDA!B:O,5,FALSE)</f>
        <v>4774000</v>
      </c>
      <c r="J49" s="11">
        <f>VLOOKUP(B49,EQIT!B:O,5,FALSE)</f>
        <v>2828000</v>
      </c>
      <c r="K49" s="11">
        <f>VLOOKUP(B49,DEBT!B:O,5,FALSE)</f>
        <v>7474000</v>
      </c>
      <c r="L49" s="11">
        <f>VLOOKUP(B49,REV!B:O,5,FALSE)</f>
        <v>15957000</v>
      </c>
      <c r="M49" s="11">
        <f>VLOOKUP(B49,RoA!B:O,5,FALSE)</f>
        <v>11.97</v>
      </c>
      <c r="N49" s="11">
        <f>VLOOKUP(B49,RoE!B:O,5,FALSE)</f>
        <v>45.38</v>
      </c>
      <c r="O49" s="11">
        <f>VLOOKUP(B49,ASSET!B:P,5,FALSE)</f>
        <v>27215000</v>
      </c>
      <c r="P49" s="11">
        <f>VLOOKUP(B49,MCAP!B:P,5,FALSE)</f>
        <v>31044256</v>
      </c>
      <c r="Q49" s="11">
        <f>VLOOKUP(B49,MB!B:O,5,FALSE)</f>
        <v>14.96</v>
      </c>
      <c r="R49" s="11"/>
    </row>
    <row r="50" spans="1:18" x14ac:dyDescent="0.3">
      <c r="A50" s="20" t="s">
        <v>28</v>
      </c>
      <c r="B50" s="20">
        <v>905276</v>
      </c>
      <c r="C50" s="21">
        <f>VLOOKUP(B50,ESGC!B:M,$C$2,FALSE)</f>
        <v>54.462015266730702</v>
      </c>
      <c r="D50" s="21" t="str">
        <f t="shared" si="0"/>
        <v>B</v>
      </c>
      <c r="E50" s="21">
        <f>VLOOKUP(B50,ESG!A:M,4,FALSE)</f>
        <v>54.462015266730702</v>
      </c>
      <c r="F50" s="11" t="b">
        <f t="shared" si="1"/>
        <v>1</v>
      </c>
      <c r="G50" s="23" t="str">
        <f t="shared" si="2"/>
        <v>B</v>
      </c>
      <c r="H50" s="11">
        <f>VLOOKUP(B50,NI!C:P,5,FALSE)</f>
        <v>525177</v>
      </c>
      <c r="I50" s="11">
        <f>VLOOKUP(B50,EBITDA!B:O,5,FALSE)</f>
        <v>819574</v>
      </c>
      <c r="J50" s="11">
        <f>VLOOKUP(B50,EQIT!B:O,5,FALSE)</f>
        <v>2420263</v>
      </c>
      <c r="K50" s="11">
        <f>VLOOKUP(B50,DEBT!B:O,5,FALSE)</f>
        <v>0</v>
      </c>
      <c r="L50" s="11">
        <f>VLOOKUP(B50,REV!B:O,5,FALSE)</f>
        <v>2582931</v>
      </c>
      <c r="M50" s="11">
        <f>VLOOKUP(B50,RoA!B:O,5,FALSE)</f>
        <v>26.46</v>
      </c>
      <c r="N50" s="11">
        <f>VLOOKUP(B50,RoE!B:O,5,FALSE)</f>
        <v>33.06</v>
      </c>
      <c r="O50" s="11">
        <f>VLOOKUP(B50,ASSET!B:P,5,FALSE)</f>
        <v>3025043</v>
      </c>
      <c r="P50" s="11">
        <f>VLOOKUP(B50,MCAP!B:P,5,FALSE)</f>
        <v>5538499</v>
      </c>
      <c r="Q50" s="11">
        <f>VLOOKUP(B50,MB!B:O,5,FALSE)</f>
        <v>3.32</v>
      </c>
      <c r="R50" s="11"/>
    </row>
    <row r="51" spans="1:18" x14ac:dyDescent="0.3">
      <c r="A51" s="20" t="s">
        <v>30</v>
      </c>
      <c r="B51" s="20">
        <v>922817</v>
      </c>
      <c r="C51" s="21">
        <f>VLOOKUP(B51,ESGC!B:M,$C$2,FALSE)</f>
        <v>59.396158606245201</v>
      </c>
      <c r="D51" s="21" t="str">
        <f t="shared" si="0"/>
        <v>B</v>
      </c>
      <c r="E51" s="21">
        <f>VLOOKUP(B51,ESG!A:M,4,FALSE)</f>
        <v>59.396158606245201</v>
      </c>
      <c r="F51" s="11" t="b">
        <f t="shared" si="1"/>
        <v>1</v>
      </c>
      <c r="G51" s="23" t="str">
        <f t="shared" si="2"/>
        <v>B</v>
      </c>
      <c r="H51" s="11">
        <f>VLOOKUP(B51,NI!C:P,5,FALSE)</f>
        <v>651000</v>
      </c>
      <c r="I51" s="11">
        <f>VLOOKUP(B51,EBITDA!B:O,5,FALSE)</f>
        <v>1211000</v>
      </c>
      <c r="J51" s="11">
        <f>VLOOKUP(B51,EQIT!B:O,5,FALSE)</f>
        <v>5267000</v>
      </c>
      <c r="K51" s="11">
        <f>VLOOKUP(B51,DEBT!B:O,5,FALSE)</f>
        <v>1977000</v>
      </c>
      <c r="L51" s="11">
        <f>VLOOKUP(B51,REV!B:O,5,FALSE)</f>
        <v>7631000</v>
      </c>
      <c r="M51" s="11">
        <f>VLOOKUP(B51,RoA!B:O,5,FALSE)</f>
        <v>6.63</v>
      </c>
      <c r="N51" s="11">
        <f>VLOOKUP(B51,RoE!B:O,5,FALSE)</f>
        <v>25.68</v>
      </c>
      <c r="O51" s="11">
        <f>VLOOKUP(B51,ASSET!B:P,5,FALSE)</f>
        <v>22145000</v>
      </c>
      <c r="P51" s="11">
        <f>VLOOKUP(B51,MCAP!B:P,5,FALSE)</f>
        <v>12429528</v>
      </c>
      <c r="Q51" s="11">
        <f>VLOOKUP(B51,MB!B:O,5,FALSE)</f>
        <v>2.44</v>
      </c>
      <c r="R51" s="11"/>
    </row>
    <row r="52" spans="1:18" x14ac:dyDescent="0.3">
      <c r="A52" s="20" t="s">
        <v>35</v>
      </c>
      <c r="B52" s="20">
        <v>921093</v>
      </c>
      <c r="C52" s="21">
        <f>VLOOKUP(B52,ESGC!B:M,$C$2,FALSE)</f>
        <v>51.600477605603899</v>
      </c>
      <c r="D52" s="21" t="str">
        <f t="shared" si="0"/>
        <v>B</v>
      </c>
      <c r="E52" s="21">
        <f>VLOOKUP(B52,ESG!A:M,4,FALSE)</f>
        <v>51.600477605603899</v>
      </c>
      <c r="F52" s="11" t="b">
        <f t="shared" si="1"/>
        <v>1</v>
      </c>
      <c r="G52" s="23" t="str">
        <f t="shared" si="2"/>
        <v>B</v>
      </c>
      <c r="H52" s="11">
        <f>VLOOKUP(B52,NI!C:P,5,FALSE)</f>
        <v>1802000</v>
      </c>
      <c r="I52" s="11">
        <f>VLOOKUP(B52,EBITDA!B:O,5,FALSE)</f>
        <v>3407000</v>
      </c>
      <c r="J52" s="11">
        <f>VLOOKUP(B52,EQIT!B:O,5,FALSE)</f>
        <v>13490000</v>
      </c>
      <c r="K52" s="11">
        <f>VLOOKUP(B52,DEBT!B:O,5,FALSE)</f>
        <v>11045000</v>
      </c>
      <c r="L52" s="11">
        <f>VLOOKUP(B52,REV!B:O,5,FALSE)</f>
        <v>69816000</v>
      </c>
      <c r="M52" s="11">
        <f>VLOOKUP(B52,RoA!B:O,5,FALSE)</f>
        <v>6.79</v>
      </c>
      <c r="N52" s="11">
        <f>VLOOKUP(B52,RoE!B:O,5,FALSE)</f>
        <v>14.57</v>
      </c>
      <c r="O52" s="11">
        <f>VLOOKUP(B52,ASSET!B:P,5,FALSE)</f>
        <v>37056000</v>
      </c>
      <c r="P52" s="11">
        <f>VLOOKUP(B52,MCAP!B:P,5,FALSE)</f>
        <v>18566520</v>
      </c>
      <c r="Q52" s="11">
        <f>VLOOKUP(B52,MB!B:O,5,FALSE)</f>
        <v>1.1299999999999999</v>
      </c>
      <c r="R52" s="11"/>
    </row>
    <row r="53" spans="1:18" x14ac:dyDescent="0.3">
      <c r="A53" s="20" t="s">
        <v>40</v>
      </c>
      <c r="B53" s="20">
        <v>912669</v>
      </c>
      <c r="C53" s="21">
        <f>VLOOKUP(B53,ESGC!B:M,$C$2,FALSE)</f>
        <v>56.3529247055423</v>
      </c>
      <c r="D53" s="21" t="str">
        <f t="shared" si="0"/>
        <v>B</v>
      </c>
      <c r="E53" s="21">
        <f>VLOOKUP(B53,ESG!A:M,4,FALSE)</f>
        <v>56.3529247055423</v>
      </c>
      <c r="F53" s="11" t="b">
        <f t="shared" si="1"/>
        <v>1</v>
      </c>
      <c r="G53" s="23" t="str">
        <f t="shared" si="2"/>
        <v>B</v>
      </c>
      <c r="H53" s="11">
        <f>VLOOKUP(B53,NI!C:P,5,FALSE)</f>
        <v>1161700</v>
      </c>
      <c r="I53" s="11">
        <f>VLOOKUP(B53,EBITDA!B:O,5,FALSE)</f>
        <v>2211600</v>
      </c>
      <c r="J53" s="11">
        <f>VLOOKUP(B53,EQIT!B:O,5,FALSE)</f>
        <v>5087200</v>
      </c>
      <c r="K53" s="11">
        <f>VLOOKUP(B53,DEBT!B:O,5,FALSE)</f>
        <v>54800</v>
      </c>
      <c r="L53" s="11">
        <f>VLOOKUP(B53,REV!B:O,5,FALSE)</f>
        <v>8776500</v>
      </c>
      <c r="M53" s="11">
        <f>VLOOKUP(B53,RoA!B:O,5,FALSE)</f>
        <v>5.12</v>
      </c>
      <c r="N53" s="11">
        <f>VLOOKUP(B53,RoE!B:O,5,FALSE)</f>
        <v>24.15</v>
      </c>
      <c r="O53" s="11">
        <f>VLOOKUP(B53,ASSET!B:P,5,FALSE)</f>
        <v>23689600</v>
      </c>
      <c r="P53" s="11">
        <f>VLOOKUP(B53,MCAP!B:P,5,FALSE)</f>
        <v>20075202</v>
      </c>
      <c r="Q53" s="11">
        <f>VLOOKUP(B53,MB!B:O,5,FALSE)</f>
        <v>4.2699999999999996</v>
      </c>
      <c r="R53" s="11"/>
    </row>
    <row r="54" spans="1:18" x14ac:dyDescent="0.3">
      <c r="A54" s="20" t="s">
        <v>45</v>
      </c>
      <c r="B54" s="20">
        <v>932060</v>
      </c>
      <c r="C54" s="21">
        <f>VLOOKUP(B54,ESGC!B:M,$C$2,FALSE)</f>
        <v>58.902871252512803</v>
      </c>
      <c r="D54" s="21" t="str">
        <f t="shared" si="0"/>
        <v>B</v>
      </c>
      <c r="E54" s="21">
        <f>VLOOKUP(B54,ESG!A:M,4,FALSE)</f>
        <v>58.902871252512803</v>
      </c>
      <c r="F54" s="11" t="b">
        <f t="shared" si="1"/>
        <v>1</v>
      </c>
      <c r="G54" s="23" t="str">
        <f t="shared" si="2"/>
        <v>B</v>
      </c>
      <c r="H54" s="11">
        <f>VLOOKUP(B54,NI!C:P,5,FALSE)</f>
        <v>319500</v>
      </c>
      <c r="I54" s="11">
        <f>VLOOKUP(B54,EBITDA!B:O,5,FALSE)</f>
        <v>887900</v>
      </c>
      <c r="J54" s="11">
        <f>VLOOKUP(B54,EQIT!B:O,5,FALSE)</f>
        <v>1085800</v>
      </c>
      <c r="K54" s="11">
        <f>VLOOKUP(B54,DEBT!B:O,5,FALSE)</f>
        <v>2534100</v>
      </c>
      <c r="L54" s="11">
        <f>VLOOKUP(B54,REV!B:O,5,FALSE)</f>
        <v>7561500</v>
      </c>
      <c r="M54" s="11">
        <f>VLOOKUP(B54,RoA!B:O,5,FALSE)</f>
        <v>6.62</v>
      </c>
      <c r="N54" s="11">
        <f>VLOOKUP(B54,RoE!B:O,5,FALSE)</f>
        <v>26.31</v>
      </c>
      <c r="O54" s="11">
        <f>VLOOKUP(B54,ASSET!B:P,5,FALSE)</f>
        <v>6342700</v>
      </c>
      <c r="P54" s="11">
        <f>VLOOKUP(B54,MCAP!B:P,5,FALSE)</f>
        <v>3898312</v>
      </c>
      <c r="Q54" s="11">
        <f>VLOOKUP(B54,MB!B:O,5,FALSE)</f>
        <v>3.77</v>
      </c>
      <c r="R54" s="11"/>
    </row>
    <row r="55" spans="1:18" x14ac:dyDescent="0.3">
      <c r="A55" s="20" t="s">
        <v>47</v>
      </c>
      <c r="B55" s="20">
        <v>905840</v>
      </c>
      <c r="C55" s="21">
        <f>VLOOKUP(B55,ESGC!B:M,$C$2,FALSE)</f>
        <v>57.749972139673098</v>
      </c>
      <c r="D55" s="21" t="str">
        <f t="shared" si="0"/>
        <v>B</v>
      </c>
      <c r="E55" s="21">
        <f>VLOOKUP(B55,ESG!A:M,4,FALSE)</f>
        <v>57.749972139673098</v>
      </c>
      <c r="F55" s="11" t="b">
        <f t="shared" si="1"/>
        <v>1</v>
      </c>
      <c r="G55" s="23" t="str">
        <f t="shared" si="2"/>
        <v>B</v>
      </c>
      <c r="H55" s="11">
        <f>VLOOKUP(B55,NI!C:P,5,FALSE)</f>
        <v>1412000</v>
      </c>
      <c r="I55" s="11">
        <f>VLOOKUP(B55,EBITDA!B:O,5,FALSE)</f>
        <v>2954000</v>
      </c>
      <c r="J55" s="11">
        <f>VLOOKUP(B55,EQIT!B:O,5,FALSE)</f>
        <v>25050000</v>
      </c>
      <c r="K55" s="11">
        <f>VLOOKUP(B55,DEBT!B:O,5,FALSE)</f>
        <v>23721000</v>
      </c>
      <c r="L55" s="11">
        <f>VLOOKUP(B55,REV!B:O,5,FALSE)</f>
        <v>17893000</v>
      </c>
      <c r="M55" s="11">
        <f>VLOOKUP(B55,RoA!B:O,5,FALSE)</f>
        <v>0.84</v>
      </c>
      <c r="N55" s="11">
        <f>VLOOKUP(B55,RoE!B:O,5,FALSE)</f>
        <v>5.09</v>
      </c>
      <c r="O55" s="11">
        <f>VLOOKUP(B55,ASSET!B:P,5,FALSE)</f>
        <v>237512000</v>
      </c>
      <c r="P55" s="11">
        <f>VLOOKUP(B55,MCAP!B:P,5,FALSE)</f>
        <v>32536079</v>
      </c>
      <c r="Q55" s="11">
        <f>VLOOKUP(B55,MB!B:O,5,FALSE)</f>
        <v>1.63</v>
      </c>
      <c r="R55" s="11"/>
    </row>
    <row r="56" spans="1:18" x14ac:dyDescent="0.3">
      <c r="A56" s="20" t="s">
        <v>50</v>
      </c>
      <c r="B56" s="20">
        <v>905876</v>
      </c>
      <c r="C56" s="21">
        <f>VLOOKUP(B56,ESGC!B:M,$C$2,FALSE)</f>
        <v>62.704210510355701</v>
      </c>
      <c r="D56" s="21" t="str">
        <f t="shared" si="0"/>
        <v>B</v>
      </c>
      <c r="E56" s="21">
        <f>VLOOKUP(B56,ESG!A:M,4,FALSE)</f>
        <v>62.704210510355701</v>
      </c>
      <c r="F56" s="11" t="b">
        <f t="shared" si="1"/>
        <v>1</v>
      </c>
      <c r="G56" s="23" t="str">
        <f t="shared" si="2"/>
        <v>B</v>
      </c>
      <c r="H56" s="11">
        <f>VLOOKUP(B56,NI!C:P,5,FALSE)</f>
        <v>1127918</v>
      </c>
      <c r="I56" s="11">
        <f>VLOOKUP(B56,EBITDA!B:O,5,FALSE)</f>
        <v>2067372</v>
      </c>
      <c r="J56" s="11">
        <f>VLOOKUP(B56,EQIT!B:O,5,FALSE)</f>
        <v>4935568</v>
      </c>
      <c r="K56" s="11">
        <f>VLOOKUP(B56,DEBT!B:O,5,FALSE)</f>
        <v>1154538</v>
      </c>
      <c r="L56" s="11">
        <f>VLOOKUP(B56,REV!B:O,5,FALSE)</f>
        <v>7155910</v>
      </c>
      <c r="M56" s="11">
        <f>VLOOKUP(B56,RoA!B:O,5,FALSE)</f>
        <v>15.35</v>
      </c>
      <c r="N56" s="11">
        <f>VLOOKUP(B56,RoE!B:O,5,FALSE)</f>
        <v>24.24</v>
      </c>
      <c r="O56" s="11">
        <f>VLOOKUP(B56,ASSET!B:P,5,FALSE)</f>
        <v>7827632</v>
      </c>
      <c r="P56" s="11">
        <f>VLOOKUP(B56,MCAP!B:P,5,FALSE)</f>
        <v>16624062</v>
      </c>
      <c r="Q56" s="11">
        <f>VLOOKUP(B56,MB!B:O,5,FALSE)</f>
        <v>4.07</v>
      </c>
      <c r="R56" s="11"/>
    </row>
    <row r="57" spans="1:18" x14ac:dyDescent="0.3">
      <c r="A57" s="20" t="s">
        <v>52</v>
      </c>
      <c r="B57" s="20">
        <v>929302</v>
      </c>
      <c r="C57" s="21">
        <f>VLOOKUP(B57,ESGC!B:M,$C$2,FALSE)</f>
        <v>53.347653810539001</v>
      </c>
      <c r="D57" s="21" t="str">
        <f t="shared" si="0"/>
        <v>B</v>
      </c>
      <c r="E57" s="21">
        <f>VLOOKUP(B57,ESG!A:M,4,FALSE)</f>
        <v>53.347653810539001</v>
      </c>
      <c r="F57" s="11" t="b">
        <f t="shared" si="1"/>
        <v>1</v>
      </c>
      <c r="G57" s="23" t="str">
        <f t="shared" si="2"/>
        <v>B</v>
      </c>
      <c r="H57" s="11">
        <f>VLOOKUP(B57,NI!C:P,5,FALSE)</f>
        <v>1407000</v>
      </c>
      <c r="I57" s="11">
        <f>VLOOKUP(B57,EBITDA!B:O,5,FALSE)</f>
        <v>2870000</v>
      </c>
      <c r="J57" s="11">
        <f>VLOOKUP(B57,EQIT!B:O,5,FALSE)</f>
        <v>4484000</v>
      </c>
      <c r="K57" s="11">
        <f>VLOOKUP(B57,DEBT!B:O,5,FALSE)</f>
        <v>816000</v>
      </c>
      <c r="L57" s="11">
        <f>VLOOKUP(B57,REV!B:O,5,FALSE)</f>
        <v>40023000</v>
      </c>
      <c r="M57" s="11">
        <f>VLOOKUP(B57,RoA!B:O,5,FALSE)</f>
        <v>11.03</v>
      </c>
      <c r="N57" s="11">
        <f>VLOOKUP(B57,RoE!B:O,5,FALSE)</f>
        <v>26.34</v>
      </c>
      <c r="O57" s="11">
        <f>VLOOKUP(B57,ASSET!B:P,5,FALSE)</f>
        <v>12708000</v>
      </c>
      <c r="P57" s="11">
        <f>VLOOKUP(B57,MCAP!B:P,5,FALSE)</f>
        <v>11541348</v>
      </c>
      <c r="Q57" s="11">
        <f>VLOOKUP(B57,MB!B:O,5,FALSE)</f>
        <v>3.86</v>
      </c>
      <c r="R57" s="11"/>
    </row>
    <row r="58" spans="1:18" x14ac:dyDescent="0.3">
      <c r="A58" s="20" t="s">
        <v>58</v>
      </c>
      <c r="B58" s="20">
        <v>912216</v>
      </c>
      <c r="C58" s="21">
        <f>VLOOKUP(B58,ESGC!B:M,$C$2,FALSE)</f>
        <v>57.214889583440097</v>
      </c>
      <c r="D58" s="21" t="str">
        <f t="shared" si="0"/>
        <v>B</v>
      </c>
      <c r="E58" s="21">
        <f>VLOOKUP(B58,ESG!A:M,4,FALSE)</f>
        <v>57.214889583440097</v>
      </c>
      <c r="F58" s="11" t="b">
        <f t="shared" si="1"/>
        <v>1</v>
      </c>
      <c r="G58" s="23" t="str">
        <f t="shared" si="2"/>
        <v>B</v>
      </c>
      <c r="H58" s="11">
        <f>VLOOKUP(B58,NI!C:P,5,FALSE)</f>
        <v>440000</v>
      </c>
      <c r="I58" s="11">
        <f>VLOOKUP(B58,EBITDA!B:O,5,FALSE)</f>
        <v>745000</v>
      </c>
      <c r="J58" s="11">
        <f>VLOOKUP(B58,EQIT!B:O,5,FALSE)</f>
        <v>1725000</v>
      </c>
      <c r="K58" s="11">
        <f>VLOOKUP(B58,DEBT!B:O,5,FALSE)</f>
        <v>1006000</v>
      </c>
      <c r="L58" s="11">
        <f>VLOOKUP(B58,REV!B:O,5,FALSE)</f>
        <v>2582000</v>
      </c>
      <c r="M58" s="11">
        <f>VLOOKUP(B58,RoA!B:O,5,FALSE)</f>
        <v>13.57</v>
      </c>
      <c r="N58" s="11">
        <f>VLOOKUP(B58,RoE!B:O,5,FALSE)</f>
        <v>26.68</v>
      </c>
      <c r="O58" s="11">
        <f>VLOOKUP(B58,ASSET!B:P,5,FALSE)</f>
        <v>3405000</v>
      </c>
      <c r="P58" s="11">
        <f>VLOOKUP(B58,MCAP!B:P,5,FALSE)</f>
        <v>7761710</v>
      </c>
      <c r="Q58" s="11">
        <f>VLOOKUP(B58,MB!B:O,5,FALSE)</f>
        <v>4.17</v>
      </c>
      <c r="R58" s="11"/>
    </row>
    <row r="59" spans="1:18" x14ac:dyDescent="0.3">
      <c r="A59" s="20" t="s">
        <v>64</v>
      </c>
      <c r="B59" s="20">
        <v>877723</v>
      </c>
      <c r="C59" s="21">
        <f>VLOOKUP(B59,ESGC!B:M,$C$2,FALSE)</f>
        <v>51.739393939393899</v>
      </c>
      <c r="D59" s="21" t="str">
        <f t="shared" si="0"/>
        <v>B</v>
      </c>
      <c r="E59" s="21">
        <f>VLOOKUP(B59,ESG!A:M,4,FALSE)</f>
        <v>51.739393939393899</v>
      </c>
      <c r="F59" s="11" t="b">
        <f t="shared" si="1"/>
        <v>1</v>
      </c>
      <c r="G59" s="23" t="str">
        <f t="shared" si="2"/>
        <v>B</v>
      </c>
      <c r="H59" s="11">
        <f>VLOOKUP(B59,NI!C:P,5,FALSE)</f>
        <v>182025</v>
      </c>
      <c r="I59" s="11">
        <f>VLOOKUP(B59,EBITDA!B:O,5,FALSE)</f>
        <v>348639</v>
      </c>
      <c r="J59" s="11">
        <f>VLOOKUP(B59,EQIT!B:O,5,FALSE)</f>
        <v>1488926</v>
      </c>
      <c r="K59" s="11">
        <f>VLOOKUP(B59,DEBT!B:O,5,FALSE)</f>
        <v>327831</v>
      </c>
      <c r="L59" s="11">
        <f>VLOOKUP(B59,REV!B:O,5,FALSE)</f>
        <v>8199571</v>
      </c>
      <c r="M59" s="11">
        <f>VLOOKUP(B59,RoA!B:O,5,FALSE)</f>
        <v>9.01</v>
      </c>
      <c r="N59" s="11">
        <f>VLOOKUP(B59,RoE!B:O,5,FALSE)</f>
        <v>13.3</v>
      </c>
      <c r="O59" s="11">
        <f>VLOOKUP(B59,ASSET!B:P,5,FALSE)</f>
        <v>2266095</v>
      </c>
      <c r="P59" s="11">
        <f>VLOOKUP(B59,MCAP!B:P,5,FALSE)</f>
        <v>1722695</v>
      </c>
      <c r="Q59" s="11">
        <f>VLOOKUP(B59,MB!B:O,5,FALSE)</f>
        <v>2.2799999999999998</v>
      </c>
      <c r="R59" s="11"/>
    </row>
    <row r="60" spans="1:18" x14ac:dyDescent="0.3">
      <c r="A60" s="20" t="s">
        <v>68</v>
      </c>
      <c r="B60" s="20" t="s">
        <v>357</v>
      </c>
      <c r="C60" s="21">
        <f>VLOOKUP(B60,ESGC!B:M,$C$2,FALSE)</f>
        <v>50.046713687501203</v>
      </c>
      <c r="D60" s="21" t="str">
        <f t="shared" si="0"/>
        <v>B</v>
      </c>
      <c r="E60" s="21">
        <f>VLOOKUP(B60,ESG!A:M,4,FALSE)</f>
        <v>50.046713687501203</v>
      </c>
      <c r="F60" s="11" t="b">
        <f t="shared" si="1"/>
        <v>1</v>
      </c>
      <c r="G60" s="23" t="str">
        <f t="shared" si="2"/>
        <v>B</v>
      </c>
      <c r="H60" s="11">
        <f>VLOOKUP(B60,NI!C:P,5,FALSE)</f>
        <v>-11673400</v>
      </c>
      <c r="I60" s="11">
        <f>VLOOKUP(B60,EBITDA!B:O,5,FALSE)</f>
        <v>-11496900</v>
      </c>
      <c r="J60" s="11">
        <f>VLOOKUP(B60,EQIT!B:O,5,FALSE)</f>
        <v>8597300</v>
      </c>
      <c r="K60" s="11">
        <f>VLOOKUP(B60,DEBT!B:O,5,FALSE)</f>
        <v>6996100</v>
      </c>
      <c r="L60" s="11">
        <f>VLOOKUP(B60,REV!B:O,5,FALSE)</f>
        <v>13950400</v>
      </c>
      <c r="M60" s="11">
        <f>VLOOKUP(B60,RoA!B:O,5,FALSE)</f>
        <v>-33.630000000000003</v>
      </c>
      <c r="N60" s="11">
        <f>VLOOKUP(B60,RoE!B:O,5,FALSE)</f>
        <v>-77.64</v>
      </c>
      <c r="O60" s="11">
        <f>VLOOKUP(B60,ASSET!B:P,5,FALSE)</f>
        <v>26889300</v>
      </c>
      <c r="P60" s="11">
        <f>VLOOKUP(B60,MCAP!B:P,5,FALSE)</f>
        <v>5493852</v>
      </c>
      <c r="Q60" s="11">
        <f>VLOOKUP(B60,MB!B:O,5,FALSE)</f>
        <v>1.24</v>
      </c>
      <c r="R60" s="11"/>
    </row>
    <row r="61" spans="1:18" x14ac:dyDescent="0.3">
      <c r="A61" s="20" t="s">
        <v>70</v>
      </c>
      <c r="B61" s="20">
        <v>755790</v>
      </c>
      <c r="C61" s="21">
        <f>VLOOKUP(B61,ESGC!B:M,$C$2,FALSE)</f>
        <v>52.436849925705801</v>
      </c>
      <c r="D61" s="21" t="str">
        <f t="shared" si="0"/>
        <v>B</v>
      </c>
      <c r="E61" s="21">
        <f>VLOOKUP(B61,ESG!A:M,4,FALSE)</f>
        <v>52.436849925705801</v>
      </c>
      <c r="F61" s="11" t="b">
        <f t="shared" si="1"/>
        <v>1</v>
      </c>
      <c r="G61" s="23" t="str">
        <f t="shared" si="2"/>
        <v>B</v>
      </c>
      <c r="H61" s="11">
        <f>VLOOKUP(B61,NI!C:P,5,FALSE)</f>
        <v>-1533653</v>
      </c>
      <c r="I61" s="11">
        <f>VLOOKUP(B61,EBITDA!B:O,5,FALSE)</f>
        <v>-1205760</v>
      </c>
      <c r="J61" s="11">
        <f>VLOOKUP(B61,EQIT!B:O,5,FALSE)</f>
        <v>3491328</v>
      </c>
      <c r="K61" s="11">
        <f>VLOOKUP(B61,DEBT!B:O,5,FALSE)</f>
        <v>26003</v>
      </c>
      <c r="L61" s="11">
        <f>VLOOKUP(B61,REV!B:O,5,FALSE)</f>
        <v>2254781</v>
      </c>
      <c r="M61" s="11">
        <f>VLOOKUP(B61,RoA!B:O,5,FALSE)</f>
        <v>-39.57</v>
      </c>
      <c r="N61" s="11">
        <f>VLOOKUP(B61,RoE!B:O,5,FALSE)</f>
        <v>-48.42</v>
      </c>
      <c r="O61" s="11">
        <f>VLOOKUP(B61,ASSET!B:P,5,FALSE)</f>
        <v>4267272</v>
      </c>
      <c r="P61" s="11">
        <f>VLOOKUP(B61,MCAP!B:P,5,FALSE)</f>
        <v>25380686</v>
      </c>
      <c r="Q61" s="11">
        <f>VLOOKUP(B61,MB!B:O,5,FALSE)</f>
        <v>8.85</v>
      </c>
      <c r="R61" s="11"/>
    </row>
    <row r="62" spans="1:18" x14ac:dyDescent="0.3">
      <c r="A62" s="20" t="s">
        <v>72</v>
      </c>
      <c r="B62" s="20">
        <v>755741</v>
      </c>
      <c r="C62" s="21">
        <f>VLOOKUP(B62,ESGC!B:M,$C$2,FALSE)</f>
        <v>61.978770430906302</v>
      </c>
      <c r="D62" s="21" t="str">
        <f t="shared" si="0"/>
        <v>B</v>
      </c>
      <c r="E62" s="21">
        <f>VLOOKUP(B62,ESG!A:M,4,FALSE)</f>
        <v>61.978770430906302</v>
      </c>
      <c r="F62" s="11" t="b">
        <f t="shared" si="1"/>
        <v>1</v>
      </c>
      <c r="G62" s="23" t="str">
        <f t="shared" si="2"/>
        <v>B</v>
      </c>
      <c r="H62" s="11">
        <f>VLOOKUP(B62,NI!C:P,5,FALSE)</f>
        <v>1212000</v>
      </c>
      <c r="I62" s="11">
        <f>VLOOKUP(B62,EBITDA!B:O,5,FALSE)</f>
        <v>2264000</v>
      </c>
      <c r="J62" s="11">
        <f>VLOOKUP(B62,EQIT!B:O,5,FALSE)</f>
        <v>4061000</v>
      </c>
      <c r="K62" s="11">
        <f>VLOOKUP(B62,DEBT!B:O,5,FALSE)</f>
        <v>883000</v>
      </c>
      <c r="L62" s="11">
        <f>VLOOKUP(B62,REV!B:O,5,FALSE)</f>
        <v>5393000</v>
      </c>
      <c r="M62" s="11">
        <f>VLOOKUP(B62,RoA!B:O,5,FALSE)</f>
        <v>2.72</v>
      </c>
      <c r="N62" s="11">
        <f>VLOOKUP(B62,RoE!B:O,5,FALSE)</f>
        <v>31.1</v>
      </c>
      <c r="O62" s="11">
        <f>VLOOKUP(B62,ASSET!B:P,5,FALSE)</f>
        <v>51173000</v>
      </c>
      <c r="P62" s="11">
        <f>VLOOKUP(B62,MCAP!B:P,5,FALSE)</f>
        <v>18710307</v>
      </c>
      <c r="Q62" s="11">
        <f>VLOOKUP(B62,MB!B:O,5,FALSE)</f>
        <v>7.16</v>
      </c>
      <c r="R62" s="11"/>
    </row>
    <row r="63" spans="1:18" x14ac:dyDescent="0.3">
      <c r="A63" s="20" t="s">
        <v>78</v>
      </c>
      <c r="B63" s="20">
        <v>944777</v>
      </c>
      <c r="C63" s="21">
        <f>VLOOKUP(B63,ESGC!B:M,$C$2,FALSE)</f>
        <v>52.782523473807302</v>
      </c>
      <c r="D63" s="21" t="str">
        <f t="shared" si="0"/>
        <v>B</v>
      </c>
      <c r="E63" s="21">
        <f>VLOOKUP(B63,ESG!A:M,4,FALSE)</f>
        <v>52.782523473807302</v>
      </c>
      <c r="F63" s="11" t="b">
        <f t="shared" si="1"/>
        <v>1</v>
      </c>
      <c r="G63" s="23" t="str">
        <f t="shared" si="2"/>
        <v>B</v>
      </c>
      <c r="H63" s="11">
        <f>VLOOKUP(B63,NI!C:P,5,FALSE)</f>
        <v>335405</v>
      </c>
      <c r="I63" s="11">
        <f>VLOOKUP(B63,EBITDA!B:O,5,FALSE)</f>
        <v>775430</v>
      </c>
      <c r="J63" s="11">
        <f>VLOOKUP(B63,EQIT!B:O,5,FALSE)</f>
        <v>2254131</v>
      </c>
      <c r="K63" s="11">
        <f>VLOOKUP(B63,DEBT!B:O,5,FALSE)</f>
        <v>943806</v>
      </c>
      <c r="L63" s="11">
        <f>VLOOKUP(B63,REV!B:O,5,FALSE)</f>
        <v>3937900</v>
      </c>
      <c r="M63" s="11">
        <f>VLOOKUP(B63,RoA!B:O,5,FALSE)</f>
        <v>10.02</v>
      </c>
      <c r="N63" s="11">
        <f>VLOOKUP(B63,RoE!B:O,5,FALSE)</f>
        <v>15.17</v>
      </c>
      <c r="O63" s="11">
        <f>VLOOKUP(B63,ASSET!B:P,5,FALSE)</f>
        <v>3808601</v>
      </c>
      <c r="P63" s="11">
        <f>VLOOKUP(B63,MCAP!B:P,5,FALSE)</f>
        <v>3570244</v>
      </c>
      <c r="Q63" s="11">
        <f>VLOOKUP(B63,MB!B:O,5,FALSE)</f>
        <v>1.95</v>
      </c>
      <c r="R63" s="11"/>
    </row>
    <row r="64" spans="1:18" x14ac:dyDescent="0.3">
      <c r="A64" s="20" t="s">
        <v>82</v>
      </c>
      <c r="B64" s="20">
        <v>916125</v>
      </c>
      <c r="C64" s="21">
        <f>VLOOKUP(B64,ESGC!B:M,$C$2,FALSE)</f>
        <v>66.512689929540301</v>
      </c>
      <c r="D64" s="21" t="str">
        <f t="shared" si="0"/>
        <v>B</v>
      </c>
      <c r="E64" s="21">
        <f>VLOOKUP(B64,ESG!A:M,4,FALSE)</f>
        <v>66.512689929540301</v>
      </c>
      <c r="F64" s="11" t="b">
        <f t="shared" si="1"/>
        <v>1</v>
      </c>
      <c r="G64" s="23" t="str">
        <f t="shared" si="2"/>
        <v>B</v>
      </c>
      <c r="H64" s="11">
        <f>VLOOKUP(B64,NI!C:P,5,FALSE)</f>
        <v>461000</v>
      </c>
      <c r="I64" s="11">
        <f>VLOOKUP(B64,EBITDA!B:O,5,FALSE)</f>
        <v>1058000</v>
      </c>
      <c r="J64" s="11">
        <f>VLOOKUP(B64,EQIT!B:O,5,FALSE)</f>
        <v>-370000</v>
      </c>
      <c r="K64" s="11">
        <f>VLOOKUP(B64,DEBT!B:O,5,FALSE)</f>
        <v>3475000</v>
      </c>
      <c r="L64" s="11">
        <f>VLOOKUP(B64,REV!B:O,5,FALSE)</f>
        <v>5273000</v>
      </c>
      <c r="M64" s="11">
        <f>VLOOKUP(B64,RoA!B:O,5,FALSE)</f>
        <v>13.68</v>
      </c>
      <c r="N64" s="11" t="str">
        <f>VLOOKUP(B64,RoE!B:O,5,FALSE)</f>
        <v>NA</v>
      </c>
      <c r="O64" s="11">
        <f>VLOOKUP(B64,ASSET!B:P,5,FALSE)</f>
        <v>4684000</v>
      </c>
      <c r="P64" s="11">
        <f>VLOOKUP(B64,MCAP!B:P,5,FALSE)</f>
        <v>7669394</v>
      </c>
      <c r="Q64" s="11">
        <f>VLOOKUP(B64,MB!B:O,5,FALSE)</f>
        <v>-49.57</v>
      </c>
      <c r="R64" s="11"/>
    </row>
    <row r="65" spans="1:18" x14ac:dyDescent="0.3">
      <c r="A65" s="20" t="s">
        <v>91</v>
      </c>
      <c r="B65" s="20">
        <v>902288</v>
      </c>
      <c r="C65" s="21">
        <f>VLOOKUP(B65,ESGC!B:M,$C$2,FALSE)</f>
        <v>64.261544795783905</v>
      </c>
      <c r="D65" s="21" t="str">
        <f t="shared" si="0"/>
        <v>B</v>
      </c>
      <c r="E65" s="21">
        <f>VLOOKUP(B65,ESG!A:M,4,FALSE)</f>
        <v>64.261544795783905</v>
      </c>
      <c r="F65" s="11" t="b">
        <f t="shared" si="1"/>
        <v>1</v>
      </c>
      <c r="G65" s="23" t="str">
        <f t="shared" si="2"/>
        <v>B</v>
      </c>
      <c r="H65" s="11">
        <f>VLOOKUP(B65,NI!C:P,5,FALSE)</f>
        <v>1196000</v>
      </c>
      <c r="I65" s="11">
        <f>VLOOKUP(B65,EBITDA!B:O,5,FALSE)</f>
        <v>2718000</v>
      </c>
      <c r="J65" s="11">
        <f>VLOOKUP(B65,EQIT!B:O,5,FALSE)</f>
        <v>9698000</v>
      </c>
      <c r="K65" s="11">
        <f>VLOOKUP(B65,DEBT!B:O,5,FALSE)</f>
        <v>10094000</v>
      </c>
      <c r="L65" s="11">
        <f>VLOOKUP(B65,REV!B:O,5,FALSE)</f>
        <v>13583000</v>
      </c>
      <c r="M65" s="11">
        <f>VLOOKUP(B65,RoA!B:O,5,FALSE)</f>
        <v>5.05</v>
      </c>
      <c r="N65" s="11">
        <f>VLOOKUP(B65,RoE!B:O,5,FALSE)</f>
        <v>12.74</v>
      </c>
      <c r="O65" s="11">
        <f>VLOOKUP(B65,ASSET!B:P,5,FALSE)</f>
        <v>33498000</v>
      </c>
      <c r="P65" s="11">
        <f>VLOOKUP(B65,MCAP!B:P,5,FALSE)</f>
        <v>10655985</v>
      </c>
      <c r="Q65" s="11">
        <f>VLOOKUP(B65,MB!B:O,5,FALSE)</f>
        <v>1.25</v>
      </c>
      <c r="R65" s="11"/>
    </row>
    <row r="66" spans="1:18" x14ac:dyDescent="0.3">
      <c r="A66" s="20" t="s">
        <v>104</v>
      </c>
      <c r="B66" s="20">
        <v>906189</v>
      </c>
      <c r="C66" s="21">
        <f>VLOOKUP(B66,ESGC!B:M,$C$2,FALSE)</f>
        <v>74.577083333333306</v>
      </c>
      <c r="D66" s="21" t="str">
        <f t="shared" si="0"/>
        <v>B</v>
      </c>
      <c r="E66" s="21">
        <f>VLOOKUP(B66,ESG!A:M,4,FALSE)</f>
        <v>74.577083333333306</v>
      </c>
      <c r="F66" s="11" t="b">
        <f t="shared" si="1"/>
        <v>1</v>
      </c>
      <c r="G66" s="23" t="str">
        <f t="shared" si="2"/>
        <v>B</v>
      </c>
      <c r="H66" s="11">
        <f>VLOOKUP(B66,NI!C:P,5,FALSE)</f>
        <v>2052800</v>
      </c>
      <c r="I66" s="11">
        <f>VLOOKUP(B66,EBITDA!B:O,5,FALSE)</f>
        <v>5091800</v>
      </c>
      <c r="J66" s="11">
        <f>VLOOKUP(B66,EQIT!B:O,5,FALSE)</f>
        <v>6532700</v>
      </c>
      <c r="K66" s="11">
        <f>VLOOKUP(B66,DEBT!B:O,5,FALSE)</f>
        <v>22419000</v>
      </c>
      <c r="L66" s="11">
        <f>VLOOKUP(B66,REV!B:O,5,FALSE)</f>
        <v>28416600</v>
      </c>
      <c r="M66" s="11">
        <f>VLOOKUP(B66,RoA!B:O,5,FALSE)</f>
        <v>7.5</v>
      </c>
      <c r="N66" s="11">
        <f>VLOOKUP(B66,RoE!B:O,5,FALSE)</f>
        <v>29.99</v>
      </c>
      <c r="O66" s="11">
        <f>VLOOKUP(B66,ASSET!B:P,5,FALSE)</f>
        <v>37294000</v>
      </c>
      <c r="P66" s="11">
        <f>VLOOKUP(B66,MCAP!B:P,5,FALSE)</f>
        <v>16182393</v>
      </c>
      <c r="Q66" s="11" t="e">
        <f>VLOOKUP(B66,MB!B:O,5,FALSE)</f>
        <v>#N/A</v>
      </c>
      <c r="R66" s="11"/>
    </row>
    <row r="67" spans="1:18" x14ac:dyDescent="0.3">
      <c r="A67" s="20" t="s">
        <v>110</v>
      </c>
      <c r="B67" s="20">
        <v>944314</v>
      </c>
      <c r="C67" s="21">
        <f>VLOOKUP(B67,ESGC!B:M,$C$2,FALSE)</f>
        <v>64.616731054977706</v>
      </c>
      <c r="D67" s="21" t="str">
        <f t="shared" si="0"/>
        <v>B</v>
      </c>
      <c r="E67" s="21">
        <f>VLOOKUP(B67,ESG!A:M,4,FALSE)</f>
        <v>64.616731054977706</v>
      </c>
      <c r="F67" s="11" t="b">
        <f t="shared" si="1"/>
        <v>1</v>
      </c>
      <c r="G67" s="23" t="str">
        <f t="shared" si="2"/>
        <v>B</v>
      </c>
      <c r="H67" s="11">
        <f>VLOOKUP(B67,NI!C:P,5,FALSE)</f>
        <v>1834000</v>
      </c>
      <c r="I67" s="11">
        <f>VLOOKUP(B67,EBITDA!B:O,5,FALSE)</f>
        <v>4707000</v>
      </c>
      <c r="J67" s="11">
        <f>VLOOKUP(B67,EQIT!B:O,5,FALSE)</f>
        <v>10077000</v>
      </c>
      <c r="K67" s="11">
        <f>VLOOKUP(B67,DEBT!B:O,5,FALSE)</f>
        <v>17430000</v>
      </c>
      <c r="L67" s="11">
        <f>VLOOKUP(B67,REV!B:O,5,FALSE)</f>
        <v>16290000</v>
      </c>
      <c r="M67" s="11">
        <f>VLOOKUP(B67,RoA!B:O,5,FALSE)</f>
        <v>5.88</v>
      </c>
      <c r="N67" s="11">
        <f>VLOOKUP(B67,RoE!B:O,5,FALSE)</f>
        <v>18.829999999999998</v>
      </c>
      <c r="O67" s="11">
        <f>VLOOKUP(B67,ASSET!B:P,5,FALSE)</f>
        <v>42053000</v>
      </c>
      <c r="P67" s="11">
        <f>VLOOKUP(B67,MCAP!B:P,5,FALSE)</f>
        <v>20894720</v>
      </c>
      <c r="Q67" s="11">
        <f>VLOOKUP(B67,MB!B:O,5,FALSE)</f>
        <v>2.54</v>
      </c>
      <c r="R67" s="11"/>
    </row>
    <row r="68" spans="1:18" x14ac:dyDescent="0.3">
      <c r="A68" s="20" t="s">
        <v>113</v>
      </c>
      <c r="B68" s="20">
        <v>904383</v>
      </c>
      <c r="C68" s="21">
        <f>VLOOKUP(B68,ESGC!B:M,$C$2,FALSE)</f>
        <v>62.553452429195303</v>
      </c>
      <c r="D68" s="21" t="str">
        <f t="shared" ref="D68:D131" si="3">IF(C68&gt;75,"A",IF(C68&gt;50,"B",IF(C68&gt;25,"C","D")))</f>
        <v>B</v>
      </c>
      <c r="E68" s="21">
        <f>VLOOKUP(B68,ESG!A:M,4,FALSE)</f>
        <v>62.553452429195303</v>
      </c>
      <c r="F68" s="11" t="b">
        <f t="shared" ref="F68:F131" si="4">C68=E68</f>
        <v>1</v>
      </c>
      <c r="G68" s="23" t="str">
        <f t="shared" ref="G68:G131" si="5">IF(E68&gt;75,"A",IF(E68&gt;50,"B",IF(E68&gt;25,"C","D")))</f>
        <v>B</v>
      </c>
      <c r="H68" s="11">
        <f>VLOOKUP(B68,NI!C:P,5,FALSE)</f>
        <v>1295000</v>
      </c>
      <c r="I68" s="11">
        <f>VLOOKUP(B68,EBITDA!B:O,5,FALSE)</f>
        <v>4424000</v>
      </c>
      <c r="J68" s="11">
        <f>VLOOKUP(B68,EQIT!B:O,5,FALSE)</f>
        <v>20988000</v>
      </c>
      <c r="K68" s="11">
        <f>VLOOKUP(B68,DEBT!B:O,5,FALSE)</f>
        <v>14439000</v>
      </c>
      <c r="L68" s="11">
        <f>VLOOKUP(B68,REV!B:O,5,FALSE)</f>
        <v>13207000</v>
      </c>
      <c r="M68" s="11">
        <f>VLOOKUP(B68,RoA!B:O,5,FALSE)</f>
        <v>3.58</v>
      </c>
      <c r="N68" s="11">
        <f>VLOOKUP(B68,RoE!B:O,5,FALSE)</f>
        <v>6.38</v>
      </c>
      <c r="O68" s="11">
        <f>VLOOKUP(B68,ASSET!B:P,5,FALSE)</f>
        <v>53077000</v>
      </c>
      <c r="P68" s="11">
        <f>VLOOKUP(B68,MCAP!B:P,5,FALSE)</f>
        <v>19092720</v>
      </c>
      <c r="Q68" s="11">
        <f>VLOOKUP(B68,MB!B:O,5,FALSE)</f>
        <v>1.08</v>
      </c>
      <c r="R68" s="11"/>
    </row>
    <row r="69" spans="1:18" x14ac:dyDescent="0.3">
      <c r="A69" s="20" t="s">
        <v>114</v>
      </c>
      <c r="B69" s="20">
        <v>513260</v>
      </c>
      <c r="C69" s="21">
        <f>VLOOKUP(B69,ESGC!B:M,$C$2,FALSE)</f>
        <v>54.297542746889597</v>
      </c>
      <c r="D69" s="21" t="str">
        <f t="shared" si="3"/>
        <v>B</v>
      </c>
      <c r="E69" s="21">
        <f>VLOOKUP(B69,ESG!A:M,4,FALSE)</f>
        <v>54.297542746889597</v>
      </c>
      <c r="F69" s="11" t="b">
        <f t="shared" si="4"/>
        <v>1</v>
      </c>
      <c r="G69" s="23" t="str">
        <f t="shared" si="5"/>
        <v>B</v>
      </c>
      <c r="H69" s="11">
        <f>VLOOKUP(B69,NI!C:P,5,FALSE)</f>
        <v>40491</v>
      </c>
      <c r="I69" s="11">
        <f>VLOOKUP(B69,EBITDA!B:O,5,FALSE)</f>
        <v>581575</v>
      </c>
      <c r="J69" s="11">
        <f>VLOOKUP(B69,EQIT!B:O,5,FALSE)</f>
        <v>1805133</v>
      </c>
      <c r="K69" s="11">
        <f>VLOOKUP(B69,DEBT!B:O,5,FALSE)</f>
        <v>4298478</v>
      </c>
      <c r="L69" s="11">
        <f>VLOOKUP(B69,REV!B:O,5,FALSE)</f>
        <v>972270</v>
      </c>
      <c r="M69" s="11">
        <f>VLOOKUP(B69,RoA!B:O,5,FALSE)</f>
        <v>3.32</v>
      </c>
      <c r="N69" s="11">
        <f>VLOOKUP(B69,RoE!B:O,5,FALSE)</f>
        <v>2.97</v>
      </c>
      <c r="O69" s="11">
        <f>VLOOKUP(B69,ASSET!B:P,5,FALSE)</f>
        <v>7690883</v>
      </c>
      <c r="P69" s="11">
        <f>VLOOKUP(B69,MCAP!B:P,5,FALSE)</f>
        <v>1626683</v>
      </c>
      <c r="Q69" s="11">
        <f>VLOOKUP(B69,MB!B:O,5,FALSE)</f>
        <v>2.19</v>
      </c>
      <c r="R69" s="11"/>
    </row>
    <row r="70" spans="1:18" x14ac:dyDescent="0.3">
      <c r="A70" s="20" t="s">
        <v>118</v>
      </c>
      <c r="B70" s="20">
        <v>903749</v>
      </c>
      <c r="C70" s="21">
        <f>VLOOKUP(B70,ESGC!B:M,$C$2,FALSE)</f>
        <v>74.537281861448903</v>
      </c>
      <c r="D70" s="21" t="str">
        <f t="shared" si="3"/>
        <v>B</v>
      </c>
      <c r="E70" s="21">
        <f>VLOOKUP(B70,ESG!A:M,4,FALSE)</f>
        <v>74.537281861448903</v>
      </c>
      <c r="F70" s="11" t="b">
        <f t="shared" si="4"/>
        <v>1</v>
      </c>
      <c r="G70" s="23" t="str">
        <f t="shared" si="5"/>
        <v>B</v>
      </c>
      <c r="H70" s="11">
        <f>VLOOKUP(B70,NI!C:P,5,FALSE)</f>
        <v>1058000</v>
      </c>
      <c r="I70" s="11">
        <f>VLOOKUP(B70,EBITDA!B:O,5,FALSE)</f>
        <v>1877000</v>
      </c>
      <c r="J70" s="11">
        <f>VLOOKUP(B70,EQIT!B:O,5,FALSE)</f>
        <v>6317000</v>
      </c>
      <c r="K70" s="11">
        <f>VLOOKUP(B70,DEBT!B:O,5,FALSE)</f>
        <v>4271000</v>
      </c>
      <c r="L70" s="11">
        <f>VLOOKUP(B70,REV!B:O,5,FALSE)</f>
        <v>15376000</v>
      </c>
      <c r="M70" s="11">
        <f>VLOOKUP(B70,RoA!B:O,5,FALSE)</f>
        <v>8.0500000000000007</v>
      </c>
      <c r="N70" s="11">
        <f>VLOOKUP(B70,RoE!B:O,5,FALSE)</f>
        <v>18.420000000000002</v>
      </c>
      <c r="O70" s="11">
        <f>VLOOKUP(B70,ASSET!B:P,5,FALSE)</f>
        <v>15684000</v>
      </c>
      <c r="P70" s="11">
        <f>VLOOKUP(B70,MCAP!B:P,5,FALSE)</f>
        <v>8202150</v>
      </c>
      <c r="Q70" s="11">
        <f>VLOOKUP(B70,MB!B:O,5,FALSE)</f>
        <v>1.82</v>
      </c>
      <c r="R70" s="11"/>
    </row>
    <row r="71" spans="1:18" x14ac:dyDescent="0.3">
      <c r="A71" s="20" t="s">
        <v>122</v>
      </c>
      <c r="B71" s="20">
        <v>500320</v>
      </c>
      <c r="C71" s="21">
        <f>VLOOKUP(B71,ESGC!B:M,$C$2,FALSE)</f>
        <v>54.778330856859803</v>
      </c>
      <c r="D71" s="21" t="str">
        <f t="shared" si="3"/>
        <v>B</v>
      </c>
      <c r="E71" s="21">
        <f>VLOOKUP(B71,ESG!A:M,4,FALSE)</f>
        <v>54.778330856859803</v>
      </c>
      <c r="F71" s="11" t="b">
        <f t="shared" si="4"/>
        <v>1</v>
      </c>
      <c r="G71" s="23" t="str">
        <f t="shared" si="5"/>
        <v>B</v>
      </c>
      <c r="H71" s="11">
        <f>VLOOKUP(B71,NI!C:P,5,FALSE)</f>
        <v>-454000</v>
      </c>
      <c r="I71" s="11">
        <f>VLOOKUP(B71,EBITDA!B:O,5,FALSE)</f>
        <v>-343000</v>
      </c>
      <c r="J71" s="11">
        <f>VLOOKUP(B71,EQIT!B:O,5,FALSE)</f>
        <v>4339000</v>
      </c>
      <c r="K71" s="11">
        <f>VLOOKUP(B71,DEBT!B:O,5,FALSE)</f>
        <v>0</v>
      </c>
      <c r="L71" s="11">
        <f>VLOOKUP(B71,REV!B:O,5,FALSE)</f>
        <v>3665000</v>
      </c>
      <c r="M71" s="11">
        <f>VLOOKUP(B71,RoA!B:O,5,FALSE)</f>
        <v>-8.24</v>
      </c>
      <c r="N71" s="11">
        <f>VLOOKUP(B71,RoE!B:O,5,FALSE)</f>
        <v>-10.85</v>
      </c>
      <c r="O71" s="11">
        <f>VLOOKUP(B71,ASSET!B:P,5,FALSE)</f>
        <v>5895000</v>
      </c>
      <c r="P71" s="11">
        <f>VLOOKUP(B71,MCAP!B:P,5,FALSE)</f>
        <v>5095603</v>
      </c>
      <c r="Q71" s="11">
        <f>VLOOKUP(B71,MB!B:O,5,FALSE)</f>
        <v>4.42</v>
      </c>
      <c r="R71" s="11"/>
    </row>
    <row r="72" spans="1:18" x14ac:dyDescent="0.3">
      <c r="A72" s="20" t="s">
        <v>125</v>
      </c>
      <c r="B72" s="20">
        <v>902306</v>
      </c>
      <c r="C72" s="21">
        <f>VLOOKUP(B72,ESGC!B:M,$C$2,FALSE)</f>
        <v>65.039674231167496</v>
      </c>
      <c r="D72" s="21" t="str">
        <f t="shared" si="3"/>
        <v>B</v>
      </c>
      <c r="E72" s="21">
        <f>VLOOKUP(B72,ESG!A:M,4,FALSE)</f>
        <v>65.039674231167496</v>
      </c>
      <c r="F72" s="11" t="b">
        <f t="shared" si="4"/>
        <v>1</v>
      </c>
      <c r="G72" s="23" t="str">
        <f t="shared" si="5"/>
        <v>B</v>
      </c>
      <c r="H72" s="11">
        <f>VLOOKUP(B72,NI!C:P,5,FALSE)</f>
        <v>1200597</v>
      </c>
      <c r="I72" s="11">
        <f>VLOOKUP(B72,EBITDA!B:O,5,FALSE)</f>
        <v>3639884</v>
      </c>
      <c r="J72" s="11">
        <f>VLOOKUP(B72,EQIT!B:O,5,FALSE)</f>
        <v>7966592</v>
      </c>
      <c r="K72" s="11">
        <f>VLOOKUP(B72,DEBT!B:O,5,FALSE)</f>
        <v>12279269</v>
      </c>
      <c r="L72" s="11">
        <f>VLOOKUP(B72,REV!B:O,5,FALSE)</f>
        <v>13093756</v>
      </c>
      <c r="M72" s="11">
        <f>VLOOKUP(B72,RoA!B:O,5,FALSE)</f>
        <v>4.5599999999999996</v>
      </c>
      <c r="N72" s="11">
        <f>VLOOKUP(B72,RoE!B:O,5,FALSE)</f>
        <v>15.17</v>
      </c>
      <c r="O72" s="11">
        <f>VLOOKUP(B72,ASSET!B:P,5,FALSE)</f>
        <v>36616818</v>
      </c>
      <c r="P72" s="11">
        <f>VLOOKUP(B72,MCAP!B:P,5,FALSE)</f>
        <v>15741378</v>
      </c>
      <c r="Q72" s="11">
        <f>VLOOKUP(B72,MB!B:O,5,FALSE)</f>
        <v>2.19</v>
      </c>
      <c r="R72" s="11"/>
    </row>
    <row r="73" spans="1:18" x14ac:dyDescent="0.3">
      <c r="A73" s="20" t="s">
        <v>129</v>
      </c>
      <c r="B73" s="20">
        <v>867375</v>
      </c>
      <c r="C73" s="21">
        <f>VLOOKUP(B73,ESGC!B:M,$C$2,FALSE)</f>
        <v>64.096103149115606</v>
      </c>
      <c r="D73" s="21" t="str">
        <f t="shared" si="3"/>
        <v>B</v>
      </c>
      <c r="E73" s="21">
        <f>VLOOKUP(B73,ESG!A:M,4,FALSE)</f>
        <v>64.096103149115606</v>
      </c>
      <c r="F73" s="11" t="b">
        <f t="shared" si="4"/>
        <v>1</v>
      </c>
      <c r="G73" s="23" t="str">
        <f t="shared" si="5"/>
        <v>B</v>
      </c>
      <c r="H73" s="11">
        <f>VLOOKUP(B73,NI!C:P,5,FALSE)</f>
        <v>473800</v>
      </c>
      <c r="I73" s="11">
        <f>VLOOKUP(B73,EBITDA!B:O,5,FALSE)</f>
        <v>1061400</v>
      </c>
      <c r="J73" s="11">
        <f>VLOOKUP(B73,EQIT!B:O,5,FALSE)</f>
        <v>1653200</v>
      </c>
      <c r="K73" s="11">
        <f>VLOOKUP(B73,DEBT!B:O,5,FALSE)</f>
        <v>1196900</v>
      </c>
      <c r="L73" s="11">
        <f>VLOOKUP(B73,REV!B:O,5,FALSE)</f>
        <v>7910800</v>
      </c>
      <c r="M73" s="11">
        <f>VLOOKUP(B73,RoA!B:O,5,FALSE)</f>
        <v>11.39</v>
      </c>
      <c r="N73" s="11">
        <f>VLOOKUP(B73,RoE!B:O,5,FALSE)</f>
        <v>33.22</v>
      </c>
      <c r="O73" s="11">
        <f>VLOOKUP(B73,ASSET!B:P,5,FALSE)</f>
        <v>4955900</v>
      </c>
      <c r="P73" s="11">
        <f>VLOOKUP(B73,MCAP!B:P,5,FALSE)</f>
        <v>6034324</v>
      </c>
      <c r="Q73" s="11">
        <f>VLOOKUP(B73,MB!B:O,5,FALSE)</f>
        <v>6</v>
      </c>
      <c r="R73" s="11"/>
    </row>
    <row r="74" spans="1:18" x14ac:dyDescent="0.3">
      <c r="A74" s="20" t="s">
        <v>140</v>
      </c>
      <c r="B74" s="20">
        <v>905159</v>
      </c>
      <c r="C74" s="21">
        <f>VLOOKUP(B74,ESGC!B:M,$C$2,FALSE)</f>
        <v>50.847252240082803</v>
      </c>
      <c r="D74" s="21" t="str">
        <f t="shared" si="3"/>
        <v>B</v>
      </c>
      <c r="E74" s="21">
        <f>VLOOKUP(B74,ESG!A:M,4,FALSE)</f>
        <v>50.847252240082803</v>
      </c>
      <c r="F74" s="11" t="b">
        <f t="shared" si="4"/>
        <v>1</v>
      </c>
      <c r="G74" s="23" t="str">
        <f t="shared" si="5"/>
        <v>B</v>
      </c>
      <c r="H74" s="11">
        <f>VLOOKUP(B74,NI!C:P,5,FALSE)</f>
        <v>1342000</v>
      </c>
      <c r="I74" s="11">
        <f>VLOOKUP(B74,EBITDA!B:O,5,FALSE)</f>
        <v>3498000</v>
      </c>
      <c r="J74" s="11">
        <f>VLOOKUP(B74,EQIT!B:O,5,FALSE)</f>
        <v>8283000</v>
      </c>
      <c r="K74" s="11">
        <f>VLOOKUP(B74,DEBT!B:O,5,FALSE)</f>
        <v>13973000</v>
      </c>
      <c r="L74" s="11">
        <f>VLOOKUP(B74,REV!B:O,5,FALSE)</f>
        <v>13627000</v>
      </c>
      <c r="M74" s="11">
        <f>VLOOKUP(B74,RoA!B:O,5,FALSE)</f>
        <v>5.48</v>
      </c>
      <c r="N74" s="11">
        <f>VLOOKUP(B74,RoE!B:O,5,FALSE)</f>
        <v>15.55</v>
      </c>
      <c r="O74" s="11">
        <f>VLOOKUP(B74,ASSET!B:P,5,FALSE)</f>
        <v>33521000</v>
      </c>
      <c r="P74" s="11">
        <f>VLOOKUP(B74,MCAP!B:P,5,FALSE)</f>
        <v>14808904</v>
      </c>
      <c r="Q74" s="11">
        <f>VLOOKUP(B74,MB!B:O,5,FALSE)</f>
        <v>2.54</v>
      </c>
      <c r="R74" s="11"/>
    </row>
    <row r="75" spans="1:18" x14ac:dyDescent="0.3">
      <c r="A75" s="20" t="s">
        <v>142</v>
      </c>
      <c r="B75" s="20">
        <v>905082</v>
      </c>
      <c r="C75" s="21">
        <f>VLOOKUP(B75,ESGC!B:M,$C$2,FALSE)</f>
        <v>59.147233899902098</v>
      </c>
      <c r="D75" s="21" t="str">
        <f t="shared" si="3"/>
        <v>B</v>
      </c>
      <c r="E75" s="21">
        <f>VLOOKUP(B75,ESG!A:M,4,FALSE)</f>
        <v>59.147233899902098</v>
      </c>
      <c r="F75" s="11" t="b">
        <f t="shared" si="4"/>
        <v>1</v>
      </c>
      <c r="G75" s="23" t="str">
        <f t="shared" si="5"/>
        <v>B</v>
      </c>
      <c r="H75" s="11">
        <f>VLOOKUP(B75,NI!C:P,5,FALSE)</f>
        <v>304600</v>
      </c>
      <c r="I75" s="11">
        <f>VLOOKUP(B75,EBITDA!B:O,5,FALSE)</f>
        <v>625900</v>
      </c>
      <c r="J75" s="11">
        <f>VLOOKUP(B75,EQIT!B:O,5,FALSE)</f>
        <v>902900</v>
      </c>
      <c r="K75" s="11">
        <f>VLOOKUP(B75,DEBT!B:O,5,FALSE)</f>
        <v>623600</v>
      </c>
      <c r="L75" s="11">
        <f>VLOOKUP(B75,REV!B:O,5,FALSE)</f>
        <v>3115300</v>
      </c>
      <c r="M75" s="11">
        <f>VLOOKUP(B75,RoA!B:O,5,FALSE)</f>
        <v>12.48</v>
      </c>
      <c r="N75" s="11">
        <f>VLOOKUP(B75,RoE!B:O,5,FALSE)</f>
        <v>30.97</v>
      </c>
      <c r="O75" s="11">
        <f>VLOOKUP(B75,ASSET!B:P,5,FALSE)</f>
        <v>2750300</v>
      </c>
      <c r="P75" s="11">
        <f>VLOOKUP(B75,MCAP!B:P,5,FALSE)</f>
        <v>3243370</v>
      </c>
      <c r="Q75" s="11">
        <f>VLOOKUP(B75,MB!B:O,5,FALSE)</f>
        <v>5.27</v>
      </c>
      <c r="R75" s="11"/>
    </row>
    <row r="76" spans="1:18" x14ac:dyDescent="0.3">
      <c r="A76" s="20" t="s">
        <v>144</v>
      </c>
      <c r="B76" s="20">
        <v>938076</v>
      </c>
      <c r="C76" s="21">
        <f>VLOOKUP(B76,ESGC!B:M,$C$2,FALSE)</f>
        <v>57.6499349925705</v>
      </c>
      <c r="D76" s="21" t="str">
        <f t="shared" si="3"/>
        <v>B</v>
      </c>
      <c r="E76" s="21">
        <f>VLOOKUP(B76,ESG!A:M,4,FALSE)</f>
        <v>57.6499349925705</v>
      </c>
      <c r="F76" s="11" t="b">
        <f t="shared" si="4"/>
        <v>1</v>
      </c>
      <c r="G76" s="23" t="str">
        <f t="shared" si="5"/>
        <v>B</v>
      </c>
      <c r="H76" s="11">
        <f>VLOOKUP(B76,NI!C:P,5,FALSE)</f>
        <v>1588213</v>
      </c>
      <c r="I76" s="11">
        <f>VLOOKUP(B76,EBITDA!B:O,5,FALSE)</f>
        <v>2439216</v>
      </c>
      <c r="J76" s="11">
        <f>VLOOKUP(B76,EQIT!B:O,5,FALSE)</f>
        <v>7074364</v>
      </c>
      <c r="K76" s="11">
        <f>VLOOKUP(B76,DEBT!B:O,5,FALSE)</f>
        <v>269271</v>
      </c>
      <c r="L76" s="11">
        <f>VLOOKUP(B76,REV!B:O,5,FALSE)</f>
        <v>6032386</v>
      </c>
      <c r="M76" s="11">
        <f>VLOOKUP(B76,RoA!B:O,5,FALSE)</f>
        <v>16.72</v>
      </c>
      <c r="N76" s="11">
        <f>VLOOKUP(B76,RoE!B:O,5,FALSE)</f>
        <v>22.05</v>
      </c>
      <c r="O76" s="11">
        <f>VLOOKUP(B76,ASSET!B:P,5,FALSE)</f>
        <v>9176520</v>
      </c>
      <c r="P76" s="11">
        <f>VLOOKUP(B76,MCAP!B:P,5,FALSE)</f>
        <v>14846580</v>
      </c>
      <c r="Q76" s="11">
        <f>VLOOKUP(B76,MB!B:O,5,FALSE)</f>
        <v>3.58</v>
      </c>
      <c r="R76" s="11"/>
    </row>
    <row r="77" spans="1:18" x14ac:dyDescent="0.3">
      <c r="A77" s="20" t="s">
        <v>150</v>
      </c>
      <c r="B77" s="20">
        <v>905801</v>
      </c>
      <c r="C77" s="21">
        <f>VLOOKUP(B77,ESGC!B:M,$C$2,FALSE)</f>
        <v>74.731277056277094</v>
      </c>
      <c r="D77" s="21" t="str">
        <f t="shared" si="3"/>
        <v>B</v>
      </c>
      <c r="E77" s="21">
        <f>VLOOKUP(B77,ESG!A:M,4,FALSE)</f>
        <v>74.731277056277094</v>
      </c>
      <c r="F77" s="11" t="b">
        <f t="shared" si="4"/>
        <v>1</v>
      </c>
      <c r="G77" s="23" t="str">
        <f t="shared" si="5"/>
        <v>B</v>
      </c>
      <c r="H77" s="11">
        <f>VLOOKUP(B77,NI!C:P,5,FALSE)</f>
        <v>1294700</v>
      </c>
      <c r="I77" s="11">
        <f>VLOOKUP(B77,EBITDA!B:O,5,FALSE)</f>
        <v>2714300</v>
      </c>
      <c r="J77" s="11">
        <f>VLOOKUP(B77,EQIT!B:O,5,FALSE)</f>
        <v>6215800</v>
      </c>
      <c r="K77" s="11">
        <f>VLOOKUP(B77,DEBT!B:O,5,FALSE)</f>
        <v>6999500</v>
      </c>
      <c r="L77" s="11">
        <f>VLOOKUP(B77,REV!B:O,5,FALSE)</f>
        <v>13652100</v>
      </c>
      <c r="M77" s="11">
        <f>VLOOKUP(B77,RoA!B:O,5,FALSE)</f>
        <v>8.4499999999999993</v>
      </c>
      <c r="N77" s="11">
        <f>VLOOKUP(B77,RoE!B:O,5,FALSE)</f>
        <v>22.45</v>
      </c>
      <c r="O77" s="11">
        <f>VLOOKUP(B77,ASSET!B:P,5,FALSE)</f>
        <v>19041600</v>
      </c>
      <c r="P77" s="11">
        <f>VLOOKUP(B77,MCAP!B:P,5,FALSE)</f>
        <v>20503125</v>
      </c>
      <c r="Q77" s="11">
        <f>VLOOKUP(B77,MB!B:O,5,FALSE)</f>
        <v>4.5199999999999996</v>
      </c>
      <c r="R77" s="11"/>
    </row>
    <row r="78" spans="1:18" x14ac:dyDescent="0.3">
      <c r="A78" s="20" t="s">
        <v>152</v>
      </c>
      <c r="B78" s="20">
        <v>546697</v>
      </c>
      <c r="C78" s="21">
        <f>VLOOKUP(B78,ESGC!B:M,$C$2,FALSE)</f>
        <v>64.013311688311703</v>
      </c>
      <c r="D78" s="21" t="str">
        <f t="shared" si="3"/>
        <v>B</v>
      </c>
      <c r="E78" s="21">
        <f>VLOOKUP(B78,ESG!A:M,4,FALSE)</f>
        <v>64.013311688311703</v>
      </c>
      <c r="F78" s="11" t="b">
        <f t="shared" si="4"/>
        <v>1</v>
      </c>
      <c r="G78" s="23" t="str">
        <f t="shared" si="5"/>
        <v>B</v>
      </c>
      <c r="H78" s="11">
        <f>VLOOKUP(B78,NI!C:P,5,FALSE)</f>
        <v>2011154</v>
      </c>
      <c r="I78" s="11">
        <f>VLOOKUP(B78,EBITDA!B:O,5,FALSE)</f>
        <v>2840409</v>
      </c>
      <c r="J78" s="11">
        <f>VLOOKUP(B78,EQIT!B:O,5,FALSE)</f>
        <v>4152487</v>
      </c>
      <c r="K78" s="11">
        <f>VLOOKUP(B78,DEBT!B:O,5,FALSE)</f>
        <v>1305485</v>
      </c>
      <c r="L78" s="11">
        <f>VLOOKUP(B78,REV!B:O,5,FALSE)</f>
        <v>5335750</v>
      </c>
      <c r="M78" s="11">
        <f>VLOOKUP(B78,RoA!B:O,5,FALSE)</f>
        <v>32.9</v>
      </c>
      <c r="N78" s="11">
        <f>VLOOKUP(B78,RoE!B:O,5,FALSE)</f>
        <v>52.84</v>
      </c>
      <c r="O78" s="11">
        <f>VLOOKUP(B78,ASSET!B:P,5,FALSE)</f>
        <v>6735360</v>
      </c>
      <c r="P78" s="11">
        <f>VLOOKUP(B78,MCAP!B:P,5,FALSE)</f>
        <v>46528144</v>
      </c>
      <c r="Q78" s="11">
        <f>VLOOKUP(B78,MB!B:O,5,FALSE)</f>
        <v>10.29</v>
      </c>
      <c r="R78" s="11"/>
    </row>
    <row r="79" spans="1:18" x14ac:dyDescent="0.3">
      <c r="A79" s="20" t="s">
        <v>154</v>
      </c>
      <c r="B79" s="20">
        <v>696738</v>
      </c>
      <c r="C79" s="21">
        <f>VLOOKUP(B79,ESGC!B:M,$C$2,FALSE)</f>
        <v>67.393257800891504</v>
      </c>
      <c r="D79" s="21" t="str">
        <f t="shared" si="3"/>
        <v>B</v>
      </c>
      <c r="E79" s="21">
        <f>VLOOKUP(B79,ESG!A:M,4,FALSE)</f>
        <v>67.393257800891504</v>
      </c>
      <c r="F79" s="11" t="b">
        <f t="shared" si="4"/>
        <v>1</v>
      </c>
      <c r="G79" s="23" t="str">
        <f t="shared" si="5"/>
        <v>B</v>
      </c>
      <c r="H79" s="11">
        <f>VLOOKUP(B79,NI!C:P,5,FALSE)</f>
        <v>2041000</v>
      </c>
      <c r="I79" s="11">
        <f>VLOOKUP(B79,EBITDA!B:O,5,FALSE)</f>
        <v>35318000</v>
      </c>
      <c r="J79" s="11">
        <f>VLOOKUP(B79,EQIT!B:O,5,FALSE)</f>
        <v>46269000</v>
      </c>
      <c r="K79" s="11">
        <f>VLOOKUP(B79,DEBT!B:O,5,FALSE)</f>
        <v>368633000</v>
      </c>
      <c r="L79" s="11">
        <f>VLOOKUP(B79,REV!B:O,5,FALSE)</f>
        <v>53579000</v>
      </c>
      <c r="M79" s="11">
        <f>VLOOKUP(B79,RoA!B:O,5,FALSE)</f>
        <v>2.2799999999999998</v>
      </c>
      <c r="N79" s="11">
        <f>VLOOKUP(B79,RoE!B:O,5,FALSE)</f>
        <v>4.75</v>
      </c>
      <c r="O79" s="11">
        <f>VLOOKUP(B79,ASSET!B:P,5,FALSE)</f>
        <v>876188000</v>
      </c>
      <c r="P79" s="11">
        <f>VLOOKUP(B79,MCAP!B:P,5,FALSE)</f>
        <v>37345724</v>
      </c>
      <c r="Q79" s="11">
        <f>VLOOKUP(B79,MB!B:O,5,FALSE)</f>
        <v>1.1000000000000001</v>
      </c>
      <c r="R79" s="11"/>
    </row>
    <row r="80" spans="1:18" x14ac:dyDescent="0.3">
      <c r="A80" s="20" t="s">
        <v>157</v>
      </c>
      <c r="B80" s="20" t="s">
        <v>364</v>
      </c>
      <c r="C80" s="21">
        <f>VLOOKUP(B80,ESGC!B:M,$C$2,FALSE)</f>
        <v>54.667374230524302</v>
      </c>
      <c r="D80" s="21" t="str">
        <f t="shared" si="3"/>
        <v>B</v>
      </c>
      <c r="E80" s="21">
        <f>VLOOKUP(B80,ESG!A:M,4,FALSE)</f>
        <v>54.667374230524302</v>
      </c>
      <c r="F80" s="11" t="b">
        <f t="shared" si="4"/>
        <v>1</v>
      </c>
      <c r="G80" s="23" t="str">
        <f t="shared" si="5"/>
        <v>B</v>
      </c>
      <c r="H80" s="11">
        <f>VLOOKUP(B80,NI!C:P,5,FALSE)</f>
        <v>127169</v>
      </c>
      <c r="I80" s="11">
        <f>VLOOKUP(B80,EBITDA!B:O,5,FALSE)</f>
        <v>433259</v>
      </c>
      <c r="J80" s="11">
        <f>VLOOKUP(B80,EQIT!B:O,5,FALSE)</f>
        <v>185155</v>
      </c>
      <c r="K80" s="11">
        <f>VLOOKUP(B80,DEBT!B:O,5,FALSE)</f>
        <v>2238281</v>
      </c>
      <c r="L80" s="11">
        <f>VLOOKUP(B80,REV!B:O,5,FALSE)</f>
        <v>4248770</v>
      </c>
      <c r="M80" s="11">
        <f>VLOOKUP(B80,RoA!B:O,5,FALSE)</f>
        <v>7.14</v>
      </c>
      <c r="N80" s="11">
        <f>VLOOKUP(B80,RoE!B:O,5,FALSE)</f>
        <v>53.65</v>
      </c>
      <c r="O80" s="11">
        <f>VLOOKUP(B80,ASSET!B:P,5,FALSE)</f>
        <v>3213012</v>
      </c>
      <c r="P80" s="11">
        <f>VLOOKUP(B80,MCAP!B:P,5,FALSE)</f>
        <v>1192382</v>
      </c>
      <c r="Q80" s="11">
        <f>VLOOKUP(B80,MB!B:O,5,FALSE)</f>
        <v>13.16</v>
      </c>
      <c r="R80" s="11"/>
    </row>
    <row r="81" spans="1:18" x14ac:dyDescent="0.3">
      <c r="A81" s="20" t="s">
        <v>168</v>
      </c>
      <c r="B81" s="20">
        <v>912588</v>
      </c>
      <c r="C81" s="21">
        <f>VLOOKUP(B81,ESGC!B:M,$C$2,FALSE)</f>
        <v>56.922208931419398</v>
      </c>
      <c r="D81" s="21" t="str">
        <f t="shared" si="3"/>
        <v>B</v>
      </c>
      <c r="E81" s="21">
        <f>VLOOKUP(B81,ESG!A:M,4,FALSE)</f>
        <v>56.922208931419398</v>
      </c>
      <c r="F81" s="11" t="b">
        <f t="shared" si="4"/>
        <v>1</v>
      </c>
      <c r="G81" s="23" t="str">
        <f t="shared" si="5"/>
        <v>B</v>
      </c>
      <c r="H81" s="11">
        <f>VLOOKUP(B81,NI!C:P,5,FALSE)</f>
        <v>418000</v>
      </c>
      <c r="I81" s="11">
        <f>VLOOKUP(B81,EBITDA!B:O,5,FALSE)</f>
        <v>1371000</v>
      </c>
      <c r="J81" s="11">
        <f>VLOOKUP(B81,EQIT!B:O,5,FALSE)</f>
        <v>5417000</v>
      </c>
      <c r="K81" s="11">
        <f>VLOOKUP(B81,DEBT!B:O,5,FALSE)</f>
        <v>5952000</v>
      </c>
      <c r="L81" s="11">
        <f>VLOOKUP(B81,REV!B:O,5,FALSE)</f>
        <v>5288000</v>
      </c>
      <c r="M81" s="11">
        <f>VLOOKUP(B81,RoA!B:O,5,FALSE)</f>
        <v>5.56</v>
      </c>
      <c r="N81" s="11">
        <f>VLOOKUP(B81,RoE!B:O,5,FALSE)</f>
        <v>7.77</v>
      </c>
      <c r="O81" s="11">
        <f>VLOOKUP(B81,ASSET!B:P,5,FALSE)</f>
        <v>11951000</v>
      </c>
      <c r="P81" s="11">
        <f>VLOOKUP(B81,MCAP!B:P,5,FALSE)</f>
        <v>3976521</v>
      </c>
      <c r="Q81" s="11">
        <f>VLOOKUP(B81,MB!B:O,5,FALSE)</f>
        <v>1.53</v>
      </c>
      <c r="R81" s="11"/>
    </row>
    <row r="82" spans="1:18" x14ac:dyDescent="0.3">
      <c r="A82" s="20" t="s">
        <v>170</v>
      </c>
      <c r="B82" s="20">
        <v>916860</v>
      </c>
      <c r="C82" s="21">
        <f>VLOOKUP(B82,ESGC!B:M,$C$2,FALSE)</f>
        <v>60.869080689966999</v>
      </c>
      <c r="D82" s="21" t="str">
        <f t="shared" si="3"/>
        <v>B</v>
      </c>
      <c r="E82" s="21">
        <f>VLOOKUP(B82,ESG!A:M,4,FALSE)</f>
        <v>60.869080689966999</v>
      </c>
      <c r="F82" s="11" t="b">
        <f t="shared" si="4"/>
        <v>1</v>
      </c>
      <c r="G82" s="23" t="str">
        <f t="shared" si="5"/>
        <v>B</v>
      </c>
      <c r="H82" s="11">
        <f>VLOOKUP(B82,NI!C:P,5,FALSE)</f>
        <v>647154</v>
      </c>
      <c r="I82" s="11">
        <f>VLOOKUP(B82,EBITDA!B:O,5,FALSE)</f>
        <v>1256437</v>
      </c>
      <c r="J82" s="11">
        <f>VLOOKUP(B82,EQIT!B:O,5,FALSE)</f>
        <v>4457190</v>
      </c>
      <c r="K82" s="11">
        <f>VLOOKUP(B82,DEBT!B:O,5,FALSE)</f>
        <v>2161574</v>
      </c>
      <c r="L82" s="11">
        <f>VLOOKUP(B82,REV!B:O,5,FALSE)</f>
        <v>29049472</v>
      </c>
      <c r="M82" s="11">
        <f>VLOOKUP(B82,RoA!B:O,5,FALSE)</f>
        <v>5.41</v>
      </c>
      <c r="N82" s="11">
        <f>VLOOKUP(B82,RoE!B:O,5,FALSE)</f>
        <v>15.25</v>
      </c>
      <c r="O82" s="11">
        <f>VLOOKUP(B82,ASSET!B:P,5,FALSE)</f>
        <v>12986955</v>
      </c>
      <c r="P82" s="11">
        <f>VLOOKUP(B82,MCAP!B:P,5,FALSE)</f>
        <v>6293813</v>
      </c>
      <c r="Q82" s="11">
        <f>VLOOKUP(B82,MB!B:O,5,FALSE)</f>
        <v>1.64</v>
      </c>
      <c r="R82" s="11"/>
    </row>
    <row r="83" spans="1:18" x14ac:dyDescent="0.3">
      <c r="A83" s="20" t="s">
        <v>178</v>
      </c>
      <c r="B83" s="20">
        <v>904069</v>
      </c>
      <c r="C83" s="21">
        <f>VLOOKUP(B83,ESGC!B:M,$C$2,FALSE)</f>
        <v>69.804409579582099</v>
      </c>
      <c r="D83" s="21" t="str">
        <f t="shared" si="3"/>
        <v>B</v>
      </c>
      <c r="E83" s="21">
        <f>VLOOKUP(B83,ESG!A:M,4,FALSE)</f>
        <v>69.804409579582099</v>
      </c>
      <c r="F83" s="11" t="b">
        <f t="shared" si="4"/>
        <v>1</v>
      </c>
      <c r="G83" s="23" t="str">
        <f t="shared" si="5"/>
        <v>B</v>
      </c>
      <c r="H83" s="11">
        <f>VLOOKUP(B83,NI!C:P,5,FALSE)</f>
        <v>-1282000</v>
      </c>
      <c r="I83" s="11">
        <f>VLOOKUP(B83,EBITDA!B:O,5,FALSE)</f>
        <v>766000</v>
      </c>
      <c r="J83" s="11">
        <f>VLOOKUP(B83,EQIT!B:O,5,FALSE)</f>
        <v>4169000</v>
      </c>
      <c r="K83" s="11">
        <f>VLOOKUP(B83,DEBT!B:O,5,FALSE)</f>
        <v>12074000</v>
      </c>
      <c r="L83" s="11">
        <f>VLOOKUP(B83,REV!B:O,5,FALSE)</f>
        <v>24829000</v>
      </c>
      <c r="M83" s="11">
        <f>VLOOKUP(B83,RoA!B:O,5,FALSE)</f>
        <v>-3.56</v>
      </c>
      <c r="N83" s="11">
        <f>VLOOKUP(B83,RoE!B:O,5,FALSE)</f>
        <v>-19.97</v>
      </c>
      <c r="O83" s="11">
        <f>VLOOKUP(B83,ASSET!B:P,5,FALSE)</f>
        <v>26913000</v>
      </c>
      <c r="P83" s="11">
        <f>VLOOKUP(B83,MCAP!B:P,5,FALSE)</f>
        <v>5043981</v>
      </c>
      <c r="Q83" s="11">
        <f>VLOOKUP(B83,MB!B:O,5,FALSE)</f>
        <v>2.97</v>
      </c>
      <c r="R83" s="11"/>
    </row>
    <row r="84" spans="1:18" x14ac:dyDescent="0.3">
      <c r="A84" s="20" t="s">
        <v>181</v>
      </c>
      <c r="B84" s="20" t="s">
        <v>366</v>
      </c>
      <c r="C84" s="21">
        <f>VLOOKUP(B84,ESGC!B:M,$C$2,FALSE)</f>
        <v>62.741544117647102</v>
      </c>
      <c r="D84" s="21" t="str">
        <f t="shared" si="3"/>
        <v>B</v>
      </c>
      <c r="E84" s="21">
        <f>VLOOKUP(B84,ESG!A:M,4,FALSE)</f>
        <v>62.741544117647102</v>
      </c>
      <c r="F84" s="11" t="b">
        <f t="shared" si="4"/>
        <v>1</v>
      </c>
      <c r="G84" s="23" t="str">
        <f t="shared" si="5"/>
        <v>B</v>
      </c>
      <c r="H84" s="11">
        <f>VLOOKUP(B84,NI!C:P,5,FALSE)</f>
        <v>481700</v>
      </c>
      <c r="I84" s="11">
        <f>VLOOKUP(B84,EBITDA!B:O,5,FALSE)</f>
        <v>734700</v>
      </c>
      <c r="J84" s="11">
        <f>VLOOKUP(B84,EQIT!B:O,5,FALSE)</f>
        <v>5689500</v>
      </c>
      <c r="K84" s="11">
        <f>VLOOKUP(B84,DEBT!B:O,5,FALSE)</f>
        <v>1159200</v>
      </c>
      <c r="L84" s="11">
        <f>VLOOKUP(B84,REV!B:O,5,FALSE)</f>
        <v>3307600</v>
      </c>
      <c r="M84" s="11">
        <f>VLOOKUP(B84,RoA!B:O,5,FALSE)</f>
        <v>4.72</v>
      </c>
      <c r="N84" s="11">
        <f>VLOOKUP(B84,RoE!B:O,5,FALSE)</f>
        <v>7.85</v>
      </c>
      <c r="O84" s="11">
        <f>VLOOKUP(B84,ASSET!B:P,5,FALSE)</f>
        <v>9719700</v>
      </c>
      <c r="P84" s="11">
        <f>VLOOKUP(B84,MCAP!B:P,5,FALSE)</f>
        <v>5409224</v>
      </c>
      <c r="Q84" s="11">
        <f>VLOOKUP(B84,MB!B:O,5,FALSE)</f>
        <v>1.84</v>
      </c>
      <c r="R84" s="11"/>
    </row>
    <row r="85" spans="1:18" x14ac:dyDescent="0.3">
      <c r="A85" s="20" t="s">
        <v>191</v>
      </c>
      <c r="B85" s="20">
        <v>902354</v>
      </c>
      <c r="C85" s="21">
        <f>VLOOKUP(B85,ESGC!B:M,$C$2,FALSE)</f>
        <v>67.264133588056296</v>
      </c>
      <c r="D85" s="21" t="str">
        <f t="shared" si="3"/>
        <v>B</v>
      </c>
      <c r="E85" s="21">
        <f>VLOOKUP(B85,ESG!A:M,4,FALSE)</f>
        <v>67.264133588056296</v>
      </c>
      <c r="F85" s="11" t="b">
        <f t="shared" si="4"/>
        <v>1</v>
      </c>
      <c r="G85" s="23" t="str">
        <f t="shared" si="5"/>
        <v>B</v>
      </c>
      <c r="H85" s="11">
        <f>VLOOKUP(B85,NI!C:P,5,FALSE)</f>
        <v>1698000</v>
      </c>
      <c r="I85" s="11">
        <f>VLOOKUP(B85,EBITDA!B:O,5,FALSE)</f>
        <v>3368000</v>
      </c>
      <c r="J85" s="11">
        <f>VLOOKUP(B85,EQIT!B:O,5,FALSE)</f>
        <v>3878000</v>
      </c>
      <c r="K85" s="11">
        <f>VLOOKUP(B85,DEBT!B:O,5,FALSE)</f>
        <v>6976000</v>
      </c>
      <c r="L85" s="11">
        <f>VLOOKUP(B85,REV!B:O,5,FALSE)</f>
        <v>19415000</v>
      </c>
      <c r="M85" s="11">
        <f>VLOOKUP(B85,RoA!B:O,5,FALSE)</f>
        <v>10.54</v>
      </c>
      <c r="N85" s="11">
        <f>VLOOKUP(B85,RoE!B:O,5,FALSE)</f>
        <v>37.14</v>
      </c>
      <c r="O85" s="11">
        <f>VLOOKUP(B85,ASSET!B:P,5,FALSE)</f>
        <v>17664000</v>
      </c>
      <c r="P85" s="11">
        <f>VLOOKUP(B85,MCAP!B:P,5,FALSE)</f>
        <v>21813264</v>
      </c>
      <c r="Q85" s="11">
        <f>VLOOKUP(B85,MB!B:O,5,FALSE)</f>
        <v>7.07</v>
      </c>
      <c r="R85" s="11"/>
    </row>
    <row r="86" spans="1:18" x14ac:dyDescent="0.3">
      <c r="A86" s="20" t="s">
        <v>193</v>
      </c>
      <c r="B86" s="20">
        <v>993062</v>
      </c>
      <c r="C86" s="21">
        <f>VLOOKUP(B86,ESGC!B:M,$C$2,FALSE)</f>
        <v>51.394465810098097</v>
      </c>
      <c r="D86" s="21" t="str">
        <f t="shared" si="3"/>
        <v>B</v>
      </c>
      <c r="E86" s="21">
        <f>VLOOKUP(B86,ESG!A:M,4,FALSE)</f>
        <v>51.394465810098097</v>
      </c>
      <c r="F86" s="11" t="b">
        <f t="shared" si="4"/>
        <v>1</v>
      </c>
      <c r="G86" s="23" t="str">
        <f t="shared" si="5"/>
        <v>B</v>
      </c>
      <c r="H86" s="11">
        <f>VLOOKUP(B86,NI!C:P,5,FALSE)</f>
        <v>359083</v>
      </c>
      <c r="I86" s="11">
        <f>VLOOKUP(B86,EBITDA!B:O,5,FALSE)</f>
        <v>697377</v>
      </c>
      <c r="J86" s="11">
        <f>VLOOKUP(B86,EQIT!B:O,5,FALSE)</f>
        <v>2981730</v>
      </c>
      <c r="K86" s="11">
        <f>VLOOKUP(B86,DEBT!B:O,5,FALSE)</f>
        <v>744661</v>
      </c>
      <c r="L86" s="11">
        <f>VLOOKUP(B86,REV!B:O,5,FALSE)</f>
        <v>2521716</v>
      </c>
      <c r="M86" s="11">
        <f>VLOOKUP(B86,RoA!B:O,5,FALSE)</f>
        <v>8.2799999999999994</v>
      </c>
      <c r="N86" s="11">
        <f>VLOOKUP(B86,RoE!B:O,5,FALSE)</f>
        <v>10.99</v>
      </c>
      <c r="O86" s="11">
        <f>VLOOKUP(B86,ASSET!B:P,5,FALSE)</f>
        <v>4524520</v>
      </c>
      <c r="P86" s="11">
        <f>VLOOKUP(B86,MCAP!B:P,5,FALSE)</f>
        <v>3792288</v>
      </c>
      <c r="Q86" s="11">
        <f>VLOOKUP(B86,MB!B:O,5,FALSE)</f>
        <v>2.72</v>
      </c>
      <c r="R86" s="11"/>
    </row>
    <row r="87" spans="1:18" x14ac:dyDescent="0.3">
      <c r="A87" s="20" t="s">
        <v>198</v>
      </c>
      <c r="B87" s="20">
        <v>152533</v>
      </c>
      <c r="C87" s="21">
        <f>VLOOKUP(B87,ESGC!B:M,$C$2,FALSE)</f>
        <v>53.425334323922698</v>
      </c>
      <c r="D87" s="21" t="str">
        <f t="shared" si="3"/>
        <v>B</v>
      </c>
      <c r="E87" s="21">
        <f>VLOOKUP(B87,ESG!A:M,4,FALSE)</f>
        <v>53.425334323922698</v>
      </c>
      <c r="F87" s="11" t="b">
        <f t="shared" si="4"/>
        <v>1</v>
      </c>
      <c r="G87" s="23" t="str">
        <f t="shared" si="5"/>
        <v>B</v>
      </c>
      <c r="H87" s="11">
        <f>VLOOKUP(B87,NI!C:P,5,FALSE)</f>
        <v>464500</v>
      </c>
      <c r="I87" s="11">
        <f>VLOOKUP(B87,EBITDA!B:O,5,FALSE)</f>
        <v>1023000</v>
      </c>
      <c r="J87" s="11">
        <f>VLOOKUP(B87,EQIT!B:O,5,FALSE)</f>
        <v>1688300</v>
      </c>
      <c r="K87" s="11">
        <f>VLOOKUP(B87,DEBT!B:O,5,FALSE)</f>
        <v>1721300</v>
      </c>
      <c r="L87" s="11">
        <f>VLOOKUP(B87,REV!B:O,5,FALSE)</f>
        <v>4505200</v>
      </c>
      <c r="M87" s="11">
        <f>VLOOKUP(B87,RoA!B:O,5,FALSE)</f>
        <v>11.31</v>
      </c>
      <c r="N87" s="11">
        <f>VLOOKUP(B87,RoE!B:O,5,FALSE)</f>
        <v>27.21</v>
      </c>
      <c r="O87" s="11">
        <f>VLOOKUP(B87,ASSET!B:P,5,FALSE)</f>
        <v>4669500</v>
      </c>
      <c r="P87" s="11">
        <f>VLOOKUP(B87,MCAP!B:P,5,FALSE)</f>
        <v>6969162</v>
      </c>
      <c r="Q87" s="11">
        <f>VLOOKUP(B87,MB!B:O,5,FALSE)</f>
        <v>4.84</v>
      </c>
      <c r="R87" s="11"/>
    </row>
    <row r="88" spans="1:18" x14ac:dyDescent="0.3">
      <c r="A88" s="20" t="s">
        <v>205</v>
      </c>
      <c r="B88" s="20">
        <v>905620</v>
      </c>
      <c r="C88" s="21">
        <f>VLOOKUP(B88,ESGC!B:M,$C$2,FALSE)</f>
        <v>51.667241458591903</v>
      </c>
      <c r="D88" s="21" t="str">
        <f t="shared" si="3"/>
        <v>B</v>
      </c>
      <c r="E88" s="21">
        <f>VLOOKUP(B88,ESG!A:M,4,FALSE)</f>
        <v>51.667241458591903</v>
      </c>
      <c r="F88" s="11" t="b">
        <f t="shared" si="4"/>
        <v>1</v>
      </c>
      <c r="G88" s="23" t="str">
        <f t="shared" si="5"/>
        <v>B</v>
      </c>
      <c r="H88" s="11">
        <f>VLOOKUP(B88,NI!C:P,5,FALSE)</f>
        <v>2195000</v>
      </c>
      <c r="I88" s="11">
        <f>VLOOKUP(B88,EBITDA!B:O,5,FALSE)</f>
        <v>5493000</v>
      </c>
      <c r="J88" s="11">
        <f>VLOOKUP(B88,EQIT!B:O,5,FALSE)</f>
        <v>18055000</v>
      </c>
      <c r="K88" s="11">
        <f>VLOOKUP(B88,DEBT!B:O,5,FALSE)</f>
        <v>6060000</v>
      </c>
      <c r="L88" s="11">
        <f>VLOOKUP(B88,REV!B:O,5,FALSE)</f>
        <v>48230000</v>
      </c>
      <c r="M88" s="11">
        <f>VLOOKUP(B88,RoA!B:O,5,FALSE)</f>
        <v>7.56</v>
      </c>
      <c r="N88" s="11">
        <f>VLOOKUP(B88,RoE!B:O,5,FALSE)</f>
        <v>12.85</v>
      </c>
      <c r="O88" s="11">
        <f>VLOOKUP(B88,ASSET!B:P,5,FALSE)</f>
        <v>32686000</v>
      </c>
      <c r="P88" s="11">
        <f>VLOOKUP(B88,MCAP!B:P,5,FALSE)</f>
        <v>31634400</v>
      </c>
      <c r="Q88" s="11">
        <f>VLOOKUP(B88,MB!B:O,5,FALSE)</f>
        <v>2.0699999999999998</v>
      </c>
      <c r="R88" s="11"/>
    </row>
    <row r="89" spans="1:18" x14ac:dyDescent="0.3">
      <c r="A89" s="20" t="s">
        <v>209</v>
      </c>
      <c r="B89" s="20">
        <v>544682</v>
      </c>
      <c r="C89" s="21">
        <f>VLOOKUP(B89,ESGC!B:M,$C$2,FALSE)</f>
        <v>60.7917177391896</v>
      </c>
      <c r="D89" s="21" t="str">
        <f t="shared" si="3"/>
        <v>B</v>
      </c>
      <c r="E89" s="21">
        <f>VLOOKUP(B89,ESG!A:M,4,FALSE)</f>
        <v>60.7917177391896</v>
      </c>
      <c r="F89" s="11" t="b">
        <f t="shared" si="4"/>
        <v>1</v>
      </c>
      <c r="G89" s="23" t="str">
        <f t="shared" si="5"/>
        <v>B</v>
      </c>
      <c r="H89" s="11">
        <f>VLOOKUP(B89,NI!C:P,5,FALSE)</f>
        <v>3528000</v>
      </c>
      <c r="I89" s="11">
        <f>VLOOKUP(B89,EBITDA!B:O,5,FALSE)</f>
        <v>8499000</v>
      </c>
      <c r="J89" s="11">
        <f>VLOOKUP(B89,EQIT!B:O,5,FALSE)</f>
        <v>21409000</v>
      </c>
      <c r="K89" s="11">
        <f>VLOOKUP(B89,DEBT!B:O,5,FALSE)</f>
        <v>7185000</v>
      </c>
      <c r="L89" s="11">
        <f>VLOOKUP(B89,REV!B:O,5,FALSE)</f>
        <v>72128000</v>
      </c>
      <c r="M89" s="11">
        <f>VLOOKUP(B89,RoA!B:O,5,FALSE)</f>
        <v>8.4700000000000006</v>
      </c>
      <c r="N89" s="11">
        <f>VLOOKUP(B89,RoE!B:O,5,FALSE)</f>
        <v>17.37</v>
      </c>
      <c r="O89" s="11">
        <f>VLOOKUP(B89,ASSET!B:P,5,FALSE)</f>
        <v>42443000</v>
      </c>
      <c r="P89" s="11">
        <f>VLOOKUP(B89,MCAP!B:P,5,FALSE)</f>
        <v>19398240</v>
      </c>
      <c r="Q89" s="11">
        <f>VLOOKUP(B89,MB!B:O,5,FALSE)</f>
        <v>1.43</v>
      </c>
      <c r="R89" s="11"/>
    </row>
    <row r="90" spans="1:18" x14ac:dyDescent="0.3">
      <c r="A90" s="20" t="s">
        <v>212</v>
      </c>
      <c r="B90" s="20">
        <v>905624</v>
      </c>
      <c r="C90" s="21">
        <f>VLOOKUP(B90,ESGC!B:M,$C$2,FALSE)</f>
        <v>63.710890768468701</v>
      </c>
      <c r="D90" s="21" t="str">
        <f t="shared" si="3"/>
        <v>B</v>
      </c>
      <c r="E90" s="21">
        <f>VLOOKUP(B90,ESG!A:M,4,FALSE)</f>
        <v>63.710890768468701</v>
      </c>
      <c r="F90" s="11" t="b">
        <f t="shared" si="4"/>
        <v>1</v>
      </c>
      <c r="G90" s="23" t="str">
        <f t="shared" si="5"/>
        <v>B</v>
      </c>
      <c r="H90" s="11">
        <f>VLOOKUP(B90,NI!C:P,5,FALSE)</f>
        <v>-382000</v>
      </c>
      <c r="I90" s="11">
        <f>VLOOKUP(B90,EBITDA!B:O,5,FALSE)</f>
        <v>255000</v>
      </c>
      <c r="J90" s="11">
        <f>VLOOKUP(B90,EQIT!B:O,5,FALSE)</f>
        <v>2846000</v>
      </c>
      <c r="K90" s="11">
        <f>VLOOKUP(B90,DEBT!B:O,5,FALSE)</f>
        <v>3986000</v>
      </c>
      <c r="L90" s="11">
        <f>VLOOKUP(B90,REV!B:O,5,FALSE)</f>
        <v>9600000</v>
      </c>
      <c r="M90" s="11">
        <f>VLOOKUP(B90,RoA!B:O,5,FALSE)</f>
        <v>-2.38</v>
      </c>
      <c r="N90" s="11">
        <f>VLOOKUP(B90,RoE!B:O,5,FALSE)</f>
        <v>-11.38</v>
      </c>
      <c r="O90" s="11">
        <f>VLOOKUP(B90,ASSET!B:P,5,FALSE)</f>
        <v>9483000</v>
      </c>
      <c r="P90" s="11">
        <f>VLOOKUP(B90,MCAP!B:P,5,FALSE)</f>
        <v>3911082</v>
      </c>
      <c r="Q90" s="11">
        <f>VLOOKUP(B90,MB!B:O,5,FALSE)</f>
        <v>2.44</v>
      </c>
      <c r="R90" s="11"/>
    </row>
    <row r="91" spans="1:18" x14ac:dyDescent="0.3">
      <c r="A91" s="20" t="s">
        <v>216</v>
      </c>
      <c r="B91" s="20">
        <v>134784</v>
      </c>
      <c r="C91" s="21">
        <f>VLOOKUP(B91,ESGC!B:M,$C$2,FALSE)</f>
        <v>60.151594733750301</v>
      </c>
      <c r="D91" s="21" t="str">
        <f t="shared" si="3"/>
        <v>B</v>
      </c>
      <c r="E91" s="21">
        <f>VLOOKUP(B91,ESG!A:M,4,FALSE)</f>
        <v>60.151594733750301</v>
      </c>
      <c r="F91" s="11" t="b">
        <f t="shared" si="4"/>
        <v>1</v>
      </c>
      <c r="G91" s="23" t="str">
        <f t="shared" si="5"/>
        <v>B</v>
      </c>
      <c r="H91" s="11">
        <f>VLOOKUP(B91,NI!C:P,5,FALSE)</f>
        <v>990000</v>
      </c>
      <c r="I91" s="11">
        <f>VLOOKUP(B91,EBITDA!B:O,5,FALSE)</f>
        <v>1949000</v>
      </c>
      <c r="J91" s="11">
        <f>VLOOKUP(B91,EQIT!B:O,5,FALSE)</f>
        <v>6137000</v>
      </c>
      <c r="K91" s="11">
        <f>VLOOKUP(B91,DEBT!B:O,5,FALSE)</f>
        <v>1797000</v>
      </c>
      <c r="L91" s="11">
        <f>VLOOKUP(B91,REV!B:O,5,FALSE)</f>
        <v>101703000</v>
      </c>
      <c r="M91" s="11">
        <f>VLOOKUP(B91,RoA!B:O,5,FALSE)</f>
        <v>4.46</v>
      </c>
      <c r="N91" s="11">
        <f>VLOOKUP(B91,RoE!B:O,5,FALSE)</f>
        <v>15.92</v>
      </c>
      <c r="O91" s="11">
        <f>VLOOKUP(B91,ASSET!B:P,5,FALSE)</f>
        <v>24619000</v>
      </c>
      <c r="P91" s="11">
        <f>VLOOKUP(B91,MCAP!B:P,5,FALSE)</f>
        <v>10728210</v>
      </c>
      <c r="Q91" s="11">
        <f>VLOOKUP(B91,MB!B:O,5,FALSE)</f>
        <v>2.54</v>
      </c>
      <c r="R91" s="11"/>
    </row>
    <row r="92" spans="1:18" x14ac:dyDescent="0.3">
      <c r="A92" s="20" t="s">
        <v>217</v>
      </c>
      <c r="B92" s="20">
        <v>906496</v>
      </c>
      <c r="C92" s="21">
        <f>VLOOKUP(B92,ESGC!B:M,$C$2,FALSE)</f>
        <v>63.945194206714902</v>
      </c>
      <c r="D92" s="21" t="str">
        <f t="shared" si="3"/>
        <v>B</v>
      </c>
      <c r="E92" s="21">
        <f>VLOOKUP(B92,ESG!A:M,4,FALSE)</f>
        <v>63.945194206714902</v>
      </c>
      <c r="F92" s="11" t="b">
        <f t="shared" si="4"/>
        <v>1</v>
      </c>
      <c r="G92" s="23" t="str">
        <f t="shared" si="5"/>
        <v>B</v>
      </c>
      <c r="H92" s="11">
        <f>VLOOKUP(B92,NI!C:P,5,FALSE)</f>
        <v>2231000</v>
      </c>
      <c r="I92" s="11">
        <f>VLOOKUP(B92,EBITDA!B:O,5,FALSE)</f>
        <v>3777000</v>
      </c>
      <c r="J92" s="11">
        <f>VLOOKUP(B92,EQIT!B:O,5,FALSE)</f>
        <v>11536000</v>
      </c>
      <c r="K92" s="11">
        <f>VLOOKUP(B92,DEBT!B:O,5,FALSE)</f>
        <v>6956000</v>
      </c>
      <c r="L92" s="11">
        <f>VLOOKUP(B92,REV!B:O,5,FALSE)</f>
        <v>13515000</v>
      </c>
      <c r="M92" s="11">
        <f>VLOOKUP(B92,RoA!B:O,5,FALSE)</f>
        <v>11.58</v>
      </c>
      <c r="N92" s="11">
        <f>VLOOKUP(B92,RoE!B:O,5,FALSE)</f>
        <v>19.82</v>
      </c>
      <c r="O92" s="11">
        <f>VLOOKUP(B92,ASSET!B:P,5,FALSE)</f>
        <v>22095000</v>
      </c>
      <c r="P92" s="11">
        <f>VLOOKUP(B92,MCAP!B:P,5,FALSE)</f>
        <v>35345199</v>
      </c>
      <c r="Q92" s="11">
        <f>VLOOKUP(B92,MB!B:O,5,FALSE)</f>
        <v>4.6100000000000003</v>
      </c>
      <c r="R92" s="11"/>
    </row>
    <row r="93" spans="1:18" x14ac:dyDescent="0.3">
      <c r="A93" s="20" t="s">
        <v>218</v>
      </c>
      <c r="B93" s="20">
        <v>905019</v>
      </c>
      <c r="C93" s="21">
        <f>VLOOKUP(B93,ESGC!B:M,$C$2,FALSE)</f>
        <v>71.903636363636295</v>
      </c>
      <c r="D93" s="21" t="str">
        <f t="shared" si="3"/>
        <v>B</v>
      </c>
      <c r="E93" s="21">
        <f>VLOOKUP(B93,ESG!A:M,4,FALSE)</f>
        <v>71.903636363636295</v>
      </c>
      <c r="F93" s="11" t="b">
        <f t="shared" si="4"/>
        <v>1</v>
      </c>
      <c r="G93" s="23" t="str">
        <f t="shared" si="5"/>
        <v>B</v>
      </c>
      <c r="H93" s="11">
        <f>VLOOKUP(B93,NI!C:P,5,FALSE)</f>
        <v>7808400</v>
      </c>
      <c r="I93" s="11">
        <f>VLOOKUP(B93,EBITDA!B:O,5,FALSE)</f>
        <v>9253600</v>
      </c>
      <c r="J93" s="11">
        <f>VLOOKUP(B93,EQIT!B:O,5,FALSE)</f>
        <v>18758300</v>
      </c>
      <c r="K93" s="11">
        <f>VLOOKUP(B93,DEBT!B:O,5,FALSE)</f>
        <v>6240400</v>
      </c>
      <c r="L93" s="11">
        <f>VLOOKUP(B93,REV!B:O,5,FALSE)</f>
        <v>23850300</v>
      </c>
      <c r="M93" s="11">
        <f>VLOOKUP(B93,RoA!B:O,5,FALSE)</f>
        <v>17.510000000000002</v>
      </c>
      <c r="N93" s="11">
        <f>VLOOKUP(B93,RoE!B:O,5,FALSE)</f>
        <v>42.27</v>
      </c>
      <c r="O93" s="11">
        <f>VLOOKUP(B93,ASSET!B:P,5,FALSE)</f>
        <v>45529000</v>
      </c>
      <c r="P93" s="11">
        <f>VLOOKUP(B93,MCAP!B:P,5,FALSE)</f>
        <v>64073786</v>
      </c>
      <c r="Q93" s="11">
        <f>VLOOKUP(B93,MB!B:O,5,FALSE)</f>
        <v>3.64</v>
      </c>
      <c r="R93" s="11"/>
    </row>
    <row r="94" spans="1:18" x14ac:dyDescent="0.3">
      <c r="A94" s="20" t="s">
        <v>236</v>
      </c>
      <c r="B94" s="20">
        <v>905016</v>
      </c>
      <c r="C94" s="21">
        <f>VLOOKUP(B94,ESGC!B:M,$C$2,FALSE)</f>
        <v>67.190446440632101</v>
      </c>
      <c r="D94" s="21" t="str">
        <f t="shared" si="3"/>
        <v>B</v>
      </c>
      <c r="E94" s="21">
        <f>VLOOKUP(B94,ESG!A:M,4,FALSE)</f>
        <v>67.190446440632101</v>
      </c>
      <c r="F94" s="11" t="b">
        <f t="shared" si="4"/>
        <v>1</v>
      </c>
      <c r="G94" s="23" t="str">
        <f t="shared" si="5"/>
        <v>B</v>
      </c>
      <c r="H94" s="11">
        <f>VLOOKUP(B94,NI!C:P,5,FALSE)</f>
        <v>1639000</v>
      </c>
      <c r="I94" s="11">
        <f>VLOOKUP(B94,EBITDA!B:O,5,FALSE)</f>
        <v>4388000</v>
      </c>
      <c r="J94" s="11">
        <f>VLOOKUP(B94,EQIT!B:O,5,FALSE)</f>
        <v>11681000</v>
      </c>
      <c r="K94" s="11">
        <f>VLOOKUP(B94,DEBT!B:O,5,FALSE)</f>
        <v>17086000</v>
      </c>
      <c r="L94" s="11">
        <f>VLOOKUP(B94,REV!B:O,5,FALSE)</f>
        <v>16410000</v>
      </c>
      <c r="M94" s="11">
        <f>VLOOKUP(B94,RoA!B:O,5,FALSE)</f>
        <v>5.0999999999999996</v>
      </c>
      <c r="N94" s="11">
        <f>VLOOKUP(B94,RoE!B:O,5,FALSE)</f>
        <v>14.62</v>
      </c>
      <c r="O94" s="11">
        <f>VLOOKUP(B94,ASSET!B:P,5,FALSE)</f>
        <v>44821000</v>
      </c>
      <c r="P94" s="11">
        <f>VLOOKUP(B94,MCAP!B:P,5,FALSE)</f>
        <v>20580707</v>
      </c>
      <c r="Q94" s="11">
        <f>VLOOKUP(B94,MB!B:O,5,FALSE)</f>
        <v>1.96</v>
      </c>
      <c r="R94" s="11"/>
    </row>
    <row r="95" spans="1:18" x14ac:dyDescent="0.3">
      <c r="A95" s="20" t="s">
        <v>240</v>
      </c>
      <c r="B95" s="20">
        <v>906560</v>
      </c>
      <c r="C95" s="21">
        <f>VLOOKUP(B95,ESGC!B:M,$C$2,FALSE)</f>
        <v>61.469696969696898</v>
      </c>
      <c r="D95" s="21" t="str">
        <f t="shared" si="3"/>
        <v>B</v>
      </c>
      <c r="E95" s="21">
        <f>VLOOKUP(B95,ESG!A:M,4,FALSE)</f>
        <v>61.469696969696898</v>
      </c>
      <c r="F95" s="11" t="b">
        <f t="shared" si="4"/>
        <v>1</v>
      </c>
      <c r="G95" s="23" t="str">
        <f t="shared" si="5"/>
        <v>B</v>
      </c>
      <c r="H95" s="11">
        <f>VLOOKUP(B95,NI!C:P,5,FALSE)</f>
        <v>401000</v>
      </c>
      <c r="I95" s="11">
        <f>VLOOKUP(B95,EBITDA!B:O,5,FALSE)</f>
        <v>1084000</v>
      </c>
      <c r="J95" s="11">
        <f>VLOOKUP(B95,EQIT!B:O,5,FALSE)</f>
        <v>1210000</v>
      </c>
      <c r="K95" s="11">
        <f>VLOOKUP(B95,DEBT!B:O,5,FALSE)</f>
        <v>2513000</v>
      </c>
      <c r="L95" s="11">
        <f>VLOOKUP(B95,REV!B:O,5,FALSE)</f>
        <v>8573000</v>
      </c>
      <c r="M95" s="11">
        <f>VLOOKUP(B95,RoA!B:O,5,FALSE)</f>
        <v>8.67</v>
      </c>
      <c r="N95" s="11">
        <f>VLOOKUP(B95,RoE!B:O,5,FALSE)</f>
        <v>34.49</v>
      </c>
      <c r="O95" s="11">
        <f>VLOOKUP(B95,ASSET!B:P,5,FALSE)</f>
        <v>5661000</v>
      </c>
      <c r="P95" s="11">
        <f>VLOOKUP(B95,MCAP!B:P,5,FALSE)</f>
        <v>2866974</v>
      </c>
      <c r="Q95" s="11">
        <f>VLOOKUP(B95,MB!B:O,5,FALSE)</f>
        <v>6.04</v>
      </c>
      <c r="R95" s="11"/>
    </row>
    <row r="96" spans="1:18" x14ac:dyDescent="0.3">
      <c r="A96" s="20" t="s">
        <v>241</v>
      </c>
      <c r="B96" s="20">
        <v>901899</v>
      </c>
      <c r="C96" s="21">
        <f>VLOOKUP(B96,ESGC!B:M,$C$2,FALSE)</f>
        <v>71.635606060606094</v>
      </c>
      <c r="D96" s="21" t="str">
        <f t="shared" si="3"/>
        <v>B</v>
      </c>
      <c r="E96" s="21">
        <f>VLOOKUP(B96,ESG!A:M,4,FALSE)</f>
        <v>71.635606060606094</v>
      </c>
      <c r="F96" s="11" t="b">
        <f t="shared" si="4"/>
        <v>1</v>
      </c>
      <c r="G96" s="23" t="str">
        <f t="shared" si="5"/>
        <v>B</v>
      </c>
      <c r="H96" s="11">
        <f>VLOOKUP(B96,NI!C:P,5,FALSE)</f>
        <v>1711000</v>
      </c>
      <c r="I96" s="11">
        <f>VLOOKUP(B96,EBITDA!B:O,5,FALSE)</f>
        <v>3980000</v>
      </c>
      <c r="J96" s="11">
        <f>VLOOKUP(B96,EQIT!B:O,5,FALSE)</f>
        <v>9607000</v>
      </c>
      <c r="K96" s="11">
        <f>VLOOKUP(B96,DEBT!B:O,5,FALSE)</f>
        <v>6667000</v>
      </c>
      <c r="L96" s="11">
        <f>VLOOKUP(B96,REV!B:O,5,FALSE)</f>
        <v>10661000</v>
      </c>
      <c r="M96" s="11">
        <f>VLOOKUP(B96,RoA!B:O,5,FALSE)</f>
        <v>7.63</v>
      </c>
      <c r="N96" s="11">
        <f>VLOOKUP(B96,RoE!B:O,5,FALSE)</f>
        <v>17.7</v>
      </c>
      <c r="O96" s="11">
        <f>VLOOKUP(B96,ASSET!B:P,5,FALSE)</f>
        <v>26297000</v>
      </c>
      <c r="P96" s="11">
        <f>VLOOKUP(B96,MCAP!B:P,5,FALSE)</f>
        <v>17231268</v>
      </c>
      <c r="Q96" s="11">
        <f>VLOOKUP(B96,MB!B:O,5,FALSE)</f>
        <v>2.75</v>
      </c>
      <c r="R96" s="11"/>
    </row>
    <row r="97" spans="1:18" x14ac:dyDescent="0.3">
      <c r="A97" s="20" t="s">
        <v>242</v>
      </c>
      <c r="B97" s="20">
        <v>905861</v>
      </c>
      <c r="C97" s="21">
        <f>VLOOKUP(B97,ESGC!B:M,$C$2,FALSE)</f>
        <v>69.732605869242207</v>
      </c>
      <c r="D97" s="21" t="str">
        <f t="shared" si="3"/>
        <v>B</v>
      </c>
      <c r="E97" s="21">
        <f>VLOOKUP(B97,ESG!A:M,4,FALSE)</f>
        <v>69.732605869242207</v>
      </c>
      <c r="F97" s="11" t="b">
        <f t="shared" si="4"/>
        <v>1</v>
      </c>
      <c r="G97" s="23" t="str">
        <f t="shared" si="5"/>
        <v>B</v>
      </c>
      <c r="H97" s="11">
        <f>VLOOKUP(B97,NI!C:P,5,FALSE)</f>
        <v>782800</v>
      </c>
      <c r="I97" s="11">
        <f>VLOOKUP(B97,EBITDA!B:O,5,FALSE)</f>
        <v>1591800</v>
      </c>
      <c r="J97" s="11">
        <f>VLOOKUP(B97,EQIT!B:O,5,FALSE)</f>
        <v>4888100</v>
      </c>
      <c r="K97" s="11">
        <f>VLOOKUP(B97,DEBT!B:O,5,FALSE)</f>
        <v>8672000</v>
      </c>
      <c r="L97" s="11">
        <f>VLOOKUP(B97,REV!B:O,5,FALSE)</f>
        <v>5834500</v>
      </c>
      <c r="M97" s="11">
        <f>VLOOKUP(B97,RoA!B:O,5,FALSE)</f>
        <v>1.26</v>
      </c>
      <c r="N97" s="11">
        <f>VLOOKUP(B97,RoE!B:O,5,FALSE)</f>
        <v>16.66</v>
      </c>
      <c r="O97" s="11">
        <f>VLOOKUP(B97,ASSET!B:P,5,FALSE)</f>
        <v>82053600</v>
      </c>
      <c r="P97" s="11">
        <f>VLOOKUP(B97,MCAP!B:P,5,FALSE)</f>
        <v>11640933</v>
      </c>
      <c r="Q97" s="11">
        <f>VLOOKUP(B97,MB!B:O,5,FALSE)</f>
        <v>3.46</v>
      </c>
      <c r="R97" s="11"/>
    </row>
    <row r="98" spans="1:18" x14ac:dyDescent="0.3">
      <c r="A98" s="20" t="s">
        <v>244</v>
      </c>
      <c r="B98" s="20">
        <v>921482</v>
      </c>
      <c r="C98" s="21">
        <f>VLOOKUP(B98,ESGC!B:M,$C$2,FALSE)</f>
        <v>51.913489376694599</v>
      </c>
      <c r="D98" s="21" t="str">
        <f t="shared" si="3"/>
        <v>B</v>
      </c>
      <c r="E98" s="21">
        <f>VLOOKUP(B98,ESG!A:M,4,FALSE)</f>
        <v>51.913489376694599</v>
      </c>
      <c r="F98" s="11" t="b">
        <f t="shared" si="4"/>
        <v>1</v>
      </c>
      <c r="G98" s="23" t="str">
        <f t="shared" si="5"/>
        <v>B</v>
      </c>
      <c r="H98" s="11">
        <f>VLOOKUP(B98,NI!C:P,5,FALSE)</f>
        <v>1830990</v>
      </c>
      <c r="I98" s="11">
        <f>VLOOKUP(B98,EBITDA!B:O,5,FALSE)</f>
        <v>3787852</v>
      </c>
      <c r="J98" s="11">
        <f>VLOOKUP(B98,EQIT!B:O,5,FALSE)</f>
        <v>7929204</v>
      </c>
      <c r="K98" s="11">
        <f>VLOOKUP(B98,DEBT!B:O,5,FALSE)</f>
        <v>3337322</v>
      </c>
      <c r="L98" s="11">
        <f>VLOOKUP(B98,REV!B:O,5,FALSE)</f>
        <v>23663324</v>
      </c>
      <c r="M98" s="11">
        <f>VLOOKUP(B98,RoA!B:O,5,FALSE)</f>
        <v>16.190000000000001</v>
      </c>
      <c r="N98" s="11">
        <f>VLOOKUP(B98,RoE!B:O,5,FALSE)</f>
        <v>28.08</v>
      </c>
      <c r="O98" s="11">
        <f>VLOOKUP(B98,ASSET!B:P,5,FALSE)</f>
        <v>13874443</v>
      </c>
      <c r="P98" s="11">
        <f>VLOOKUP(B98,MCAP!B:P,5,FALSE)</f>
        <v>14505737</v>
      </c>
      <c r="Q98" s="11">
        <f>VLOOKUP(B98,MB!B:O,5,FALSE)</f>
        <v>2.04</v>
      </c>
      <c r="R98" s="11"/>
    </row>
    <row r="99" spans="1:18" x14ac:dyDescent="0.3">
      <c r="A99" s="20" t="s">
        <v>245</v>
      </c>
      <c r="B99" s="20">
        <v>694405</v>
      </c>
      <c r="C99" s="21">
        <f>VLOOKUP(B99,ESGC!B:M,$C$2,FALSE)</f>
        <v>60.385798152842099</v>
      </c>
      <c r="D99" s="21" t="str">
        <f t="shared" si="3"/>
        <v>B</v>
      </c>
      <c r="E99" s="21">
        <f>VLOOKUP(B99,ESG!A:M,4,FALSE)</f>
        <v>60.385798152842099</v>
      </c>
      <c r="F99" s="11" t="b">
        <f t="shared" si="4"/>
        <v>1</v>
      </c>
      <c r="G99" s="23" t="str">
        <f t="shared" si="5"/>
        <v>B</v>
      </c>
      <c r="H99" s="11">
        <f>VLOOKUP(B99,NI!C:P,5,FALSE)</f>
        <v>-30041</v>
      </c>
      <c r="I99" s="11">
        <f>VLOOKUP(B99,EBITDA!B:O,5,FALSE)</f>
        <v>142475</v>
      </c>
      <c r="J99" s="11">
        <f>VLOOKUP(B99,EQIT!B:O,5,FALSE)</f>
        <v>2394652</v>
      </c>
      <c r="K99" s="11">
        <f>VLOOKUP(B99,DEBT!B:O,5,FALSE)</f>
        <v>26562</v>
      </c>
      <c r="L99" s="11">
        <f>VLOOKUP(B99,REV!B:O,5,FALSE)</f>
        <v>3424859</v>
      </c>
      <c r="M99" s="11">
        <f>VLOOKUP(B99,RoA!B:O,5,FALSE)</f>
        <v>-0.84</v>
      </c>
      <c r="N99" s="11">
        <f>VLOOKUP(B99,RoE!B:O,5,FALSE)</f>
        <v>-1.2</v>
      </c>
      <c r="O99" s="11">
        <f>VLOOKUP(B99,ASSET!B:P,5,FALSE)</f>
        <v>3350727</v>
      </c>
      <c r="P99" s="11">
        <f>VLOOKUP(B99,MCAP!B:P,5,FALSE)</f>
        <v>4345378</v>
      </c>
      <c r="Q99" s="11">
        <f>VLOOKUP(B99,MB!B:O,5,FALSE)</f>
        <v>2.65</v>
      </c>
      <c r="R99" s="11"/>
    </row>
    <row r="100" spans="1:18" x14ac:dyDescent="0.3">
      <c r="A100" s="20" t="s">
        <v>247</v>
      </c>
      <c r="B100" s="20">
        <v>932913</v>
      </c>
      <c r="C100" s="21">
        <f>VLOOKUP(B100,ESGC!B:M,$C$2,FALSE)</f>
        <v>55.435528067771699</v>
      </c>
      <c r="D100" s="21" t="str">
        <f t="shared" si="3"/>
        <v>B</v>
      </c>
      <c r="E100" s="21">
        <f>VLOOKUP(B100,ESG!A:M,4,FALSE)</f>
        <v>55.435528067771699</v>
      </c>
      <c r="F100" s="11" t="b">
        <f t="shared" si="4"/>
        <v>1</v>
      </c>
      <c r="G100" s="23" t="str">
        <f t="shared" si="5"/>
        <v>B</v>
      </c>
      <c r="H100" s="11">
        <f>VLOOKUP(B100,NI!C:P,5,FALSE)</f>
        <v>1000300</v>
      </c>
      <c r="I100" s="11">
        <f>VLOOKUP(B100,EBITDA!B:O,5,FALSE)</f>
        <v>1975600</v>
      </c>
      <c r="J100" s="11">
        <f>VLOOKUP(B100,EQIT!B:O,5,FALSE)</f>
        <v>3522800</v>
      </c>
      <c r="K100" s="11">
        <f>VLOOKUP(B100,DEBT!B:O,5,FALSE)</f>
        <v>3073200</v>
      </c>
      <c r="L100" s="11">
        <f>VLOOKUP(B100,REV!B:O,5,FALSE)</f>
        <v>13359900</v>
      </c>
      <c r="M100" s="11">
        <f>VLOOKUP(B100,RoA!B:O,5,FALSE)</f>
        <v>5.92</v>
      </c>
      <c r="N100" s="11">
        <f>VLOOKUP(B100,RoE!B:O,5,FALSE)</f>
        <v>26.27</v>
      </c>
      <c r="O100" s="11">
        <f>VLOOKUP(B100,ASSET!B:P,5,FALSE)</f>
        <v>17273200</v>
      </c>
      <c r="P100" s="11">
        <f>VLOOKUP(B100,MCAP!B:P,5,FALSE)</f>
        <v>8272516</v>
      </c>
      <c r="Q100" s="11">
        <f>VLOOKUP(B100,MB!B:O,5,FALSE)</f>
        <v>3.79</v>
      </c>
      <c r="R100" s="11"/>
    </row>
    <row r="101" spans="1:18" x14ac:dyDescent="0.3">
      <c r="A101" s="20" t="s">
        <v>248</v>
      </c>
      <c r="B101" s="20">
        <v>719618</v>
      </c>
      <c r="C101" s="21">
        <f>VLOOKUP(B101,ESGC!B:M,$C$2,FALSE)</f>
        <v>63.393602877922802</v>
      </c>
      <c r="D101" s="21" t="str">
        <f t="shared" si="3"/>
        <v>B</v>
      </c>
      <c r="E101" s="21">
        <f>VLOOKUP(B101,ESG!A:M,4,FALSE)</f>
        <v>63.393602877922802</v>
      </c>
      <c r="F101" s="11" t="b">
        <f t="shared" si="4"/>
        <v>1</v>
      </c>
      <c r="G101" s="23" t="str">
        <f t="shared" si="5"/>
        <v>B</v>
      </c>
      <c r="H101" s="11">
        <f>VLOOKUP(B101,NI!C:P,5,FALSE)</f>
        <v>5521000</v>
      </c>
      <c r="I101" s="11">
        <f>VLOOKUP(B101,EBITDA!B:O,5,FALSE)</f>
        <v>9768000</v>
      </c>
      <c r="J101" s="11">
        <f>VLOOKUP(B101,EQIT!B:O,5,FALSE)</f>
        <v>23025000</v>
      </c>
      <c r="K101" s="11">
        <f>VLOOKUP(B101,DEBT!B:O,5,FALSE)</f>
        <v>11236000</v>
      </c>
      <c r="L101" s="11">
        <f>VLOOKUP(B101,REV!B:O,5,FALSE)</f>
        <v>22430000</v>
      </c>
      <c r="M101" s="11">
        <f>VLOOKUP(B101,RoA!B:O,5,FALSE)</f>
        <v>14.19</v>
      </c>
      <c r="N101" s="11">
        <f>VLOOKUP(B101,RoE!B:O,5,FALSE)</f>
        <v>27.64</v>
      </c>
      <c r="O101" s="11">
        <f>VLOOKUP(B101,ASSET!B:P,5,FALSE)</f>
        <v>46908000</v>
      </c>
      <c r="P101" s="11">
        <f>VLOOKUP(B101,MCAP!B:P,5,FALSE)</f>
        <v>91309500</v>
      </c>
      <c r="Q101" s="11">
        <f>VLOOKUP(B101,MB!B:O,5,FALSE)</f>
        <v>4.12</v>
      </c>
      <c r="R101" s="11"/>
    </row>
    <row r="102" spans="1:18" x14ac:dyDescent="0.3">
      <c r="A102" s="20" t="s">
        <v>255</v>
      </c>
      <c r="B102" s="20">
        <v>912157</v>
      </c>
      <c r="C102" s="21">
        <f>VLOOKUP(B102,ESGC!B:M,$C$2,FALSE)</f>
        <v>57.782716236722301</v>
      </c>
      <c r="D102" s="21" t="str">
        <f t="shared" si="3"/>
        <v>B</v>
      </c>
      <c r="E102" s="21">
        <f>VLOOKUP(B102,ESG!A:M,4,FALSE)</f>
        <v>57.782716236722301</v>
      </c>
      <c r="F102" s="11" t="b">
        <f t="shared" si="4"/>
        <v>1</v>
      </c>
      <c r="G102" s="23" t="str">
        <f t="shared" si="5"/>
        <v>B</v>
      </c>
      <c r="H102" s="11">
        <f>VLOOKUP(B102,NI!C:P,5,FALSE)</f>
        <v>128406</v>
      </c>
      <c r="I102" s="11">
        <f>VLOOKUP(B102,EBITDA!B:O,5,FALSE)</f>
        <v>260890</v>
      </c>
      <c r="J102" s="11">
        <f>VLOOKUP(B102,EQIT!B:O,5,FALSE)</f>
        <v>1567943</v>
      </c>
      <c r="K102" s="11">
        <f>VLOOKUP(B102,DEBT!B:O,5,FALSE)</f>
        <v>509080</v>
      </c>
      <c r="L102" s="11">
        <f>VLOOKUP(B102,REV!B:O,5,FALSE)</f>
        <v>1937465</v>
      </c>
      <c r="M102" s="11">
        <f>VLOOKUP(B102,RoA!B:O,5,FALSE)</f>
        <v>4.87</v>
      </c>
      <c r="N102" s="11">
        <f>VLOOKUP(B102,RoE!B:O,5,FALSE)</f>
        <v>8.0399999999999991</v>
      </c>
      <c r="O102" s="11">
        <f>VLOOKUP(B102,ASSET!B:P,5,FALSE)</f>
        <v>2925767</v>
      </c>
      <c r="P102" s="11">
        <f>VLOOKUP(B102,MCAP!B:P,5,FALSE)</f>
        <v>1629028</v>
      </c>
      <c r="Q102" s="11">
        <f>VLOOKUP(B102,MB!B:O,5,FALSE)</f>
        <v>2.0099999999999998</v>
      </c>
      <c r="R102" s="11"/>
    </row>
    <row r="103" spans="1:18" x14ac:dyDescent="0.3">
      <c r="A103" s="20" t="s">
        <v>257</v>
      </c>
      <c r="B103" s="20">
        <v>902607</v>
      </c>
      <c r="C103" s="21">
        <f>VLOOKUP(B103,ESGC!B:M,$C$2,FALSE)</f>
        <v>74.631990409293493</v>
      </c>
      <c r="D103" s="21" t="str">
        <f t="shared" si="3"/>
        <v>B</v>
      </c>
      <c r="E103" s="21">
        <f>VLOOKUP(B103,ESG!A:M,4,FALSE)</f>
        <v>74.631990409293493</v>
      </c>
      <c r="F103" s="11" t="b">
        <f t="shared" si="4"/>
        <v>1</v>
      </c>
      <c r="G103" s="23" t="str">
        <f t="shared" si="5"/>
        <v>B</v>
      </c>
      <c r="H103" s="11">
        <f>VLOOKUP(B103,NI!C:P,5,FALSE)</f>
        <v>242125</v>
      </c>
      <c r="I103" s="11">
        <f>VLOOKUP(B103,EBITDA!B:O,5,FALSE)</f>
        <v>900403</v>
      </c>
      <c r="J103" s="11">
        <f>VLOOKUP(B103,EQIT!B:O,5,FALSE)</f>
        <v>3445979</v>
      </c>
      <c r="K103" s="11">
        <f>VLOOKUP(B103,DEBT!B:O,5,FALSE)</f>
        <v>3879718</v>
      </c>
      <c r="L103" s="11">
        <f>VLOOKUP(B103,REV!B:O,5,FALSE)</f>
        <v>3367076</v>
      </c>
      <c r="M103" s="11">
        <f>VLOOKUP(B103,RoA!B:O,5,FALSE)</f>
        <v>3.24</v>
      </c>
      <c r="N103" s="11">
        <f>VLOOKUP(B103,RoE!B:O,5,FALSE)</f>
        <v>6.94</v>
      </c>
      <c r="O103" s="11">
        <f>VLOOKUP(B103,ASSET!B:P,5,FALSE)</f>
        <v>11620093</v>
      </c>
      <c r="P103" s="11">
        <f>VLOOKUP(B103,MCAP!B:P,5,FALSE)</f>
        <v>3241551</v>
      </c>
      <c r="Q103" s="11">
        <f>VLOOKUP(B103,MB!B:O,5,FALSE)</f>
        <v>1.02</v>
      </c>
      <c r="R103" s="11"/>
    </row>
    <row r="104" spans="1:18" x14ac:dyDescent="0.3">
      <c r="A104" s="20" t="s">
        <v>261</v>
      </c>
      <c r="B104" s="20">
        <v>902107</v>
      </c>
      <c r="C104" s="21">
        <f>VLOOKUP(B104,ESGC!B:M,$C$2,FALSE)</f>
        <v>64.998463460759098</v>
      </c>
      <c r="D104" s="21" t="str">
        <f t="shared" si="3"/>
        <v>B</v>
      </c>
      <c r="E104" s="21">
        <f>VLOOKUP(B104,ESG!A:M,4,FALSE)</f>
        <v>64.998463460759098</v>
      </c>
      <c r="F104" s="11" t="b">
        <f t="shared" si="4"/>
        <v>1</v>
      </c>
      <c r="G104" s="23" t="str">
        <f t="shared" si="5"/>
        <v>B</v>
      </c>
      <c r="H104" s="11">
        <f>VLOOKUP(B104,NI!C:P,5,FALSE)</f>
        <v>930000</v>
      </c>
      <c r="I104" s="11">
        <f>VLOOKUP(B104,EBITDA!B:O,5,FALSE)</f>
        <v>2685000</v>
      </c>
      <c r="J104" s="11">
        <f>VLOOKUP(B104,EQIT!B:O,5,FALSE)</f>
        <v>5077000</v>
      </c>
      <c r="K104" s="11">
        <f>VLOOKUP(B104,DEBT!B:O,5,FALSE)</f>
        <v>8517000</v>
      </c>
      <c r="L104" s="11">
        <f>VLOOKUP(B104,REV!B:O,5,FALSE)</f>
        <v>8044000</v>
      </c>
      <c r="M104" s="11">
        <f>VLOOKUP(B104,RoA!B:O,5,FALSE)</f>
        <v>6.02</v>
      </c>
      <c r="N104" s="11">
        <f>VLOOKUP(B104,RoE!B:O,5,FALSE)</f>
        <v>17.489999999999998</v>
      </c>
      <c r="O104" s="11">
        <f>VLOOKUP(B104,ASSET!B:P,5,FALSE)</f>
        <v>21405000</v>
      </c>
      <c r="P104" s="11">
        <f>VLOOKUP(B104,MCAP!B:P,5,FALSE)</f>
        <v>11495754</v>
      </c>
      <c r="Q104" s="11">
        <f>VLOOKUP(B104,MB!B:O,5,FALSE)</f>
        <v>2.77</v>
      </c>
      <c r="R104" s="11"/>
    </row>
    <row r="105" spans="1:18" x14ac:dyDescent="0.3">
      <c r="A105" s="20" t="s">
        <v>263</v>
      </c>
      <c r="B105" s="20">
        <v>912228</v>
      </c>
      <c r="C105" s="21">
        <f>VLOOKUP(B105,ESGC!B:M,$C$2,FALSE)</f>
        <v>63.473484848484802</v>
      </c>
      <c r="D105" s="21" t="str">
        <f t="shared" si="3"/>
        <v>B</v>
      </c>
      <c r="E105" s="21">
        <f>VLOOKUP(B105,ESG!A:M,4,FALSE)</f>
        <v>63.473484848484802</v>
      </c>
      <c r="F105" s="11" t="b">
        <f t="shared" si="4"/>
        <v>1</v>
      </c>
      <c r="G105" s="23" t="str">
        <f t="shared" si="5"/>
        <v>B</v>
      </c>
      <c r="H105" s="11">
        <f>VLOOKUP(B105,NI!C:P,5,FALSE)</f>
        <v>11899000</v>
      </c>
      <c r="I105" s="11">
        <f>VLOOKUP(B105,EBITDA!B:O,5,FALSE)</f>
        <v>20711000</v>
      </c>
      <c r="J105" s="11">
        <f>VLOOKUP(B105,EQIT!B:O,5,FALSE)</f>
        <v>69453000</v>
      </c>
      <c r="K105" s="11">
        <f>VLOOKUP(B105,DEBT!B:O,5,FALSE)</f>
        <v>36665000</v>
      </c>
      <c r="L105" s="11">
        <f>VLOOKUP(B105,REV!B:O,5,FALSE)</f>
        <v>83503000</v>
      </c>
      <c r="M105" s="11">
        <f>VLOOKUP(B105,RoA!B:O,5,FALSE)</f>
        <v>9.24</v>
      </c>
      <c r="N105" s="11">
        <f>VLOOKUP(B105,RoE!B:O,5,FALSE)</f>
        <v>17.48</v>
      </c>
      <c r="O105" s="11">
        <f>VLOOKUP(B105,ASSET!B:P,5,FALSE)</f>
        <v>143992000</v>
      </c>
      <c r="P105" s="11">
        <f>VLOOKUP(B105,MCAP!B:P,5,FALSE)</f>
        <v>187432058</v>
      </c>
      <c r="Q105" s="11">
        <f>VLOOKUP(B105,MB!B:O,5,FALSE)</f>
        <v>3.46</v>
      </c>
      <c r="R105" s="11"/>
    </row>
    <row r="106" spans="1:18" x14ac:dyDescent="0.3">
      <c r="A106" s="20" t="s">
        <v>266</v>
      </c>
      <c r="B106" s="20" t="s">
        <v>370</v>
      </c>
      <c r="C106" s="21">
        <f>VLOOKUP(B106,ESGC!B:M,$C$2,FALSE)</f>
        <v>65.823726283003694</v>
      </c>
      <c r="D106" s="21" t="str">
        <f t="shared" si="3"/>
        <v>B</v>
      </c>
      <c r="E106" s="21">
        <f>VLOOKUP(B106,ESG!A:M,4,FALSE)</f>
        <v>65.823726283003694</v>
      </c>
      <c r="F106" s="11" t="b">
        <f t="shared" si="4"/>
        <v>1</v>
      </c>
      <c r="G106" s="23" t="str">
        <f t="shared" si="5"/>
        <v>B</v>
      </c>
      <c r="H106" s="11">
        <f>VLOOKUP(B106,NI!C:P,5,FALSE)</f>
        <v>-1073000</v>
      </c>
      <c r="I106" s="11">
        <f>VLOOKUP(B106,EBITDA!B:O,5,FALSE)</f>
        <v>1025000</v>
      </c>
      <c r="J106" s="11">
        <f>VLOOKUP(B106,EQIT!B:O,5,FALSE)</f>
        <v>20157000</v>
      </c>
      <c r="K106" s="11">
        <f>VLOOKUP(B106,DEBT!B:O,5,FALSE)</f>
        <v>42913000</v>
      </c>
      <c r="L106" s="11">
        <f>VLOOKUP(B106,REV!B:O,5,FALSE)</f>
        <v>33295000</v>
      </c>
      <c r="M106" s="11">
        <f>VLOOKUP(B106,RoA!B:O,5,FALSE)</f>
        <v>-0.02</v>
      </c>
      <c r="N106" s="11">
        <f>VLOOKUP(B106,RoE!B:O,5,FALSE)</f>
        <v>-4.97</v>
      </c>
      <c r="O106" s="11">
        <f>VLOOKUP(B106,ASSET!B:P,5,FALSE)</f>
        <v>443905000</v>
      </c>
      <c r="P106" s="11">
        <f>VLOOKUP(B106,MCAP!B:P,5,FALSE)</f>
        <v>12809660</v>
      </c>
      <c r="Q106" s="11">
        <f>VLOOKUP(B106,MB!B:O,5,FALSE)</f>
        <v>1.83</v>
      </c>
      <c r="R106" s="11"/>
    </row>
    <row r="107" spans="1:18" x14ac:dyDescent="0.3">
      <c r="A107" s="20" t="s">
        <v>267</v>
      </c>
      <c r="B107" s="20">
        <v>902321</v>
      </c>
      <c r="C107" s="21">
        <f>VLOOKUP(B107,ESGC!B:M,$C$2,FALSE)</f>
        <v>67.467361204916898</v>
      </c>
      <c r="D107" s="21" t="str">
        <f t="shared" si="3"/>
        <v>B</v>
      </c>
      <c r="E107" s="21">
        <f>VLOOKUP(B107,ESG!A:M,4,FALSE)</f>
        <v>67.467361204916898</v>
      </c>
      <c r="F107" s="11" t="b">
        <f t="shared" si="4"/>
        <v>1</v>
      </c>
      <c r="G107" s="23" t="str">
        <f t="shared" si="5"/>
        <v>B</v>
      </c>
      <c r="H107" s="11">
        <f>VLOOKUP(B107,NI!C:P,5,FALSE)</f>
        <v>983000</v>
      </c>
      <c r="I107" s="11">
        <f>VLOOKUP(B107,EBITDA!B:O,5,FALSE)</f>
        <v>3263000</v>
      </c>
      <c r="J107" s="11">
        <f>VLOOKUP(B107,EQIT!B:O,5,FALSE)</f>
        <v>7771000</v>
      </c>
      <c r="K107" s="11">
        <f>VLOOKUP(B107,DEBT!B:O,5,FALSE)</f>
        <v>9057000</v>
      </c>
      <c r="L107" s="11">
        <f>VLOOKUP(B107,REV!B:O,5,FALSE)</f>
        <v>13322000</v>
      </c>
      <c r="M107" s="11">
        <f>VLOOKUP(B107,RoA!B:O,5,FALSE)</f>
        <v>5.39</v>
      </c>
      <c r="N107" s="11">
        <f>VLOOKUP(B107,RoE!B:O,5,FALSE)</f>
        <v>15.33</v>
      </c>
      <c r="O107" s="11">
        <f>VLOOKUP(B107,ASSET!B:P,5,FALSE)</f>
        <v>29049000</v>
      </c>
      <c r="P107" s="11">
        <f>VLOOKUP(B107,MCAP!B:P,5,FALSE)</f>
        <v>14760542</v>
      </c>
      <c r="Q107" s="11">
        <f>VLOOKUP(B107,MB!B:O,5,FALSE)</f>
        <v>2.33</v>
      </c>
      <c r="R107" s="11"/>
    </row>
    <row r="108" spans="1:18" x14ac:dyDescent="0.3">
      <c r="A108" s="20" t="s">
        <v>270</v>
      </c>
      <c r="B108" s="20">
        <v>546370</v>
      </c>
      <c r="C108" s="21">
        <f>VLOOKUP(B108,ESGC!B:M,$C$2,FALSE)</f>
        <v>55.337338760040403</v>
      </c>
      <c r="D108" s="21" t="str">
        <f t="shared" si="3"/>
        <v>B</v>
      </c>
      <c r="E108" s="21">
        <f>VLOOKUP(B108,ESG!A:M,4,FALSE)</f>
        <v>55.337338760040403</v>
      </c>
      <c r="F108" s="11" t="b">
        <f t="shared" si="4"/>
        <v>1</v>
      </c>
      <c r="G108" s="23" t="str">
        <f t="shared" si="5"/>
        <v>B</v>
      </c>
      <c r="H108" s="11">
        <f>VLOOKUP(B108,NI!C:P,5,FALSE)</f>
        <v>3160000</v>
      </c>
      <c r="I108" s="11">
        <f>VLOOKUP(B108,EBITDA!B:O,5,FALSE)</f>
        <v>4303000</v>
      </c>
      <c r="J108" s="11">
        <f>VLOOKUP(B108,EQIT!B:O,5,FALSE)</f>
        <v>17944000</v>
      </c>
      <c r="K108" s="11">
        <f>VLOOKUP(B108,DEBT!B:O,5,FALSE)</f>
        <v>143000</v>
      </c>
      <c r="L108" s="11">
        <f>VLOOKUP(B108,REV!B:O,5,FALSE)</f>
        <v>11142000</v>
      </c>
      <c r="M108" s="11">
        <f>VLOOKUP(B108,RoA!B:O,5,FALSE)</f>
        <v>15.15</v>
      </c>
      <c r="N108" s="11">
        <f>VLOOKUP(B108,RoE!B:O,5,FALSE)</f>
        <v>18.71</v>
      </c>
      <c r="O108" s="11">
        <f>VLOOKUP(B108,ASSET!B:P,5,FALSE)</f>
        <v>23733000</v>
      </c>
      <c r="P108" s="11">
        <f>VLOOKUP(B108,MCAP!B:P,5,FALSE)</f>
        <v>59334480</v>
      </c>
      <c r="Q108" s="11">
        <f>VLOOKUP(B108,MB!B:O,5,FALSE)</f>
        <v>4.46</v>
      </c>
      <c r="R108" s="11"/>
    </row>
    <row r="109" spans="1:18" x14ac:dyDescent="0.3">
      <c r="A109" s="20" t="s">
        <v>283</v>
      </c>
      <c r="B109" s="20">
        <v>912090</v>
      </c>
      <c r="C109" s="21">
        <f>VLOOKUP(B109,ESGC!B:M,$C$2,FALSE)</f>
        <v>71.015000000000001</v>
      </c>
      <c r="D109" s="21" t="str">
        <f t="shared" si="3"/>
        <v>B</v>
      </c>
      <c r="E109" s="21">
        <f>VLOOKUP(B109,ESG!A:M,4,FALSE)</f>
        <v>71.015000000000001</v>
      </c>
      <c r="F109" s="11" t="b">
        <f t="shared" si="4"/>
        <v>1</v>
      </c>
      <c r="G109" s="23" t="str">
        <f t="shared" si="5"/>
        <v>B</v>
      </c>
      <c r="H109" s="11">
        <f>VLOOKUP(B109,NI!C:P,5,FALSE)</f>
        <v>5397000</v>
      </c>
      <c r="I109" s="11">
        <f>VLOOKUP(B109,EBITDA!B:O,5,FALSE)</f>
        <v>9076000</v>
      </c>
      <c r="J109" s="11">
        <f>VLOOKUP(B109,EQIT!B:O,5,FALSE)</f>
        <v>16863000</v>
      </c>
      <c r="K109" s="11">
        <f>VLOOKUP(B109,DEBT!B:O,5,FALSE)</f>
        <v>5290888</v>
      </c>
      <c r="L109" s="11">
        <f>VLOOKUP(B109,REV!B:O,5,FALSE)</f>
        <v>27163000</v>
      </c>
      <c r="M109" s="11">
        <f>VLOOKUP(B109,RoA!B:O,5,FALSE)</f>
        <v>18.95</v>
      </c>
      <c r="N109" s="11">
        <f>VLOOKUP(B109,RoE!B:O,5,FALSE)</f>
        <v>34.25</v>
      </c>
      <c r="O109" s="11">
        <f>VLOOKUP(B109,ASSET!B:P,5,FALSE)</f>
        <v>31426000</v>
      </c>
      <c r="P109" s="11">
        <f>VLOOKUP(B109,MCAP!B:P,5,FALSE)</f>
        <v>50546289</v>
      </c>
      <c r="Q109" s="11">
        <f>VLOOKUP(B109,MB!B:O,5,FALSE)</f>
        <v>6.45</v>
      </c>
      <c r="R109" s="11"/>
    </row>
    <row r="110" spans="1:18" x14ac:dyDescent="0.3">
      <c r="A110" s="20" t="s">
        <v>284</v>
      </c>
      <c r="B110" s="20" t="s">
        <v>371</v>
      </c>
      <c r="C110" s="21">
        <f>VLOOKUP(B110,ESGC!B:M,$C$2,FALSE)</f>
        <v>65.501562500000006</v>
      </c>
      <c r="D110" s="21" t="str">
        <f t="shared" si="3"/>
        <v>B</v>
      </c>
      <c r="E110" s="21">
        <f>VLOOKUP(B110,ESG!A:M,4,FALSE)</f>
        <v>65.501562500000006</v>
      </c>
      <c r="F110" s="11" t="b">
        <f t="shared" si="4"/>
        <v>1</v>
      </c>
      <c r="G110" s="23" t="str">
        <f t="shared" si="5"/>
        <v>B</v>
      </c>
      <c r="H110" s="11">
        <f>VLOOKUP(B110,NI!C:P,5,FALSE)</f>
        <v>1262000</v>
      </c>
      <c r="I110" s="11">
        <f>VLOOKUP(B110,EBITDA!B:O,5,FALSE)</f>
        <v>2299000</v>
      </c>
      <c r="J110" s="11">
        <f>VLOOKUP(B110,EQIT!B:O,5,FALSE)</f>
        <v>4586000</v>
      </c>
      <c r="K110" s="11">
        <f>VLOOKUP(B110,DEBT!B:O,5,FALSE)</f>
        <v>2030000</v>
      </c>
      <c r="L110" s="11">
        <f>VLOOKUP(B110,REV!B:O,5,FALSE)</f>
        <v>12708000</v>
      </c>
      <c r="M110" s="11">
        <f>VLOOKUP(B110,RoA!B:O,5,FALSE)</f>
        <v>14.61</v>
      </c>
      <c r="N110" s="11">
        <f>VLOOKUP(B110,RoE!B:O,5,FALSE)</f>
        <v>27.07</v>
      </c>
      <c r="O110" s="11">
        <f>VLOOKUP(B110,ASSET!B:P,5,FALSE)</f>
        <v>9504000</v>
      </c>
      <c r="P110" s="11">
        <f>VLOOKUP(B110,MCAP!B:P,5,FALSE)</f>
        <v>2149115</v>
      </c>
      <c r="Q110" s="11">
        <f>VLOOKUP(B110,MB!B:O,5,FALSE)</f>
        <v>4.1100000000000003</v>
      </c>
      <c r="R110" s="11"/>
    </row>
    <row r="111" spans="1:18" x14ac:dyDescent="0.3">
      <c r="A111" s="20" t="s">
        <v>285</v>
      </c>
      <c r="B111" s="20">
        <v>923036</v>
      </c>
      <c r="C111" s="21">
        <f>VLOOKUP(B111,ESGC!B:M,$C$2,FALSE)</f>
        <v>54.8428977272727</v>
      </c>
      <c r="D111" s="21" t="str">
        <f t="shared" si="3"/>
        <v>B</v>
      </c>
      <c r="E111" s="21">
        <f>VLOOKUP(B111,ESG!A:M,4,FALSE)</f>
        <v>54.8428977272727</v>
      </c>
      <c r="F111" s="11" t="b">
        <f t="shared" si="4"/>
        <v>1</v>
      </c>
      <c r="G111" s="23" t="str">
        <f t="shared" si="5"/>
        <v>B</v>
      </c>
      <c r="H111" s="11">
        <f>VLOOKUP(B111,NI!C:P,5,FALSE)</f>
        <v>179900</v>
      </c>
      <c r="I111" s="11">
        <f>VLOOKUP(B111,EBITDA!B:O,5,FALSE)</f>
        <v>521900</v>
      </c>
      <c r="J111" s="11">
        <f>VLOOKUP(B111,EQIT!B:O,5,FALSE)</f>
        <v>1924600</v>
      </c>
      <c r="K111" s="11">
        <f>VLOOKUP(B111,DEBT!B:O,5,FALSE)</f>
        <v>1479000</v>
      </c>
      <c r="L111" s="11">
        <f>VLOOKUP(B111,REV!B:O,5,FALSE)</f>
        <v>4843500</v>
      </c>
      <c r="M111" s="11">
        <f>VLOOKUP(B111,RoA!B:O,5,FALSE)</f>
        <v>5.17</v>
      </c>
      <c r="N111" s="11">
        <f>VLOOKUP(B111,RoE!B:O,5,FALSE)</f>
        <v>9.1199999999999992</v>
      </c>
      <c r="O111" s="11">
        <f>VLOOKUP(B111,ASSET!B:P,5,FALSE)</f>
        <v>4901900</v>
      </c>
      <c r="P111" s="11">
        <f>VLOOKUP(B111,MCAP!B:P,5,FALSE)</f>
        <v>2358765</v>
      </c>
      <c r="Q111" s="11">
        <f>VLOOKUP(B111,MB!B:O,5,FALSE)</f>
        <v>1.91</v>
      </c>
      <c r="R111" s="11"/>
    </row>
    <row r="112" spans="1:18" x14ac:dyDescent="0.3">
      <c r="A112" s="20" t="s">
        <v>287</v>
      </c>
      <c r="B112" s="20">
        <v>905361</v>
      </c>
      <c r="C112" s="21">
        <f>VLOOKUP(B112,ESGC!B:M,$C$2,FALSE)</f>
        <v>58.004063530605499</v>
      </c>
      <c r="D112" s="21" t="str">
        <f t="shared" si="3"/>
        <v>B</v>
      </c>
      <c r="E112" s="21">
        <f>VLOOKUP(B112,ESG!A:M,4,FALSE)</f>
        <v>58.004063530605499</v>
      </c>
      <c r="F112" s="11" t="b">
        <f t="shared" si="4"/>
        <v>1</v>
      </c>
      <c r="G112" s="23" t="str">
        <f t="shared" si="5"/>
        <v>B</v>
      </c>
      <c r="H112" s="11">
        <f>VLOOKUP(B112,NI!C:P,5,FALSE)</f>
        <v>476876</v>
      </c>
      <c r="I112" s="11">
        <f>VLOOKUP(B112,EBITDA!B:O,5,FALSE)</f>
        <v>945670</v>
      </c>
      <c r="J112" s="11">
        <f>VLOOKUP(B112,EQIT!B:O,5,FALSE)</f>
        <v>1605648</v>
      </c>
      <c r="K112" s="11">
        <f>VLOOKUP(B112,DEBT!B:O,5,FALSE)</f>
        <v>833735</v>
      </c>
      <c r="L112" s="11">
        <f>VLOOKUP(B112,REV!B:O,5,FALSE)</f>
        <v>7979727</v>
      </c>
      <c r="M112" s="11">
        <f>VLOOKUP(B112,RoA!B:O,5,FALSE)</f>
        <v>11.21</v>
      </c>
      <c r="N112" s="11">
        <f>VLOOKUP(B112,RoE!B:O,5,FALSE)</f>
        <v>28.12</v>
      </c>
      <c r="O112" s="11">
        <f>VLOOKUP(B112,ASSET!B:P,5,FALSE)</f>
        <v>4415759</v>
      </c>
      <c r="P112" s="11">
        <f>VLOOKUP(B112,MCAP!B:P,5,FALSE)</f>
        <v>6992848</v>
      </c>
      <c r="Q112" s="11">
        <f>VLOOKUP(B112,MB!B:O,5,FALSE)</f>
        <v>4.6399999999999997</v>
      </c>
      <c r="R112" s="11"/>
    </row>
    <row r="113" spans="1:18" x14ac:dyDescent="0.3">
      <c r="A113" s="20" t="s">
        <v>291</v>
      </c>
      <c r="B113" s="20">
        <v>902325</v>
      </c>
      <c r="C113" s="21">
        <f>VLOOKUP(B113,ESGC!B:M,$C$2,FALSE)</f>
        <v>65.460866090323705</v>
      </c>
      <c r="D113" s="21" t="str">
        <f t="shared" si="3"/>
        <v>B</v>
      </c>
      <c r="E113" s="21">
        <f>VLOOKUP(B113,ESG!A:M,4,FALSE)</f>
        <v>65.460866090323705</v>
      </c>
      <c r="F113" s="11" t="b">
        <f t="shared" si="4"/>
        <v>1</v>
      </c>
      <c r="G113" s="23" t="str">
        <f t="shared" si="5"/>
        <v>B</v>
      </c>
      <c r="H113" s="11">
        <f>VLOOKUP(B113,NI!C:P,5,FALSE)</f>
        <v>1742000</v>
      </c>
      <c r="I113" s="11">
        <f>VLOOKUP(B113,EBITDA!B:O,5,FALSE)</f>
        <v>5129000</v>
      </c>
      <c r="J113" s="11">
        <f>VLOOKUP(B113,EQIT!B:O,5,FALSE)</f>
        <v>13276000</v>
      </c>
      <c r="K113" s="11">
        <f>VLOOKUP(B113,DEBT!B:O,5,FALSE)</f>
        <v>18386000</v>
      </c>
      <c r="L113" s="11">
        <f>VLOOKUP(B113,REV!B:O,5,FALSE)</f>
        <v>17127000</v>
      </c>
      <c r="M113" s="11">
        <f>VLOOKUP(B113,RoA!B:O,5,FALSE)</f>
        <v>4.92</v>
      </c>
      <c r="N113" s="11">
        <f>VLOOKUP(B113,RoE!B:O,5,FALSE)</f>
        <v>13.58</v>
      </c>
      <c r="O113" s="11">
        <f>VLOOKUP(B113,ASSET!B:P,5,FALSE)</f>
        <v>47374000</v>
      </c>
      <c r="P113" s="11">
        <f>VLOOKUP(B113,MCAP!B:P,5,FALSE)</f>
        <v>28771200</v>
      </c>
      <c r="Q113" s="11">
        <f>VLOOKUP(B113,MB!B:O,5,FALSE)</f>
        <v>2.23</v>
      </c>
      <c r="R113" s="11"/>
    </row>
    <row r="114" spans="1:18" x14ac:dyDescent="0.3">
      <c r="A114" s="20" t="s">
        <v>292</v>
      </c>
      <c r="B114" s="20">
        <v>905647</v>
      </c>
      <c r="C114" s="21">
        <f>VLOOKUP(B114,ESGC!B:M,$C$2,FALSE)</f>
        <v>58.610749020667299</v>
      </c>
      <c r="D114" s="21" t="str">
        <f t="shared" si="3"/>
        <v>B</v>
      </c>
      <c r="E114" s="21">
        <f>VLOOKUP(B114,ESG!A:M,4,FALSE)</f>
        <v>58.610749020667299</v>
      </c>
      <c r="F114" s="11" t="b">
        <f t="shared" si="4"/>
        <v>1</v>
      </c>
      <c r="G114" s="23" t="str">
        <f t="shared" si="5"/>
        <v>B</v>
      </c>
      <c r="H114" s="11">
        <f>VLOOKUP(B114,NI!C:P,5,FALSE)</f>
        <v>178000</v>
      </c>
      <c r="I114" s="11">
        <f>VLOOKUP(B114,EBITDA!B:O,5,FALSE)</f>
        <v>982000</v>
      </c>
      <c r="J114" s="11">
        <f>VLOOKUP(B114,EQIT!B:O,5,FALSE)</f>
        <v>4953000</v>
      </c>
      <c r="K114" s="11">
        <f>VLOOKUP(B114,DEBT!B:O,5,FALSE)</f>
        <v>3661000</v>
      </c>
      <c r="L114" s="11">
        <f>VLOOKUP(B114,REV!B:O,5,FALSE)</f>
        <v>11023000</v>
      </c>
      <c r="M114" s="11">
        <f>VLOOKUP(B114,RoA!B:O,5,FALSE)</f>
        <v>1.58</v>
      </c>
      <c r="N114" s="11">
        <f>VLOOKUP(B114,RoE!B:O,5,FALSE)</f>
        <v>2.99</v>
      </c>
      <c r="O114" s="11">
        <f>VLOOKUP(B114,ASSET!B:P,5,FALSE)</f>
        <v>14308000</v>
      </c>
      <c r="P114" s="11">
        <f>VLOOKUP(B114,MCAP!B:P,5,FALSE)</f>
        <v>6378736</v>
      </c>
      <c r="Q114" s="11">
        <f>VLOOKUP(B114,MB!B:O,5,FALSE)</f>
        <v>2.3199999999999998</v>
      </c>
      <c r="R114" s="11"/>
    </row>
    <row r="115" spans="1:18" x14ac:dyDescent="0.3">
      <c r="A115" s="20" t="s">
        <v>317</v>
      </c>
      <c r="B115" s="20">
        <v>741410</v>
      </c>
      <c r="C115" s="21">
        <f>VLOOKUP(B115,ESGC!B:M,$C$2,FALSE)</f>
        <v>58.355565636072598</v>
      </c>
      <c r="D115" s="21" t="str">
        <f t="shared" si="3"/>
        <v>B</v>
      </c>
      <c r="E115" s="21">
        <f>VLOOKUP(B115,ESG!A:M,4,FALSE)</f>
        <v>58.355565636072598</v>
      </c>
      <c r="F115" s="11" t="b">
        <f t="shared" si="4"/>
        <v>1</v>
      </c>
      <c r="G115" s="23" t="str">
        <f t="shared" si="5"/>
        <v>B</v>
      </c>
      <c r="H115" s="11">
        <f>VLOOKUP(B115,NI!C:P,5,FALSE)</f>
        <v>553200</v>
      </c>
      <c r="I115" s="11">
        <f>VLOOKUP(B115,EBITDA!B:O,5,FALSE)</f>
        <v>1049500</v>
      </c>
      <c r="J115" s="11">
        <f>VLOOKUP(B115,EQIT!B:O,5,FALSE)</f>
        <v>7230500</v>
      </c>
      <c r="K115" s="11">
        <f>VLOOKUP(B115,DEBT!B:O,5,FALSE)</f>
        <v>2449900</v>
      </c>
      <c r="L115" s="11">
        <f>VLOOKUP(B115,REV!B:O,5,FALSE)</f>
        <v>10148400</v>
      </c>
      <c r="M115" s="11">
        <f>VLOOKUP(B115,RoA!B:O,5,FALSE)</f>
        <v>1.29</v>
      </c>
      <c r="N115" s="11">
        <f>VLOOKUP(B115,RoE!B:O,5,FALSE)</f>
        <v>7.42</v>
      </c>
      <c r="O115" s="11">
        <f>VLOOKUP(B115,ASSET!B:P,5,FALSE)</f>
        <v>48978600</v>
      </c>
      <c r="P115" s="11">
        <f>VLOOKUP(B115,MCAP!B:P,5,FALSE)</f>
        <v>6158838</v>
      </c>
      <c r="Q115" s="11" t="e">
        <f>VLOOKUP(B115,MB!B:O,5,FALSE)</f>
        <v>#N/A</v>
      </c>
      <c r="R115" s="11"/>
    </row>
    <row r="116" spans="1:18" x14ac:dyDescent="0.3">
      <c r="A116" s="20" t="s">
        <v>318</v>
      </c>
      <c r="B116" s="20">
        <v>982852</v>
      </c>
      <c r="C116" s="21">
        <f>VLOOKUP(B116,ESGC!B:M,$C$2,FALSE)</f>
        <v>60.544892599254403</v>
      </c>
      <c r="D116" s="21" t="str">
        <f t="shared" si="3"/>
        <v>B</v>
      </c>
      <c r="E116" s="21">
        <f>VLOOKUP(B116,ESG!A:M,4,FALSE)</f>
        <v>60.544892599254403</v>
      </c>
      <c r="F116" s="11" t="b">
        <f t="shared" si="4"/>
        <v>1</v>
      </c>
      <c r="G116" s="23" t="str">
        <f t="shared" si="5"/>
        <v>B</v>
      </c>
      <c r="H116" s="11">
        <f>VLOOKUP(B116,NI!C:P,5,FALSE)</f>
        <v>-1131000</v>
      </c>
      <c r="I116" s="11">
        <f>VLOOKUP(B116,EBITDA!B:O,5,FALSE)</f>
        <v>2152000</v>
      </c>
      <c r="J116" s="11">
        <f>VLOOKUP(B116,EQIT!B:O,5,FALSE)</f>
        <v>15620000</v>
      </c>
      <c r="K116" s="11">
        <f>VLOOKUP(B116,DEBT!B:O,5,FALSE)</f>
        <v>6576000</v>
      </c>
      <c r="L116" s="11">
        <f>VLOOKUP(B116,REV!B:O,5,FALSE)</f>
        <v>119114000</v>
      </c>
      <c r="M116" s="11">
        <f>VLOOKUP(B116,RoA!B:O,5,FALSE)</f>
        <v>-2.36</v>
      </c>
      <c r="N116" s="11">
        <f>VLOOKUP(B116,RoE!B:O,5,FALSE)</f>
        <v>-6.63</v>
      </c>
      <c r="O116" s="11">
        <f>VLOOKUP(B116,ASSET!B:P,5,FALSE)</f>
        <v>34417000</v>
      </c>
      <c r="P116" s="11">
        <f>VLOOKUP(B116,MCAP!B:P,5,FALSE)</f>
        <v>11170809</v>
      </c>
      <c r="Q116" s="11">
        <f>VLOOKUP(B116,MB!B:O,5,FALSE)</f>
        <v>1.1399999999999999</v>
      </c>
      <c r="R116" s="11"/>
    </row>
    <row r="117" spans="1:18" x14ac:dyDescent="0.3">
      <c r="A117" s="20" t="s">
        <v>324</v>
      </c>
      <c r="B117" s="20">
        <v>543487</v>
      </c>
      <c r="C117" s="21">
        <f>VLOOKUP(B117,ESGC!B:M,$C$2,FALSE)</f>
        <v>50.211888037668103</v>
      </c>
      <c r="D117" s="21" t="str">
        <f t="shared" si="3"/>
        <v>B</v>
      </c>
      <c r="E117" s="21">
        <f>VLOOKUP(B117,ESG!A:M,4,FALSE)</f>
        <v>50.211888037668103</v>
      </c>
      <c r="F117" s="11" t="b">
        <f t="shared" si="4"/>
        <v>1</v>
      </c>
      <c r="G117" s="23" t="str">
        <f t="shared" si="5"/>
        <v>B</v>
      </c>
      <c r="H117" s="11">
        <f>VLOOKUP(B117,NI!C:P,5,FALSE)</f>
        <v>1233000</v>
      </c>
      <c r="I117" s="11">
        <f>VLOOKUP(B117,EBITDA!B:O,5,FALSE)</f>
        <v>2807000</v>
      </c>
      <c r="J117" s="11">
        <f>VLOOKUP(B117,EQIT!B:O,5,FALSE)</f>
        <v>7033000</v>
      </c>
      <c r="K117" s="11">
        <f>VLOOKUP(B117,DEBT!B:O,5,FALSE)</f>
        <v>8002000</v>
      </c>
      <c r="L117" s="11">
        <f>VLOOKUP(B117,REV!B:O,5,FALSE)</f>
        <v>14625000</v>
      </c>
      <c r="M117" s="11">
        <f>VLOOKUP(B117,RoA!B:O,5,FALSE)</f>
        <v>6.98</v>
      </c>
      <c r="N117" s="11">
        <f>VLOOKUP(B117,RoE!B:O,5,FALSE)</f>
        <v>17.690000000000001</v>
      </c>
      <c r="O117" s="11">
        <f>VLOOKUP(B117,ASSET!B:P,5,FALSE)</f>
        <v>22487000</v>
      </c>
      <c r="P117" s="11">
        <f>VLOOKUP(B117,MCAP!B:P,5,FALSE)</f>
        <v>11565608</v>
      </c>
      <c r="Q117" s="11">
        <f>VLOOKUP(B117,MB!B:O,5,FALSE)</f>
        <v>2.37</v>
      </c>
      <c r="R117" s="11"/>
    </row>
    <row r="118" spans="1:18" x14ac:dyDescent="0.3">
      <c r="A118" s="20" t="s">
        <v>332</v>
      </c>
      <c r="B118" s="20">
        <v>867390</v>
      </c>
      <c r="C118" s="21">
        <f>VLOOKUP(B118,ESGC!B:M,$C$2,FALSE)</f>
        <v>60.2163780816933</v>
      </c>
      <c r="D118" s="21" t="str">
        <f t="shared" si="3"/>
        <v>B</v>
      </c>
      <c r="E118" s="21">
        <f>VLOOKUP(B118,ESG!A:M,4,FALSE)</f>
        <v>60.2163780816933</v>
      </c>
      <c r="F118" s="11" t="b">
        <f t="shared" si="4"/>
        <v>1</v>
      </c>
      <c r="G118" s="23" t="str">
        <f t="shared" si="5"/>
        <v>B</v>
      </c>
      <c r="H118" s="11">
        <f>VLOOKUP(B118,NI!C:P,5,FALSE)</f>
        <v>322479</v>
      </c>
      <c r="I118" s="11">
        <f>VLOOKUP(B118,EBITDA!B:O,5,FALSE)</f>
        <v>475984</v>
      </c>
      <c r="J118" s="11">
        <f>VLOOKUP(B118,EQIT!B:O,5,FALSE)</f>
        <v>661005</v>
      </c>
      <c r="K118" s="11">
        <f>VLOOKUP(B118,DEBT!B:O,5,FALSE)</f>
        <v>536120</v>
      </c>
      <c r="L118" s="11">
        <f>VLOOKUP(B118,REV!B:O,5,FALSE)</f>
        <v>1575124</v>
      </c>
      <c r="M118" s="11">
        <f>VLOOKUP(B118,RoA!B:O,5,FALSE)</f>
        <v>20.29</v>
      </c>
      <c r="N118" s="11">
        <f>VLOOKUP(B118,RoE!B:O,5,FALSE)</f>
        <v>51.72</v>
      </c>
      <c r="O118" s="11">
        <f>VLOOKUP(B118,ASSET!B:P,5,FALSE)</f>
        <v>1576898</v>
      </c>
      <c r="P118" s="11">
        <f>VLOOKUP(B118,MCAP!B:P,5,FALSE)</f>
        <v>3587705</v>
      </c>
      <c r="Q118" s="11">
        <f>VLOOKUP(B118,MB!B:O,5,FALSE)</f>
        <v>8.6300000000000008</v>
      </c>
      <c r="R118" s="11"/>
    </row>
    <row r="119" spans="1:18" x14ac:dyDescent="0.3">
      <c r="A119" s="20" t="s">
        <v>333</v>
      </c>
      <c r="B119" s="20">
        <v>902335</v>
      </c>
      <c r="C119" s="21">
        <f>VLOOKUP(B119,ESGC!B:M,$C$2,FALSE)</f>
        <v>70.1118746904408</v>
      </c>
      <c r="D119" s="21" t="str">
        <f t="shared" si="3"/>
        <v>B</v>
      </c>
      <c r="E119" s="21">
        <f>VLOOKUP(B119,ESG!A:M,4,FALSE)</f>
        <v>70.1118746904408</v>
      </c>
      <c r="F119" s="11" t="b">
        <f t="shared" si="4"/>
        <v>1</v>
      </c>
      <c r="G119" s="23" t="str">
        <f t="shared" si="5"/>
        <v>B</v>
      </c>
      <c r="H119" s="11">
        <f>VLOOKUP(B119,NI!C:P,5,FALSE)</f>
        <v>359100</v>
      </c>
      <c r="I119" s="11">
        <f>VLOOKUP(B119,EBITDA!B:O,5,FALSE)</f>
        <v>1009900</v>
      </c>
      <c r="J119" s="11">
        <f>VLOOKUP(B119,EQIT!B:O,5,FALSE)</f>
        <v>3336900</v>
      </c>
      <c r="K119" s="11">
        <f>VLOOKUP(B119,DEBT!B:O,5,FALSE)</f>
        <v>4738800</v>
      </c>
      <c r="L119" s="11">
        <f>VLOOKUP(B119,REV!B:O,5,FALSE)</f>
        <v>4431000</v>
      </c>
      <c r="M119" s="11">
        <f>VLOOKUP(B119,RoA!B:O,5,FALSE)</f>
        <v>3.77</v>
      </c>
      <c r="N119" s="11">
        <f>VLOOKUP(B119,RoE!B:O,5,FALSE)</f>
        <v>11.16</v>
      </c>
      <c r="O119" s="11">
        <f>VLOOKUP(B119,ASSET!B:P,5,FALSE)</f>
        <v>12617800</v>
      </c>
      <c r="P119" s="11">
        <f>VLOOKUP(B119,MCAP!B:P,5,FALSE)</f>
        <v>4908259</v>
      </c>
      <c r="Q119" s="11">
        <f>VLOOKUP(B119,MB!B:O,5,FALSE)</f>
        <v>1.57</v>
      </c>
      <c r="R119" s="11"/>
    </row>
    <row r="120" spans="1:18" x14ac:dyDescent="0.3">
      <c r="A120" s="20" t="s">
        <v>342</v>
      </c>
      <c r="B120" s="20">
        <v>905010</v>
      </c>
      <c r="C120" s="21">
        <f>VLOOKUP(B120,ESGC!B:M,$C$2,FALSE)</f>
        <v>61.225862068965498</v>
      </c>
      <c r="D120" s="21" t="str">
        <f t="shared" si="3"/>
        <v>B</v>
      </c>
      <c r="E120" s="21">
        <f>VLOOKUP(B120,ESG!A:M,4,FALSE)</f>
        <v>61.225862068965498</v>
      </c>
      <c r="F120" s="11" t="b">
        <f t="shared" si="4"/>
        <v>1</v>
      </c>
      <c r="G120" s="23" t="str">
        <f t="shared" si="5"/>
        <v>B</v>
      </c>
      <c r="H120" s="11">
        <f>VLOOKUP(B120,NI!C:P,5,FALSE)</f>
        <v>641313</v>
      </c>
      <c r="I120" s="11">
        <f>VLOOKUP(B120,EBITDA!B:O,5,FALSE)</f>
        <v>2378197</v>
      </c>
      <c r="J120" s="11">
        <f>VLOOKUP(B120,EQIT!B:O,5,FALSE)</f>
        <v>6963741</v>
      </c>
      <c r="K120" s="11">
        <f>VLOOKUP(B120,DEBT!B:O,5,FALSE)</f>
        <v>8745710</v>
      </c>
      <c r="L120" s="11">
        <f>VLOOKUP(B120,REV!B:O,5,FALSE)</f>
        <v>11203156</v>
      </c>
      <c r="M120" s="11">
        <f>VLOOKUP(B120,RoA!B:O,5,FALSE)</f>
        <v>3.9</v>
      </c>
      <c r="N120" s="11">
        <f>VLOOKUP(B120,RoE!B:O,5,FALSE)</f>
        <v>9.67</v>
      </c>
      <c r="O120" s="11">
        <f>VLOOKUP(B120,ASSET!B:P,5,FALSE)</f>
        <v>24958495</v>
      </c>
      <c r="P120" s="11">
        <f>VLOOKUP(B120,MCAP!B:P,5,FALSE)</f>
        <v>8417837</v>
      </c>
      <c r="Q120" s="11">
        <f>VLOOKUP(B120,MB!B:O,5,FALSE)</f>
        <v>1.33</v>
      </c>
      <c r="R120" s="11"/>
    </row>
    <row r="121" spans="1:18" x14ac:dyDescent="0.3">
      <c r="A121" s="20" t="s">
        <v>4</v>
      </c>
      <c r="B121" s="20">
        <v>749382</v>
      </c>
      <c r="C121" s="21">
        <f>VLOOKUP(B121,ESGC!B:M,$C$2,FALSE)</f>
        <v>38.053702002033297</v>
      </c>
      <c r="D121" s="21" t="str">
        <f t="shared" si="3"/>
        <v>C</v>
      </c>
      <c r="E121" s="21">
        <f>VLOOKUP(B121,ESG!A:M,4,FALSE)</f>
        <v>69.528456635645497</v>
      </c>
      <c r="F121" s="11" t="b">
        <f t="shared" si="4"/>
        <v>0</v>
      </c>
      <c r="G121" s="23" t="str">
        <f t="shared" si="5"/>
        <v>B</v>
      </c>
      <c r="H121" s="11">
        <f>VLOOKUP(B121,NI!C:P,5,FALSE)</f>
        <v>871814</v>
      </c>
      <c r="I121" s="11">
        <f>VLOOKUP(B121,EBITDA!B:O,5,FALSE)</f>
        <v>1358796</v>
      </c>
      <c r="J121" s="11">
        <f>VLOOKUP(B121,EQIT!B:O,5,FALSE)</f>
        <v>4410354</v>
      </c>
      <c r="K121" s="11">
        <f>VLOOKUP(B121,DEBT!B:O,5,FALSE)</f>
        <v>350000</v>
      </c>
      <c r="L121" s="11">
        <f>VLOOKUP(B121,REV!B:O,5,FALSE)</f>
        <v>3579889</v>
      </c>
      <c r="M121" s="11">
        <f>VLOOKUP(B121,RoA!B:O,5,FALSE)</f>
        <v>15.23</v>
      </c>
      <c r="N121" s="11">
        <f>VLOOKUP(B121,RoE!B:O,5,FALSE)</f>
        <v>19.239999999999998</v>
      </c>
      <c r="O121" s="11">
        <f>VLOOKUP(B121,ASSET!B:P,5,FALSE)</f>
        <v>5821598</v>
      </c>
      <c r="P121" s="11">
        <f>VLOOKUP(B121,MCAP!B:P,5,FALSE)</f>
        <v>11200903</v>
      </c>
      <c r="Q121" s="11">
        <f>VLOOKUP(B121,MB!B:O,5,FALSE)</f>
        <v>4.92</v>
      </c>
      <c r="R121" s="11"/>
    </row>
    <row r="122" spans="1:18" x14ac:dyDescent="0.3">
      <c r="A122" s="20" t="s">
        <v>7</v>
      </c>
      <c r="B122" s="20">
        <v>545101</v>
      </c>
      <c r="C122" s="21">
        <f>VLOOKUP(B122,ESGC!B:M,$C$2,FALSE)</f>
        <v>34.330640168400201</v>
      </c>
      <c r="D122" s="21" t="str">
        <f t="shared" si="3"/>
        <v>C</v>
      </c>
      <c r="E122" s="21">
        <f>VLOOKUP(B122,ESG!A:M,4,FALSE)</f>
        <v>58.055219730739701</v>
      </c>
      <c r="F122" s="11" t="b">
        <f t="shared" si="4"/>
        <v>0</v>
      </c>
      <c r="G122" s="23" t="str">
        <f t="shared" si="5"/>
        <v>B</v>
      </c>
      <c r="H122" s="11">
        <f>VLOOKUP(B122,NI!C:P,5,FALSE)</f>
        <v>1228000</v>
      </c>
      <c r="I122" s="11">
        <f>VLOOKUP(B122,EBITDA!B:O,5,FALSE)</f>
        <v>5596000</v>
      </c>
      <c r="J122" s="11">
        <f>VLOOKUP(B122,EQIT!B:O,5,FALSE)</f>
        <v>3669000</v>
      </c>
      <c r="K122" s="11">
        <f>VLOOKUP(B122,DEBT!B:O,5,FALSE)</f>
        <v>18091000</v>
      </c>
      <c r="L122" s="11">
        <f>VLOOKUP(B122,REV!B:O,5,FALSE)</f>
        <v>16070000</v>
      </c>
      <c r="M122" s="11">
        <f>VLOOKUP(B122,RoA!B:O,5,FALSE)</f>
        <v>7.15</v>
      </c>
      <c r="N122" s="11">
        <f>VLOOKUP(B122,RoE!B:O,5,FALSE)</f>
        <v>36.119999999999997</v>
      </c>
      <c r="O122" s="11">
        <f>VLOOKUP(B122,ASSET!B:P,5,FALSE)</f>
        <v>34239000</v>
      </c>
      <c r="P122" s="11">
        <f>VLOOKUP(B122,MCAP!B:P,5,FALSE)</f>
        <v>5461363</v>
      </c>
      <c r="Q122" s="11">
        <f>VLOOKUP(B122,MB!B:O,5,FALSE)</f>
        <v>2.42</v>
      </c>
      <c r="R122" s="11"/>
    </row>
    <row r="123" spans="1:18" x14ac:dyDescent="0.3">
      <c r="A123" s="20" t="s">
        <v>8</v>
      </c>
      <c r="B123" s="20">
        <v>933185</v>
      </c>
      <c r="C123" s="21">
        <f>VLOOKUP(B123,ESGC!B:M,$C$2,FALSE)</f>
        <v>35.9708877443136</v>
      </c>
      <c r="D123" s="21" t="str">
        <f t="shared" si="3"/>
        <v>C</v>
      </c>
      <c r="E123" s="21">
        <f>VLOOKUP(B123,ESG!A:M,4,FALSE)</f>
        <v>55.595621642473397</v>
      </c>
      <c r="F123" s="11" t="b">
        <f t="shared" si="4"/>
        <v>0</v>
      </c>
      <c r="G123" s="23" t="str">
        <f t="shared" si="5"/>
        <v>B</v>
      </c>
      <c r="H123" s="11">
        <f>VLOOKUP(B123,NI!C:P,5,FALSE)</f>
        <v>1254000</v>
      </c>
      <c r="I123" s="11">
        <f>VLOOKUP(B123,EBITDA!B:O,5,FALSE)</f>
        <v>2017000</v>
      </c>
      <c r="J123" s="11">
        <f>VLOOKUP(B123,EQIT!B:O,5,FALSE)</f>
        <v>7850000</v>
      </c>
      <c r="K123" s="11">
        <f>VLOOKUP(B123,DEBT!B:O,5,FALSE)</f>
        <v>1721000</v>
      </c>
      <c r="L123" s="11">
        <f>VLOOKUP(B123,REV!B:O,5,FALSE)</f>
        <v>17307000</v>
      </c>
      <c r="M123" s="11">
        <f>VLOOKUP(B123,RoA!B:O,5,FALSE)</f>
        <v>1.75</v>
      </c>
      <c r="N123" s="11">
        <f>VLOOKUP(B123,RoE!B:O,5,FALSE)</f>
        <v>15.9</v>
      </c>
      <c r="O123" s="11">
        <f>VLOOKUP(B123,ASSET!B:P,5,FALSE)</f>
        <v>79331000</v>
      </c>
      <c r="P123" s="11">
        <f>VLOOKUP(B123,MCAP!B:P,5,FALSE)</f>
        <v>21389632</v>
      </c>
      <c r="Q123" s="11">
        <f>VLOOKUP(B123,MB!B:O,5,FALSE)</f>
        <v>3.86</v>
      </c>
      <c r="R123" s="11"/>
    </row>
    <row r="124" spans="1:18" x14ac:dyDescent="0.3">
      <c r="A124" s="20" t="s">
        <v>15</v>
      </c>
      <c r="B124" s="20">
        <v>322677</v>
      </c>
      <c r="C124" s="21">
        <f>VLOOKUP(B124,ESGC!B:M,$C$2,FALSE)</f>
        <v>37.5126468769325</v>
      </c>
      <c r="D124" s="21" t="str">
        <f t="shared" si="3"/>
        <v>C</v>
      </c>
      <c r="E124" s="21">
        <f>VLOOKUP(B124,ESG!A:M,4,FALSE)</f>
        <v>69.413048855905998</v>
      </c>
      <c r="F124" s="11" t="b">
        <f t="shared" si="4"/>
        <v>0</v>
      </c>
      <c r="G124" s="23" t="str">
        <f t="shared" si="5"/>
        <v>B</v>
      </c>
      <c r="H124" s="11">
        <f>VLOOKUP(B124,NI!C:P,5,FALSE)</f>
        <v>-1679000</v>
      </c>
      <c r="I124" s="11">
        <f>VLOOKUP(B124,EBITDA!B:O,5,FALSE)</f>
        <v>-2496000</v>
      </c>
      <c r="J124" s="11">
        <f>VLOOKUP(B124,EQIT!B:O,5,FALSE)</f>
        <v>16379000</v>
      </c>
      <c r="K124" s="11">
        <f>VLOOKUP(B124,DEBT!B:O,5,FALSE)</f>
        <v>5659000</v>
      </c>
      <c r="L124" s="11">
        <f>VLOOKUP(B124,REV!B:O,5,FALSE)</f>
        <v>31315000</v>
      </c>
      <c r="M124" s="11">
        <f>VLOOKUP(B124,RoA!B:O,5,FALSE)</f>
        <v>-1.01</v>
      </c>
      <c r="N124" s="11">
        <f>VLOOKUP(B124,RoE!B:O,5,FALSE)</f>
        <v>-8.99</v>
      </c>
      <c r="O124" s="11">
        <f>VLOOKUP(B124,ASSET!B:P,5,FALSE)</f>
        <v>131004000</v>
      </c>
      <c r="P124" s="11">
        <f>VLOOKUP(B124,MCAP!B:P,5,FALSE)</f>
        <v>17559360</v>
      </c>
      <c r="Q124" s="11">
        <f>VLOOKUP(B124,MB!B:O,5,FALSE)</f>
        <v>1.57</v>
      </c>
      <c r="R124" s="11"/>
    </row>
    <row r="125" spans="1:18" x14ac:dyDescent="0.3">
      <c r="A125" s="20" t="s">
        <v>16</v>
      </c>
      <c r="B125" s="20" t="s">
        <v>352</v>
      </c>
      <c r="C125" s="21">
        <f>VLOOKUP(B125,ESGC!B:M,$C$2,FALSE)</f>
        <v>33.802759740259702</v>
      </c>
      <c r="D125" s="21" t="str">
        <f t="shared" si="3"/>
        <v>C</v>
      </c>
      <c r="E125" s="21">
        <f>VLOOKUP(B125,ESG!A:M,4,FALSE)</f>
        <v>59.8133116883116</v>
      </c>
      <c r="F125" s="11" t="b">
        <f t="shared" si="4"/>
        <v>0</v>
      </c>
      <c r="G125" s="23" t="str">
        <f t="shared" si="5"/>
        <v>B</v>
      </c>
      <c r="H125" s="11">
        <f>VLOOKUP(B125,NI!C:P,5,FALSE)</f>
        <v>4226858</v>
      </c>
      <c r="I125" s="11">
        <f>VLOOKUP(B125,EBITDA!B:O,5,FALSE)</f>
        <v>7353483</v>
      </c>
      <c r="J125" s="11">
        <f>VLOOKUP(B125,EQIT!B:O,5,FALSE)</f>
        <v>28238862</v>
      </c>
      <c r="K125" s="11">
        <f>VLOOKUP(B125,DEBT!B:O,5,FALSE)</f>
        <v>0</v>
      </c>
      <c r="L125" s="11">
        <f>VLOOKUP(B125,REV!B:O,5,FALSE)</f>
        <v>21795550</v>
      </c>
      <c r="M125" s="11">
        <f>VLOOKUP(B125,RoA!B:O,5,FALSE)</f>
        <v>14.81</v>
      </c>
      <c r="N125" s="11">
        <f>VLOOKUP(B125,RoE!B:O,5,FALSE)</f>
        <v>16.600000000000001</v>
      </c>
      <c r="O125" s="11">
        <f>VLOOKUP(B125,ASSET!B:P,5,FALSE)</f>
        <v>31767575</v>
      </c>
      <c r="P125" s="11">
        <f>VLOOKUP(B125,MCAP!B:P,5,FALSE)</f>
        <v>96952970</v>
      </c>
      <c r="Q125" s="11">
        <f>VLOOKUP(B125,MB!B:O,5,FALSE)</f>
        <v>4.99</v>
      </c>
      <c r="R125" s="11"/>
    </row>
    <row r="126" spans="1:18" x14ac:dyDescent="0.3">
      <c r="A126" s="20" t="s">
        <v>20</v>
      </c>
      <c r="B126" s="20">
        <v>905425</v>
      </c>
      <c r="C126" s="21">
        <f>VLOOKUP(B126,ESGC!B:M,$C$2,FALSE)</f>
        <v>36.447085078121397</v>
      </c>
      <c r="D126" s="21" t="str">
        <f t="shared" si="3"/>
        <v>C</v>
      </c>
      <c r="E126" s="21">
        <f>VLOOKUP(B126,ESG!A:M,4,FALSE)</f>
        <v>62.288109550182298</v>
      </c>
      <c r="F126" s="11" t="b">
        <f t="shared" si="4"/>
        <v>0</v>
      </c>
      <c r="G126" s="23" t="str">
        <f t="shared" si="5"/>
        <v>B</v>
      </c>
      <c r="H126" s="11">
        <f>VLOOKUP(B126,NI!C:P,5,FALSE)</f>
        <v>1380000</v>
      </c>
      <c r="I126" s="11">
        <f>VLOOKUP(B126,EBITDA!B:O,5,FALSE)</f>
        <v>4410000</v>
      </c>
      <c r="J126" s="11">
        <f>VLOOKUP(B126,EQIT!B:O,5,FALSE)</f>
        <v>10693000</v>
      </c>
      <c r="K126" s="11">
        <f>VLOOKUP(B126,DEBT!B:O,5,FALSE)</f>
        <v>17959000</v>
      </c>
      <c r="L126" s="11">
        <f>VLOOKUP(B126,REV!B:O,5,FALSE)</f>
        <v>14440000</v>
      </c>
      <c r="M126" s="11">
        <f>VLOOKUP(B126,RoA!B:O,5,FALSE)</f>
        <v>4.62</v>
      </c>
      <c r="N126" s="11">
        <f>VLOOKUP(B126,RoE!B:O,5,FALSE)</f>
        <v>13.29</v>
      </c>
      <c r="O126" s="11">
        <f>VLOOKUP(B126,ASSET!B:P,5,FALSE)</f>
        <v>45155000</v>
      </c>
      <c r="P126" s="11">
        <f>VLOOKUP(B126,MCAP!B:P,5,FALSE)</f>
        <v>13514051</v>
      </c>
      <c r="Q126" s="11">
        <f>VLOOKUP(B126,MB!B:O,5,FALSE)</f>
        <v>1.44</v>
      </c>
      <c r="R126" s="11"/>
    </row>
    <row r="127" spans="1:18" x14ac:dyDescent="0.3">
      <c r="A127" s="20" t="s">
        <v>21</v>
      </c>
      <c r="B127" s="20">
        <v>906156</v>
      </c>
      <c r="C127" s="21">
        <f>VLOOKUP(B127,ESGC!B:M,$C$2,FALSE)</f>
        <v>41.749070273083603</v>
      </c>
      <c r="D127" s="21" t="str">
        <f t="shared" si="3"/>
        <v>C</v>
      </c>
      <c r="E127" s="21">
        <f>VLOOKUP(B127,ESG!A:M,4,FALSE)</f>
        <v>74.458592523568399</v>
      </c>
      <c r="F127" s="11" t="b">
        <f t="shared" si="4"/>
        <v>0</v>
      </c>
      <c r="G127" s="23" t="str">
        <f t="shared" si="5"/>
        <v>B</v>
      </c>
      <c r="H127" s="11">
        <f>VLOOKUP(B127,NI!C:P,5,FALSE)</f>
        <v>2688000</v>
      </c>
      <c r="I127" s="11">
        <f>VLOOKUP(B127,EBITDA!B:O,5,FALSE)</f>
        <v>7848000</v>
      </c>
      <c r="J127" s="11">
        <f>VLOOKUP(B127,EQIT!B:O,5,FALSE)</f>
        <v>11841000</v>
      </c>
      <c r="K127" s="11">
        <f>VLOOKUP(B127,DEBT!B:O,5,FALSE)</f>
        <v>69034000</v>
      </c>
      <c r="L127" s="11">
        <f>VLOOKUP(B127,REV!B:O,5,FALSE)</f>
        <v>31920000</v>
      </c>
      <c r="M127" s="11">
        <f>VLOOKUP(B127,RoA!B:O,5,FALSE)</f>
        <v>3.71</v>
      </c>
      <c r="N127" s="11">
        <f>VLOOKUP(B127,RoE!B:O,5,FALSE)</f>
        <v>23.6</v>
      </c>
      <c r="O127" s="11">
        <f>VLOOKUP(B127,ASSET!B:P,5,FALSE)</f>
        <v>122604000</v>
      </c>
      <c r="P127" s="11">
        <f>VLOOKUP(B127,MCAP!B:P,5,FALSE)</f>
        <v>21518000</v>
      </c>
      <c r="Q127" s="11">
        <f>VLOOKUP(B127,MB!B:O,5,FALSE)</f>
        <v>3.96</v>
      </c>
      <c r="R127" s="11"/>
    </row>
    <row r="128" spans="1:18" x14ac:dyDescent="0.3">
      <c r="A128" s="20" t="s">
        <v>24</v>
      </c>
      <c r="B128" s="20" t="s">
        <v>353</v>
      </c>
      <c r="C128" s="21">
        <f>VLOOKUP(B128,ESGC!B:M,$C$2,FALSE)</f>
        <v>35.892189821693897</v>
      </c>
      <c r="D128" s="21" t="str">
        <f t="shared" si="3"/>
        <v>C</v>
      </c>
      <c r="E128" s="21">
        <f>VLOOKUP(B128,ESG!A:M,4,FALSE)</f>
        <v>56.159379643387801</v>
      </c>
      <c r="F128" s="11" t="b">
        <f t="shared" si="4"/>
        <v>0</v>
      </c>
      <c r="G128" s="23" t="str">
        <f t="shared" si="5"/>
        <v>B</v>
      </c>
      <c r="H128" s="11">
        <f>VLOOKUP(B128,NI!C:P,5,FALSE)</f>
        <v>-38000</v>
      </c>
      <c r="I128" s="11">
        <f>VLOOKUP(B128,EBITDA!B:O,5,FALSE)</f>
        <v>1054000</v>
      </c>
      <c r="J128" s="11">
        <f>VLOOKUP(B128,EQIT!B:O,5,FALSE)</f>
        <v>6178000</v>
      </c>
      <c r="K128" s="11">
        <f>VLOOKUP(B128,DEBT!B:O,5,FALSE)</f>
        <v>2027000</v>
      </c>
      <c r="L128" s="11">
        <f>VLOOKUP(B128,REV!B:O,5,FALSE)</f>
        <v>7149000</v>
      </c>
      <c r="M128" s="11">
        <f>VLOOKUP(B128,RoA!B:O,5,FALSE)</f>
        <v>0.15</v>
      </c>
      <c r="N128" s="11">
        <f>VLOOKUP(B128,RoE!B:O,5,FALSE)</f>
        <v>-0.54</v>
      </c>
      <c r="O128" s="11">
        <f>VLOOKUP(B128,ASSET!B:P,5,FALSE)</f>
        <v>94672000</v>
      </c>
      <c r="P128" s="11">
        <f>VLOOKUP(B128,MCAP!B:P,5,FALSE)</f>
        <v>5057440</v>
      </c>
      <c r="Q128" s="11">
        <f>VLOOKUP(B128,MB!B:O,5,FALSE)</f>
        <v>1.53</v>
      </c>
      <c r="R128" s="11"/>
    </row>
    <row r="129" spans="1:18" x14ac:dyDescent="0.3">
      <c r="A129" s="20" t="s">
        <v>26</v>
      </c>
      <c r="B129" s="20">
        <v>938692</v>
      </c>
      <c r="C129" s="21">
        <f>VLOOKUP(B129,ESGC!B:M,$C$2,FALSE)</f>
        <v>32.120836428925202</v>
      </c>
      <c r="D129" s="21" t="str">
        <f t="shared" si="3"/>
        <v>C</v>
      </c>
      <c r="E129" s="21">
        <f>VLOOKUP(B129,ESG!A:M,4,FALSE)</f>
        <v>62.158339524517103</v>
      </c>
      <c r="F129" s="11" t="b">
        <f t="shared" si="4"/>
        <v>0</v>
      </c>
      <c r="G129" s="23" t="str">
        <f t="shared" si="5"/>
        <v>B</v>
      </c>
      <c r="H129" s="11">
        <f>VLOOKUP(B129,NI!C:P,5,FALSE)</f>
        <v>4196000</v>
      </c>
      <c r="I129" s="11">
        <f>VLOOKUP(B129,EBITDA!B:O,5,FALSE)</f>
        <v>6567000</v>
      </c>
      <c r="J129" s="11">
        <f>VLOOKUP(B129,EQIT!B:O,5,FALSE)</f>
        <v>20386000</v>
      </c>
      <c r="K129" s="11">
        <f>VLOOKUP(B129,DEBT!B:O,5,FALSE)</f>
        <v>10176000</v>
      </c>
      <c r="L129" s="11">
        <f>VLOOKUP(B129,REV!B:O,5,FALSE)</f>
        <v>15003000</v>
      </c>
      <c r="M129" s="11">
        <f>VLOOKUP(B129,RoA!B:O,5,FALSE)</f>
        <v>12.38</v>
      </c>
      <c r="N129" s="11">
        <f>VLOOKUP(B129,RoE!B:O,5,FALSE)</f>
        <v>21.94</v>
      </c>
      <c r="O129" s="11">
        <f>VLOOKUP(B129,ASSET!B:P,5,FALSE)</f>
        <v>36443000</v>
      </c>
      <c r="P129" s="11">
        <f>VLOOKUP(B129,MCAP!B:P,5,FALSE)</f>
        <v>60464250</v>
      </c>
      <c r="Q129" s="11">
        <f>VLOOKUP(B129,MB!B:O,5,FALSE)</f>
        <v>3.11</v>
      </c>
      <c r="R129" s="11"/>
    </row>
    <row r="130" spans="1:18" x14ac:dyDescent="0.3">
      <c r="A130" s="20" t="s">
        <v>29</v>
      </c>
      <c r="B130" s="20" t="s">
        <v>354</v>
      </c>
      <c r="C130" s="21">
        <f>VLOOKUP(B130,ESGC!B:M,$C$2,FALSE)</f>
        <v>36.087995770945199</v>
      </c>
      <c r="D130" s="21" t="str">
        <f t="shared" si="3"/>
        <v>C</v>
      </c>
      <c r="E130" s="21">
        <f>VLOOKUP(B130,ESG!A:M,4,FALSE)</f>
        <v>55.8298376957366</v>
      </c>
      <c r="F130" s="11" t="b">
        <f t="shared" si="4"/>
        <v>0</v>
      </c>
      <c r="G130" s="23" t="str">
        <f t="shared" si="5"/>
        <v>B</v>
      </c>
      <c r="H130" s="11">
        <f>VLOOKUP(B130,NI!C:P,5,FALSE)</f>
        <v>2490700</v>
      </c>
      <c r="I130" s="11">
        <f>VLOOKUP(B130,EBITDA!B:O,5,FALSE)</f>
        <v>4163900</v>
      </c>
      <c r="J130" s="11">
        <f>VLOOKUP(B130,EQIT!B:O,5,FALSE)</f>
        <v>21930100</v>
      </c>
      <c r="K130" s="11">
        <f>VLOOKUP(B130,DEBT!B:O,5,FALSE)</f>
        <v>8841600</v>
      </c>
      <c r="L130" s="11">
        <f>VLOOKUP(B130,REV!B:O,5,FALSE)</f>
        <v>62459000</v>
      </c>
      <c r="M130" s="11">
        <f>VLOOKUP(B130,RoA!B:O,5,FALSE)</f>
        <v>5.57</v>
      </c>
      <c r="N130" s="11">
        <f>VLOOKUP(B130,RoE!B:O,5,FALSE)</f>
        <v>11.13</v>
      </c>
      <c r="O130" s="11">
        <f>VLOOKUP(B130,ASSET!B:P,5,FALSE)</f>
        <v>48403200</v>
      </c>
      <c r="P130" s="11">
        <f>VLOOKUP(B130,MCAP!B:P,5,FALSE)</f>
        <v>21201104</v>
      </c>
      <c r="Q130" s="11">
        <f>VLOOKUP(B130,MB!B:O,5,FALSE)</f>
        <v>1.1200000000000001</v>
      </c>
      <c r="R130" s="11"/>
    </row>
    <row r="131" spans="1:18" x14ac:dyDescent="0.3">
      <c r="A131" s="20" t="s">
        <v>33</v>
      </c>
      <c r="B131" s="20">
        <v>992816</v>
      </c>
      <c r="C131" s="21">
        <f>VLOOKUP(B131,ESGC!B:M,$C$2,FALSE)</f>
        <v>38.898743189697797</v>
      </c>
      <c r="D131" s="21" t="str">
        <f t="shared" si="3"/>
        <v>C</v>
      </c>
      <c r="E131" s="21">
        <f>VLOOKUP(B131,ESG!A:M,4,FALSE)</f>
        <v>50.7141530460624</v>
      </c>
      <c r="F131" s="11" t="b">
        <f t="shared" si="4"/>
        <v>0</v>
      </c>
      <c r="G131" s="23" t="str">
        <f t="shared" si="5"/>
        <v>B</v>
      </c>
      <c r="H131" s="11">
        <f>VLOOKUP(B131,NI!C:P,5,FALSE)</f>
        <v>4834000</v>
      </c>
      <c r="I131" s="11">
        <f>VLOOKUP(B131,EBITDA!B:O,5,FALSE)</f>
        <v>7368000</v>
      </c>
      <c r="J131" s="11">
        <f>VLOOKUP(B131,EQIT!B:O,5,FALSE)</f>
        <v>21030000</v>
      </c>
      <c r="K131" s="11">
        <f>VLOOKUP(B131,DEBT!B:O,5,FALSE)</f>
        <v>0</v>
      </c>
      <c r="L131" s="11">
        <f>VLOOKUP(B131,REV!B:O,5,FALSE)</f>
        <v>32479000</v>
      </c>
      <c r="M131" s="11">
        <f>VLOOKUP(B131,RoA!B:O,5,FALSE)</f>
        <v>14.94</v>
      </c>
      <c r="N131" s="11">
        <f>VLOOKUP(B131,RoE!B:O,5,FALSE)</f>
        <v>27.19</v>
      </c>
      <c r="O131" s="11">
        <f>VLOOKUP(B131,ASSET!B:P,5,FALSE)</f>
        <v>39434000</v>
      </c>
      <c r="P131" s="11">
        <f>VLOOKUP(B131,MCAP!B:P,5,FALSE)</f>
        <v>75818622</v>
      </c>
      <c r="Q131" s="11">
        <f>VLOOKUP(B131,MB!B:O,5,FALSE)</f>
        <v>5.94</v>
      </c>
      <c r="R131" s="11"/>
    </row>
    <row r="132" spans="1:18" x14ac:dyDescent="0.3">
      <c r="A132" s="20" t="s">
        <v>38</v>
      </c>
      <c r="B132" s="20">
        <v>945388</v>
      </c>
      <c r="C132" s="21">
        <f>VLOOKUP(B132,ESGC!B:M,$C$2,FALSE)</f>
        <v>36.8896138854792</v>
      </c>
      <c r="D132" s="21" t="str">
        <f t="shared" ref="D132:D195" si="6">IF(C132&gt;75,"A",IF(C132&gt;50,"B",IF(C132&gt;25,"C","D")))</f>
        <v>C</v>
      </c>
      <c r="E132" s="21">
        <f>VLOOKUP(B132,ESG!A:M,4,FALSE)</f>
        <v>71.605314727480206</v>
      </c>
      <c r="F132" s="11" t="b">
        <f t="shared" ref="F132:F195" si="7">C132=E132</f>
        <v>0</v>
      </c>
      <c r="G132" s="23" t="str">
        <f t="shared" ref="G132:G195" si="8">IF(E132&gt;75,"A",IF(E132&gt;50,"B",IF(E132&gt;25,"C","D")))</f>
        <v>B</v>
      </c>
      <c r="H132" s="11">
        <f>VLOOKUP(B132,NI!C:P,5,FALSE)</f>
        <v>12867000</v>
      </c>
      <c r="I132" s="11">
        <f>VLOOKUP(B132,EBITDA!B:O,5,FALSE)</f>
        <v>42618000</v>
      </c>
      <c r="J132" s="11">
        <f>VLOOKUP(B132,EQIT!B:O,5,FALSE)</f>
        <v>96347000</v>
      </c>
      <c r="K132" s="11">
        <f>VLOOKUP(B132,DEBT!B:O,5,FALSE)</f>
        <v>74991000</v>
      </c>
      <c r="L132" s="11">
        <f>VLOOKUP(B132,REV!B:O,5,FALSE)</f>
        <v>124028000</v>
      </c>
      <c r="M132" s="11">
        <f>VLOOKUP(B132,RoA!B:O,5,FALSE)</f>
        <v>5.57</v>
      </c>
      <c r="N132" s="11">
        <f>VLOOKUP(B132,RoE!B:O,5,FALSE)</f>
        <v>12.16</v>
      </c>
      <c r="O132" s="11">
        <f>VLOOKUP(B132,ASSET!B:P,5,FALSE)</f>
        <v>265245000</v>
      </c>
      <c r="P132" s="11">
        <f>VLOOKUP(B132,MCAP!B:P,5,FALSE)</f>
        <v>167950500</v>
      </c>
      <c r="Q132" s="11">
        <f>VLOOKUP(B132,MB!B:O,5,FALSE)</f>
        <v>1.86</v>
      </c>
      <c r="R132" s="11"/>
    </row>
    <row r="133" spans="1:18" x14ac:dyDescent="0.3">
      <c r="A133" s="20" t="s">
        <v>39</v>
      </c>
      <c r="B133" s="20">
        <v>702259</v>
      </c>
      <c r="C133" s="21">
        <f>VLOOKUP(B133,ESGC!B:M,$C$2,FALSE)</f>
        <v>43.600541565652598</v>
      </c>
      <c r="D133" s="21" t="str">
        <f t="shared" si="6"/>
        <v>C</v>
      </c>
      <c r="E133" s="21">
        <f>VLOOKUP(B133,ESG!A:M,4,FALSE)</f>
        <v>69.437925236568404</v>
      </c>
      <c r="F133" s="11" t="b">
        <f t="shared" si="7"/>
        <v>0</v>
      </c>
      <c r="G133" s="23" t="str">
        <f t="shared" si="8"/>
        <v>B</v>
      </c>
      <c r="H133" s="11">
        <f>VLOOKUP(B133,NI!C:P,5,FALSE)</f>
        <v>183600</v>
      </c>
      <c r="I133" s="11">
        <f>VLOOKUP(B133,EBITDA!B:O,5,FALSE)</f>
        <v>344300</v>
      </c>
      <c r="J133" s="11">
        <f>VLOOKUP(B133,EQIT!B:O,5,FALSE)</f>
        <v>1310700</v>
      </c>
      <c r="K133" s="11">
        <f>VLOOKUP(B133,DEBT!B:O,5,FALSE)</f>
        <v>52100</v>
      </c>
      <c r="L133" s="11">
        <f>VLOOKUP(B133,REV!B:O,5,FALSE)</f>
        <v>2315200</v>
      </c>
      <c r="M133" s="11">
        <f>VLOOKUP(B133,RoA!B:O,5,FALSE)</f>
        <v>8.25</v>
      </c>
      <c r="N133" s="11">
        <f>VLOOKUP(B133,RoE!B:O,5,FALSE)</f>
        <v>14.45</v>
      </c>
      <c r="O133" s="11">
        <f>VLOOKUP(B133,ASSET!B:P,5,FALSE)</f>
        <v>2295000</v>
      </c>
      <c r="P133" s="11">
        <f>VLOOKUP(B133,MCAP!B:P,5,FALSE)</f>
        <v>4448760</v>
      </c>
      <c r="Q133" s="11">
        <f>VLOOKUP(B133,MB!B:O,5,FALSE)</f>
        <v>6.13</v>
      </c>
      <c r="R133" s="11"/>
    </row>
    <row r="134" spans="1:18" x14ac:dyDescent="0.3">
      <c r="A134" s="20" t="s">
        <v>44</v>
      </c>
      <c r="B134" s="20">
        <v>921431</v>
      </c>
      <c r="C134" s="21">
        <f>VLOOKUP(B134,ESGC!B:M,$C$2,FALSE)</f>
        <v>37.643610698365499</v>
      </c>
      <c r="D134" s="21" t="str">
        <f t="shared" si="6"/>
        <v>C</v>
      </c>
      <c r="E134" s="21">
        <f>VLOOKUP(B134,ESG!A:M,4,FALSE)</f>
        <v>72.559948669458294</v>
      </c>
      <c r="F134" s="11" t="b">
        <f t="shared" si="7"/>
        <v>0</v>
      </c>
      <c r="G134" s="23" t="str">
        <f t="shared" si="8"/>
        <v>B</v>
      </c>
      <c r="H134" s="11">
        <f>VLOOKUP(B134,NI!C:P,5,FALSE)</f>
        <v>1635000</v>
      </c>
      <c r="I134" s="11">
        <f>VLOOKUP(B134,EBITDA!B:O,5,FALSE)</f>
        <v>3043000</v>
      </c>
      <c r="J134" s="11">
        <f>VLOOKUP(B134,EQIT!B:O,5,FALSE)</f>
        <v>6807000</v>
      </c>
      <c r="K134" s="11">
        <f>VLOOKUP(B134,DEBT!B:O,5,FALSE)</f>
        <v>2333000</v>
      </c>
      <c r="L134" s="11">
        <f>VLOOKUP(B134,REV!B:O,5,FALSE)</f>
        <v>11864000</v>
      </c>
      <c r="M134" s="11">
        <f>VLOOKUP(B134,RoA!B:O,5,FALSE)</f>
        <v>15.59</v>
      </c>
      <c r="N134" s="11">
        <f>VLOOKUP(B134,RoE!B:O,5,FALSE)</f>
        <v>24.94</v>
      </c>
      <c r="O134" s="11">
        <f>VLOOKUP(B134,ASSET!B:P,5,FALSE)</f>
        <v>11861000</v>
      </c>
      <c r="P134" s="11">
        <f>VLOOKUP(B134,MCAP!B:P,5,FALSE)</f>
        <v>9909630</v>
      </c>
      <c r="Q134" s="11">
        <f>VLOOKUP(B134,MB!B:O,5,FALSE)</f>
        <v>3.05</v>
      </c>
      <c r="R134" s="11"/>
    </row>
    <row r="135" spans="1:18" x14ac:dyDescent="0.3">
      <c r="A135" s="20" t="s">
        <v>48</v>
      </c>
      <c r="B135" s="20">
        <v>916365</v>
      </c>
      <c r="C135" s="21">
        <f>VLOOKUP(B135,ESGC!B:M,$C$2,FALSE)</f>
        <v>37.216203717742601</v>
      </c>
      <c r="D135" s="21" t="str">
        <f t="shared" si="6"/>
        <v>C</v>
      </c>
      <c r="E135" s="21">
        <f>VLOOKUP(B135,ESG!A:M,4,FALSE)</f>
        <v>71.371182945689398</v>
      </c>
      <c r="F135" s="11" t="b">
        <f t="shared" si="7"/>
        <v>0</v>
      </c>
      <c r="G135" s="23" t="str">
        <f t="shared" si="8"/>
        <v>B</v>
      </c>
      <c r="H135" s="11">
        <f>VLOOKUP(B135,NI!C:P,5,FALSE)</f>
        <v>2014000</v>
      </c>
      <c r="I135" s="11">
        <f>VLOOKUP(B135,EBITDA!B:O,5,FALSE)</f>
        <v>3255000</v>
      </c>
      <c r="J135" s="11">
        <f>VLOOKUP(B135,EQIT!B:O,5,FALSE)</f>
        <v>6229000</v>
      </c>
      <c r="K135" s="11">
        <f>VLOOKUP(B135,DEBT!B:O,5,FALSE)</f>
        <v>3756000</v>
      </c>
      <c r="L135" s="11">
        <f>VLOOKUP(B135,REV!B:O,5,FALSE)</f>
        <v>12348000</v>
      </c>
      <c r="M135" s="11">
        <f>VLOOKUP(B135,RoA!B:O,5,FALSE)</f>
        <v>14.61</v>
      </c>
      <c r="N135" s="11">
        <f>VLOOKUP(B135,RoE!B:O,5,FALSE)</f>
        <v>30.64</v>
      </c>
      <c r="O135" s="11">
        <f>VLOOKUP(B135,ASSET!B:P,5,FALSE)</f>
        <v>14273000</v>
      </c>
      <c r="P135" s="11">
        <f>VLOOKUP(B135,MCAP!B:P,5,FALSE)</f>
        <v>33011063</v>
      </c>
      <c r="Q135" s="11">
        <f>VLOOKUP(B135,MB!B:O,5,FALSE)</f>
        <v>6.65</v>
      </c>
      <c r="R135" s="11"/>
    </row>
    <row r="136" spans="1:18" x14ac:dyDescent="0.3">
      <c r="A136" s="20" t="s">
        <v>54</v>
      </c>
      <c r="B136" s="20">
        <v>904818</v>
      </c>
      <c r="C136" s="21">
        <f>VLOOKUP(B136,ESGC!B:M,$C$2,FALSE)</f>
        <v>37.638143883110402</v>
      </c>
      <c r="D136" s="21" t="str">
        <f t="shared" si="6"/>
        <v>C</v>
      </c>
      <c r="E136" s="21">
        <f>VLOOKUP(B136,ESG!A:M,4,FALSE)</f>
        <v>73.609621099554204</v>
      </c>
      <c r="F136" s="11" t="b">
        <f t="shared" si="7"/>
        <v>0</v>
      </c>
      <c r="G136" s="23" t="str">
        <f t="shared" si="8"/>
        <v>B</v>
      </c>
      <c r="H136" s="11">
        <f>VLOOKUP(B136,NI!C:P,5,FALSE)</f>
        <v>2654000</v>
      </c>
      <c r="I136" s="11">
        <f>VLOOKUP(B136,EBITDA!B:O,5,FALSE)</f>
        <v>5670000</v>
      </c>
      <c r="J136" s="11">
        <f>VLOOKUP(B136,EQIT!B:O,5,FALSE)</f>
        <v>-1294000</v>
      </c>
      <c r="K136" s="11">
        <f>VLOOKUP(B136,DEBT!B:O,5,FALSE)</f>
        <v>7512000</v>
      </c>
      <c r="L136" s="11">
        <f>VLOOKUP(B136,REV!B:O,5,FALSE)</f>
        <v>60909000</v>
      </c>
      <c r="M136" s="11">
        <f>VLOOKUP(B136,RoA!B:O,5,FALSE)</f>
        <v>5.44</v>
      </c>
      <c r="N136" s="11">
        <f>VLOOKUP(B136,RoE!B:O,5,FALSE)</f>
        <v>69.31</v>
      </c>
      <c r="O136" s="11">
        <f>VLOOKUP(B136,ASSET!B:P,5,FALSE)</f>
        <v>49665000</v>
      </c>
      <c r="P136" s="11">
        <f>VLOOKUP(B136,MCAP!B:P,5,FALSE)</f>
        <v>31003989</v>
      </c>
      <c r="Q136" s="11">
        <f>VLOOKUP(B136,MB!B:O,5,FALSE)</f>
        <v>-34.19</v>
      </c>
      <c r="R136" s="11"/>
    </row>
    <row r="137" spans="1:18" x14ac:dyDescent="0.3">
      <c r="A137" s="20" t="s">
        <v>55</v>
      </c>
      <c r="B137" s="20">
        <v>894371</v>
      </c>
      <c r="C137" s="21">
        <f>VLOOKUP(B137,ESGC!B:M,$C$2,FALSE)</f>
        <v>30.627034774123398</v>
      </c>
      <c r="D137" s="21" t="str">
        <f t="shared" si="6"/>
        <v>C</v>
      </c>
      <c r="E137" s="21">
        <f>VLOOKUP(B137,ESG!A:M,4,FALSE)</f>
        <v>50.806308354217002</v>
      </c>
      <c r="F137" s="11" t="b">
        <f t="shared" si="7"/>
        <v>0</v>
      </c>
      <c r="G137" s="23" t="str">
        <f t="shared" si="8"/>
        <v>B</v>
      </c>
      <c r="H137" s="11">
        <f>VLOOKUP(B137,NI!C:P,5,FALSE)</f>
        <v>125232</v>
      </c>
      <c r="I137" s="11">
        <f>VLOOKUP(B137,EBITDA!B:O,5,FALSE)</f>
        <v>907372</v>
      </c>
      <c r="J137" s="11">
        <f>VLOOKUP(B137,EQIT!B:O,5,FALSE)</f>
        <v>3531267</v>
      </c>
      <c r="K137" s="11">
        <f>VLOOKUP(B137,DEBT!B:O,5,FALSE)</f>
        <v>6271916</v>
      </c>
      <c r="L137" s="11">
        <f>VLOOKUP(B137,REV!B:O,5,FALSE)</f>
        <v>1488400</v>
      </c>
      <c r="M137" s="11">
        <f>VLOOKUP(B137,RoA!B:O,5,FALSE)</f>
        <v>2.73</v>
      </c>
      <c r="N137" s="11">
        <f>VLOOKUP(B137,RoE!B:O,5,FALSE)</f>
        <v>3.48</v>
      </c>
      <c r="O137" s="11">
        <f>VLOOKUP(B137,ASSET!B:P,5,FALSE)</f>
        <v>10911645</v>
      </c>
      <c r="P137" s="11">
        <f>VLOOKUP(B137,MCAP!B:P,5,FALSE)</f>
        <v>6664936</v>
      </c>
      <c r="Q137" s="11">
        <f>VLOOKUP(B137,MB!B:O,5,FALSE)</f>
        <v>3.23</v>
      </c>
      <c r="R137" s="11"/>
    </row>
    <row r="138" spans="1:18" x14ac:dyDescent="0.3">
      <c r="A138" s="20" t="s">
        <v>56</v>
      </c>
      <c r="B138" s="20">
        <v>325824</v>
      </c>
      <c r="C138" s="21">
        <f>VLOOKUP(B138,ESGC!B:M,$C$2,FALSE)</f>
        <v>35.760111989459801</v>
      </c>
      <c r="D138" s="21" t="str">
        <f t="shared" si="6"/>
        <v>C</v>
      </c>
      <c r="E138" s="21">
        <f>VLOOKUP(B138,ESG!A:M,4,FALSE)</f>
        <v>62.824571805006499</v>
      </c>
      <c r="F138" s="11" t="b">
        <f t="shared" si="7"/>
        <v>0</v>
      </c>
      <c r="G138" s="23" t="str">
        <f t="shared" si="8"/>
        <v>B</v>
      </c>
      <c r="H138" s="11">
        <f>VLOOKUP(B138,NI!C:P,5,FALSE)</f>
        <v>-2036000</v>
      </c>
      <c r="I138" s="11">
        <f>VLOOKUP(B138,EBITDA!B:O,5,FALSE)</f>
        <v>-699000</v>
      </c>
      <c r="J138" s="11">
        <f>VLOOKUP(B138,EQIT!B:O,5,FALSE)</f>
        <v>13174000</v>
      </c>
      <c r="K138" s="11">
        <f>VLOOKUP(B138,DEBT!B:O,5,FALSE)</f>
        <v>6745000</v>
      </c>
      <c r="L138" s="11">
        <f>VLOOKUP(B138,REV!B:O,5,FALSE)</f>
        <v>8050000</v>
      </c>
      <c r="M138" s="11">
        <f>VLOOKUP(B138,RoA!B:O,5,FALSE)</f>
        <v>-5.94</v>
      </c>
      <c r="N138" s="11">
        <f>VLOOKUP(B138,RoE!B:O,5,FALSE)</f>
        <v>-14.4</v>
      </c>
      <c r="O138" s="11">
        <f>VLOOKUP(B138,ASSET!B:P,5,FALSE)</f>
        <v>27139000</v>
      </c>
      <c r="P138" s="11">
        <f>VLOOKUP(B138,MCAP!B:P,5,FALSE)</f>
        <v>11622660</v>
      </c>
      <c r="Q138" s="11">
        <f>VLOOKUP(B138,MB!B:O,5,FALSE)</f>
        <v>1.55</v>
      </c>
      <c r="R138" s="11"/>
    </row>
    <row r="139" spans="1:18" x14ac:dyDescent="0.3">
      <c r="A139" s="20" t="s">
        <v>65</v>
      </c>
      <c r="B139" s="20">
        <v>755695</v>
      </c>
      <c r="C139" s="21">
        <f>VLOOKUP(B139,ESGC!B:M,$C$2,FALSE)</f>
        <v>43.55</v>
      </c>
      <c r="D139" s="21" t="str">
        <f t="shared" si="6"/>
        <v>C</v>
      </c>
      <c r="E139" s="21">
        <f>VLOOKUP(B139,ESG!A:M,4,FALSE)</f>
        <v>67.099999999999994</v>
      </c>
      <c r="F139" s="11" t="b">
        <f t="shared" si="7"/>
        <v>0</v>
      </c>
      <c r="G139" s="23" t="str">
        <f t="shared" si="8"/>
        <v>B</v>
      </c>
      <c r="H139" s="11">
        <f>VLOOKUP(B139,NI!C:P,5,FALSE)</f>
        <v>2330000</v>
      </c>
      <c r="I139" s="11">
        <f>VLOOKUP(B139,EBITDA!B:O,5,FALSE)</f>
        <v>4040000</v>
      </c>
      <c r="J139" s="11">
        <f>VLOOKUP(B139,EQIT!B:O,5,FALSE)</f>
        <v>19098000</v>
      </c>
      <c r="K139" s="11">
        <f>VLOOKUP(B139,DEBT!B:O,5,FALSE)</f>
        <v>9343000</v>
      </c>
      <c r="L139" s="11">
        <f>VLOOKUP(B139,REV!B:O,5,FALSE)</f>
        <v>14646000</v>
      </c>
      <c r="M139" s="11">
        <f>VLOOKUP(B139,RoA!B:O,5,FALSE)</f>
        <v>7.69</v>
      </c>
      <c r="N139" s="11">
        <f>VLOOKUP(B139,RoE!B:O,5,FALSE)</f>
        <v>11.93</v>
      </c>
      <c r="O139" s="11">
        <f>VLOOKUP(B139,ASSET!B:P,5,FALSE)</f>
        <v>33400000</v>
      </c>
      <c r="P139" s="11">
        <f>VLOOKUP(B139,MCAP!B:P,5,FALSE)</f>
        <v>19091200</v>
      </c>
      <c r="Q139" s="11">
        <f>VLOOKUP(B139,MB!B:O,5,FALSE)</f>
        <v>1.63</v>
      </c>
      <c r="R139" s="11"/>
    </row>
    <row r="140" spans="1:18" x14ac:dyDescent="0.3">
      <c r="A140" s="20" t="s">
        <v>66</v>
      </c>
      <c r="B140" s="20">
        <v>902224</v>
      </c>
      <c r="C140" s="21">
        <f>VLOOKUP(B140,ESGC!B:M,$C$2,FALSE)</f>
        <v>33.870196757849598</v>
      </c>
      <c r="D140" s="21" t="str">
        <f t="shared" si="6"/>
        <v>C</v>
      </c>
      <c r="E140" s="21">
        <f>VLOOKUP(B140,ESG!A:M,4,FALSE)</f>
        <v>66.101049253404099</v>
      </c>
      <c r="F140" s="11" t="b">
        <f t="shared" si="7"/>
        <v>0</v>
      </c>
      <c r="G140" s="23" t="str">
        <f t="shared" si="8"/>
        <v>B</v>
      </c>
      <c r="H140" s="11">
        <f>VLOOKUP(B140,NI!C:P,5,FALSE)</f>
        <v>3557000</v>
      </c>
      <c r="I140" s="11">
        <f>VLOOKUP(B140,EBITDA!B:O,5,FALSE)</f>
        <v>7880000</v>
      </c>
      <c r="J140" s="11">
        <f>VLOOKUP(B140,EQIT!B:O,5,FALSE)</f>
        <v>6087000</v>
      </c>
      <c r="K140" s="11">
        <f>VLOOKUP(B140,DEBT!B:O,5,FALSE)</f>
        <v>35535000</v>
      </c>
      <c r="L140" s="11">
        <f>VLOOKUP(B140,REV!B:O,5,FALSE)</f>
        <v>51324000</v>
      </c>
      <c r="M140" s="11">
        <f>VLOOKUP(B140,RoA!B:O,5,FALSE)</f>
        <v>7.53</v>
      </c>
      <c r="N140" s="11">
        <f>VLOOKUP(B140,RoE!B:O,5,FALSE)</f>
        <v>47.52</v>
      </c>
      <c r="O140" s="11">
        <f>VLOOKUP(B140,ASSET!B:P,5,FALSE)</f>
        <v>64471000</v>
      </c>
      <c r="P140" s="11">
        <f>VLOOKUP(B140,MCAP!B:P,5,FALSE)</f>
        <v>26870195</v>
      </c>
      <c r="Q140" s="11">
        <f>VLOOKUP(B140,MB!B:O,5,FALSE)</f>
        <v>6.65</v>
      </c>
      <c r="R140" s="11"/>
    </row>
    <row r="141" spans="1:18" x14ac:dyDescent="0.3">
      <c r="A141" s="20" t="s">
        <v>69</v>
      </c>
      <c r="B141" s="20" t="s">
        <v>358</v>
      </c>
      <c r="C141" s="21">
        <f>VLOOKUP(B141,ESGC!B:M,$C$2,FALSE)</f>
        <v>36.062667614974799</v>
      </c>
      <c r="D141" s="21" t="str">
        <f t="shared" si="6"/>
        <v>C</v>
      </c>
      <c r="E141" s="21">
        <f>VLOOKUP(B141,ESG!A:M,4,FALSE)</f>
        <v>59.320457181169097</v>
      </c>
      <c r="F141" s="11" t="b">
        <f t="shared" si="7"/>
        <v>0</v>
      </c>
      <c r="G141" s="23" t="str">
        <f t="shared" si="8"/>
        <v>B</v>
      </c>
      <c r="H141" s="11">
        <f>VLOOKUP(B141,NI!C:P,5,FALSE)</f>
        <v>362000</v>
      </c>
      <c r="I141" s="11">
        <f>VLOOKUP(B141,EBITDA!B:O,5,FALSE)</f>
        <v>1001000</v>
      </c>
      <c r="J141" s="11">
        <f>VLOOKUP(B141,EQIT!B:O,5,FALSE)</f>
        <v>182000</v>
      </c>
      <c r="K141" s="11">
        <f>VLOOKUP(B141,DEBT!B:O,5,FALSE)</f>
        <v>3533000</v>
      </c>
      <c r="L141" s="11">
        <f>VLOOKUP(B141,REV!B:O,5,FALSE)</f>
        <v>6823000</v>
      </c>
      <c r="M141" s="11">
        <f>VLOOKUP(B141,RoA!B:O,5,FALSE)</f>
        <v>5.87</v>
      </c>
      <c r="N141" s="11">
        <f>VLOOKUP(B141,RoE!B:O,5,FALSE)</f>
        <v>42.77</v>
      </c>
      <c r="O141" s="11">
        <f>VLOOKUP(B141,ASSET!B:P,5,FALSE)</f>
        <v>7139000</v>
      </c>
      <c r="P141" s="11">
        <f>VLOOKUP(B141,MCAP!B:P,5,FALSE)</f>
        <v>1783776</v>
      </c>
      <c r="Q141" s="11" t="e">
        <f>VLOOKUP(B141,MB!B:O,5,FALSE)</f>
        <v>#N/A</v>
      </c>
      <c r="R141" s="11"/>
    </row>
    <row r="142" spans="1:18" x14ac:dyDescent="0.3">
      <c r="A142" s="20" t="s">
        <v>73</v>
      </c>
      <c r="B142" s="20">
        <v>905024</v>
      </c>
      <c r="C142" s="21">
        <f>VLOOKUP(B142,ESGC!B:M,$C$2,FALSE)</f>
        <v>35.787306769896503</v>
      </c>
      <c r="D142" s="21" t="str">
        <f t="shared" si="6"/>
        <v>C</v>
      </c>
      <c r="E142" s="21">
        <f>VLOOKUP(B142,ESG!A:M,4,FALSE)</f>
        <v>71.136017048564895</v>
      </c>
      <c r="F142" s="11" t="b">
        <f t="shared" si="7"/>
        <v>0</v>
      </c>
      <c r="G142" s="23" t="str">
        <f t="shared" si="8"/>
        <v>B</v>
      </c>
      <c r="H142" s="11">
        <f>VLOOKUP(B142,NI!C:P,5,FALSE)</f>
        <v>23931000</v>
      </c>
      <c r="I142" s="11">
        <f>VLOOKUP(B142,EBITDA!B:O,5,FALSE)</f>
        <v>47219000</v>
      </c>
      <c r="J142" s="11">
        <f>VLOOKUP(B142,EQIT!B:O,5,FALSE)</f>
        <v>86648000</v>
      </c>
      <c r="K142" s="11">
        <f>VLOOKUP(B142,DEBT!B:O,5,FALSE)</f>
        <v>8901000</v>
      </c>
      <c r="L142" s="11">
        <f>VLOOKUP(B142,REV!B:O,5,FALSE)</f>
        <v>255112000</v>
      </c>
      <c r="M142" s="11">
        <f>VLOOKUP(B142,RoA!B:O,5,FALSE)</f>
        <v>15.62</v>
      </c>
      <c r="N142" s="11">
        <f>VLOOKUP(B142,RoE!B:O,5,FALSE)</f>
        <v>29.23</v>
      </c>
      <c r="O142" s="11">
        <f>VLOOKUP(B142,ASSET!B:P,5,FALSE)</f>
        <v>158479000</v>
      </c>
      <c r="P142" s="11">
        <f>VLOOKUP(B142,MCAP!B:P,5,FALSE)</f>
        <v>148253025</v>
      </c>
      <c r="Q142" s="11">
        <f>VLOOKUP(B142,MB!B:O,5,FALSE)</f>
        <v>2.08</v>
      </c>
      <c r="R142" s="11"/>
    </row>
    <row r="143" spans="1:18" x14ac:dyDescent="0.3">
      <c r="A143" s="20" t="s">
        <v>80</v>
      </c>
      <c r="B143" s="20">
        <v>741344</v>
      </c>
      <c r="C143" s="21">
        <f>VLOOKUP(B143,ESGC!B:M,$C$2,FALSE)</f>
        <v>38.775509775774204</v>
      </c>
      <c r="D143" s="21" t="str">
        <f t="shared" si="6"/>
        <v>C</v>
      </c>
      <c r="E143" s="21">
        <f>VLOOKUP(B143,ESG!A:M,4,FALSE)</f>
        <v>73.313731415955203</v>
      </c>
      <c r="F143" s="11" t="b">
        <f t="shared" si="7"/>
        <v>0</v>
      </c>
      <c r="G143" s="23" t="str">
        <f t="shared" si="8"/>
        <v>B</v>
      </c>
      <c r="H143" s="11">
        <f>VLOOKUP(B143,NI!C:P,5,FALSE)</f>
        <v>-29416000</v>
      </c>
      <c r="I143" s="11">
        <f>VLOOKUP(B143,EBITDA!B:O,5,FALSE)</f>
        <v>-35970000</v>
      </c>
      <c r="J143" s="11">
        <f>VLOOKUP(B143,EQIT!B:O,5,FALSE)</f>
        <v>70966000</v>
      </c>
      <c r="K143" s="11">
        <f>VLOOKUP(B143,DEBT!B:O,5,FALSE)</f>
        <v>669624000</v>
      </c>
      <c r="L143" s="11">
        <f>VLOOKUP(B143,REV!B:O,5,FALSE)</f>
        <v>105756000</v>
      </c>
      <c r="M143" s="11">
        <f>VLOOKUP(B143,RoA!B:O,5,FALSE)</f>
        <v>-0.84</v>
      </c>
      <c r="N143" s="11">
        <f>VLOOKUP(B143,RoE!B:O,5,FALSE)</f>
        <v>-31.88</v>
      </c>
      <c r="O143" s="11">
        <f>VLOOKUP(B143,ASSET!B:P,5,FALSE)</f>
        <v>1938470000</v>
      </c>
      <c r="P143" s="11">
        <f>VLOOKUP(B143,MCAP!B:P,5,FALSE)</f>
        <v>36569957</v>
      </c>
      <c r="Q143" s="11">
        <f>VLOOKUP(B143,MB!B:O,5,FALSE)</f>
        <v>1.58</v>
      </c>
      <c r="R143" s="11"/>
    </row>
    <row r="144" spans="1:18" x14ac:dyDescent="0.3">
      <c r="A144" s="20" t="s">
        <v>89</v>
      </c>
      <c r="B144" s="20">
        <v>929814</v>
      </c>
      <c r="C144" s="21">
        <f>VLOOKUP(B144,ESGC!B:M,$C$2,FALSE)</f>
        <v>34.317878369772799</v>
      </c>
      <c r="D144" s="21" t="str">
        <f t="shared" si="6"/>
        <v>C</v>
      </c>
      <c r="E144" s="21">
        <f>VLOOKUP(B144,ESG!A:M,4,FALSE)</f>
        <v>65.0643281681171</v>
      </c>
      <c r="F144" s="11" t="b">
        <f t="shared" si="7"/>
        <v>0</v>
      </c>
      <c r="G144" s="23" t="str">
        <f t="shared" si="8"/>
        <v>B</v>
      </c>
      <c r="H144" s="11">
        <f>VLOOKUP(B144,NI!C:P,5,FALSE)</f>
        <v>518700</v>
      </c>
      <c r="I144" s="11">
        <f>VLOOKUP(B144,EBITDA!B:O,5,FALSE)</f>
        <v>1255300</v>
      </c>
      <c r="J144" s="11">
        <f>VLOOKUP(B144,EQIT!B:O,5,FALSE)</f>
        <v>5337400</v>
      </c>
      <c r="K144" s="11">
        <f>VLOOKUP(B144,DEBT!B:O,5,FALSE)</f>
        <v>4001600</v>
      </c>
      <c r="L144" s="11">
        <f>VLOOKUP(B144,REV!B:O,5,FALSE)</f>
        <v>11605700</v>
      </c>
      <c r="M144" s="11">
        <f>VLOOKUP(B144,RoA!B:O,5,FALSE)</f>
        <v>8.6300000000000008</v>
      </c>
      <c r="N144" s="11">
        <f>VLOOKUP(B144,RoE!B:O,5,FALSE)</f>
        <v>18.760000000000002</v>
      </c>
      <c r="O144" s="11">
        <f>VLOOKUP(B144,ASSET!B:P,5,FALSE)</f>
        <v>13682500</v>
      </c>
      <c r="P144" s="11">
        <f>VLOOKUP(B144,MCAP!B:P,5,FALSE)</f>
        <v>7992127</v>
      </c>
      <c r="Q144" s="11">
        <f>VLOOKUP(B144,MB!B:O,5,FALSE)</f>
        <v>1.87</v>
      </c>
      <c r="R144" s="11"/>
    </row>
    <row r="145" spans="1:18" x14ac:dyDescent="0.3">
      <c r="A145" s="20" t="s">
        <v>90</v>
      </c>
      <c r="B145" s="20">
        <v>901666</v>
      </c>
      <c r="C145" s="21">
        <f>VLOOKUP(B145,ESGC!B:M,$C$2,FALSE)</f>
        <v>42.409947603034297</v>
      </c>
      <c r="D145" s="21" t="str">
        <f t="shared" si="6"/>
        <v>C</v>
      </c>
      <c r="E145" s="21">
        <f>VLOOKUP(B145,ESG!A:M,4,FALSE)</f>
        <v>69.907614504314196</v>
      </c>
      <c r="F145" s="11" t="b">
        <f t="shared" si="7"/>
        <v>0</v>
      </c>
      <c r="G145" s="23" t="str">
        <f t="shared" si="8"/>
        <v>B</v>
      </c>
      <c r="H145" s="11">
        <f>VLOOKUP(B145,NI!C:P,5,FALSE)</f>
        <v>-16998000</v>
      </c>
      <c r="I145" s="11">
        <f>VLOOKUP(B145,EBITDA!B:O,5,FALSE)</f>
        <v>2174000</v>
      </c>
      <c r="J145" s="11">
        <f>VLOOKUP(B145,EQIT!B:O,5,FALSE)</f>
        <v>55165000</v>
      </c>
      <c r="K145" s="11">
        <f>VLOOKUP(B145,DEBT!B:O,5,FALSE)</f>
        <v>27455000</v>
      </c>
      <c r="L145" s="11">
        <f>VLOOKUP(B145,REV!B:O,5,FALSE)</f>
        <v>225424000</v>
      </c>
      <c r="M145" s="11">
        <f>VLOOKUP(B145,RoA!B:O,5,FALSE)</f>
        <v>-10.23</v>
      </c>
      <c r="N145" s="11">
        <f>VLOOKUP(B145,RoE!B:O,5,FALSE)</f>
        <v>-23.58</v>
      </c>
      <c r="O145" s="11">
        <f>VLOOKUP(B145,ASSET!B:P,5,FALSE)</f>
        <v>142807000</v>
      </c>
      <c r="P145" s="11">
        <f>VLOOKUP(B145,MCAP!B:P,5,FALSE)</f>
        <v>78783555</v>
      </c>
      <c r="Q145" s="11">
        <f>VLOOKUP(B145,MB!B:O,5,FALSE)</f>
        <v>2.16</v>
      </c>
      <c r="R145" s="11"/>
    </row>
    <row r="146" spans="1:18" x14ac:dyDescent="0.3">
      <c r="A146" s="20" t="s">
        <v>97</v>
      </c>
      <c r="B146" s="20">
        <v>993189</v>
      </c>
      <c r="C146" s="21">
        <f>VLOOKUP(B146,ESGC!B:M,$C$2,FALSE)</f>
        <v>35.257875976099299</v>
      </c>
      <c r="D146" s="21" t="str">
        <f t="shared" si="6"/>
        <v>C</v>
      </c>
      <c r="E146" s="21">
        <f>VLOOKUP(B146,ESG!A:M,4,FALSE)</f>
        <v>66.260432803262603</v>
      </c>
      <c r="F146" s="11" t="b">
        <f t="shared" si="7"/>
        <v>0</v>
      </c>
      <c r="G146" s="23" t="str">
        <f t="shared" si="8"/>
        <v>B</v>
      </c>
      <c r="H146" s="11">
        <f>VLOOKUP(B146,NI!C:P,5,FALSE)</f>
        <v>1365000</v>
      </c>
      <c r="I146" s="11">
        <f>VLOOKUP(B146,EBITDA!B:O,5,FALSE)</f>
        <v>3583000</v>
      </c>
      <c r="J146" s="11">
        <f>VLOOKUP(B146,EQIT!B:O,5,FALSE)</f>
        <v>8048000</v>
      </c>
      <c r="K146" s="11">
        <f>VLOOKUP(B146,DEBT!B:O,5,FALSE)</f>
        <v>7832000</v>
      </c>
      <c r="L146" s="11">
        <f>VLOOKUP(B146,REV!B:O,5,FALSE)</f>
        <v>11255000</v>
      </c>
      <c r="M146" s="11">
        <f>VLOOKUP(B146,RoA!B:O,5,FALSE)</f>
        <v>6.57</v>
      </c>
      <c r="N146" s="11">
        <f>VLOOKUP(B146,RoE!B:O,5,FALSE)</f>
        <v>16.32</v>
      </c>
      <c r="O146" s="11">
        <f>VLOOKUP(B146,ASSET!B:P,5,FALSE)</f>
        <v>26288000</v>
      </c>
      <c r="P146" s="11">
        <f>VLOOKUP(B146,MCAP!B:P,5,FALSE)</f>
        <v>12680379</v>
      </c>
      <c r="Q146" s="11">
        <f>VLOOKUP(B146,MB!B:O,5,FALSE)</f>
        <v>3.01</v>
      </c>
      <c r="R146" s="11"/>
    </row>
    <row r="147" spans="1:18" x14ac:dyDescent="0.3">
      <c r="A147" s="20" t="s">
        <v>103</v>
      </c>
      <c r="B147" s="20">
        <v>867138</v>
      </c>
      <c r="C147" s="21">
        <f>VLOOKUP(B147,ESGC!B:M,$C$2,FALSE)</f>
        <v>43.471848956650902</v>
      </c>
      <c r="D147" s="21" t="str">
        <f t="shared" si="6"/>
        <v>C</v>
      </c>
      <c r="E147" s="21">
        <f>VLOOKUP(B147,ESG!A:M,4,FALSE)</f>
        <v>58.682828348084499</v>
      </c>
      <c r="F147" s="11" t="b">
        <f t="shared" si="7"/>
        <v>0</v>
      </c>
      <c r="G147" s="23" t="str">
        <f t="shared" si="8"/>
        <v>B</v>
      </c>
      <c r="H147" s="11">
        <f>VLOOKUP(B147,NI!C:P,5,FALSE)</f>
        <v>374160</v>
      </c>
      <c r="I147" s="11">
        <f>VLOOKUP(B147,EBITDA!B:O,5,FALSE)</f>
        <v>1097628</v>
      </c>
      <c r="J147" s="11">
        <f>VLOOKUP(B147,EQIT!B:O,5,FALSE)</f>
        <v>1952458</v>
      </c>
      <c r="K147" s="11">
        <f>VLOOKUP(B147,DEBT!B:O,5,FALSE)</f>
        <v>3695146</v>
      </c>
      <c r="L147" s="11">
        <f>VLOOKUP(B147,REV!B:O,5,FALSE)</f>
        <v>5660173</v>
      </c>
      <c r="M147" s="11">
        <f>VLOOKUP(B147,RoA!B:O,5,FALSE)</f>
        <v>7.31</v>
      </c>
      <c r="N147" s="11">
        <f>VLOOKUP(B147,RoE!B:O,5,FALSE)</f>
        <v>20.309999999999999</v>
      </c>
      <c r="O147" s="11">
        <f>VLOOKUP(B147,ASSET!B:P,5,FALSE)</f>
        <v>7286091</v>
      </c>
      <c r="P147" s="11">
        <f>VLOOKUP(B147,MCAP!B:P,5,FALSE)</f>
        <v>5143070</v>
      </c>
      <c r="Q147" s="11">
        <f>VLOOKUP(B147,MB!B:O,5,FALSE)</f>
        <v>3.05</v>
      </c>
      <c r="R147" s="11"/>
    </row>
    <row r="148" spans="1:18" x14ac:dyDescent="0.3">
      <c r="A148" s="20" t="s">
        <v>112</v>
      </c>
      <c r="B148" s="20">
        <v>905214</v>
      </c>
      <c r="C148" s="21">
        <f>VLOOKUP(B148,ESGC!B:M,$C$2,FALSE)</f>
        <v>38.983708744202701</v>
      </c>
      <c r="D148" s="21" t="str">
        <f t="shared" si="6"/>
        <v>C</v>
      </c>
      <c r="E148" s="21">
        <f>VLOOKUP(B148,ESG!A:M,4,FALSE)</f>
        <v>67.361356882344893</v>
      </c>
      <c r="F148" s="11" t="b">
        <f t="shared" si="7"/>
        <v>0</v>
      </c>
      <c r="G148" s="23" t="str">
        <f t="shared" si="8"/>
        <v>B</v>
      </c>
      <c r="H148" s="11">
        <f>VLOOKUP(B148,NI!C:P,5,FALSE)</f>
        <v>546000</v>
      </c>
      <c r="I148" s="11">
        <f>VLOOKUP(B148,EBITDA!B:O,5,FALSE)</f>
        <v>2223000</v>
      </c>
      <c r="J148" s="11">
        <f>VLOOKUP(B148,EQIT!B:O,5,FALSE)</f>
        <v>5995000</v>
      </c>
      <c r="K148" s="11">
        <f>VLOOKUP(B148,DEBT!B:O,5,FALSE)</f>
        <v>8847000</v>
      </c>
      <c r="L148" s="11">
        <f>VLOOKUP(B148,REV!B:O,5,FALSE)</f>
        <v>9329000</v>
      </c>
      <c r="M148" s="11">
        <f>VLOOKUP(B148,RoA!B:O,5,FALSE)</f>
        <v>3.61</v>
      </c>
      <c r="N148" s="11">
        <f>VLOOKUP(B148,RoE!B:O,5,FALSE)</f>
        <v>9.2200000000000006</v>
      </c>
      <c r="O148" s="11">
        <f>VLOOKUP(B148,ASSET!B:P,5,FALSE)</f>
        <v>24590000</v>
      </c>
      <c r="P148" s="11">
        <f>VLOOKUP(B148,MCAP!B:P,5,FALSE)</f>
        <v>5815118</v>
      </c>
      <c r="Q148" s="11">
        <f>VLOOKUP(B148,MB!B:O,5,FALSE)</f>
        <v>1.1499999999999999</v>
      </c>
      <c r="R148" s="11"/>
    </row>
    <row r="149" spans="1:18" x14ac:dyDescent="0.3">
      <c r="A149" s="20" t="s">
        <v>119</v>
      </c>
      <c r="B149" s="20">
        <v>687609</v>
      </c>
      <c r="C149" s="21">
        <f>VLOOKUP(B149,ESGC!B:M,$C$2,FALSE)</f>
        <v>37.798682255415599</v>
      </c>
      <c r="D149" s="21" t="str">
        <f t="shared" si="6"/>
        <v>C</v>
      </c>
      <c r="E149" s="21">
        <f>VLOOKUP(B149,ESG!A:M,4,FALSE)</f>
        <v>65.728943458199694</v>
      </c>
      <c r="F149" s="11" t="b">
        <f t="shared" si="7"/>
        <v>0</v>
      </c>
      <c r="G149" s="23" t="str">
        <f t="shared" si="8"/>
        <v>B</v>
      </c>
      <c r="H149" s="11">
        <f>VLOOKUP(B149,NI!C:P,5,FALSE)</f>
        <v>1779474</v>
      </c>
      <c r="I149" s="11">
        <f>VLOOKUP(B149,EBITDA!B:O,5,FALSE)</f>
        <v>2911415</v>
      </c>
      <c r="J149" s="11">
        <f>VLOOKUP(B149,EQIT!B:O,5,FALSE)</f>
        <v>11083858</v>
      </c>
      <c r="K149" s="11">
        <f>VLOOKUP(B149,DEBT!B:O,5,FALSE)</f>
        <v>1000000</v>
      </c>
      <c r="L149" s="11">
        <f>VLOOKUP(B149,REV!B:O,5,FALSE)</f>
        <v>8541261</v>
      </c>
      <c r="M149" s="11">
        <f>VLOOKUP(B149,RoA!B:O,5,FALSE)</f>
        <v>11.53</v>
      </c>
      <c r="N149" s="11">
        <f>VLOOKUP(B149,RoE!B:O,5,FALSE)</f>
        <v>15.62</v>
      </c>
      <c r="O149" s="11">
        <f>VLOOKUP(B149,ASSET!B:P,5,FALSE)</f>
        <v>15592439</v>
      </c>
      <c r="P149" s="11">
        <f>VLOOKUP(B149,MCAP!B:P,5,FALSE)</f>
        <v>17897069</v>
      </c>
      <c r="Q149" s="11">
        <f>VLOOKUP(B149,MB!B:O,5,FALSE)</f>
        <v>2.72</v>
      </c>
      <c r="R149" s="11"/>
    </row>
    <row r="150" spans="1:18" x14ac:dyDescent="0.3">
      <c r="A150" s="20" t="s">
        <v>120</v>
      </c>
      <c r="B150" s="20">
        <v>921268</v>
      </c>
      <c r="C150" s="21">
        <f>VLOOKUP(B150,ESGC!B:M,$C$2,FALSE)</f>
        <v>39.6570571591161</v>
      </c>
      <c r="D150" s="21" t="str">
        <f t="shared" si="6"/>
        <v>C</v>
      </c>
      <c r="E150" s="21">
        <f>VLOOKUP(B150,ESG!A:M,4,FALSE)</f>
        <v>70.271561126742697</v>
      </c>
      <c r="F150" s="11" t="b">
        <f t="shared" si="7"/>
        <v>0</v>
      </c>
      <c r="G150" s="23" t="str">
        <f t="shared" si="8"/>
        <v>B</v>
      </c>
      <c r="H150" s="11">
        <f>VLOOKUP(B150,NI!C:P,5,FALSE)</f>
        <v>448100</v>
      </c>
      <c r="I150" s="11">
        <f>VLOOKUP(B150,EBITDA!B:O,5,FALSE)</f>
        <v>1056400</v>
      </c>
      <c r="J150" s="11">
        <f>VLOOKUP(B150,EQIT!B:O,5,FALSE)</f>
        <v>1571600</v>
      </c>
      <c r="K150" s="11">
        <f>VLOOKUP(B150,DEBT!B:O,5,FALSE)</f>
        <v>1138200</v>
      </c>
      <c r="L150" s="11">
        <f>VLOOKUP(B150,REV!B:O,5,FALSE)</f>
        <v>6137500</v>
      </c>
      <c r="M150" s="11">
        <f>VLOOKUP(B150,RoA!B:O,5,FALSE)</f>
        <v>10.76</v>
      </c>
      <c r="N150" s="11">
        <f>VLOOKUP(B150,RoE!B:O,5,FALSE)</f>
        <v>25.55</v>
      </c>
      <c r="O150" s="11">
        <f>VLOOKUP(B150,ASSET!B:P,5,FALSE)</f>
        <v>4599000</v>
      </c>
      <c r="P150" s="11">
        <f>VLOOKUP(B150,MCAP!B:P,5,FALSE)</f>
        <v>8301711</v>
      </c>
      <c r="Q150" s="11">
        <f>VLOOKUP(B150,MB!B:O,5,FALSE)</f>
        <v>7.87</v>
      </c>
      <c r="R150" s="11"/>
    </row>
    <row r="151" spans="1:18" x14ac:dyDescent="0.3">
      <c r="A151" s="20" t="s">
        <v>123</v>
      </c>
      <c r="B151" s="20">
        <v>921290</v>
      </c>
      <c r="C151" s="21">
        <f>VLOOKUP(B151,ESGC!B:M,$C$2,FALSE)</f>
        <v>35.3973338192828</v>
      </c>
      <c r="D151" s="21" t="str">
        <f t="shared" si="6"/>
        <v>C</v>
      </c>
      <c r="E151" s="21">
        <f>VLOOKUP(B151,ESG!A:M,4,FALSE)</f>
        <v>61.3607053744147</v>
      </c>
      <c r="F151" s="11" t="b">
        <f t="shared" si="7"/>
        <v>0</v>
      </c>
      <c r="G151" s="23" t="str">
        <f t="shared" si="8"/>
        <v>B</v>
      </c>
      <c r="H151" s="11">
        <f>VLOOKUP(B151,NI!C:P,5,FALSE)</f>
        <v>-2071900</v>
      </c>
      <c r="I151" s="11">
        <f>VLOOKUP(B151,EBITDA!B:O,5,FALSE)</f>
        <v>43300</v>
      </c>
      <c r="J151" s="11">
        <f>VLOOKUP(B151,EQIT!B:O,5,FALSE)</f>
        <v>6735300</v>
      </c>
      <c r="K151" s="11">
        <f>VLOOKUP(B151,DEBT!B:O,5,FALSE)</f>
        <v>10462000</v>
      </c>
      <c r="L151" s="11">
        <f>VLOOKUP(B151,REV!B:O,5,FALSE)</f>
        <v>20378000</v>
      </c>
      <c r="M151" s="11">
        <f>VLOOKUP(B151,RoA!B:O,5,FALSE)</f>
        <v>-6.86</v>
      </c>
      <c r="N151" s="11">
        <f>VLOOKUP(B151,RoE!B:O,5,FALSE)</f>
        <v>-20.47</v>
      </c>
      <c r="O151" s="11">
        <f>VLOOKUP(B151,ASSET!B:P,5,FALSE)</f>
        <v>29212600</v>
      </c>
      <c r="P151" s="11">
        <f>VLOOKUP(B151,MCAP!B:P,5,FALSE)</f>
        <v>45749121</v>
      </c>
      <c r="Q151" s="11">
        <f>VLOOKUP(B151,MB!B:O,5,FALSE)</f>
        <v>7.88</v>
      </c>
      <c r="R151" s="11"/>
    </row>
    <row r="152" spans="1:18" x14ac:dyDescent="0.3">
      <c r="A152" s="20" t="s">
        <v>128</v>
      </c>
      <c r="B152" s="20">
        <v>329534</v>
      </c>
      <c r="C152" s="21">
        <f>VLOOKUP(B152,ESGC!B:M,$C$2,FALSE)</f>
        <v>27.1858048169257</v>
      </c>
      <c r="D152" s="21" t="str">
        <f t="shared" si="6"/>
        <v>C</v>
      </c>
      <c r="E152" s="21">
        <f>VLOOKUP(B152,ESG!A:M,4,FALSE)</f>
        <v>52.132803663702198</v>
      </c>
      <c r="F152" s="11" t="b">
        <f t="shared" si="7"/>
        <v>0</v>
      </c>
      <c r="G152" s="23" t="str">
        <f t="shared" si="8"/>
        <v>B</v>
      </c>
      <c r="H152" s="11">
        <f>VLOOKUP(B152,NI!C:P,5,FALSE)</f>
        <v>37203</v>
      </c>
      <c r="I152" s="11">
        <f>VLOOKUP(B152,EBITDA!B:O,5,FALSE)</f>
        <v>1130666</v>
      </c>
      <c r="J152" s="11">
        <f>VLOOKUP(B152,EQIT!B:O,5,FALSE)</f>
        <v>4788508</v>
      </c>
      <c r="K152" s="11">
        <f>VLOOKUP(B152,DEBT!B:O,5,FALSE)</f>
        <v>10501246</v>
      </c>
      <c r="L152" s="11">
        <f>VLOOKUP(B152,REV!B:O,5,FALSE)</f>
        <v>2103204</v>
      </c>
      <c r="M152" s="11">
        <f>VLOOKUP(B152,RoA!B:O,5,FALSE)</f>
        <v>4.58</v>
      </c>
      <c r="N152" s="11">
        <f>VLOOKUP(B152,RoE!B:O,5,FALSE)</f>
        <v>8.41</v>
      </c>
      <c r="O152" s="11">
        <f>VLOOKUP(B152,ASSET!B:P,5,FALSE)</f>
        <v>16535110</v>
      </c>
      <c r="P152" s="11">
        <f>VLOOKUP(B152,MCAP!B:P,5,FALSE)</f>
        <v>8134501</v>
      </c>
      <c r="Q152" s="11">
        <f>VLOOKUP(B152,MB!B:O,5,FALSE)</f>
        <v>2.69</v>
      </c>
      <c r="R152" s="11"/>
    </row>
    <row r="153" spans="1:18" x14ac:dyDescent="0.3">
      <c r="A153" s="20" t="s">
        <v>137</v>
      </c>
      <c r="B153" s="20">
        <v>951849</v>
      </c>
      <c r="C153" s="21">
        <f>VLOOKUP(B153,ESGC!B:M,$C$2,FALSE)</f>
        <v>28.601736627043099</v>
      </c>
      <c r="D153" s="21" t="str">
        <f t="shared" si="6"/>
        <v>C</v>
      </c>
      <c r="E153" s="21">
        <f>VLOOKUP(B153,ESG!A:M,4,FALSE)</f>
        <v>50.953473254086099</v>
      </c>
      <c r="F153" s="11" t="b">
        <f t="shared" si="7"/>
        <v>0</v>
      </c>
      <c r="G153" s="23" t="str">
        <f t="shared" si="8"/>
        <v>B</v>
      </c>
      <c r="H153" s="11">
        <f>VLOOKUP(B153,NI!C:P,5,FALSE)</f>
        <v>1125000</v>
      </c>
      <c r="I153" s="11">
        <f>VLOOKUP(B153,EBITDA!B:O,5,FALSE)</f>
        <v>4060000</v>
      </c>
      <c r="J153" s="11">
        <f>VLOOKUP(B153,EQIT!B:O,5,FALSE)</f>
        <v>14526000</v>
      </c>
      <c r="K153" s="11">
        <f>VLOOKUP(B153,DEBT!B:O,5,FALSE)</f>
        <v>2008000</v>
      </c>
      <c r="L153" s="11">
        <f>VLOOKUP(B153,REV!B:O,5,FALSE)</f>
        <v>37953000</v>
      </c>
      <c r="M153" s="11">
        <f>VLOOKUP(B153,RoA!B:O,5,FALSE)</f>
        <v>4.79</v>
      </c>
      <c r="N153" s="11">
        <f>VLOOKUP(B153,RoE!B:O,5,FALSE)</f>
        <v>8.2799999999999994</v>
      </c>
      <c r="O153" s="11">
        <f>VLOOKUP(B153,ASSET!B:P,5,FALSE)</f>
        <v>25633000</v>
      </c>
      <c r="P153" s="11">
        <f>VLOOKUP(B153,MCAP!B:P,5,FALSE)</f>
        <v>19950650</v>
      </c>
      <c r="Q153" s="11">
        <f>VLOOKUP(B153,MB!B:O,5,FALSE)</f>
        <v>2.06</v>
      </c>
      <c r="R153" s="11"/>
    </row>
    <row r="154" spans="1:18" x14ac:dyDescent="0.3">
      <c r="A154" s="20" t="s">
        <v>143</v>
      </c>
      <c r="B154" s="20">
        <v>902230</v>
      </c>
      <c r="C154" s="21">
        <f>VLOOKUP(B154,ESGC!B:M,$C$2,FALSE)</f>
        <v>42.129950695663901</v>
      </c>
      <c r="D154" s="21" t="str">
        <f t="shared" si="6"/>
        <v>C</v>
      </c>
      <c r="E154" s="21">
        <f>VLOOKUP(B154,ESG!A:M,4,FALSE)</f>
        <v>66.987174118600507</v>
      </c>
      <c r="F154" s="11" t="b">
        <f t="shared" si="7"/>
        <v>0</v>
      </c>
      <c r="G154" s="23" t="str">
        <f t="shared" si="8"/>
        <v>B</v>
      </c>
      <c r="H154" s="11">
        <f>VLOOKUP(B154,NI!C:P,5,FALSE)</f>
        <v>-14672000</v>
      </c>
      <c r="I154" s="11">
        <f>VLOOKUP(B154,EBITDA!B:O,5,FALSE)</f>
        <v>8040000</v>
      </c>
      <c r="J154" s="11">
        <f>VLOOKUP(B154,EQIT!B:O,5,FALSE)</f>
        <v>-17311000</v>
      </c>
      <c r="K154" s="11">
        <f>VLOOKUP(B154,DEBT!B:O,5,FALSE)</f>
        <v>154688000</v>
      </c>
      <c r="L154" s="11">
        <f>VLOOKUP(B154,REV!B:O,5,FALSE)</f>
        <v>146277000</v>
      </c>
      <c r="M154" s="11">
        <f>VLOOKUP(B154,RoA!B:O,5,FALSE)</f>
        <v>-3.4</v>
      </c>
      <c r="N154" s="11" t="str">
        <f>VLOOKUP(B154,RoE!B:O,5,FALSE)</f>
        <v>NA</v>
      </c>
      <c r="O154" s="11">
        <f>VLOOKUP(B154,ASSET!B:P,5,FALSE)</f>
        <v>215773000</v>
      </c>
      <c r="P154" s="11">
        <f>VLOOKUP(B154,MCAP!B:P,5,FALSE)</f>
        <v>5523480</v>
      </c>
      <c r="Q154" s="11">
        <f>VLOOKUP(B154,MB!B:O,5,FALSE)</f>
        <v>-0.69</v>
      </c>
      <c r="R154" s="11"/>
    </row>
    <row r="155" spans="1:18" x14ac:dyDescent="0.3">
      <c r="A155" s="20" t="s">
        <v>145</v>
      </c>
      <c r="B155" s="20">
        <v>152594</v>
      </c>
      <c r="C155" s="21">
        <f>VLOOKUP(B155,ESGC!B:M,$C$2,FALSE)</f>
        <v>39.769676475544102</v>
      </c>
      <c r="D155" s="21" t="str">
        <f t="shared" si="6"/>
        <v>C</v>
      </c>
      <c r="E155" s="21">
        <f>VLOOKUP(B155,ESG!A:M,4,FALSE)</f>
        <v>69.230074600572905</v>
      </c>
      <c r="F155" s="11" t="b">
        <f t="shared" si="7"/>
        <v>0</v>
      </c>
      <c r="G155" s="23" t="str">
        <f t="shared" si="8"/>
        <v>B</v>
      </c>
      <c r="H155" s="11">
        <f>VLOOKUP(B155,NI!C:P,5,FALSE)</f>
        <v>-11341000</v>
      </c>
      <c r="I155" s="11">
        <f>VLOOKUP(B155,EBITDA!B:O,5,FALSE)</f>
        <v>-10826000</v>
      </c>
      <c r="J155" s="11">
        <f>VLOOKUP(B155,EQIT!B:O,5,FALSE)</f>
        <v>2066000</v>
      </c>
      <c r="K155" s="11">
        <f>VLOOKUP(B155,DEBT!B:O,5,FALSE)</f>
        <v>7351000</v>
      </c>
      <c r="L155" s="11">
        <f>VLOOKUP(B155,REV!B:O,5,FALSE)</f>
        <v>17796000</v>
      </c>
      <c r="M155" s="11">
        <f>VLOOKUP(B155,RoA!B:O,5,FALSE)</f>
        <v>-33.39</v>
      </c>
      <c r="N155" s="11">
        <f>VLOOKUP(B155,RoE!B:O,5,FALSE)</f>
        <v>-138.94</v>
      </c>
      <c r="O155" s="11">
        <f>VLOOKUP(B155,ASSET!B:P,5,FALSE)</f>
        <v>23353000</v>
      </c>
      <c r="P155" s="11">
        <f>VLOOKUP(B155,MCAP!B:P,5,FALSE)</f>
        <v>9384960</v>
      </c>
      <c r="Q155" s="11">
        <f>VLOOKUP(B155,MB!B:O,5,FALSE)</f>
        <v>13.66</v>
      </c>
      <c r="R155" s="11"/>
    </row>
    <row r="156" spans="1:18" x14ac:dyDescent="0.3">
      <c r="A156" s="20" t="s">
        <v>159</v>
      </c>
      <c r="B156" s="20">
        <v>867871</v>
      </c>
      <c r="C156" s="21">
        <f>VLOOKUP(B156,ESGC!B:M,$C$2,FALSE)</f>
        <v>30.505977468853501</v>
      </c>
      <c r="D156" s="21" t="str">
        <f t="shared" si="6"/>
        <v>C</v>
      </c>
      <c r="E156" s="21">
        <f>VLOOKUP(B156,ESG!A:M,4,FALSE)</f>
        <v>57.646570322322503</v>
      </c>
      <c r="F156" s="11" t="b">
        <f t="shared" si="7"/>
        <v>0</v>
      </c>
      <c r="G156" s="23" t="str">
        <f t="shared" si="8"/>
        <v>B</v>
      </c>
      <c r="H156" s="11">
        <f>VLOOKUP(B156,NI!C:P,5,FALSE)</f>
        <v>-2757000</v>
      </c>
      <c r="I156" s="11">
        <f>VLOOKUP(B156,EBITDA!B:O,5,FALSE)</f>
        <v>-3887000</v>
      </c>
      <c r="J156" s="11">
        <f>VLOOKUP(B156,EQIT!B:O,5,FALSE)</f>
        <v>16754000</v>
      </c>
      <c r="K156" s="11">
        <f>VLOOKUP(B156,DEBT!B:O,5,FALSE)</f>
        <v>7431000</v>
      </c>
      <c r="L156" s="11">
        <f>VLOOKUP(B156,REV!B:O,5,FALSE)</f>
        <v>13183000</v>
      </c>
      <c r="M156" s="11">
        <f>VLOOKUP(B156,RoA!B:O,5,FALSE)</f>
        <v>-0.79</v>
      </c>
      <c r="N156" s="11">
        <f>VLOOKUP(B156,RoE!B:O,5,FALSE)</f>
        <v>-15.18</v>
      </c>
      <c r="O156" s="11">
        <f>VLOOKUP(B156,ASSET!B:P,5,FALSE)</f>
        <v>282344000</v>
      </c>
      <c r="P156" s="11">
        <f>VLOOKUP(B156,MCAP!B:P,5,FALSE)</f>
        <v>4935372</v>
      </c>
      <c r="Q156" s="11">
        <f>VLOOKUP(B156,MB!B:O,5,FALSE)</f>
        <v>1.1399999999999999</v>
      </c>
      <c r="R156" s="11"/>
    </row>
    <row r="157" spans="1:18" x14ac:dyDescent="0.3">
      <c r="A157" s="20" t="s">
        <v>164</v>
      </c>
      <c r="B157" s="20">
        <v>905802</v>
      </c>
      <c r="C157" s="21">
        <f>VLOOKUP(B157,ESGC!B:M,$C$2,FALSE)</f>
        <v>42.809033452502497</v>
      </c>
      <c r="D157" s="21" t="str">
        <f t="shared" si="6"/>
        <v>C</v>
      </c>
      <c r="E157" s="21">
        <f>VLOOKUP(B157,ESG!A:M,4,FALSE)</f>
        <v>66.516943309499496</v>
      </c>
      <c r="F157" s="11" t="b">
        <f t="shared" si="7"/>
        <v>0</v>
      </c>
      <c r="G157" s="23" t="str">
        <f t="shared" si="8"/>
        <v>B</v>
      </c>
      <c r="H157" s="11">
        <f>VLOOKUP(B157,NI!C:P,5,FALSE)</f>
        <v>2360000</v>
      </c>
      <c r="I157" s="11">
        <f>VLOOKUP(B157,EBITDA!B:O,5,FALSE)</f>
        <v>6952000</v>
      </c>
      <c r="J157" s="11">
        <f>VLOOKUP(B157,EQIT!B:O,5,FALSE)</f>
        <v>12307000</v>
      </c>
      <c r="K157" s="11">
        <f>VLOOKUP(B157,DEBT!B:O,5,FALSE)</f>
        <v>3955000</v>
      </c>
      <c r="L157" s="11">
        <f>VLOOKUP(B157,REV!B:O,5,FALSE)</f>
        <v>41165000</v>
      </c>
      <c r="M157" s="11">
        <f>VLOOKUP(B157,RoA!B:O,5,FALSE)</f>
        <v>10.02</v>
      </c>
      <c r="N157" s="11">
        <f>VLOOKUP(B157,RoE!B:O,5,FALSE)</f>
        <v>21.39</v>
      </c>
      <c r="O157" s="11">
        <f>VLOOKUP(B157,ASSET!B:P,5,FALSE)</f>
        <v>26297000</v>
      </c>
      <c r="P157" s="11">
        <f>VLOOKUP(B157,MCAP!B:P,5,FALSE)</f>
        <v>17493760</v>
      </c>
      <c r="Q157" s="11">
        <f>VLOOKUP(B157,MB!B:O,5,FALSE)</f>
        <v>2.5099999999999998</v>
      </c>
      <c r="R157" s="11"/>
    </row>
    <row r="158" spans="1:18" x14ac:dyDescent="0.3">
      <c r="A158" s="20" t="s">
        <v>166</v>
      </c>
      <c r="B158" s="20">
        <v>998171</v>
      </c>
      <c r="C158" s="21">
        <f>VLOOKUP(B158,ESGC!B:M,$C$2,FALSE)</f>
        <v>43.702812412515797</v>
      </c>
      <c r="D158" s="21" t="str">
        <f t="shared" si="6"/>
        <v>C</v>
      </c>
      <c r="E158" s="21">
        <f>VLOOKUP(B158,ESG!A:M,4,FALSE)</f>
        <v>72.912871201843302</v>
      </c>
      <c r="F158" s="11" t="b">
        <f t="shared" si="7"/>
        <v>0</v>
      </c>
      <c r="G158" s="23" t="str">
        <f t="shared" si="8"/>
        <v>B</v>
      </c>
      <c r="H158" s="11">
        <f>VLOOKUP(B158,NI!C:P,5,FALSE)</f>
        <v>2260000</v>
      </c>
      <c r="I158" s="11">
        <f>VLOOKUP(B158,EBITDA!B:O,5,FALSE)</f>
        <v>6116000</v>
      </c>
      <c r="J158" s="11">
        <f>VLOOKUP(B158,EQIT!B:O,5,FALSE)</f>
        <v>17777000</v>
      </c>
      <c r="K158" s="11">
        <f>VLOOKUP(B158,DEBT!B:O,5,FALSE)</f>
        <v>11434000</v>
      </c>
      <c r="L158" s="11">
        <f>VLOOKUP(B158,REV!B:O,5,FALSE)</f>
        <v>71288000</v>
      </c>
      <c r="M158" s="11">
        <f>VLOOKUP(B158,RoA!B:O,5,FALSE)</f>
        <v>6.24</v>
      </c>
      <c r="N158" s="11">
        <f>VLOOKUP(B158,RoE!B:O,5,FALSE)</f>
        <v>12.74</v>
      </c>
      <c r="O158" s="11">
        <f>VLOOKUP(B158,ASSET!B:P,5,FALSE)</f>
        <v>41160000</v>
      </c>
      <c r="P158" s="11">
        <f>VLOOKUP(B158,MCAP!B:P,5,FALSE)</f>
        <v>39041920</v>
      </c>
      <c r="Q158" s="11">
        <f>VLOOKUP(B158,MB!B:O,5,FALSE)</f>
        <v>2.62</v>
      </c>
      <c r="R158" s="11"/>
    </row>
    <row r="159" spans="1:18" x14ac:dyDescent="0.3">
      <c r="A159" s="20" t="s">
        <v>167</v>
      </c>
      <c r="B159" s="20">
        <v>906191</v>
      </c>
      <c r="C159" s="21">
        <f>VLOOKUP(B159,ESGC!B:M,$C$2,FALSE)</f>
        <v>47.686162704309098</v>
      </c>
      <c r="D159" s="21" t="str">
        <f t="shared" si="6"/>
        <v>C</v>
      </c>
      <c r="E159" s="21">
        <f>VLOOKUP(B159,ESG!A:M,4,FALSE)</f>
        <v>73.705658741951396</v>
      </c>
      <c r="F159" s="11" t="b">
        <f t="shared" si="7"/>
        <v>0</v>
      </c>
      <c r="G159" s="23" t="str">
        <f t="shared" si="8"/>
        <v>B</v>
      </c>
      <c r="H159" s="11">
        <f>VLOOKUP(B159,NI!C:P,5,FALSE)</f>
        <v>2792000</v>
      </c>
      <c r="I159" s="11">
        <f>VLOOKUP(B159,EBITDA!B:O,5,FALSE)</f>
        <v>5097000</v>
      </c>
      <c r="J159" s="11">
        <f>VLOOKUP(B159,EQIT!B:O,5,FALSE)</f>
        <v>7187000</v>
      </c>
      <c r="K159" s="11">
        <f>VLOOKUP(B159,DEBT!B:O,5,FALSE)</f>
        <v>8375000</v>
      </c>
      <c r="L159" s="11">
        <f>VLOOKUP(B159,REV!B:O,5,FALSE)</f>
        <v>36556000</v>
      </c>
      <c r="M159" s="11">
        <f>VLOOKUP(B159,RoA!B:O,5,FALSE)</f>
        <v>9.2899999999999991</v>
      </c>
      <c r="N159" s="11">
        <f>VLOOKUP(B159,RoE!B:O,5,FALSE)</f>
        <v>34.03</v>
      </c>
      <c r="O159" s="11">
        <f>VLOOKUP(B159,ASSET!B:P,5,FALSE)</f>
        <v>33355000</v>
      </c>
      <c r="P159" s="11">
        <f>VLOOKUP(B159,MCAP!B:P,5,FALSE)</f>
        <v>24116466</v>
      </c>
      <c r="Q159" s="11">
        <f>VLOOKUP(B159,MB!B:O,5,FALSE)</f>
        <v>4.6900000000000004</v>
      </c>
      <c r="R159" s="11"/>
    </row>
    <row r="160" spans="1:18" x14ac:dyDescent="0.3">
      <c r="A160" s="20" t="s">
        <v>172</v>
      </c>
      <c r="B160" s="20">
        <v>905052</v>
      </c>
      <c r="C160" s="21">
        <f>VLOOKUP(B160,ESGC!B:M,$C$2,FALSE)</f>
        <v>46.096358303017801</v>
      </c>
      <c r="D160" s="21" t="str">
        <f t="shared" si="6"/>
        <v>C</v>
      </c>
      <c r="E160" s="21">
        <f>VLOOKUP(B160,ESG!A:M,4,FALSE)</f>
        <v>59.4340959163805</v>
      </c>
      <c r="F160" s="11" t="b">
        <f t="shared" si="7"/>
        <v>0</v>
      </c>
      <c r="G160" s="23" t="str">
        <f t="shared" si="8"/>
        <v>B</v>
      </c>
      <c r="H160" s="11">
        <f>VLOOKUP(B160,NI!C:P,5,FALSE)</f>
        <v>1583266</v>
      </c>
      <c r="I160" s="11">
        <f>VLOOKUP(B160,EBITDA!B:O,5,FALSE)</f>
        <v>2895326</v>
      </c>
      <c r="J160" s="11">
        <f>VLOOKUP(B160,EQIT!B:O,5,FALSE)</f>
        <v>7663475</v>
      </c>
      <c r="K160" s="11">
        <f>VLOOKUP(B160,DEBT!B:O,5,FALSE)</f>
        <v>3677175</v>
      </c>
      <c r="L160" s="11">
        <f>VLOOKUP(B160,REV!B:O,5,FALSE)</f>
        <v>15869354</v>
      </c>
      <c r="M160" s="11">
        <f>VLOOKUP(B160,RoA!B:O,5,FALSE)</f>
        <v>10.58</v>
      </c>
      <c r="N160" s="11">
        <f>VLOOKUP(B160,RoE!B:O,5,FALSE)</f>
        <v>17.86</v>
      </c>
      <c r="O160" s="11">
        <f>VLOOKUP(B160,ASSET!B:P,5,FALSE)</f>
        <v>15136814</v>
      </c>
      <c r="P160" s="11">
        <f>VLOOKUP(B160,MCAP!B:P,5,FALSE)</f>
        <v>17493980</v>
      </c>
      <c r="Q160" s="11">
        <f>VLOOKUP(B160,MB!B:O,5,FALSE)</f>
        <v>3.31</v>
      </c>
      <c r="R160" s="11"/>
    </row>
    <row r="161" spans="1:18" x14ac:dyDescent="0.3">
      <c r="A161" s="20" t="s">
        <v>173</v>
      </c>
      <c r="B161" s="20">
        <v>905446</v>
      </c>
      <c r="C161" s="21">
        <f>VLOOKUP(B161,ESGC!B:M,$C$2,FALSE)</f>
        <v>40.913240349021599</v>
      </c>
      <c r="D161" s="21" t="str">
        <f t="shared" si="6"/>
        <v>C</v>
      </c>
      <c r="E161" s="21">
        <f>VLOOKUP(B161,ESG!A:M,4,FALSE)</f>
        <v>66.662546271813795</v>
      </c>
      <c r="F161" s="11" t="b">
        <f t="shared" si="7"/>
        <v>0</v>
      </c>
      <c r="G161" s="23" t="str">
        <f t="shared" si="8"/>
        <v>B</v>
      </c>
      <c r="H161" s="11">
        <f>VLOOKUP(B161,NI!C:P,5,FALSE)</f>
        <v>-1759161</v>
      </c>
      <c r="I161" s="11">
        <f>VLOOKUP(B161,EBITDA!B:O,5,FALSE)</f>
        <v>-1400129</v>
      </c>
      <c r="J161" s="11">
        <f>VLOOKUP(B161,EQIT!B:O,5,FALSE)</f>
        <v>4782885</v>
      </c>
      <c r="K161" s="11">
        <f>VLOOKUP(B161,DEBT!B:O,5,FALSE)</f>
        <v>3679104</v>
      </c>
      <c r="L161" s="11">
        <f>VLOOKUP(B161,REV!B:O,5,FALSE)</f>
        <v>9001246</v>
      </c>
      <c r="M161" s="11">
        <f>VLOOKUP(B161,RoA!B:O,5,FALSE)</f>
        <v>-13.02</v>
      </c>
      <c r="N161" s="11">
        <f>VLOOKUP(B161,RoE!B:O,5,FALSE)</f>
        <v>-35.020000000000003</v>
      </c>
      <c r="O161" s="11">
        <f>VLOOKUP(B161,ASSET!B:P,5,FALSE)</f>
        <v>15023791</v>
      </c>
      <c r="P161" s="11">
        <f>VLOOKUP(B161,MCAP!B:P,5,FALSE)</f>
        <v>3975009</v>
      </c>
      <c r="Q161" s="11">
        <f>VLOOKUP(B161,MB!B:O,5,FALSE)</f>
        <v>1.75</v>
      </c>
      <c r="R161" s="11"/>
    </row>
    <row r="162" spans="1:18" x14ac:dyDescent="0.3">
      <c r="A162" s="20" t="s">
        <v>185</v>
      </c>
      <c r="B162" s="20">
        <v>912212</v>
      </c>
      <c r="C162" s="21">
        <f>VLOOKUP(B162,ESGC!B:M,$C$2,FALSE)</f>
        <v>45.6436541534665</v>
      </c>
      <c r="D162" s="21" t="str">
        <f t="shared" si="6"/>
        <v>C</v>
      </c>
      <c r="E162" s="21">
        <f>VLOOKUP(B162,ESG!A:M,4,FALSE)</f>
        <v>74.306176231461393</v>
      </c>
      <c r="F162" s="11" t="b">
        <f t="shared" si="7"/>
        <v>0</v>
      </c>
      <c r="G162" s="23" t="str">
        <f t="shared" si="8"/>
        <v>B</v>
      </c>
      <c r="H162" s="11">
        <f>VLOOKUP(B162,NI!C:P,5,FALSE)</f>
        <v>12949000</v>
      </c>
      <c r="I162" s="11">
        <f>VLOOKUP(B162,EBITDA!B:O,5,FALSE)</f>
        <v>20196000</v>
      </c>
      <c r="J162" s="11">
        <f>VLOOKUP(B162,EQIT!B:O,5,FALSE)</f>
        <v>42511000</v>
      </c>
      <c r="K162" s="11">
        <f>VLOOKUP(B162,DEBT!B:O,5,FALSE)</f>
        <v>11852000</v>
      </c>
      <c r="L162" s="11">
        <f>VLOOKUP(B162,REV!B:O,5,FALSE)</f>
        <v>63747000</v>
      </c>
      <c r="M162" s="11">
        <f>VLOOKUP(B162,RoA!B:O,5,FALSE)</f>
        <v>17.059999999999999</v>
      </c>
      <c r="N162" s="11">
        <f>VLOOKUP(B162,RoE!B:O,5,FALSE)</f>
        <v>30.17</v>
      </c>
      <c r="O162" s="11">
        <f>VLOOKUP(B162,ASSET!B:P,5,FALSE)</f>
        <v>79071000</v>
      </c>
      <c r="P162" s="11">
        <f>VLOOKUP(B162,MCAP!B:P,5,FALSE)</f>
        <v>165679920</v>
      </c>
      <c r="Q162" s="11">
        <f>VLOOKUP(B162,MB!B:O,5,FALSE)</f>
        <v>4.5999999999999996</v>
      </c>
      <c r="R162" s="11"/>
    </row>
    <row r="163" spans="1:18" x14ac:dyDescent="0.3">
      <c r="A163" s="20" t="s">
        <v>189</v>
      </c>
      <c r="B163" s="20">
        <v>905922</v>
      </c>
      <c r="C163" s="21">
        <f>VLOOKUP(B163,ESGC!B:M,$C$2,FALSE)</f>
        <v>39.259445977499396</v>
      </c>
      <c r="D163" s="21" t="str">
        <f t="shared" si="6"/>
        <v>C</v>
      </c>
      <c r="E163" s="21">
        <f>VLOOKUP(B163,ESG!A:M,4,FALSE)</f>
        <v>62.090320526427497</v>
      </c>
      <c r="F163" s="11" t="b">
        <f t="shared" si="7"/>
        <v>0</v>
      </c>
      <c r="G163" s="23" t="str">
        <f t="shared" si="8"/>
        <v>B</v>
      </c>
      <c r="H163" s="11">
        <f>VLOOKUP(B163,NI!C:P,5,FALSE)</f>
        <v>1148000</v>
      </c>
      <c r="I163" s="11">
        <f>VLOOKUP(B163,EBITDA!B:O,5,FALSE)</f>
        <v>2316000</v>
      </c>
      <c r="J163" s="11">
        <f>VLOOKUP(B163,EQIT!B:O,5,FALSE)</f>
        <v>1448000</v>
      </c>
      <c r="K163" s="11">
        <f>VLOOKUP(B163,DEBT!B:O,5,FALSE)</f>
        <v>5456000</v>
      </c>
      <c r="L163" s="11">
        <f>VLOOKUP(B163,REV!B:O,5,FALSE)</f>
        <v>12822000</v>
      </c>
      <c r="M163" s="11">
        <f>VLOOKUP(B163,RoA!B:O,5,FALSE)</f>
        <v>12.07</v>
      </c>
      <c r="N163" s="11">
        <f>VLOOKUP(B163,RoE!B:O,5,FALSE)</f>
        <v>57.78</v>
      </c>
      <c r="O163" s="11">
        <f>VLOOKUP(B163,ASSET!B:P,5,FALSE)</f>
        <v>10946000</v>
      </c>
      <c r="P163" s="11">
        <f>VLOOKUP(B163,MCAP!B:P,5,FALSE)</f>
        <v>16744610</v>
      </c>
      <c r="Q163" s="11">
        <f>VLOOKUP(B163,MB!B:O,5,FALSE)</f>
        <v>14.85</v>
      </c>
      <c r="R163" s="11"/>
    </row>
    <row r="164" spans="1:18" x14ac:dyDescent="0.3">
      <c r="A164" s="20" t="s">
        <v>195</v>
      </c>
      <c r="B164" s="20">
        <v>912134</v>
      </c>
      <c r="C164" s="21">
        <f>VLOOKUP(B164,ESGC!B:M,$C$2,FALSE)</f>
        <v>36.922997835497803</v>
      </c>
      <c r="D164" s="21" t="str">
        <f t="shared" si="6"/>
        <v>C</v>
      </c>
      <c r="E164" s="21">
        <f>VLOOKUP(B164,ESG!A:M,4,FALSE)</f>
        <v>61.941233766233701</v>
      </c>
      <c r="F164" s="11" t="b">
        <f t="shared" si="7"/>
        <v>0</v>
      </c>
      <c r="G164" s="23" t="str">
        <f t="shared" si="8"/>
        <v>B</v>
      </c>
      <c r="H164" s="11">
        <f>VLOOKUP(B164,NI!C:P,5,FALSE)</f>
        <v>1249000</v>
      </c>
      <c r="I164" s="11">
        <f>VLOOKUP(B164,EBITDA!B:O,5,FALSE)</f>
        <v>3893000</v>
      </c>
      <c r="J164" s="11">
        <f>VLOOKUP(B164,EQIT!B:O,5,FALSE)</f>
        <v>5176000</v>
      </c>
      <c r="K164" s="11">
        <f>VLOOKUP(B164,DEBT!B:O,5,FALSE)</f>
        <v>8726000</v>
      </c>
      <c r="L164" s="11">
        <f>VLOOKUP(B164,REV!B:O,5,FALSE)</f>
        <v>76000000</v>
      </c>
      <c r="M164" s="11">
        <f>VLOOKUP(B164,RoA!B:O,5,FALSE)</f>
        <v>6.87</v>
      </c>
      <c r="N164" s="11">
        <f>VLOOKUP(B164,RoE!B:O,5,FALSE)</f>
        <v>24.76</v>
      </c>
      <c r="O164" s="11">
        <f>VLOOKUP(B164,ASSET!B:P,5,FALSE)</f>
        <v>23211000</v>
      </c>
      <c r="P164" s="11">
        <f>VLOOKUP(B164,MCAP!B:P,5,FALSE)</f>
        <v>17140090</v>
      </c>
      <c r="Q164" s="11">
        <f>VLOOKUP(B164,MB!B:O,5,FALSE)</f>
        <v>3.41</v>
      </c>
      <c r="R164" s="11"/>
    </row>
    <row r="165" spans="1:18" x14ac:dyDescent="0.3">
      <c r="A165" s="20" t="s">
        <v>196</v>
      </c>
      <c r="B165" s="20">
        <v>937343</v>
      </c>
      <c r="C165" s="21">
        <f>VLOOKUP(B165,ESGC!B:M,$C$2,FALSE)</f>
        <v>41.688637293537397</v>
      </c>
      <c r="D165" s="21" t="str">
        <f t="shared" si="6"/>
        <v>C</v>
      </c>
      <c r="E165" s="21">
        <f>VLOOKUP(B165,ESG!A:M,4,FALSE)</f>
        <v>68.884520963886501</v>
      </c>
      <c r="F165" s="11" t="b">
        <f t="shared" si="7"/>
        <v>0</v>
      </c>
      <c r="G165" s="23" t="str">
        <f t="shared" si="8"/>
        <v>B</v>
      </c>
      <c r="H165" s="11">
        <f>VLOOKUP(B165,NI!C:P,5,FALSE)</f>
        <v>220000</v>
      </c>
      <c r="I165" s="11">
        <f>VLOOKUP(B165,EBITDA!B:O,5,FALSE)</f>
        <v>1007000</v>
      </c>
      <c r="J165" s="11">
        <f>VLOOKUP(B165,EQIT!B:O,5,FALSE)</f>
        <v>1874000</v>
      </c>
      <c r="K165" s="11">
        <f>VLOOKUP(B165,DEBT!B:O,5,FALSE)</f>
        <v>2897000</v>
      </c>
      <c r="L165" s="11">
        <f>VLOOKUP(B165,REV!B:O,5,FALSE)</f>
        <v>9043000</v>
      </c>
      <c r="M165" s="11">
        <f>VLOOKUP(B165,RoA!B:O,5,FALSE)</f>
        <v>4.6900000000000004</v>
      </c>
      <c r="N165" s="11">
        <f>VLOOKUP(B165,RoE!B:O,5,FALSE)</f>
        <v>10.75</v>
      </c>
      <c r="O165" s="11">
        <f>VLOOKUP(B165,ASSET!B:P,5,FALSE)</f>
        <v>6972000</v>
      </c>
      <c r="P165" s="11">
        <f>VLOOKUP(B165,MCAP!B:P,5,FALSE)</f>
        <v>3222840</v>
      </c>
      <c r="Q165" s="11">
        <f>VLOOKUP(B165,MB!B:O,5,FALSE)</f>
        <v>3.53</v>
      </c>
      <c r="R165" s="11"/>
    </row>
    <row r="166" spans="1:18" x14ac:dyDescent="0.3">
      <c r="A166" s="20" t="s">
        <v>202</v>
      </c>
      <c r="B166" s="20" t="s">
        <v>367</v>
      </c>
      <c r="C166" s="21">
        <f>VLOOKUP(B166,ESGC!B:M,$C$2,FALSE)</f>
        <v>41.724921321793801</v>
      </c>
      <c r="D166" s="21" t="str">
        <f t="shared" si="6"/>
        <v>C</v>
      </c>
      <c r="E166" s="21">
        <f>VLOOKUP(B166,ESG!A:M,4,FALSE)</f>
        <v>70.644964594807206</v>
      </c>
      <c r="F166" s="11" t="b">
        <f t="shared" si="7"/>
        <v>0</v>
      </c>
      <c r="G166" s="23" t="str">
        <f t="shared" si="8"/>
        <v>B</v>
      </c>
      <c r="H166" s="11">
        <f>VLOOKUP(B166,NI!C:P,5,FALSE)</f>
        <v>1211000</v>
      </c>
      <c r="I166" s="11">
        <f>VLOOKUP(B166,EBITDA!B:O,5,FALSE)</f>
        <v>2733000</v>
      </c>
      <c r="J166" s="11">
        <f>VLOOKUP(B166,EQIT!B:O,5,FALSE)</f>
        <v>4009000</v>
      </c>
      <c r="K166" s="11">
        <f>VLOOKUP(B166,DEBT!B:O,5,FALSE)</f>
        <v>5025000</v>
      </c>
      <c r="L166" s="11">
        <f>VLOOKUP(B166,REV!B:O,5,FALSE)</f>
        <v>10796000</v>
      </c>
      <c r="M166" s="11">
        <f>VLOOKUP(B166,RoA!B:O,5,FALSE)</f>
        <v>10.14</v>
      </c>
      <c r="N166" s="11">
        <f>VLOOKUP(B166,RoE!B:O,5,FALSE)</f>
        <v>26.47</v>
      </c>
      <c r="O166" s="11">
        <f>VLOOKUP(B166,ASSET!B:P,5,FALSE)</f>
        <v>13054000</v>
      </c>
      <c r="P166" s="11">
        <f>VLOOKUP(B166,MCAP!B:P,5,FALSE)</f>
        <v>18215291</v>
      </c>
      <c r="Q166" s="11">
        <f>VLOOKUP(B166,MB!B:O,5,FALSE)</f>
        <v>6.89</v>
      </c>
      <c r="R166" s="11"/>
    </row>
    <row r="167" spans="1:18" x14ac:dyDescent="0.3">
      <c r="A167" s="20" t="s">
        <v>203</v>
      </c>
      <c r="B167" s="20">
        <v>154423</v>
      </c>
      <c r="C167" s="21">
        <f>VLOOKUP(B167,ESGC!B:M,$C$2,FALSE)</f>
        <v>34.835073055968302</v>
      </c>
      <c r="D167" s="21" t="str">
        <f t="shared" si="6"/>
        <v>C</v>
      </c>
      <c r="E167" s="21">
        <f>VLOOKUP(B167,ESG!A:M,4,FALSE)</f>
        <v>64.670146111936603</v>
      </c>
      <c r="F167" s="11" t="b">
        <f t="shared" si="7"/>
        <v>0</v>
      </c>
      <c r="G167" s="23" t="str">
        <f t="shared" si="8"/>
        <v>B</v>
      </c>
      <c r="H167" s="11">
        <f>VLOOKUP(B167,NI!C:P,5,FALSE)</f>
        <v>3217000</v>
      </c>
      <c r="I167" s="11">
        <f>VLOOKUP(B167,EBITDA!B:O,5,FALSE)</f>
        <v>5687000</v>
      </c>
      <c r="J167" s="11">
        <f>VLOOKUP(B167,EQIT!B:O,5,FALSE)</f>
        <v>2865000</v>
      </c>
      <c r="K167" s="11">
        <f>VLOOKUP(B167,DEBT!B:O,5,FALSE)</f>
        <v>3805000</v>
      </c>
      <c r="L167" s="11">
        <f>VLOOKUP(B167,REV!B:O,5,FALSE)</f>
        <v>42731000</v>
      </c>
      <c r="M167" s="11">
        <f>VLOOKUP(B167,RoA!B:O,5,FALSE)</f>
        <v>12.28</v>
      </c>
      <c r="N167" s="11">
        <f>VLOOKUP(B167,RoE!B:O,5,FALSE)</f>
        <v>50.78</v>
      </c>
      <c r="O167" s="11">
        <f>VLOOKUP(B167,ASSET!B:P,5,FALSE)</f>
        <v>28788000</v>
      </c>
      <c r="P167" s="11">
        <f>VLOOKUP(B167,MCAP!B:P,5,FALSE)</f>
        <v>33043440</v>
      </c>
      <c r="Q167" s="11">
        <f>VLOOKUP(B167,MB!B:O,5,FALSE)</f>
        <v>15.34</v>
      </c>
      <c r="R167" s="11"/>
    </row>
    <row r="168" spans="1:18" x14ac:dyDescent="0.3">
      <c r="A168" s="20" t="s">
        <v>213</v>
      </c>
      <c r="B168" s="20">
        <v>771830</v>
      </c>
      <c r="C168" s="21">
        <f>VLOOKUP(B168,ESGC!B:M,$C$2,FALSE)</f>
        <v>35.606701631701597</v>
      </c>
      <c r="D168" s="21" t="str">
        <f t="shared" si="6"/>
        <v>C</v>
      </c>
      <c r="E168" s="21">
        <f>VLOOKUP(B168,ESG!A:M,4,FALSE)</f>
        <v>52.944172494172399</v>
      </c>
      <c r="F168" s="11" t="b">
        <f t="shared" si="7"/>
        <v>0</v>
      </c>
      <c r="G168" s="23" t="str">
        <f t="shared" si="8"/>
        <v>B</v>
      </c>
      <c r="H168" s="11">
        <f>VLOOKUP(B168,NI!C:P,5,FALSE)</f>
        <v>317725</v>
      </c>
      <c r="I168" s="11">
        <f>VLOOKUP(B168,EBITDA!B:O,5,FALSE)</f>
        <v>644687</v>
      </c>
      <c r="J168" s="11">
        <f>VLOOKUP(B168,EQIT!B:O,5,FALSE)</f>
        <v>3147811</v>
      </c>
      <c r="K168" s="11">
        <f>VLOOKUP(B168,DEBT!B:O,5,FALSE)</f>
        <v>0</v>
      </c>
      <c r="L168" s="11">
        <f>VLOOKUP(B168,REV!B:O,5,FALSE)</f>
        <v>2052783</v>
      </c>
      <c r="M168" s="11">
        <f>VLOOKUP(B168,RoA!B:O,5,FALSE)</f>
        <v>8.8699999999999992</v>
      </c>
      <c r="N168" s="11">
        <f>VLOOKUP(B168,RoE!B:O,5,FALSE)</f>
        <v>10.119999999999999</v>
      </c>
      <c r="O168" s="11">
        <f>VLOOKUP(B168,ASSET!B:P,5,FALSE)</f>
        <v>3619760</v>
      </c>
      <c r="P168" s="11">
        <f>VLOOKUP(B168,MCAP!B:P,5,FALSE)</f>
        <v>3660715</v>
      </c>
      <c r="Q168" s="11">
        <f>VLOOKUP(B168,MB!B:O,5,FALSE)</f>
        <v>2.36</v>
      </c>
      <c r="R168" s="11"/>
    </row>
    <row r="169" spans="1:18" x14ac:dyDescent="0.3">
      <c r="A169" s="20" t="s">
        <v>215</v>
      </c>
      <c r="B169" s="20">
        <v>921910</v>
      </c>
      <c r="C169" s="21">
        <f>VLOOKUP(B169,ESGC!B:M,$C$2,FALSE)</f>
        <v>37.488961119366003</v>
      </c>
      <c r="D169" s="21" t="str">
        <f t="shared" si="6"/>
        <v>C</v>
      </c>
      <c r="E169" s="21">
        <f>VLOOKUP(B169,ESG!A:M,4,FALSE)</f>
        <v>74.144588905398706</v>
      </c>
      <c r="F169" s="11" t="b">
        <f t="shared" si="7"/>
        <v>0</v>
      </c>
      <c r="G169" s="23" t="str">
        <f t="shared" si="8"/>
        <v>B</v>
      </c>
      <c r="H169" s="11">
        <f>VLOOKUP(B169,NI!C:P,5,FALSE)</f>
        <v>4313200</v>
      </c>
      <c r="I169" s="11">
        <f>VLOOKUP(B169,EBITDA!B:O,5,FALSE)</f>
        <v>7777700</v>
      </c>
      <c r="J169" s="11">
        <f>VLOOKUP(B169,EQIT!B:O,5,FALSE)</f>
        <v>13382600</v>
      </c>
      <c r="K169" s="11">
        <f>VLOOKUP(B169,DEBT!B:O,5,FALSE)</f>
        <v>10217800</v>
      </c>
      <c r="L169" s="11">
        <f>VLOOKUP(B169,REV!B:O,5,FALSE)</f>
        <v>23522400</v>
      </c>
      <c r="M169" s="11">
        <f>VLOOKUP(B169,RoA!B:O,5,FALSE)</f>
        <v>16.350000000000001</v>
      </c>
      <c r="N169" s="11">
        <f>VLOOKUP(B169,RoE!B:O,5,FALSE)</f>
        <v>30.1</v>
      </c>
      <c r="O169" s="11">
        <f>VLOOKUP(B169,ASSET!B:P,5,FALSE)</f>
        <v>28044100</v>
      </c>
      <c r="P169" s="11">
        <f>VLOOKUP(B169,MCAP!B:P,5,FALSE)</f>
        <v>69360507</v>
      </c>
      <c r="Q169" s="11">
        <f>VLOOKUP(B169,MB!B:O,5,FALSE)</f>
        <v>5.38</v>
      </c>
      <c r="R169" s="11"/>
    </row>
    <row r="170" spans="1:18" x14ac:dyDescent="0.3">
      <c r="A170" s="20" t="s">
        <v>219</v>
      </c>
      <c r="B170" s="20">
        <v>286738</v>
      </c>
      <c r="C170" s="21">
        <f>VLOOKUP(B170,ESGC!B:M,$C$2,FALSE)</f>
        <v>31.062158889587302</v>
      </c>
      <c r="D170" s="21" t="str">
        <f t="shared" si="6"/>
        <v>C</v>
      </c>
      <c r="E170" s="21">
        <f>VLOOKUP(B170,ESG!A:M,4,FALSE)</f>
        <v>55.874317779174703</v>
      </c>
      <c r="F170" s="11" t="b">
        <f t="shared" si="7"/>
        <v>0</v>
      </c>
      <c r="G170" s="23" t="str">
        <f t="shared" si="8"/>
        <v>B</v>
      </c>
      <c r="H170" s="11">
        <f>VLOOKUP(B170,NI!C:P,5,FALSE)</f>
        <v>3084000</v>
      </c>
      <c r="I170" s="11">
        <f>VLOOKUP(B170,EBITDA!B:O,5,FALSE)</f>
        <v>6655000</v>
      </c>
      <c r="J170" s="11">
        <f>VLOOKUP(B170,EQIT!B:O,5,FALSE)</f>
        <v>34198000</v>
      </c>
      <c r="K170" s="11">
        <f>VLOOKUP(B170,DEBT!B:O,5,FALSE)</f>
        <v>21276000</v>
      </c>
      <c r="L170" s="11">
        <f>VLOOKUP(B170,REV!B:O,5,FALSE)</f>
        <v>52842000</v>
      </c>
      <c r="M170" s="11">
        <f>VLOOKUP(B170,RoA!B:O,5,FALSE)</f>
        <v>0.74</v>
      </c>
      <c r="N170" s="11">
        <f>VLOOKUP(B170,RoE!B:O,5,FALSE)</f>
        <v>9.3000000000000007</v>
      </c>
      <c r="O170" s="11">
        <f>VLOOKUP(B170,ASSET!B:P,5,FALSE)</f>
        <v>496751000</v>
      </c>
      <c r="P170" s="11">
        <f>VLOOKUP(B170,MCAP!B:P,5,FALSE)</f>
        <v>27664594</v>
      </c>
      <c r="Q170" s="11">
        <f>VLOOKUP(B170,MB!B:O,5,FALSE)</f>
        <v>1.25</v>
      </c>
      <c r="R170" s="11"/>
    </row>
    <row r="171" spans="1:18" x14ac:dyDescent="0.3">
      <c r="A171" s="20" t="s">
        <v>222</v>
      </c>
      <c r="B171" s="20">
        <v>999506</v>
      </c>
      <c r="C171" s="21">
        <f>VLOOKUP(B171,ESGC!B:M,$C$2,FALSE)</f>
        <v>37.248266317016302</v>
      </c>
      <c r="D171" s="21" t="str">
        <f t="shared" si="6"/>
        <v>C</v>
      </c>
      <c r="E171" s="21">
        <f>VLOOKUP(B171,ESG!A:M,4,FALSE)</f>
        <v>56.227301864801802</v>
      </c>
      <c r="F171" s="11" t="b">
        <f t="shared" si="7"/>
        <v>0</v>
      </c>
      <c r="G171" s="23" t="str">
        <f t="shared" si="8"/>
        <v>B</v>
      </c>
      <c r="H171" s="11">
        <f>VLOOKUP(B171,NI!C:P,5,FALSE)</f>
        <v>-1619000</v>
      </c>
      <c r="I171" s="11">
        <f>VLOOKUP(B171,EBITDA!B:O,5,FALSE)</f>
        <v>531000</v>
      </c>
      <c r="J171" s="11">
        <f>VLOOKUP(B171,EQIT!B:O,5,FALSE)</f>
        <v>6178000</v>
      </c>
      <c r="K171" s="11">
        <f>VLOOKUP(B171,DEBT!B:O,5,FALSE)</f>
        <v>2824000</v>
      </c>
      <c r="L171" s="11">
        <f>VLOOKUP(B171,REV!B:O,5,FALSE)</f>
        <v>5841000</v>
      </c>
      <c r="M171" s="11">
        <f>VLOOKUP(B171,RoA!B:O,5,FALSE)</f>
        <v>-11.14</v>
      </c>
      <c r="N171" s="11">
        <f>VLOOKUP(B171,RoE!B:O,5,FALSE)</f>
        <v>-23.24</v>
      </c>
      <c r="O171" s="11">
        <f>VLOOKUP(B171,ASSET!B:P,5,FALSE)</f>
        <v>13356000</v>
      </c>
      <c r="P171" s="11">
        <f>VLOOKUP(B171,MCAP!B:P,5,FALSE)</f>
        <v>2009304</v>
      </c>
      <c r="Q171" s="11">
        <f>VLOOKUP(B171,MB!B:O,5,FALSE)</f>
        <v>0.79</v>
      </c>
      <c r="R171" s="11"/>
    </row>
    <row r="172" spans="1:18" x14ac:dyDescent="0.3">
      <c r="A172" s="20" t="s">
        <v>228</v>
      </c>
      <c r="B172" s="20">
        <v>327998</v>
      </c>
      <c r="C172" s="21">
        <f>VLOOKUP(B172,ESGC!B:M,$C$2,FALSE)</f>
        <v>31.192786497028202</v>
      </c>
      <c r="D172" s="21" t="str">
        <f t="shared" si="6"/>
        <v>C</v>
      </c>
      <c r="E172" s="21">
        <f>VLOOKUP(B172,ESG!A:M,4,FALSE)</f>
        <v>61.135572994056403</v>
      </c>
      <c r="F172" s="11" t="b">
        <f t="shared" si="7"/>
        <v>0</v>
      </c>
      <c r="G172" s="23" t="str">
        <f t="shared" si="8"/>
        <v>B</v>
      </c>
      <c r="H172" s="11">
        <f>VLOOKUP(B172,NI!C:P,5,FALSE)</f>
        <v>1588000</v>
      </c>
      <c r="I172" s="11">
        <f>VLOOKUP(B172,EBITDA!B:O,5,FALSE)</f>
        <v>40604000</v>
      </c>
      <c r="J172" s="11">
        <f>VLOOKUP(B172,EQIT!B:O,5,FALSE)</f>
        <v>31676000</v>
      </c>
      <c r="K172" s="11">
        <f>VLOOKUP(B172,DEBT!B:O,5,FALSE)</f>
        <v>288848000</v>
      </c>
      <c r="L172" s="11">
        <f>VLOOKUP(B172,REV!B:O,5,FALSE)</f>
        <v>62262000</v>
      </c>
      <c r="M172" s="11">
        <f>VLOOKUP(B172,RoA!B:O,5,FALSE)</f>
        <v>4.04</v>
      </c>
      <c r="N172" s="11">
        <f>VLOOKUP(B172,RoE!B:O,5,FALSE)</f>
        <v>5.14</v>
      </c>
      <c r="O172" s="11">
        <f>VLOOKUP(B172,ASSET!B:P,5,FALSE)</f>
        <v>658812000</v>
      </c>
      <c r="P172" s="11">
        <f>VLOOKUP(B172,MCAP!B:P,5,FALSE)</f>
        <v>16803478</v>
      </c>
      <c r="Q172" s="11">
        <f>VLOOKUP(B172,MB!B:O,5,FALSE)</f>
        <v>0.95</v>
      </c>
      <c r="R172" s="11"/>
    </row>
    <row r="173" spans="1:18" x14ac:dyDescent="0.3">
      <c r="A173" s="20" t="s">
        <v>235</v>
      </c>
      <c r="B173" s="20">
        <v>912160</v>
      </c>
      <c r="C173" s="21">
        <f>VLOOKUP(B173,ESGC!B:M,$C$2,FALSE)</f>
        <v>39.779267704232403</v>
      </c>
      <c r="D173" s="21" t="str">
        <f t="shared" si="6"/>
        <v>C</v>
      </c>
      <c r="E173" s="21">
        <f>VLOOKUP(B173,ESG!A:M,4,FALSE)</f>
        <v>69.249257057949393</v>
      </c>
      <c r="F173" s="11" t="b">
        <f t="shared" si="7"/>
        <v>0</v>
      </c>
      <c r="G173" s="23" t="str">
        <f t="shared" si="8"/>
        <v>B</v>
      </c>
      <c r="H173" s="11">
        <f>VLOOKUP(B173,NI!C:P,5,FALSE)</f>
        <v>853000</v>
      </c>
      <c r="I173" s="11">
        <f>VLOOKUP(B173,EBITDA!B:O,5,FALSE)</f>
        <v>2125000</v>
      </c>
      <c r="J173" s="11">
        <f>VLOOKUP(B173,EQIT!B:O,5,FALSE)</f>
        <v>7102000</v>
      </c>
      <c r="K173" s="11">
        <f>VLOOKUP(B173,DEBT!B:O,5,FALSE)</f>
        <v>3542000</v>
      </c>
      <c r="L173" s="11">
        <f>VLOOKUP(B173,REV!B:O,5,FALSE)</f>
        <v>6199000</v>
      </c>
      <c r="M173" s="11">
        <f>VLOOKUP(B173,RoA!B:O,5,FALSE)</f>
        <v>6.28</v>
      </c>
      <c r="N173" s="11">
        <f>VLOOKUP(B173,RoE!B:O,5,FALSE)</f>
        <v>11.65</v>
      </c>
      <c r="O173" s="11">
        <f>VLOOKUP(B173,ASSET!B:P,5,FALSE)</f>
        <v>14694000</v>
      </c>
      <c r="P173" s="11">
        <f>VLOOKUP(B173,MCAP!B:P,5,FALSE)</f>
        <v>18507755</v>
      </c>
      <c r="Q173" s="11">
        <f>VLOOKUP(B173,MB!B:O,5,FALSE)</f>
        <v>2.66</v>
      </c>
      <c r="R173" s="11"/>
    </row>
    <row r="174" spans="1:18" x14ac:dyDescent="0.3">
      <c r="A174" s="20" t="s">
        <v>243</v>
      </c>
      <c r="B174" s="20">
        <v>905809</v>
      </c>
      <c r="C174" s="21">
        <f>VLOOKUP(B174,ESGC!B:M,$C$2,FALSE)</f>
        <v>44.130850668647803</v>
      </c>
      <c r="D174" s="21" t="str">
        <f t="shared" si="6"/>
        <v>C</v>
      </c>
      <c r="E174" s="21">
        <f>VLOOKUP(B174,ESG!A:M,4,FALSE)</f>
        <v>66.595034670629005</v>
      </c>
      <c r="F174" s="11" t="b">
        <f t="shared" si="7"/>
        <v>0</v>
      </c>
      <c r="G174" s="23" t="str">
        <f t="shared" si="8"/>
        <v>B</v>
      </c>
      <c r="H174" s="11">
        <f>VLOOKUP(B174,NI!C:P,5,FALSE)</f>
        <v>-1262000</v>
      </c>
      <c r="I174" s="11">
        <f>VLOOKUP(B174,EBITDA!B:O,5,FALSE)</f>
        <v>688000</v>
      </c>
      <c r="J174" s="11">
        <f>VLOOKUP(B174,EQIT!B:O,5,FALSE)</f>
        <v>11920000</v>
      </c>
      <c r="K174" s="11">
        <f>VLOOKUP(B174,DEBT!B:O,5,FALSE)</f>
        <v>3944000</v>
      </c>
      <c r="L174" s="11">
        <f>VLOOKUP(B174,REV!B:O,5,FALSE)</f>
        <v>33887000</v>
      </c>
      <c r="M174" s="11">
        <f>VLOOKUP(B174,RoA!B:O,5,FALSE)</f>
        <v>-3.45</v>
      </c>
      <c r="N174" s="11">
        <f>VLOOKUP(B174,RoE!B:O,5,FALSE)</f>
        <v>-8.5299999999999994</v>
      </c>
      <c r="O174" s="11">
        <f>VLOOKUP(B174,ASSET!B:P,5,FALSE)</f>
        <v>28687000</v>
      </c>
      <c r="P174" s="11">
        <f>VLOOKUP(B174,MCAP!B:P,5,FALSE)</f>
        <v>14728650</v>
      </c>
      <c r="Q174" s="11">
        <f>VLOOKUP(B174,MB!B:O,5,FALSE)</f>
        <v>1.86</v>
      </c>
      <c r="R174" s="11"/>
    </row>
    <row r="175" spans="1:18" x14ac:dyDescent="0.3">
      <c r="A175" s="20" t="s">
        <v>256</v>
      </c>
      <c r="B175" s="20">
        <v>904030</v>
      </c>
      <c r="C175" s="21">
        <f>VLOOKUP(B175,ESGC!B:M,$C$2,FALSE)</f>
        <v>39.462064397656199</v>
      </c>
      <c r="D175" s="21" t="str">
        <f t="shared" si="6"/>
        <v>C</v>
      </c>
      <c r="E175" s="21">
        <f>VLOOKUP(B175,ESG!A:M,4,FALSE)</f>
        <v>73.263751436821906</v>
      </c>
      <c r="F175" s="11" t="b">
        <f t="shared" si="7"/>
        <v>0</v>
      </c>
      <c r="G175" s="23" t="str">
        <f t="shared" si="8"/>
        <v>B</v>
      </c>
      <c r="H175" s="11">
        <f>VLOOKUP(B175,NI!C:P,5,FALSE)</f>
        <v>8019000</v>
      </c>
      <c r="I175" s="11">
        <f>VLOOKUP(B175,EBITDA!B:O,5,FALSE)</f>
        <v>15300000</v>
      </c>
      <c r="J175" s="11">
        <f>VLOOKUP(B175,EQIT!B:O,5,FALSE)</f>
        <v>57483000</v>
      </c>
      <c r="K175" s="11">
        <f>VLOOKUP(B175,DEBT!B:O,5,FALSE)</f>
        <v>17283000</v>
      </c>
      <c r="L175" s="11">
        <f>VLOOKUP(B175,REV!B:O,5,FALSE)</f>
        <v>48296000</v>
      </c>
      <c r="M175" s="11">
        <f>VLOOKUP(B175,RoA!B:O,5,FALSE)</f>
        <v>7.58</v>
      </c>
      <c r="N175" s="11">
        <f>VLOOKUP(B175,RoE!B:O,5,FALSE)</f>
        <v>13.23</v>
      </c>
      <c r="O175" s="11">
        <f>VLOOKUP(B175,ASSET!B:P,5,FALSE)</f>
        <v>109892000</v>
      </c>
      <c r="P175" s="11">
        <f>VLOOKUP(B175,MCAP!B:P,5,FALSE)</f>
        <v>119471660</v>
      </c>
      <c r="Q175" s="11">
        <f>VLOOKUP(B175,MB!B:O,5,FALSE)</f>
        <v>2.1800000000000002</v>
      </c>
      <c r="R175" s="11"/>
    </row>
    <row r="176" spans="1:18" x14ac:dyDescent="0.3">
      <c r="A176" s="20" t="s">
        <v>259</v>
      </c>
      <c r="B176" s="20">
        <v>944175</v>
      </c>
      <c r="C176" s="21">
        <f>VLOOKUP(B176,ESGC!B:M,$C$2,FALSE)</f>
        <v>40.743195993989303</v>
      </c>
      <c r="D176" s="21" t="str">
        <f t="shared" si="6"/>
        <v>C</v>
      </c>
      <c r="E176" s="21">
        <f>VLOOKUP(B176,ESG!A:M,4,FALSE)</f>
        <v>63.407295942780799</v>
      </c>
      <c r="F176" s="11" t="b">
        <f t="shared" si="7"/>
        <v>0</v>
      </c>
      <c r="G176" s="23" t="str">
        <f t="shared" si="8"/>
        <v>B</v>
      </c>
      <c r="H176" s="11">
        <f>VLOOKUP(B176,NI!C:P,5,FALSE)</f>
        <v>861000</v>
      </c>
      <c r="I176" s="11">
        <f>VLOOKUP(B176,EBITDA!B:O,5,FALSE)</f>
        <v>2317000</v>
      </c>
      <c r="J176" s="11">
        <f>VLOOKUP(B176,EQIT!B:O,5,FALSE)</f>
        <v>17116000</v>
      </c>
      <c r="K176" s="11">
        <f>VLOOKUP(B176,DEBT!B:O,5,FALSE)</f>
        <v>52240000</v>
      </c>
      <c r="L176" s="11">
        <f>VLOOKUP(B176,REV!B:O,5,FALSE)</f>
        <v>9537000</v>
      </c>
      <c r="M176" s="11">
        <f>VLOOKUP(B176,RoA!B:O,5,FALSE)</f>
        <v>0.67</v>
      </c>
      <c r="N176" s="11">
        <f>VLOOKUP(B176,RoE!B:O,5,FALSE)</f>
        <v>5.39</v>
      </c>
      <c r="O176" s="11">
        <f>VLOOKUP(B176,ASSET!B:P,5,FALSE)</f>
        <v>291081000</v>
      </c>
      <c r="P176" s="11">
        <f>VLOOKUP(B176,MCAP!B:P,5,FALSE)</f>
        <v>21707000</v>
      </c>
      <c r="Q176" s="11">
        <f>VLOOKUP(B176,MB!B:O,5,FALSE)</f>
        <v>1.64</v>
      </c>
      <c r="R176" s="11"/>
    </row>
    <row r="177" spans="1:18" x14ac:dyDescent="0.3">
      <c r="A177" s="20" t="s">
        <v>273</v>
      </c>
      <c r="B177" s="20">
        <v>912633</v>
      </c>
      <c r="C177" s="21">
        <f>VLOOKUP(B177,ESGC!B:M,$C$2,FALSE)</f>
        <v>35.552928429915802</v>
      </c>
      <c r="D177" s="21" t="str">
        <f t="shared" si="6"/>
        <v>C</v>
      </c>
      <c r="E177" s="21">
        <f>VLOOKUP(B177,ESG!A:M,4,FALSE)</f>
        <v>62.772523526498198</v>
      </c>
      <c r="F177" s="11" t="b">
        <f t="shared" si="7"/>
        <v>0</v>
      </c>
      <c r="G177" s="23" t="str">
        <f t="shared" si="8"/>
        <v>B</v>
      </c>
      <c r="H177" s="11">
        <f>VLOOKUP(B177,NI!C:P,5,FALSE)</f>
        <v>1672000</v>
      </c>
      <c r="I177" s="11">
        <f>VLOOKUP(B177,EBITDA!B:O,5,FALSE)</f>
        <v>3017000</v>
      </c>
      <c r="J177" s="11">
        <f>VLOOKUP(B177,EQIT!B:O,5,FALSE)</f>
        <v>9087000</v>
      </c>
      <c r="K177" s="11">
        <f>VLOOKUP(B177,DEBT!B:O,5,FALSE)</f>
        <v>2309000</v>
      </c>
      <c r="L177" s="11">
        <f>VLOOKUP(B177,REV!B:O,5,FALSE)</f>
        <v>23174000</v>
      </c>
      <c r="M177" s="11">
        <f>VLOOKUP(B177,RoA!B:O,5,FALSE)</f>
        <v>7.66</v>
      </c>
      <c r="N177" s="11">
        <f>VLOOKUP(B177,RoE!B:O,5,FALSE)</f>
        <v>15.46</v>
      </c>
      <c r="O177" s="11">
        <f>VLOOKUP(B177,ASSET!B:P,5,FALSE)</f>
        <v>22561000</v>
      </c>
      <c r="P177" s="11">
        <f>VLOOKUP(B177,MCAP!B:P,5,FALSE)</f>
        <v>20416000</v>
      </c>
      <c r="Q177" s="11">
        <f>VLOOKUP(B177,MB!B:O,5,FALSE)</f>
        <v>2.68</v>
      </c>
      <c r="R177" s="11"/>
    </row>
    <row r="178" spans="1:18" x14ac:dyDescent="0.3">
      <c r="A178" s="20" t="s">
        <v>274</v>
      </c>
      <c r="B178" s="20">
        <v>312451</v>
      </c>
      <c r="C178" s="21">
        <f>VLOOKUP(B178,ESGC!B:M,$C$2,FALSE)</f>
        <v>29.0650545563416</v>
      </c>
      <c r="D178" s="21" t="str">
        <f t="shared" si="6"/>
        <v>C</v>
      </c>
      <c r="E178" s="21">
        <f>VLOOKUP(B178,ESG!A:M,4,FALSE)</f>
        <v>55.8913031425339</v>
      </c>
      <c r="F178" s="11" t="b">
        <f t="shared" si="7"/>
        <v>0</v>
      </c>
      <c r="G178" s="23" t="str">
        <f t="shared" si="8"/>
        <v>B</v>
      </c>
      <c r="H178" s="11">
        <f>VLOOKUP(B178,NI!C:P,5,FALSE)</f>
        <v>99132</v>
      </c>
      <c r="I178" s="11">
        <f>VLOOKUP(B178,EBITDA!B:O,5,FALSE)</f>
        <v>314390</v>
      </c>
      <c r="J178" s="11">
        <f>VLOOKUP(B178,EQIT!B:O,5,FALSE)</f>
        <v>1421085</v>
      </c>
      <c r="K178" s="11">
        <f>VLOOKUP(B178,DEBT!B:O,5,FALSE)</f>
        <v>2135571</v>
      </c>
      <c r="L178" s="11">
        <f>VLOOKUP(B178,REV!B:O,5,FALSE)</f>
        <v>493421</v>
      </c>
      <c r="M178" s="11">
        <f>VLOOKUP(B178,RoA!B:O,5,FALSE)</f>
        <v>4.83</v>
      </c>
      <c r="N178" s="11">
        <f>VLOOKUP(B178,RoE!B:O,5,FALSE)</f>
        <v>7.73</v>
      </c>
      <c r="O178" s="11">
        <f>VLOOKUP(B178,ASSET!B:P,5,FALSE)</f>
        <v>4125275</v>
      </c>
      <c r="P178" s="11">
        <f>VLOOKUP(B178,MCAP!B:P,5,FALSE)</f>
        <v>3270712</v>
      </c>
      <c r="Q178" s="11">
        <f>VLOOKUP(B178,MB!B:O,5,FALSE)</f>
        <v>3.49</v>
      </c>
      <c r="R178" s="11"/>
    </row>
    <row r="179" spans="1:18" x14ac:dyDescent="0.3">
      <c r="A179" s="20" t="s">
        <v>278</v>
      </c>
      <c r="B179" s="20">
        <v>902233</v>
      </c>
      <c r="C179" s="21">
        <f>VLOOKUP(B179,ESGC!B:M,$C$2,FALSE)</f>
        <v>44.240338708498697</v>
      </c>
      <c r="D179" s="21" t="str">
        <f t="shared" si="6"/>
        <v>C</v>
      </c>
      <c r="E179" s="21">
        <f>VLOOKUP(B179,ESG!A:M,4,FALSE)</f>
        <v>73.316742990768006</v>
      </c>
      <c r="F179" s="11" t="b">
        <f t="shared" si="7"/>
        <v>0</v>
      </c>
      <c r="G179" s="23" t="str">
        <f t="shared" si="8"/>
        <v>B</v>
      </c>
      <c r="H179" s="11">
        <f>VLOOKUP(B179,NI!C:P,5,FALSE)</f>
        <v>577600</v>
      </c>
      <c r="I179" s="11">
        <f>VLOOKUP(B179,EBITDA!B:O,5,FALSE)</f>
        <v>1013600</v>
      </c>
      <c r="J179" s="11">
        <f>VLOOKUP(B179,EQIT!B:O,5,FALSE)</f>
        <v>1688800</v>
      </c>
      <c r="K179" s="11">
        <f>VLOOKUP(B179,DEBT!B:O,5,FALSE)</f>
        <v>1004500</v>
      </c>
      <c r="L179" s="11">
        <f>VLOOKUP(B179,REV!B:O,5,FALSE)</f>
        <v>5697800</v>
      </c>
      <c r="M179" s="11">
        <f>VLOOKUP(B179,RoA!B:O,5,FALSE)</f>
        <v>13.83</v>
      </c>
      <c r="N179" s="11">
        <f>VLOOKUP(B179,RoE!B:O,5,FALSE)</f>
        <v>33.659999999999997</v>
      </c>
      <c r="O179" s="11">
        <f>VLOOKUP(B179,ASSET!B:P,5,FALSE)</f>
        <v>4473500</v>
      </c>
      <c r="P179" s="11">
        <f>VLOOKUP(B179,MCAP!B:P,5,FALSE)</f>
        <v>4616768</v>
      </c>
      <c r="Q179" s="11">
        <f>VLOOKUP(B179,MB!B:O,5,FALSE)</f>
        <v>3.38</v>
      </c>
      <c r="R179" s="11"/>
    </row>
    <row r="180" spans="1:18" x14ac:dyDescent="0.3">
      <c r="A180" s="20" t="s">
        <v>294</v>
      </c>
      <c r="B180" s="20">
        <v>326143</v>
      </c>
      <c r="C180" s="21">
        <f>VLOOKUP(B180,ESGC!B:M,$C$2,FALSE)</f>
        <v>32.993480861244002</v>
      </c>
      <c r="D180" s="21" t="str">
        <f t="shared" si="6"/>
        <v>C</v>
      </c>
      <c r="E180" s="21">
        <f>VLOOKUP(B180,ESG!A:M,4,FALSE)</f>
        <v>53.706259968102103</v>
      </c>
      <c r="F180" s="11" t="b">
        <f t="shared" si="7"/>
        <v>0</v>
      </c>
      <c r="G180" s="23" t="str">
        <f t="shared" si="8"/>
        <v>B</v>
      </c>
      <c r="H180" s="11">
        <f>VLOOKUP(B180,NI!C:P,5,FALSE)</f>
        <v>315500</v>
      </c>
      <c r="I180" s="11">
        <f>VLOOKUP(B180,EBITDA!B:O,5,FALSE)</f>
        <v>1003800</v>
      </c>
      <c r="J180" s="11">
        <f>VLOOKUP(B180,EQIT!B:O,5,FALSE)</f>
        <v>2490900</v>
      </c>
      <c r="K180" s="11">
        <f>VLOOKUP(B180,DEBT!B:O,5,FALSE)</f>
        <v>1270000</v>
      </c>
      <c r="L180" s="11">
        <f>VLOOKUP(B180,REV!B:O,5,FALSE)</f>
        <v>10383000</v>
      </c>
      <c r="M180" s="11">
        <f>VLOOKUP(B180,RoA!B:O,5,FALSE)</f>
        <v>6.43</v>
      </c>
      <c r="N180" s="11">
        <f>VLOOKUP(B180,RoE!B:O,5,FALSE)</f>
        <v>13.21</v>
      </c>
      <c r="O180" s="11">
        <f>VLOOKUP(B180,ASSET!B:P,5,FALSE)</f>
        <v>5544700</v>
      </c>
      <c r="P180" s="11">
        <f>VLOOKUP(B180,MCAP!B:P,5,FALSE)</f>
        <v>6957830</v>
      </c>
      <c r="Q180" s="11">
        <f>VLOOKUP(B180,MB!B:O,5,FALSE)</f>
        <v>4.7300000000000004</v>
      </c>
      <c r="R180" s="11"/>
    </row>
    <row r="181" spans="1:18" x14ac:dyDescent="0.3">
      <c r="A181" s="20" t="s">
        <v>302</v>
      </c>
      <c r="B181" s="20">
        <v>266220</v>
      </c>
      <c r="C181" s="21">
        <f>VLOOKUP(B181,ESGC!B:M,$C$2,FALSE)</f>
        <v>34.058712121212103</v>
      </c>
      <c r="D181" s="21" t="str">
        <f t="shared" si="6"/>
        <v>C</v>
      </c>
      <c r="E181" s="21">
        <f>VLOOKUP(B181,ESG!A:M,4,FALSE)</f>
        <v>57.511363636363598</v>
      </c>
      <c r="F181" s="11" t="b">
        <f t="shared" si="7"/>
        <v>0</v>
      </c>
      <c r="G181" s="23" t="str">
        <f t="shared" si="8"/>
        <v>B</v>
      </c>
      <c r="H181" s="11">
        <f>VLOOKUP(B181,NI!C:P,5,FALSE)</f>
        <v>783055</v>
      </c>
      <c r="I181" s="11" t="str">
        <f>VLOOKUP(B181,EBITDA!B:O,5,FALSE)</f>
        <v>NA</v>
      </c>
      <c r="J181" s="11">
        <f>VLOOKUP(B181,EQIT!B:O,5,FALSE)</f>
        <v>1515820</v>
      </c>
      <c r="K181" s="11">
        <f>VLOOKUP(B181,DEBT!B:O,5,FALSE)</f>
        <v>2865</v>
      </c>
      <c r="L181" s="11">
        <f>VLOOKUP(B181,REV!B:O,5,FALSE)</f>
        <v>3180757</v>
      </c>
      <c r="M181" s="11">
        <f>VLOOKUP(B181,RoA!B:O,5,FALSE)</f>
        <v>34.369999999999997</v>
      </c>
      <c r="N181" s="11">
        <f>VLOOKUP(B181,RoE!B:O,5,FALSE)</f>
        <v>45.71</v>
      </c>
      <c r="O181" s="11">
        <f>VLOOKUP(B181,ASSET!B:P,5,FALSE)</f>
        <v>2192498</v>
      </c>
      <c r="P181" s="11">
        <f>VLOOKUP(B181,MCAP!B:P,5,FALSE)</f>
        <v>6993858</v>
      </c>
      <c r="Q181" s="11">
        <f>VLOOKUP(B181,MB!B:O,5,FALSE)</f>
        <v>5.86</v>
      </c>
      <c r="R181" s="11"/>
    </row>
    <row r="182" spans="1:18" x14ac:dyDescent="0.3">
      <c r="A182" s="20" t="s">
        <v>307</v>
      </c>
      <c r="B182" s="20">
        <v>921855</v>
      </c>
      <c r="C182" s="21">
        <f>VLOOKUP(B182,ESGC!B:M,$C$2,FALSE)</f>
        <v>36.778479445269902</v>
      </c>
      <c r="D182" s="21" t="str">
        <f t="shared" si="6"/>
        <v>C</v>
      </c>
      <c r="E182" s="21">
        <f>VLOOKUP(B182,ESG!A:M,4,FALSE)</f>
        <v>59.064205267351397</v>
      </c>
      <c r="F182" s="11" t="b">
        <f t="shared" si="7"/>
        <v>0</v>
      </c>
      <c r="G182" s="23" t="str">
        <f t="shared" si="8"/>
        <v>B</v>
      </c>
      <c r="H182" s="11">
        <f>VLOOKUP(B182,NI!C:P,5,FALSE)</f>
        <v>880617</v>
      </c>
      <c r="I182" s="11">
        <f>VLOOKUP(B182,EBITDA!B:O,5,FALSE)</f>
        <v>1889138</v>
      </c>
      <c r="J182" s="11">
        <f>VLOOKUP(B182,EQIT!B:O,5,FALSE)</f>
        <v>2134557</v>
      </c>
      <c r="K182" s="11">
        <f>VLOOKUP(B182,DEBT!B:O,5,FALSE)</f>
        <v>778809</v>
      </c>
      <c r="L182" s="11">
        <f>VLOOKUP(B182,REV!B:O,5,FALSE)</f>
        <v>18999505</v>
      </c>
      <c r="M182" s="11">
        <f>VLOOKUP(B182,RoA!B:O,5,FALSE)</f>
        <v>14.15</v>
      </c>
      <c r="N182" s="11">
        <f>VLOOKUP(B182,RoE!B:O,5,FALSE)</f>
        <v>41.29</v>
      </c>
      <c r="O182" s="11">
        <f>VLOOKUP(B182,ASSET!B:P,5,FALSE)</f>
        <v>6178242</v>
      </c>
      <c r="P182" s="11">
        <f>VLOOKUP(B182,MCAP!B:P,5,FALSE)</f>
        <v>8491740</v>
      </c>
      <c r="Q182" s="11">
        <f>VLOOKUP(B182,MB!B:O,5,FALSE)</f>
        <v>6.4</v>
      </c>
      <c r="R182" s="11"/>
    </row>
    <row r="183" spans="1:18" x14ac:dyDescent="0.3">
      <c r="A183" s="20" t="s">
        <v>309</v>
      </c>
      <c r="B183" s="20">
        <v>933974</v>
      </c>
      <c r="C183" s="21">
        <f>VLOOKUP(B183,ESGC!B:M,$C$2,FALSE)</f>
        <v>31.9127275260029</v>
      </c>
      <c r="D183" s="21" t="str">
        <f t="shared" si="6"/>
        <v>C</v>
      </c>
      <c r="E183" s="21">
        <f>VLOOKUP(B183,ESG!A:M,4,FALSE)</f>
        <v>57.5754550520059</v>
      </c>
      <c r="F183" s="11" t="b">
        <f t="shared" si="7"/>
        <v>0</v>
      </c>
      <c r="G183" s="23" t="str">
        <f t="shared" si="8"/>
        <v>B</v>
      </c>
      <c r="H183" s="11">
        <f>VLOOKUP(B183,NI!C:P,5,FALSE)</f>
        <v>2920000</v>
      </c>
      <c r="I183" s="11">
        <f>VLOOKUP(B183,EBITDA!B:O,5,FALSE)</f>
        <v>4907000</v>
      </c>
      <c r="J183" s="11">
        <f>VLOOKUP(B183,EQIT!B:O,5,FALSE)</f>
        <v>25374000</v>
      </c>
      <c r="K183" s="11">
        <f>VLOOKUP(B183,DEBT!B:O,5,FALSE)</f>
        <v>6181000</v>
      </c>
      <c r="L183" s="11">
        <f>VLOOKUP(B183,REV!B:O,5,FALSE)</f>
        <v>24897000</v>
      </c>
      <c r="M183" s="11">
        <f>VLOOKUP(B183,RoA!B:O,5,FALSE)</f>
        <v>2.85</v>
      </c>
      <c r="N183" s="11">
        <f>VLOOKUP(B183,RoE!B:O,5,FALSE)</f>
        <v>11.39</v>
      </c>
      <c r="O183" s="11">
        <f>VLOOKUP(B183,ASSET!B:P,5,FALSE)</f>
        <v>107786000</v>
      </c>
      <c r="P183" s="11">
        <f>VLOOKUP(B183,MCAP!B:P,5,FALSE)</f>
        <v>26446520</v>
      </c>
      <c r="Q183" s="11">
        <f>VLOOKUP(B183,MB!B:O,5,FALSE)</f>
        <v>1.18</v>
      </c>
      <c r="R183" s="11"/>
    </row>
    <row r="184" spans="1:18" x14ac:dyDescent="0.3">
      <c r="A184" s="20" t="s">
        <v>310</v>
      </c>
      <c r="B184" s="20">
        <v>906643</v>
      </c>
      <c r="C184" s="21">
        <f>VLOOKUP(B184,ESGC!B:M,$C$2,FALSE)</f>
        <v>31.592851836128201</v>
      </c>
      <c r="D184" s="21" t="str">
        <f t="shared" si="6"/>
        <v>C</v>
      </c>
      <c r="E184" s="21">
        <f>VLOOKUP(B184,ESG!A:M,4,FALSE)</f>
        <v>59.614275100827797</v>
      </c>
      <c r="F184" s="11" t="b">
        <f t="shared" si="7"/>
        <v>0</v>
      </c>
      <c r="G184" s="23" t="str">
        <f t="shared" si="8"/>
        <v>B</v>
      </c>
      <c r="H184" s="11">
        <f>VLOOKUP(B184,NI!C:P,5,FALSE)</f>
        <v>86000</v>
      </c>
      <c r="I184" s="11">
        <f>VLOOKUP(B184,EBITDA!B:O,5,FALSE)</f>
        <v>862000</v>
      </c>
      <c r="J184" s="11">
        <f>VLOOKUP(B184,EQIT!B:O,5,FALSE)</f>
        <v>5014000</v>
      </c>
      <c r="K184" s="11">
        <f>VLOOKUP(B184,DEBT!B:O,5,FALSE)</f>
        <v>2896000</v>
      </c>
      <c r="L184" s="11">
        <f>VLOOKUP(B184,REV!B:O,5,FALSE)</f>
        <v>26862000</v>
      </c>
      <c r="M184" s="11">
        <f>VLOOKUP(B184,RoA!B:O,5,FALSE)</f>
        <v>2.14</v>
      </c>
      <c r="N184" s="11">
        <f>VLOOKUP(B184,RoE!B:O,5,FALSE)</f>
        <v>1.77</v>
      </c>
      <c r="O184" s="11">
        <f>VLOOKUP(B184,ASSET!B:P,5,FALSE)</f>
        <v>10850000</v>
      </c>
      <c r="P184" s="11">
        <f>VLOOKUP(B184,MCAP!B:P,5,FALSE)</f>
        <v>3302520</v>
      </c>
      <c r="Q184" s="11">
        <f>VLOOKUP(B184,MB!B:O,5,FALSE)</f>
        <v>0.92</v>
      </c>
      <c r="R184" s="11"/>
    </row>
    <row r="185" spans="1:18" x14ac:dyDescent="0.3">
      <c r="A185" s="20" t="s">
        <v>311</v>
      </c>
      <c r="B185" s="20">
        <v>951046</v>
      </c>
      <c r="C185" s="21">
        <f>VLOOKUP(B185,ESGC!B:M,$C$2,FALSE)</f>
        <v>31.769999622232799</v>
      </c>
      <c r="D185" s="21" t="str">
        <f t="shared" si="6"/>
        <v>C</v>
      </c>
      <c r="E185" s="21">
        <f>VLOOKUP(B185,ESG!A:M,4,FALSE)</f>
        <v>59.302711108872401</v>
      </c>
      <c r="F185" s="11" t="b">
        <f t="shared" si="7"/>
        <v>0</v>
      </c>
      <c r="G185" s="23" t="str">
        <f t="shared" si="8"/>
        <v>B</v>
      </c>
      <c r="H185" s="11">
        <f>VLOOKUP(B185,NI!C:P,5,FALSE)</f>
        <v>2823000</v>
      </c>
      <c r="I185" s="11">
        <f>VLOOKUP(B185,EBITDA!B:O,5,FALSE)</f>
        <v>5990000</v>
      </c>
      <c r="J185" s="11">
        <f>VLOOKUP(B185,EQIT!B:O,5,FALSE)</f>
        <v>18369000</v>
      </c>
      <c r="K185" s="11">
        <f>VLOOKUP(B185,DEBT!B:O,5,FALSE)</f>
        <v>72342000</v>
      </c>
      <c r="L185" s="11">
        <f>VLOOKUP(B185,REV!B:O,5,FALSE)</f>
        <v>19698000</v>
      </c>
      <c r="M185" s="11">
        <f>VLOOKUP(B185,RoA!B:O,5,FALSE)</f>
        <v>1.62</v>
      </c>
      <c r="N185" s="11">
        <f>VLOOKUP(B185,RoE!B:O,5,FALSE)</f>
        <v>14.7</v>
      </c>
      <c r="O185" s="11">
        <f>VLOOKUP(B185,ASSET!B:P,5,FALSE)</f>
        <v>265912000</v>
      </c>
      <c r="P185" s="11">
        <f>VLOOKUP(B185,MCAP!B:P,5,FALSE)</f>
        <v>43892550</v>
      </c>
      <c r="Q185" s="11">
        <f>VLOOKUP(B185,MB!B:O,5,FALSE)</f>
        <v>3.6</v>
      </c>
      <c r="R185" s="11"/>
    </row>
    <row r="186" spans="1:18" x14ac:dyDescent="0.3">
      <c r="A186" s="20" t="s">
        <v>313</v>
      </c>
      <c r="B186" s="20">
        <v>905105</v>
      </c>
      <c r="C186" s="21">
        <f>VLOOKUP(B186,ESGC!B:M,$C$2,FALSE)</f>
        <v>40.389329297208398</v>
      </c>
      <c r="D186" s="21" t="str">
        <f t="shared" si="6"/>
        <v>C</v>
      </c>
      <c r="E186" s="21">
        <f>VLOOKUP(B186,ESG!A:M,4,FALSE)</f>
        <v>66.948871360374298</v>
      </c>
      <c r="F186" s="11" t="b">
        <f t="shared" si="7"/>
        <v>0</v>
      </c>
      <c r="G186" s="23" t="str">
        <f t="shared" si="8"/>
        <v>B</v>
      </c>
      <c r="H186" s="11">
        <f>VLOOKUP(B186,NI!C:P,5,FALSE)</f>
        <v>2338000</v>
      </c>
      <c r="I186" s="11">
        <f>VLOOKUP(B186,EBITDA!B:O,5,FALSE)</f>
        <v>5554000</v>
      </c>
      <c r="J186" s="11">
        <f>VLOOKUP(B186,EQIT!B:O,5,FALSE)</f>
        <v>15447000</v>
      </c>
      <c r="K186" s="11">
        <f>VLOOKUP(B186,DEBT!B:O,5,FALSE)</f>
        <v>8927000</v>
      </c>
      <c r="L186" s="11">
        <f>VLOOKUP(B186,REV!B:O,5,FALSE)</f>
        <v>17970000</v>
      </c>
      <c r="M186" s="11">
        <f>VLOOKUP(B186,RoA!B:O,5,FALSE)</f>
        <v>6.87</v>
      </c>
      <c r="N186" s="11">
        <f>VLOOKUP(B186,RoE!B:O,5,FALSE)</f>
        <v>15.07</v>
      </c>
      <c r="O186" s="11">
        <f>VLOOKUP(B186,ASSET!B:P,5,FALSE)</f>
        <v>39722000</v>
      </c>
      <c r="P186" s="11">
        <f>VLOOKUP(B186,MCAP!B:P,5,FALSE)</f>
        <v>24054189</v>
      </c>
      <c r="Q186" s="11">
        <f>VLOOKUP(B186,MB!B:O,5,FALSE)</f>
        <v>2.75</v>
      </c>
      <c r="R186" s="11"/>
    </row>
    <row r="187" spans="1:18" x14ac:dyDescent="0.3">
      <c r="A187" s="20" t="s">
        <v>314</v>
      </c>
      <c r="B187" s="20">
        <v>277487</v>
      </c>
      <c r="C187" s="21">
        <f>VLOOKUP(B187,ESGC!B:M,$C$2,FALSE)</f>
        <v>31.3311147186147</v>
      </c>
      <c r="D187" s="21" t="str">
        <f t="shared" si="6"/>
        <v>C</v>
      </c>
      <c r="E187" s="21">
        <f>VLOOKUP(B187,ESG!A:M,4,FALSE)</f>
        <v>55.519372294372197</v>
      </c>
      <c r="F187" s="11" t="b">
        <f t="shared" si="7"/>
        <v>0</v>
      </c>
      <c r="G187" s="23" t="str">
        <f t="shared" si="8"/>
        <v>B</v>
      </c>
      <c r="H187" s="11">
        <f>VLOOKUP(B187,NI!C:P,5,FALSE)</f>
        <v>3003000</v>
      </c>
      <c r="I187" s="11">
        <f>VLOOKUP(B187,EBITDA!B:O,5,FALSE)</f>
        <v>7271000</v>
      </c>
      <c r="J187" s="11">
        <f>VLOOKUP(B187,EQIT!B:O,5,FALSE)</f>
        <v>6780000</v>
      </c>
      <c r="K187" s="11">
        <f>VLOOKUP(B187,DEBT!B:O,5,FALSE)</f>
        <v>9871000</v>
      </c>
      <c r="L187" s="11">
        <f>VLOOKUP(B187,REV!B:O,5,FALSE)</f>
        <v>51486000</v>
      </c>
      <c r="M187" s="11">
        <f>VLOOKUP(B187,RoA!B:O,5,FALSE)</f>
        <v>9.2799999999999994</v>
      </c>
      <c r="N187" s="11">
        <f>VLOOKUP(B187,RoE!B:O,5,FALSE)</f>
        <v>31.67</v>
      </c>
      <c r="O187" s="11">
        <f>VLOOKUP(B187,ASSET!B:P,5,FALSE)</f>
        <v>31879000</v>
      </c>
      <c r="P187" s="11">
        <f>VLOOKUP(B187,MCAP!B:P,5,FALSE)</f>
        <v>54939360</v>
      </c>
      <c r="Q187" s="11">
        <f>VLOOKUP(B187,MB!B:O,5,FALSE)</f>
        <v>9.9499999999999993</v>
      </c>
      <c r="R187" s="11"/>
    </row>
    <row r="188" spans="1:18" x14ac:dyDescent="0.3">
      <c r="A188" s="20" t="s">
        <v>315</v>
      </c>
      <c r="B188" s="20">
        <v>905122</v>
      </c>
      <c r="C188" s="21">
        <f>VLOOKUP(B188,ESGC!B:M,$C$2,FALSE)</f>
        <v>40.930664933135198</v>
      </c>
      <c r="D188" s="21" t="str">
        <f t="shared" si="6"/>
        <v>C</v>
      </c>
      <c r="E188" s="21">
        <f>VLOOKUP(B188,ESG!A:M,4,FALSE)</f>
        <v>60.194663199603703</v>
      </c>
      <c r="F188" s="11" t="b">
        <f t="shared" si="7"/>
        <v>0</v>
      </c>
      <c r="G188" s="23" t="str">
        <f t="shared" si="8"/>
        <v>B</v>
      </c>
      <c r="H188" s="11">
        <f>VLOOKUP(B188,NI!C:P,5,FALSE)</f>
        <v>4689000</v>
      </c>
      <c r="I188" s="11">
        <f>VLOOKUP(B188,EBITDA!B:O,5,FALSE)</f>
        <v>8946000</v>
      </c>
      <c r="J188" s="11">
        <f>VLOOKUP(B188,EQIT!B:O,5,FALSE)</f>
        <v>15917000</v>
      </c>
      <c r="K188" s="11">
        <f>VLOOKUP(B188,DEBT!B:O,5,FALSE)</f>
        <v>11476000</v>
      </c>
      <c r="L188" s="11">
        <f>VLOOKUP(B188,REV!B:O,5,FALSE)</f>
        <v>58043000</v>
      </c>
      <c r="M188" s="11">
        <f>VLOOKUP(B188,RoA!B:O,5,FALSE)</f>
        <v>9.67</v>
      </c>
      <c r="N188" s="11">
        <f>VLOOKUP(B188,RoE!B:O,5,FALSE)</f>
        <v>25.16</v>
      </c>
      <c r="O188" s="11">
        <f>VLOOKUP(B188,ASSET!B:P,5,FALSE)</f>
        <v>52836000</v>
      </c>
      <c r="P188" s="11">
        <f>VLOOKUP(B188,MCAP!B:P,5,FALSE)</f>
        <v>50595238</v>
      </c>
      <c r="Q188" s="11">
        <f>VLOOKUP(B188,MB!B:O,5,FALSE)</f>
        <v>3.9</v>
      </c>
      <c r="R188" s="11"/>
    </row>
    <row r="189" spans="1:18" x14ac:dyDescent="0.3">
      <c r="A189" s="20" t="s">
        <v>321</v>
      </c>
      <c r="B189" s="20">
        <v>945384</v>
      </c>
      <c r="C189" s="21">
        <f>VLOOKUP(B189,ESGC!B:M,$C$2,FALSE)</f>
        <v>34.060005224660301</v>
      </c>
      <c r="D189" s="21" t="str">
        <f t="shared" si="6"/>
        <v>C</v>
      </c>
      <c r="E189" s="21">
        <f>VLOOKUP(B189,ESG!A:M,4,FALSE)</f>
        <v>64.671734587251805</v>
      </c>
      <c r="F189" s="11" t="b">
        <f t="shared" si="7"/>
        <v>0</v>
      </c>
      <c r="G189" s="23" t="str">
        <f t="shared" si="8"/>
        <v>B</v>
      </c>
      <c r="H189" s="11">
        <f>VLOOKUP(B189,NI!C:P,5,FALSE)</f>
        <v>6428000</v>
      </c>
      <c r="I189" s="11">
        <f>VLOOKUP(B189,EBITDA!B:O,5,FALSE)</f>
        <v>31731000</v>
      </c>
      <c r="J189" s="11">
        <f>VLOOKUP(B189,EQIT!B:O,5,FALSE)</f>
        <v>41706000</v>
      </c>
      <c r="K189" s="11">
        <f>VLOOKUP(B189,DEBT!B:O,5,FALSE)</f>
        <v>51952000</v>
      </c>
      <c r="L189" s="11">
        <f>VLOOKUP(B189,REV!B:O,5,FALSE)</f>
        <v>97354000</v>
      </c>
      <c r="M189" s="11">
        <f>VLOOKUP(B189,RoA!B:O,5,FALSE)</f>
        <v>3.91</v>
      </c>
      <c r="N189" s="11">
        <f>VLOOKUP(B189,RoE!B:O,5,FALSE)</f>
        <v>13.93</v>
      </c>
      <c r="O189" s="11">
        <f>VLOOKUP(B189,ASSET!B:P,5,FALSE)</f>
        <v>202352000</v>
      </c>
      <c r="P189" s="11">
        <f>VLOOKUP(B189,MCAP!B:P,5,FALSE)</f>
        <v>96293632</v>
      </c>
      <c r="Q189" s="11">
        <f>VLOOKUP(B189,MB!B:O,5,FALSE)</f>
        <v>2.27</v>
      </c>
      <c r="R189" s="11"/>
    </row>
    <row r="190" spans="1:18" x14ac:dyDescent="0.3">
      <c r="A190" s="20" t="s">
        <v>327</v>
      </c>
      <c r="B190" s="20">
        <v>905898</v>
      </c>
      <c r="C190" s="21">
        <f>VLOOKUP(B190,ESGC!B:M,$C$2,FALSE)</f>
        <v>36.753503787878699</v>
      </c>
      <c r="D190" s="21" t="str">
        <f t="shared" si="6"/>
        <v>C</v>
      </c>
      <c r="E190" s="21">
        <f>VLOOKUP(B190,ESG!A:M,4,FALSE)</f>
        <v>60.590340909090898</v>
      </c>
      <c r="F190" s="11" t="b">
        <f t="shared" si="7"/>
        <v>0</v>
      </c>
      <c r="G190" s="23" t="str">
        <f t="shared" si="8"/>
        <v>B</v>
      </c>
      <c r="H190" s="11">
        <f>VLOOKUP(B190,NI!C:P,5,FALSE)</f>
        <v>475355</v>
      </c>
      <c r="I190" s="11">
        <f>VLOOKUP(B190,EBITDA!B:O,5,FALSE)</f>
        <v>923631</v>
      </c>
      <c r="J190" s="11">
        <f>VLOOKUP(B190,EQIT!B:O,5,FALSE)</f>
        <v>2033805</v>
      </c>
      <c r="K190" s="11">
        <f>VLOOKUP(B190,DEBT!B:O,5,FALSE)</f>
        <v>529445</v>
      </c>
      <c r="L190" s="11">
        <f>VLOOKUP(B190,REV!B:O,5,FALSE)</f>
        <v>6850032</v>
      </c>
      <c r="M190" s="11">
        <f>VLOOKUP(B190,RoA!B:O,5,FALSE)</f>
        <v>15.01</v>
      </c>
      <c r="N190" s="11">
        <f>VLOOKUP(B190,RoE!B:O,5,FALSE)</f>
        <v>23.01</v>
      </c>
      <c r="O190" s="11">
        <f>VLOOKUP(B190,ASSET!B:P,5,FALSE)</f>
        <v>3417975</v>
      </c>
      <c r="P190" s="11">
        <f>VLOOKUP(B190,MCAP!B:P,5,FALSE)</f>
        <v>5895736</v>
      </c>
      <c r="Q190" s="11">
        <f>VLOOKUP(B190,MB!B:O,5,FALSE)</f>
        <v>3.46</v>
      </c>
      <c r="R190" s="11"/>
    </row>
    <row r="191" spans="1:18" x14ac:dyDescent="0.3">
      <c r="A191" s="20" t="s">
        <v>328</v>
      </c>
      <c r="B191" s="20">
        <v>904866</v>
      </c>
      <c r="C191" s="21">
        <f>VLOOKUP(B191,ESGC!B:M,$C$2,FALSE)</f>
        <v>41.993054355713703</v>
      </c>
      <c r="D191" s="21" t="str">
        <f t="shared" si="6"/>
        <v>C</v>
      </c>
      <c r="E191" s="21">
        <f>VLOOKUP(B191,ESG!A:M,4,FALSE)</f>
        <v>60.730294757939099</v>
      </c>
      <c r="F191" s="11" t="b">
        <f t="shared" si="7"/>
        <v>0</v>
      </c>
      <c r="G191" s="23" t="str">
        <f t="shared" si="8"/>
        <v>B</v>
      </c>
      <c r="H191" s="11">
        <f>VLOOKUP(B191,NI!C:P,5,FALSE)</f>
        <v>2157000</v>
      </c>
      <c r="I191" s="11">
        <f>VLOOKUP(B191,EBITDA!B:O,5,FALSE)</f>
        <v>4281000</v>
      </c>
      <c r="J191" s="11">
        <f>VLOOKUP(B191,EQIT!B:O,5,FALSE)</f>
        <v>12905000</v>
      </c>
      <c r="K191" s="11">
        <f>VLOOKUP(B191,DEBT!B:O,5,FALSE)</f>
        <v>1836000</v>
      </c>
      <c r="L191" s="11">
        <f>VLOOKUP(B191,REV!B:O,5,FALSE)</f>
        <v>59034000</v>
      </c>
      <c r="M191" s="11">
        <f>VLOOKUP(B191,RoA!B:O,5,FALSE)</f>
        <v>10.35</v>
      </c>
      <c r="N191" s="11">
        <f>VLOOKUP(B191,RoE!B:O,5,FALSE)</f>
        <v>17.93</v>
      </c>
      <c r="O191" s="11">
        <f>VLOOKUP(B191,ASSET!B:P,5,FALSE)</f>
        <v>22446000</v>
      </c>
      <c r="P191" s="11">
        <f>VLOOKUP(B191,MCAP!B:P,5,FALSE)</f>
        <v>24402977</v>
      </c>
      <c r="Q191" s="11">
        <f>VLOOKUP(B191,MB!B:O,5,FALSE)</f>
        <v>2.25</v>
      </c>
      <c r="R191" s="11"/>
    </row>
    <row r="192" spans="1:18" x14ac:dyDescent="0.3">
      <c r="A192" s="20" t="s">
        <v>344</v>
      </c>
      <c r="B192" s="20">
        <v>543542</v>
      </c>
      <c r="C192" s="21">
        <f>VLOOKUP(B192,ESGC!B:M,$C$2,FALSE)</f>
        <v>41.6070075757575</v>
      </c>
      <c r="D192" s="21" t="str">
        <f t="shared" si="6"/>
        <v>C</v>
      </c>
      <c r="E192" s="21">
        <f>VLOOKUP(B192,ESG!A:M,4,FALSE)</f>
        <v>64.944784382284297</v>
      </c>
      <c r="F192" s="11" t="b">
        <f t="shared" si="7"/>
        <v>0</v>
      </c>
      <c r="G192" s="23" t="str">
        <f t="shared" si="8"/>
        <v>B</v>
      </c>
      <c r="H192" s="11">
        <f>VLOOKUP(B192,NI!C:P,5,FALSE)</f>
        <v>374047</v>
      </c>
      <c r="I192" s="11">
        <f>VLOOKUP(B192,EBITDA!B:O,5,FALSE)</f>
        <v>578050</v>
      </c>
      <c r="J192" s="11">
        <f>VLOOKUP(B192,EQIT!B:O,5,FALSE)</f>
        <v>1671823</v>
      </c>
      <c r="K192" s="11">
        <f>VLOOKUP(B192,DEBT!B:O,5,FALSE)</f>
        <v>999851</v>
      </c>
      <c r="L192" s="11">
        <f>VLOOKUP(B192,REV!B:O,5,FALSE)</f>
        <v>1841372</v>
      </c>
      <c r="M192" s="11">
        <f>VLOOKUP(B192,RoA!B:O,5,FALSE)</f>
        <v>12.75</v>
      </c>
      <c r="N192" s="11">
        <f>VLOOKUP(B192,RoE!B:O,5,FALSE)</f>
        <v>21.72</v>
      </c>
      <c r="O192" s="11">
        <f>VLOOKUP(B192,ASSET!B:P,5,FALSE)</f>
        <v>3071035</v>
      </c>
      <c r="P192" s="11">
        <f>VLOOKUP(B192,MCAP!B:P,5,FALSE)</f>
        <v>4998849</v>
      </c>
      <c r="Q192" s="11">
        <f>VLOOKUP(B192,MB!B:O,5,FALSE)</f>
        <v>3.83</v>
      </c>
      <c r="R192" s="11"/>
    </row>
    <row r="193" spans="1:18" x14ac:dyDescent="0.3">
      <c r="A193" s="20" t="s">
        <v>345</v>
      </c>
      <c r="B193" s="20">
        <v>878574</v>
      </c>
      <c r="C193" s="21">
        <f>VLOOKUP(B193,ESGC!B:M,$C$2,FALSE)</f>
        <v>37.711685859336299</v>
      </c>
      <c r="D193" s="21" t="str">
        <f t="shared" si="6"/>
        <v>C</v>
      </c>
      <c r="E193" s="21">
        <f>VLOOKUP(B193,ESG!A:M,4,FALSE)</f>
        <v>68.756705052005898</v>
      </c>
      <c r="F193" s="11" t="b">
        <f t="shared" si="7"/>
        <v>0</v>
      </c>
      <c r="G193" s="23" t="str">
        <f t="shared" si="8"/>
        <v>B</v>
      </c>
      <c r="H193" s="11">
        <f>VLOOKUP(B193,NI!C:P,5,FALSE)</f>
        <v>964000</v>
      </c>
      <c r="I193" s="11">
        <f>VLOOKUP(B193,EBITDA!B:O,5,FALSE)</f>
        <v>2119000</v>
      </c>
      <c r="J193" s="11">
        <f>VLOOKUP(B193,EQIT!B:O,5,FALSE)</f>
        <v>-108000</v>
      </c>
      <c r="K193" s="11">
        <f>VLOOKUP(B193,DEBT!B:O,5,FALSE)</f>
        <v>3589000</v>
      </c>
      <c r="L193" s="11">
        <f>VLOOKUP(B193,REV!B:O,5,FALSE)</f>
        <v>11279000</v>
      </c>
      <c r="M193" s="11">
        <f>VLOOKUP(B193,RoA!B:O,5,FALSE)</f>
        <v>17.12</v>
      </c>
      <c r="N193" s="11">
        <f>VLOOKUP(B193,RoE!B:O,5,FALSE)</f>
        <v>187</v>
      </c>
      <c r="O193" s="11">
        <f>VLOOKUP(B193,ASSET!B:P,5,FALSE)</f>
        <v>6227000</v>
      </c>
      <c r="P193" s="11">
        <f>VLOOKUP(B193,MCAP!B:P,5,FALSE)</f>
        <v>14458500</v>
      </c>
      <c r="Q193" s="11">
        <f>VLOOKUP(B193,MB!B:O,5,FALSE)</f>
        <v>-170.26</v>
      </c>
      <c r="R193" s="11"/>
    </row>
    <row r="194" spans="1:18" x14ac:dyDescent="0.3">
      <c r="A194" s="20" t="s">
        <v>346</v>
      </c>
      <c r="B194" s="20" t="s">
        <v>375</v>
      </c>
      <c r="C194" s="21">
        <f>VLOOKUP(B194,ESGC!B:M,$C$2,FALSE)</f>
        <v>29.9282302817115</v>
      </c>
      <c r="D194" s="21" t="str">
        <f t="shared" si="6"/>
        <v>C</v>
      </c>
      <c r="E194" s="21">
        <f>VLOOKUP(B194,ESG!A:M,4,FALSE)</f>
        <v>56.795236073627102</v>
      </c>
      <c r="F194" s="11" t="b">
        <f t="shared" si="7"/>
        <v>0</v>
      </c>
      <c r="G194" s="23" t="str">
        <f t="shared" si="8"/>
        <v>B</v>
      </c>
      <c r="H194" s="11">
        <f>VLOOKUP(B194,NI!C:P,5,FALSE)</f>
        <v>848600</v>
      </c>
      <c r="I194" s="11">
        <f>VLOOKUP(B194,EBITDA!B:O,5,FALSE)</f>
        <v>1403900</v>
      </c>
      <c r="J194" s="11">
        <f>VLOOKUP(B194,EQIT!B:O,5,FALSE)</f>
        <v>5650300</v>
      </c>
      <c r="K194" s="11">
        <f>VLOOKUP(B194,DEBT!B:O,5,FALSE)</f>
        <v>460100</v>
      </c>
      <c r="L194" s="11">
        <f>VLOOKUP(B194,REV!B:O,5,FALSE)</f>
        <v>4121100</v>
      </c>
      <c r="M194" s="11">
        <f>VLOOKUP(B194,RoA!B:O,5,FALSE)</f>
        <v>12.3</v>
      </c>
      <c r="N194" s="11">
        <f>VLOOKUP(B194,RoE!B:O,5,FALSE)</f>
        <v>15.29</v>
      </c>
      <c r="O194" s="11">
        <f>VLOOKUP(B194,ASSET!B:P,5,FALSE)</f>
        <v>7239000</v>
      </c>
      <c r="P194" s="11">
        <f>VLOOKUP(B194,MCAP!B:P,5,FALSE)</f>
        <v>9037912</v>
      </c>
      <c r="Q194" s="11">
        <f>VLOOKUP(B194,MB!B:O,5,FALSE)</f>
        <v>2.71</v>
      </c>
      <c r="R194" s="11"/>
    </row>
    <row r="195" spans="1:18" x14ac:dyDescent="0.3">
      <c r="A195" s="20" t="s">
        <v>3</v>
      </c>
      <c r="B195" s="20">
        <v>312367</v>
      </c>
      <c r="C195" s="21">
        <f>VLOOKUP(B195,ESGC!B:M,$C$2,FALSE)</f>
        <v>36.641827637444202</v>
      </c>
      <c r="D195" s="21" t="str">
        <f t="shared" si="6"/>
        <v>C</v>
      </c>
      <c r="E195" s="21">
        <f>VLOOKUP(B195,ESG!A:M,4,FALSE)</f>
        <v>36.641827637444202</v>
      </c>
      <c r="F195" s="11" t="b">
        <f t="shared" si="7"/>
        <v>1</v>
      </c>
      <c r="G195" s="23" t="str">
        <f t="shared" si="8"/>
        <v>C</v>
      </c>
      <c r="H195" s="11">
        <f>VLOOKUP(B195,NI!C:P,5,FALSE)</f>
        <v>-107000</v>
      </c>
      <c r="I195" s="11">
        <f>VLOOKUP(B195,EBITDA!B:O,5,FALSE)</f>
        <v>201000</v>
      </c>
      <c r="J195" s="11">
        <f>VLOOKUP(B195,EQIT!B:O,5,FALSE)</f>
        <v>11527000</v>
      </c>
      <c r="K195" s="11">
        <f>VLOOKUP(B195,DEBT!B:O,5,FALSE)</f>
        <v>0</v>
      </c>
      <c r="L195" s="11">
        <f>VLOOKUP(B195,REV!B:O,5,FALSE)</f>
        <v>3026000</v>
      </c>
      <c r="M195" s="11">
        <f>VLOOKUP(B195,RoA!B:O,5,FALSE)</f>
        <v>-1.35</v>
      </c>
      <c r="N195" s="11">
        <f>VLOOKUP(B195,RoE!B:O,5,FALSE)</f>
        <v>-1.82</v>
      </c>
      <c r="O195" s="11">
        <f>VLOOKUP(B195,ASSET!B:P,5,FALSE)</f>
        <v>14701000</v>
      </c>
      <c r="P195" s="11">
        <f>VLOOKUP(B195,MCAP!B:P,5,FALSE)</f>
        <v>11225706</v>
      </c>
      <c r="Q195" s="11">
        <f>VLOOKUP(B195,MB!B:O,5,FALSE)</f>
        <v>1.98</v>
      </c>
      <c r="R195" s="11"/>
    </row>
    <row r="196" spans="1:18" x14ac:dyDescent="0.3">
      <c r="A196" s="20" t="s">
        <v>5</v>
      </c>
      <c r="B196" s="20" t="s">
        <v>351</v>
      </c>
      <c r="C196" s="21">
        <f>VLOOKUP(B196,ESGC!B:M,$C$2,FALSE)</f>
        <v>37.730193595624101</v>
      </c>
      <c r="D196" s="21" t="str">
        <f t="shared" ref="D196:D259" si="9">IF(C196&gt;75,"A",IF(C196&gt;50,"B",IF(C196&gt;25,"C","D")))</f>
        <v>C</v>
      </c>
      <c r="E196" s="21">
        <f>VLOOKUP(B196,ESG!A:M,4,FALSE)</f>
        <v>37.730193595624101</v>
      </c>
      <c r="F196" s="11" t="b">
        <f t="shared" ref="F196:F259" si="10">C196=E196</f>
        <v>1</v>
      </c>
      <c r="G196" s="23" t="str">
        <f t="shared" ref="G196:G259" si="11">IF(E196&gt;75,"A",IF(E196&gt;50,"B",IF(E196&gt;25,"C","D")))</f>
        <v>C</v>
      </c>
      <c r="H196" s="11">
        <f>VLOOKUP(B196,NI!C:P,5,FALSE)</f>
        <v>238038</v>
      </c>
      <c r="I196" s="11">
        <f>VLOOKUP(B196,EBITDA!B:O,5,FALSE)</f>
        <v>561001</v>
      </c>
      <c r="J196" s="11">
        <f>VLOOKUP(B196,EQIT!B:O,5,FALSE)</f>
        <v>1075166</v>
      </c>
      <c r="K196" s="11">
        <f>VLOOKUP(B196,DEBT!B:O,5,FALSE)</f>
        <v>476752</v>
      </c>
      <c r="L196" s="11">
        <f>VLOOKUP(B196,REV!B:O,5,FALSE)</f>
        <v>5142255</v>
      </c>
      <c r="M196" s="11">
        <f>VLOOKUP(B196,RoA!B:O,5,FALSE)</f>
        <v>9.01</v>
      </c>
      <c r="N196" s="11">
        <f>VLOOKUP(B196,RoE!B:O,5,FALSE)</f>
        <v>22.68</v>
      </c>
      <c r="O196" s="11">
        <f>VLOOKUP(B196,ASSET!B:P,5,FALSE)</f>
        <v>2964065</v>
      </c>
      <c r="P196" s="11">
        <f>VLOOKUP(B196,MCAP!B:P,5,FALSE)</f>
        <v>3191770</v>
      </c>
      <c r="Q196" s="11">
        <f>VLOOKUP(B196,MB!B:O,5,FALSE)</f>
        <v>3.48</v>
      </c>
      <c r="R196" s="11"/>
    </row>
    <row r="197" spans="1:18" x14ac:dyDescent="0.3">
      <c r="A197" s="20" t="s">
        <v>11</v>
      </c>
      <c r="B197" s="20">
        <v>277355</v>
      </c>
      <c r="C197" s="21">
        <f>VLOOKUP(B197,ESGC!B:M,$C$2,FALSE)</f>
        <v>44.900541125541103</v>
      </c>
      <c r="D197" s="21" t="str">
        <f t="shared" si="9"/>
        <v>C</v>
      </c>
      <c r="E197" s="21">
        <f>VLOOKUP(B197,ESG!A:M,4,FALSE)</f>
        <v>44.900541125541103</v>
      </c>
      <c r="F197" s="11" t="b">
        <f t="shared" si="10"/>
        <v>1</v>
      </c>
      <c r="G197" s="23" t="str">
        <f t="shared" si="11"/>
        <v>C</v>
      </c>
      <c r="H197" s="11">
        <f>VLOOKUP(B197,NI!C:P,5,FALSE)</f>
        <v>145138</v>
      </c>
      <c r="I197" s="11">
        <f>VLOOKUP(B197,EBITDA!B:O,5,FALSE)</f>
        <v>335440</v>
      </c>
      <c r="J197" s="11">
        <f>VLOOKUP(B197,EQIT!B:O,5,FALSE)</f>
        <v>1568770</v>
      </c>
      <c r="K197" s="11">
        <f>VLOOKUP(B197,DEBT!B:O,5,FALSE)</f>
        <v>199855</v>
      </c>
      <c r="L197" s="11">
        <f>VLOOKUP(B197,REV!B:O,5,FALSE)</f>
        <v>790924</v>
      </c>
      <c r="M197" s="11">
        <f>VLOOKUP(B197,RoA!B:O,5,FALSE)</f>
        <v>9.7100000000000009</v>
      </c>
      <c r="N197" s="11">
        <f>VLOOKUP(B197,RoE!B:O,5,FALSE)</f>
        <v>9.92</v>
      </c>
      <c r="O197" s="11">
        <f>VLOOKUP(B197,ASSET!B:P,5,FALSE)</f>
        <v>1657233</v>
      </c>
      <c r="P197" s="11">
        <f>VLOOKUP(B197,MCAP!B:P,5,FALSE)</f>
        <v>2555819</v>
      </c>
      <c r="Q197" s="11">
        <f>VLOOKUP(B197,MB!B:O,5,FALSE)</f>
        <v>1.9</v>
      </c>
      <c r="R197" s="11"/>
    </row>
    <row r="198" spans="1:18" x14ac:dyDescent="0.3">
      <c r="A198" s="20" t="s">
        <v>12</v>
      </c>
      <c r="B198" s="20">
        <v>130298</v>
      </c>
      <c r="C198" s="21">
        <f>VLOOKUP(B198,ESGC!B:M,$C$2,FALSE)</f>
        <v>43.691094661689498</v>
      </c>
      <c r="D198" s="21" t="str">
        <f t="shared" si="9"/>
        <v>C</v>
      </c>
      <c r="E198" s="21">
        <f>VLOOKUP(B198,ESG!A:M,4,FALSE)</f>
        <v>43.691094661689498</v>
      </c>
      <c r="F198" s="11" t="b">
        <f t="shared" si="10"/>
        <v>1</v>
      </c>
      <c r="G198" s="23" t="str">
        <f t="shared" si="11"/>
        <v>C</v>
      </c>
      <c r="H198" s="11">
        <f>VLOOKUP(B198,NI!C:P,5,FALSE)</f>
        <v>194202</v>
      </c>
      <c r="I198" s="11">
        <f>VLOOKUP(B198,EBITDA!B:O,5,FALSE)</f>
        <v>333203</v>
      </c>
      <c r="J198" s="11">
        <f>VLOOKUP(B198,EQIT!B:O,5,FALSE)</f>
        <v>1065771</v>
      </c>
      <c r="K198" s="11">
        <f>VLOOKUP(B198,DEBT!B:O,5,FALSE)</f>
        <v>932264</v>
      </c>
      <c r="L198" s="11">
        <f>VLOOKUP(B198,REV!B:O,5,FALSE)</f>
        <v>2467115</v>
      </c>
      <c r="M198" s="11">
        <f>VLOOKUP(B198,RoA!B:O,5,FALSE)</f>
        <v>7.79</v>
      </c>
      <c r="N198" s="11">
        <f>VLOOKUP(B198,RoE!B:O,5,FALSE)</f>
        <v>16.57</v>
      </c>
      <c r="O198" s="11">
        <f>VLOOKUP(B198,ASSET!B:P,5,FALSE)</f>
        <v>2821881</v>
      </c>
      <c r="P198" s="11">
        <f>VLOOKUP(B198,MCAP!B:P,5,FALSE)</f>
        <v>2028854</v>
      </c>
      <c r="Q198" s="11">
        <f>VLOOKUP(B198,MB!B:O,5,FALSE)</f>
        <v>3.1</v>
      </c>
      <c r="R198" s="11"/>
    </row>
    <row r="199" spans="1:18" x14ac:dyDescent="0.3">
      <c r="A199" s="20" t="s">
        <v>13</v>
      </c>
      <c r="B199" s="20">
        <v>325596</v>
      </c>
      <c r="C199" s="21">
        <f>VLOOKUP(B199,ESGC!B:M,$C$2,FALSE)</f>
        <v>26.693472306755901</v>
      </c>
      <c r="D199" s="21" t="str">
        <f t="shared" si="9"/>
        <v>C</v>
      </c>
      <c r="E199" s="21">
        <f>VLOOKUP(B199,ESG!A:M,4,FALSE)</f>
        <v>36.405812538040102</v>
      </c>
      <c r="F199" s="11" t="b">
        <f t="shared" si="10"/>
        <v>0</v>
      </c>
      <c r="G199" s="23" t="str">
        <f t="shared" si="11"/>
        <v>C</v>
      </c>
      <c r="H199" s="11">
        <f>VLOOKUP(B199,NI!C:P,5,FALSE)</f>
        <v>238379</v>
      </c>
      <c r="I199" s="11">
        <f>VLOOKUP(B199,EBITDA!B:O,5,FALSE)</f>
        <v>546611</v>
      </c>
      <c r="J199" s="11">
        <f>VLOOKUP(B199,EQIT!B:O,5,FALSE)</f>
        <v>2108585</v>
      </c>
      <c r="K199" s="11">
        <f>VLOOKUP(B199,DEBT!B:O,5,FALSE)</f>
        <v>877893</v>
      </c>
      <c r="L199" s="11">
        <f>VLOOKUP(B199,REV!B:O,5,FALSE)</f>
        <v>2535501</v>
      </c>
      <c r="M199" s="11">
        <f>VLOOKUP(B199,RoA!B:O,5,FALSE)</f>
        <v>7.3</v>
      </c>
      <c r="N199" s="11">
        <f>VLOOKUP(B199,RoE!B:O,5,FALSE)</f>
        <v>12.05</v>
      </c>
      <c r="O199" s="11">
        <f>VLOOKUP(B199,ASSET!B:P,5,FALSE)</f>
        <v>3625625</v>
      </c>
      <c r="P199" s="11">
        <f>VLOOKUP(B199,MCAP!B:P,5,FALSE)</f>
        <v>2779435</v>
      </c>
      <c r="Q199" s="11">
        <f>VLOOKUP(B199,MB!B:O,5,FALSE)</f>
        <v>1.4</v>
      </c>
      <c r="R199" s="11"/>
    </row>
    <row r="200" spans="1:18" x14ac:dyDescent="0.3">
      <c r="A200" s="20" t="s">
        <v>14</v>
      </c>
      <c r="B200" s="20">
        <v>906979</v>
      </c>
      <c r="C200" s="21">
        <f>VLOOKUP(B200,ESGC!B:M,$C$2,FALSE)</f>
        <v>48.125626959247597</v>
      </c>
      <c r="D200" s="21" t="str">
        <f t="shared" si="9"/>
        <v>C</v>
      </c>
      <c r="E200" s="21">
        <f>VLOOKUP(B200,ESG!A:M,4,FALSE)</f>
        <v>48.125626959247597</v>
      </c>
      <c r="F200" s="11" t="b">
        <f t="shared" si="10"/>
        <v>1</v>
      </c>
      <c r="G200" s="23" t="str">
        <f t="shared" si="11"/>
        <v>C</v>
      </c>
      <c r="H200" s="11">
        <f>VLOOKUP(B200,NI!C:P,5,FALSE)</f>
        <v>288000</v>
      </c>
      <c r="I200" s="11">
        <f>VLOOKUP(B200,EBITDA!B:O,5,FALSE)</f>
        <v>755800</v>
      </c>
      <c r="J200" s="11">
        <f>VLOOKUP(B200,EQIT!B:O,5,FALSE)</f>
        <v>2823500</v>
      </c>
      <c r="K200" s="11">
        <f>VLOOKUP(B200,DEBT!B:O,5,FALSE)</f>
        <v>1970800</v>
      </c>
      <c r="L200" s="11">
        <f>VLOOKUP(B200,REV!B:O,5,FALSE)</f>
        <v>3681700</v>
      </c>
      <c r="M200" s="11">
        <f>VLOOKUP(B200,RoA!B:O,5,FALSE)</f>
        <v>4.5999999999999996</v>
      </c>
      <c r="N200" s="11">
        <f>VLOOKUP(B200,RoE!B:O,5,FALSE)</f>
        <v>10.46</v>
      </c>
      <c r="O200" s="11">
        <f>VLOOKUP(B200,ASSET!B:P,5,FALSE)</f>
        <v>8201500</v>
      </c>
      <c r="P200" s="11">
        <f>VLOOKUP(B200,MCAP!B:P,5,FALSE)</f>
        <v>3222905</v>
      </c>
      <c r="Q200" s="11">
        <f>VLOOKUP(B200,MB!B:O,5,FALSE)</f>
        <v>1.36</v>
      </c>
      <c r="R200" s="11"/>
    </row>
    <row r="201" spans="1:18" x14ac:dyDescent="0.3">
      <c r="A201" s="20" t="s">
        <v>18</v>
      </c>
      <c r="B201" s="20">
        <v>891399</v>
      </c>
      <c r="C201" s="21">
        <f>VLOOKUP(B201,ESGC!B:M,$C$2,FALSE)</f>
        <v>28.150376114413099</v>
      </c>
      <c r="D201" s="21" t="str">
        <f t="shared" si="9"/>
        <v>C</v>
      </c>
      <c r="E201" s="21">
        <f>VLOOKUP(B201,ESG!A:M,4,FALSE)</f>
        <v>43.800752228826099</v>
      </c>
      <c r="F201" s="11" t="b">
        <f t="shared" si="10"/>
        <v>0</v>
      </c>
      <c r="G201" s="23" t="str">
        <f t="shared" si="11"/>
        <v>C</v>
      </c>
      <c r="H201" s="11">
        <f>VLOOKUP(B201,NI!C:P,5,FALSE)</f>
        <v>645000</v>
      </c>
      <c r="I201" s="11">
        <f>VLOOKUP(B201,EBITDA!B:O,5,FALSE)</f>
        <v>1312000</v>
      </c>
      <c r="J201" s="11">
        <f>VLOOKUP(B201,EQIT!B:O,5,FALSE)</f>
        <v>2672000</v>
      </c>
      <c r="K201" s="11">
        <f>VLOOKUP(B201,DEBT!B:O,5,FALSE)</f>
        <v>592000</v>
      </c>
      <c r="L201" s="11">
        <f>VLOOKUP(B201,REV!B:O,5,FALSE)</f>
        <v>19166000</v>
      </c>
      <c r="M201" s="11">
        <f>VLOOKUP(B201,RoA!B:O,5,FALSE)</f>
        <v>9.6</v>
      </c>
      <c r="N201" s="11">
        <f>VLOOKUP(B201,RoE!B:O,5,FALSE)</f>
        <v>33.340000000000003</v>
      </c>
      <c r="O201" s="11">
        <f>VLOOKUP(B201,ASSET!B:P,5,FALSE)</f>
        <v>8169000</v>
      </c>
      <c r="P201" s="11">
        <f>VLOOKUP(B201,MCAP!B:P,5,FALSE)</f>
        <v>21947840</v>
      </c>
      <c r="Q201" s="11">
        <f>VLOOKUP(B201,MB!B:O,5,FALSE)</f>
        <v>12.91</v>
      </c>
      <c r="R201" s="11"/>
    </row>
    <row r="202" spans="1:18" x14ac:dyDescent="0.3">
      <c r="A202" s="20" t="s">
        <v>19</v>
      </c>
      <c r="B202" s="20">
        <v>670942</v>
      </c>
      <c r="C202" s="21">
        <f>VLOOKUP(B202,ESGC!B:M,$C$2,FALSE)</f>
        <v>25.707570579494799</v>
      </c>
      <c r="D202" s="21" t="str">
        <f t="shared" si="9"/>
        <v>C</v>
      </c>
      <c r="E202" s="21">
        <f>VLOOKUP(B202,ESG!A:M,4,FALSE)</f>
        <v>45.415141158989499</v>
      </c>
      <c r="F202" s="11" t="b">
        <f t="shared" si="10"/>
        <v>0</v>
      </c>
      <c r="G202" s="23" t="str">
        <f t="shared" si="11"/>
        <v>C</v>
      </c>
      <c r="H202" s="11">
        <f>VLOOKUP(B202,NI!C:P,5,FALSE)</f>
        <v>607000</v>
      </c>
      <c r="I202" s="11">
        <f>VLOOKUP(B202,EBITDA!B:O,5,FALSE)</f>
        <v>2125000</v>
      </c>
      <c r="J202" s="11">
        <f>VLOOKUP(B202,EQIT!B:O,5,FALSE)</f>
        <v>6963000</v>
      </c>
      <c r="K202" s="11">
        <f>VLOOKUP(B202,DEBT!B:O,5,FALSE)</f>
        <v>8108000</v>
      </c>
      <c r="L202" s="11">
        <f>VLOOKUP(B202,REV!B:O,5,FALSE)</f>
        <v>7839000</v>
      </c>
      <c r="M202" s="11">
        <f>VLOOKUP(B202,RoA!B:O,5,FALSE)</f>
        <v>4.08</v>
      </c>
      <c r="N202" s="11">
        <f>VLOOKUP(B202,RoE!B:O,5,FALSE)</f>
        <v>8.85</v>
      </c>
      <c r="O202" s="11">
        <f>VLOOKUP(B202,ASSET!B:P,5,FALSE)</f>
        <v>22657000</v>
      </c>
      <c r="P202" s="11">
        <f>VLOOKUP(B202,MCAP!B:P,5,FALSE)</f>
        <v>7061098</v>
      </c>
      <c r="Q202" s="11">
        <f>VLOOKUP(B202,MB!B:O,5,FALSE)</f>
        <v>1.24</v>
      </c>
      <c r="R202" s="11"/>
    </row>
    <row r="203" spans="1:18" x14ac:dyDescent="0.3">
      <c r="A203" s="20" t="s">
        <v>23</v>
      </c>
      <c r="B203" s="20">
        <v>680902</v>
      </c>
      <c r="C203" s="21">
        <f>VLOOKUP(B203,ESGC!B:M,$C$2,FALSE)</f>
        <v>45.210537933113599</v>
      </c>
      <c r="D203" s="21" t="str">
        <f t="shared" si="9"/>
        <v>C</v>
      </c>
      <c r="E203" s="21">
        <f>VLOOKUP(B203,ESG!A:M,4,FALSE)</f>
        <v>45.210537933113599</v>
      </c>
      <c r="F203" s="11" t="b">
        <f t="shared" si="10"/>
        <v>1</v>
      </c>
      <c r="G203" s="23" t="str">
        <f t="shared" si="11"/>
        <v>C</v>
      </c>
      <c r="H203" s="11">
        <f>VLOOKUP(B203,NI!C:P,5,FALSE)</f>
        <v>347246</v>
      </c>
      <c r="I203" s="11">
        <f>VLOOKUP(B203,EBITDA!B:O,5,FALSE)</f>
        <v>1030836</v>
      </c>
      <c r="J203" s="11">
        <f>VLOOKUP(B203,EQIT!B:O,5,FALSE)</f>
        <v>2991322</v>
      </c>
      <c r="K203" s="11">
        <f>VLOOKUP(B203,DEBT!B:O,5,FALSE)</f>
        <v>4333146</v>
      </c>
      <c r="L203" s="11">
        <f>VLOOKUP(B203,REV!B:O,5,FALSE)</f>
        <v>1593504</v>
      </c>
      <c r="M203" s="11">
        <f>VLOOKUP(B203,RoA!B:O,5,FALSE)</f>
        <v>6.62</v>
      </c>
      <c r="N203" s="11">
        <f>VLOOKUP(B203,RoE!B:O,5,FALSE)</f>
        <v>11.55</v>
      </c>
      <c r="O203" s="11">
        <f>VLOOKUP(B203,ASSET!B:P,5,FALSE)</f>
        <v>7830237</v>
      </c>
      <c r="P203" s="11">
        <f>VLOOKUP(B203,MCAP!B:P,5,FALSE)</f>
        <v>11639363</v>
      </c>
      <c r="Q203" s="11">
        <f>VLOOKUP(B203,MB!B:O,5,FALSE)</f>
        <v>5.23</v>
      </c>
      <c r="R203" s="11"/>
    </row>
    <row r="204" spans="1:18" x14ac:dyDescent="0.3">
      <c r="A204" s="20" t="s">
        <v>31</v>
      </c>
      <c r="B204" s="20">
        <v>921983</v>
      </c>
      <c r="C204" s="21">
        <f>VLOOKUP(B204,ESGC!B:M,$C$2,FALSE)</f>
        <v>38.664189649302003</v>
      </c>
      <c r="D204" s="21" t="str">
        <f t="shared" si="9"/>
        <v>C</v>
      </c>
      <c r="E204" s="21">
        <f>VLOOKUP(B204,ESG!A:M,4,FALSE)</f>
        <v>38.664189649302003</v>
      </c>
      <c r="F204" s="11" t="b">
        <f t="shared" si="10"/>
        <v>1</v>
      </c>
      <c r="G204" s="23" t="str">
        <f t="shared" si="11"/>
        <v>C</v>
      </c>
      <c r="H204" s="11">
        <f>VLOOKUP(B204,NI!C:P,5,FALSE)</f>
        <v>706274</v>
      </c>
      <c r="I204" s="11">
        <f>VLOOKUP(B204,EBITDA!B:O,5,FALSE)</f>
        <v>8972632</v>
      </c>
      <c r="J204" s="11">
        <f>VLOOKUP(B204,EQIT!B:O,5,FALSE)</f>
        <v>16410334</v>
      </c>
      <c r="K204" s="11">
        <f>VLOOKUP(B204,DEBT!B:O,5,FALSE)</f>
        <v>4921573</v>
      </c>
      <c r="L204" s="11">
        <f>VLOOKUP(B204,REV!B:O,5,FALSE)</f>
        <v>12389750</v>
      </c>
      <c r="M204" s="11">
        <f>VLOOKUP(B204,RoA!B:O,5,FALSE)</f>
        <v>2.89</v>
      </c>
      <c r="N204" s="11">
        <f>VLOOKUP(B204,RoE!B:O,5,FALSE)</f>
        <v>4.46</v>
      </c>
      <c r="O204" s="11">
        <f>VLOOKUP(B204,ASSET!B:P,5,FALSE)</f>
        <v>29186485</v>
      </c>
      <c r="P204" s="11">
        <f>VLOOKUP(B204,MCAP!B:P,5,FALSE)</f>
        <v>24945936</v>
      </c>
      <c r="Q204" s="11">
        <f>VLOOKUP(B204,MB!B:O,5,FALSE)</f>
        <v>2.4700000000000002</v>
      </c>
      <c r="R204" s="11"/>
    </row>
    <row r="205" spans="1:18" x14ac:dyDescent="0.3">
      <c r="A205" s="20" t="s">
        <v>32</v>
      </c>
      <c r="B205" s="20">
        <v>132808</v>
      </c>
      <c r="C205" s="21">
        <f>VLOOKUP(B205,ESGC!B:M,$C$2,FALSE)</f>
        <v>43.635272213661999</v>
      </c>
      <c r="D205" s="21" t="str">
        <f t="shared" si="9"/>
        <v>C</v>
      </c>
      <c r="E205" s="21">
        <f>VLOOKUP(B205,ESG!A:M,4,FALSE)</f>
        <v>43.635272213661999</v>
      </c>
      <c r="F205" s="11" t="b">
        <f t="shared" si="10"/>
        <v>1</v>
      </c>
      <c r="G205" s="23" t="str">
        <f t="shared" si="11"/>
        <v>C</v>
      </c>
      <c r="H205" s="11">
        <f>VLOOKUP(B205,NI!C:P,5,FALSE)</f>
        <v>361755</v>
      </c>
      <c r="I205" s="11">
        <f>VLOOKUP(B205,EBITDA!B:O,5,FALSE)</f>
        <v>662839</v>
      </c>
      <c r="J205" s="11">
        <f>VLOOKUP(B205,EQIT!B:O,5,FALSE)</f>
        <v>725541</v>
      </c>
      <c r="K205" s="11">
        <f>VLOOKUP(B205,DEBT!B:O,5,FALSE)</f>
        <v>6777121</v>
      </c>
      <c r="L205" s="11">
        <f>VLOOKUP(B205,REV!B:O,5,FALSE)</f>
        <v>1457918</v>
      </c>
      <c r="M205" s="11">
        <f>VLOOKUP(B205,RoA!B:O,5,FALSE)</f>
        <v>6.56</v>
      </c>
      <c r="N205" s="11">
        <f>VLOOKUP(B205,RoE!B:O,5,FALSE)</f>
        <v>41.17</v>
      </c>
      <c r="O205" s="11">
        <f>VLOOKUP(B205,ASSET!B:P,5,FALSE)</f>
        <v>9378438</v>
      </c>
      <c r="P205" s="11">
        <f>VLOOKUP(B205,MCAP!B:P,5,FALSE)</f>
        <v>1341889</v>
      </c>
      <c r="Q205" s="11">
        <f>VLOOKUP(B205,MB!B:O,5,FALSE)</f>
        <v>4.28</v>
      </c>
      <c r="R205" s="11"/>
    </row>
    <row r="206" spans="1:18" x14ac:dyDescent="0.3">
      <c r="A206" s="20" t="s">
        <v>37</v>
      </c>
      <c r="B206" s="20" t="s">
        <v>355</v>
      </c>
      <c r="C206" s="21">
        <f>VLOOKUP(B206,ESGC!B:M,$C$2,FALSE)</f>
        <v>43.053331094982198</v>
      </c>
      <c r="D206" s="21" t="str">
        <f t="shared" si="9"/>
        <v>C</v>
      </c>
      <c r="E206" s="21">
        <f>VLOOKUP(B206,ESG!A:M,4,FALSE)</f>
        <v>43.053331094982198</v>
      </c>
      <c r="F206" s="11" t="b">
        <f t="shared" si="10"/>
        <v>1</v>
      </c>
      <c r="G206" s="23" t="str">
        <f t="shared" si="11"/>
        <v>C</v>
      </c>
      <c r="H206" s="11">
        <f>VLOOKUP(B206,NI!C:P,5,FALSE)</f>
        <v>447796</v>
      </c>
      <c r="I206" s="11">
        <f>VLOOKUP(B206,EBITDA!B:O,5,FALSE)</f>
        <v>688445</v>
      </c>
      <c r="J206" s="11">
        <f>VLOOKUP(B206,EQIT!B:O,5,FALSE)</f>
        <v>4187905</v>
      </c>
      <c r="K206" s="11">
        <f>VLOOKUP(B206,DEBT!B:O,5,FALSE)</f>
        <v>983117</v>
      </c>
      <c r="L206" s="11">
        <f>VLOOKUP(B206,REV!B:O,5,FALSE)</f>
        <v>8913986</v>
      </c>
      <c r="M206" s="11">
        <f>VLOOKUP(B206,RoA!B:O,5,FALSE)</f>
        <v>1.92</v>
      </c>
      <c r="N206" s="11">
        <f>VLOOKUP(B206,RoE!B:O,5,FALSE)</f>
        <v>10.85</v>
      </c>
      <c r="O206" s="11">
        <f>VLOOKUP(B206,ASSET!B:P,5,FALSE)</f>
        <v>24065214</v>
      </c>
      <c r="P206" s="11">
        <f>VLOOKUP(B206,MCAP!B:P,5,FALSE)</f>
        <v>3521056</v>
      </c>
      <c r="Q206" s="11">
        <f>VLOOKUP(B206,MB!B:O,5,FALSE)</f>
        <v>1.54</v>
      </c>
      <c r="R206" s="11"/>
    </row>
    <row r="207" spans="1:18" x14ac:dyDescent="0.3">
      <c r="A207" s="20" t="s">
        <v>41</v>
      </c>
      <c r="B207" s="20">
        <v>544616</v>
      </c>
      <c r="C207" s="21">
        <f>VLOOKUP(B207,ESGC!B:M,$C$2,FALSE)</f>
        <v>33.375169584598403</v>
      </c>
      <c r="D207" s="21" t="str">
        <f t="shared" si="9"/>
        <v>C</v>
      </c>
      <c r="E207" s="21">
        <f>VLOOKUP(B207,ESG!A:M,4,FALSE)</f>
        <v>33.375169584598403</v>
      </c>
      <c r="F207" s="11" t="b">
        <f t="shared" si="10"/>
        <v>1</v>
      </c>
      <c r="G207" s="23" t="str">
        <f t="shared" si="11"/>
        <v>C</v>
      </c>
      <c r="H207" s="11">
        <f>VLOOKUP(B207,NI!C:P,5,FALSE)</f>
        <v>641606</v>
      </c>
      <c r="I207" s="11">
        <f>VLOOKUP(B207,EBITDA!B:O,5,FALSE)</f>
        <v>1297428</v>
      </c>
      <c r="J207" s="11">
        <f>VLOOKUP(B207,EQIT!B:O,5,FALSE)</f>
        <v>229687</v>
      </c>
      <c r="K207" s="11">
        <f>VLOOKUP(B207,DEBT!B:O,5,FALSE)</f>
        <v>2318710</v>
      </c>
      <c r="L207" s="11">
        <f>VLOOKUP(B207,REV!B:O,5,FALSE)</f>
        <v>6522706</v>
      </c>
      <c r="M207" s="11">
        <f>VLOOKUP(B207,RoA!B:O,5,FALSE)</f>
        <v>14.4</v>
      </c>
      <c r="N207" s="11">
        <f>VLOOKUP(B207,RoE!B:O,5,FALSE)</f>
        <v>202.76</v>
      </c>
      <c r="O207" s="11">
        <f>VLOOKUP(B207,ASSET!B:P,5,FALSE)</f>
        <v>5218829</v>
      </c>
      <c r="P207" s="11">
        <f>VLOOKUP(B207,MCAP!B:P,5,FALSE)</f>
        <v>8313528</v>
      </c>
      <c r="Q207" s="11">
        <f>VLOOKUP(B207,MB!B:O,5,FALSE)</f>
        <v>-19.12</v>
      </c>
      <c r="R207" s="11"/>
    </row>
    <row r="208" spans="1:18" x14ac:dyDescent="0.3">
      <c r="A208" s="20" t="s">
        <v>42</v>
      </c>
      <c r="B208" s="20">
        <v>130502</v>
      </c>
      <c r="C208" s="21">
        <f>VLOOKUP(B208,ESGC!B:M,$C$2,FALSE)</f>
        <v>48.671819210041903</v>
      </c>
      <c r="D208" s="21" t="str">
        <f t="shared" si="9"/>
        <v>C</v>
      </c>
      <c r="E208" s="21">
        <f>VLOOKUP(B208,ESG!A:M,4,FALSE)</f>
        <v>48.671819210041903</v>
      </c>
      <c r="F208" s="11" t="b">
        <f t="shared" si="10"/>
        <v>1</v>
      </c>
      <c r="G208" s="23" t="str">
        <f t="shared" si="11"/>
        <v>C</v>
      </c>
      <c r="H208" s="11">
        <f>VLOOKUP(B208,NI!C:P,5,FALSE)</f>
        <v>116132</v>
      </c>
      <c r="I208" s="11">
        <f>VLOOKUP(B208,EBITDA!B:O,5,FALSE)</f>
        <v>418099</v>
      </c>
      <c r="J208" s="11">
        <f>VLOOKUP(B208,EQIT!B:O,5,FALSE)</f>
        <v>2916396</v>
      </c>
      <c r="K208" s="11">
        <f>VLOOKUP(B208,DEBT!B:O,5,FALSE)</f>
        <v>3674457</v>
      </c>
      <c r="L208" s="11">
        <f>VLOOKUP(B208,REV!B:O,5,FALSE)</f>
        <v>854208</v>
      </c>
      <c r="M208" s="11">
        <f>VLOOKUP(B208,RoA!B:O,5,FALSE)</f>
        <v>6.99</v>
      </c>
      <c r="N208" s="11">
        <f>VLOOKUP(B208,RoE!B:O,5,FALSE)</f>
        <v>13.73</v>
      </c>
      <c r="O208" s="11">
        <f>VLOOKUP(B208,ASSET!B:P,5,FALSE)</f>
        <v>7173374</v>
      </c>
      <c r="P208" s="11">
        <f>VLOOKUP(B208,MCAP!B:P,5,FALSE)</f>
        <v>4671927</v>
      </c>
      <c r="Q208" s="11">
        <f>VLOOKUP(B208,MB!B:O,5,FALSE)</f>
        <v>2.74</v>
      </c>
      <c r="R208" s="11"/>
    </row>
    <row r="209" spans="1:18" x14ac:dyDescent="0.3">
      <c r="A209" s="20" t="s">
        <v>49</v>
      </c>
      <c r="B209" s="20">
        <v>992305</v>
      </c>
      <c r="C209" s="21">
        <f>VLOOKUP(B209,ESGC!B:M,$C$2,FALSE)</f>
        <v>40.719711086015401</v>
      </c>
      <c r="D209" s="21" t="str">
        <f t="shared" si="9"/>
        <v>C</v>
      </c>
      <c r="E209" s="21">
        <f>VLOOKUP(B209,ESG!A:M,4,FALSE)</f>
        <v>40.719711086015401</v>
      </c>
      <c r="F209" s="11" t="b">
        <f t="shared" si="10"/>
        <v>1</v>
      </c>
      <c r="G209" s="23" t="str">
        <f t="shared" si="11"/>
        <v>C</v>
      </c>
      <c r="H209" s="11">
        <f>VLOOKUP(B209,NI!C:P,5,FALSE)</f>
        <v>1498000</v>
      </c>
      <c r="I209" s="11">
        <f>VLOOKUP(B209,EBITDA!B:O,5,FALSE)</f>
        <v>3110000</v>
      </c>
      <c r="J209" s="11">
        <f>VLOOKUP(B209,EQIT!B:O,5,FALSE)</f>
        <v>12955000</v>
      </c>
      <c r="K209" s="11">
        <f>VLOOKUP(B209,DEBT!B:O,5,FALSE)</f>
        <v>28820000</v>
      </c>
      <c r="L209" s="11">
        <f>VLOOKUP(B209,REV!B:O,5,FALSE)</f>
        <v>10404000</v>
      </c>
      <c r="M209" s="11">
        <f>VLOOKUP(B209,RoA!B:O,5,FALSE)</f>
        <v>1.45</v>
      </c>
      <c r="N209" s="11">
        <f>VLOOKUP(B209,RoE!B:O,5,FALSE)</f>
        <v>11.71</v>
      </c>
      <c r="O209" s="11">
        <f>VLOOKUP(B209,ASSET!B:P,5,FALSE)</f>
        <v>152015000</v>
      </c>
      <c r="P209" s="11">
        <f>VLOOKUP(B209,MCAP!B:P,5,FALSE)</f>
        <v>15356950</v>
      </c>
      <c r="Q209" s="11">
        <f>VLOOKUP(B209,MB!B:O,5,FALSE)</f>
        <v>1.74</v>
      </c>
      <c r="R209" s="11"/>
    </row>
    <row r="210" spans="1:18" x14ac:dyDescent="0.3">
      <c r="A210" s="20" t="s">
        <v>53</v>
      </c>
      <c r="B210" s="20">
        <v>545725</v>
      </c>
      <c r="C210" s="21">
        <f>VLOOKUP(B210,ESGC!B:M,$C$2,FALSE)</f>
        <v>29.312221396731001</v>
      </c>
      <c r="D210" s="21" t="str">
        <f t="shared" si="9"/>
        <v>C</v>
      </c>
      <c r="E210" s="21">
        <f>VLOOKUP(B210,ESG!A:M,4,FALSE)</f>
        <v>46.124442793462102</v>
      </c>
      <c r="F210" s="11" t="b">
        <f t="shared" si="10"/>
        <v>0</v>
      </c>
      <c r="G210" s="23" t="str">
        <f t="shared" si="11"/>
        <v>C</v>
      </c>
      <c r="H210" s="11">
        <f>VLOOKUP(B210,NI!C:P,5,FALSE)</f>
        <v>781900</v>
      </c>
      <c r="I210" s="11">
        <f>VLOOKUP(B210,EBITDA!B:O,5,FALSE)</f>
        <v>1669900</v>
      </c>
      <c r="J210" s="11">
        <f>VLOOKUP(B210,EQIT!B:O,5,FALSE)</f>
        <v>5805500</v>
      </c>
      <c r="K210" s="11">
        <f>VLOOKUP(B210,DEBT!B:O,5,FALSE)</f>
        <v>1113098</v>
      </c>
      <c r="L210" s="11">
        <f>VLOOKUP(B210,REV!B:O,5,FALSE)</f>
        <v>4097500</v>
      </c>
      <c r="M210" s="11">
        <f>VLOOKUP(B210,RoA!B:O,5,FALSE)</f>
        <v>9.5500000000000007</v>
      </c>
      <c r="N210" s="11">
        <f>VLOOKUP(B210,RoE!B:O,5,FALSE)</f>
        <v>13.79</v>
      </c>
      <c r="O210" s="11">
        <f>VLOOKUP(B210,ASSET!B:P,5,FALSE)</f>
        <v>8479000</v>
      </c>
      <c r="P210" s="11">
        <f>VLOOKUP(B210,MCAP!B:P,5,FALSE)</f>
        <v>13719631</v>
      </c>
      <c r="Q210" s="11">
        <f>VLOOKUP(B210,MB!B:O,5,FALSE)</f>
        <v>2.5</v>
      </c>
      <c r="R210" s="11"/>
    </row>
    <row r="211" spans="1:18" x14ac:dyDescent="0.3">
      <c r="A211" s="20" t="s">
        <v>59</v>
      </c>
      <c r="B211" s="20">
        <v>879628</v>
      </c>
      <c r="C211" s="21">
        <f>VLOOKUP(B211,ESGC!B:M,$C$2,FALSE)</f>
        <v>28.954759571306599</v>
      </c>
      <c r="D211" s="21" t="str">
        <f t="shared" si="9"/>
        <v>C</v>
      </c>
      <c r="E211" s="21">
        <f>VLOOKUP(B211,ESG!A:M,4,FALSE)</f>
        <v>28.954759571306599</v>
      </c>
      <c r="F211" s="11" t="b">
        <f t="shared" si="10"/>
        <v>1</v>
      </c>
      <c r="G211" s="23" t="str">
        <f t="shared" si="11"/>
        <v>C</v>
      </c>
      <c r="H211" s="11">
        <f>VLOOKUP(B211,NI!C:P,5,FALSE)</f>
        <v>359177</v>
      </c>
      <c r="I211" s="11">
        <f>VLOOKUP(B211,EBITDA!B:O,5,FALSE)</f>
        <v>609551</v>
      </c>
      <c r="J211" s="11">
        <f>VLOOKUP(B211,EQIT!B:O,5,FALSE)</f>
        <v>1107221</v>
      </c>
      <c r="K211" s="11">
        <f>VLOOKUP(B211,DEBT!B:O,5,FALSE)</f>
        <v>83591</v>
      </c>
      <c r="L211" s="11">
        <f>VLOOKUP(B211,REV!B:O,5,FALSE)</f>
        <v>8578614</v>
      </c>
      <c r="M211" s="11">
        <f>VLOOKUP(B211,RoA!B:O,5,FALSE)</f>
        <v>19.98</v>
      </c>
      <c r="N211" s="11">
        <f>VLOOKUP(B211,RoE!B:O,5,FALSE)</f>
        <v>33.42</v>
      </c>
      <c r="O211" s="11">
        <f>VLOOKUP(B211,ASSET!B:P,5,FALSE)</f>
        <v>1800888</v>
      </c>
      <c r="P211" s="11">
        <f>VLOOKUP(B211,MCAP!B:P,5,FALSE)</f>
        <v>9379148</v>
      </c>
      <c r="Q211" s="11">
        <f>VLOOKUP(B211,MB!B:O,5,FALSE)</f>
        <v>8.64</v>
      </c>
      <c r="R211" s="11"/>
    </row>
    <row r="212" spans="1:18" x14ac:dyDescent="0.3">
      <c r="A212" s="20" t="s">
        <v>60</v>
      </c>
      <c r="B212" s="20">
        <v>755148</v>
      </c>
      <c r="C212" s="21">
        <f>VLOOKUP(B212,ESGC!B:M,$C$2,FALSE)</f>
        <v>38.1936537108</v>
      </c>
      <c r="D212" s="21" t="str">
        <f t="shared" si="9"/>
        <v>C</v>
      </c>
      <c r="E212" s="21">
        <f>VLOOKUP(B212,ESG!A:M,4,FALSE)</f>
        <v>38.1936537108</v>
      </c>
      <c r="F212" s="11" t="b">
        <f t="shared" si="10"/>
        <v>1</v>
      </c>
      <c r="G212" s="23" t="str">
        <f t="shared" si="11"/>
        <v>C</v>
      </c>
      <c r="H212" s="11">
        <f>VLOOKUP(B212,NI!C:P,5,FALSE)</f>
        <v>-1854038</v>
      </c>
      <c r="I212" s="11">
        <f>VLOOKUP(B212,EBITDA!B:O,5,FALSE)</f>
        <v>-1460446</v>
      </c>
      <c r="J212" s="11">
        <f>VLOOKUP(B212,EQIT!B:O,5,FALSE)</f>
        <v>101968</v>
      </c>
      <c r="K212" s="11">
        <f>VLOOKUP(B212,DEBT!B:O,5,FALSE)</f>
        <v>500178</v>
      </c>
      <c r="L212" s="11">
        <f>VLOOKUP(B212,REV!B:O,5,FALSE)</f>
        <v>1038614</v>
      </c>
      <c r="M212" s="11">
        <f>VLOOKUP(B212,RoA!B:O,5,FALSE)</f>
        <v>-70.11</v>
      </c>
      <c r="N212" s="11">
        <f>VLOOKUP(B212,RoE!B:O,5,FALSE)</f>
        <v>-169.94</v>
      </c>
      <c r="O212" s="11">
        <f>VLOOKUP(B212,ASSET!B:P,5,FALSE)</f>
        <v>1606674</v>
      </c>
      <c r="P212" s="11">
        <f>VLOOKUP(B212,MCAP!B:P,5,FALSE)</f>
        <v>767418</v>
      </c>
      <c r="Q212" s="11">
        <f>VLOOKUP(B212,MB!B:O,5,FALSE)</f>
        <v>18.989999999999998</v>
      </c>
      <c r="R212" s="11"/>
    </row>
    <row r="213" spans="1:18" x14ac:dyDescent="0.3">
      <c r="A213" s="20" t="s">
        <v>61</v>
      </c>
      <c r="B213" s="20">
        <v>905075</v>
      </c>
      <c r="C213" s="21">
        <f>VLOOKUP(B213,ESGC!B:M,$C$2,FALSE)</f>
        <v>27.0857323232323</v>
      </c>
      <c r="D213" s="21" t="str">
        <f t="shared" si="9"/>
        <v>C</v>
      </c>
      <c r="E213" s="21">
        <f>VLOOKUP(B213,ESG!A:M,4,FALSE)</f>
        <v>44.647655122655102</v>
      </c>
      <c r="F213" s="11" t="b">
        <f t="shared" si="10"/>
        <v>0</v>
      </c>
      <c r="G213" s="23" t="str">
        <f t="shared" si="11"/>
        <v>C</v>
      </c>
      <c r="H213" s="11">
        <f>VLOOKUP(B213,NI!C:P,5,FALSE)</f>
        <v>703000</v>
      </c>
      <c r="I213" s="11">
        <f>VLOOKUP(B213,EBITDA!B:O,5,FALSE)</f>
        <v>1379000</v>
      </c>
      <c r="J213" s="11">
        <f>VLOOKUP(B213,EQIT!B:O,5,FALSE)</f>
        <v>1318000</v>
      </c>
      <c r="K213" s="11">
        <f>VLOOKUP(B213,DEBT!B:O,5,FALSE)</f>
        <v>2615000</v>
      </c>
      <c r="L213" s="11">
        <f>VLOOKUP(B213,REV!B:O,5,FALSE)</f>
        <v>7998000</v>
      </c>
      <c r="M213" s="11">
        <f>VLOOKUP(B213,RoA!B:O,5,FALSE)</f>
        <v>19.760000000000002</v>
      </c>
      <c r="N213" s="11">
        <f>VLOOKUP(B213,RoE!B:O,5,FALSE)</f>
        <v>89.17</v>
      </c>
      <c r="O213" s="11">
        <f>VLOOKUP(B213,ASSET!B:P,5,FALSE)</f>
        <v>6454000</v>
      </c>
      <c r="P213" s="11">
        <f>VLOOKUP(B213,MCAP!B:P,5,FALSE)</f>
        <v>10683560</v>
      </c>
      <c r="Q213" s="11">
        <f>VLOOKUP(B213,MB!B:O,5,FALSE)</f>
        <v>19.12</v>
      </c>
      <c r="R213" s="11"/>
    </row>
    <row r="214" spans="1:18" x14ac:dyDescent="0.3">
      <c r="A214" s="20" t="s">
        <v>62</v>
      </c>
      <c r="B214" s="20">
        <v>134843</v>
      </c>
      <c r="C214" s="21">
        <f>VLOOKUP(B214,ESGC!B:M,$C$2,FALSE)</f>
        <v>27.899719612830602</v>
      </c>
      <c r="D214" s="21" t="str">
        <f t="shared" si="9"/>
        <v>C</v>
      </c>
      <c r="E214" s="21">
        <f>VLOOKUP(B214,ESG!A:M,4,FALSE)</f>
        <v>37.720343180463502</v>
      </c>
      <c r="F214" s="11" t="b">
        <f t="shared" si="10"/>
        <v>0</v>
      </c>
      <c r="G214" s="23" t="str">
        <f t="shared" si="11"/>
        <v>C</v>
      </c>
      <c r="H214" s="11">
        <f>VLOOKUP(B214,NI!C:P,5,FALSE)</f>
        <v>-78721</v>
      </c>
      <c r="I214" s="11">
        <f>VLOOKUP(B214,EBITDA!B:O,5,FALSE)</f>
        <v>2364063</v>
      </c>
      <c r="J214" s="11">
        <f>VLOOKUP(B214,EQIT!B:O,5,FALSE)</f>
        <v>23057234</v>
      </c>
      <c r="K214" s="11">
        <f>VLOOKUP(B214,DEBT!B:O,5,FALSE)</f>
        <v>120505428</v>
      </c>
      <c r="L214" s="11">
        <f>VLOOKUP(B214,REV!B:O,5,FALSE)</f>
        <v>17744314</v>
      </c>
      <c r="M214" s="11">
        <f>VLOOKUP(B214,RoA!B:O,5,FALSE)</f>
        <v>0.56999999999999995</v>
      </c>
      <c r="N214" s="11">
        <f>VLOOKUP(B214,RoE!B:O,5,FALSE)</f>
        <v>-0.33</v>
      </c>
      <c r="O214" s="11">
        <f>VLOOKUP(B214,ASSET!B:P,5,FALSE)</f>
        <v>165913452</v>
      </c>
      <c r="P214" s="11">
        <f>VLOOKUP(B214,MCAP!B:P,5,FALSE)</f>
        <v>12494406</v>
      </c>
      <c r="Q214" s="11">
        <f>VLOOKUP(B214,MB!B:O,5,FALSE)</f>
        <v>0.91</v>
      </c>
      <c r="R214" s="11"/>
    </row>
    <row r="215" spans="1:18" x14ac:dyDescent="0.3">
      <c r="A215" s="20" t="s">
        <v>67</v>
      </c>
      <c r="B215" s="20" t="s">
        <v>356</v>
      </c>
      <c r="C215" s="21">
        <f>VLOOKUP(B215,ESGC!B:M,$C$2,FALSE)</f>
        <v>41.241666666666603</v>
      </c>
      <c r="D215" s="21" t="str">
        <f t="shared" si="9"/>
        <v>C</v>
      </c>
      <c r="E215" s="21">
        <f>VLOOKUP(B215,ESG!A:M,4,FALSE)</f>
        <v>41.241666666666603</v>
      </c>
      <c r="F215" s="11" t="b">
        <f t="shared" si="10"/>
        <v>1</v>
      </c>
      <c r="G215" s="23" t="str">
        <f t="shared" si="11"/>
        <v>C</v>
      </c>
      <c r="H215" s="11">
        <f>VLOOKUP(B215,NI!C:P,5,FALSE)</f>
        <v>-1012066</v>
      </c>
      <c r="I215" s="11">
        <f>VLOOKUP(B215,EBITDA!B:O,5,FALSE)</f>
        <v>-675576</v>
      </c>
      <c r="J215" s="11">
        <f>VLOOKUP(B215,EQIT!B:O,5,FALSE)</f>
        <v>114686</v>
      </c>
      <c r="K215" s="11">
        <f>VLOOKUP(B215,DEBT!B:O,5,FALSE)</f>
        <v>2920100</v>
      </c>
      <c r="L215" s="11">
        <f>VLOOKUP(B215,REV!B:O,5,FALSE)</f>
        <v>5128817</v>
      </c>
      <c r="M215" s="11">
        <f>VLOOKUP(B215,RoA!B:O,5,FALSE)</f>
        <v>-16.57</v>
      </c>
      <c r="N215" s="11">
        <f>VLOOKUP(B215,RoE!B:O,5,FALSE)</f>
        <v>-183.46</v>
      </c>
      <c r="O215" s="11">
        <f>VLOOKUP(B215,ASSET!B:P,5,FALSE)</f>
        <v>4681931</v>
      </c>
      <c r="P215" s="11">
        <f>VLOOKUP(B215,MCAP!B:P,5,FALSE)</f>
        <v>1133292</v>
      </c>
      <c r="Q215" s="11">
        <f>VLOOKUP(B215,MB!B:O,5,FALSE)</f>
        <v>26.02</v>
      </c>
      <c r="R215" s="11"/>
    </row>
    <row r="216" spans="1:18" x14ac:dyDescent="0.3">
      <c r="A216" s="20" t="s">
        <v>71</v>
      </c>
      <c r="B216" s="20">
        <v>904842</v>
      </c>
      <c r="C216" s="21">
        <f>VLOOKUP(B216,ESGC!B:M,$C$2,FALSE)</f>
        <v>33.432180500658703</v>
      </c>
      <c r="D216" s="21" t="str">
        <f t="shared" si="9"/>
        <v>C</v>
      </c>
      <c r="E216" s="21">
        <f>VLOOKUP(B216,ESG!A:M,4,FALSE)</f>
        <v>33.432180500658703</v>
      </c>
      <c r="F216" s="11" t="b">
        <f t="shared" si="10"/>
        <v>1</v>
      </c>
      <c r="G216" s="23" t="str">
        <f t="shared" si="11"/>
        <v>C</v>
      </c>
      <c r="H216" s="11">
        <f>VLOOKUP(B216,NI!C:P,5,FALSE)</f>
        <v>447000</v>
      </c>
      <c r="I216" s="11">
        <f>VLOOKUP(B216,EBITDA!B:O,5,FALSE)</f>
        <v>1984000</v>
      </c>
      <c r="J216" s="11">
        <f>VLOOKUP(B216,EQIT!B:O,5,FALSE)</f>
        <v>2037000</v>
      </c>
      <c r="K216" s="11">
        <f>VLOOKUP(B216,DEBT!B:O,5,FALSE)</f>
        <v>10667000</v>
      </c>
      <c r="L216" s="11">
        <f>VLOOKUP(B216,REV!B:O,5,FALSE)</f>
        <v>11322000</v>
      </c>
      <c r="M216" s="11">
        <f>VLOOKUP(B216,RoA!B:O,5,FALSE)</f>
        <v>4.47</v>
      </c>
      <c r="N216" s="11">
        <f>VLOOKUP(B216,RoE!B:O,5,FALSE)</f>
        <v>23.24</v>
      </c>
      <c r="O216" s="11">
        <f>VLOOKUP(B216,ASSET!B:P,5,FALSE)</f>
        <v>19676000</v>
      </c>
      <c r="P216" s="11">
        <f>VLOOKUP(B216,MCAP!B:P,5,FALSE)</f>
        <v>4366520</v>
      </c>
      <c r="Q216" s="11">
        <f>VLOOKUP(B216,MB!B:O,5,FALSE)</f>
        <v>2.4900000000000002</v>
      </c>
      <c r="R216" s="11"/>
    </row>
    <row r="217" spans="1:18" x14ac:dyDescent="0.3">
      <c r="A217" s="20" t="s">
        <v>74</v>
      </c>
      <c r="B217" s="20">
        <v>328314</v>
      </c>
      <c r="C217" s="21">
        <f>VLOOKUP(B217,ESGC!B:M,$C$2,FALSE)</f>
        <v>30.6996355459057</v>
      </c>
      <c r="D217" s="21" t="str">
        <f t="shared" si="9"/>
        <v>C</v>
      </c>
      <c r="E217" s="21">
        <f>VLOOKUP(B217,ESG!A:M,4,FALSE)</f>
        <v>45.053117245657504</v>
      </c>
      <c r="F217" s="11" t="b">
        <f t="shared" si="10"/>
        <v>0</v>
      </c>
      <c r="G217" s="23" t="str">
        <f t="shared" si="11"/>
        <v>C</v>
      </c>
      <c r="H217" s="11">
        <f>VLOOKUP(B217,NI!C:P,5,FALSE)</f>
        <v>1173000</v>
      </c>
      <c r="I217" s="11" t="str">
        <f>VLOOKUP(B217,EBITDA!B:O,5,FALSE)</f>
        <v>NA</v>
      </c>
      <c r="J217" s="11">
        <f>VLOOKUP(B217,EQIT!B:O,5,FALSE)</f>
        <v>16158000</v>
      </c>
      <c r="K217" s="11">
        <f>VLOOKUP(B217,DEBT!B:O,5,FALSE)</f>
        <v>3586000</v>
      </c>
      <c r="L217" s="11">
        <f>VLOOKUP(B217,REV!B:O,5,FALSE)</f>
        <v>14732000</v>
      </c>
      <c r="M217" s="11">
        <f>VLOOKUP(B217,RoA!B:O,5,FALSE)</f>
        <v>1.91</v>
      </c>
      <c r="N217" s="11">
        <f>VLOOKUP(B217,RoE!B:O,5,FALSE)</f>
        <v>7.28</v>
      </c>
      <c r="O217" s="11">
        <f>VLOOKUP(B217,ASSET!B:P,5,FALSE)</f>
        <v>70222000</v>
      </c>
      <c r="P217" s="11">
        <f>VLOOKUP(B217,MCAP!B:P,5,FALSE)</f>
        <v>17656518</v>
      </c>
      <c r="Q217" s="11">
        <f>VLOOKUP(B217,MB!B:O,5,FALSE)</f>
        <v>1.36</v>
      </c>
      <c r="R217" s="11"/>
    </row>
    <row r="218" spans="1:18" x14ac:dyDescent="0.3">
      <c r="A218" s="20" t="s">
        <v>76</v>
      </c>
      <c r="B218" s="20" t="s">
        <v>359</v>
      </c>
      <c r="C218" s="21">
        <f>VLOOKUP(B218,ESGC!B:M,$C$2,FALSE)</f>
        <v>25.493879809329201</v>
      </c>
      <c r="D218" s="21" t="str">
        <f t="shared" si="9"/>
        <v>C</v>
      </c>
      <c r="E218" s="21">
        <f>VLOOKUP(B218,ESG!A:M,4,FALSE)</f>
        <v>25.493879809329201</v>
      </c>
      <c r="F218" s="11" t="b">
        <f t="shared" si="10"/>
        <v>1</v>
      </c>
      <c r="G218" s="23" t="str">
        <f t="shared" si="11"/>
        <v>C</v>
      </c>
      <c r="H218" s="11">
        <f>VLOOKUP(B218,NI!C:P,5,FALSE)</f>
        <v>-901685</v>
      </c>
      <c r="I218" s="11">
        <f>VLOOKUP(B218,EBITDA!B:O,5,FALSE)</f>
        <v>-872938</v>
      </c>
      <c r="J218" s="11">
        <f>VLOOKUP(B218,EQIT!B:O,5,FALSE)</f>
        <v>2349365</v>
      </c>
      <c r="K218" s="11">
        <f>VLOOKUP(B218,DEBT!B:O,5,FALSE)</f>
        <v>591223</v>
      </c>
      <c r="L218" s="11">
        <f>VLOOKUP(B218,REV!B:O,5,FALSE)</f>
        <v>1970347</v>
      </c>
      <c r="M218" s="11">
        <f>VLOOKUP(B218,RoA!B:O,5,FALSE)</f>
        <v>-18.79</v>
      </c>
      <c r="N218" s="11">
        <f>VLOOKUP(B218,RoE!B:O,5,FALSE)</f>
        <v>-32.15</v>
      </c>
      <c r="O218" s="11">
        <f>VLOOKUP(B218,ASSET!B:P,5,FALSE)</f>
        <v>4164933</v>
      </c>
      <c r="P218" s="11">
        <f>VLOOKUP(B218,MCAP!B:P,5,FALSE)</f>
        <v>2229666</v>
      </c>
      <c r="Q218" s="11">
        <f>VLOOKUP(B218,MB!B:O,5,FALSE)</f>
        <v>1.87</v>
      </c>
      <c r="R218" s="11"/>
    </row>
    <row r="219" spans="1:18" x14ac:dyDescent="0.3">
      <c r="A219" s="20" t="s">
        <v>77</v>
      </c>
      <c r="B219" s="20">
        <v>951545</v>
      </c>
      <c r="C219" s="21">
        <f>VLOOKUP(B219,ESGC!B:M,$C$2,FALSE)</f>
        <v>32.656978654703401</v>
      </c>
      <c r="D219" s="21" t="str">
        <f t="shared" si="9"/>
        <v>C</v>
      </c>
      <c r="E219" s="21">
        <f>VLOOKUP(B219,ESG!A:M,4,FALSE)</f>
        <v>32.656978654703401</v>
      </c>
      <c r="F219" s="11" t="b">
        <f t="shared" si="10"/>
        <v>1</v>
      </c>
      <c r="G219" s="23" t="str">
        <f t="shared" si="11"/>
        <v>C</v>
      </c>
      <c r="H219" s="11" t="e">
        <f>VLOOKUP(B219,NI!C:P,5,FALSE)</f>
        <v>#N/A</v>
      </c>
      <c r="I219" s="11">
        <f>VLOOKUP(B219,EBITDA!B:O,5,FALSE)</f>
        <v>625000</v>
      </c>
      <c r="J219" s="11">
        <f>VLOOKUP(B219,EQIT!B:O,5,FALSE)</f>
        <v>3801000</v>
      </c>
      <c r="K219" s="11">
        <f>VLOOKUP(B219,DEBT!B:O,5,FALSE)</f>
        <v>840000</v>
      </c>
      <c r="L219" s="11">
        <f>VLOOKUP(B219,REV!B:O,5,FALSE)</f>
        <v>4334000</v>
      </c>
      <c r="M219" s="11">
        <f>VLOOKUP(B219,RoA!B:O,5,FALSE)</f>
        <v>3.1</v>
      </c>
      <c r="N219" s="11">
        <f>VLOOKUP(B219,RoE!B:O,5,FALSE)</f>
        <v>11.32</v>
      </c>
      <c r="O219" s="11">
        <f>VLOOKUP(B219,ASSET!B:P,5,FALSE)</f>
        <v>13243000</v>
      </c>
      <c r="P219" s="11">
        <f>VLOOKUP(B219,MCAP!B:P,5,FALSE)</f>
        <v>4709340</v>
      </c>
      <c r="Q219" s="11">
        <f>VLOOKUP(B219,MB!B:O,5,FALSE)</f>
        <v>1.44</v>
      </c>
      <c r="R219" s="11"/>
    </row>
    <row r="220" spans="1:18" x14ac:dyDescent="0.3">
      <c r="A220" s="20" t="s">
        <v>81</v>
      </c>
      <c r="B220" s="20">
        <v>867705</v>
      </c>
      <c r="C220" s="21">
        <f>VLOOKUP(B220,ESGC!B:M,$C$2,FALSE)</f>
        <v>39.511580086580103</v>
      </c>
      <c r="D220" s="21" t="str">
        <f t="shared" si="9"/>
        <v>C</v>
      </c>
      <c r="E220" s="21">
        <f>VLOOKUP(B220,ESG!A:M,4,FALSE)</f>
        <v>39.511580086580103</v>
      </c>
      <c r="F220" s="11" t="b">
        <f t="shared" si="10"/>
        <v>1</v>
      </c>
      <c r="G220" s="23" t="str">
        <f t="shared" si="11"/>
        <v>C</v>
      </c>
      <c r="H220" s="11">
        <f>VLOOKUP(B220,NI!C:P,5,FALSE)</f>
        <v>178276</v>
      </c>
      <c r="I220" s="11">
        <f>VLOOKUP(B220,EBITDA!B:O,5,FALSE)</f>
        <v>321073</v>
      </c>
      <c r="J220" s="11">
        <f>VLOOKUP(B220,EQIT!B:O,5,FALSE)</f>
        <v>1917865</v>
      </c>
      <c r="K220" s="11">
        <f>VLOOKUP(B220,DEBT!B:O,5,FALSE)</f>
        <v>0</v>
      </c>
      <c r="L220" s="11">
        <f>VLOOKUP(B220,REV!B:O,5,FALSE)</f>
        <v>1583354</v>
      </c>
      <c r="M220" s="11">
        <f>VLOOKUP(B220,RoA!B:O,5,FALSE)</f>
        <v>6.85</v>
      </c>
      <c r="N220" s="11">
        <f>VLOOKUP(B220,RoE!B:O,5,FALSE)</f>
        <v>9.49</v>
      </c>
      <c r="O220" s="11">
        <f>VLOOKUP(B220,ASSET!B:P,5,FALSE)</f>
        <v>2681370</v>
      </c>
      <c r="P220" s="11">
        <f>VLOOKUP(B220,MCAP!B:P,5,FALSE)</f>
        <v>4243920</v>
      </c>
      <c r="Q220" s="11">
        <f>VLOOKUP(B220,MB!B:O,5,FALSE)</f>
        <v>2.71</v>
      </c>
      <c r="R220" s="11"/>
    </row>
    <row r="221" spans="1:18" x14ac:dyDescent="0.3">
      <c r="A221" s="20" t="s">
        <v>83</v>
      </c>
      <c r="B221" s="20" t="s">
        <v>360</v>
      </c>
      <c r="C221" s="21">
        <f>VLOOKUP(B221,ESGC!B:M,$C$2,FALSE)</f>
        <v>45.242264115898898</v>
      </c>
      <c r="D221" s="21" t="str">
        <f t="shared" si="9"/>
        <v>C</v>
      </c>
      <c r="E221" s="21">
        <f>VLOOKUP(B221,ESG!A:M,4,FALSE)</f>
        <v>45.242264115898898</v>
      </c>
      <c r="F221" s="11" t="b">
        <f t="shared" si="10"/>
        <v>1</v>
      </c>
      <c r="G221" s="23" t="str">
        <f t="shared" si="11"/>
        <v>C</v>
      </c>
      <c r="H221" s="11">
        <f>VLOOKUP(B221,NI!C:P,5,FALSE)</f>
        <v>715486</v>
      </c>
      <c r="I221" s="11">
        <f>VLOOKUP(B221,EBITDA!B:O,5,FALSE)</f>
        <v>1623766</v>
      </c>
      <c r="J221" s="11">
        <f>VLOOKUP(B221,EQIT!B:O,5,FALSE)</f>
        <v>18688569</v>
      </c>
      <c r="K221" s="11">
        <f>VLOOKUP(B221,DEBT!B:O,5,FALSE)</f>
        <v>3672762</v>
      </c>
      <c r="L221" s="11">
        <f>VLOOKUP(B221,REV!B:O,5,FALSE)</f>
        <v>2561019</v>
      </c>
      <c r="M221" s="11">
        <f>VLOOKUP(B221,RoA!B:O,5,FALSE)</f>
        <v>2.2999999999999998</v>
      </c>
      <c r="N221" s="11">
        <f>VLOOKUP(B221,RoE!B:O,5,FALSE)</f>
        <v>4.62</v>
      </c>
      <c r="O221" s="11">
        <f>VLOOKUP(B221,ASSET!B:P,5,FALSE)</f>
        <v>48158654</v>
      </c>
      <c r="P221" s="11">
        <f>VLOOKUP(B221,MCAP!B:P,5,FALSE)</f>
        <v>13822666</v>
      </c>
      <c r="Q221" s="11">
        <f>VLOOKUP(B221,MB!B:O,5,FALSE)</f>
        <v>1.18</v>
      </c>
      <c r="R221" s="11"/>
    </row>
    <row r="222" spans="1:18" x14ac:dyDescent="0.3">
      <c r="A222" s="20" t="s">
        <v>87</v>
      </c>
      <c r="B222" s="20">
        <v>981550</v>
      </c>
      <c r="C222" s="21">
        <f>VLOOKUP(B222,ESGC!B:M,$C$2,FALSE)</f>
        <v>36.1640572390572</v>
      </c>
      <c r="D222" s="21" t="str">
        <f t="shared" si="9"/>
        <v>C</v>
      </c>
      <c r="E222" s="21">
        <f>VLOOKUP(B222,ESG!A:M,4,FALSE)</f>
        <v>36.1640572390572</v>
      </c>
      <c r="F222" s="11" t="b">
        <f t="shared" si="10"/>
        <v>1</v>
      </c>
      <c r="G222" s="23" t="str">
        <f t="shared" si="11"/>
        <v>C</v>
      </c>
      <c r="H222" s="11">
        <f>VLOOKUP(B222,NI!C:P,5,FALSE)</f>
        <v>2547000</v>
      </c>
      <c r="I222" s="11">
        <f>VLOOKUP(B222,EBITDA!B:O,5,FALSE)</f>
        <v>12936000</v>
      </c>
      <c r="J222" s="11">
        <f>VLOOKUP(B222,EQIT!B:O,5,FALSE)</f>
        <v>40450000</v>
      </c>
      <c r="K222" s="11">
        <f>VLOOKUP(B222,DEBT!B:O,5,FALSE)</f>
        <v>32456000</v>
      </c>
      <c r="L222" s="11">
        <f>VLOOKUP(B222,REV!B:O,5,FALSE)</f>
        <v>34256000</v>
      </c>
      <c r="M222" s="11">
        <f>VLOOKUP(B222,RoA!B:O,5,FALSE)</f>
        <v>3.65</v>
      </c>
      <c r="N222" s="11">
        <f>VLOOKUP(B222,RoE!B:O,5,FALSE)</f>
        <v>6.23</v>
      </c>
      <c r="O222" s="11">
        <f>VLOOKUP(B222,ASSET!B:P,5,FALSE)</f>
        <v>113017000</v>
      </c>
      <c r="P222" s="11">
        <f>VLOOKUP(B222,MCAP!B:P,5,FALSE)</f>
        <v>48625174</v>
      </c>
      <c r="Q222" s="11">
        <f>VLOOKUP(B222,MB!B:O,5,FALSE)</f>
        <v>1.47</v>
      </c>
      <c r="R222" s="11"/>
    </row>
    <row r="223" spans="1:18" x14ac:dyDescent="0.3">
      <c r="A223" s="20" t="s">
        <v>88</v>
      </c>
      <c r="B223" s="20">
        <v>922964</v>
      </c>
      <c r="C223" s="21">
        <f>VLOOKUP(B223,ESGC!B:M,$C$2,FALSE)</f>
        <v>35.988123470732098</v>
      </c>
      <c r="D223" s="21" t="str">
        <f t="shared" si="9"/>
        <v>C</v>
      </c>
      <c r="E223" s="21">
        <f>VLOOKUP(B223,ESG!A:M,4,FALSE)</f>
        <v>35.988123470732098</v>
      </c>
      <c r="F223" s="11" t="b">
        <f t="shared" si="10"/>
        <v>1</v>
      </c>
      <c r="G223" s="23" t="str">
        <f t="shared" si="11"/>
        <v>C</v>
      </c>
      <c r="H223" s="11">
        <f>VLOOKUP(B223,NI!C:P,5,FALSE)</f>
        <v>196000</v>
      </c>
      <c r="I223" s="11">
        <f>VLOOKUP(B223,EBITDA!B:O,5,FALSE)</f>
        <v>800000</v>
      </c>
      <c r="J223" s="11">
        <f>VLOOKUP(B223,EQIT!B:O,5,FALSE)</f>
        <v>4902000</v>
      </c>
      <c r="K223" s="11">
        <f>VLOOKUP(B223,DEBT!B:O,5,FALSE)</f>
        <v>16802000</v>
      </c>
      <c r="L223" s="11">
        <f>VLOOKUP(B223,REV!B:O,5,FALSE)</f>
        <v>3944000</v>
      </c>
      <c r="M223" s="11">
        <f>VLOOKUP(B223,RoA!B:O,5,FALSE)</f>
        <v>0.75</v>
      </c>
      <c r="N223" s="11">
        <f>VLOOKUP(B223,RoE!B:O,5,FALSE)</f>
        <v>3.93</v>
      </c>
      <c r="O223" s="11">
        <f>VLOOKUP(B223,ASSET!B:P,5,FALSE)</f>
        <v>67548000</v>
      </c>
      <c r="P223" s="11">
        <f>VLOOKUP(B223,MCAP!B:P,5,FALSE)</f>
        <v>2987145</v>
      </c>
      <c r="Q223" s="11">
        <f>VLOOKUP(B223,MB!B:O,5,FALSE)</f>
        <v>1.29</v>
      </c>
      <c r="R223" s="11"/>
    </row>
    <row r="224" spans="1:18" x14ac:dyDescent="0.3">
      <c r="A224" s="20" t="s">
        <v>93</v>
      </c>
      <c r="B224" s="20">
        <v>938928</v>
      </c>
      <c r="C224" s="21">
        <f>VLOOKUP(B224,ESGC!B:M,$C$2,FALSE)</f>
        <v>35.442565786320202</v>
      </c>
      <c r="D224" s="21" t="str">
        <f t="shared" si="9"/>
        <v>C</v>
      </c>
      <c r="E224" s="21">
        <f>VLOOKUP(B224,ESG!A:M,4,FALSE)</f>
        <v>35.442565786320202</v>
      </c>
      <c r="F224" s="11" t="b">
        <f t="shared" si="10"/>
        <v>1</v>
      </c>
      <c r="G224" s="23" t="str">
        <f t="shared" si="11"/>
        <v>C</v>
      </c>
      <c r="H224" s="11">
        <f>VLOOKUP(B224,NI!C:P,5,FALSE)</f>
        <v>65476</v>
      </c>
      <c r="I224" s="11">
        <f>VLOOKUP(B224,EBITDA!B:O,5,FALSE)</f>
        <v>206276</v>
      </c>
      <c r="J224" s="11">
        <f>VLOOKUP(B224,EQIT!B:O,5,FALSE)</f>
        <v>1417076</v>
      </c>
      <c r="K224" s="11">
        <f>VLOOKUP(B224,DEBT!B:O,5,FALSE)</f>
        <v>904794</v>
      </c>
      <c r="L224" s="11">
        <f>VLOOKUP(B224,REV!B:O,5,FALSE)</f>
        <v>1063176</v>
      </c>
      <c r="M224" s="11">
        <f>VLOOKUP(B224,RoA!B:O,5,FALSE)</f>
        <v>3.79</v>
      </c>
      <c r="N224" s="11">
        <f>VLOOKUP(B224,RoE!B:O,5,FALSE)</f>
        <v>4.6100000000000003</v>
      </c>
      <c r="O224" s="11">
        <f>VLOOKUP(B224,ASSET!B:P,5,FALSE)</f>
        <v>2561971</v>
      </c>
      <c r="P224" s="11">
        <f>VLOOKUP(B224,MCAP!B:P,5,FALSE)</f>
        <v>740116</v>
      </c>
      <c r="Q224" s="11">
        <f>VLOOKUP(B224,MB!B:O,5,FALSE)</f>
        <v>1.17</v>
      </c>
      <c r="R224" s="11"/>
    </row>
    <row r="225" spans="1:18" x14ac:dyDescent="0.3">
      <c r="A225" s="20" t="s">
        <v>95</v>
      </c>
      <c r="B225" s="20">
        <v>312385</v>
      </c>
      <c r="C225" s="21">
        <f>VLOOKUP(B225,ESGC!B:M,$C$2,FALSE)</f>
        <v>36.0971861069836</v>
      </c>
      <c r="D225" s="21" t="str">
        <f t="shared" si="9"/>
        <v>C</v>
      </c>
      <c r="E225" s="21">
        <f>VLOOKUP(B225,ESG!A:M,4,FALSE)</f>
        <v>48.756872213967299</v>
      </c>
      <c r="F225" s="11" t="b">
        <f t="shared" si="10"/>
        <v>0</v>
      </c>
      <c r="G225" s="23" t="str">
        <f t="shared" si="11"/>
        <v>C</v>
      </c>
      <c r="H225" s="11">
        <f>VLOOKUP(B225,NI!C:P,5,FALSE)</f>
        <v>1282725</v>
      </c>
      <c r="I225" s="11">
        <f>VLOOKUP(B225,EBITDA!B:O,5,FALSE)</f>
        <v>2722134</v>
      </c>
      <c r="J225" s="11">
        <f>VLOOKUP(B225,EQIT!B:O,5,FALSE)</f>
        <v>9192061</v>
      </c>
      <c r="K225" s="11">
        <f>VLOOKUP(B225,DEBT!B:O,5,FALSE)</f>
        <v>2346364</v>
      </c>
      <c r="L225" s="11">
        <f>VLOOKUP(B225,REV!B:O,5,FALSE)</f>
        <v>72483020</v>
      </c>
      <c r="M225" s="11">
        <f>VLOOKUP(B225,RoA!B:O,5,FALSE)</f>
        <v>6.7</v>
      </c>
      <c r="N225" s="11">
        <f>VLOOKUP(B225,RoE!B:O,5,FALSE)</f>
        <v>14.4</v>
      </c>
      <c r="O225" s="11">
        <f>VLOOKUP(B225,ASSET!B:P,5,FALSE)</f>
        <v>20677227</v>
      </c>
      <c r="P225" s="11">
        <f>VLOOKUP(B225,MCAP!B:P,5,FALSE)</f>
        <v>22706933</v>
      </c>
      <c r="Q225" s="11">
        <f>VLOOKUP(B225,MB!B:O,5,FALSE)</f>
        <v>2.87</v>
      </c>
      <c r="R225" s="11"/>
    </row>
    <row r="226" spans="1:18" x14ac:dyDescent="0.3">
      <c r="A226" s="20" t="s">
        <v>96</v>
      </c>
      <c r="B226" s="20">
        <v>687197</v>
      </c>
      <c r="C226" s="21">
        <f>VLOOKUP(B226,ESGC!B:M,$C$2,FALSE)</f>
        <v>38.190082278059897</v>
      </c>
      <c r="D226" s="21" t="str">
        <f t="shared" si="9"/>
        <v>C</v>
      </c>
      <c r="E226" s="21">
        <f>VLOOKUP(B226,ESG!A:M,4,FALSE)</f>
        <v>38.190082278059897</v>
      </c>
      <c r="F226" s="11" t="b">
        <f t="shared" si="10"/>
        <v>1</v>
      </c>
      <c r="G226" s="23" t="str">
        <f t="shared" si="11"/>
        <v>C</v>
      </c>
      <c r="H226" s="11">
        <f>VLOOKUP(B226,NI!C:P,5,FALSE)</f>
        <v>-69664</v>
      </c>
      <c r="I226" s="11">
        <f>VLOOKUP(B226,EBITDA!B:O,5,FALSE)</f>
        <v>727337</v>
      </c>
      <c r="J226" s="11">
        <f>VLOOKUP(B226,EQIT!B:O,5,FALSE)</f>
        <v>2712541</v>
      </c>
      <c r="K226" s="11">
        <f>VLOOKUP(B226,DEBT!B:O,5,FALSE)</f>
        <v>6096744</v>
      </c>
      <c r="L226" s="11">
        <f>VLOOKUP(B226,REV!B:O,5,FALSE)</f>
        <v>1526504</v>
      </c>
      <c r="M226" s="11">
        <f>VLOOKUP(B226,RoA!B:O,5,FALSE)</f>
        <v>1.74</v>
      </c>
      <c r="N226" s="11">
        <f>VLOOKUP(B226,RoE!B:O,5,FALSE)</f>
        <v>-2.37</v>
      </c>
      <c r="O226" s="11">
        <f>VLOOKUP(B226,ASSET!B:P,5,FALSE)</f>
        <v>10361722</v>
      </c>
      <c r="P226" s="11">
        <f>VLOOKUP(B226,MCAP!B:P,5,FALSE)</f>
        <v>5071205</v>
      </c>
      <c r="Q226" s="11">
        <f>VLOOKUP(B226,MB!B:O,5,FALSE)</f>
        <v>3.72</v>
      </c>
      <c r="R226" s="11"/>
    </row>
    <row r="227" spans="1:18" x14ac:dyDescent="0.3">
      <c r="A227" s="20" t="s">
        <v>100</v>
      </c>
      <c r="B227" s="20">
        <v>325922</v>
      </c>
      <c r="C227" s="21">
        <f>VLOOKUP(B227,ESGC!B:M,$C$2,FALSE)</f>
        <v>39.341229473844599</v>
      </c>
      <c r="D227" s="21" t="str">
        <f t="shared" si="9"/>
        <v>C</v>
      </c>
      <c r="E227" s="21">
        <f>VLOOKUP(B227,ESG!A:M,4,FALSE)</f>
        <v>39.341229473844599</v>
      </c>
      <c r="F227" s="11" t="b">
        <f t="shared" si="10"/>
        <v>1</v>
      </c>
      <c r="G227" s="23" t="str">
        <f t="shared" si="11"/>
        <v>C</v>
      </c>
      <c r="H227" s="11">
        <f>VLOOKUP(B227,NI!C:P,5,FALSE)</f>
        <v>-2633600</v>
      </c>
      <c r="I227" s="11">
        <f>VLOOKUP(B227,EBITDA!B:O,5,FALSE)</f>
        <v>-2535900</v>
      </c>
      <c r="J227" s="11">
        <f>VLOOKUP(B227,EQIT!B:O,5,FALSE)</f>
        <v>2834300</v>
      </c>
      <c r="K227" s="11">
        <f>VLOOKUP(B227,DEBT!B:O,5,FALSE)</f>
        <v>3748400</v>
      </c>
      <c r="L227" s="11">
        <f>VLOOKUP(B227,REV!B:O,5,FALSE)</f>
        <v>6646100</v>
      </c>
      <c r="M227" s="11">
        <f>VLOOKUP(B227,RoA!B:O,5,FALSE)</f>
        <v>-28.65</v>
      </c>
      <c r="N227" s="11">
        <f>VLOOKUP(B227,RoE!B:O,5,FALSE)</f>
        <v>-62.55</v>
      </c>
      <c r="O227" s="11">
        <f>VLOOKUP(B227,ASSET!B:P,5,FALSE)</f>
        <v>7496100</v>
      </c>
      <c r="P227" s="11">
        <f>VLOOKUP(B227,MCAP!B:P,5,FALSE)</f>
        <v>2238788</v>
      </c>
      <c r="Q227" s="11">
        <f>VLOOKUP(B227,MB!B:O,5,FALSE)</f>
        <v>1.68</v>
      </c>
      <c r="R227" s="11"/>
    </row>
    <row r="228" spans="1:18" x14ac:dyDescent="0.3">
      <c r="A228" s="20" t="s">
        <v>101</v>
      </c>
      <c r="B228" s="20">
        <v>912941</v>
      </c>
      <c r="C228" s="21">
        <f>VLOOKUP(B228,ESGC!B:M,$C$2,FALSE)</f>
        <v>27.177935606060601</v>
      </c>
      <c r="D228" s="21" t="str">
        <f t="shared" si="9"/>
        <v>C</v>
      </c>
      <c r="E228" s="21">
        <f>VLOOKUP(B228,ESG!A:M,4,FALSE)</f>
        <v>48.939204545454501</v>
      </c>
      <c r="F228" s="11" t="b">
        <f t="shared" si="10"/>
        <v>0</v>
      </c>
      <c r="G228" s="23" t="str">
        <f t="shared" si="11"/>
        <v>C</v>
      </c>
      <c r="H228" s="11">
        <f>VLOOKUP(B228,NI!C:P,5,FALSE)</f>
        <v>1317631</v>
      </c>
      <c r="I228" s="11">
        <f>VLOOKUP(B228,EBITDA!B:O,5,FALSE)</f>
        <v>2218768</v>
      </c>
      <c r="J228" s="11">
        <f>VLOOKUP(B228,EQIT!B:O,5,FALSE)</f>
        <v>9808562</v>
      </c>
      <c r="K228" s="11">
        <f>VLOOKUP(B228,DEBT!B:O,5,FALSE)</f>
        <v>2619329</v>
      </c>
      <c r="L228" s="11">
        <f>VLOOKUP(B228,REV!B:O,5,FALSE)</f>
        <v>12697456</v>
      </c>
      <c r="M228" s="11">
        <f>VLOOKUP(B228,RoA!B:O,5,FALSE)</f>
        <v>8.02</v>
      </c>
      <c r="N228" s="11">
        <f>VLOOKUP(B228,RoE!B:O,5,FALSE)</f>
        <v>13.95</v>
      </c>
      <c r="O228" s="11">
        <f>VLOOKUP(B228,ASSET!B:P,5,FALSE)</f>
        <v>17490128</v>
      </c>
      <c r="P228" s="11">
        <f>VLOOKUP(B228,MCAP!B:P,5,FALSE)</f>
        <v>18023492</v>
      </c>
      <c r="Q228" s="11">
        <f>VLOOKUP(B228,MB!B:O,5,FALSE)</f>
        <v>2.5299999999999998</v>
      </c>
      <c r="R228" s="11"/>
    </row>
    <row r="229" spans="1:18" x14ac:dyDescent="0.3">
      <c r="A229" s="20" t="s">
        <v>102</v>
      </c>
      <c r="B229" s="20">
        <v>152719</v>
      </c>
      <c r="C229" s="21">
        <f>VLOOKUP(B229,ESGC!B:M,$C$2,FALSE)</f>
        <v>46.026634768740003</v>
      </c>
      <c r="D229" s="21" t="str">
        <f t="shared" si="9"/>
        <v>C</v>
      </c>
      <c r="E229" s="21">
        <f>VLOOKUP(B229,ESG!A:M,4,FALSE)</f>
        <v>46.026634768740003</v>
      </c>
      <c r="F229" s="11" t="b">
        <f t="shared" si="10"/>
        <v>1</v>
      </c>
      <c r="G229" s="23" t="str">
        <f t="shared" si="11"/>
        <v>C</v>
      </c>
      <c r="H229" s="11">
        <f>VLOOKUP(B229,NI!C:P,5,FALSE)</f>
        <v>377200</v>
      </c>
      <c r="I229" s="11">
        <f>VLOOKUP(B229,EBITDA!B:O,5,FALSE)</f>
        <v>847300</v>
      </c>
      <c r="J229" s="11">
        <f>VLOOKUP(B229,EQIT!B:O,5,FALSE)</f>
        <v>1409200</v>
      </c>
      <c r="K229" s="11">
        <f>VLOOKUP(B229,DEBT!B:O,5,FALSE)</f>
        <v>1873500</v>
      </c>
      <c r="L229" s="11">
        <f>VLOOKUP(B229,REV!B:O,5,FALSE)</f>
        <v>6626500</v>
      </c>
      <c r="M229" s="11">
        <f>VLOOKUP(B229,RoA!B:O,5,FALSE)</f>
        <v>11.4</v>
      </c>
      <c r="N229" s="11">
        <f>VLOOKUP(B229,RoE!B:O,5,FALSE)</f>
        <v>30.13</v>
      </c>
      <c r="O229" s="11">
        <f>VLOOKUP(B229,ASSET!B:P,5,FALSE)</f>
        <v>4730700</v>
      </c>
      <c r="P229" s="11">
        <f>VLOOKUP(B229,MCAP!B:P,5,FALSE)</f>
        <v>3959290</v>
      </c>
      <c r="Q229" s="11">
        <f>VLOOKUP(B229,MB!B:O,5,FALSE)</f>
        <v>2.74</v>
      </c>
      <c r="R229" s="11"/>
    </row>
    <row r="230" spans="1:18" x14ac:dyDescent="0.3">
      <c r="A230" s="20" t="s">
        <v>105</v>
      </c>
      <c r="B230" s="20">
        <v>510209</v>
      </c>
      <c r="C230" s="21">
        <f>VLOOKUP(B230,ESGC!B:M,$C$2,FALSE)</f>
        <v>32.539967249901402</v>
      </c>
      <c r="D230" s="21" t="str">
        <f t="shared" si="9"/>
        <v>C</v>
      </c>
      <c r="E230" s="21">
        <f>VLOOKUP(B230,ESG!A:M,4,FALSE)</f>
        <v>32.539967249901402</v>
      </c>
      <c r="F230" s="11" t="b">
        <f t="shared" si="10"/>
        <v>1</v>
      </c>
      <c r="G230" s="23" t="str">
        <f t="shared" si="11"/>
        <v>C</v>
      </c>
      <c r="H230" s="11">
        <f>VLOOKUP(B230,NI!C:P,5,FALSE)</f>
        <v>283869</v>
      </c>
      <c r="I230" s="11">
        <f>VLOOKUP(B230,EBITDA!B:O,5,FALSE)</f>
        <v>444329</v>
      </c>
      <c r="J230" s="11">
        <f>VLOOKUP(B230,EQIT!B:O,5,FALSE)</f>
        <v>1587722</v>
      </c>
      <c r="K230" s="11">
        <f>VLOOKUP(B230,DEBT!B:O,5,FALSE)</f>
        <v>449474</v>
      </c>
      <c r="L230" s="11">
        <f>VLOOKUP(B230,REV!B:O,5,FALSE)</f>
        <v>2193723</v>
      </c>
      <c r="M230" s="11">
        <f>VLOOKUP(B230,RoA!B:O,5,FALSE)</f>
        <v>11.32</v>
      </c>
      <c r="N230" s="11">
        <f>VLOOKUP(B230,RoE!B:O,5,FALSE)</f>
        <v>18.29</v>
      </c>
      <c r="O230" s="11">
        <f>VLOOKUP(B230,ASSET!B:P,5,FALSE)</f>
        <v>2773880</v>
      </c>
      <c r="P230" s="11">
        <f>VLOOKUP(B230,MCAP!B:P,5,FALSE)</f>
        <v>4196464</v>
      </c>
      <c r="Q230" s="11">
        <f>VLOOKUP(B230,MB!B:O,5,FALSE)</f>
        <v>3.71</v>
      </c>
      <c r="R230" s="11"/>
    </row>
    <row r="231" spans="1:18" x14ac:dyDescent="0.3">
      <c r="A231" s="20" t="s">
        <v>106</v>
      </c>
      <c r="B231" s="20">
        <v>271980</v>
      </c>
      <c r="C231" s="21">
        <f>VLOOKUP(B231,ESGC!B:M,$C$2,FALSE)</f>
        <v>31.777725098407199</v>
      </c>
      <c r="D231" s="21" t="str">
        <f t="shared" si="9"/>
        <v>C</v>
      </c>
      <c r="E231" s="21">
        <f>VLOOKUP(B231,ESG!A:M,4,FALSE)</f>
        <v>48.6431694950601</v>
      </c>
      <c r="F231" s="11" t="b">
        <f t="shared" si="10"/>
        <v>0</v>
      </c>
      <c r="G231" s="23" t="str">
        <f t="shared" si="11"/>
        <v>C</v>
      </c>
      <c r="H231" s="11">
        <f>VLOOKUP(B231,NI!C:P,5,FALSE)</f>
        <v>-2922000</v>
      </c>
      <c r="I231" s="11">
        <f>VLOOKUP(B231,EBITDA!B:O,5,FALSE)</f>
        <v>-109000</v>
      </c>
      <c r="J231" s="11">
        <f>VLOOKUP(B231,EQIT!B:O,5,FALSE)</f>
        <v>17060000</v>
      </c>
      <c r="K231" s="11">
        <f>VLOOKUP(B231,DEBT!B:O,5,FALSE)</f>
        <v>5841000</v>
      </c>
      <c r="L231" s="11">
        <f>VLOOKUP(B231,REV!B:O,5,FALSE)</f>
        <v>15365000</v>
      </c>
      <c r="M231" s="11">
        <f>VLOOKUP(B231,RoA!B:O,5,FALSE)</f>
        <v>-5.27</v>
      </c>
      <c r="N231" s="11">
        <f>VLOOKUP(B231,RoE!B:O,5,FALSE)</f>
        <v>-11.06</v>
      </c>
      <c r="O231" s="11">
        <f>VLOOKUP(B231,ASSET!B:P,5,FALSE)</f>
        <v>31908000</v>
      </c>
      <c r="P231" s="11">
        <f>VLOOKUP(B231,MCAP!B:P,5,FALSE)</f>
        <v>29155527</v>
      </c>
      <c r="Q231" s="11">
        <f>VLOOKUP(B231,MB!B:O,5,FALSE)</f>
        <v>2.73</v>
      </c>
      <c r="R231" s="11"/>
    </row>
    <row r="232" spans="1:18" x14ac:dyDescent="0.3">
      <c r="A232" s="20" t="s">
        <v>107</v>
      </c>
      <c r="B232" s="20" t="s">
        <v>361</v>
      </c>
      <c r="C232" s="21">
        <f>VLOOKUP(B232,ESGC!B:M,$C$2,FALSE)</f>
        <v>37.820777291059599</v>
      </c>
      <c r="D232" s="21" t="str">
        <f t="shared" si="9"/>
        <v>C</v>
      </c>
      <c r="E232" s="21">
        <f>VLOOKUP(B232,ESG!A:M,4,FALSE)</f>
        <v>37.820777291059599</v>
      </c>
      <c r="F232" s="11" t="b">
        <f t="shared" si="10"/>
        <v>1</v>
      </c>
      <c r="G232" s="23" t="str">
        <f t="shared" si="11"/>
        <v>C</v>
      </c>
      <c r="H232" s="11">
        <f>VLOOKUP(B232,NI!C:P,5,FALSE)</f>
        <v>317000</v>
      </c>
      <c r="I232" s="11">
        <f>VLOOKUP(B232,EBITDA!B:O,5,FALSE)</f>
        <v>1305000</v>
      </c>
      <c r="J232" s="11">
        <f>VLOOKUP(B232,EQIT!B:O,5,FALSE)</f>
        <v>5534000</v>
      </c>
      <c r="K232" s="11">
        <f>VLOOKUP(B232,DEBT!B:O,5,FALSE)</f>
        <v>3789000</v>
      </c>
      <c r="L232" s="11">
        <f>VLOOKUP(B232,REV!B:O,5,FALSE)</f>
        <v>3443000</v>
      </c>
      <c r="M232" s="11">
        <f>VLOOKUP(B232,RoA!B:O,5,FALSE)</f>
        <v>5.26</v>
      </c>
      <c r="N232" s="11">
        <f>VLOOKUP(B232,RoE!B:O,5,FALSE)</f>
        <v>7.69</v>
      </c>
      <c r="O232" s="11">
        <f>VLOOKUP(B232,ASSET!B:P,5,FALSE)</f>
        <v>10484000</v>
      </c>
      <c r="P232" s="11">
        <f>VLOOKUP(B232,MCAP!B:P,5,FALSE)</f>
        <v>3993120</v>
      </c>
      <c r="Q232" s="11">
        <f>VLOOKUP(B232,MB!B:O,5,FALSE)</f>
        <v>1.76</v>
      </c>
      <c r="R232" s="11"/>
    </row>
    <row r="233" spans="1:18" x14ac:dyDescent="0.3">
      <c r="A233" s="20" t="s">
        <v>109</v>
      </c>
      <c r="B233" s="20">
        <v>154259</v>
      </c>
      <c r="C233" s="21">
        <f>VLOOKUP(B233,ESGC!B:M,$C$2,FALSE)</f>
        <v>26.745844167904899</v>
      </c>
      <c r="D233" s="21" t="str">
        <f t="shared" si="9"/>
        <v>C</v>
      </c>
      <c r="E233" s="21">
        <f>VLOOKUP(B233,ESG!A:M,4,FALSE)</f>
        <v>40.991688335809798</v>
      </c>
      <c r="F233" s="11" t="b">
        <f t="shared" si="10"/>
        <v>0</v>
      </c>
      <c r="G233" s="23" t="str">
        <f t="shared" si="11"/>
        <v>C</v>
      </c>
      <c r="H233" s="11">
        <f>VLOOKUP(B233,NI!C:P,5,FALSE)</f>
        <v>229500</v>
      </c>
      <c r="I233" s="11">
        <f>VLOOKUP(B233,EBITDA!B:O,5,FALSE)</f>
        <v>530100</v>
      </c>
      <c r="J233" s="11">
        <f>VLOOKUP(B233,EQIT!B:O,5,FALSE)</f>
        <v>1253200</v>
      </c>
      <c r="K233" s="11">
        <f>VLOOKUP(B233,DEBT!B:O,5,FALSE)</f>
        <v>267600</v>
      </c>
      <c r="L233" s="11">
        <f>VLOOKUP(B233,REV!B:O,5,FALSE)</f>
        <v>4644900</v>
      </c>
      <c r="M233" s="11">
        <f>VLOOKUP(B233,RoA!B:O,5,FALSE)</f>
        <v>12.56</v>
      </c>
      <c r="N233" s="11">
        <f>VLOOKUP(B233,RoE!B:O,5,FALSE)</f>
        <v>20.48</v>
      </c>
      <c r="O233" s="11">
        <f>VLOOKUP(B233,ASSET!B:P,5,FALSE)</f>
        <v>2002700</v>
      </c>
      <c r="P233" s="11">
        <f>VLOOKUP(B233,MCAP!B:P,5,FALSE)</f>
        <v>3784260</v>
      </c>
      <c r="Q233" s="11">
        <f>VLOOKUP(B233,MB!B:O,5,FALSE)</f>
        <v>2.71</v>
      </c>
      <c r="R233" s="11"/>
    </row>
    <row r="234" spans="1:18" x14ac:dyDescent="0.3">
      <c r="A234" s="20" t="s">
        <v>111</v>
      </c>
      <c r="B234" s="20">
        <v>904830</v>
      </c>
      <c r="C234" s="21">
        <f>VLOOKUP(B234,ESGC!B:M,$C$2,FALSE)</f>
        <v>32.462831583562703</v>
      </c>
      <c r="D234" s="21" t="str">
        <f t="shared" si="9"/>
        <v>C</v>
      </c>
      <c r="E234" s="21">
        <f>VLOOKUP(B234,ESG!A:M,4,FALSE)</f>
        <v>32.462831583562703</v>
      </c>
      <c r="F234" s="11" t="b">
        <f t="shared" si="10"/>
        <v>1</v>
      </c>
      <c r="G234" s="23" t="str">
        <f t="shared" si="11"/>
        <v>C</v>
      </c>
      <c r="H234" s="11">
        <f>VLOOKUP(B234,NI!C:P,5,FALSE)</f>
        <v>590831</v>
      </c>
      <c r="I234" s="11">
        <f>VLOOKUP(B234,EBITDA!B:O,5,FALSE)</f>
        <v>1303210</v>
      </c>
      <c r="J234" s="11">
        <f>VLOOKUP(B234,EQIT!B:O,5,FALSE)</f>
        <v>3792866</v>
      </c>
      <c r="K234" s="11">
        <f>VLOOKUP(B234,DEBT!B:O,5,FALSE)</f>
        <v>2085673</v>
      </c>
      <c r="L234" s="11">
        <f>VLOOKUP(B234,REV!B:O,5,FALSE)</f>
        <v>7568888</v>
      </c>
      <c r="M234" s="11">
        <f>VLOOKUP(B234,RoA!B:O,5,FALSE)</f>
        <v>8.1999999999999993</v>
      </c>
      <c r="N234" s="11">
        <f>VLOOKUP(B234,RoE!B:O,5,FALSE)</f>
        <v>15.27</v>
      </c>
      <c r="O234" s="11">
        <f>VLOOKUP(B234,ASSET!B:P,5,FALSE)</f>
        <v>7867304</v>
      </c>
      <c r="P234" s="11">
        <f>VLOOKUP(B234,MCAP!B:P,5,FALSE)</f>
        <v>6123009</v>
      </c>
      <c r="Q234" s="11">
        <f>VLOOKUP(B234,MB!B:O,5,FALSE)</f>
        <v>2.29</v>
      </c>
      <c r="R234" s="11"/>
    </row>
    <row r="235" spans="1:18" x14ac:dyDescent="0.3">
      <c r="A235" s="20" t="s">
        <v>115</v>
      </c>
      <c r="B235" s="20">
        <v>916091</v>
      </c>
      <c r="C235" s="21">
        <f>VLOOKUP(B235,ESGC!B:M,$C$2,FALSE)</f>
        <v>35.115259740259702</v>
      </c>
      <c r="D235" s="21" t="str">
        <f t="shared" si="9"/>
        <v>C</v>
      </c>
      <c r="E235" s="21">
        <f>VLOOKUP(B235,ESG!A:M,4,FALSE)</f>
        <v>35.115259740259702</v>
      </c>
      <c r="F235" s="11" t="b">
        <f t="shared" si="10"/>
        <v>1</v>
      </c>
      <c r="G235" s="23" t="str">
        <f t="shared" si="11"/>
        <v>C</v>
      </c>
      <c r="H235" s="11">
        <f>VLOOKUP(B235,NI!C:P,5,FALSE)</f>
        <v>544600</v>
      </c>
      <c r="I235" s="11">
        <f>VLOOKUP(B235,EBITDA!B:O,5,FALSE)</f>
        <v>2389700</v>
      </c>
      <c r="J235" s="11">
        <f>VLOOKUP(B235,EQIT!B:O,5,FALSE)</f>
        <v>5461800</v>
      </c>
      <c r="K235" s="11">
        <f>VLOOKUP(B235,DEBT!B:O,5,FALSE)</f>
        <v>3473700</v>
      </c>
      <c r="L235" s="11">
        <f>VLOOKUP(B235,REV!B:O,5,FALSE)</f>
        <v>16499500</v>
      </c>
      <c r="M235" s="11">
        <f>VLOOKUP(B235,RoA!B:O,5,FALSE)</f>
        <v>4.51</v>
      </c>
      <c r="N235" s="11">
        <f>VLOOKUP(B235,RoE!B:O,5,FALSE)</f>
        <v>9.9</v>
      </c>
      <c r="O235" s="11">
        <f>VLOOKUP(B235,ASSET!B:P,5,FALSE)</f>
        <v>15774800</v>
      </c>
      <c r="P235" s="11">
        <f>VLOOKUP(B235,MCAP!B:P,5,FALSE)</f>
        <v>5310250</v>
      </c>
      <c r="Q235" s="11">
        <f>VLOOKUP(B235,MB!B:O,5,FALSE)</f>
        <v>1.2</v>
      </c>
      <c r="R235" s="11"/>
    </row>
    <row r="236" spans="1:18" x14ac:dyDescent="0.3">
      <c r="A236" s="20" t="s">
        <v>116</v>
      </c>
      <c r="B236" s="20">
        <v>883488</v>
      </c>
      <c r="C236" s="21">
        <f>VLOOKUP(B236,ESGC!B:M,$C$2,FALSE)</f>
        <v>32.878965453194603</v>
      </c>
      <c r="D236" s="21" t="str">
        <f t="shared" si="9"/>
        <v>C</v>
      </c>
      <c r="E236" s="21">
        <f>VLOOKUP(B236,ESG!A:M,4,FALSE)</f>
        <v>32.878965453194603</v>
      </c>
      <c r="F236" s="11" t="b">
        <f t="shared" si="10"/>
        <v>1</v>
      </c>
      <c r="G236" s="23" t="str">
        <f t="shared" si="11"/>
        <v>C</v>
      </c>
      <c r="H236" s="11">
        <f>VLOOKUP(B236,NI!C:P,5,FALSE)</f>
        <v>-780588</v>
      </c>
      <c r="I236" s="11">
        <f>VLOOKUP(B236,EBITDA!B:O,5,FALSE)</f>
        <v>-816992</v>
      </c>
      <c r="J236" s="11">
        <f>VLOOKUP(B236,EQIT!B:O,5,FALSE)</f>
        <v>2591496</v>
      </c>
      <c r="K236" s="11">
        <f>VLOOKUP(B236,DEBT!B:O,5,FALSE)</f>
        <v>14485588</v>
      </c>
      <c r="L236" s="11">
        <f>VLOOKUP(B236,REV!B:O,5,FALSE)</f>
        <v>3230439</v>
      </c>
      <c r="M236" s="11">
        <f>VLOOKUP(B236,RoA!B:O,5,FALSE)</f>
        <v>-0.54</v>
      </c>
      <c r="N236" s="11">
        <f>VLOOKUP(B236,RoE!B:O,5,FALSE)</f>
        <v>-18.88</v>
      </c>
      <c r="O236" s="11">
        <f>VLOOKUP(B236,ASSET!B:P,5,FALSE)</f>
        <v>47503518</v>
      </c>
      <c r="P236" s="11">
        <f>VLOOKUP(B236,MCAP!B:P,5,FALSE)</f>
        <v>648052</v>
      </c>
      <c r="Q236" s="11">
        <f>VLOOKUP(B236,MB!B:O,5,FALSE)</f>
        <v>0.81</v>
      </c>
      <c r="R236" s="11"/>
    </row>
    <row r="237" spans="1:18" x14ac:dyDescent="0.3">
      <c r="A237" s="20" t="s">
        <v>121</v>
      </c>
      <c r="B237" s="20">
        <v>902324</v>
      </c>
      <c r="C237" s="21">
        <f>VLOOKUP(B237,ESGC!B:M,$C$2,FALSE)</f>
        <v>28.4289838035527</v>
      </c>
      <c r="D237" s="21" t="str">
        <f t="shared" si="9"/>
        <v>C</v>
      </c>
      <c r="E237" s="21">
        <f>VLOOKUP(B237,ESG!A:M,4,FALSE)</f>
        <v>43.926933124346903</v>
      </c>
      <c r="F237" s="11" t="b">
        <f t="shared" si="10"/>
        <v>0</v>
      </c>
      <c r="G237" s="23" t="str">
        <f t="shared" si="11"/>
        <v>C</v>
      </c>
      <c r="H237" s="11">
        <f>VLOOKUP(B237,NI!C:P,5,FALSE)</f>
        <v>1215000</v>
      </c>
      <c r="I237" s="11">
        <f>VLOOKUP(B237,EBITDA!B:O,5,FALSE)</f>
        <v>4032000</v>
      </c>
      <c r="J237" s="11">
        <f>VLOOKUP(B237,EQIT!B:O,5,FALSE)</f>
        <v>9517000</v>
      </c>
      <c r="K237" s="11">
        <f>VLOOKUP(B237,DEBT!B:O,5,FALSE)</f>
        <v>13491000</v>
      </c>
      <c r="L237" s="11">
        <f>VLOOKUP(B237,REV!B:O,5,FALSE)</f>
        <v>14112000</v>
      </c>
      <c r="M237" s="11">
        <f>VLOOKUP(B237,RoA!B:O,5,FALSE)</f>
        <v>4.1900000000000004</v>
      </c>
      <c r="N237" s="11">
        <f>VLOOKUP(B237,RoE!B:O,5,FALSE)</f>
        <v>13.53</v>
      </c>
      <c r="O237" s="11">
        <f>VLOOKUP(B237,ASSET!B:P,5,FALSE)</f>
        <v>44615000</v>
      </c>
      <c r="P237" s="11">
        <f>VLOOKUP(B237,MCAP!B:P,5,FALSE)</f>
        <v>10465056</v>
      </c>
      <c r="Q237" s="11">
        <f>VLOOKUP(B237,MB!B:O,5,FALSE)</f>
        <v>1.37</v>
      </c>
      <c r="R237" s="11"/>
    </row>
    <row r="238" spans="1:18" x14ac:dyDescent="0.3">
      <c r="A238" s="20" t="s">
        <v>124</v>
      </c>
      <c r="B238" s="20">
        <v>905115</v>
      </c>
      <c r="C238" s="21">
        <f>VLOOKUP(B238,ESGC!B:M,$C$2,FALSE)</f>
        <v>45.137301171656098</v>
      </c>
      <c r="D238" s="21" t="str">
        <f t="shared" si="9"/>
        <v>C</v>
      </c>
      <c r="E238" s="21">
        <f>VLOOKUP(B238,ESG!A:M,4,FALSE)</f>
        <v>45.137301171656098</v>
      </c>
      <c r="F238" s="11" t="b">
        <f t="shared" si="10"/>
        <v>1</v>
      </c>
      <c r="G238" s="23" t="str">
        <f t="shared" si="11"/>
        <v>C</v>
      </c>
      <c r="H238" s="11">
        <f>VLOOKUP(B238,NI!C:P,5,FALSE)</f>
        <v>2462000</v>
      </c>
      <c r="I238" s="11">
        <f>VLOOKUP(B238,EBITDA!B:O,5,FALSE)</f>
        <v>4542000</v>
      </c>
      <c r="J238" s="11">
        <f>VLOOKUP(B238,EQIT!B:O,5,FALSE)</f>
        <v>9113000</v>
      </c>
      <c r="K238" s="11">
        <f>VLOOKUP(B238,DEBT!B:O,5,FALSE)</f>
        <v>4518000</v>
      </c>
      <c r="L238" s="11">
        <f>VLOOKUP(B238,REV!B:O,5,FALSE)</f>
        <v>24807000</v>
      </c>
      <c r="M238" s="11">
        <f>VLOOKUP(B238,RoA!B:O,5,FALSE)</f>
        <v>12.63</v>
      </c>
      <c r="N238" s="11">
        <f>VLOOKUP(B238,RoE!B:O,5,FALSE)</f>
        <v>26.97</v>
      </c>
      <c r="O238" s="11">
        <f>VLOOKUP(B238,ASSET!B:P,5,FALSE)</f>
        <v>21040000</v>
      </c>
      <c r="P238" s="11">
        <f>VLOOKUP(B238,MCAP!B:P,5,FALSE)</f>
        <v>28234219</v>
      </c>
      <c r="Q238" s="11">
        <f>VLOOKUP(B238,MB!B:O,5,FALSE)</f>
        <v>3.73</v>
      </c>
      <c r="R238" s="11"/>
    </row>
    <row r="239" spans="1:18" x14ac:dyDescent="0.3">
      <c r="A239" s="20" t="s">
        <v>126</v>
      </c>
      <c r="B239" s="20">
        <v>500373</v>
      </c>
      <c r="C239" s="21">
        <f>VLOOKUP(B239,ESGC!B:M,$C$2,FALSE)</f>
        <v>44.3268065222491</v>
      </c>
      <c r="D239" s="21" t="str">
        <f t="shared" si="9"/>
        <v>C</v>
      </c>
      <c r="E239" s="21">
        <f>VLOOKUP(B239,ESG!A:M,4,FALSE)</f>
        <v>44.3268065222491</v>
      </c>
      <c r="F239" s="11" t="b">
        <f t="shared" si="10"/>
        <v>1</v>
      </c>
      <c r="G239" s="23" t="str">
        <f t="shared" si="11"/>
        <v>C</v>
      </c>
      <c r="H239" s="11">
        <f>VLOOKUP(B239,NI!C:P,5,FALSE)</f>
        <v>2436476</v>
      </c>
      <c r="I239" s="11">
        <f>VLOOKUP(B239,EBITDA!B:O,5,FALSE)</f>
        <v>5106072</v>
      </c>
      <c r="J239" s="11">
        <f>VLOOKUP(B239,EQIT!B:O,5,FALSE)</f>
        <v>9014497</v>
      </c>
      <c r="K239" s="11">
        <f>VLOOKUP(B239,DEBT!B:O,5,FALSE)</f>
        <v>1897000</v>
      </c>
      <c r="L239" s="11">
        <f>VLOOKUP(B239,REV!B:O,5,FALSE)</f>
        <v>6386519</v>
      </c>
      <c r="M239" s="11">
        <f>VLOOKUP(B239,RoA!B:O,5,FALSE)</f>
        <v>17.62</v>
      </c>
      <c r="N239" s="11">
        <f>VLOOKUP(B239,RoE!B:O,5,FALSE)</f>
        <v>30.46</v>
      </c>
      <c r="O239" s="11">
        <f>VLOOKUP(B239,ASSET!B:P,5,FALSE)</f>
        <v>15951226</v>
      </c>
      <c r="P239" s="11">
        <f>VLOOKUP(B239,MCAP!B:P,5,FALSE)</f>
        <v>16620476</v>
      </c>
      <c r="Q239" s="11">
        <f>VLOOKUP(B239,MB!B:O,5,FALSE)</f>
        <v>2.68</v>
      </c>
      <c r="R239" s="11"/>
    </row>
    <row r="240" spans="1:18" x14ac:dyDescent="0.3">
      <c r="A240" s="20" t="s">
        <v>127</v>
      </c>
      <c r="B240" s="20">
        <v>906194</v>
      </c>
      <c r="C240" s="21">
        <f>VLOOKUP(B240,ESGC!B:M,$C$2,FALSE)</f>
        <v>34.084881129271899</v>
      </c>
      <c r="D240" s="21" t="str">
        <f t="shared" si="9"/>
        <v>C</v>
      </c>
      <c r="E240" s="21">
        <f>VLOOKUP(B240,ESG!A:M,4,FALSE)</f>
        <v>34.084881129271899</v>
      </c>
      <c r="F240" s="11" t="b">
        <f t="shared" si="10"/>
        <v>1</v>
      </c>
      <c r="G240" s="23" t="str">
        <f t="shared" si="11"/>
        <v>C</v>
      </c>
      <c r="H240" s="11">
        <f>VLOOKUP(B240,NI!C:P,5,FALSE)</f>
        <v>272800</v>
      </c>
      <c r="I240" s="11">
        <f>VLOOKUP(B240,EBITDA!B:O,5,FALSE)</f>
        <v>636400</v>
      </c>
      <c r="J240" s="11">
        <f>VLOOKUP(B240,EQIT!B:O,5,FALSE)</f>
        <v>1312400</v>
      </c>
      <c r="K240" s="11">
        <f>VLOOKUP(B240,DEBT!B:O,5,FALSE)</f>
        <v>1219300</v>
      </c>
      <c r="L240" s="11">
        <f>VLOOKUP(B240,REV!B:O,5,FALSE)</f>
        <v>1935700</v>
      </c>
      <c r="M240" s="11">
        <f>VLOOKUP(B240,RoA!B:O,5,FALSE)</f>
        <v>9.41</v>
      </c>
      <c r="N240" s="11">
        <f>VLOOKUP(B240,RoE!B:O,5,FALSE)</f>
        <v>20.12</v>
      </c>
      <c r="O240" s="11">
        <f>VLOOKUP(B240,ASSET!B:P,5,FALSE)</f>
        <v>3260300</v>
      </c>
      <c r="P240" s="11">
        <f>VLOOKUP(B240,MCAP!B:P,5,FALSE)</f>
        <v>3349476</v>
      </c>
      <c r="Q240" s="11">
        <f>VLOOKUP(B240,MB!B:O,5,FALSE)</f>
        <v>3.47</v>
      </c>
      <c r="R240" s="11"/>
    </row>
    <row r="241" spans="1:18" x14ac:dyDescent="0.3">
      <c r="A241" s="20" t="s">
        <v>130</v>
      </c>
      <c r="B241" s="20">
        <v>311759</v>
      </c>
      <c r="C241" s="21">
        <f>VLOOKUP(B241,ESGC!B:M,$C$2,FALSE)</f>
        <v>37.766875981161597</v>
      </c>
      <c r="D241" s="21" t="str">
        <f t="shared" si="9"/>
        <v>C</v>
      </c>
      <c r="E241" s="21">
        <f>VLOOKUP(B241,ESG!A:M,4,FALSE)</f>
        <v>37.766875981161597</v>
      </c>
      <c r="F241" s="11" t="b">
        <f t="shared" si="10"/>
        <v>1</v>
      </c>
      <c r="G241" s="23" t="str">
        <f t="shared" si="11"/>
        <v>C</v>
      </c>
      <c r="H241" s="11">
        <f>VLOOKUP(B241,NI!C:P,5,FALSE)</f>
        <v>-18758</v>
      </c>
      <c r="I241" s="11" t="str">
        <f>VLOOKUP(B241,EBITDA!B:O,5,FALSE)</f>
        <v>NA</v>
      </c>
      <c r="J241" s="11">
        <f>VLOOKUP(B241,EQIT!B:O,5,FALSE)</f>
        <v>5123714</v>
      </c>
      <c r="K241" s="11">
        <f>VLOOKUP(B241,DEBT!B:O,5,FALSE)</f>
        <v>1179089</v>
      </c>
      <c r="L241" s="11">
        <f>VLOOKUP(B241,REV!B:O,5,FALSE)</f>
        <v>3704079</v>
      </c>
      <c r="M241" s="11">
        <f>VLOOKUP(B241,RoA!B:O,5,FALSE)</f>
        <v>0.19</v>
      </c>
      <c r="N241" s="11">
        <f>VLOOKUP(B241,RoE!B:O,5,FALSE)</f>
        <v>-0.35</v>
      </c>
      <c r="O241" s="11">
        <f>VLOOKUP(B241,ASSET!B:P,5,FALSE)</f>
        <v>16404223</v>
      </c>
      <c r="P241" s="11">
        <f>VLOOKUP(B241,MCAP!B:P,5,FALSE)</f>
        <v>4676064</v>
      </c>
      <c r="Q241" s="11">
        <f>VLOOKUP(B241,MB!B:O,5,FALSE)</f>
        <v>1.1399999999999999</v>
      </c>
      <c r="R241" s="11"/>
    </row>
    <row r="242" spans="1:18" x14ac:dyDescent="0.3">
      <c r="A242" s="20" t="s">
        <v>133</v>
      </c>
      <c r="B242" s="20">
        <v>910722</v>
      </c>
      <c r="C242" s="21">
        <f>VLOOKUP(B242,ESGC!B:M,$C$2,FALSE)</f>
        <v>27.866641901931601</v>
      </c>
      <c r="D242" s="21" t="str">
        <f t="shared" si="9"/>
        <v>C</v>
      </c>
      <c r="E242" s="21">
        <f>VLOOKUP(B242,ESG!A:M,4,FALSE)</f>
        <v>27.866641901931601</v>
      </c>
      <c r="F242" s="11" t="b">
        <f t="shared" si="10"/>
        <v>1</v>
      </c>
      <c r="G242" s="23" t="str">
        <f t="shared" si="11"/>
        <v>C</v>
      </c>
      <c r="H242" s="11">
        <f>VLOOKUP(B242,NI!C:P,5,FALSE)</f>
        <v>301014</v>
      </c>
      <c r="I242" s="11">
        <f>VLOOKUP(B242,EBITDA!B:O,5,FALSE)</f>
        <v>541376</v>
      </c>
      <c r="J242" s="11">
        <f>VLOOKUP(B242,EQIT!B:O,5,FALSE)</f>
        <v>1366418</v>
      </c>
      <c r="K242" s="11">
        <f>VLOOKUP(B242,DEBT!B:O,5,FALSE)</f>
        <v>0</v>
      </c>
      <c r="L242" s="11">
        <f>VLOOKUP(B242,REV!B:O,5,FALSE)</f>
        <v>5633878</v>
      </c>
      <c r="M242" s="11">
        <f>VLOOKUP(B242,RoA!B:O,5,FALSE)</f>
        <v>14.44</v>
      </c>
      <c r="N242" s="11">
        <f>VLOOKUP(B242,RoE!B:O,5,FALSE)</f>
        <v>23.22</v>
      </c>
      <c r="O242" s="11">
        <f>VLOOKUP(B242,ASSET!B:P,5,FALSE)</f>
        <v>2100839</v>
      </c>
      <c r="P242" s="11">
        <f>VLOOKUP(B242,MCAP!B:P,5,FALSE)</f>
        <v>7052354</v>
      </c>
      <c r="Q242" s="11">
        <f>VLOOKUP(B242,MB!B:O,5,FALSE)</f>
        <v>5.99</v>
      </c>
      <c r="R242" s="11"/>
    </row>
    <row r="243" spans="1:18" x14ac:dyDescent="0.3">
      <c r="A243" s="20" t="s">
        <v>135</v>
      </c>
      <c r="B243" s="20">
        <v>755980</v>
      </c>
      <c r="C243" s="21">
        <f>VLOOKUP(B243,ESGC!B:M,$C$2,FALSE)</f>
        <v>36.472836942488897</v>
      </c>
      <c r="D243" s="21" t="str">
        <f t="shared" si="9"/>
        <v>C</v>
      </c>
      <c r="E243" s="21">
        <f>VLOOKUP(B243,ESG!A:M,4,FALSE)</f>
        <v>36.472836942488897</v>
      </c>
      <c r="F243" s="11" t="b">
        <f t="shared" si="10"/>
        <v>1</v>
      </c>
      <c r="G243" s="23" t="str">
        <f t="shared" si="11"/>
        <v>C</v>
      </c>
      <c r="H243" s="11">
        <f>VLOOKUP(B243,NI!C:P,5,FALSE)</f>
        <v>279705</v>
      </c>
      <c r="I243" s="11">
        <f>VLOOKUP(B243,EBITDA!B:O,5,FALSE)</f>
        <v>490435</v>
      </c>
      <c r="J243" s="11">
        <f>VLOOKUP(B243,EQIT!B:O,5,FALSE)</f>
        <v>1142259</v>
      </c>
      <c r="K243" s="11">
        <f>VLOOKUP(B243,DEBT!B:O,5,FALSE)</f>
        <v>0</v>
      </c>
      <c r="L243" s="11">
        <f>VLOOKUP(B243,REV!B:O,5,FALSE)</f>
        <v>2340425</v>
      </c>
      <c r="M243" s="11">
        <f>VLOOKUP(B243,RoA!B:O,5,FALSE)</f>
        <v>22.67</v>
      </c>
      <c r="N243" s="11">
        <f>VLOOKUP(B243,RoE!B:O,5,FALSE)</f>
        <v>25.99</v>
      </c>
      <c r="O243" s="11">
        <f>VLOOKUP(B243,ASSET!B:P,5,FALSE)</f>
        <v>1304149</v>
      </c>
      <c r="P243" s="11">
        <f>VLOOKUP(B243,MCAP!B:P,5,FALSE)</f>
        <v>5176295</v>
      </c>
      <c r="Q243" s="11">
        <f>VLOOKUP(B243,MB!B:O,5,FALSE)</f>
        <v>6.97</v>
      </c>
      <c r="R243" s="11"/>
    </row>
    <row r="244" spans="1:18" x14ac:dyDescent="0.3">
      <c r="A244" s="20" t="s">
        <v>136</v>
      </c>
      <c r="B244" s="20">
        <v>905994</v>
      </c>
      <c r="C244" s="21">
        <f>VLOOKUP(B244,ESGC!B:M,$C$2,FALSE)</f>
        <v>49.087018473753098</v>
      </c>
      <c r="D244" s="21" t="str">
        <f t="shared" si="9"/>
        <v>C</v>
      </c>
      <c r="E244" s="21">
        <f>VLOOKUP(B244,ESG!A:M,4,FALSE)</f>
        <v>49.087018473753098</v>
      </c>
      <c r="F244" s="11" t="b">
        <f t="shared" si="10"/>
        <v>1</v>
      </c>
      <c r="G244" s="23" t="str">
        <f t="shared" si="11"/>
        <v>C</v>
      </c>
      <c r="H244" s="11">
        <f>VLOOKUP(B244,NI!C:P,5,FALSE)</f>
        <v>116674</v>
      </c>
      <c r="I244" s="11">
        <f>VLOOKUP(B244,EBITDA!B:O,5,FALSE)</f>
        <v>329277</v>
      </c>
      <c r="J244" s="11">
        <f>VLOOKUP(B244,EQIT!B:O,5,FALSE)</f>
        <v>1104605</v>
      </c>
      <c r="K244" s="11">
        <f>VLOOKUP(B244,DEBT!B:O,5,FALSE)</f>
        <v>1745785</v>
      </c>
      <c r="L244" s="11">
        <f>VLOOKUP(B244,REV!B:O,5,FALSE)</f>
        <v>520525</v>
      </c>
      <c r="M244" s="11">
        <f>VLOOKUP(B244,RoA!B:O,5,FALSE)</f>
        <v>6.39</v>
      </c>
      <c r="N244" s="11">
        <f>VLOOKUP(B244,RoE!B:O,5,FALSE)</f>
        <v>11.7</v>
      </c>
      <c r="O244" s="11">
        <f>VLOOKUP(B244,ASSET!B:P,5,FALSE)</f>
        <v>3092776</v>
      </c>
      <c r="P244" s="11">
        <f>VLOOKUP(B244,MCAP!B:P,5,FALSE)</f>
        <v>3661831</v>
      </c>
      <c r="Q244" s="11">
        <f>VLOOKUP(B244,MB!B:O,5,FALSE)</f>
        <v>4.71</v>
      </c>
      <c r="R244" s="11"/>
    </row>
    <row r="245" spans="1:18" x14ac:dyDescent="0.3">
      <c r="A245" s="20" t="s">
        <v>139</v>
      </c>
      <c r="B245" s="20">
        <v>997198</v>
      </c>
      <c r="C245" s="21">
        <f>VLOOKUP(B245,ESGC!B:M,$C$2,FALSE)</f>
        <v>31.3097428245229</v>
      </c>
      <c r="D245" s="21" t="str">
        <f t="shared" si="9"/>
        <v>C</v>
      </c>
      <c r="E245" s="21">
        <f>VLOOKUP(B245,ESG!A:M,4,FALSE)</f>
        <v>44.540389603848098</v>
      </c>
      <c r="F245" s="11" t="b">
        <f t="shared" si="10"/>
        <v>0</v>
      </c>
      <c r="G245" s="23" t="str">
        <f t="shared" si="11"/>
        <v>C</v>
      </c>
      <c r="H245" s="11">
        <f>VLOOKUP(B245,NI!C:P,5,FALSE)</f>
        <v>-2180000</v>
      </c>
      <c r="I245" s="11">
        <f>VLOOKUP(B245,EBITDA!B:O,5,FALSE)</f>
        <v>-1889000</v>
      </c>
      <c r="J245" s="11">
        <f>VLOOKUP(B245,EQIT!B:O,5,FALSE)</f>
        <v>7836000</v>
      </c>
      <c r="K245" s="11">
        <f>VLOOKUP(B245,DEBT!B:O,5,FALSE)</f>
        <v>23831000</v>
      </c>
      <c r="L245" s="11">
        <f>VLOOKUP(B245,REV!B:O,5,FALSE)</f>
        <v>8205000</v>
      </c>
      <c r="M245" s="11">
        <f>VLOOKUP(B245,RoA!B:O,5,FALSE)</f>
        <v>-1.52</v>
      </c>
      <c r="N245" s="11">
        <f>VLOOKUP(B245,RoE!B:O,5,FALSE)</f>
        <v>-25.67</v>
      </c>
      <c r="O245" s="11">
        <f>VLOOKUP(B245,ASSET!B:P,5,FALSE)</f>
        <v>119463000</v>
      </c>
      <c r="P245" s="11">
        <f>VLOOKUP(B245,MCAP!B:P,5,FALSE)</f>
        <v>4769217</v>
      </c>
      <c r="Q245" s="11">
        <f>VLOOKUP(B245,MB!B:O,5,FALSE)</f>
        <v>1.39</v>
      </c>
      <c r="R245" s="11"/>
    </row>
    <row r="246" spans="1:18" x14ac:dyDescent="0.3">
      <c r="A246" s="20" t="s">
        <v>141</v>
      </c>
      <c r="B246" s="20">
        <v>741123</v>
      </c>
      <c r="C246" s="21">
        <f>VLOOKUP(B246,ESGC!B:M,$C$2,FALSE)</f>
        <v>31.632571686004201</v>
      </c>
      <c r="D246" s="21" t="str">
        <f t="shared" si="9"/>
        <v>C</v>
      </c>
      <c r="E246" s="21">
        <f>VLOOKUP(B246,ESG!A:M,4,FALSE)</f>
        <v>31.632571686004201</v>
      </c>
      <c r="F246" s="11" t="b">
        <f t="shared" si="10"/>
        <v>1</v>
      </c>
      <c r="G246" s="23" t="str">
        <f t="shared" si="11"/>
        <v>C</v>
      </c>
      <c r="H246" s="11">
        <f>VLOOKUP(B246,NI!C:P,5,FALSE)</f>
        <v>569000</v>
      </c>
      <c r="I246" s="11">
        <f>VLOOKUP(B246,EBITDA!B:O,5,FALSE)</f>
        <v>1241000</v>
      </c>
      <c r="J246" s="11">
        <f>VLOOKUP(B246,EQIT!B:O,5,FALSE)</f>
        <v>2594000</v>
      </c>
      <c r="K246" s="11">
        <f>VLOOKUP(B246,DEBT!B:O,5,FALSE)</f>
        <v>4105000</v>
      </c>
      <c r="L246" s="11">
        <f>VLOOKUP(B246,REV!B:O,5,FALSE)</f>
        <v>4739000</v>
      </c>
      <c r="M246" s="11">
        <f>VLOOKUP(B246,RoA!B:O,5,FALSE)</f>
        <v>6.97</v>
      </c>
      <c r="N246" s="11">
        <f>VLOOKUP(B246,RoE!B:O,5,FALSE)</f>
        <v>22.49</v>
      </c>
      <c r="O246" s="11">
        <f>VLOOKUP(B246,ASSET!B:P,5,FALSE)</f>
        <v>9331000</v>
      </c>
      <c r="P246" s="11">
        <f>VLOOKUP(B246,MCAP!B:P,5,FALSE)</f>
        <v>5670083</v>
      </c>
      <c r="Q246" s="11">
        <f>VLOOKUP(B246,MB!B:O,5,FALSE)</f>
        <v>3.26</v>
      </c>
      <c r="R246" s="11"/>
    </row>
    <row r="247" spans="1:18" x14ac:dyDescent="0.3">
      <c r="A247" s="20" t="s">
        <v>147</v>
      </c>
      <c r="B247" s="20">
        <v>255781</v>
      </c>
      <c r="C247" s="21">
        <f>VLOOKUP(B247,ESGC!B:M,$C$2,FALSE)</f>
        <v>36.345698924731103</v>
      </c>
      <c r="D247" s="21" t="str">
        <f t="shared" si="9"/>
        <v>C</v>
      </c>
      <c r="E247" s="21">
        <f>VLOOKUP(B247,ESG!A:M,4,FALSE)</f>
        <v>36.345698924731103</v>
      </c>
      <c r="F247" s="11" t="b">
        <f t="shared" si="10"/>
        <v>1</v>
      </c>
      <c r="G247" s="23" t="str">
        <f t="shared" si="11"/>
        <v>C</v>
      </c>
      <c r="H247" s="11">
        <f>VLOOKUP(B247,NI!C:P,5,FALSE)</f>
        <v>732848</v>
      </c>
      <c r="I247" s="11">
        <f>VLOOKUP(B247,EBITDA!B:O,5,FALSE)</f>
        <v>942506</v>
      </c>
      <c r="J247" s="11">
        <f>VLOOKUP(B247,EQIT!B:O,5,FALSE)</f>
        <v>2225854</v>
      </c>
      <c r="K247" s="11">
        <f>VLOOKUP(B247,DEBT!B:O,5,FALSE)</f>
        <v>0</v>
      </c>
      <c r="L247" s="11">
        <f>VLOOKUP(B247,REV!B:O,5,FALSE)</f>
        <v>3494077</v>
      </c>
      <c r="M247" s="11">
        <f>VLOOKUP(B247,RoA!B:O,5,FALSE)</f>
        <v>23.59</v>
      </c>
      <c r="N247" s="11">
        <f>VLOOKUP(B247,RoE!B:O,5,FALSE)</f>
        <v>32.03</v>
      </c>
      <c r="O247" s="11">
        <f>VLOOKUP(B247,ASSET!B:P,5,FALSE)</f>
        <v>2924581</v>
      </c>
      <c r="P247" s="11">
        <f>VLOOKUP(B247,MCAP!B:P,5,FALSE)</f>
        <v>3840959</v>
      </c>
      <c r="Q247" s="11">
        <f>VLOOKUP(B247,MB!B:O,5,FALSE)</f>
        <v>3.53</v>
      </c>
      <c r="R247" s="11"/>
    </row>
    <row r="248" spans="1:18" x14ac:dyDescent="0.3">
      <c r="A248" s="20" t="s">
        <v>148</v>
      </c>
      <c r="B248" s="20">
        <v>907652</v>
      </c>
      <c r="C248" s="21">
        <f>VLOOKUP(B248,ESGC!B:M,$C$2,FALSE)</f>
        <v>46.490530303030297</v>
      </c>
      <c r="D248" s="21" t="str">
        <f t="shared" si="9"/>
        <v>C</v>
      </c>
      <c r="E248" s="21">
        <f>VLOOKUP(B248,ESG!A:M,4,FALSE)</f>
        <v>47.981060606060602</v>
      </c>
      <c r="F248" s="11" t="b">
        <f t="shared" si="10"/>
        <v>0</v>
      </c>
      <c r="G248" s="23" t="str">
        <f t="shared" si="11"/>
        <v>C</v>
      </c>
      <c r="H248" s="11">
        <f>VLOOKUP(B248,NI!C:P,5,FALSE)</f>
        <v>2478000</v>
      </c>
      <c r="I248" s="11">
        <f>VLOOKUP(B248,EBITDA!B:O,5,FALSE)</f>
        <v>4184000</v>
      </c>
      <c r="J248" s="11">
        <f>VLOOKUP(B248,EQIT!B:O,5,FALSE)</f>
        <v>10053000</v>
      </c>
      <c r="K248" s="11">
        <f>VLOOKUP(B248,DEBT!B:O,5,FALSE)</f>
        <v>4024000</v>
      </c>
      <c r="L248" s="11">
        <f>VLOOKUP(B248,REV!B:O,5,FALSE)</f>
        <v>29300000</v>
      </c>
      <c r="M248" s="11">
        <f>VLOOKUP(B248,RoA!B:O,5,FALSE)</f>
        <v>9.41</v>
      </c>
      <c r="N248" s="11">
        <f>VLOOKUP(B248,RoE!B:O,5,FALSE)</f>
        <v>22.54</v>
      </c>
      <c r="O248" s="11">
        <f>VLOOKUP(B248,ASSET!B:P,5,FALSE)</f>
        <v>28373000</v>
      </c>
      <c r="P248" s="11">
        <f>VLOOKUP(B248,MCAP!B:P,5,FALSE)</f>
        <v>27751506</v>
      </c>
      <c r="Q248" s="11">
        <f>VLOOKUP(B248,MB!B:O,5,FALSE)</f>
        <v>3.26</v>
      </c>
      <c r="R248" s="11"/>
    </row>
    <row r="249" spans="1:18" x14ac:dyDescent="0.3">
      <c r="A249" s="20" t="s">
        <v>153</v>
      </c>
      <c r="B249" s="20">
        <v>993394</v>
      </c>
      <c r="C249" s="21">
        <f>VLOOKUP(B249,ESGC!B:M,$C$2,FALSE)</f>
        <v>26.941489741684698</v>
      </c>
      <c r="D249" s="21" t="str">
        <f t="shared" si="9"/>
        <v>C</v>
      </c>
      <c r="E249" s="21">
        <f>VLOOKUP(B249,ESG!A:M,4,FALSE)</f>
        <v>26.941489741684698</v>
      </c>
      <c r="F249" s="11" t="b">
        <f t="shared" si="10"/>
        <v>1</v>
      </c>
      <c r="G249" s="23" t="str">
        <f t="shared" si="11"/>
        <v>C</v>
      </c>
      <c r="H249" s="11">
        <f>VLOOKUP(B249,NI!C:P,5,FALSE)</f>
        <v>452259</v>
      </c>
      <c r="I249" s="11">
        <f>VLOOKUP(B249,EBITDA!B:O,5,FALSE)</f>
        <v>729486</v>
      </c>
      <c r="J249" s="11">
        <f>VLOOKUP(B249,EQIT!B:O,5,FALSE)</f>
        <v>2222907</v>
      </c>
      <c r="K249" s="11">
        <f>VLOOKUP(B249,DEBT!B:O,5,FALSE)</f>
        <v>1027177</v>
      </c>
      <c r="L249" s="11">
        <f>VLOOKUP(B249,REV!B:O,5,FALSE)</f>
        <v>3326918</v>
      </c>
      <c r="M249" s="11">
        <f>VLOOKUP(B249,RoA!B:O,5,FALSE)</f>
        <v>3.43</v>
      </c>
      <c r="N249" s="11">
        <f>VLOOKUP(B249,RoE!B:O,5,FALSE)</f>
        <v>16.3</v>
      </c>
      <c r="O249" s="11">
        <f>VLOOKUP(B249,ASSET!B:P,5,FALSE)</f>
        <v>13529050</v>
      </c>
      <c r="P249" s="11">
        <f>VLOOKUP(B249,MCAP!B:P,5,FALSE)</f>
        <v>3786432</v>
      </c>
      <c r="Q249" s="11">
        <f>VLOOKUP(B249,MB!B:O,5,FALSE)</f>
        <v>2.4300000000000002</v>
      </c>
      <c r="R249" s="11"/>
    </row>
    <row r="250" spans="1:18" x14ac:dyDescent="0.3">
      <c r="A250" s="20" t="s">
        <v>155</v>
      </c>
      <c r="B250" s="20">
        <v>905596</v>
      </c>
      <c r="C250" s="21">
        <f>VLOOKUP(B250,ESGC!B:M,$C$2,FALSE)</f>
        <v>25.1927515218329</v>
      </c>
      <c r="D250" s="21" t="str">
        <f t="shared" si="9"/>
        <v>C</v>
      </c>
      <c r="E250" s="21">
        <f>VLOOKUP(B250,ESG!A:M,4,FALSE)</f>
        <v>34.256470785601302</v>
      </c>
      <c r="F250" s="11" t="b">
        <f t="shared" si="10"/>
        <v>0</v>
      </c>
      <c r="G250" s="23" t="str">
        <f t="shared" si="11"/>
        <v>C</v>
      </c>
      <c r="H250" s="11">
        <f>VLOOKUP(B250,NI!C:P,5,FALSE)</f>
        <v>454476</v>
      </c>
      <c r="I250" s="11">
        <f>VLOOKUP(B250,EBITDA!B:O,5,FALSE)</f>
        <v>893251</v>
      </c>
      <c r="J250" s="11">
        <f>VLOOKUP(B250,EQIT!B:O,5,FALSE)</f>
        <v>987818</v>
      </c>
      <c r="K250" s="11">
        <f>VLOOKUP(B250,DEBT!B:O,5,FALSE)</f>
        <v>1236470</v>
      </c>
      <c r="L250" s="11">
        <f>VLOOKUP(B250,REV!B:O,5,FALSE)</f>
        <v>4403877</v>
      </c>
      <c r="M250" s="11">
        <f>VLOOKUP(B250,RoA!B:O,5,FALSE)</f>
        <v>-4.67</v>
      </c>
      <c r="N250" s="11">
        <f>VLOOKUP(B250,RoE!B:O,5,FALSE)</f>
        <v>-25.7</v>
      </c>
      <c r="O250" s="11">
        <f>VLOOKUP(B250,ASSET!B:P,5,FALSE)</f>
        <v>5623425</v>
      </c>
      <c r="P250" s="11">
        <f>VLOOKUP(B250,MCAP!B:P,5,FALSE)</f>
        <v>7406965</v>
      </c>
      <c r="Q250" s="11">
        <f>VLOOKUP(B250,MB!B:O,5,FALSE)</f>
        <v>5.85</v>
      </c>
      <c r="R250" s="11"/>
    </row>
    <row r="251" spans="1:18" x14ac:dyDescent="0.3">
      <c r="A251" s="20" t="s">
        <v>158</v>
      </c>
      <c r="B251" s="20">
        <v>729665</v>
      </c>
      <c r="C251" s="21">
        <f>VLOOKUP(B251,ESGC!B:M,$C$2,FALSE)</f>
        <v>34.381007699581197</v>
      </c>
      <c r="D251" s="21" t="str">
        <f t="shared" si="9"/>
        <v>C</v>
      </c>
      <c r="E251" s="21">
        <f>VLOOKUP(B251,ESG!A:M,4,FALSE)</f>
        <v>34.381007699581197</v>
      </c>
      <c r="F251" s="11" t="b">
        <f t="shared" si="10"/>
        <v>1</v>
      </c>
      <c r="G251" s="23" t="str">
        <f t="shared" si="11"/>
        <v>C</v>
      </c>
      <c r="H251" s="11">
        <f>VLOOKUP(B251,NI!C:P,5,FALSE)</f>
        <v>654718</v>
      </c>
      <c r="I251" s="11">
        <f>VLOOKUP(B251,EBITDA!B:O,5,FALSE)</f>
        <v>1417600</v>
      </c>
      <c r="J251" s="11">
        <f>VLOOKUP(B251,EQIT!B:O,5,FALSE)</f>
        <v>2115603</v>
      </c>
      <c r="K251" s="11">
        <f>VLOOKUP(B251,DEBT!B:O,5,FALSE)</f>
        <v>3914887</v>
      </c>
      <c r="L251" s="11">
        <f>VLOOKUP(B251,REV!B:O,5,FALSE)</f>
        <v>5971277</v>
      </c>
      <c r="M251" s="11">
        <f>VLOOKUP(B251,RoA!B:O,5,FALSE)</f>
        <v>11.36</v>
      </c>
      <c r="N251" s="11">
        <f>VLOOKUP(B251,RoE!B:O,5,FALSE)</f>
        <v>29.16</v>
      </c>
      <c r="O251" s="11">
        <f>VLOOKUP(B251,ASSET!B:P,5,FALSE)</f>
        <v>7540385</v>
      </c>
      <c r="P251" s="11">
        <f>VLOOKUP(B251,MCAP!B:P,5,FALSE)</f>
        <v>3950009</v>
      </c>
      <c r="Q251" s="11">
        <f>VLOOKUP(B251,MB!B:O,5,FALSE)</f>
        <v>4.76</v>
      </c>
      <c r="R251" s="11"/>
    </row>
    <row r="252" spans="1:18" x14ac:dyDescent="0.3">
      <c r="A252" s="20" t="s">
        <v>162</v>
      </c>
      <c r="B252" s="20">
        <v>945589</v>
      </c>
      <c r="C252" s="21">
        <f>VLOOKUP(B252,ESGC!B:M,$C$2,FALSE)</f>
        <v>33.967044059693698</v>
      </c>
      <c r="D252" s="21" t="str">
        <f t="shared" si="9"/>
        <v>C</v>
      </c>
      <c r="E252" s="21">
        <f>VLOOKUP(B252,ESG!A:M,4,FALSE)</f>
        <v>39.673218554170099</v>
      </c>
      <c r="F252" s="11" t="b">
        <f t="shared" si="10"/>
        <v>0</v>
      </c>
      <c r="G252" s="23" t="str">
        <f t="shared" si="11"/>
        <v>C</v>
      </c>
      <c r="H252" s="11">
        <f>VLOOKUP(B252,NI!C:P,5,FALSE)</f>
        <v>198761</v>
      </c>
      <c r="I252" s="11">
        <f>VLOOKUP(B252,EBITDA!B:O,5,FALSE)</f>
        <v>889592</v>
      </c>
      <c r="J252" s="11">
        <f>VLOOKUP(B252,EQIT!B:O,5,FALSE)</f>
        <v>4905771</v>
      </c>
      <c r="K252" s="11">
        <f>VLOOKUP(B252,DEBT!B:O,5,FALSE)</f>
        <v>5937456</v>
      </c>
      <c r="L252" s="11">
        <f>VLOOKUP(B252,REV!B:O,5,FALSE)</f>
        <v>1182570</v>
      </c>
      <c r="M252" s="11">
        <f>VLOOKUP(B252,RoA!B:O,5,FALSE)</f>
        <v>5.54</v>
      </c>
      <c r="N252" s="11">
        <f>VLOOKUP(B252,RoE!B:O,5,FALSE)</f>
        <v>9.81</v>
      </c>
      <c r="O252" s="11">
        <f>VLOOKUP(B252,ASSET!B:P,5,FALSE)</f>
        <v>11849826</v>
      </c>
      <c r="P252" s="11">
        <f>VLOOKUP(B252,MCAP!B:P,5,FALSE)</f>
        <v>7042512</v>
      </c>
      <c r="Q252" s="11">
        <f>VLOOKUP(B252,MB!B:O,5,FALSE)</f>
        <v>1.94</v>
      </c>
      <c r="R252" s="11"/>
    </row>
    <row r="253" spans="1:18" x14ac:dyDescent="0.3">
      <c r="A253" s="20" t="s">
        <v>163</v>
      </c>
      <c r="B253" s="20">
        <v>905077</v>
      </c>
      <c r="C253" s="21">
        <f>VLOOKUP(B253,ESGC!B:M,$C$2,FALSE)</f>
        <v>32.064694332413502</v>
      </c>
      <c r="D253" s="21" t="str">
        <f t="shared" si="9"/>
        <v>C</v>
      </c>
      <c r="E253" s="21">
        <f>VLOOKUP(B253,ESG!A:M,4,FALSE)</f>
        <v>47.700817236255503</v>
      </c>
      <c r="F253" s="11" t="b">
        <f t="shared" si="10"/>
        <v>0</v>
      </c>
      <c r="G253" s="23" t="str">
        <f t="shared" si="11"/>
        <v>C</v>
      </c>
      <c r="H253" s="11">
        <f>VLOOKUP(B253,NI!C:P,5,FALSE)</f>
        <v>311405</v>
      </c>
      <c r="I253" s="11">
        <f>VLOOKUP(B253,EBITDA!B:O,5,FALSE)</f>
        <v>841191</v>
      </c>
      <c r="J253" s="11">
        <f>VLOOKUP(B253,EQIT!B:O,5,FALSE)</f>
        <v>318199</v>
      </c>
      <c r="K253" s="11">
        <f>VLOOKUP(B253,DEBT!B:O,5,FALSE)</f>
        <v>2007458</v>
      </c>
      <c r="L253" s="11">
        <f>VLOOKUP(B253,REV!B:O,5,FALSE)</f>
        <v>5132768</v>
      </c>
      <c r="M253" s="11">
        <f>VLOOKUP(B253,RoA!B:O,5,FALSE)</f>
        <v>9.56</v>
      </c>
      <c r="N253" s="11">
        <f>VLOOKUP(B253,RoE!B:O,5,FALSE)</f>
        <v>68.36</v>
      </c>
      <c r="O253" s="11">
        <f>VLOOKUP(B253,ASSET!B:P,5,FALSE)</f>
        <v>3620904</v>
      </c>
      <c r="P253" s="11">
        <f>VLOOKUP(B253,MCAP!B:P,5,FALSE)</f>
        <v>7887198</v>
      </c>
      <c r="Q253" s="11">
        <f>VLOOKUP(B253,MB!B:O,5,FALSE)</f>
        <v>29.02</v>
      </c>
      <c r="R253" s="11"/>
    </row>
    <row r="254" spans="1:18" x14ac:dyDescent="0.3">
      <c r="A254" s="20" t="s">
        <v>165</v>
      </c>
      <c r="B254" s="20">
        <v>542983</v>
      </c>
      <c r="C254" s="21">
        <f>VLOOKUP(B254,ESGC!B:M,$C$2,FALSE)</f>
        <v>31.885996300451801</v>
      </c>
      <c r="D254" s="21" t="str">
        <f t="shared" si="9"/>
        <v>C</v>
      </c>
      <c r="E254" s="21">
        <f>VLOOKUP(B254,ESG!A:M,4,FALSE)</f>
        <v>31.885996300451801</v>
      </c>
      <c r="F254" s="11" t="b">
        <f t="shared" si="10"/>
        <v>1</v>
      </c>
      <c r="G254" s="23" t="str">
        <f t="shared" si="11"/>
        <v>C</v>
      </c>
      <c r="H254" s="11">
        <f>VLOOKUP(B254,NI!C:P,5,FALSE)</f>
        <v>-385617</v>
      </c>
      <c r="I254" s="11">
        <f>VLOOKUP(B254,EBITDA!B:O,5,FALSE)</f>
        <v>-21279</v>
      </c>
      <c r="J254" s="11">
        <f>VLOOKUP(B254,EQIT!B:O,5,FALSE)</f>
        <v>4642269</v>
      </c>
      <c r="K254" s="11">
        <f>VLOOKUP(B254,DEBT!B:O,5,FALSE)</f>
        <v>2200900</v>
      </c>
      <c r="L254" s="11">
        <f>VLOOKUP(B254,REV!B:O,5,FALSE)</f>
        <v>1674499</v>
      </c>
      <c r="M254" s="11">
        <f>VLOOKUP(B254,RoA!B:O,5,FALSE)</f>
        <v>-7.18</v>
      </c>
      <c r="N254" s="11">
        <f>VLOOKUP(B254,RoE!B:O,5,FALSE)</f>
        <v>-14.16</v>
      </c>
      <c r="O254" s="11">
        <f>VLOOKUP(B254,ASSET!B:P,5,FALSE)</f>
        <v>8134632</v>
      </c>
      <c r="P254" s="11">
        <f>VLOOKUP(B254,MCAP!B:P,5,FALSE)</f>
        <v>3347998</v>
      </c>
      <c r="Q254" s="11">
        <f>VLOOKUP(B254,MB!B:O,5,FALSE)</f>
        <v>1.0900000000000001</v>
      </c>
      <c r="R254" s="11"/>
    </row>
    <row r="255" spans="1:18" x14ac:dyDescent="0.3">
      <c r="A255" s="20" t="s">
        <v>171</v>
      </c>
      <c r="B255" s="20">
        <v>951068</v>
      </c>
      <c r="C255" s="21">
        <f>VLOOKUP(B255,ESGC!B:M,$C$2,FALSE)</f>
        <v>33.181957841186602</v>
      </c>
      <c r="D255" s="21" t="str">
        <f t="shared" si="9"/>
        <v>C</v>
      </c>
      <c r="E255" s="21">
        <f>VLOOKUP(B255,ESG!A:M,4,FALSE)</f>
        <v>33.181957841186602</v>
      </c>
      <c r="F255" s="11" t="b">
        <f t="shared" si="10"/>
        <v>1</v>
      </c>
      <c r="G255" s="23" t="str">
        <f t="shared" si="11"/>
        <v>C</v>
      </c>
      <c r="H255" s="11">
        <f>VLOOKUP(B255,NI!C:P,5,FALSE)</f>
        <v>-160206</v>
      </c>
      <c r="I255" s="11">
        <f>VLOOKUP(B255,EBITDA!B:O,5,FALSE)</f>
        <v>164649</v>
      </c>
      <c r="J255" s="11">
        <f>VLOOKUP(B255,EQIT!B:O,5,FALSE)</f>
        <v>5260070</v>
      </c>
      <c r="K255" s="11">
        <f>VLOOKUP(B255,DEBT!B:O,5,FALSE)</f>
        <v>8179862</v>
      </c>
      <c r="L255" s="11">
        <f>VLOOKUP(B255,REV!B:O,5,FALSE)</f>
        <v>3663201</v>
      </c>
      <c r="M255" s="11">
        <f>VLOOKUP(B255,RoA!B:O,5,FALSE)</f>
        <v>0.14000000000000001</v>
      </c>
      <c r="N255" s="11">
        <f>VLOOKUP(B255,RoE!B:O,5,FALSE)</f>
        <v>-2.86</v>
      </c>
      <c r="O255" s="11">
        <f>VLOOKUP(B255,ASSET!B:P,5,FALSE)</f>
        <v>54352859</v>
      </c>
      <c r="P255" s="11">
        <f>VLOOKUP(B255,MCAP!B:P,5,FALSE)</f>
        <v>2803946</v>
      </c>
      <c r="Q255" s="11">
        <f>VLOOKUP(B255,MB!B:O,5,FALSE)</f>
        <v>0.89</v>
      </c>
      <c r="R255" s="11"/>
    </row>
    <row r="256" spans="1:18" x14ac:dyDescent="0.3">
      <c r="A256" s="20" t="s">
        <v>175</v>
      </c>
      <c r="B256" s="20" t="s">
        <v>365</v>
      </c>
      <c r="C256" s="21">
        <f>VLOOKUP(B256,ESGC!B:M,$C$2,FALSE)</f>
        <v>36.281900074294199</v>
      </c>
      <c r="D256" s="21" t="str">
        <f t="shared" si="9"/>
        <v>C</v>
      </c>
      <c r="E256" s="21">
        <f>VLOOKUP(B256,ESG!A:M,4,FALSE)</f>
        <v>36.281900074294199</v>
      </c>
      <c r="F256" s="11" t="b">
        <f t="shared" si="10"/>
        <v>1</v>
      </c>
      <c r="G256" s="23" t="str">
        <f t="shared" si="11"/>
        <v>C</v>
      </c>
      <c r="H256" s="11">
        <f>VLOOKUP(B256,NI!C:P,5,FALSE)</f>
        <v>300972</v>
      </c>
      <c r="I256" s="11">
        <f>VLOOKUP(B256,EBITDA!B:O,5,FALSE)</f>
        <v>555316</v>
      </c>
      <c r="J256" s="11">
        <f>VLOOKUP(B256,EQIT!B:O,5,FALSE)</f>
        <v>2006231</v>
      </c>
      <c r="K256" s="11">
        <f>VLOOKUP(B256,DEBT!B:O,5,FALSE)</f>
        <v>379375</v>
      </c>
      <c r="L256" s="11">
        <f>VLOOKUP(B256,REV!B:O,5,FALSE)</f>
        <v>813078</v>
      </c>
      <c r="M256" s="11">
        <f>VLOOKUP(B256,RoA!B:O,5,FALSE)</f>
        <v>3.53</v>
      </c>
      <c r="N256" s="11">
        <f>VLOOKUP(B256,RoE!B:O,5,FALSE)</f>
        <v>17.28</v>
      </c>
      <c r="O256" s="11">
        <f>VLOOKUP(B256,ASSET!B:P,5,FALSE)</f>
        <v>14959581</v>
      </c>
      <c r="P256" s="11">
        <f>VLOOKUP(B256,MCAP!B:P,5,FALSE)</f>
        <v>5965688</v>
      </c>
      <c r="Q256" s="11">
        <f>VLOOKUP(B256,MB!B:O,5,FALSE)</f>
        <v>3.05</v>
      </c>
      <c r="R256" s="11"/>
    </row>
    <row r="257" spans="1:18" x14ac:dyDescent="0.3">
      <c r="A257" s="20" t="s">
        <v>177</v>
      </c>
      <c r="B257" s="20">
        <v>905050</v>
      </c>
      <c r="C257" s="21">
        <f>VLOOKUP(B257,ESGC!B:M,$C$2,FALSE)</f>
        <v>30.011269951588901</v>
      </c>
      <c r="D257" s="21" t="str">
        <f t="shared" si="9"/>
        <v>C</v>
      </c>
      <c r="E257" s="21">
        <f>VLOOKUP(B257,ESG!A:M,4,FALSE)</f>
        <v>43.893507645113303</v>
      </c>
      <c r="F257" s="11" t="b">
        <f t="shared" si="10"/>
        <v>0</v>
      </c>
      <c r="G257" s="23" t="str">
        <f t="shared" si="11"/>
        <v>C</v>
      </c>
      <c r="H257" s="11">
        <f>VLOOKUP(B257,NI!C:P,5,FALSE)</f>
        <v>229628</v>
      </c>
      <c r="I257" s="11">
        <f>VLOOKUP(B257,EBITDA!B:O,5,FALSE)</f>
        <v>430516</v>
      </c>
      <c r="J257" s="11">
        <f>VLOOKUP(B257,EQIT!B:O,5,FALSE)</f>
        <v>573111</v>
      </c>
      <c r="K257" s="11">
        <f>VLOOKUP(B257,DEBT!B:O,5,FALSE)</f>
        <v>1255654</v>
      </c>
      <c r="L257" s="11">
        <f>VLOOKUP(B257,REV!B:O,5,FALSE)</f>
        <v>2389372</v>
      </c>
      <c r="M257" s="11">
        <f>VLOOKUP(B257,RoA!B:O,5,FALSE)</f>
        <v>10.66</v>
      </c>
      <c r="N257" s="11">
        <f>VLOOKUP(B257,RoE!B:O,5,FALSE)</f>
        <v>38.58</v>
      </c>
      <c r="O257" s="11">
        <f>VLOOKUP(B257,ASSET!B:P,5,FALSE)</f>
        <v>2589252</v>
      </c>
      <c r="P257" s="11">
        <f>VLOOKUP(B257,MCAP!B:P,5,FALSE)</f>
        <v>2337807</v>
      </c>
      <c r="Q257" s="11">
        <f>VLOOKUP(B257,MB!B:O,5,FALSE)</f>
        <v>6.1</v>
      </c>
      <c r="R257" s="11"/>
    </row>
    <row r="258" spans="1:18" x14ac:dyDescent="0.3">
      <c r="A258" s="20" t="s">
        <v>179</v>
      </c>
      <c r="B258" s="20">
        <v>923465</v>
      </c>
      <c r="C258" s="21">
        <f>VLOOKUP(B258,ESGC!B:M,$C$2,FALSE)</f>
        <v>46.500776712143697</v>
      </c>
      <c r="D258" s="21" t="str">
        <f t="shared" si="9"/>
        <v>C</v>
      </c>
      <c r="E258" s="21">
        <f>VLOOKUP(B258,ESG!A:M,4,FALSE)</f>
        <v>46.500776712143697</v>
      </c>
      <c r="F258" s="11" t="b">
        <f t="shared" si="10"/>
        <v>1</v>
      </c>
      <c r="G258" s="23" t="str">
        <f t="shared" si="11"/>
        <v>C</v>
      </c>
      <c r="H258" s="11">
        <f>VLOOKUP(B258,NI!C:P,5,FALSE)</f>
        <v>265200</v>
      </c>
      <c r="I258" s="11">
        <f>VLOOKUP(B258,EBITDA!B:O,5,FALSE)</f>
        <v>856700</v>
      </c>
      <c r="J258" s="11">
        <f>VLOOKUP(B258,EQIT!B:O,5,FALSE)</f>
        <v>1950600</v>
      </c>
      <c r="K258" s="11">
        <f>VLOOKUP(B258,DEBT!B:O,5,FALSE)</f>
        <v>2119700</v>
      </c>
      <c r="L258" s="11">
        <f>VLOOKUP(B258,REV!B:O,5,FALSE)</f>
        <v>6962700</v>
      </c>
      <c r="M258" s="11">
        <f>VLOOKUP(B258,RoA!B:O,5,FALSE)</f>
        <v>3.65</v>
      </c>
      <c r="N258" s="11">
        <f>VLOOKUP(B258,RoE!B:O,5,FALSE)</f>
        <v>14.11</v>
      </c>
      <c r="O258" s="11">
        <f>VLOOKUP(B258,ASSET!B:P,5,FALSE)</f>
        <v>11708400</v>
      </c>
      <c r="P258" s="11">
        <f>VLOOKUP(B258,MCAP!B:P,5,FALSE)</f>
        <v>1887336</v>
      </c>
      <c r="Q258" s="11">
        <f>VLOOKUP(B258,MB!B:O,5,FALSE)</f>
        <v>2.08</v>
      </c>
      <c r="R258" s="11"/>
    </row>
    <row r="259" spans="1:18" x14ac:dyDescent="0.3">
      <c r="A259" s="20" t="s">
        <v>180</v>
      </c>
      <c r="B259" s="20">
        <v>328184</v>
      </c>
      <c r="C259" s="21">
        <f>VLOOKUP(B259,ESGC!B:M,$C$2,FALSE)</f>
        <v>48.290275279580797</v>
      </c>
      <c r="D259" s="21" t="str">
        <f t="shared" si="9"/>
        <v>C</v>
      </c>
      <c r="E259" s="21">
        <f>VLOOKUP(B259,ESG!A:M,4,FALSE)</f>
        <v>48.290275279580797</v>
      </c>
      <c r="F259" s="11" t="b">
        <f t="shared" si="10"/>
        <v>1</v>
      </c>
      <c r="G259" s="23" t="str">
        <f t="shared" si="11"/>
        <v>C</v>
      </c>
      <c r="H259" s="11">
        <f>VLOOKUP(B259,NI!C:P,5,FALSE)</f>
        <v>450750</v>
      </c>
      <c r="I259" s="11">
        <f>VLOOKUP(B259,EBITDA!B:O,5,FALSE)</f>
        <v>966738</v>
      </c>
      <c r="J259" s="11">
        <f>VLOOKUP(B259,EQIT!B:O,5,FALSE)</f>
        <v>2072954</v>
      </c>
      <c r="K259" s="11">
        <f>VLOOKUP(B259,DEBT!B:O,5,FALSE)</f>
        <v>999558</v>
      </c>
      <c r="L259" s="11">
        <f>VLOOKUP(B259,REV!B:O,5,FALSE)</f>
        <v>3070974</v>
      </c>
      <c r="M259" s="11">
        <f>VLOOKUP(B259,RoA!B:O,5,FALSE)</f>
        <v>11.62</v>
      </c>
      <c r="N259" s="11">
        <f>VLOOKUP(B259,RoE!B:O,5,FALSE)</f>
        <v>23.21</v>
      </c>
      <c r="O259" s="11">
        <f>VLOOKUP(B259,ASSET!B:P,5,FALSE)</f>
        <v>4614093</v>
      </c>
      <c r="P259" s="11">
        <f>VLOOKUP(B259,MCAP!B:P,5,FALSE)</f>
        <v>7674654</v>
      </c>
      <c r="Q259" s="11">
        <f>VLOOKUP(B259,MB!B:O,5,FALSE)</f>
        <v>4.0199999999999996</v>
      </c>
      <c r="R259" s="11"/>
    </row>
    <row r="260" spans="1:18" x14ac:dyDescent="0.3">
      <c r="A260" s="20" t="s">
        <v>183</v>
      </c>
      <c r="B260" s="20">
        <v>912142</v>
      </c>
      <c r="C260" s="21">
        <f>VLOOKUP(B260,ESGC!B:M,$C$2,FALSE)</f>
        <v>40.234092785207203</v>
      </c>
      <c r="D260" s="21" t="str">
        <f t="shared" ref="D260:D323" si="12">IF(C260&gt;75,"A",IF(C260&gt;50,"B",IF(C260&gt;25,"C","D")))</f>
        <v>C</v>
      </c>
      <c r="E260" s="21">
        <f>VLOOKUP(B260,ESG!A:M,4,FALSE)</f>
        <v>40.234092785207203</v>
      </c>
      <c r="F260" s="11" t="b">
        <f t="shared" ref="F260:F323" si="13">C260=E260</f>
        <v>1</v>
      </c>
      <c r="G260" s="23" t="str">
        <f t="shared" ref="G260:G323" si="14">IF(E260&gt;75,"A",IF(E260&gt;50,"B",IF(E260&gt;25,"C","D")))</f>
        <v>C</v>
      </c>
      <c r="H260" s="11">
        <f>VLOOKUP(B260,NI!C:P,5,FALSE)</f>
        <v>420742</v>
      </c>
      <c r="I260" s="11">
        <f>VLOOKUP(B260,EBITDA!B:O,5,FALSE)</f>
        <v>734951</v>
      </c>
      <c r="J260" s="11">
        <f>VLOOKUP(B260,EQIT!B:O,5,FALSE)</f>
        <v>2245147</v>
      </c>
      <c r="K260" s="11">
        <f>VLOOKUP(B260,DEBT!B:O,5,FALSE)</f>
        <v>56642</v>
      </c>
      <c r="L260" s="11">
        <f>VLOOKUP(B260,REV!B:O,5,FALSE)</f>
        <v>11252159</v>
      </c>
      <c r="M260" s="11">
        <f>VLOOKUP(B260,RoA!B:O,5,FALSE)</f>
        <v>11.33</v>
      </c>
      <c r="N260" s="11">
        <f>VLOOKUP(B260,RoE!B:O,5,FALSE)</f>
        <v>20.58</v>
      </c>
      <c r="O260" s="11">
        <f>VLOOKUP(B260,ASSET!B:P,5,FALSE)</f>
        <v>4170641</v>
      </c>
      <c r="P260" s="11">
        <f>VLOOKUP(B260,MCAP!B:P,5,FALSE)</f>
        <v>5901920</v>
      </c>
      <c r="Q260" s="11">
        <f>VLOOKUP(B260,MB!B:O,5,FALSE)</f>
        <v>3.51</v>
      </c>
      <c r="R260" s="11"/>
    </row>
    <row r="261" spans="1:18" x14ac:dyDescent="0.3">
      <c r="A261" s="20" t="s">
        <v>184</v>
      </c>
      <c r="B261" s="20">
        <v>921925</v>
      </c>
      <c r="C261" s="21">
        <f>VLOOKUP(B261,ESGC!B:M,$C$2,FALSE)</f>
        <v>34.696098273300102</v>
      </c>
      <c r="D261" s="21" t="str">
        <f t="shared" si="12"/>
        <v>C</v>
      </c>
      <c r="E261" s="21">
        <f>VLOOKUP(B261,ESG!A:M,4,FALSE)</f>
        <v>34.696098273300102</v>
      </c>
      <c r="F261" s="11" t="b">
        <f t="shared" si="13"/>
        <v>1</v>
      </c>
      <c r="G261" s="23" t="str">
        <f t="shared" si="14"/>
        <v>C</v>
      </c>
      <c r="H261" s="11">
        <f>VLOOKUP(B261,NI!C:P,5,FALSE)</f>
        <v>-2534407</v>
      </c>
      <c r="I261" s="11">
        <f>VLOOKUP(B261,EBITDA!B:O,5,FALSE)</f>
        <v>-165037</v>
      </c>
      <c r="J261" s="11">
        <f>VLOOKUP(B261,EQIT!B:O,5,FALSE)</f>
        <v>2676797</v>
      </c>
      <c r="K261" s="11">
        <f>VLOOKUP(B261,DEBT!B:O,5,FALSE)</f>
        <v>2081456</v>
      </c>
      <c r="L261" s="11">
        <f>VLOOKUP(B261,REV!B:O,5,FALSE)</f>
        <v>1058246</v>
      </c>
      <c r="M261" s="11">
        <f>VLOOKUP(B261,RoA!B:O,5,FALSE)</f>
        <v>-40.11</v>
      </c>
      <c r="N261" s="11">
        <f>VLOOKUP(B261,RoE!B:O,5,FALSE)</f>
        <v>-61.49</v>
      </c>
      <c r="O261" s="11">
        <f>VLOOKUP(B261,ASSET!B:P,5,FALSE)</f>
        <v>5158258</v>
      </c>
      <c r="P261" s="11">
        <f>VLOOKUP(B261,MCAP!B:P,5,FALSE)</f>
        <v>4722272</v>
      </c>
      <c r="Q261" s="11">
        <f>VLOOKUP(B261,MB!B:O,5,FALSE)</f>
        <v>3.83</v>
      </c>
      <c r="R261" s="11"/>
    </row>
    <row r="262" spans="1:18" x14ac:dyDescent="0.3">
      <c r="A262" s="20" t="s">
        <v>188</v>
      </c>
      <c r="B262" s="20">
        <v>699943</v>
      </c>
      <c r="C262" s="21">
        <f>VLOOKUP(B262,ESGC!B:M,$C$2,FALSE)</f>
        <v>35.133609387291301</v>
      </c>
      <c r="D262" s="21" t="str">
        <f t="shared" si="12"/>
        <v>C</v>
      </c>
      <c r="E262" s="21">
        <f>VLOOKUP(B262,ESG!A:M,4,FALSE)</f>
        <v>46.737807009876697</v>
      </c>
      <c r="F262" s="11" t="b">
        <f t="shared" si="13"/>
        <v>0</v>
      </c>
      <c r="G262" s="23" t="str">
        <f t="shared" si="14"/>
        <v>C</v>
      </c>
      <c r="H262" s="11">
        <f>VLOOKUP(B262,NI!C:P,5,FALSE)</f>
        <v>511749</v>
      </c>
      <c r="I262" s="11">
        <f>VLOOKUP(B262,EBITDA!B:O,5,FALSE)</f>
        <v>896365</v>
      </c>
      <c r="J262" s="11">
        <f>VLOOKUP(B262,EQIT!B:O,5,FALSE)</f>
        <v>5901405</v>
      </c>
      <c r="K262" s="11">
        <f>VLOOKUP(B262,DEBT!B:O,5,FALSE)</f>
        <v>0</v>
      </c>
      <c r="L262" s="11">
        <f>VLOOKUP(B262,REV!B:O,5,FALSE)</f>
        <v>3572376</v>
      </c>
      <c r="M262" s="11">
        <f>VLOOKUP(B262,RoA!B:O,5,FALSE)</f>
        <v>7.34</v>
      </c>
      <c r="N262" s="11">
        <f>VLOOKUP(B262,RoE!B:O,5,FALSE)</f>
        <v>9.09</v>
      </c>
      <c r="O262" s="11">
        <f>VLOOKUP(B262,ASSET!B:P,5,FALSE)</f>
        <v>7116262</v>
      </c>
      <c r="P262" s="11">
        <f>VLOOKUP(B262,MCAP!B:P,5,FALSE)</f>
        <v>9223428</v>
      </c>
      <c r="Q262" s="11">
        <f>VLOOKUP(B262,MB!B:O,5,FALSE)</f>
        <v>2.48</v>
      </c>
      <c r="R262" s="11"/>
    </row>
    <row r="263" spans="1:18" x14ac:dyDescent="0.3">
      <c r="A263" s="20" t="s">
        <v>190</v>
      </c>
      <c r="B263" s="20">
        <v>916130</v>
      </c>
      <c r="C263" s="21">
        <f>VLOOKUP(B263,ESGC!B:M,$C$2,FALSE)</f>
        <v>33.980238580938703</v>
      </c>
      <c r="D263" s="21" t="str">
        <f t="shared" si="12"/>
        <v>C</v>
      </c>
      <c r="E263" s="21">
        <f>VLOOKUP(B263,ESG!A:M,4,FALSE)</f>
        <v>33.980238580938703</v>
      </c>
      <c r="F263" s="11" t="b">
        <f t="shared" si="13"/>
        <v>1</v>
      </c>
      <c r="G263" s="23" t="str">
        <f t="shared" si="14"/>
        <v>C</v>
      </c>
      <c r="H263" s="11">
        <f>VLOOKUP(B263,NI!C:P,5,FALSE)</f>
        <v>-1508000</v>
      </c>
      <c r="I263" s="11">
        <f>VLOOKUP(B263,EBITDA!B:O,5,FALSE)</f>
        <v>-170000</v>
      </c>
      <c r="J263" s="11">
        <f>VLOOKUP(B263,EQIT!B:O,5,FALSE)</f>
        <v>7322000</v>
      </c>
      <c r="K263" s="11">
        <f>VLOOKUP(B263,DEBT!B:O,5,FALSE)</f>
        <v>25029000</v>
      </c>
      <c r="L263" s="11">
        <f>VLOOKUP(B263,REV!B:O,5,FALSE)</f>
        <v>6334000</v>
      </c>
      <c r="M263" s="11">
        <f>VLOOKUP(B263,RoA!B:O,5,FALSE)</f>
        <v>-1.08</v>
      </c>
      <c r="N263" s="11">
        <f>VLOOKUP(B263,RoE!B:O,5,FALSE)</f>
        <v>-20.02</v>
      </c>
      <c r="O263" s="11">
        <f>VLOOKUP(B263,ASSET!B:P,5,FALSE)</f>
        <v>104531000</v>
      </c>
      <c r="P263" s="11">
        <f>VLOOKUP(B263,MCAP!B:P,5,FALSE)</f>
        <v>4217467</v>
      </c>
      <c r="Q263" s="11">
        <f>VLOOKUP(B263,MB!B:O,5,FALSE)</f>
        <v>1.01</v>
      </c>
      <c r="R263" s="11"/>
    </row>
    <row r="264" spans="1:18" x14ac:dyDescent="0.3">
      <c r="A264" s="20" t="s">
        <v>192</v>
      </c>
      <c r="B264" s="20">
        <v>546169</v>
      </c>
      <c r="C264" s="21">
        <f>VLOOKUP(B264,ESGC!B:M,$C$2,FALSE)</f>
        <v>47.160436672506698</v>
      </c>
      <c r="D264" s="21" t="str">
        <f t="shared" si="12"/>
        <v>C</v>
      </c>
      <c r="E264" s="21">
        <f>VLOOKUP(B264,ESG!A:M,4,FALSE)</f>
        <v>47.160436672506698</v>
      </c>
      <c r="F264" s="11" t="b">
        <f t="shared" si="13"/>
        <v>1</v>
      </c>
      <c r="G264" s="23" t="str">
        <f t="shared" si="14"/>
        <v>C</v>
      </c>
      <c r="H264" s="11">
        <f>VLOOKUP(B264,NI!C:P,5,FALSE)</f>
        <v>182596</v>
      </c>
      <c r="I264" s="11">
        <f>VLOOKUP(B264,EBITDA!B:O,5,FALSE)</f>
        <v>546873</v>
      </c>
      <c r="J264" s="11">
        <f>VLOOKUP(B264,EQIT!B:O,5,FALSE)</f>
        <v>3340346</v>
      </c>
      <c r="K264" s="11">
        <f>VLOOKUP(B264,DEBT!B:O,5,FALSE)</f>
        <v>4556646</v>
      </c>
      <c r="L264" s="11">
        <f>VLOOKUP(B264,REV!B:O,5,FALSE)</f>
        <v>824703</v>
      </c>
      <c r="M264" s="11">
        <f>VLOOKUP(B264,RoA!B:O,5,FALSE)</f>
        <v>4.2300000000000004</v>
      </c>
      <c r="N264" s="11">
        <f>VLOOKUP(B264,RoE!B:O,5,FALSE)</f>
        <v>6.14</v>
      </c>
      <c r="O264" s="11">
        <f>VLOOKUP(B264,ASSET!B:P,5,FALSE)</f>
        <v>9310320</v>
      </c>
      <c r="P264" s="11">
        <f>VLOOKUP(B264,MCAP!B:P,5,FALSE)</f>
        <v>4955352</v>
      </c>
      <c r="Q264" s="11">
        <f>VLOOKUP(B264,MB!B:O,5,FALSE)</f>
        <v>3.27</v>
      </c>
      <c r="R264" s="11"/>
    </row>
    <row r="265" spans="1:18" x14ac:dyDescent="0.3">
      <c r="A265" s="20" t="s">
        <v>194</v>
      </c>
      <c r="B265" s="20">
        <v>325849</v>
      </c>
      <c r="C265" s="21">
        <f>VLOOKUP(B265,ESGC!B:M,$C$2,FALSE)</f>
        <v>48.332153138930103</v>
      </c>
      <c r="D265" s="21" t="str">
        <f t="shared" si="12"/>
        <v>C</v>
      </c>
      <c r="E265" s="21">
        <f>VLOOKUP(B265,ESG!A:M,4,FALSE)</f>
        <v>48.332153138930103</v>
      </c>
      <c r="F265" s="11" t="b">
        <f t="shared" si="13"/>
        <v>1</v>
      </c>
      <c r="G265" s="23" t="str">
        <f t="shared" si="14"/>
        <v>C</v>
      </c>
      <c r="H265" s="11">
        <f>VLOOKUP(B265,NI!C:P,5,FALSE)</f>
        <v>885000</v>
      </c>
      <c r="I265" s="11">
        <f>VLOOKUP(B265,EBITDA!B:O,5,FALSE)</f>
        <v>2100000</v>
      </c>
      <c r="J265" s="11">
        <f>VLOOKUP(B265,EQIT!B:O,5,FALSE)</f>
        <v>6739000</v>
      </c>
      <c r="K265" s="11">
        <f>VLOOKUP(B265,DEBT!B:O,5,FALSE)</f>
        <v>2070000</v>
      </c>
      <c r="L265" s="11">
        <f>VLOOKUP(B265,REV!B:O,5,FALSE)</f>
        <v>16389000</v>
      </c>
      <c r="M265" s="11">
        <f>VLOOKUP(B265,RoA!B:O,5,FALSE)</f>
        <v>8.8699999999999992</v>
      </c>
      <c r="N265" s="11">
        <f>VLOOKUP(B265,RoE!B:O,5,FALSE)</f>
        <v>13.78</v>
      </c>
      <c r="O265" s="11">
        <f>VLOOKUP(B265,ASSET!B:P,5,FALSE)</f>
        <v>11334000</v>
      </c>
      <c r="P265" s="11">
        <f>VLOOKUP(B265,MCAP!B:P,5,FALSE)</f>
        <v>11041000</v>
      </c>
      <c r="Q265" s="11">
        <f>VLOOKUP(B265,MB!B:O,5,FALSE)</f>
        <v>2.2599999999999998</v>
      </c>
      <c r="R265" s="11"/>
    </row>
    <row r="266" spans="1:18" x14ac:dyDescent="0.3">
      <c r="A266" s="20" t="s">
        <v>197</v>
      </c>
      <c r="B266" s="20">
        <v>905409</v>
      </c>
      <c r="C266" s="21">
        <f>VLOOKUP(B266,ESGC!B:M,$C$2,FALSE)</f>
        <v>46.222727272727198</v>
      </c>
      <c r="D266" s="21" t="str">
        <f t="shared" si="12"/>
        <v>C</v>
      </c>
      <c r="E266" s="21">
        <f>VLOOKUP(B266,ESG!A:M,4,FALSE)</f>
        <v>46.222727272727198</v>
      </c>
      <c r="F266" s="11" t="b">
        <f t="shared" si="13"/>
        <v>1</v>
      </c>
      <c r="G266" s="23" t="str">
        <f t="shared" si="14"/>
        <v>C</v>
      </c>
      <c r="H266" s="11">
        <f>VLOOKUP(B266,NI!C:P,5,FALSE)</f>
        <v>444200</v>
      </c>
      <c r="I266" s="11">
        <f>VLOOKUP(B266,EBITDA!B:O,5,FALSE)</f>
        <v>866400</v>
      </c>
      <c r="J266" s="11">
        <f>VLOOKUP(B266,EQIT!B:O,5,FALSE)</f>
        <v>2274000</v>
      </c>
      <c r="K266" s="11">
        <f>VLOOKUP(B266,DEBT!B:O,5,FALSE)</f>
        <v>846000</v>
      </c>
      <c r="L266" s="11">
        <f>VLOOKUP(B266,REV!B:O,5,FALSE)</f>
        <v>5311000</v>
      </c>
      <c r="M266" s="11">
        <f>VLOOKUP(B266,RoA!B:O,5,FALSE)</f>
        <v>10.72</v>
      </c>
      <c r="N266" s="11">
        <f>VLOOKUP(B266,RoE!B:O,5,FALSE)</f>
        <v>21.26</v>
      </c>
      <c r="O266" s="11">
        <f>VLOOKUP(B266,ASSET!B:P,5,FALSE)</f>
        <v>4558600</v>
      </c>
      <c r="P266" s="11">
        <f>VLOOKUP(B266,MCAP!B:P,5,FALSE)</f>
        <v>5083264</v>
      </c>
      <c r="Q266" s="11">
        <f>VLOOKUP(B266,MB!B:O,5,FALSE)</f>
        <v>3.45</v>
      </c>
      <c r="R266" s="11"/>
    </row>
    <row r="267" spans="1:18" x14ac:dyDescent="0.3">
      <c r="A267" s="20" t="s">
        <v>200</v>
      </c>
      <c r="B267" s="20">
        <v>912219</v>
      </c>
      <c r="C267" s="21">
        <f>VLOOKUP(B267,ESGC!B:M,$C$2,FALSE)</f>
        <v>25.435211643235402</v>
      </c>
      <c r="D267" s="21" t="str">
        <f t="shared" si="12"/>
        <v>C</v>
      </c>
      <c r="E267" s="21">
        <f>VLOOKUP(B267,ESG!A:M,4,FALSE)</f>
        <v>25.435211643235402</v>
      </c>
      <c r="F267" s="11" t="b">
        <f t="shared" si="13"/>
        <v>1</v>
      </c>
      <c r="G267" s="23" t="str">
        <f t="shared" si="14"/>
        <v>C</v>
      </c>
      <c r="H267" s="11">
        <f>VLOOKUP(B267,NI!C:P,5,FALSE)</f>
        <v>-1109085</v>
      </c>
      <c r="I267" s="11">
        <f>VLOOKUP(B267,EBITDA!B:O,5,FALSE)</f>
        <v>-358521</v>
      </c>
      <c r="J267" s="11">
        <f>VLOOKUP(B267,EQIT!B:O,5,FALSE)</f>
        <v>2623007</v>
      </c>
      <c r="K267" s="11">
        <f>VLOOKUP(B267,DEBT!B:O,5,FALSE)</f>
        <v>2770718</v>
      </c>
      <c r="L267" s="11">
        <f>VLOOKUP(B267,REV!B:O,5,FALSE)</f>
        <v>4575417</v>
      </c>
      <c r="M267" s="11">
        <f>VLOOKUP(B267,RoA!B:O,5,FALSE)</f>
        <v>-12.98</v>
      </c>
      <c r="N267" s="11">
        <f>VLOOKUP(B267,RoE!B:O,5,FALSE)</f>
        <v>-34.42</v>
      </c>
      <c r="O267" s="11">
        <f>VLOOKUP(B267,ASSET!B:P,5,FALSE)</f>
        <v>7424898</v>
      </c>
      <c r="P267" s="11">
        <f>VLOOKUP(B267,MCAP!B:P,5,FALSE)</f>
        <v>1392054</v>
      </c>
      <c r="Q267" s="11">
        <f>VLOOKUP(B267,MB!B:O,5,FALSE)</f>
        <v>1.03</v>
      </c>
      <c r="R267" s="11"/>
    </row>
    <row r="268" spans="1:18" x14ac:dyDescent="0.3">
      <c r="A268" s="20" t="s">
        <v>201</v>
      </c>
      <c r="B268" s="20">
        <v>912402</v>
      </c>
      <c r="C268" s="21">
        <f>VLOOKUP(B268,ESGC!B:M,$C$2,FALSE)</f>
        <v>32.814098396959601</v>
      </c>
      <c r="D268" s="21" t="str">
        <f t="shared" si="12"/>
        <v>C</v>
      </c>
      <c r="E268" s="21">
        <f>VLOOKUP(B268,ESG!A:M,4,FALSE)</f>
        <v>49.282042947765397</v>
      </c>
      <c r="F268" s="11" t="b">
        <f t="shared" si="13"/>
        <v>0</v>
      </c>
      <c r="G268" s="23" t="str">
        <f t="shared" si="14"/>
        <v>C</v>
      </c>
      <c r="H268" s="11">
        <f>VLOOKUP(B268,NI!C:P,5,FALSE)</f>
        <v>67000</v>
      </c>
      <c r="I268" s="11">
        <f>VLOOKUP(B268,EBITDA!B:O,5,FALSE)</f>
        <v>262000</v>
      </c>
      <c r="J268" s="11">
        <f>VLOOKUP(B268,EQIT!B:O,5,FALSE)</f>
        <v>10504000</v>
      </c>
      <c r="K268" s="11">
        <f>VLOOKUP(B268,DEBT!B:O,5,FALSE)</f>
        <v>5546000</v>
      </c>
      <c r="L268" s="11">
        <f>VLOOKUP(B268,REV!B:O,5,FALSE)</f>
        <v>10958000</v>
      </c>
      <c r="M268" s="11">
        <f>VLOOKUP(B268,RoA!B:O,5,FALSE)</f>
        <v>0.14000000000000001</v>
      </c>
      <c r="N268" s="11">
        <f>VLOOKUP(B268,RoE!B:O,5,FALSE)</f>
        <v>0.52</v>
      </c>
      <c r="O268" s="11">
        <f>VLOOKUP(B268,ASSET!B:P,5,FALSE)</f>
        <v>161381000</v>
      </c>
      <c r="P268" s="11">
        <f>VLOOKUP(B268,MCAP!B:P,5,FALSE)</f>
        <v>4820588</v>
      </c>
      <c r="Q268" s="11">
        <f>VLOOKUP(B268,MB!B:O,5,FALSE)</f>
        <v>1.34</v>
      </c>
      <c r="R268" s="11"/>
    </row>
    <row r="269" spans="1:18" x14ac:dyDescent="0.3">
      <c r="A269" s="20" t="s">
        <v>204</v>
      </c>
      <c r="B269" s="20">
        <v>922418</v>
      </c>
      <c r="C269" s="21">
        <f>VLOOKUP(B269,ESGC!B:M,$C$2,FALSE)</f>
        <v>28.7573383386672</v>
      </c>
      <c r="D269" s="21" t="str">
        <f t="shared" si="12"/>
        <v>C</v>
      </c>
      <c r="E269" s="21">
        <f>VLOOKUP(B269,ESG!A:M,4,FALSE)</f>
        <v>41.168522831180702</v>
      </c>
      <c r="F269" s="11" t="b">
        <f t="shared" si="13"/>
        <v>0</v>
      </c>
      <c r="G269" s="23" t="str">
        <f t="shared" si="14"/>
        <v>C</v>
      </c>
      <c r="H269" s="11">
        <f>VLOOKUP(B269,NI!C:P,5,FALSE)</f>
        <v>-43000</v>
      </c>
      <c r="I269" s="11">
        <f>VLOOKUP(B269,EBITDA!B:O,5,FALSE)</f>
        <v>1624000</v>
      </c>
      <c r="J269" s="11">
        <f>VLOOKUP(B269,EQIT!B:O,5,FALSE)</f>
        <v>13126000</v>
      </c>
      <c r="K269" s="11">
        <f>VLOOKUP(B269,DEBT!B:O,5,FALSE)</f>
        <v>8264000</v>
      </c>
      <c r="L269" s="11">
        <f>VLOOKUP(B269,REV!B:O,5,FALSE)</f>
        <v>13247000</v>
      </c>
      <c r="M269" s="11">
        <f>VLOOKUP(B269,RoA!B:O,5,FALSE)</f>
        <v>6.46</v>
      </c>
      <c r="N269" s="11">
        <f>VLOOKUP(B269,RoE!B:O,5,FALSE)</f>
        <v>28.52</v>
      </c>
      <c r="O269" s="11">
        <f>VLOOKUP(B269,ASSET!B:P,5,FALSE)</f>
        <v>66926000</v>
      </c>
      <c r="P269" s="11">
        <f>VLOOKUP(B269,MCAP!B:P,5,FALSE)</f>
        <v>12291340</v>
      </c>
      <c r="Q269" s="11">
        <f>VLOOKUP(B269,MB!B:O,5,FALSE)</f>
        <v>1.36</v>
      </c>
      <c r="R269" s="11"/>
    </row>
    <row r="270" spans="1:18" x14ac:dyDescent="0.3">
      <c r="A270" s="20" t="s">
        <v>206</v>
      </c>
      <c r="B270" s="20">
        <v>951503</v>
      </c>
      <c r="C270" s="21">
        <f>VLOOKUP(B270,ESGC!B:M,$C$2,FALSE)</f>
        <v>33.1720330588225</v>
      </c>
      <c r="D270" s="21" t="str">
        <f t="shared" si="12"/>
        <v>C</v>
      </c>
      <c r="E270" s="21">
        <f>VLOOKUP(B270,ESG!A:M,4,FALSE)</f>
        <v>33.1720330588225</v>
      </c>
      <c r="F270" s="11" t="b">
        <f t="shared" si="13"/>
        <v>1</v>
      </c>
      <c r="G270" s="23" t="str">
        <f t="shared" si="14"/>
        <v>C</v>
      </c>
      <c r="H270" s="11">
        <f>VLOOKUP(B270,NI!C:P,5,FALSE)</f>
        <v>555096</v>
      </c>
      <c r="I270" s="11">
        <f>VLOOKUP(B270,EBITDA!B:O,5,FALSE)</f>
        <v>1359973</v>
      </c>
      <c r="J270" s="11">
        <f>VLOOKUP(B270,EQIT!B:O,5,FALSE)</f>
        <v>6184731</v>
      </c>
      <c r="K270" s="11">
        <f>VLOOKUP(B270,DEBT!B:O,5,FALSE)</f>
        <v>15084884</v>
      </c>
      <c r="L270" s="11">
        <f>VLOOKUP(B270,REV!B:O,5,FALSE)</f>
        <v>4403023</v>
      </c>
      <c r="M270" s="11">
        <f>VLOOKUP(B270,RoA!B:O,5,FALSE)</f>
        <v>1.38</v>
      </c>
      <c r="N270" s="11">
        <f>VLOOKUP(B270,RoE!B:O,5,FALSE)</f>
        <v>8.76</v>
      </c>
      <c r="O270" s="11">
        <f>VLOOKUP(B270,ASSET!B:P,5,FALSE)</f>
        <v>65815757</v>
      </c>
      <c r="P270" s="11">
        <f>VLOOKUP(B270,MCAP!B:P,5,FALSE)</f>
        <v>6336072</v>
      </c>
      <c r="Q270" s="11">
        <f>VLOOKUP(B270,MB!B:O,5,FALSE)</f>
        <v>1.67</v>
      </c>
      <c r="R270" s="11"/>
    </row>
    <row r="271" spans="1:18" x14ac:dyDescent="0.3">
      <c r="A271" s="20" t="s">
        <v>207</v>
      </c>
      <c r="B271" s="20">
        <v>357366</v>
      </c>
      <c r="C271" s="21">
        <f>VLOOKUP(B271,ESGC!B:M,$C$2,FALSE)</f>
        <v>45.4077809318932</v>
      </c>
      <c r="D271" s="21" t="str">
        <f t="shared" si="12"/>
        <v>C</v>
      </c>
      <c r="E271" s="21">
        <f>VLOOKUP(B271,ESG!A:M,4,FALSE)</f>
        <v>45.4077809318932</v>
      </c>
      <c r="F271" s="11" t="b">
        <f t="shared" si="13"/>
        <v>1</v>
      </c>
      <c r="G271" s="23" t="str">
        <f t="shared" si="14"/>
        <v>C</v>
      </c>
      <c r="H271" s="11">
        <f>VLOOKUP(B271,NI!C:P,5,FALSE)</f>
        <v>82783</v>
      </c>
      <c r="I271" s="11">
        <f>VLOOKUP(B271,EBITDA!B:O,5,FALSE)</f>
        <v>594357</v>
      </c>
      <c r="J271" s="11">
        <f>VLOOKUP(B271,EQIT!B:O,5,FALSE)</f>
        <v>1364299</v>
      </c>
      <c r="K271" s="11">
        <f>VLOOKUP(B271,DEBT!B:O,5,FALSE)</f>
        <v>5975269</v>
      </c>
      <c r="L271" s="11">
        <f>VLOOKUP(B271,REV!B:O,5,FALSE)</f>
        <v>901490</v>
      </c>
      <c r="M271" s="11">
        <f>VLOOKUP(B271,RoA!B:O,5,FALSE)</f>
        <v>4.62</v>
      </c>
      <c r="N271" s="11">
        <f>VLOOKUP(B271,RoE!B:O,5,FALSE)</f>
        <v>14.58</v>
      </c>
      <c r="O271" s="11">
        <f>VLOOKUP(B271,ASSET!B:P,5,FALSE)</f>
        <v>8090435</v>
      </c>
      <c r="P271" s="11">
        <f>VLOOKUP(B271,MCAP!B:P,5,FALSE)</f>
        <v>1396207</v>
      </c>
      <c r="Q271" s="11">
        <f>VLOOKUP(B271,MB!B:O,5,FALSE)</f>
        <v>3.71</v>
      </c>
      <c r="R271" s="11"/>
    </row>
    <row r="272" spans="1:18" x14ac:dyDescent="0.3">
      <c r="A272" s="20" t="s">
        <v>208</v>
      </c>
      <c r="B272" s="20">
        <v>546814</v>
      </c>
      <c r="C272" s="21">
        <f>VLOOKUP(B272,ESGC!B:M,$C$2,FALSE)</f>
        <v>49.370286067554602</v>
      </c>
      <c r="D272" s="21" t="str">
        <f t="shared" si="12"/>
        <v>C</v>
      </c>
      <c r="E272" s="21">
        <f>VLOOKUP(B272,ESG!A:M,4,FALSE)</f>
        <v>49.370286067554602</v>
      </c>
      <c r="F272" s="11" t="b">
        <f t="shared" si="13"/>
        <v>1</v>
      </c>
      <c r="G272" s="23" t="str">
        <f t="shared" si="14"/>
        <v>C</v>
      </c>
      <c r="H272" s="11">
        <f>VLOOKUP(B272,NI!C:P,5,FALSE)</f>
        <v>-4803000</v>
      </c>
      <c r="I272" s="11">
        <f>VLOOKUP(B272,EBITDA!B:O,5,FALSE)</f>
        <v>-3072000</v>
      </c>
      <c r="J272" s="11">
        <f>VLOOKUP(B272,EQIT!B:O,5,FALSE)</f>
        <v>4646000</v>
      </c>
      <c r="K272" s="11">
        <f>VLOOKUP(B272,DEBT!B:O,5,FALSE)</f>
        <v>9699000</v>
      </c>
      <c r="L272" s="11">
        <f>VLOOKUP(B272,REV!B:O,5,FALSE)</f>
        <v>24892000</v>
      </c>
      <c r="M272" s="11">
        <f>VLOOKUP(B272,RoA!B:O,5,FALSE)</f>
        <v>-17.71</v>
      </c>
      <c r="N272" s="11">
        <f>VLOOKUP(B272,RoE!B:O,5,FALSE)</f>
        <v>-66.010000000000005</v>
      </c>
      <c r="O272" s="11">
        <f>VLOOKUP(B272,ASSET!B:P,5,FALSE)</f>
        <v>22145000</v>
      </c>
      <c r="P272" s="11">
        <f>VLOOKUP(B272,MCAP!B:P,5,FALSE)</f>
        <v>4348035</v>
      </c>
      <c r="Q272" s="11">
        <f>VLOOKUP(B272,MB!B:O,5,FALSE)</f>
        <v>1.81</v>
      </c>
      <c r="R272" s="11"/>
    </row>
    <row r="273" spans="1:18" x14ac:dyDescent="0.3">
      <c r="A273" s="20" t="s">
        <v>211</v>
      </c>
      <c r="B273" s="20">
        <v>130062</v>
      </c>
      <c r="C273" s="21">
        <f>VLOOKUP(B273,ESGC!B:M,$C$2,FALSE)</f>
        <v>43.557878723554801</v>
      </c>
      <c r="D273" s="21" t="str">
        <f t="shared" si="12"/>
        <v>C</v>
      </c>
      <c r="E273" s="21">
        <f>VLOOKUP(B273,ESG!A:M,4,FALSE)</f>
        <v>43.557878723554801</v>
      </c>
      <c r="F273" s="11" t="b">
        <f t="shared" si="13"/>
        <v>1</v>
      </c>
      <c r="G273" s="23" t="str">
        <f t="shared" si="14"/>
        <v>C</v>
      </c>
      <c r="H273" s="11">
        <f>VLOOKUP(B273,NI!C:P,5,FALSE)</f>
        <v>165660</v>
      </c>
      <c r="I273" s="11">
        <f>VLOOKUP(B273,EBITDA!B:O,5,FALSE)</f>
        <v>488727</v>
      </c>
      <c r="J273" s="11">
        <f>VLOOKUP(B273,EQIT!B:O,5,FALSE)</f>
        <v>1021704</v>
      </c>
      <c r="K273" s="11">
        <f>VLOOKUP(B273,DEBT!B:O,5,FALSE)</f>
        <v>1360044</v>
      </c>
      <c r="L273" s="11">
        <f>VLOOKUP(B273,REV!B:O,5,FALSE)</f>
        <v>2120081</v>
      </c>
      <c r="M273" s="11">
        <f>VLOOKUP(B273,RoA!B:O,5,FALSE)</f>
        <v>7.86</v>
      </c>
      <c r="N273" s="11">
        <f>VLOOKUP(B273,RoE!B:O,5,FALSE)</f>
        <v>17.91</v>
      </c>
      <c r="O273" s="11">
        <f>VLOOKUP(B273,ASSET!B:P,5,FALSE)</f>
        <v>3032502</v>
      </c>
      <c r="P273" s="11">
        <f>VLOOKUP(B273,MCAP!B:P,5,FALSE)</f>
        <v>4025131</v>
      </c>
      <c r="Q273" s="11">
        <f>VLOOKUP(B273,MB!B:O,5,FALSE)</f>
        <v>4.76</v>
      </c>
      <c r="R273" s="11"/>
    </row>
    <row r="274" spans="1:18" x14ac:dyDescent="0.3">
      <c r="A274" s="20" t="s">
        <v>214</v>
      </c>
      <c r="B274" s="20">
        <v>510493</v>
      </c>
      <c r="C274" s="21">
        <f>VLOOKUP(B274,ESGC!B:M,$C$2,FALSE)</f>
        <v>37.529906204906197</v>
      </c>
      <c r="D274" s="21" t="str">
        <f t="shared" si="12"/>
        <v>C</v>
      </c>
      <c r="E274" s="21">
        <f>VLOOKUP(B274,ESG!A:M,4,FALSE)</f>
        <v>37.529906204906197</v>
      </c>
      <c r="F274" s="11" t="b">
        <f t="shared" si="13"/>
        <v>1</v>
      </c>
      <c r="G274" s="23" t="str">
        <f t="shared" si="14"/>
        <v>C</v>
      </c>
      <c r="H274" s="11">
        <f>VLOOKUP(B274,NI!C:P,5,FALSE)</f>
        <v>255800</v>
      </c>
      <c r="I274" s="11">
        <f>VLOOKUP(B274,EBITDA!B:O,5,FALSE)</f>
        <v>480100</v>
      </c>
      <c r="J274" s="11">
        <f>VLOOKUP(B274,EQIT!B:O,5,FALSE)</f>
        <v>1055300</v>
      </c>
      <c r="K274" s="11">
        <f>VLOOKUP(B274,DEBT!B:O,5,FALSE)</f>
        <v>1239200</v>
      </c>
      <c r="L274" s="11">
        <f>VLOOKUP(B274,REV!B:O,5,FALSE)</f>
        <v>3176600</v>
      </c>
      <c r="M274" s="11">
        <f>VLOOKUP(B274,RoA!B:O,5,FALSE)</f>
        <v>9.74</v>
      </c>
      <c r="N274" s="11">
        <f>VLOOKUP(B274,RoE!B:O,5,FALSE)</f>
        <v>23.9</v>
      </c>
      <c r="O274" s="11">
        <f>VLOOKUP(B274,ASSET!B:P,5,FALSE)</f>
        <v>3220300</v>
      </c>
      <c r="P274" s="11">
        <f>VLOOKUP(B274,MCAP!B:P,5,FALSE)</f>
        <v>4144986</v>
      </c>
      <c r="Q274" s="11">
        <f>VLOOKUP(B274,MB!B:O,5,FALSE)</f>
        <v>4.45</v>
      </c>
      <c r="R274" s="11"/>
    </row>
    <row r="275" spans="1:18" x14ac:dyDescent="0.3">
      <c r="A275" s="20" t="s">
        <v>220</v>
      </c>
      <c r="B275" s="20">
        <v>516007</v>
      </c>
      <c r="C275" s="21">
        <f>VLOOKUP(B275,ESGC!B:M,$C$2,FALSE)</f>
        <v>26.442886329866202</v>
      </c>
      <c r="D275" s="21" t="str">
        <f t="shared" si="12"/>
        <v>C</v>
      </c>
      <c r="E275" s="21">
        <f>VLOOKUP(B275,ESG!A:M,4,FALSE)</f>
        <v>32.885772659732503</v>
      </c>
      <c r="F275" s="11" t="b">
        <f t="shared" si="13"/>
        <v>0</v>
      </c>
      <c r="G275" s="23" t="str">
        <f t="shared" si="14"/>
        <v>C</v>
      </c>
      <c r="H275" s="11">
        <f>VLOOKUP(B275,NI!C:P,5,FALSE)</f>
        <v>-855286</v>
      </c>
      <c r="I275" s="11">
        <f>VLOOKUP(B275,EBITDA!B:O,5,FALSE)</f>
        <v>677782</v>
      </c>
      <c r="J275" s="11">
        <f>VLOOKUP(B275,EQIT!B:O,5,FALSE)</f>
        <v>3974361</v>
      </c>
      <c r="K275" s="11">
        <f>VLOOKUP(B275,DEBT!B:O,5,FALSE)</f>
        <v>13470611</v>
      </c>
      <c r="L275" s="11">
        <f>VLOOKUP(B275,REV!B:O,5,FALSE)</f>
        <v>7208767</v>
      </c>
      <c r="M275" s="11">
        <f>VLOOKUP(B275,RoA!B:O,5,FALSE)</f>
        <v>-2</v>
      </c>
      <c r="N275" s="11">
        <f>VLOOKUP(B275,RoE!B:O,5,FALSE)</f>
        <v>-17.05</v>
      </c>
      <c r="O275" s="11">
        <f>VLOOKUP(B275,ASSET!B:P,5,FALSE)</f>
        <v>23274716</v>
      </c>
      <c r="P275" s="11">
        <f>VLOOKUP(B275,MCAP!B:P,5,FALSE)</f>
        <v>3804676</v>
      </c>
      <c r="Q275" s="11">
        <f>VLOOKUP(B275,MB!B:O,5,FALSE)</f>
        <v>2.4300000000000002</v>
      </c>
      <c r="R275" s="11"/>
    </row>
    <row r="276" spans="1:18" x14ac:dyDescent="0.3">
      <c r="A276" s="20" t="s">
        <v>221</v>
      </c>
      <c r="B276" s="20">
        <v>328228</v>
      </c>
      <c r="C276" s="21">
        <f>VLOOKUP(B276,ESGC!B:M,$C$2,FALSE)</f>
        <v>33.9129228214316</v>
      </c>
      <c r="D276" s="21" t="str">
        <f t="shared" si="12"/>
        <v>C</v>
      </c>
      <c r="E276" s="21">
        <f>VLOOKUP(B276,ESG!A:M,4,FALSE)</f>
        <v>33.9129228214316</v>
      </c>
      <c r="F276" s="11" t="b">
        <f t="shared" si="13"/>
        <v>1</v>
      </c>
      <c r="G276" s="23" t="str">
        <f t="shared" si="14"/>
        <v>C</v>
      </c>
      <c r="H276" s="11">
        <f>VLOOKUP(B276,NI!C:P,5,FALSE)</f>
        <v>297748</v>
      </c>
      <c r="I276" s="11">
        <f>VLOOKUP(B276,EBITDA!B:O,5,FALSE)</f>
        <v>459027</v>
      </c>
      <c r="J276" s="11">
        <f>VLOOKUP(B276,EQIT!B:O,5,FALSE)</f>
        <v>1036223</v>
      </c>
      <c r="K276" s="11">
        <f>VLOOKUP(B276,DEBT!B:O,5,FALSE)</f>
        <v>1150128</v>
      </c>
      <c r="L276" s="11">
        <f>VLOOKUP(B276,REV!B:O,5,FALSE)</f>
        <v>1035737</v>
      </c>
      <c r="M276" s="11">
        <f>VLOOKUP(B276,RoA!B:O,5,FALSE)</f>
        <v>12.67</v>
      </c>
      <c r="N276" s="11">
        <f>VLOOKUP(B276,RoE!B:O,5,FALSE)</f>
        <v>19.579999999999998</v>
      </c>
      <c r="O276" s="11">
        <f>VLOOKUP(B276,ASSET!B:P,5,FALSE)</f>
        <v>2512307</v>
      </c>
      <c r="P276" s="11">
        <f>VLOOKUP(B276,MCAP!B:P,5,FALSE)</f>
        <v>3600136</v>
      </c>
      <c r="Q276" s="11">
        <f>VLOOKUP(B276,MB!B:O,5,FALSE)</f>
        <v>5.87</v>
      </c>
      <c r="R276" s="11"/>
    </row>
    <row r="277" spans="1:18" x14ac:dyDescent="0.3">
      <c r="A277" s="20" t="s">
        <v>224</v>
      </c>
      <c r="B277" s="20">
        <v>325475</v>
      </c>
      <c r="C277" s="21">
        <f>VLOOKUP(B277,ESGC!B:M,$C$2,FALSE)</f>
        <v>28.258766233766199</v>
      </c>
      <c r="D277" s="21" t="str">
        <f t="shared" si="12"/>
        <v>C</v>
      </c>
      <c r="E277" s="21">
        <f>VLOOKUP(B277,ESG!A:M,4,FALSE)</f>
        <v>28.258766233766199</v>
      </c>
      <c r="F277" s="11" t="b">
        <f t="shared" si="13"/>
        <v>1</v>
      </c>
      <c r="G277" s="23" t="str">
        <f t="shared" si="14"/>
        <v>C</v>
      </c>
      <c r="H277" s="11">
        <f>VLOOKUP(B277,NI!C:P,5,FALSE)</f>
        <v>-1458228</v>
      </c>
      <c r="I277" s="11">
        <f>VLOOKUP(B277,EBITDA!B:O,5,FALSE)</f>
        <v>-856062</v>
      </c>
      <c r="J277" s="11">
        <f>VLOOKUP(B277,EQIT!B:O,5,FALSE)</f>
        <v>3153803</v>
      </c>
      <c r="K277" s="11">
        <f>VLOOKUP(B277,DEBT!B:O,5,FALSE)</f>
        <v>1967398</v>
      </c>
      <c r="L277" s="11">
        <f>VLOOKUP(B277,REV!B:O,5,FALSE)</f>
        <v>6826348</v>
      </c>
      <c r="M277" s="11">
        <f>VLOOKUP(B277,RoA!B:O,5,FALSE)</f>
        <v>-18.190000000000001</v>
      </c>
      <c r="N277" s="11">
        <f>VLOOKUP(B277,RoE!B:O,5,FALSE)</f>
        <v>-37.1</v>
      </c>
      <c r="O277" s="11">
        <f>VLOOKUP(B277,ASSET!B:P,5,FALSE)</f>
        <v>6446175</v>
      </c>
      <c r="P277" s="11">
        <f>VLOOKUP(B277,MCAP!B:P,5,FALSE)</f>
        <v>2940050</v>
      </c>
      <c r="Q277" s="11">
        <f>VLOOKUP(B277,MB!B:O,5,FALSE)</f>
        <v>1.61</v>
      </c>
      <c r="R277" s="11"/>
    </row>
    <row r="278" spans="1:18" x14ac:dyDescent="0.3">
      <c r="A278" s="20" t="s">
        <v>225</v>
      </c>
      <c r="B278" s="20">
        <v>905997</v>
      </c>
      <c r="C278" s="21">
        <f>VLOOKUP(B278,ESGC!B:M,$C$2,FALSE)</f>
        <v>44.009376441051302</v>
      </c>
      <c r="D278" s="21" t="str">
        <f t="shared" si="12"/>
        <v>C</v>
      </c>
      <c r="E278" s="21">
        <f>VLOOKUP(B278,ESG!A:M,4,FALSE)</f>
        <v>44.009376441051302</v>
      </c>
      <c r="F278" s="11" t="b">
        <f t="shared" si="13"/>
        <v>1</v>
      </c>
      <c r="G278" s="23" t="str">
        <f t="shared" si="14"/>
        <v>C</v>
      </c>
      <c r="H278" s="11">
        <f>VLOOKUP(B278,NI!C:P,5,FALSE)</f>
        <v>388000</v>
      </c>
      <c r="I278" s="11">
        <f>VLOOKUP(B278,EBITDA!B:O,5,FALSE)</f>
        <v>888800</v>
      </c>
      <c r="J278" s="11">
        <f>VLOOKUP(B278,EQIT!B:O,5,FALSE)</f>
        <v>5980300</v>
      </c>
      <c r="K278" s="11">
        <f>VLOOKUP(B278,DEBT!B:O,5,FALSE)</f>
        <v>1831800</v>
      </c>
      <c r="L278" s="11">
        <f>VLOOKUP(B278,REV!B:O,5,FALSE)</f>
        <v>4774300</v>
      </c>
      <c r="M278" s="11">
        <f>VLOOKUP(B278,RoA!B:O,5,FALSE)</f>
        <v>3.78</v>
      </c>
      <c r="N278" s="11">
        <f>VLOOKUP(B278,RoE!B:O,5,FALSE)</f>
        <v>5.73</v>
      </c>
      <c r="O278" s="11">
        <f>VLOOKUP(B278,ASSET!B:P,5,FALSE)</f>
        <v>10311300</v>
      </c>
      <c r="P278" s="11">
        <f>VLOOKUP(B278,MCAP!B:P,5,FALSE)</f>
        <v>8864304</v>
      </c>
      <c r="Q278" s="11">
        <f>VLOOKUP(B278,MB!B:O,5,FALSE)</f>
        <v>1.26</v>
      </c>
      <c r="R278" s="11"/>
    </row>
    <row r="279" spans="1:18" x14ac:dyDescent="0.3">
      <c r="A279" s="20" t="s">
        <v>227</v>
      </c>
      <c r="B279" s="20">
        <v>683118</v>
      </c>
      <c r="C279" s="21">
        <f>VLOOKUP(B279,ESGC!B:M,$C$2,FALSE)</f>
        <v>49.025003161455501</v>
      </c>
      <c r="D279" s="21" t="str">
        <f t="shared" si="12"/>
        <v>C</v>
      </c>
      <c r="E279" s="21">
        <f>VLOOKUP(B279,ESG!A:M,4,FALSE)</f>
        <v>49.025003161455501</v>
      </c>
      <c r="F279" s="11" t="b">
        <f t="shared" si="13"/>
        <v>1</v>
      </c>
      <c r="G279" s="23" t="str">
        <f t="shared" si="14"/>
        <v>C</v>
      </c>
      <c r="H279" s="11">
        <f>VLOOKUP(B279,NI!C:P,5,FALSE)</f>
        <v>457600</v>
      </c>
      <c r="I279" s="11">
        <f>VLOOKUP(B279,EBITDA!B:O,5,FALSE)</f>
        <v>871300</v>
      </c>
      <c r="J279" s="11">
        <f>VLOOKUP(B279,EQIT!B:O,5,FALSE)</f>
        <v>-994400</v>
      </c>
      <c r="K279" s="11">
        <f>VLOOKUP(B279,DEBT!B:O,5,FALSE)</f>
        <v>1467700</v>
      </c>
      <c r="L279" s="11">
        <f>VLOOKUP(B279,REV!B:O,5,FALSE)</f>
        <v>1755400</v>
      </c>
      <c r="M279" s="11">
        <f>VLOOKUP(B279,RoA!B:O,5,FALSE)</f>
        <v>30.8</v>
      </c>
      <c r="N279" s="11" t="str">
        <f>VLOOKUP(B279,RoE!B:O,5,FALSE)</f>
        <v>NA</v>
      </c>
      <c r="O279" s="11">
        <f>VLOOKUP(B279,ASSET!B:P,5,FALSE)</f>
        <v>1553300</v>
      </c>
      <c r="P279" s="11">
        <f>VLOOKUP(B279,MCAP!B:P,5,FALSE)</f>
        <v>4724058</v>
      </c>
      <c r="Q279" s="11">
        <f>VLOOKUP(B279,MB!B:O,5,FALSE)</f>
        <v>-8.86</v>
      </c>
      <c r="R279" s="11"/>
    </row>
    <row r="280" spans="1:18" x14ac:dyDescent="0.3">
      <c r="A280" s="20" t="s">
        <v>231</v>
      </c>
      <c r="B280" s="20">
        <v>906931</v>
      </c>
      <c r="C280" s="21">
        <f>VLOOKUP(B280,ESGC!B:M,$C$2,FALSE)</f>
        <v>34.558465739821202</v>
      </c>
      <c r="D280" s="21" t="str">
        <f t="shared" si="12"/>
        <v>C</v>
      </c>
      <c r="E280" s="21">
        <f>VLOOKUP(B280,ESG!A:M,4,FALSE)</f>
        <v>34.558465739821202</v>
      </c>
      <c r="F280" s="11" t="b">
        <f t="shared" si="13"/>
        <v>1</v>
      </c>
      <c r="G280" s="23" t="str">
        <f t="shared" si="14"/>
        <v>C</v>
      </c>
      <c r="H280" s="11">
        <f>VLOOKUP(B280,NI!C:P,5,FALSE)</f>
        <v>-320250</v>
      </c>
      <c r="I280" s="11">
        <f>VLOOKUP(B280,EBITDA!B:O,5,FALSE)</f>
        <v>734501</v>
      </c>
      <c r="J280" s="11">
        <f>VLOOKUP(B280,EQIT!B:O,5,FALSE)</f>
        <v>2702439</v>
      </c>
      <c r="K280" s="11">
        <f>VLOOKUP(B280,DEBT!B:O,5,FALSE)</f>
        <v>5319909</v>
      </c>
      <c r="L280" s="11">
        <f>VLOOKUP(B280,REV!B:O,5,FALSE)</f>
        <v>5137585</v>
      </c>
      <c r="M280" s="11">
        <f>VLOOKUP(B280,RoA!B:O,5,FALSE)</f>
        <v>0.47</v>
      </c>
      <c r="N280" s="11">
        <f>VLOOKUP(B280,RoE!B:O,5,FALSE)</f>
        <v>-10.49</v>
      </c>
      <c r="O280" s="11">
        <f>VLOOKUP(B280,ASSET!B:P,5,FALSE)</f>
        <v>10393366</v>
      </c>
      <c r="P280" s="11">
        <f>VLOOKUP(B280,MCAP!B:P,5,FALSE)</f>
        <v>3013806</v>
      </c>
      <c r="Q280" s="11">
        <f>VLOOKUP(B280,MB!B:O,5,FALSE)</f>
        <v>1.33</v>
      </c>
      <c r="R280" s="11"/>
    </row>
    <row r="281" spans="1:18" x14ac:dyDescent="0.3">
      <c r="A281" s="20" t="s">
        <v>233</v>
      </c>
      <c r="B281" s="20">
        <v>867422</v>
      </c>
      <c r="C281" s="21">
        <f>VLOOKUP(B281,ESGC!B:M,$C$2,FALSE)</f>
        <v>31.344297919762202</v>
      </c>
      <c r="D281" s="21" t="str">
        <f t="shared" si="12"/>
        <v>C</v>
      </c>
      <c r="E281" s="21">
        <f>VLOOKUP(B281,ESG!A:M,4,FALSE)</f>
        <v>32.688595839524503</v>
      </c>
      <c r="F281" s="11" t="b">
        <f t="shared" si="13"/>
        <v>0</v>
      </c>
      <c r="G281" s="23" t="str">
        <f t="shared" si="14"/>
        <v>C</v>
      </c>
      <c r="H281" s="11">
        <f>VLOOKUP(B281,NI!C:P,5,FALSE)</f>
        <v>309738</v>
      </c>
      <c r="I281" s="11">
        <f>VLOOKUP(B281,EBITDA!B:O,5,FALSE)</f>
        <v>534873</v>
      </c>
      <c r="J281" s="11">
        <f>VLOOKUP(B281,EQIT!B:O,5,FALSE)</f>
        <v>1700339</v>
      </c>
      <c r="K281" s="11">
        <f>VLOOKUP(B281,DEBT!B:O,5,FALSE)</f>
        <v>172600</v>
      </c>
      <c r="L281" s="11">
        <f>VLOOKUP(B281,REV!B:O,5,FALSE)</f>
        <v>3303167</v>
      </c>
      <c r="M281" s="11">
        <f>VLOOKUP(B281,RoA!B:O,5,FALSE)</f>
        <v>8.41</v>
      </c>
      <c r="N281" s="11">
        <f>VLOOKUP(B281,RoE!B:O,5,FALSE)</f>
        <v>16.79</v>
      </c>
      <c r="O281" s="11">
        <f>VLOOKUP(B281,ASSET!B:P,5,FALSE)</f>
        <v>3938160</v>
      </c>
      <c r="P281" s="11">
        <f>VLOOKUP(B281,MCAP!B:P,5,FALSE)</f>
        <v>4773759</v>
      </c>
      <c r="Q281" s="11">
        <f>VLOOKUP(B281,MB!B:O,5,FALSE)</f>
        <v>4.16</v>
      </c>
      <c r="R281" s="11"/>
    </row>
    <row r="282" spans="1:18" x14ac:dyDescent="0.3">
      <c r="A282" s="20" t="s">
        <v>234</v>
      </c>
      <c r="B282" s="20">
        <v>906933</v>
      </c>
      <c r="C282" s="21">
        <f>VLOOKUP(B282,ESGC!B:M,$C$2,FALSE)</f>
        <v>44.9143220054642</v>
      </c>
      <c r="D282" s="21" t="str">
        <f t="shared" si="12"/>
        <v>C</v>
      </c>
      <c r="E282" s="21">
        <f>VLOOKUP(B282,ESG!A:M,4,FALSE)</f>
        <v>44.9143220054642</v>
      </c>
      <c r="F282" s="11" t="b">
        <f t="shared" si="13"/>
        <v>1</v>
      </c>
      <c r="G282" s="23" t="str">
        <f t="shared" si="14"/>
        <v>C</v>
      </c>
      <c r="H282" s="11">
        <f>VLOOKUP(B282,NI!C:P,5,FALSE)</f>
        <v>-51800</v>
      </c>
      <c r="I282" s="11">
        <f>VLOOKUP(B282,EBITDA!B:O,5,FALSE)</f>
        <v>332600</v>
      </c>
      <c r="J282" s="11">
        <f>VLOOKUP(B282,EQIT!B:O,5,FALSE)</f>
        <v>1614200</v>
      </c>
      <c r="K282" s="11">
        <f>VLOOKUP(B282,DEBT!B:O,5,FALSE)</f>
        <v>2879300</v>
      </c>
      <c r="L282" s="11">
        <f>VLOOKUP(B282,REV!B:O,5,FALSE)</f>
        <v>6470600</v>
      </c>
      <c r="M282" s="11">
        <f>VLOOKUP(B282,RoA!B:O,5,FALSE)</f>
        <v>0.65</v>
      </c>
      <c r="N282" s="11">
        <f>VLOOKUP(B282,RoE!B:O,5,FALSE)</f>
        <v>-2.71</v>
      </c>
      <c r="O282" s="11">
        <f>VLOOKUP(B282,ASSET!B:P,5,FALSE)</f>
        <v>6684700</v>
      </c>
      <c r="P282" s="11">
        <f>VLOOKUP(B282,MCAP!B:P,5,FALSE)</f>
        <v>2710038</v>
      </c>
      <c r="Q282" s="11">
        <f>VLOOKUP(B282,MB!B:O,5,FALSE)</f>
        <v>3.28</v>
      </c>
      <c r="R282" s="11"/>
    </row>
    <row r="283" spans="1:18" x14ac:dyDescent="0.3">
      <c r="A283" s="20" t="s">
        <v>238</v>
      </c>
      <c r="B283" s="20">
        <v>906176</v>
      </c>
      <c r="C283" s="21">
        <f>VLOOKUP(B283,ESGC!B:M,$C$2,FALSE)</f>
        <v>49.033069828721999</v>
      </c>
      <c r="D283" s="21" t="str">
        <f t="shared" si="12"/>
        <v>C</v>
      </c>
      <c r="E283" s="21">
        <f>VLOOKUP(B283,ESG!A:M,4,FALSE)</f>
        <v>49.033069828721999</v>
      </c>
      <c r="F283" s="11" t="b">
        <f t="shared" si="13"/>
        <v>1</v>
      </c>
      <c r="G283" s="23" t="str">
        <f t="shared" si="14"/>
        <v>C</v>
      </c>
      <c r="H283" s="11">
        <f>VLOOKUP(B283,NI!C:P,5,FALSE)</f>
        <v>187200</v>
      </c>
      <c r="I283" s="11">
        <f>VLOOKUP(B283,EBITDA!B:O,5,FALSE)</f>
        <v>1490200</v>
      </c>
      <c r="J283" s="11">
        <f>VLOOKUP(B283,EQIT!B:O,5,FALSE)</f>
        <v>4728800</v>
      </c>
      <c r="K283" s="11">
        <f>VLOOKUP(B283,DEBT!B:O,5,FALSE)</f>
        <v>7576700</v>
      </c>
      <c r="L283" s="11">
        <f>VLOOKUP(B283,REV!B:O,5,FALSE)</f>
        <v>8874200</v>
      </c>
      <c r="M283" s="11">
        <f>VLOOKUP(B283,RoA!B:O,5,FALSE)</f>
        <v>1.71</v>
      </c>
      <c r="N283" s="11">
        <f>VLOOKUP(B283,RoE!B:O,5,FALSE)</f>
        <v>1.61</v>
      </c>
      <c r="O283" s="11">
        <f>VLOOKUP(B283,ASSET!B:P,5,FALSE)</f>
        <v>20032200</v>
      </c>
      <c r="P283" s="11">
        <f>VLOOKUP(B283,MCAP!B:P,5,FALSE)</f>
        <v>3008652</v>
      </c>
      <c r="Q283" s="11">
        <f>VLOOKUP(B283,MB!B:O,5,FALSE)</f>
        <v>0.9</v>
      </c>
      <c r="R283" s="11"/>
    </row>
    <row r="284" spans="1:18" x14ac:dyDescent="0.3">
      <c r="A284" s="20" t="s">
        <v>239</v>
      </c>
      <c r="B284" s="20">
        <v>906557</v>
      </c>
      <c r="C284" s="21">
        <f>VLOOKUP(B284,ESGC!B:M,$C$2,FALSE)</f>
        <v>36.514881650634699</v>
      </c>
      <c r="D284" s="21" t="str">
        <f t="shared" si="12"/>
        <v>C</v>
      </c>
      <c r="E284" s="21">
        <f>VLOOKUP(B284,ESG!A:M,4,FALSE)</f>
        <v>36.514881650634699</v>
      </c>
      <c r="F284" s="11" t="b">
        <f t="shared" si="13"/>
        <v>1</v>
      </c>
      <c r="G284" s="23" t="str">
        <f t="shared" si="14"/>
        <v>C</v>
      </c>
      <c r="H284" s="11">
        <f>VLOOKUP(B284,NI!C:P,5,FALSE)</f>
        <v>1350000</v>
      </c>
      <c r="I284" s="11">
        <f>VLOOKUP(B284,EBITDA!B:O,5,FALSE)</f>
        <v>2747000</v>
      </c>
      <c r="J284" s="11">
        <f>VLOOKUP(B284,EQIT!B:O,5,FALSE)</f>
        <v>6309000</v>
      </c>
      <c r="K284" s="11">
        <f>VLOOKUP(B284,DEBT!B:O,5,FALSE)</f>
        <v>2266000</v>
      </c>
      <c r="L284" s="11">
        <f>VLOOKUP(B284,REV!B:O,5,FALSE)</f>
        <v>3727000</v>
      </c>
      <c r="M284" s="11">
        <f>VLOOKUP(B284,RoA!B:O,5,FALSE)</f>
        <v>12.02</v>
      </c>
      <c r="N284" s="11">
        <f>VLOOKUP(B284,RoE!B:O,5,FALSE)</f>
        <v>24.29</v>
      </c>
      <c r="O284" s="11">
        <f>VLOOKUP(B284,ASSET!B:P,5,FALSE)</f>
        <v>12384000</v>
      </c>
      <c r="P284" s="11">
        <f>VLOOKUP(B284,MCAP!B:P,5,FALSE)</f>
        <v>8515060</v>
      </c>
      <c r="Q284" s="11">
        <f>VLOOKUP(B284,MB!B:O,5,FALSE)</f>
        <v>1.69</v>
      </c>
      <c r="R284" s="11"/>
    </row>
    <row r="285" spans="1:18" x14ac:dyDescent="0.3">
      <c r="A285" s="20" t="s">
        <v>249</v>
      </c>
      <c r="B285" s="20">
        <v>921757</v>
      </c>
      <c r="C285" s="21">
        <f>VLOOKUP(B285,ESGC!B:M,$C$2,FALSE)</f>
        <v>37.510800063332702</v>
      </c>
      <c r="D285" s="21" t="str">
        <f t="shared" si="12"/>
        <v>C</v>
      </c>
      <c r="E285" s="21">
        <f>VLOOKUP(B285,ESG!A:M,4,FALSE)</f>
        <v>37.510800063332702</v>
      </c>
      <c r="F285" s="11" t="b">
        <f t="shared" si="13"/>
        <v>1</v>
      </c>
      <c r="G285" s="23" t="str">
        <f t="shared" si="14"/>
        <v>C</v>
      </c>
      <c r="H285" s="11">
        <f>VLOOKUP(B285,NI!C:P,5,FALSE)</f>
        <v>1017900</v>
      </c>
      <c r="I285" s="11">
        <f>VLOOKUP(B285,EBITDA!B:O,5,FALSE)</f>
        <v>2945300</v>
      </c>
      <c r="J285" s="11">
        <f>VLOOKUP(B285,EQIT!B:O,5,FALSE)</f>
        <v>4846700</v>
      </c>
      <c r="K285" s="11">
        <f>VLOOKUP(B285,DEBT!B:O,5,FALSE)</f>
        <v>7484800</v>
      </c>
      <c r="L285" s="11">
        <f>VLOOKUP(B285,REV!B:O,5,FALSE)</f>
        <v>14972500</v>
      </c>
      <c r="M285" s="11">
        <f>VLOOKUP(B285,RoA!B:O,5,FALSE)</f>
        <v>9.42</v>
      </c>
      <c r="N285" s="11">
        <f>VLOOKUP(B285,RoE!B:O,5,FALSE)</f>
        <v>20.65</v>
      </c>
      <c r="O285" s="11">
        <f>VLOOKUP(B285,ASSET!B:P,5,FALSE)</f>
        <v>15998100</v>
      </c>
      <c r="P285" s="11">
        <f>VLOOKUP(B285,MCAP!B:P,5,FALSE)</f>
        <v>10373220</v>
      </c>
      <c r="Q285" s="11">
        <f>VLOOKUP(B285,MB!B:O,5,FALSE)</f>
        <v>3.29</v>
      </c>
      <c r="R285" s="11"/>
    </row>
    <row r="286" spans="1:18" x14ac:dyDescent="0.3">
      <c r="A286" s="20" t="s">
        <v>250</v>
      </c>
      <c r="B286" s="20">
        <v>905150</v>
      </c>
      <c r="C286" s="21">
        <f>VLOOKUP(B286,ESGC!B:M,$C$2,FALSE)</f>
        <v>36.884378120965501</v>
      </c>
      <c r="D286" s="21" t="str">
        <f t="shared" si="12"/>
        <v>C</v>
      </c>
      <c r="E286" s="21">
        <f>VLOOKUP(B286,ESG!A:M,4,FALSE)</f>
        <v>36.884378120965501</v>
      </c>
      <c r="F286" s="11" t="b">
        <f t="shared" si="13"/>
        <v>1</v>
      </c>
      <c r="G286" s="23" t="str">
        <f t="shared" si="14"/>
        <v>C</v>
      </c>
      <c r="H286" s="11">
        <f>VLOOKUP(B286,NI!C:P,5,FALSE)</f>
        <v>949466</v>
      </c>
      <c r="I286" s="11">
        <f>VLOOKUP(B286,EBITDA!B:O,5,FALSE)</f>
        <v>1752244</v>
      </c>
      <c r="J286" s="11">
        <f>VLOOKUP(B286,EQIT!B:O,5,FALSE)</f>
        <v>5258971</v>
      </c>
      <c r="K286" s="11">
        <f>VLOOKUP(B286,DEBT!B:O,5,FALSE)</f>
        <v>2071316</v>
      </c>
      <c r="L286" s="11">
        <f>VLOOKUP(B286,REV!B:O,5,FALSE)</f>
        <v>12145605</v>
      </c>
      <c r="M286" s="11">
        <f>VLOOKUP(B286,RoA!B:O,5,FALSE)</f>
        <v>10.77</v>
      </c>
      <c r="N286" s="11">
        <f>VLOOKUP(B286,RoE!B:O,5,FALSE)</f>
        <v>19.05</v>
      </c>
      <c r="O286" s="11">
        <f>VLOOKUP(B286,ASSET!B:P,5,FALSE)</f>
        <v>10386854</v>
      </c>
      <c r="P286" s="11">
        <f>VLOOKUP(B286,MCAP!B:P,5,FALSE)</f>
        <v>7134596</v>
      </c>
      <c r="Q286" s="11">
        <f>VLOOKUP(B286,MB!B:O,5,FALSE)</f>
        <v>2.3199999999999998</v>
      </c>
      <c r="R286" s="11"/>
    </row>
    <row r="287" spans="1:18" x14ac:dyDescent="0.3">
      <c r="A287" s="20" t="s">
        <v>251</v>
      </c>
      <c r="B287" s="20">
        <v>945297</v>
      </c>
      <c r="C287" s="21">
        <f>VLOOKUP(B287,ESGC!B:M,$C$2,FALSE)</f>
        <v>43.606818181818099</v>
      </c>
      <c r="D287" s="21" t="str">
        <f t="shared" si="12"/>
        <v>C</v>
      </c>
      <c r="E287" s="21">
        <f>VLOOKUP(B287,ESG!A:M,4,FALSE)</f>
        <v>43.606818181818099</v>
      </c>
      <c r="F287" s="11" t="b">
        <f t="shared" si="13"/>
        <v>1</v>
      </c>
      <c r="G287" s="23" t="str">
        <f t="shared" si="14"/>
        <v>C</v>
      </c>
      <c r="H287" s="11">
        <f>VLOOKUP(B287,NI!C:P,5,FALSE)</f>
        <v>576145</v>
      </c>
      <c r="I287" s="11">
        <f>VLOOKUP(B287,EBITDA!B:O,5,FALSE)</f>
        <v>935429</v>
      </c>
      <c r="J287" s="11">
        <f>VLOOKUP(B287,EQIT!B:O,5,FALSE)</f>
        <v>1196642</v>
      </c>
      <c r="K287" s="11">
        <f>VLOOKUP(B287,DEBT!B:O,5,FALSE)</f>
        <v>0</v>
      </c>
      <c r="L287" s="11">
        <f>VLOOKUP(B287,REV!B:O,5,FALSE)</f>
        <v>2059873</v>
      </c>
      <c r="M287" s="11">
        <f>VLOOKUP(B287,RoA!B:O,5,FALSE)</f>
        <v>10</v>
      </c>
      <c r="N287" s="11">
        <f>VLOOKUP(B287,RoE!B:O,5,FALSE)</f>
        <v>36.590000000000003</v>
      </c>
      <c r="O287" s="11">
        <f>VLOOKUP(B287,ASSET!B:P,5,FALSE)</f>
        <v>5295973</v>
      </c>
      <c r="P287" s="11">
        <f>VLOOKUP(B287,MCAP!B:P,5,FALSE)</f>
        <v>9473940</v>
      </c>
      <c r="Q287" s="11">
        <f>VLOOKUP(B287,MB!B:O,5,FALSE)</f>
        <v>8.85</v>
      </c>
      <c r="R287" s="11"/>
    </row>
    <row r="288" spans="1:18" x14ac:dyDescent="0.3">
      <c r="A288" s="20" t="s">
        <v>252</v>
      </c>
      <c r="B288" s="20">
        <v>906585</v>
      </c>
      <c r="C288" s="21">
        <f>VLOOKUP(B288,ESGC!B:M,$C$2,FALSE)</f>
        <v>27.3828125</v>
      </c>
      <c r="D288" s="21" t="str">
        <f t="shared" si="12"/>
        <v>C</v>
      </c>
      <c r="E288" s="21">
        <f>VLOOKUP(B288,ESG!A:M,4,FALSE)</f>
        <v>41.8489583333333</v>
      </c>
      <c r="F288" s="11" t="b">
        <f t="shared" si="13"/>
        <v>0</v>
      </c>
      <c r="G288" s="23" t="str">
        <f t="shared" si="14"/>
        <v>C</v>
      </c>
      <c r="H288" s="11">
        <f>VLOOKUP(B288,NI!C:P,5,FALSE)</f>
        <v>250580</v>
      </c>
      <c r="I288" s="11">
        <f>VLOOKUP(B288,EBITDA!B:O,5,FALSE)</f>
        <v>518926</v>
      </c>
      <c r="J288" s="11">
        <f>VLOOKUP(B288,EQIT!B:O,5,FALSE)</f>
        <v>1898681</v>
      </c>
      <c r="K288" s="11">
        <f>VLOOKUP(B288,DEBT!B:O,5,FALSE)</f>
        <v>954092</v>
      </c>
      <c r="L288" s="11">
        <f>VLOOKUP(B288,REV!B:O,5,FALSE)</f>
        <v>3351976</v>
      </c>
      <c r="M288" s="11">
        <f>VLOOKUP(B288,RoA!B:O,5,FALSE)</f>
        <v>6.67</v>
      </c>
      <c r="N288" s="11">
        <f>VLOOKUP(B288,RoE!B:O,5,FALSE)</f>
        <v>12.01</v>
      </c>
      <c r="O288" s="11">
        <f>VLOOKUP(B288,ASSET!B:P,5,FALSE)</f>
        <v>4053213</v>
      </c>
      <c r="P288" s="11">
        <f>VLOOKUP(B288,MCAP!B:P,5,FALSE)</f>
        <v>2326215</v>
      </c>
      <c r="Q288" s="11">
        <f>VLOOKUP(B288,MB!B:O,5,FALSE)</f>
        <v>2.06</v>
      </c>
      <c r="R288" s="11"/>
    </row>
    <row r="289" spans="1:18" x14ac:dyDescent="0.3">
      <c r="A289" s="20" t="s">
        <v>253</v>
      </c>
      <c r="B289" s="20">
        <v>517465</v>
      </c>
      <c r="C289" s="21">
        <f>VLOOKUP(B289,ESGC!B:M,$C$2,FALSE)</f>
        <v>37.740404714533902</v>
      </c>
      <c r="D289" s="21" t="str">
        <f t="shared" si="12"/>
        <v>C</v>
      </c>
      <c r="E289" s="21">
        <f>VLOOKUP(B289,ESG!A:M,4,FALSE)</f>
        <v>37.740404714533902</v>
      </c>
      <c r="F289" s="11" t="b">
        <f t="shared" si="13"/>
        <v>1</v>
      </c>
      <c r="G289" s="23" t="str">
        <f t="shared" si="14"/>
        <v>C</v>
      </c>
      <c r="H289" s="11">
        <f>VLOOKUP(B289,NI!C:P,5,FALSE)</f>
        <v>139500</v>
      </c>
      <c r="I289" s="11">
        <f>VLOOKUP(B289,EBITDA!B:O,5,FALSE)</f>
        <v>266200</v>
      </c>
      <c r="J289" s="11">
        <f>VLOOKUP(B289,EQIT!B:O,5,FALSE)</f>
        <v>5175500</v>
      </c>
      <c r="K289" s="11">
        <f>VLOOKUP(B289,DEBT!B:O,5,FALSE)</f>
        <v>368400</v>
      </c>
      <c r="L289" s="11">
        <f>VLOOKUP(B289,REV!B:O,5,FALSE)</f>
        <v>1219400</v>
      </c>
      <c r="M289" s="11">
        <f>VLOOKUP(B289,RoA!B:O,5,FALSE)</f>
        <v>0.9</v>
      </c>
      <c r="N289" s="11">
        <f>VLOOKUP(B289,RoE!B:O,5,FALSE)</f>
        <v>2.9</v>
      </c>
      <c r="O289" s="11">
        <f>VLOOKUP(B289,ASSET!B:P,5,FALSE)</f>
        <v>20167700</v>
      </c>
      <c r="P289" s="11">
        <f>VLOOKUP(B289,MCAP!B:P,5,FALSE)</f>
        <v>6146001</v>
      </c>
      <c r="Q289" s="11">
        <f>VLOOKUP(B289,MB!B:O,5,FALSE)</f>
        <v>1.46</v>
      </c>
      <c r="R289" s="11"/>
    </row>
    <row r="290" spans="1:18" x14ac:dyDescent="0.3">
      <c r="A290" s="20" t="s">
        <v>258</v>
      </c>
      <c r="B290" s="20">
        <v>895705</v>
      </c>
      <c r="C290" s="21">
        <f>VLOOKUP(B290,ESGC!B:M,$C$2,FALSE)</f>
        <v>31.634022812393599</v>
      </c>
      <c r="D290" s="21" t="str">
        <f t="shared" si="12"/>
        <v>C</v>
      </c>
      <c r="E290" s="21">
        <f>VLOOKUP(B290,ESG!A:M,4,FALSE)</f>
        <v>31.634022812393599</v>
      </c>
      <c r="F290" s="11" t="b">
        <f t="shared" si="13"/>
        <v>1</v>
      </c>
      <c r="G290" s="23" t="str">
        <f t="shared" si="14"/>
        <v>C</v>
      </c>
      <c r="H290" s="11">
        <f>VLOOKUP(B290,NI!C:P,5,FALSE)</f>
        <v>220063</v>
      </c>
      <c r="I290" s="11">
        <f>VLOOKUP(B290,EBITDA!B:O,5,FALSE)</f>
        <v>1113511</v>
      </c>
      <c r="J290" s="11">
        <f>VLOOKUP(B290,EQIT!B:O,5,FALSE)</f>
        <v>3582149</v>
      </c>
      <c r="K290" s="11">
        <f>VLOOKUP(B290,DEBT!B:O,5,FALSE)</f>
        <v>2964047</v>
      </c>
      <c r="L290" s="11">
        <f>VLOOKUP(B290,REV!B:O,5,FALSE)</f>
        <v>2277350</v>
      </c>
      <c r="M290" s="11">
        <f>VLOOKUP(B290,RoA!B:O,5,FALSE)</f>
        <v>3.6</v>
      </c>
      <c r="N290" s="11">
        <f>VLOOKUP(B290,RoE!B:O,5,FALSE)</f>
        <v>6.64</v>
      </c>
      <c r="O290" s="11">
        <f>VLOOKUP(B290,ASSET!B:P,5,FALSE)</f>
        <v>9162625</v>
      </c>
      <c r="P290" s="11">
        <f>VLOOKUP(B290,MCAP!B:P,5,FALSE)</f>
        <v>1853362</v>
      </c>
      <c r="Q290" s="11">
        <f>VLOOKUP(B290,MB!B:O,5,FALSE)</f>
        <v>1.8</v>
      </c>
      <c r="R290" s="11"/>
    </row>
    <row r="291" spans="1:18" x14ac:dyDescent="0.3">
      <c r="A291" s="20" t="s">
        <v>262</v>
      </c>
      <c r="B291" s="20" t="s">
        <v>369</v>
      </c>
      <c r="C291" s="21">
        <f>VLOOKUP(B291,ESGC!B:M,$C$2,FALSE)</f>
        <v>36.1331330723511</v>
      </c>
      <c r="D291" s="21" t="str">
        <f t="shared" si="12"/>
        <v>C</v>
      </c>
      <c r="E291" s="21">
        <f>VLOOKUP(B291,ESG!A:M,4,FALSE)</f>
        <v>36.1331330723511</v>
      </c>
      <c r="F291" s="11" t="b">
        <f t="shared" si="13"/>
        <v>1</v>
      </c>
      <c r="G291" s="23" t="str">
        <f t="shared" si="14"/>
        <v>C</v>
      </c>
      <c r="H291" s="11">
        <f>VLOOKUP(B291,NI!C:P,5,FALSE)</f>
        <v>425100</v>
      </c>
      <c r="I291" s="11">
        <f>VLOOKUP(B291,EBITDA!B:O,5,FALSE)</f>
        <v>694700</v>
      </c>
      <c r="J291" s="11">
        <f>VLOOKUP(B291,EQIT!B:O,5,FALSE)</f>
        <v>6393600</v>
      </c>
      <c r="K291" s="11">
        <f>VLOOKUP(B291,DEBT!B:O,5,FALSE)</f>
        <v>1791400</v>
      </c>
      <c r="L291" s="11">
        <f>VLOOKUP(B291,REV!B:O,5,FALSE)</f>
        <v>9921700</v>
      </c>
      <c r="M291" s="11">
        <f>VLOOKUP(B291,RoA!B:O,5,FALSE)</f>
        <v>0.37</v>
      </c>
      <c r="N291" s="11">
        <f>VLOOKUP(B291,RoE!B:O,5,FALSE)</f>
        <v>6.42</v>
      </c>
      <c r="O291" s="11">
        <f>VLOOKUP(B291,ASSET!B:P,5,FALSE)</f>
        <v>128182400</v>
      </c>
      <c r="P291" s="11">
        <f>VLOOKUP(B291,MCAP!B:P,5,FALSE)</f>
        <v>5852401</v>
      </c>
      <c r="Q291" s="11">
        <f>VLOOKUP(B291,MB!B:O,5,FALSE)</f>
        <v>2.11</v>
      </c>
      <c r="R291" s="11"/>
    </row>
    <row r="292" spans="1:18" x14ac:dyDescent="0.3">
      <c r="A292" s="20" t="s">
        <v>264</v>
      </c>
      <c r="B292" s="20">
        <v>936324</v>
      </c>
      <c r="C292" s="21">
        <f>VLOOKUP(B292,ESGC!B:M,$C$2,FALSE)</f>
        <v>48.339795918367301</v>
      </c>
      <c r="D292" s="21" t="str">
        <f t="shared" si="12"/>
        <v>C</v>
      </c>
      <c r="E292" s="21">
        <f>VLOOKUP(B292,ESG!A:M,4,FALSE)</f>
        <v>48.339795918367301</v>
      </c>
      <c r="F292" s="11" t="b">
        <f t="shared" si="13"/>
        <v>1</v>
      </c>
      <c r="G292" s="23" t="str">
        <f t="shared" si="14"/>
        <v>C</v>
      </c>
      <c r="H292" s="11">
        <f>VLOOKUP(B292,NI!C:P,5,FALSE)</f>
        <v>-70000</v>
      </c>
      <c r="I292" s="11">
        <f>VLOOKUP(B292,EBITDA!B:O,5,FALSE)</f>
        <v>13500</v>
      </c>
      <c r="J292" s="11">
        <f>VLOOKUP(B292,EQIT!B:O,5,FALSE)</f>
        <v>4267200</v>
      </c>
      <c r="K292" s="11">
        <f>VLOOKUP(B292,DEBT!B:O,5,FALSE)</f>
        <v>2175500</v>
      </c>
      <c r="L292" s="11">
        <f>VLOOKUP(B292,REV!B:O,5,FALSE)</f>
        <v>14690100</v>
      </c>
      <c r="M292" s="11">
        <f>VLOOKUP(B292,RoA!B:O,5,FALSE)</f>
        <v>0.1</v>
      </c>
      <c r="N292" s="11">
        <f>VLOOKUP(B292,RoE!B:O,5,FALSE)</f>
        <v>-1.61</v>
      </c>
      <c r="O292" s="11">
        <f>VLOOKUP(B292,ASSET!B:P,5,FALSE)</f>
        <v>18250500</v>
      </c>
      <c r="P292" s="11">
        <f>VLOOKUP(B292,MCAP!B:P,5,FALSE)</f>
        <v>10018965</v>
      </c>
      <c r="Q292" s="11">
        <f>VLOOKUP(B292,MB!B:O,5,FALSE)</f>
        <v>2.78</v>
      </c>
      <c r="R292" s="11"/>
    </row>
    <row r="293" spans="1:18" x14ac:dyDescent="0.3">
      <c r="A293" s="20" t="s">
        <v>265</v>
      </c>
      <c r="B293" s="20">
        <v>670129</v>
      </c>
      <c r="C293" s="21">
        <f>VLOOKUP(B293,ESGC!B:M,$C$2,FALSE)</f>
        <v>40.046802773497603</v>
      </c>
      <c r="D293" s="21" t="str">
        <f t="shared" si="12"/>
        <v>C</v>
      </c>
      <c r="E293" s="21">
        <f>VLOOKUP(B293,ESG!A:M,4,FALSE)</f>
        <v>40.046802773497603</v>
      </c>
      <c r="F293" s="11" t="b">
        <f t="shared" si="13"/>
        <v>1</v>
      </c>
      <c r="G293" s="23" t="str">
        <f t="shared" si="14"/>
        <v>C</v>
      </c>
      <c r="H293" s="11">
        <f>VLOOKUP(B293,NI!C:P,5,FALSE)</f>
        <v>-67003</v>
      </c>
      <c r="I293" s="11">
        <f>VLOOKUP(B293,EBITDA!B:O,5,FALSE)</f>
        <v>276397</v>
      </c>
      <c r="J293" s="11">
        <f>VLOOKUP(B293,EQIT!B:O,5,FALSE)</f>
        <v>2282607</v>
      </c>
      <c r="K293" s="11">
        <f>VLOOKUP(B293,DEBT!B:O,5,FALSE)</f>
        <v>3990185</v>
      </c>
      <c r="L293" s="11">
        <f>VLOOKUP(B293,REV!B:O,5,FALSE)</f>
        <v>715045</v>
      </c>
      <c r="M293" s="11">
        <f>VLOOKUP(B293,RoA!B:O,5,FALSE)</f>
        <v>0.51</v>
      </c>
      <c r="N293" s="11">
        <f>VLOOKUP(B293,RoE!B:O,5,FALSE)</f>
        <v>-2.71</v>
      </c>
      <c r="O293" s="11">
        <f>VLOOKUP(B293,ASSET!B:P,5,FALSE)</f>
        <v>7301648</v>
      </c>
      <c r="P293" s="11">
        <f>VLOOKUP(B293,MCAP!B:P,5,FALSE)</f>
        <v>2306164</v>
      </c>
      <c r="Q293" s="11">
        <f>VLOOKUP(B293,MB!B:O,5,FALSE)</f>
        <v>2.02</v>
      </c>
      <c r="R293" s="11"/>
    </row>
    <row r="294" spans="1:18" x14ac:dyDescent="0.3">
      <c r="A294" s="20" t="s">
        <v>268</v>
      </c>
      <c r="B294" s="20">
        <v>905792</v>
      </c>
      <c r="C294" s="21">
        <f>VLOOKUP(B294,ESGC!B:M,$C$2,FALSE)</f>
        <v>44.0495162973032</v>
      </c>
      <c r="D294" s="21" t="str">
        <f t="shared" si="12"/>
        <v>C</v>
      </c>
      <c r="E294" s="21">
        <f>VLOOKUP(B294,ESG!A:M,4,FALSE)</f>
        <v>44.0495162973032</v>
      </c>
      <c r="F294" s="11" t="b">
        <f t="shared" si="13"/>
        <v>1</v>
      </c>
      <c r="G294" s="23" t="str">
        <f t="shared" si="14"/>
        <v>C</v>
      </c>
      <c r="H294" s="11">
        <f>VLOOKUP(B294,NI!C:P,5,FALSE)</f>
        <v>674256</v>
      </c>
      <c r="I294" s="11">
        <f>VLOOKUP(B294,EBITDA!B:O,5,FALSE)</f>
        <v>1412892</v>
      </c>
      <c r="J294" s="11">
        <f>VLOOKUP(B294,EQIT!B:O,5,FALSE)</f>
        <v>5291137</v>
      </c>
      <c r="K294" s="11">
        <f>VLOOKUP(B294,DEBT!B:O,5,FALSE)</f>
        <v>643811</v>
      </c>
      <c r="L294" s="11">
        <f>VLOOKUP(B294,REV!B:O,5,FALSE)</f>
        <v>1745607</v>
      </c>
      <c r="M294" s="11">
        <f>VLOOKUP(B294,RoA!B:O,5,FALSE)</f>
        <v>9.3699999999999992</v>
      </c>
      <c r="N294" s="11">
        <f>VLOOKUP(B294,RoE!B:O,5,FALSE)</f>
        <v>12.81</v>
      </c>
      <c r="O294" s="11">
        <f>VLOOKUP(B294,ASSET!B:P,5,FALSE)</f>
        <v>9936045</v>
      </c>
      <c r="P294" s="11">
        <f>VLOOKUP(B294,MCAP!B:P,5,FALSE)</f>
        <v>13378239</v>
      </c>
      <c r="Q294" s="11">
        <f>VLOOKUP(B294,MB!B:O,5,FALSE)</f>
        <v>3.22</v>
      </c>
      <c r="R294" s="11"/>
    </row>
    <row r="295" spans="1:18" x14ac:dyDescent="0.3">
      <c r="A295" s="20" t="s">
        <v>269</v>
      </c>
      <c r="B295" s="20">
        <v>912518</v>
      </c>
      <c r="C295" s="21">
        <f>VLOOKUP(B295,ESGC!B:M,$C$2,FALSE)</f>
        <v>42.020259458223698</v>
      </c>
      <c r="D295" s="21" t="str">
        <f t="shared" si="12"/>
        <v>C</v>
      </c>
      <c r="E295" s="21">
        <f>VLOOKUP(B295,ESG!A:M,4,FALSE)</f>
        <v>42.020259458223698</v>
      </c>
      <c r="F295" s="11" t="b">
        <f t="shared" si="13"/>
        <v>1</v>
      </c>
      <c r="G295" s="23" t="str">
        <f t="shared" si="14"/>
        <v>C</v>
      </c>
      <c r="H295" s="11">
        <f>VLOOKUP(B295,NI!C:P,5,FALSE)</f>
        <v>-1473113</v>
      </c>
      <c r="I295" s="11">
        <f>VLOOKUP(B295,EBITDA!B:O,5,FALSE)</f>
        <v>-1385097</v>
      </c>
      <c r="J295" s="11">
        <f>VLOOKUP(B295,EQIT!B:O,5,FALSE)</f>
        <v>2835698</v>
      </c>
      <c r="K295" s="11">
        <f>VLOOKUP(B295,DEBT!B:O,5,FALSE)</f>
        <v>3504097</v>
      </c>
      <c r="L295" s="11">
        <f>VLOOKUP(B295,REV!B:O,5,FALSE)</f>
        <v>6289458</v>
      </c>
      <c r="M295" s="11">
        <f>VLOOKUP(B295,RoA!B:O,5,FALSE)</f>
        <v>-14.99</v>
      </c>
      <c r="N295" s="11">
        <f>VLOOKUP(B295,RoE!B:O,5,FALSE)</f>
        <v>-41.17</v>
      </c>
      <c r="O295" s="11">
        <f>VLOOKUP(B295,ASSET!B:P,5,FALSE)</f>
        <v>7708458</v>
      </c>
      <c r="P295" s="11">
        <f>VLOOKUP(B295,MCAP!B:P,5,FALSE)</f>
        <v>2821792</v>
      </c>
      <c r="Q295" s="11">
        <f>VLOOKUP(B295,MB!B:O,5,FALSE)</f>
        <v>1.56</v>
      </c>
      <c r="R295" s="11"/>
    </row>
    <row r="296" spans="1:18" x14ac:dyDescent="0.3">
      <c r="A296" s="20" t="s">
        <v>271</v>
      </c>
      <c r="B296" s="20">
        <v>877181</v>
      </c>
      <c r="C296" s="21">
        <f>VLOOKUP(B296,ESGC!B:M,$C$2,FALSE)</f>
        <v>38.297338329349401</v>
      </c>
      <c r="D296" s="21" t="str">
        <f t="shared" si="12"/>
        <v>C</v>
      </c>
      <c r="E296" s="21">
        <f>VLOOKUP(B296,ESG!A:M,4,FALSE)</f>
        <v>48.333807093481397</v>
      </c>
      <c r="F296" s="11" t="b">
        <f t="shared" si="13"/>
        <v>0</v>
      </c>
      <c r="G296" s="23" t="str">
        <f t="shared" si="14"/>
        <v>C</v>
      </c>
      <c r="H296" s="11">
        <f>VLOOKUP(B296,NI!C:P,5,FALSE)</f>
        <v>581490</v>
      </c>
      <c r="I296" s="11">
        <f>VLOOKUP(B296,EBITDA!B:O,5,FALSE)</f>
        <v>1470990</v>
      </c>
      <c r="J296" s="11">
        <f>VLOOKUP(B296,EQIT!B:O,5,FALSE)</f>
        <v>3604896</v>
      </c>
      <c r="K296" s="11">
        <f>VLOOKUP(B296,DEBT!B:O,5,FALSE)</f>
        <v>3083200</v>
      </c>
      <c r="L296" s="11">
        <f>VLOOKUP(B296,REV!B:O,5,FALSE)</f>
        <v>7249447</v>
      </c>
      <c r="M296" s="11">
        <f>VLOOKUP(B296,RoA!B:O,5,FALSE)</f>
        <v>8.27</v>
      </c>
      <c r="N296" s="11">
        <f>VLOOKUP(B296,RoE!B:O,5,FALSE)</f>
        <v>16.78</v>
      </c>
      <c r="O296" s="11">
        <f>VLOOKUP(B296,ASSET!B:P,5,FALSE)</f>
        <v>8403830</v>
      </c>
      <c r="P296" s="11">
        <f>VLOOKUP(B296,MCAP!B:P,5,FALSE)</f>
        <v>9882314</v>
      </c>
      <c r="Q296" s="11">
        <f>VLOOKUP(B296,MB!B:O,5,FALSE)</f>
        <v>3.03</v>
      </c>
      <c r="R296" s="11"/>
    </row>
    <row r="297" spans="1:18" x14ac:dyDescent="0.3">
      <c r="A297" s="20" t="s">
        <v>277</v>
      </c>
      <c r="B297" s="20">
        <v>923649</v>
      </c>
      <c r="C297" s="21">
        <f>VLOOKUP(B297,ESGC!B:M,$C$2,FALSE)</f>
        <v>37.540083304353303</v>
      </c>
      <c r="D297" s="21" t="str">
        <f t="shared" si="12"/>
        <v>C</v>
      </c>
      <c r="E297" s="21">
        <f>VLOOKUP(B297,ESG!A:M,4,FALSE)</f>
        <v>37.540083304353303</v>
      </c>
      <c r="F297" s="11" t="b">
        <f t="shared" si="13"/>
        <v>1</v>
      </c>
      <c r="G297" s="23" t="str">
        <f t="shared" si="14"/>
        <v>C</v>
      </c>
      <c r="H297" s="11">
        <f>VLOOKUP(B297,NI!C:P,5,FALSE)</f>
        <v>250181</v>
      </c>
      <c r="I297" s="11">
        <f>VLOOKUP(B297,EBITDA!B:O,5,FALSE)</f>
        <v>497786</v>
      </c>
      <c r="J297" s="11">
        <f>VLOOKUP(B297,EQIT!B:O,5,FALSE)</f>
        <v>983888</v>
      </c>
      <c r="K297" s="11">
        <f>VLOOKUP(B297,DEBT!B:O,5,FALSE)</f>
        <v>1997</v>
      </c>
      <c r="L297" s="11">
        <f>VLOOKUP(B297,REV!B:O,5,FALSE)</f>
        <v>4600554</v>
      </c>
      <c r="M297" s="11">
        <f>VLOOKUP(B297,RoA!B:O,5,FALSE)</f>
        <v>18.28</v>
      </c>
      <c r="N297" s="11">
        <f>VLOOKUP(B297,RoE!B:O,5,FALSE)</f>
        <v>25.43</v>
      </c>
      <c r="O297" s="11">
        <f>VLOOKUP(B297,ASSET!B:P,5,FALSE)</f>
        <v>1367980</v>
      </c>
      <c r="P297" s="11">
        <f>VLOOKUP(B297,MCAP!B:P,5,FALSE)</f>
        <v>3142640</v>
      </c>
      <c r="Q297" s="11">
        <f>VLOOKUP(B297,MB!B:O,5,FALSE)</f>
        <v>4.46</v>
      </c>
      <c r="R297" s="11"/>
    </row>
    <row r="298" spans="1:18" x14ac:dyDescent="0.3">
      <c r="A298" s="20" t="s">
        <v>279</v>
      </c>
      <c r="B298" s="20">
        <v>546965</v>
      </c>
      <c r="C298" s="21">
        <f>VLOOKUP(B298,ESGC!B:M,$C$2,FALSE)</f>
        <v>29.983040426294998</v>
      </c>
      <c r="D298" s="21" t="str">
        <f t="shared" si="12"/>
        <v>C</v>
      </c>
      <c r="E298" s="21">
        <f>VLOOKUP(B298,ESG!A:M,4,FALSE)</f>
        <v>29.983040426294998</v>
      </c>
      <c r="F298" s="11" t="b">
        <f t="shared" si="13"/>
        <v>1</v>
      </c>
      <c r="G298" s="23" t="str">
        <f t="shared" si="14"/>
        <v>C</v>
      </c>
      <c r="H298" s="11">
        <f>VLOOKUP(B298,NI!C:P,5,FALSE)</f>
        <v>286515</v>
      </c>
      <c r="I298" s="11">
        <f>VLOOKUP(B298,EBITDA!B:O,5,FALSE)</f>
        <v>587552</v>
      </c>
      <c r="J298" s="11">
        <f>VLOOKUP(B298,EQIT!B:O,5,FALSE)</f>
        <v>2003738</v>
      </c>
      <c r="K298" s="11">
        <f>VLOOKUP(B298,DEBT!B:O,5,FALSE)</f>
        <v>1267516</v>
      </c>
      <c r="L298" s="11">
        <f>VLOOKUP(B298,REV!B:O,5,FALSE)</f>
        <v>2306371</v>
      </c>
      <c r="M298" s="11">
        <f>VLOOKUP(B298,RoA!B:O,5,FALSE)</f>
        <v>8.7200000000000006</v>
      </c>
      <c r="N298" s="11">
        <f>VLOOKUP(B298,RoE!B:O,5,FALSE)</f>
        <v>15.11</v>
      </c>
      <c r="O298" s="11">
        <f>VLOOKUP(B298,ASSET!B:P,5,FALSE)</f>
        <v>3943488</v>
      </c>
      <c r="P298" s="11">
        <f>VLOOKUP(B298,MCAP!B:P,5,FALSE)</f>
        <v>3894789</v>
      </c>
      <c r="Q298" s="11">
        <f>VLOOKUP(B298,MB!B:O,5,FALSE)</f>
        <v>2.83</v>
      </c>
      <c r="R298" s="11"/>
    </row>
    <row r="299" spans="1:18" x14ac:dyDescent="0.3">
      <c r="A299" s="20" t="s">
        <v>280</v>
      </c>
      <c r="B299" s="20">
        <v>702365</v>
      </c>
      <c r="C299" s="21">
        <f>VLOOKUP(B299,ESGC!B:M,$C$2,FALSE)</f>
        <v>32.8566821715442</v>
      </c>
      <c r="D299" s="21" t="str">
        <f t="shared" si="12"/>
        <v>C</v>
      </c>
      <c r="E299" s="21">
        <f>VLOOKUP(B299,ESG!A:M,4,FALSE)</f>
        <v>32.8566821715442</v>
      </c>
      <c r="F299" s="11" t="b">
        <f t="shared" si="13"/>
        <v>1</v>
      </c>
      <c r="G299" s="23" t="str">
        <f t="shared" si="14"/>
        <v>C</v>
      </c>
      <c r="H299" s="11">
        <f>VLOOKUP(B299,NI!C:P,5,FALSE)</f>
        <v>305441</v>
      </c>
      <c r="I299" s="11">
        <f>VLOOKUP(B299,EBITDA!B:O,5,FALSE)</f>
        <v>645508</v>
      </c>
      <c r="J299" s="11">
        <f>VLOOKUP(B299,EQIT!B:O,5,FALSE)</f>
        <v>996369</v>
      </c>
      <c r="K299" s="11">
        <f>VLOOKUP(B299,DEBT!B:O,5,FALSE)</f>
        <v>150000</v>
      </c>
      <c r="L299" s="11">
        <f>VLOOKUP(B299,REV!B:O,5,FALSE)</f>
        <v>6486139</v>
      </c>
      <c r="M299" s="11">
        <f>VLOOKUP(B299,RoA!B:O,5,FALSE)</f>
        <v>13.15</v>
      </c>
      <c r="N299" s="11">
        <f>VLOOKUP(B299,RoE!B:O,5,FALSE)</f>
        <v>31.06</v>
      </c>
      <c r="O299" s="11">
        <f>VLOOKUP(B299,ASSET!B:P,5,FALSE)</f>
        <v>2355511</v>
      </c>
      <c r="P299" s="11">
        <f>VLOOKUP(B299,MCAP!B:P,5,FALSE)</f>
        <v>3785997</v>
      </c>
      <c r="Q299" s="11">
        <f>VLOOKUP(B299,MB!B:O,5,FALSE)</f>
        <v>4.9400000000000004</v>
      </c>
      <c r="R299" s="11"/>
    </row>
    <row r="300" spans="1:18" x14ac:dyDescent="0.3">
      <c r="A300" s="20" t="s">
        <v>281</v>
      </c>
      <c r="B300" s="20">
        <v>322549</v>
      </c>
      <c r="C300" s="21">
        <f>VLOOKUP(B300,ESGC!B:M,$C$2,FALSE)</f>
        <v>45.424999999999997</v>
      </c>
      <c r="D300" s="21" t="str">
        <f t="shared" si="12"/>
        <v>C</v>
      </c>
      <c r="E300" s="21">
        <f>VLOOKUP(B300,ESG!A:M,4,FALSE)</f>
        <v>45.424999999999997</v>
      </c>
      <c r="F300" s="11" t="b">
        <f t="shared" si="13"/>
        <v>1</v>
      </c>
      <c r="G300" s="23" t="str">
        <f t="shared" si="14"/>
        <v>C</v>
      </c>
      <c r="H300" s="11">
        <f>VLOOKUP(B300,NI!C:P,5,FALSE)</f>
        <v>573722</v>
      </c>
      <c r="I300" s="11">
        <f>VLOOKUP(B300,EBITDA!B:O,5,FALSE)</f>
        <v>1421387</v>
      </c>
      <c r="J300" s="11">
        <f>VLOOKUP(B300,EQIT!B:O,5,FALSE)</f>
        <v>6803012</v>
      </c>
      <c r="K300" s="11">
        <f>VLOOKUP(B300,DEBT!B:O,5,FALSE)</f>
        <v>7011403</v>
      </c>
      <c r="L300" s="11">
        <f>VLOOKUP(B300,REV!B:O,5,FALSE)</f>
        <v>6532525</v>
      </c>
      <c r="M300" s="11">
        <f>VLOOKUP(B300,RoA!B:O,5,FALSE)</f>
        <v>5</v>
      </c>
      <c r="N300" s="11">
        <f>VLOOKUP(B300,RoE!B:O,5,FALSE)</f>
        <v>8.4600000000000009</v>
      </c>
      <c r="O300" s="11">
        <f>VLOOKUP(B300,ASSET!B:P,5,FALSE)</f>
        <v>16463310</v>
      </c>
      <c r="P300" s="11">
        <f>VLOOKUP(B300,MCAP!B:P,5,FALSE)</f>
        <v>2926308</v>
      </c>
      <c r="Q300" s="11">
        <f>VLOOKUP(B300,MB!B:O,5,FALSE)</f>
        <v>0.81</v>
      </c>
      <c r="R300" s="11"/>
    </row>
    <row r="301" spans="1:18" x14ac:dyDescent="0.3">
      <c r="A301" s="20" t="s">
        <v>282</v>
      </c>
      <c r="B301" s="20">
        <v>905414</v>
      </c>
      <c r="C301" s="21">
        <f>VLOOKUP(B301,ESGC!B:M,$C$2,FALSE)</f>
        <v>26.004701426024901</v>
      </c>
      <c r="D301" s="21" t="str">
        <f t="shared" si="12"/>
        <v>C</v>
      </c>
      <c r="E301" s="21">
        <f>VLOOKUP(B301,ESG!A:M,4,FALSE)</f>
        <v>39.068226381461599</v>
      </c>
      <c r="F301" s="11" t="b">
        <f t="shared" si="13"/>
        <v>0</v>
      </c>
      <c r="G301" s="23" t="str">
        <f t="shared" si="14"/>
        <v>C</v>
      </c>
      <c r="H301" s="11">
        <f>VLOOKUP(B301,NI!C:P,5,FALSE)</f>
        <v>799491</v>
      </c>
      <c r="I301" s="11">
        <f>VLOOKUP(B301,EBITDA!B:O,5,FALSE)</f>
        <v>1803598</v>
      </c>
      <c r="J301" s="11">
        <f>VLOOKUP(B301,EQIT!B:O,5,FALSE)</f>
        <v>1282336</v>
      </c>
      <c r="K301" s="11">
        <f>VLOOKUP(B301,DEBT!B:O,5,FALSE)</f>
        <v>1267633</v>
      </c>
      <c r="L301" s="11">
        <f>VLOOKUP(B301,REV!B:O,5,FALSE)</f>
        <v>6355055</v>
      </c>
      <c r="M301" s="11">
        <f>VLOOKUP(B301,RoA!B:O,5,FALSE)</f>
        <v>13.73</v>
      </c>
      <c r="N301" s="11">
        <f>VLOOKUP(B301,RoE!B:O,5,FALSE)</f>
        <v>55.35</v>
      </c>
      <c r="O301" s="11">
        <f>VLOOKUP(B301,ASSET!B:P,5,FALSE)</f>
        <v>6000583</v>
      </c>
      <c r="P301" s="11">
        <f>VLOOKUP(B301,MCAP!B:P,5,FALSE)</f>
        <v>7291062</v>
      </c>
      <c r="Q301" s="11">
        <f>VLOOKUP(B301,MB!B:O,5,FALSE)</f>
        <v>9.4499999999999993</v>
      </c>
      <c r="R301" s="11"/>
    </row>
    <row r="302" spans="1:18" x14ac:dyDescent="0.3">
      <c r="A302" s="20" t="s">
        <v>286</v>
      </c>
      <c r="B302" s="20">
        <v>902103</v>
      </c>
      <c r="C302" s="21">
        <f>VLOOKUP(B302,ESGC!B:M,$C$2,FALSE)</f>
        <v>26.2637022397892</v>
      </c>
      <c r="D302" s="21" t="str">
        <f t="shared" si="12"/>
        <v>C</v>
      </c>
      <c r="E302" s="21">
        <f>VLOOKUP(B302,ESG!A:M,4,FALSE)</f>
        <v>37.310013175230502</v>
      </c>
      <c r="F302" s="11" t="b">
        <f t="shared" si="13"/>
        <v>0</v>
      </c>
      <c r="G302" s="23" t="str">
        <f t="shared" si="14"/>
        <v>C</v>
      </c>
      <c r="H302" s="11">
        <f>VLOOKUP(B302,NI!C:P,5,FALSE)</f>
        <v>1113000</v>
      </c>
      <c r="I302" s="11">
        <f>VLOOKUP(B302,EBITDA!B:O,5,FALSE)</f>
        <v>2018000</v>
      </c>
      <c r="J302" s="11">
        <f>VLOOKUP(B302,EQIT!B:O,5,FALSE)</f>
        <v>7969000</v>
      </c>
      <c r="K302" s="11">
        <f>VLOOKUP(B302,DEBT!B:O,5,FALSE)</f>
        <v>7457000</v>
      </c>
      <c r="L302" s="11">
        <f>VLOOKUP(B302,REV!B:O,5,FALSE)</f>
        <v>10758000</v>
      </c>
      <c r="M302" s="11">
        <f>VLOOKUP(B302,RoA!B:O,5,FALSE)</f>
        <v>4.5599999999999996</v>
      </c>
      <c r="N302" s="11">
        <f>VLOOKUP(B302,RoE!B:O,5,FALSE)</f>
        <v>13.65</v>
      </c>
      <c r="O302" s="11">
        <f>VLOOKUP(B302,ASSET!B:P,5,FALSE)</f>
        <v>26400000</v>
      </c>
      <c r="P302" s="11">
        <f>VLOOKUP(B302,MCAP!B:P,5,FALSE)</f>
        <v>10359090</v>
      </c>
      <c r="Q302" s="11">
        <f>VLOOKUP(B302,MB!B:O,5,FALSE)</f>
        <v>1.65</v>
      </c>
      <c r="R302" s="11"/>
    </row>
    <row r="303" spans="1:18" x14ac:dyDescent="0.3">
      <c r="A303" s="20" t="s">
        <v>288</v>
      </c>
      <c r="B303" s="20">
        <v>357834</v>
      </c>
      <c r="C303" s="21">
        <f>VLOOKUP(B303,ESGC!B:M,$C$2,FALSE)</f>
        <v>46.317657625690202</v>
      </c>
      <c r="D303" s="21" t="str">
        <f t="shared" si="12"/>
        <v>C</v>
      </c>
      <c r="E303" s="21">
        <f>VLOOKUP(B303,ESG!A:M,4,FALSE)</f>
        <v>46.317657625690202</v>
      </c>
      <c r="F303" s="11" t="b">
        <f t="shared" si="13"/>
        <v>1</v>
      </c>
      <c r="G303" s="23" t="str">
        <f t="shared" si="14"/>
        <v>C</v>
      </c>
      <c r="H303" s="11">
        <f>VLOOKUP(B303,NI!C:P,5,FALSE)</f>
        <v>422517</v>
      </c>
      <c r="I303" s="11">
        <f>VLOOKUP(B303,EBITDA!B:O,5,FALSE)</f>
        <v>2488852</v>
      </c>
      <c r="J303" s="11">
        <f>VLOOKUP(B303,EQIT!B:O,5,FALSE)</f>
        <v>2614638</v>
      </c>
      <c r="K303" s="11">
        <f>VLOOKUP(B303,DEBT!B:O,5,FALSE)</f>
        <v>18042532</v>
      </c>
      <c r="L303" s="11">
        <f>VLOOKUP(B303,REV!B:O,5,FALSE)</f>
        <v>3783155</v>
      </c>
      <c r="M303" s="11">
        <f>VLOOKUP(B303,RoA!B:O,5,FALSE)</f>
        <v>4.57</v>
      </c>
      <c r="N303" s="11">
        <f>VLOOKUP(B303,RoE!B:O,5,FALSE)</f>
        <v>15.51</v>
      </c>
      <c r="O303" s="11">
        <f>VLOOKUP(B303,ASSET!B:P,5,FALSE)</f>
        <v>23587772</v>
      </c>
      <c r="P303" s="11">
        <f>VLOOKUP(B303,MCAP!B:P,5,FALSE)</f>
        <v>12290225</v>
      </c>
      <c r="Q303" s="11">
        <f>VLOOKUP(B303,MB!B:O,5,FALSE)</f>
        <v>8.69</v>
      </c>
      <c r="R303" s="11"/>
    </row>
    <row r="304" spans="1:18" x14ac:dyDescent="0.3">
      <c r="A304" s="20" t="s">
        <v>289</v>
      </c>
      <c r="B304" s="20">
        <v>895784</v>
      </c>
      <c r="C304" s="21">
        <f>VLOOKUP(B304,ESGC!B:M,$C$2,FALSE)</f>
        <v>36.718840788627404</v>
      </c>
      <c r="D304" s="21" t="str">
        <f t="shared" si="12"/>
        <v>C</v>
      </c>
      <c r="E304" s="21">
        <f>VLOOKUP(B304,ESG!A:M,4,FALSE)</f>
        <v>36.718840788627404</v>
      </c>
      <c r="F304" s="11" t="b">
        <f t="shared" si="13"/>
        <v>1</v>
      </c>
      <c r="G304" s="23" t="str">
        <f t="shared" si="14"/>
        <v>C</v>
      </c>
      <c r="H304" s="11">
        <f>VLOOKUP(B304,NI!C:P,5,FALSE)</f>
        <v>54787</v>
      </c>
      <c r="I304" s="11">
        <f>VLOOKUP(B304,EBITDA!B:O,5,FALSE)</f>
        <v>547709</v>
      </c>
      <c r="J304" s="11">
        <f>VLOOKUP(B304,EQIT!B:O,5,FALSE)</f>
        <v>3654236</v>
      </c>
      <c r="K304" s="11">
        <f>VLOOKUP(B304,DEBT!B:O,5,FALSE)</f>
        <v>5633077</v>
      </c>
      <c r="L304" s="11">
        <f>VLOOKUP(B304,REV!B:O,5,FALSE)</f>
        <v>1116861</v>
      </c>
      <c r="M304" s="11">
        <f>VLOOKUP(B304,RoA!B:O,5,FALSE)</f>
        <v>5.33</v>
      </c>
      <c r="N304" s="11">
        <f>VLOOKUP(B304,RoE!B:O,5,FALSE)</f>
        <v>10.79</v>
      </c>
      <c r="O304" s="11">
        <f>VLOOKUP(B304,ASSET!B:P,5,FALSE)</f>
        <v>10984353</v>
      </c>
      <c r="P304" s="11">
        <f>VLOOKUP(B304,MCAP!B:P,5,FALSE)</f>
        <v>1477423</v>
      </c>
      <c r="Q304" s="11">
        <f>VLOOKUP(B304,MB!B:O,5,FALSE)</f>
        <v>1.17</v>
      </c>
      <c r="R304" s="11"/>
    </row>
    <row r="305" spans="1:18" x14ac:dyDescent="0.3">
      <c r="A305" s="20" t="s">
        <v>290</v>
      </c>
      <c r="B305" s="20">
        <v>906400</v>
      </c>
      <c r="C305" s="21">
        <f>VLOOKUP(B305,ESGC!B:M,$C$2,FALSE)</f>
        <v>39.878364553138603</v>
      </c>
      <c r="D305" s="21" t="str">
        <f t="shared" si="12"/>
        <v>C</v>
      </c>
      <c r="E305" s="21">
        <f>VLOOKUP(B305,ESG!A:M,4,FALSE)</f>
        <v>39.878364553138603</v>
      </c>
      <c r="F305" s="11" t="b">
        <f t="shared" si="13"/>
        <v>1</v>
      </c>
      <c r="G305" s="23" t="str">
        <f t="shared" si="14"/>
        <v>C</v>
      </c>
      <c r="H305" s="11">
        <f>VLOOKUP(B305,NI!C:P,5,FALSE)</f>
        <v>236700</v>
      </c>
      <c r="I305" s="11">
        <f>VLOOKUP(B305,EBITDA!B:O,5,FALSE)</f>
        <v>463600</v>
      </c>
      <c r="J305" s="11">
        <f>VLOOKUP(B305,EQIT!B:O,5,FALSE)</f>
        <v>1186500</v>
      </c>
      <c r="K305" s="11">
        <f>VLOOKUP(B305,DEBT!B:O,5,FALSE)</f>
        <v>539200</v>
      </c>
      <c r="L305" s="11">
        <f>VLOOKUP(B305,REV!B:O,5,FALSE)</f>
        <v>2934700</v>
      </c>
      <c r="M305" s="11">
        <f>VLOOKUP(B305,RoA!B:O,5,FALSE)</f>
        <v>9.6199999999999992</v>
      </c>
      <c r="N305" s="11">
        <f>VLOOKUP(B305,RoE!B:O,5,FALSE)</f>
        <v>19.190000000000001</v>
      </c>
      <c r="O305" s="11">
        <f>VLOOKUP(B305,ASSET!B:P,5,FALSE)</f>
        <v>2633100</v>
      </c>
      <c r="P305" s="11">
        <f>VLOOKUP(B305,MCAP!B:P,5,FALSE)</f>
        <v>2262064</v>
      </c>
      <c r="Q305" s="11">
        <f>VLOOKUP(B305,MB!B:O,5,FALSE)</f>
        <v>2.83</v>
      </c>
      <c r="R305" s="11"/>
    </row>
    <row r="306" spans="1:18" x14ac:dyDescent="0.3">
      <c r="A306" s="20" t="s">
        <v>293</v>
      </c>
      <c r="B306" s="20">
        <v>921503</v>
      </c>
      <c r="C306" s="21">
        <f>VLOOKUP(B306,ESGC!B:M,$C$2,FALSE)</f>
        <v>38.3355966677222</v>
      </c>
      <c r="D306" s="21" t="str">
        <f t="shared" si="12"/>
        <v>C</v>
      </c>
      <c r="E306" s="21">
        <f>VLOOKUP(B306,ESG!A:M,4,FALSE)</f>
        <v>38.3355966677222</v>
      </c>
      <c r="F306" s="11" t="b">
        <f t="shared" si="13"/>
        <v>1</v>
      </c>
      <c r="G306" s="23" t="str">
        <f t="shared" si="14"/>
        <v>C</v>
      </c>
      <c r="H306" s="11">
        <f>VLOOKUP(B306,NI!C:P,5,FALSE)</f>
        <v>229400</v>
      </c>
      <c r="I306" s="11">
        <f>VLOOKUP(B306,EBITDA!B:O,5,FALSE)</f>
        <v>566300</v>
      </c>
      <c r="J306" s="11">
        <f>VLOOKUP(B306,EQIT!B:O,5,FALSE)</f>
        <v>1688000</v>
      </c>
      <c r="K306" s="11">
        <f>VLOOKUP(B306,DEBT!B:O,5,FALSE)</f>
        <v>1647200</v>
      </c>
      <c r="L306" s="11">
        <f>VLOOKUP(B306,REV!B:O,5,FALSE)</f>
        <v>4426200</v>
      </c>
      <c r="M306" s="11">
        <f>VLOOKUP(B306,RoA!B:O,5,FALSE)</f>
        <v>7.59</v>
      </c>
      <c r="N306" s="11">
        <f>VLOOKUP(B306,RoE!B:O,5,FALSE)</f>
        <v>18.34</v>
      </c>
      <c r="O306" s="11">
        <f>VLOOKUP(B306,ASSET!B:P,5,FALSE)</f>
        <v>4879200</v>
      </c>
      <c r="P306" s="11">
        <f>VLOOKUP(B306,MCAP!B:P,5,FALSE)</f>
        <v>2689673</v>
      </c>
      <c r="Q306" s="11">
        <f>VLOOKUP(B306,MB!B:O,5,FALSE)</f>
        <v>2.2000000000000002</v>
      </c>
      <c r="R306" s="11"/>
    </row>
    <row r="307" spans="1:18" x14ac:dyDescent="0.3">
      <c r="A307" s="20" t="s">
        <v>296</v>
      </c>
      <c r="B307" s="20">
        <v>981722</v>
      </c>
      <c r="C307" s="21">
        <f>VLOOKUP(B307,ESGC!B:M,$C$2,FALSE)</f>
        <v>26.655843466658499</v>
      </c>
      <c r="D307" s="21" t="str">
        <f t="shared" si="12"/>
        <v>C</v>
      </c>
      <c r="E307" s="21">
        <f>VLOOKUP(B307,ESG!A:M,4,FALSE)</f>
        <v>40.046380810868101</v>
      </c>
      <c r="F307" s="11" t="b">
        <f t="shared" si="13"/>
        <v>0</v>
      </c>
      <c r="G307" s="23" t="str">
        <f t="shared" si="14"/>
        <v>C</v>
      </c>
      <c r="H307" s="11">
        <f>VLOOKUP(B307,NI!C:P,5,FALSE)</f>
        <v>1147800</v>
      </c>
      <c r="I307" s="11">
        <f>VLOOKUP(B307,EBITDA!B:O,5,FALSE)</f>
        <v>1998300</v>
      </c>
      <c r="J307" s="11">
        <f>VLOOKUP(B307,EQIT!B:O,5,FALSE)</f>
        <v>5406700</v>
      </c>
      <c r="K307" s="11">
        <f>VLOOKUP(B307,DEBT!B:O,5,FALSE)</f>
        <v>20500</v>
      </c>
      <c r="L307" s="11">
        <f>VLOOKUP(B307,REV!B:O,5,FALSE)</f>
        <v>6718200</v>
      </c>
      <c r="M307" s="11">
        <f>VLOOKUP(B307,RoA!B:O,5,FALSE)</f>
        <v>16.02</v>
      </c>
      <c r="N307" s="11">
        <f>VLOOKUP(B307,RoE!B:O,5,FALSE)</f>
        <v>21.28</v>
      </c>
      <c r="O307" s="11">
        <f>VLOOKUP(B307,ASSET!B:P,5,FALSE)</f>
        <v>7391100</v>
      </c>
      <c r="P307" s="11">
        <f>VLOOKUP(B307,MCAP!B:P,5,FALSE)</f>
        <v>15836180</v>
      </c>
      <c r="Q307" s="11">
        <f>VLOOKUP(B307,MB!B:O,5,FALSE)</f>
        <v>4.87</v>
      </c>
      <c r="R307" s="11"/>
    </row>
    <row r="308" spans="1:18" x14ac:dyDescent="0.3">
      <c r="A308" s="20" t="s">
        <v>297</v>
      </c>
      <c r="B308" s="20">
        <v>922725</v>
      </c>
      <c r="C308" s="21">
        <f>VLOOKUP(B308,ESGC!B:M,$C$2,FALSE)</f>
        <v>29.9993577958546</v>
      </c>
      <c r="D308" s="21" t="str">
        <f t="shared" si="12"/>
        <v>C</v>
      </c>
      <c r="E308" s="21">
        <f>VLOOKUP(B308,ESG!A:M,4,FALSE)</f>
        <v>29.9993577958546</v>
      </c>
      <c r="F308" s="11" t="b">
        <f t="shared" si="13"/>
        <v>1</v>
      </c>
      <c r="G308" s="23" t="str">
        <f t="shared" si="14"/>
        <v>C</v>
      </c>
      <c r="H308" s="11">
        <f>VLOOKUP(B308,NI!C:P,5,FALSE)</f>
        <v>746940</v>
      </c>
      <c r="I308" s="11">
        <f>VLOOKUP(B308,EBITDA!B:O,5,FALSE)</f>
        <v>2670194</v>
      </c>
      <c r="J308" s="11">
        <f>VLOOKUP(B308,EQIT!B:O,5,FALSE)</f>
        <v>17166406</v>
      </c>
      <c r="K308" s="11">
        <f>VLOOKUP(B308,DEBT!B:O,5,FALSE)</f>
        <v>36292131</v>
      </c>
      <c r="L308" s="11">
        <f>VLOOKUP(B308,REV!B:O,5,FALSE)</f>
        <v>12479361</v>
      </c>
      <c r="M308" s="11">
        <f>VLOOKUP(B308,RoA!B:O,5,FALSE)</f>
        <v>0.83</v>
      </c>
      <c r="N308" s="11">
        <f>VLOOKUP(B308,RoE!B:O,5,FALSE)</f>
        <v>4.3</v>
      </c>
      <c r="O308" s="11">
        <f>VLOOKUP(B308,ASSET!B:P,5,FALSE)</f>
        <v>189137961</v>
      </c>
      <c r="P308" s="11">
        <f>VLOOKUP(B308,MCAP!B:P,5,FALSE)</f>
        <v>10472373</v>
      </c>
      <c r="Q308" s="11">
        <f>VLOOKUP(B308,MB!B:O,5,FALSE)</f>
        <v>1.22</v>
      </c>
      <c r="R308" s="11"/>
    </row>
    <row r="309" spans="1:18" x14ac:dyDescent="0.3">
      <c r="A309" s="20" t="s">
        <v>299</v>
      </c>
      <c r="B309" s="20">
        <v>325059</v>
      </c>
      <c r="C309" s="21">
        <f>VLOOKUP(B309,ESGC!B:M,$C$2,FALSE)</f>
        <v>40.698854305153603</v>
      </c>
      <c r="D309" s="21" t="str">
        <f t="shared" si="12"/>
        <v>C</v>
      </c>
      <c r="E309" s="21">
        <f>VLOOKUP(B309,ESG!A:M,4,FALSE)</f>
        <v>40.698854305153603</v>
      </c>
      <c r="F309" s="11" t="b">
        <f t="shared" si="13"/>
        <v>1</v>
      </c>
      <c r="G309" s="23" t="str">
        <f t="shared" si="14"/>
        <v>C</v>
      </c>
      <c r="H309" s="11">
        <f>VLOOKUP(B309,NI!C:P,5,FALSE)</f>
        <v>189978</v>
      </c>
      <c r="I309" s="11">
        <f>VLOOKUP(B309,EBITDA!B:O,5,FALSE)</f>
        <v>316099</v>
      </c>
      <c r="J309" s="11">
        <f>VLOOKUP(B309,EQIT!B:O,5,FALSE)</f>
        <v>1528371</v>
      </c>
      <c r="K309" s="11">
        <f>VLOOKUP(B309,DEBT!B:O,5,FALSE)</f>
        <v>0</v>
      </c>
      <c r="L309" s="11">
        <f>VLOOKUP(B309,REV!B:O,5,FALSE)</f>
        <v>1336951</v>
      </c>
      <c r="M309" s="11">
        <f>VLOOKUP(B309,RoA!B:O,5,FALSE)</f>
        <v>7.65</v>
      </c>
      <c r="N309" s="11">
        <f>VLOOKUP(B309,RoE!B:O,5,FALSE)</f>
        <v>12.82</v>
      </c>
      <c r="O309" s="11">
        <f>VLOOKUP(B309,ASSET!B:P,5,FALSE)</f>
        <v>2565092</v>
      </c>
      <c r="P309" s="11">
        <f>VLOOKUP(B309,MCAP!B:P,5,FALSE)</f>
        <v>2625877</v>
      </c>
      <c r="Q309" s="11">
        <f>VLOOKUP(B309,MB!B:O,5,FALSE)</f>
        <v>2</v>
      </c>
      <c r="R309" s="11"/>
    </row>
    <row r="310" spans="1:18" x14ac:dyDescent="0.3">
      <c r="A310" s="20" t="s">
        <v>300</v>
      </c>
      <c r="B310" s="20">
        <v>916079</v>
      </c>
      <c r="C310" s="21">
        <f>VLOOKUP(B310,ESGC!B:M,$C$2,FALSE)</f>
        <v>29.8582226858877</v>
      </c>
      <c r="D310" s="21" t="str">
        <f t="shared" si="12"/>
        <v>C</v>
      </c>
      <c r="E310" s="21">
        <f>VLOOKUP(B310,ESG!A:M,4,FALSE)</f>
        <v>29.8582226858877</v>
      </c>
      <c r="F310" s="11" t="b">
        <f t="shared" si="13"/>
        <v>1</v>
      </c>
      <c r="G310" s="23" t="str">
        <f t="shared" si="14"/>
        <v>C</v>
      </c>
      <c r="H310" s="11">
        <f>VLOOKUP(B310,NI!C:P,5,FALSE)</f>
        <v>1106151</v>
      </c>
      <c r="I310" s="11">
        <f>VLOOKUP(B310,EBITDA!B:O,5,FALSE)</f>
        <v>2275408</v>
      </c>
      <c r="J310" s="11">
        <f>VLOOKUP(B310,EQIT!B:O,5,FALSE)</f>
        <v>3408986</v>
      </c>
      <c r="K310" s="11">
        <f>VLOOKUP(B310,DEBT!B:O,5,FALSE)</f>
        <v>1980331</v>
      </c>
      <c r="L310" s="11">
        <f>VLOOKUP(B310,REV!B:O,5,FALSE)</f>
        <v>37522111</v>
      </c>
      <c r="M310" s="11">
        <f>VLOOKUP(B310,RoA!B:O,5,FALSE)</f>
        <v>12.03</v>
      </c>
      <c r="N310" s="11">
        <f>VLOOKUP(B310,RoE!B:O,5,FALSE)</f>
        <v>33.08</v>
      </c>
      <c r="O310" s="11">
        <f>VLOOKUP(B310,ASSET!B:P,5,FALSE)</f>
        <v>10082293</v>
      </c>
      <c r="P310" s="11">
        <f>VLOOKUP(B310,MCAP!B:P,5,FALSE)</f>
        <v>13792275</v>
      </c>
      <c r="Q310" s="11">
        <f>VLOOKUP(B310,MB!B:O,5,FALSE)</f>
        <v>5.83</v>
      </c>
      <c r="R310" s="11"/>
    </row>
    <row r="311" spans="1:18" x14ac:dyDescent="0.3">
      <c r="A311" s="20" t="s">
        <v>301</v>
      </c>
      <c r="B311" s="20">
        <v>729104</v>
      </c>
      <c r="C311" s="21">
        <f>VLOOKUP(B311,ESGC!B:M,$C$2,FALSE)</f>
        <v>31.098525798525699</v>
      </c>
      <c r="D311" s="21" t="str">
        <f t="shared" si="12"/>
        <v>C</v>
      </c>
      <c r="E311" s="21">
        <f>VLOOKUP(B311,ESG!A:M,4,FALSE)</f>
        <v>31.098525798525699</v>
      </c>
      <c r="F311" s="11" t="b">
        <f t="shared" si="13"/>
        <v>1</v>
      </c>
      <c r="G311" s="23" t="str">
        <f t="shared" si="14"/>
        <v>C</v>
      </c>
      <c r="H311" s="11">
        <f>VLOOKUP(B311,NI!C:P,5,FALSE)</f>
        <v>490800</v>
      </c>
      <c r="I311" s="11">
        <f>VLOOKUP(B311,EBITDA!B:O,5,FALSE)</f>
        <v>863500</v>
      </c>
      <c r="J311" s="11">
        <f>VLOOKUP(B311,EQIT!B:O,5,FALSE)</f>
        <v>2488800</v>
      </c>
      <c r="K311" s="11">
        <f>VLOOKUP(B311,DEBT!B:O,5,FALSE)</f>
        <v>0</v>
      </c>
      <c r="L311" s="11">
        <f>VLOOKUP(B311,REV!B:O,5,FALSE)</f>
        <v>2121300</v>
      </c>
      <c r="M311" s="11">
        <f>VLOOKUP(B311,RoA!B:O,5,FALSE)</f>
        <v>16.77</v>
      </c>
      <c r="N311" s="11">
        <f>VLOOKUP(B311,RoE!B:O,5,FALSE)</f>
        <v>18.64</v>
      </c>
      <c r="O311" s="11">
        <f>VLOOKUP(B311,ASSET!B:P,5,FALSE)</f>
        <v>2720800</v>
      </c>
      <c r="P311" s="11">
        <f>VLOOKUP(B311,MCAP!B:P,5,FALSE)</f>
        <v>9102977</v>
      </c>
      <c r="Q311" s="11">
        <f>VLOOKUP(B311,MB!B:O,5,FALSE)</f>
        <v>6.76</v>
      </c>
      <c r="R311" s="11"/>
    </row>
    <row r="312" spans="1:18" x14ac:dyDescent="0.3">
      <c r="A312" s="20" t="s">
        <v>305</v>
      </c>
      <c r="B312" s="20">
        <v>906394</v>
      </c>
      <c r="C312" s="21">
        <f>VLOOKUP(B312,ESGC!B:M,$C$2,FALSE)</f>
        <v>44.965392546320103</v>
      </c>
      <c r="D312" s="21" t="str">
        <f t="shared" si="12"/>
        <v>C</v>
      </c>
      <c r="E312" s="21">
        <f>VLOOKUP(B312,ESG!A:M,4,FALSE)</f>
        <v>44.965392546320103</v>
      </c>
      <c r="F312" s="11" t="b">
        <f t="shared" si="13"/>
        <v>1</v>
      </c>
      <c r="G312" s="23" t="str">
        <f t="shared" si="14"/>
        <v>C</v>
      </c>
      <c r="H312" s="11">
        <f>VLOOKUP(B312,NI!C:P,5,FALSE)</f>
        <v>988700</v>
      </c>
      <c r="I312" s="11">
        <f>VLOOKUP(B312,EBITDA!B:O,5,FALSE)</f>
        <v>2068800</v>
      </c>
      <c r="J312" s="11">
        <f>VLOOKUP(B312,EQIT!B:O,5,FALSE)</f>
        <v>14926600</v>
      </c>
      <c r="K312" s="11">
        <f>VLOOKUP(B312,DEBT!B:O,5,FALSE)</f>
        <v>2058300</v>
      </c>
      <c r="L312" s="11">
        <f>VLOOKUP(B312,REV!B:O,5,FALSE)</f>
        <v>10498000</v>
      </c>
      <c r="M312" s="11">
        <f>VLOOKUP(B312,RoA!B:O,5,FALSE)</f>
        <v>5.0999999999999996</v>
      </c>
      <c r="N312" s="11">
        <f>VLOOKUP(B312,RoE!B:O,5,FALSE)</f>
        <v>6.76</v>
      </c>
      <c r="O312" s="11">
        <f>VLOOKUP(B312,ASSET!B:P,5,FALSE)</f>
        <v>21090000</v>
      </c>
      <c r="P312" s="11">
        <f>VLOOKUP(B312,MCAP!B:P,5,FALSE)</f>
        <v>14240094</v>
      </c>
      <c r="Q312" s="11">
        <f>VLOOKUP(B312,MB!B:O,5,FALSE)</f>
        <v>1.6</v>
      </c>
      <c r="R312" s="11"/>
    </row>
    <row r="313" spans="1:18" x14ac:dyDescent="0.3">
      <c r="A313" s="20" t="s">
        <v>306</v>
      </c>
      <c r="B313" s="20">
        <v>745110</v>
      </c>
      <c r="C313" s="21">
        <f>VLOOKUP(B313,ESGC!B:M,$C$2,FALSE)</f>
        <v>48.4821640071494</v>
      </c>
      <c r="D313" s="21" t="str">
        <f t="shared" si="12"/>
        <v>C</v>
      </c>
      <c r="E313" s="21">
        <f>VLOOKUP(B313,ESG!A:M,4,FALSE)</f>
        <v>48.4821640071494</v>
      </c>
      <c r="F313" s="11" t="b">
        <f t="shared" si="13"/>
        <v>1</v>
      </c>
      <c r="G313" s="23" t="str">
        <f t="shared" si="14"/>
        <v>C</v>
      </c>
      <c r="H313" s="11">
        <f>VLOOKUP(B313,NI!C:P,5,FALSE)</f>
        <v>220022</v>
      </c>
      <c r="I313" s="11">
        <f>VLOOKUP(B313,EBITDA!B:O,5,FALSE)</f>
        <v>510757</v>
      </c>
      <c r="J313" s="11">
        <f>VLOOKUP(B313,EQIT!B:O,5,FALSE)</f>
        <v>1588371</v>
      </c>
      <c r="K313" s="11">
        <f>VLOOKUP(B313,DEBT!B:O,5,FALSE)</f>
        <v>708804</v>
      </c>
      <c r="L313" s="11">
        <f>VLOOKUP(B313,REV!B:O,5,FALSE)</f>
        <v>2859997</v>
      </c>
      <c r="M313" s="11">
        <f>VLOOKUP(B313,RoA!B:O,5,FALSE)</f>
        <v>8.3800000000000008</v>
      </c>
      <c r="N313" s="11">
        <f>VLOOKUP(B313,RoE!B:O,5,FALSE)</f>
        <v>13.64</v>
      </c>
      <c r="O313" s="11">
        <f>VLOOKUP(B313,ASSET!B:P,5,FALSE)</f>
        <v>2935766</v>
      </c>
      <c r="P313" s="11">
        <f>VLOOKUP(B313,MCAP!B:P,5,FALSE)</f>
        <v>2926434</v>
      </c>
      <c r="Q313" s="11">
        <f>VLOOKUP(B313,MB!B:O,5,FALSE)</f>
        <v>2.97</v>
      </c>
      <c r="R313" s="11"/>
    </row>
    <row r="314" spans="1:18" x14ac:dyDescent="0.3">
      <c r="A314" s="20" t="s">
        <v>308</v>
      </c>
      <c r="B314" s="20">
        <v>944738</v>
      </c>
      <c r="C314" s="21">
        <f>VLOOKUP(B314,ESGC!B:M,$C$2,FALSE)</f>
        <v>45.408950496598102</v>
      </c>
      <c r="D314" s="21" t="str">
        <f t="shared" si="12"/>
        <v>C</v>
      </c>
      <c r="E314" s="21">
        <f>VLOOKUP(B314,ESG!A:M,4,FALSE)</f>
        <v>45.408950496598102</v>
      </c>
      <c r="F314" s="11" t="b">
        <f t="shared" si="13"/>
        <v>1</v>
      </c>
      <c r="G314" s="23" t="str">
        <f t="shared" si="14"/>
        <v>C</v>
      </c>
      <c r="H314" s="11">
        <f>VLOOKUP(B314,NI!C:P,5,FALSE)</f>
        <v>250100</v>
      </c>
      <c r="I314" s="11">
        <f>VLOOKUP(B314,EBITDA!B:O,5,FALSE)</f>
        <v>548390</v>
      </c>
      <c r="J314" s="11">
        <f>VLOOKUP(B314,EQIT!B:O,5,FALSE)</f>
        <v>990948</v>
      </c>
      <c r="K314" s="11">
        <f>VLOOKUP(B314,DEBT!B:O,5,FALSE)</f>
        <v>224789</v>
      </c>
      <c r="L314" s="11">
        <f>VLOOKUP(B314,REV!B:O,5,FALSE)</f>
        <v>1938608</v>
      </c>
      <c r="M314" s="11">
        <f>VLOOKUP(B314,RoA!B:O,5,FALSE)</f>
        <v>17</v>
      </c>
      <c r="N314" s="11">
        <f>VLOOKUP(B314,RoE!B:O,5,FALSE)</f>
        <v>27.25</v>
      </c>
      <c r="O314" s="11">
        <f>VLOOKUP(B314,ASSET!B:P,5,FALSE)</f>
        <v>1550252</v>
      </c>
      <c r="P314" s="11">
        <f>VLOOKUP(B314,MCAP!B:P,5,FALSE)</f>
        <v>2753842</v>
      </c>
      <c r="Q314" s="11">
        <f>VLOOKUP(B314,MB!B:O,5,FALSE)</f>
        <v>3.6</v>
      </c>
      <c r="R314" s="11"/>
    </row>
    <row r="315" spans="1:18" x14ac:dyDescent="0.3">
      <c r="A315" s="20" t="s">
        <v>312</v>
      </c>
      <c r="B315" s="20">
        <v>992656</v>
      </c>
      <c r="C315" s="21">
        <f>VLOOKUP(B315,ESGC!B:M,$C$2,FALSE)</f>
        <v>29.046680601450401</v>
      </c>
      <c r="D315" s="21" t="str">
        <f t="shared" si="12"/>
        <v>C</v>
      </c>
      <c r="E315" s="21">
        <f>VLOOKUP(B315,ESG!A:M,4,FALSE)</f>
        <v>47.6456000088709</v>
      </c>
      <c r="F315" s="11" t="b">
        <f t="shared" si="13"/>
        <v>0</v>
      </c>
      <c r="G315" s="23" t="str">
        <f t="shared" si="14"/>
        <v>C</v>
      </c>
      <c r="H315" s="11">
        <f>VLOOKUP(B315,NI!C:P,5,FALSE)</f>
        <v>697847</v>
      </c>
      <c r="I315" s="11">
        <f>VLOOKUP(B315,EBITDA!B:O,5,FALSE)</f>
        <v>355463</v>
      </c>
      <c r="J315" s="11">
        <f>VLOOKUP(B315,EQIT!B:O,5,FALSE)</f>
        <v>1413338</v>
      </c>
      <c r="K315" s="11">
        <f>VLOOKUP(B315,DEBT!B:O,5,FALSE)</f>
        <v>3274047</v>
      </c>
      <c r="L315" s="11">
        <f>VLOOKUP(B315,REV!B:O,5,FALSE)</f>
        <v>590598</v>
      </c>
      <c r="M315" s="11">
        <f>VLOOKUP(B315,RoA!B:O,5,FALSE)</f>
        <v>16.29</v>
      </c>
      <c r="N315" s="11">
        <f>VLOOKUP(B315,RoE!B:O,5,FALSE)</f>
        <v>62</v>
      </c>
      <c r="O315" s="11">
        <f>VLOOKUP(B315,ASSET!B:P,5,FALSE)</f>
        <v>5144295</v>
      </c>
      <c r="P315" s="11">
        <f>VLOOKUP(B315,MCAP!B:P,5,FALSE)</f>
        <v>2051692</v>
      </c>
      <c r="Q315" s="11">
        <f>VLOOKUP(B315,MB!B:O,5,FALSE)</f>
        <v>2.38</v>
      </c>
      <c r="R315" s="11"/>
    </row>
    <row r="316" spans="1:18" x14ac:dyDescent="0.3">
      <c r="A316" s="20" t="s">
        <v>319</v>
      </c>
      <c r="B316" s="20">
        <v>906220</v>
      </c>
      <c r="C316" s="21">
        <f>VLOOKUP(B316,ESGC!B:M,$C$2,FALSE)</f>
        <v>39.550790513833903</v>
      </c>
      <c r="D316" s="21" t="str">
        <f t="shared" si="12"/>
        <v>C</v>
      </c>
      <c r="E316" s="21">
        <f>VLOOKUP(B316,ESG!A:M,4,FALSE)</f>
        <v>39.550790513833903</v>
      </c>
      <c r="F316" s="11" t="b">
        <f t="shared" si="13"/>
        <v>1</v>
      </c>
      <c r="G316" s="23" t="str">
        <f t="shared" si="14"/>
        <v>C</v>
      </c>
      <c r="H316" s="11">
        <f>VLOOKUP(B316,NI!C:P,5,FALSE)</f>
        <v>279484</v>
      </c>
      <c r="I316" s="11">
        <f>VLOOKUP(B316,EBITDA!B:O,5,FALSE)</f>
        <v>467611</v>
      </c>
      <c r="J316" s="11">
        <f>VLOOKUP(B316,EQIT!B:O,5,FALSE)</f>
        <v>1027185</v>
      </c>
      <c r="K316" s="11">
        <f>VLOOKUP(B316,DEBT!B:O,5,FALSE)</f>
        <v>40386</v>
      </c>
      <c r="L316" s="11">
        <f>VLOOKUP(B316,REV!B:O,5,FALSE)</f>
        <v>2069730</v>
      </c>
      <c r="M316" s="11">
        <f>VLOOKUP(B316,RoA!B:O,5,FALSE)</f>
        <v>15.8</v>
      </c>
      <c r="N316" s="11">
        <f>VLOOKUP(B316,RoE!B:O,5,FALSE)</f>
        <v>30.24</v>
      </c>
      <c r="O316" s="11">
        <f>VLOOKUP(B316,ASSET!B:P,5,FALSE)</f>
        <v>1932412</v>
      </c>
      <c r="P316" s="11">
        <f>VLOOKUP(B316,MCAP!B:P,5,FALSE)</f>
        <v>4400674</v>
      </c>
      <c r="Q316" s="11">
        <f>VLOOKUP(B316,MB!B:O,5,FALSE)</f>
        <v>7.36</v>
      </c>
      <c r="R316" s="11"/>
    </row>
    <row r="317" spans="1:18" x14ac:dyDescent="0.3">
      <c r="A317" s="20" t="s">
        <v>320</v>
      </c>
      <c r="B317" s="20">
        <v>674693</v>
      </c>
      <c r="C317" s="21">
        <f>VLOOKUP(B317,ESGC!B:M,$C$2,FALSE)</f>
        <v>26.2062152967858</v>
      </c>
      <c r="D317" s="21" t="str">
        <f t="shared" si="12"/>
        <v>C</v>
      </c>
      <c r="E317" s="21">
        <f>VLOOKUP(B317,ESG!A:M,4,FALSE)</f>
        <v>26.2062152967858</v>
      </c>
      <c r="F317" s="11" t="b">
        <f t="shared" si="13"/>
        <v>1</v>
      </c>
      <c r="G317" s="23" t="str">
        <f t="shared" si="14"/>
        <v>C</v>
      </c>
      <c r="H317" s="11">
        <f>VLOOKUP(B317,NI!C:P,5,FALSE)</f>
        <v>46936</v>
      </c>
      <c r="I317" s="11">
        <f>VLOOKUP(B317,EBITDA!B:O,5,FALSE)</f>
        <v>292344</v>
      </c>
      <c r="J317" s="11">
        <f>VLOOKUP(B317,EQIT!B:O,5,FALSE)</f>
        <v>50795</v>
      </c>
      <c r="K317" s="11">
        <f>VLOOKUP(B317,DEBT!B:O,5,FALSE)</f>
        <v>1261655</v>
      </c>
      <c r="L317" s="11">
        <f>VLOOKUP(B317,REV!B:O,5,FALSE)</f>
        <v>961735</v>
      </c>
      <c r="M317" s="11">
        <f>VLOOKUP(B317,RoA!B:O,5,FALSE)</f>
        <v>-11.29</v>
      </c>
      <c r="N317" s="11">
        <f>VLOOKUP(B317,RoE!B:O,5,FALSE)</f>
        <v>-47.47</v>
      </c>
      <c r="O317" s="11">
        <f>VLOOKUP(B317,ASSET!B:P,5,FALSE)</f>
        <v>2374910</v>
      </c>
      <c r="P317" s="11">
        <f>VLOOKUP(B317,MCAP!B:P,5,FALSE)</f>
        <v>3654732</v>
      </c>
      <c r="Q317" s="11">
        <f>VLOOKUP(B317,MB!B:O,5,FALSE)</f>
        <v>107.04</v>
      </c>
      <c r="R317" s="11"/>
    </row>
    <row r="318" spans="1:18" x14ac:dyDescent="0.3">
      <c r="A318" s="20" t="s">
        <v>322</v>
      </c>
      <c r="B318" s="20">
        <v>545310</v>
      </c>
      <c r="C318" s="21">
        <f>VLOOKUP(B318,ESGC!B:M,$C$2,FALSE)</f>
        <v>40.546650569588898</v>
      </c>
      <c r="D318" s="21" t="str">
        <f t="shared" si="12"/>
        <v>C</v>
      </c>
      <c r="E318" s="21">
        <f>VLOOKUP(B318,ESG!A:M,4,FALSE)</f>
        <v>40.546650569588898</v>
      </c>
      <c r="F318" s="11" t="b">
        <f t="shared" si="13"/>
        <v>1</v>
      </c>
      <c r="G318" s="23" t="str">
        <f t="shared" si="14"/>
        <v>C</v>
      </c>
      <c r="H318" s="11">
        <f>VLOOKUP(B318,NI!C:P,5,FALSE)</f>
        <v>-459851</v>
      </c>
      <c r="I318" s="11">
        <f>VLOOKUP(B318,EBITDA!B:O,5,FALSE)</f>
        <v>-414184</v>
      </c>
      <c r="J318" s="11">
        <f>VLOOKUP(B318,EQIT!B:O,5,FALSE)</f>
        <v>238874</v>
      </c>
      <c r="K318" s="11">
        <f>VLOOKUP(B318,DEBT!B:O,5,FALSE)</f>
        <v>287500</v>
      </c>
      <c r="L318" s="11">
        <f>VLOOKUP(B318,REV!B:O,5,FALSE)</f>
        <v>175504</v>
      </c>
      <c r="M318" s="11">
        <f>VLOOKUP(B318,RoA!B:O,5,FALSE)</f>
        <v>-57.03</v>
      </c>
      <c r="N318" s="11">
        <f>VLOOKUP(B318,RoE!B:O,5,FALSE)</f>
        <v>-180.27</v>
      </c>
      <c r="O318" s="11">
        <f>VLOOKUP(B318,ASSET!B:P,5,FALSE)</f>
        <v>980479</v>
      </c>
      <c r="P318" s="11">
        <f>VLOOKUP(B318,MCAP!B:P,5,FALSE)</f>
        <v>4594823</v>
      </c>
      <c r="Q318" s="11">
        <f>VLOOKUP(B318,MB!B:O,5,FALSE)</f>
        <v>17.329999999999998</v>
      </c>
      <c r="R318" s="11"/>
    </row>
    <row r="319" spans="1:18" x14ac:dyDescent="0.3">
      <c r="A319" s="20" t="s">
        <v>323</v>
      </c>
      <c r="B319" s="20">
        <v>901892</v>
      </c>
      <c r="C319" s="21">
        <f>VLOOKUP(B319,ESGC!B:M,$C$2,FALSE)</f>
        <v>43.233847904750697</v>
      </c>
      <c r="D319" s="21" t="str">
        <f t="shared" si="12"/>
        <v>C</v>
      </c>
      <c r="E319" s="21">
        <f>VLOOKUP(B319,ESG!A:M,4,FALSE)</f>
        <v>43.233847904750697</v>
      </c>
      <c r="F319" s="11" t="b">
        <f t="shared" si="13"/>
        <v>1</v>
      </c>
      <c r="G319" s="23" t="str">
        <f t="shared" si="14"/>
        <v>C</v>
      </c>
      <c r="H319" s="11">
        <f>VLOOKUP(B319,NI!C:P,5,FALSE)</f>
        <v>602748</v>
      </c>
      <c r="I319" s="11">
        <f>VLOOKUP(B319,EBITDA!B:O,5,FALSE)</f>
        <v>1086493</v>
      </c>
      <c r="J319" s="11">
        <f>VLOOKUP(B319,EQIT!B:O,5,FALSE)</f>
        <v>3555892</v>
      </c>
      <c r="K319" s="11">
        <f>VLOOKUP(B319,DEBT!B:O,5,FALSE)</f>
        <v>1198448</v>
      </c>
      <c r="L319" s="11">
        <f>VLOOKUP(B319,REV!B:O,5,FALSE)</f>
        <v>7561621</v>
      </c>
      <c r="M319" s="11">
        <f>VLOOKUP(B319,RoA!B:O,5,FALSE)</f>
        <v>10.4</v>
      </c>
      <c r="N319" s="11">
        <f>VLOOKUP(B319,RoE!B:O,5,FALSE)</f>
        <v>16.899999999999999</v>
      </c>
      <c r="O319" s="11">
        <f>VLOOKUP(B319,ASSET!B:P,5,FALSE)</f>
        <v>6342921</v>
      </c>
      <c r="P319" s="11">
        <f>VLOOKUP(B319,MCAP!B:P,5,FALSE)</f>
        <v>6016351</v>
      </c>
      <c r="Q319" s="11">
        <f>VLOOKUP(B319,MB!B:O,5,FALSE)</f>
        <v>2.52</v>
      </c>
      <c r="R319" s="11"/>
    </row>
    <row r="320" spans="1:18" x14ac:dyDescent="0.3">
      <c r="A320" s="20" t="s">
        <v>325</v>
      </c>
      <c r="B320" s="20">
        <v>912146</v>
      </c>
      <c r="C320" s="21">
        <f>VLOOKUP(B320,ESGC!B:M,$C$2,FALSE)</f>
        <v>47.799396507447298</v>
      </c>
      <c r="D320" s="21" t="str">
        <f t="shared" si="12"/>
        <v>C</v>
      </c>
      <c r="E320" s="21">
        <f>VLOOKUP(B320,ESG!A:M,4,FALSE)</f>
        <v>47.799396507447298</v>
      </c>
      <c r="F320" s="11" t="b">
        <f t="shared" si="13"/>
        <v>1</v>
      </c>
      <c r="G320" s="23" t="str">
        <f t="shared" si="14"/>
        <v>C</v>
      </c>
      <c r="H320" s="11">
        <f>VLOOKUP(B320,NI!C:P,5,FALSE)</f>
        <v>167739</v>
      </c>
      <c r="I320" s="11">
        <f>VLOOKUP(B320,EBITDA!B:O,5,FALSE)</f>
        <v>1356534</v>
      </c>
      <c r="J320" s="11">
        <f>VLOOKUP(B320,EQIT!B:O,5,FALSE)</f>
        <v>4814223</v>
      </c>
      <c r="K320" s="11">
        <f>VLOOKUP(B320,DEBT!B:O,5,FALSE)</f>
        <v>12655874</v>
      </c>
      <c r="L320" s="11">
        <f>VLOOKUP(B320,REV!B:O,5,FALSE)</f>
        <v>2697051</v>
      </c>
      <c r="M320" s="11">
        <f>VLOOKUP(B320,RoA!B:O,5,FALSE)</f>
        <v>3.54</v>
      </c>
      <c r="N320" s="11">
        <f>VLOOKUP(B320,RoE!B:O,5,FALSE)</f>
        <v>6.7</v>
      </c>
      <c r="O320" s="11">
        <f>VLOOKUP(B320,ASSET!B:P,5,FALSE)</f>
        <v>21418210</v>
      </c>
      <c r="P320" s="11">
        <f>VLOOKUP(B320,MCAP!B:P,5,FALSE)</f>
        <v>9371504</v>
      </c>
      <c r="Q320" s="11">
        <f>VLOOKUP(B320,MB!B:O,5,FALSE)</f>
        <v>3.38</v>
      </c>
      <c r="R320" s="11"/>
    </row>
    <row r="321" spans="1:18" x14ac:dyDescent="0.3">
      <c r="A321" s="20" t="s">
        <v>326</v>
      </c>
      <c r="B321" s="20">
        <v>905816</v>
      </c>
      <c r="C321" s="21">
        <f>VLOOKUP(B321,ESGC!B:M,$C$2,FALSE)</f>
        <v>30.517653718248098</v>
      </c>
      <c r="D321" s="21" t="str">
        <f t="shared" si="12"/>
        <v>C</v>
      </c>
      <c r="E321" s="21">
        <f>VLOOKUP(B321,ESG!A:M,4,FALSE)</f>
        <v>30.517653718248098</v>
      </c>
      <c r="F321" s="11" t="b">
        <f t="shared" si="13"/>
        <v>1</v>
      </c>
      <c r="G321" s="23" t="str">
        <f t="shared" si="14"/>
        <v>C</v>
      </c>
      <c r="H321" s="11">
        <f>VLOOKUP(B321,NI!C:P,5,FALSE)</f>
        <v>-4115</v>
      </c>
      <c r="I321" s="11">
        <f>VLOOKUP(B321,EBITDA!B:O,5,FALSE)</f>
        <v>636931</v>
      </c>
      <c r="J321" s="11">
        <f>VLOOKUP(B321,EQIT!B:O,5,FALSE)</f>
        <v>3522736</v>
      </c>
      <c r="K321" s="11">
        <f>VLOOKUP(B321,DEBT!B:O,5,FALSE)</f>
        <v>3547773</v>
      </c>
      <c r="L321" s="11">
        <f>VLOOKUP(B321,REV!B:O,5,FALSE)</f>
        <v>3651438</v>
      </c>
      <c r="M321" s="11">
        <f>VLOOKUP(B321,RoA!B:O,5,FALSE)</f>
        <v>1.21</v>
      </c>
      <c r="N321" s="11">
        <f>VLOOKUP(B321,RoE!B:O,5,FALSE)</f>
        <v>-0.11</v>
      </c>
      <c r="O321" s="11">
        <f>VLOOKUP(B321,ASSET!B:P,5,FALSE)</f>
        <v>8914169</v>
      </c>
      <c r="P321" s="11">
        <f>VLOOKUP(B321,MCAP!B:P,5,FALSE)</f>
        <v>7672587</v>
      </c>
      <c r="Q321" s="11">
        <f>VLOOKUP(B321,MB!B:O,5,FALSE)</f>
        <v>2.59</v>
      </c>
      <c r="R321" s="11"/>
    </row>
    <row r="322" spans="1:18" x14ac:dyDescent="0.3">
      <c r="A322" s="20" t="s">
        <v>336</v>
      </c>
      <c r="B322" s="20" t="s">
        <v>372</v>
      </c>
      <c r="C322" s="21">
        <f>VLOOKUP(B322,ESGC!B:M,$C$2,FALSE)</f>
        <v>37.325404666308302</v>
      </c>
      <c r="D322" s="21" t="str">
        <f t="shared" si="12"/>
        <v>C</v>
      </c>
      <c r="E322" s="21">
        <f>VLOOKUP(B322,ESG!A:M,4,FALSE)</f>
        <v>37.325404666308302</v>
      </c>
      <c r="F322" s="11" t="b">
        <f t="shared" si="13"/>
        <v>1</v>
      </c>
      <c r="G322" s="23" t="str">
        <f t="shared" si="14"/>
        <v>C</v>
      </c>
      <c r="H322" s="11">
        <f>VLOOKUP(B322,NI!C:P,5,FALSE)</f>
        <v>919000</v>
      </c>
      <c r="I322" s="11">
        <f>VLOOKUP(B322,EBITDA!B:O,5,FALSE)</f>
        <v>1553900</v>
      </c>
      <c r="J322" s="11">
        <f>VLOOKUP(B322,EQIT!B:O,5,FALSE)</f>
        <v>-8100</v>
      </c>
      <c r="K322" s="11">
        <f>VLOOKUP(B322,DEBT!B:O,5,FALSE)</f>
        <v>3143500</v>
      </c>
      <c r="L322" s="11">
        <f>VLOOKUP(B322,REV!B:O,5,FALSE)</f>
        <v>5282000</v>
      </c>
      <c r="M322" s="11">
        <f>VLOOKUP(B322,RoA!B:O,5,FALSE)</f>
        <v>18.13</v>
      </c>
      <c r="N322" s="11">
        <f>VLOOKUP(B322,RoE!B:O,5,FALSE)</f>
        <v>4314.55</v>
      </c>
      <c r="O322" s="11">
        <f>VLOOKUP(B322,ASSET!B:P,5,FALSE)</f>
        <v>5578300</v>
      </c>
      <c r="P322" s="11">
        <f>VLOOKUP(B322,MCAP!B:P,5,FALSE)</f>
        <v>10175664</v>
      </c>
      <c r="Q322" s="11">
        <f>VLOOKUP(B322,MB!B:O,5,FALSE)</f>
        <v>-2315.23</v>
      </c>
      <c r="R322" s="11"/>
    </row>
    <row r="323" spans="1:18" x14ac:dyDescent="0.3">
      <c r="A323" s="20" t="s">
        <v>338</v>
      </c>
      <c r="B323" s="20">
        <v>904869</v>
      </c>
      <c r="C323" s="21">
        <f>VLOOKUP(B323,ESGC!B:M,$C$2,FALSE)</f>
        <v>48.192669638434801</v>
      </c>
      <c r="D323" s="21" t="str">
        <f t="shared" si="12"/>
        <v>C</v>
      </c>
      <c r="E323" s="21">
        <f>VLOOKUP(B323,ESG!A:M,4,FALSE)</f>
        <v>48.192669638434801</v>
      </c>
      <c r="F323" s="11" t="b">
        <f t="shared" si="13"/>
        <v>1</v>
      </c>
      <c r="G323" s="23" t="str">
        <f t="shared" si="14"/>
        <v>C</v>
      </c>
      <c r="H323" s="11">
        <f>VLOOKUP(B323,NI!C:P,5,FALSE)</f>
        <v>418000</v>
      </c>
      <c r="I323" s="11">
        <f>VLOOKUP(B323,EBITDA!B:O,5,FALSE)</f>
        <v>1046000</v>
      </c>
      <c r="J323" s="11">
        <f>VLOOKUP(B323,EQIT!B:O,5,FALSE)</f>
        <v>3006000</v>
      </c>
      <c r="K323" s="11">
        <f>VLOOKUP(B323,DEBT!B:O,5,FALSE)</f>
        <v>2597000</v>
      </c>
      <c r="L323" s="11">
        <f>VLOOKUP(B323,REV!B:O,5,FALSE)</f>
        <v>18907000</v>
      </c>
      <c r="M323" s="11">
        <f>VLOOKUP(B323,RoA!B:O,5,FALSE)</f>
        <v>3.99</v>
      </c>
      <c r="N323" s="11">
        <f>VLOOKUP(B323,RoE!B:O,5,FALSE)</f>
        <v>12.09</v>
      </c>
      <c r="O323" s="11">
        <f>VLOOKUP(B323,ASSET!B:P,5,FALSE)</f>
        <v>13532000</v>
      </c>
      <c r="P323" s="11">
        <f>VLOOKUP(B323,MCAP!B:P,5,FALSE)</f>
        <v>3018550</v>
      </c>
      <c r="Q323" s="11">
        <f>VLOOKUP(B323,MB!B:O,5,FALSE)</f>
        <v>2.2400000000000002</v>
      </c>
      <c r="R323" s="11"/>
    </row>
    <row r="324" spans="1:18" x14ac:dyDescent="0.3">
      <c r="A324" s="20" t="s">
        <v>339</v>
      </c>
      <c r="B324" s="20">
        <v>922407</v>
      </c>
      <c r="C324" s="21">
        <f>VLOOKUP(B324,ESGC!B:M,$C$2,FALSE)</f>
        <v>44.1389008367873</v>
      </c>
      <c r="D324" s="21" t="str">
        <f t="shared" ref="D324:D350" si="15">IF(C324&gt;75,"A",IF(C324&gt;50,"B",IF(C324&gt;25,"C","D")))</f>
        <v>C</v>
      </c>
      <c r="E324" s="21">
        <f>VLOOKUP(B324,ESG!A:M,4,FALSE)</f>
        <v>44.1389008367873</v>
      </c>
      <c r="F324" s="11" t="b">
        <f t="shared" ref="F324:F350" si="16">C324=E324</f>
        <v>1</v>
      </c>
      <c r="G324" s="23" t="str">
        <f t="shared" ref="G324:G350" si="17">IF(E324&gt;75,"A",IF(E324&gt;50,"B",IF(E324&gt;25,"C","D")))</f>
        <v>C</v>
      </c>
      <c r="H324" s="11">
        <f>VLOOKUP(B324,NI!C:P,5,FALSE)</f>
        <v>1418000</v>
      </c>
      <c r="I324" s="11">
        <f>VLOOKUP(B324,EBITDA!B:O,5,FALSE)</f>
        <v>3988000</v>
      </c>
      <c r="J324" s="11">
        <f>VLOOKUP(B324,EQIT!B:O,5,FALSE)</f>
        <v>8440000</v>
      </c>
      <c r="K324" s="11">
        <f>VLOOKUP(B324,DEBT!B:O,5,FALSE)</f>
        <v>7879000</v>
      </c>
      <c r="L324" s="11">
        <f>VLOOKUP(B324,REV!B:O,5,FALSE)</f>
        <v>12352000</v>
      </c>
      <c r="M324" s="11">
        <f>VLOOKUP(B324,RoA!B:O,5,FALSE)</f>
        <v>7.07</v>
      </c>
      <c r="N324" s="11">
        <f>VLOOKUP(B324,RoE!B:O,5,FALSE)</f>
        <v>19.14</v>
      </c>
      <c r="O324" s="11">
        <f>VLOOKUP(B324,ASSET!B:P,5,FALSE)</f>
        <v>26006000</v>
      </c>
      <c r="P324" s="11">
        <f>VLOOKUP(B324,MCAP!B:P,5,FALSE)</f>
        <v>8369440</v>
      </c>
      <c r="Q324" s="11">
        <f>VLOOKUP(B324,MB!B:O,5,FALSE)</f>
        <v>1.84</v>
      </c>
      <c r="R324" s="11"/>
    </row>
    <row r="325" spans="1:18" x14ac:dyDescent="0.3">
      <c r="A325" s="20" t="s">
        <v>340</v>
      </c>
      <c r="B325" s="20" t="s">
        <v>373</v>
      </c>
      <c r="C325" s="21">
        <f>VLOOKUP(B325,ESGC!B:M,$C$2,FALSE)</f>
        <v>49.433992346938702</v>
      </c>
      <c r="D325" s="21" t="str">
        <f t="shared" si="15"/>
        <v>C</v>
      </c>
      <c r="E325" s="21">
        <f>VLOOKUP(B325,ESG!A:M,4,FALSE)</f>
        <v>49.433992346938702</v>
      </c>
      <c r="F325" s="11" t="b">
        <f t="shared" si="16"/>
        <v>1</v>
      </c>
      <c r="G325" s="23" t="str">
        <f t="shared" si="17"/>
        <v>C</v>
      </c>
      <c r="H325" s="11">
        <f>VLOOKUP(B325,NI!C:P,5,FALSE)</f>
        <v>303000</v>
      </c>
      <c r="I325" s="11">
        <f>VLOOKUP(B325,EBITDA!B:O,5,FALSE)</f>
        <v>594000</v>
      </c>
      <c r="J325" s="11">
        <f>VLOOKUP(B325,EQIT!B:O,5,FALSE)</f>
        <v>1845000</v>
      </c>
      <c r="K325" s="11">
        <f>VLOOKUP(B325,DEBT!B:O,5,FALSE)</f>
        <v>2650000</v>
      </c>
      <c r="L325" s="11">
        <f>VLOOKUP(B325,REV!B:O,5,FALSE)</f>
        <v>2834000</v>
      </c>
      <c r="M325" s="11">
        <f>VLOOKUP(B325,RoA!B:O,5,FALSE)</f>
        <v>2.54</v>
      </c>
      <c r="N325" s="11">
        <f>VLOOKUP(B325,RoE!B:O,5,FALSE)</f>
        <v>18.98</v>
      </c>
      <c r="O325" s="11">
        <f>VLOOKUP(B325,ASSET!B:P,5,FALSE)</f>
        <v>16326000</v>
      </c>
      <c r="P325" s="11">
        <f>VLOOKUP(B325,MCAP!B:P,5,FALSE)</f>
        <v>4148930</v>
      </c>
      <c r="Q325" s="11">
        <f>VLOOKUP(B325,MB!B:O,5,FALSE)</f>
        <v>2.44</v>
      </c>
      <c r="R325" s="11"/>
    </row>
    <row r="326" spans="1:18" x14ac:dyDescent="0.3">
      <c r="A326" s="20" t="s">
        <v>347</v>
      </c>
      <c r="B326" s="20">
        <v>951584</v>
      </c>
      <c r="C326" s="21">
        <f>VLOOKUP(B326,ESGC!B:M,$C$2,FALSE)</f>
        <v>43.228866026980903</v>
      </c>
      <c r="D326" s="21" t="str">
        <f t="shared" si="15"/>
        <v>C</v>
      </c>
      <c r="E326" s="21">
        <f>VLOOKUP(B326,ESG!A:M,4,FALSE)</f>
        <v>43.228866026980903</v>
      </c>
      <c r="F326" s="11" t="b">
        <f t="shared" si="16"/>
        <v>1</v>
      </c>
      <c r="G326" s="23" t="str">
        <f t="shared" si="17"/>
        <v>C</v>
      </c>
      <c r="H326" s="11">
        <f>VLOOKUP(B326,NI!C:P,5,FALSE)</f>
        <v>-290693</v>
      </c>
      <c r="I326" s="11">
        <f>VLOOKUP(B326,EBITDA!B:O,5,FALSE)</f>
        <v>-97174</v>
      </c>
      <c r="J326" s="11">
        <f>VLOOKUP(B326,EQIT!B:O,5,FALSE)</f>
        <v>4919862</v>
      </c>
      <c r="K326" s="11">
        <f>VLOOKUP(B326,DEBT!B:O,5,FALSE)</f>
        <v>6578168</v>
      </c>
      <c r="L326" s="11">
        <f>VLOOKUP(B326,REV!B:O,5,FALSE)</f>
        <v>3529679</v>
      </c>
      <c r="M326" s="11">
        <f>VLOOKUP(B326,RoA!B:O,5,FALSE)</f>
        <v>-0.36</v>
      </c>
      <c r="N326" s="11">
        <f>VLOOKUP(B326,RoE!B:O,5,FALSE)</f>
        <v>-5.83</v>
      </c>
      <c r="O326" s="11">
        <f>VLOOKUP(B326,ASSET!B:P,5,FALSE)</f>
        <v>54613494</v>
      </c>
      <c r="P326" s="11">
        <f>VLOOKUP(B326,MCAP!B:P,5,FALSE)</f>
        <v>2827070</v>
      </c>
      <c r="Q326" s="11">
        <f>VLOOKUP(B326,MB!B:O,5,FALSE)</f>
        <v>1.1599999999999999</v>
      </c>
      <c r="R326" s="11"/>
    </row>
    <row r="327" spans="1:18" x14ac:dyDescent="0.3">
      <c r="A327" s="20" t="s">
        <v>51</v>
      </c>
      <c r="B327" s="20">
        <v>874227</v>
      </c>
      <c r="C327" s="21">
        <f>VLOOKUP(B327,ESGC!B:M,$C$2,FALSE)</f>
        <v>21.327346339581599</v>
      </c>
      <c r="D327" s="21" t="str">
        <f t="shared" si="15"/>
        <v>D</v>
      </c>
      <c r="E327" s="21">
        <f>VLOOKUP(B327,ESG!A:M,4,FALSE)</f>
        <v>26.308538833009401</v>
      </c>
      <c r="F327" s="11" t="b">
        <f t="shared" si="16"/>
        <v>0</v>
      </c>
      <c r="G327" s="23" t="str">
        <f t="shared" si="17"/>
        <v>C</v>
      </c>
      <c r="H327" s="11">
        <f>VLOOKUP(B327,NI!C:P,5,FALSE)</f>
        <v>4994000</v>
      </c>
      <c r="I327" s="11">
        <f>VLOOKUP(B327,EBITDA!B:O,5,FALSE)</f>
        <v>12347000</v>
      </c>
      <c r="J327" s="11">
        <f>VLOOKUP(B327,EQIT!B:O,5,FALSE)</f>
        <v>109267000</v>
      </c>
      <c r="K327" s="11">
        <f>VLOOKUP(B327,DEBT!B:O,5,FALSE)</f>
        <v>36882000</v>
      </c>
      <c r="L327" s="11">
        <f>VLOOKUP(B327,REV!B:O,5,FALSE)</f>
        <v>107786000</v>
      </c>
      <c r="M327" s="11">
        <f>VLOOKUP(B327,RoA!B:O,5,FALSE)</f>
        <v>2.3199999999999998</v>
      </c>
      <c r="N327" s="11">
        <f>VLOOKUP(B327,RoE!B:O,5,FALSE)</f>
        <v>4.34</v>
      </c>
      <c r="O327" s="11">
        <f>VLOOKUP(B327,ASSET!B:P,5,FALSE)</f>
        <v>267399000</v>
      </c>
      <c r="P327" s="11">
        <f>VLOOKUP(B327,MCAP!B:P,5,FALSE)</f>
        <v>149655232</v>
      </c>
      <c r="Q327" s="11">
        <f>VLOOKUP(B327,MB!B:O,5,FALSE)</f>
        <v>1.91</v>
      </c>
      <c r="R327" s="11"/>
    </row>
    <row r="328" spans="1:18" x14ac:dyDescent="0.3">
      <c r="A328" s="20" t="s">
        <v>63</v>
      </c>
      <c r="B328" s="20">
        <v>944704</v>
      </c>
      <c r="C328" s="21">
        <f>VLOOKUP(B328,ESGC!B:M,$C$2,FALSE)</f>
        <v>22.217707937385502</v>
      </c>
      <c r="D328" s="21" t="str">
        <f t="shared" si="15"/>
        <v>D</v>
      </c>
      <c r="E328" s="21">
        <f>VLOOKUP(B328,ESG!A:M,4,FALSE)</f>
        <v>33.970299595701299</v>
      </c>
      <c r="F328" s="11" t="b">
        <f t="shared" si="16"/>
        <v>0</v>
      </c>
      <c r="G328" s="23" t="str">
        <f t="shared" si="17"/>
        <v>C</v>
      </c>
      <c r="H328" s="11">
        <f>VLOOKUP(B328,NI!C:P,5,FALSE)</f>
        <v>1308200</v>
      </c>
      <c r="I328" s="11">
        <f>VLOOKUP(B328,EBITDA!B:O,5,FALSE)</f>
        <v>2502500</v>
      </c>
      <c r="J328" s="11">
        <f>VLOOKUP(B328,EQIT!B:O,5,FALSE)</f>
        <v>7747500</v>
      </c>
      <c r="K328" s="11">
        <f>VLOOKUP(B328,DEBT!B:O,5,FALSE)</f>
        <v>3846400</v>
      </c>
      <c r="L328" s="11">
        <f>VLOOKUP(B328,REV!B:O,5,FALSE)</f>
        <v>91091400</v>
      </c>
      <c r="M328" s="11">
        <f>VLOOKUP(B328,RoA!B:O,5,FALSE)</f>
        <v>6.06</v>
      </c>
      <c r="N328" s="11">
        <f>VLOOKUP(B328,RoE!B:O,5,FALSE)</f>
        <v>17.2</v>
      </c>
      <c r="O328" s="11">
        <f>VLOOKUP(B328,ASSET!B:P,5,FALSE)</f>
        <v>23437000</v>
      </c>
      <c r="P328" s="11">
        <f>VLOOKUP(B328,MCAP!B:P,5,FALSE)</f>
        <v>12309237</v>
      </c>
      <c r="Q328" s="11">
        <f>VLOOKUP(B328,MB!B:O,5,FALSE)</f>
        <v>2.1</v>
      </c>
      <c r="R328" s="11"/>
    </row>
    <row r="329" spans="1:18" x14ac:dyDescent="0.3">
      <c r="A329" s="20" t="s">
        <v>75</v>
      </c>
      <c r="B329" s="20">
        <v>912278</v>
      </c>
      <c r="C329" s="21">
        <f>VLOOKUP(B329,ESGC!B:M,$C$2,FALSE)</f>
        <v>23.944604205318399</v>
      </c>
      <c r="D329" s="21" t="str">
        <f t="shared" si="15"/>
        <v>D</v>
      </c>
      <c r="E329" s="21">
        <f>VLOOKUP(B329,ESG!A:M,4,FALSE)</f>
        <v>46.358596165739002</v>
      </c>
      <c r="F329" s="11" t="b">
        <f t="shared" si="16"/>
        <v>0</v>
      </c>
      <c r="G329" s="23" t="str">
        <f t="shared" si="17"/>
        <v>C</v>
      </c>
      <c r="H329" s="11">
        <f>VLOOKUP(B329,NI!C:P,5,FALSE)</f>
        <v>292000</v>
      </c>
      <c r="I329" s="11">
        <f>VLOOKUP(B329,EBITDA!B:O,5,FALSE)</f>
        <v>768000</v>
      </c>
      <c r="J329" s="11">
        <f>VLOOKUP(B329,EQIT!B:O,5,FALSE)</f>
        <v>3745000</v>
      </c>
      <c r="K329" s="11">
        <f>VLOOKUP(B329,DEBT!B:O,5,FALSE)</f>
        <v>2391000</v>
      </c>
      <c r="L329" s="11">
        <f>VLOOKUP(B329,REV!B:O,5,FALSE)</f>
        <v>19115000</v>
      </c>
      <c r="M329" s="11">
        <f>VLOOKUP(B329,RoA!B:O,5,FALSE)</f>
        <v>0.98</v>
      </c>
      <c r="N329" s="11">
        <f>VLOOKUP(B329,RoE!B:O,5,FALSE)</f>
        <v>6.98</v>
      </c>
      <c r="O329" s="11">
        <f>VLOOKUP(B329,ASSET!B:P,5,FALSE)</f>
        <v>39789000</v>
      </c>
      <c r="P329" s="11">
        <f>VLOOKUP(B329,MCAP!B:P,5,FALSE)</f>
        <v>4566957</v>
      </c>
      <c r="Q329" s="11">
        <f>VLOOKUP(B329,MB!B:O,5,FALSE)</f>
        <v>2.7</v>
      </c>
      <c r="R329" s="11"/>
    </row>
    <row r="330" spans="1:18" x14ac:dyDescent="0.3">
      <c r="A330" s="20" t="s">
        <v>84</v>
      </c>
      <c r="B330" s="20">
        <v>901686</v>
      </c>
      <c r="C330" s="21">
        <f>VLOOKUP(B330,ESGC!B:M,$C$2,FALSE)</f>
        <v>22.411824769433402</v>
      </c>
      <c r="D330" s="21" t="str">
        <f t="shared" si="15"/>
        <v>D</v>
      </c>
      <c r="E330" s="21">
        <f>VLOOKUP(B330,ESG!A:M,4,FALSE)</f>
        <v>29.6062582345191</v>
      </c>
      <c r="F330" s="11" t="b">
        <f t="shared" si="16"/>
        <v>0</v>
      </c>
      <c r="G330" s="23" t="str">
        <f t="shared" si="17"/>
        <v>C</v>
      </c>
      <c r="H330" s="11">
        <f>VLOOKUP(B330,NI!C:P,5,FALSE)</f>
        <v>289000</v>
      </c>
      <c r="I330" s="11">
        <f>VLOOKUP(B330,EBITDA!B:O,5,FALSE)</f>
        <v>1425000</v>
      </c>
      <c r="J330" s="11">
        <f>VLOOKUP(B330,EQIT!B:O,5,FALSE)</f>
        <v>2463000</v>
      </c>
      <c r="K330" s="11">
        <f>VLOOKUP(B330,DEBT!B:O,5,FALSE)</f>
        <v>6757000</v>
      </c>
      <c r="L330" s="11">
        <f>VLOOKUP(B330,REV!B:O,5,FALSE)</f>
        <v>6821000</v>
      </c>
      <c r="M330" s="11">
        <f>VLOOKUP(B330,RoA!B:O,5,FALSE)</f>
        <v>3.83</v>
      </c>
      <c r="N330" s="11">
        <f>VLOOKUP(B330,RoE!B:O,5,FALSE)</f>
        <v>12.58</v>
      </c>
      <c r="O330" s="11">
        <f>VLOOKUP(B330,ASSET!B:P,5,FALSE)</f>
        <v>14901000</v>
      </c>
      <c r="P330" s="11">
        <f>VLOOKUP(B330,MCAP!B:P,5,FALSE)</f>
        <v>2288904</v>
      </c>
      <c r="Q330" s="11">
        <f>VLOOKUP(B330,MB!B:O,5,FALSE)</f>
        <v>1.18</v>
      </c>
      <c r="R330" s="11"/>
    </row>
    <row r="331" spans="1:18" x14ac:dyDescent="0.3">
      <c r="A331" s="20" t="s">
        <v>117</v>
      </c>
      <c r="B331" s="20">
        <v>357922</v>
      </c>
      <c r="C331" s="21">
        <f>VLOOKUP(B331,ESGC!B:M,$C$2,FALSE)</f>
        <v>19.737172924292299</v>
      </c>
      <c r="D331" s="21" t="str">
        <f t="shared" si="15"/>
        <v>D</v>
      </c>
      <c r="E331" s="21">
        <f>VLOOKUP(B331,ESG!A:M,4,FALSE)</f>
        <v>32.767028775413998</v>
      </c>
      <c r="F331" s="11" t="b">
        <f t="shared" si="16"/>
        <v>0</v>
      </c>
      <c r="G331" s="23" t="str">
        <f t="shared" si="17"/>
        <v>C</v>
      </c>
      <c r="H331" s="11">
        <f>VLOOKUP(B331,NI!C:P,5,FALSE)</f>
        <v>328000</v>
      </c>
      <c r="I331" s="11">
        <f>VLOOKUP(B331,EBITDA!B:O,5,FALSE)</f>
        <v>790000</v>
      </c>
      <c r="J331" s="11">
        <f>VLOOKUP(B331,EQIT!B:O,5,FALSE)</f>
        <v>1553000</v>
      </c>
      <c r="K331" s="11">
        <f>VLOOKUP(B331,DEBT!B:O,5,FALSE)</f>
        <v>1459000</v>
      </c>
      <c r="L331" s="11">
        <f>VLOOKUP(B331,REV!B:O,5,FALSE)</f>
        <v>6726000</v>
      </c>
      <c r="M331" s="11">
        <f>VLOOKUP(B331,RoA!B:O,5,FALSE)</f>
        <v>7.26</v>
      </c>
      <c r="N331" s="11">
        <f>VLOOKUP(B331,RoE!B:O,5,FALSE)</f>
        <v>19.04</v>
      </c>
      <c r="O331" s="11">
        <f>VLOOKUP(B331,ASSET!B:P,5,FALSE)</f>
        <v>5253000</v>
      </c>
      <c r="P331" s="11">
        <f>VLOOKUP(B331,MCAP!B:P,5,FALSE)</f>
        <v>2300365</v>
      </c>
      <c r="Q331" s="11">
        <f>VLOOKUP(B331,MB!B:O,5,FALSE)</f>
        <v>3.01</v>
      </c>
      <c r="R331" s="11"/>
    </row>
    <row r="332" spans="1:18" x14ac:dyDescent="0.3">
      <c r="A332" s="20" t="s">
        <v>161</v>
      </c>
      <c r="B332" s="20">
        <v>749688</v>
      </c>
      <c r="C332" s="21">
        <f>VLOOKUP(B332,ESGC!B:M,$C$2,FALSE)</f>
        <v>22.475595238095199</v>
      </c>
      <c r="D332" s="21" t="str">
        <f t="shared" si="15"/>
        <v>D</v>
      </c>
      <c r="E332" s="21">
        <f>VLOOKUP(B332,ESG!A:M,4,FALSE)</f>
        <v>35.427380952380901</v>
      </c>
      <c r="F332" s="11" t="b">
        <f t="shared" si="16"/>
        <v>0</v>
      </c>
      <c r="G332" s="23" t="str">
        <f t="shared" si="17"/>
        <v>C</v>
      </c>
      <c r="H332" s="11">
        <f>VLOOKUP(B332,NI!C:P,5,FALSE)</f>
        <v>673000</v>
      </c>
      <c r="I332" s="11">
        <f>VLOOKUP(B332,EBITDA!B:O,5,FALSE)</f>
        <v>4384000</v>
      </c>
      <c r="J332" s="11">
        <f>VLOOKUP(B332,EQIT!B:O,5,FALSE)</f>
        <v>-10255000</v>
      </c>
      <c r="K332" s="11">
        <f>VLOOKUP(B332,DEBT!B:O,5,FALSE)</f>
        <v>26989000</v>
      </c>
      <c r="L332" s="11">
        <f>VLOOKUP(B332,REV!B:O,5,FALSE)</f>
        <v>28374000</v>
      </c>
      <c r="M332" s="11">
        <f>VLOOKUP(B332,RoA!B:O,5,FALSE)</f>
        <v>8.23</v>
      </c>
      <c r="N332" s="11" t="e">
        <f>VLOOKUP(B332,RoE!B:O,5,FALSE)</f>
        <v>#N/A</v>
      </c>
      <c r="O332" s="11">
        <f>VLOOKUP(B332,ASSET!B:P,5,FALSE)</f>
        <v>24280000</v>
      </c>
      <c r="P332" s="11" t="str">
        <f>VLOOKUP(B332,MCAP!B:P,5,FALSE)</f>
        <v>NA</v>
      </c>
      <c r="Q332" s="11" t="str">
        <f>VLOOKUP(B332,MB!B:O,5,FALSE)</f>
        <v>NA</v>
      </c>
      <c r="R332" s="11"/>
    </row>
    <row r="333" spans="1:18" x14ac:dyDescent="0.3">
      <c r="A333" s="20" t="s">
        <v>182</v>
      </c>
      <c r="B333" s="20">
        <v>894720</v>
      </c>
      <c r="C333" s="21">
        <f>VLOOKUP(B333,ESGC!B:M,$C$2,FALSE)</f>
        <v>18.359861169634701</v>
      </c>
      <c r="D333" s="21" t="str">
        <f t="shared" si="15"/>
        <v>D</v>
      </c>
      <c r="E333" s="21">
        <f>VLOOKUP(B333,ESG!A:M,4,FALSE)</f>
        <v>34.480916369120202</v>
      </c>
      <c r="F333" s="11" t="b">
        <f t="shared" si="16"/>
        <v>0</v>
      </c>
      <c r="G333" s="23" t="str">
        <f t="shared" si="17"/>
        <v>C</v>
      </c>
      <c r="H333" s="11">
        <f>VLOOKUP(B333,NI!C:P,5,FALSE)</f>
        <v>82037</v>
      </c>
      <c r="I333" s="11">
        <f>VLOOKUP(B333,EBITDA!B:O,5,FALSE)</f>
        <v>757725</v>
      </c>
      <c r="J333" s="11">
        <f>VLOOKUP(B333,EQIT!B:O,5,FALSE)</f>
        <v>1802780</v>
      </c>
      <c r="K333" s="11">
        <f>VLOOKUP(B333,DEBT!B:O,5,FALSE)</f>
        <v>3243215</v>
      </c>
      <c r="L333" s="11">
        <f>VLOOKUP(B333,REV!B:O,5,FALSE)</f>
        <v>3055134</v>
      </c>
      <c r="M333" s="11">
        <f>VLOOKUP(B333,RoA!B:O,5,FALSE)</f>
        <v>3.78</v>
      </c>
      <c r="N333" s="11">
        <f>VLOOKUP(B333,RoE!B:O,5,FALSE)</f>
        <v>4.5599999999999996</v>
      </c>
      <c r="O333" s="11">
        <f>VLOOKUP(B333,ASSET!B:P,5,FALSE)</f>
        <v>6356854</v>
      </c>
      <c r="P333" s="11">
        <f>VLOOKUP(B333,MCAP!B:P,5,FALSE)</f>
        <v>4993762</v>
      </c>
      <c r="Q333" s="11">
        <f>VLOOKUP(B333,MB!B:O,5,FALSE)</f>
        <v>3.07</v>
      </c>
      <c r="R333" s="11"/>
    </row>
    <row r="334" spans="1:18" x14ac:dyDescent="0.3">
      <c r="A334" s="20" t="s">
        <v>210</v>
      </c>
      <c r="B334" s="20">
        <v>904780</v>
      </c>
      <c r="C334" s="21">
        <f>VLOOKUP(B334,ESGC!B:M,$C$2,FALSE)</f>
        <v>18.259867199108399</v>
      </c>
      <c r="D334" s="21" t="str">
        <f t="shared" si="15"/>
        <v>D</v>
      </c>
      <c r="E334" s="21">
        <f>VLOOKUP(B334,ESG!A:M,4,FALSE)</f>
        <v>35.077426705909197</v>
      </c>
      <c r="F334" s="11" t="b">
        <f t="shared" si="16"/>
        <v>0</v>
      </c>
      <c r="G334" s="23" t="str">
        <f t="shared" si="17"/>
        <v>C</v>
      </c>
      <c r="H334" s="11">
        <f>VLOOKUP(B334,NI!C:P,5,FALSE)</f>
        <v>-69000</v>
      </c>
      <c r="I334" s="11">
        <f>VLOOKUP(B334,EBITDA!B:O,5,FALSE)</f>
        <v>703000</v>
      </c>
      <c r="J334" s="11">
        <f>VLOOKUP(B334,EQIT!B:O,5,FALSE)</f>
        <v>5722000</v>
      </c>
      <c r="K334" s="11">
        <f>VLOOKUP(B334,DEBT!B:O,5,FALSE)</f>
        <v>3602000</v>
      </c>
      <c r="L334" s="11">
        <f>VLOOKUP(B334,REV!B:O,5,FALSE)</f>
        <v>11587000</v>
      </c>
      <c r="M334" s="11">
        <f>VLOOKUP(B334,RoA!B:O,5,FALSE)</f>
        <v>0.45</v>
      </c>
      <c r="N334" s="11">
        <f>VLOOKUP(B334,RoE!B:O,5,FALSE)</f>
        <v>-1.08</v>
      </c>
      <c r="O334" s="11">
        <f>VLOOKUP(B334,ASSET!B:P,5,FALSE)</f>
        <v>14060000</v>
      </c>
      <c r="P334" s="11">
        <f>VLOOKUP(B334,MCAP!B:P,5,FALSE)</f>
        <v>12481236</v>
      </c>
      <c r="Q334" s="11">
        <f>VLOOKUP(B334,MB!B:O,5,FALSE)</f>
        <v>3.01</v>
      </c>
      <c r="R334" s="11"/>
    </row>
    <row r="335" spans="1:18" x14ac:dyDescent="0.3">
      <c r="A335" s="20" t="s">
        <v>232</v>
      </c>
      <c r="B335" s="20">
        <v>884383</v>
      </c>
      <c r="C335" s="21">
        <f>VLOOKUP(B335,ESGC!B:M,$C$2,FALSE)</f>
        <v>18.7206301499392</v>
      </c>
      <c r="D335" s="21" t="str">
        <f t="shared" si="15"/>
        <v>D</v>
      </c>
      <c r="E335" s="21">
        <f>VLOOKUP(B335,ESG!A:M,4,FALSE)</f>
        <v>27.441260299878401</v>
      </c>
      <c r="F335" s="11" t="b">
        <f t="shared" si="16"/>
        <v>0</v>
      </c>
      <c r="G335" s="23" t="str">
        <f t="shared" si="17"/>
        <v>C</v>
      </c>
      <c r="H335" s="11">
        <f>VLOOKUP(B335,NI!C:P,5,FALSE)</f>
        <v>1952000</v>
      </c>
      <c r="I335" s="11">
        <f>VLOOKUP(B335,EBITDA!B:O,5,FALSE)</f>
        <v>3387800</v>
      </c>
      <c r="J335" s="11">
        <f>VLOOKUP(B335,EQIT!B:O,5,FALSE)</f>
        <v>12627600</v>
      </c>
      <c r="K335" s="11">
        <f>VLOOKUP(B335,DEBT!B:O,5,FALSE)</f>
        <v>873900</v>
      </c>
      <c r="L335" s="11">
        <f>VLOOKUP(B335,REV!B:O,5,FALSE)</f>
        <v>13431400</v>
      </c>
      <c r="M335" s="11">
        <f>VLOOKUP(B335,RoA!B:O,5,FALSE)</f>
        <v>11.95</v>
      </c>
      <c r="N335" s="11">
        <f>VLOOKUP(B335,RoE!B:O,5,FALSE)</f>
        <v>20.239999999999998</v>
      </c>
      <c r="O335" s="11">
        <f>VLOOKUP(B335,ASSET!B:P,5,FALSE)</f>
        <v>21352700</v>
      </c>
      <c r="P335" s="11">
        <f>VLOOKUP(B335,MCAP!B:P,5,FALSE)</f>
        <v>10200057</v>
      </c>
      <c r="Q335" s="11">
        <f>VLOOKUP(B335,MB!B:O,5,FALSE)</f>
        <v>1.99</v>
      </c>
      <c r="R335" s="11"/>
    </row>
    <row r="336" spans="1:18" x14ac:dyDescent="0.3">
      <c r="A336" s="20" t="s">
        <v>275</v>
      </c>
      <c r="B336" s="20">
        <v>951051</v>
      </c>
      <c r="C336" s="21">
        <f>VLOOKUP(B336,ESGC!B:M,$C$2,FALSE)</f>
        <v>24.384710714315698</v>
      </c>
      <c r="D336" s="21" t="str">
        <f t="shared" si="15"/>
        <v>D</v>
      </c>
      <c r="E336" s="21">
        <f>VLOOKUP(B336,ESG!A:M,4,FALSE)</f>
        <v>30.690325383433599</v>
      </c>
      <c r="F336" s="11" t="b">
        <f t="shared" si="16"/>
        <v>0</v>
      </c>
      <c r="G336" s="23" t="str">
        <f t="shared" si="17"/>
        <v>C</v>
      </c>
      <c r="H336" s="11">
        <f>VLOOKUP(B336,NI!C:P,5,FALSE)</f>
        <v>-5622010</v>
      </c>
      <c r="I336" s="11">
        <f>VLOOKUP(B336,EBITDA!B:O,5,FALSE)</f>
        <v>-5153209</v>
      </c>
      <c r="J336" s="11">
        <f>VLOOKUP(B336,EQIT!B:O,5,FALSE)</f>
        <v>13312837</v>
      </c>
      <c r="K336" s="11">
        <f>VLOOKUP(B336,DEBT!B:O,5,FALSE)</f>
        <v>35053239</v>
      </c>
      <c r="L336" s="11">
        <f>VLOOKUP(B336,REV!B:O,5,FALSE)</f>
        <v>9657921</v>
      </c>
      <c r="M336" s="11">
        <f>VLOOKUP(B336,RoA!B:O,5,FALSE)</f>
        <v>-3.61</v>
      </c>
      <c r="N336" s="11">
        <f>VLOOKUP(B336,RoE!B:O,5,FALSE)</f>
        <v>-33.93</v>
      </c>
      <c r="O336" s="11">
        <f>VLOOKUP(B336,ASSET!B:P,5,FALSE)</f>
        <v>146247810</v>
      </c>
      <c r="P336" s="11">
        <f>VLOOKUP(B336,MCAP!B:P,5,FALSE)</f>
        <v>5503273</v>
      </c>
      <c r="Q336" s="11">
        <f>VLOOKUP(B336,MB!B:O,5,FALSE)</f>
        <v>1.03</v>
      </c>
      <c r="R336" s="11"/>
    </row>
    <row r="337" spans="1:18" x14ac:dyDescent="0.3">
      <c r="A337" s="20" t="s">
        <v>276</v>
      </c>
      <c r="B337" s="20">
        <v>683432</v>
      </c>
      <c r="C337" s="21">
        <f>VLOOKUP(B337,ESGC!B:M,$C$2,FALSE)</f>
        <v>19.455231813727</v>
      </c>
      <c r="D337" s="21" t="str">
        <f t="shared" si="15"/>
        <v>D</v>
      </c>
      <c r="E337" s="21">
        <f>VLOOKUP(B337,ESG!A:M,4,FALSE)</f>
        <v>29.867910435964699</v>
      </c>
      <c r="F337" s="11" t="b">
        <f t="shared" si="16"/>
        <v>0</v>
      </c>
      <c r="G337" s="23" t="str">
        <f t="shared" si="17"/>
        <v>C</v>
      </c>
      <c r="H337" s="11">
        <f>VLOOKUP(B337,NI!C:P,5,FALSE)</f>
        <v>73800</v>
      </c>
      <c r="I337" s="11">
        <f>VLOOKUP(B337,EBITDA!B:O,5,FALSE)</f>
        <v>669200</v>
      </c>
      <c r="J337" s="11">
        <f>VLOOKUP(B337,EQIT!B:O,5,FALSE)</f>
        <v>7281400</v>
      </c>
      <c r="K337" s="11">
        <f>VLOOKUP(B337,DEBT!B:O,5,FALSE)</f>
        <v>7702500</v>
      </c>
      <c r="L337" s="11">
        <f>VLOOKUP(B337,REV!B:O,5,FALSE)</f>
        <v>3685100</v>
      </c>
      <c r="M337" s="11">
        <f>VLOOKUP(B337,RoA!B:O,5,FALSE)</f>
        <v>1.31</v>
      </c>
      <c r="N337" s="11">
        <f>VLOOKUP(B337,RoE!B:O,5,FALSE)</f>
        <v>1.72</v>
      </c>
      <c r="O337" s="11">
        <f>VLOOKUP(B337,ASSET!B:P,5,FALSE)</f>
        <v>19921400</v>
      </c>
      <c r="P337" s="11">
        <f>VLOOKUP(B337,MCAP!B:P,5,FALSE)</f>
        <v>9383015</v>
      </c>
      <c r="Q337" s="11">
        <f>VLOOKUP(B337,MB!B:O,5,FALSE)</f>
        <v>0.8</v>
      </c>
      <c r="R337" s="11"/>
    </row>
    <row r="338" spans="1:18" x14ac:dyDescent="0.3">
      <c r="A338" s="20" t="s">
        <v>25</v>
      </c>
      <c r="B338" s="20">
        <v>154680</v>
      </c>
      <c r="C338" s="21">
        <f>VLOOKUP(B338,ESGC!B:M,$C$2,FALSE)</f>
        <v>23.436456857527901</v>
      </c>
      <c r="D338" s="21" t="str">
        <f t="shared" si="15"/>
        <v>D</v>
      </c>
      <c r="E338" s="21">
        <f>VLOOKUP(B338,ESG!A:M,4,FALSE)</f>
        <v>23.617099761567399</v>
      </c>
      <c r="F338" s="11" t="b">
        <f t="shared" si="16"/>
        <v>0</v>
      </c>
      <c r="G338" s="23" t="str">
        <f t="shared" si="17"/>
        <v>D</v>
      </c>
      <c r="H338" s="11">
        <f>VLOOKUP(B338,NI!C:P,5,FALSE)</f>
        <v>469064</v>
      </c>
      <c r="I338" s="11">
        <f>VLOOKUP(B338,EBITDA!B:O,5,FALSE)</f>
        <v>932319</v>
      </c>
      <c r="J338" s="11">
        <f>VLOOKUP(B338,EQIT!B:O,5,FALSE)</f>
        <v>2710045</v>
      </c>
      <c r="K338" s="11">
        <f>VLOOKUP(B338,DEBT!B:O,5,FALSE)</f>
        <v>1189131</v>
      </c>
      <c r="L338" s="11">
        <f>VLOOKUP(B338,REV!B:O,5,FALSE)</f>
        <v>70189733</v>
      </c>
      <c r="M338" s="11">
        <f>VLOOKUP(B338,RoA!B:O,5,FALSE)</f>
        <v>2.44</v>
      </c>
      <c r="N338" s="11">
        <f>VLOOKUP(B338,RoE!B:O,5,FALSE)</f>
        <v>8.6300000000000008</v>
      </c>
      <c r="O338" s="11">
        <f>VLOOKUP(B338,ASSET!B:P,5,FALSE)</f>
        <v>12217786</v>
      </c>
      <c r="P338" s="11">
        <f>VLOOKUP(B338,MCAP!B:P,5,FALSE)</f>
        <v>5570643</v>
      </c>
      <c r="Q338" s="11">
        <f>VLOOKUP(B338,MB!B:O,5,FALSE)</f>
        <v>2.31</v>
      </c>
      <c r="R338" s="11"/>
    </row>
    <row r="339" spans="1:18" x14ac:dyDescent="0.3">
      <c r="A339" s="20" t="s">
        <v>27</v>
      </c>
      <c r="B339" s="20">
        <v>546075</v>
      </c>
      <c r="C339" s="21">
        <f>VLOOKUP(B339,ESGC!B:M,$C$2,FALSE)</f>
        <v>22.639239722634901</v>
      </c>
      <c r="D339" s="21" t="str">
        <f t="shared" si="15"/>
        <v>D</v>
      </c>
      <c r="E339" s="21">
        <f>VLOOKUP(B339,ESG!A:M,4,FALSE)</f>
        <v>22.639239722634901</v>
      </c>
      <c r="F339" s="11" t="b">
        <f t="shared" si="16"/>
        <v>1</v>
      </c>
      <c r="G339" s="23" t="str">
        <f t="shared" si="17"/>
        <v>D</v>
      </c>
      <c r="H339" s="11">
        <f>VLOOKUP(B339,NI!C:P,5,FALSE)</f>
        <v>419151</v>
      </c>
      <c r="I339" s="11">
        <f>VLOOKUP(B339,EBITDA!B:O,5,FALSE)</f>
        <v>723509</v>
      </c>
      <c r="J339" s="11">
        <f>VLOOKUP(B339,EQIT!B:O,5,FALSE)</f>
        <v>1349425</v>
      </c>
      <c r="K339" s="11">
        <f>VLOOKUP(B339,DEBT!B:O,5,FALSE)</f>
        <v>786459</v>
      </c>
      <c r="L339" s="11">
        <f>VLOOKUP(B339,REV!B:O,5,FALSE)</f>
        <v>3236471</v>
      </c>
      <c r="M339" s="11">
        <f>VLOOKUP(B339,RoA!B:O,5,FALSE)</f>
        <v>15.69</v>
      </c>
      <c r="N339" s="11">
        <f>VLOOKUP(B339,RoE!B:O,5,FALSE)</f>
        <v>32.07</v>
      </c>
      <c r="O339" s="11">
        <f>VLOOKUP(B339,ASSET!B:P,5,FALSE)</f>
        <v>2994159</v>
      </c>
      <c r="P339" s="11">
        <f>VLOOKUP(B339,MCAP!B:P,5,FALSE)</f>
        <v>4105046</v>
      </c>
      <c r="Q339" s="11">
        <f>VLOOKUP(B339,MB!B:O,5,FALSE)</f>
        <v>5.88</v>
      </c>
      <c r="R339" s="11"/>
    </row>
    <row r="340" spans="1:18" x14ac:dyDescent="0.3">
      <c r="A340" s="20" t="s">
        <v>43</v>
      </c>
      <c r="B340" s="20">
        <v>921161</v>
      </c>
      <c r="C340" s="21">
        <f>VLOOKUP(B340,ESGC!B:M,$C$2,FALSE)</f>
        <v>24.449688057041001</v>
      </c>
      <c r="D340" s="21" t="str">
        <f t="shared" si="15"/>
        <v>D</v>
      </c>
      <c r="E340" s="21">
        <f>VLOOKUP(B340,ESG!A:M,4,FALSE)</f>
        <v>24.449688057041001</v>
      </c>
      <c r="F340" s="11" t="b">
        <f t="shared" si="16"/>
        <v>1</v>
      </c>
      <c r="G340" s="23" t="str">
        <f t="shared" si="17"/>
        <v>D</v>
      </c>
      <c r="H340" s="11">
        <f>VLOOKUP(B340,NI!C:P,5,FALSE)</f>
        <v>266100</v>
      </c>
      <c r="I340" s="11">
        <f>VLOOKUP(B340,EBITDA!B:O,5,FALSE)</f>
        <v>664900</v>
      </c>
      <c r="J340" s="11">
        <f>VLOOKUP(B340,EQIT!B:O,5,FALSE)</f>
        <v>1750000</v>
      </c>
      <c r="K340" s="11">
        <f>VLOOKUP(B340,DEBT!B:O,5,FALSE)</f>
        <v>2209800</v>
      </c>
      <c r="L340" s="11">
        <f>VLOOKUP(B340,REV!B:O,5,FALSE)</f>
        <v>6710400</v>
      </c>
      <c r="M340" s="11">
        <f>VLOOKUP(B340,RoA!B:O,5,FALSE)</f>
        <v>5.56</v>
      </c>
      <c r="N340" s="11">
        <f>VLOOKUP(B340,RoE!B:O,5,FALSE)</f>
        <v>14.23</v>
      </c>
      <c r="O340" s="11">
        <f>VLOOKUP(B340,ASSET!B:P,5,FALSE)</f>
        <v>6035700</v>
      </c>
      <c r="P340" s="11">
        <f>VLOOKUP(B340,MCAP!B:P,5,FALSE)</f>
        <v>3219540</v>
      </c>
      <c r="Q340" s="11">
        <f>VLOOKUP(B340,MB!B:O,5,FALSE)</f>
        <v>2.83</v>
      </c>
      <c r="R340" s="11"/>
    </row>
    <row r="341" spans="1:18" x14ac:dyDescent="0.3">
      <c r="A341" s="20" t="s">
        <v>92</v>
      </c>
      <c r="B341" s="20">
        <v>937083</v>
      </c>
      <c r="C341" s="21">
        <f>VLOOKUP(B341,ESGC!B:M,$C$2,FALSE)</f>
        <v>24.548971861471799</v>
      </c>
      <c r="D341" s="21" t="str">
        <f t="shared" si="15"/>
        <v>D</v>
      </c>
      <c r="E341" s="21">
        <f>VLOOKUP(B341,ESG!A:M,4,FALSE)</f>
        <v>24.548971861471799</v>
      </c>
      <c r="F341" s="11" t="b">
        <f t="shared" si="16"/>
        <v>1</v>
      </c>
      <c r="G341" s="23" t="str">
        <f t="shared" si="17"/>
        <v>D</v>
      </c>
      <c r="H341" s="11">
        <f>VLOOKUP(B341,NI!C:P,5,FALSE)</f>
        <v>-613300</v>
      </c>
      <c r="I341" s="11">
        <f>VLOOKUP(B341,EBITDA!B:O,5,FALSE)</f>
        <v>-185100</v>
      </c>
      <c r="J341" s="11">
        <f>VLOOKUP(B341,EQIT!B:O,5,FALSE)</f>
        <v>2765900</v>
      </c>
      <c r="K341" s="11">
        <f>VLOOKUP(B341,DEBT!B:O,5,FALSE)</f>
        <v>5257500</v>
      </c>
      <c r="L341" s="11">
        <f>VLOOKUP(B341,REV!B:O,5,FALSE)</f>
        <v>3773000</v>
      </c>
      <c r="M341" s="11">
        <f>VLOOKUP(B341,RoA!B:O,5,FALSE)</f>
        <v>-3.99</v>
      </c>
      <c r="N341" s="11">
        <f>VLOOKUP(B341,RoE!B:O,5,FALSE)</f>
        <v>-19.84</v>
      </c>
      <c r="O341" s="11">
        <f>VLOOKUP(B341,ASSET!B:P,5,FALSE)</f>
        <v>10052800</v>
      </c>
      <c r="P341" s="11">
        <f>VLOOKUP(B341,MCAP!B:P,5,FALSE)</f>
        <v>3407156</v>
      </c>
      <c r="Q341" s="11">
        <f>VLOOKUP(B341,MB!B:O,5,FALSE)</f>
        <v>2.5299999999999998</v>
      </c>
      <c r="R341" s="11"/>
    </row>
    <row r="342" spans="1:18" x14ac:dyDescent="0.3">
      <c r="A342" s="20" t="s">
        <v>108</v>
      </c>
      <c r="B342" s="20">
        <v>135448</v>
      </c>
      <c r="C342" s="21">
        <f>VLOOKUP(B342,ESGC!B:M,$C$2,FALSE)</f>
        <v>21.3275023639065</v>
      </c>
      <c r="D342" s="21" t="str">
        <f t="shared" si="15"/>
        <v>D</v>
      </c>
      <c r="E342" s="21">
        <f>VLOOKUP(B342,ESG!A:M,4,FALSE)</f>
        <v>21.3275023639065</v>
      </c>
      <c r="F342" s="11" t="b">
        <f t="shared" si="16"/>
        <v>1</v>
      </c>
      <c r="G342" s="23" t="str">
        <f t="shared" si="17"/>
        <v>D</v>
      </c>
      <c r="H342" s="11">
        <f>VLOOKUP(B342,NI!C:P,5,FALSE)</f>
        <v>902947</v>
      </c>
      <c r="I342" s="11">
        <f>VLOOKUP(B342,EBITDA!B:O,5,FALSE)</f>
        <v>2938914</v>
      </c>
      <c r="J342" s="11">
        <f>VLOOKUP(B342,EQIT!B:O,5,FALSE)</f>
        <v>-1949106</v>
      </c>
      <c r="K342" s="11">
        <f>VLOOKUP(B342,DEBT!B:O,5,FALSE)</f>
        <v>5007756</v>
      </c>
      <c r="L342" s="11">
        <f>VLOOKUP(B342,REV!B:O,5,FALSE)</f>
        <v>11617187</v>
      </c>
      <c r="M342" s="11">
        <f>VLOOKUP(B342,RoA!B:O,5,FALSE)</f>
        <v>13.82</v>
      </c>
      <c r="N342" s="11" t="str">
        <f>VLOOKUP(B342,RoE!B:O,5,FALSE)</f>
        <v>NA</v>
      </c>
      <c r="O342" s="11">
        <f>VLOOKUP(B342,ASSET!B:P,5,FALSE)</f>
        <v>6460047</v>
      </c>
      <c r="P342" s="11">
        <f>VLOOKUP(B342,MCAP!B:P,5,FALSE)</f>
        <v>4961702</v>
      </c>
      <c r="Q342" s="11">
        <f>VLOOKUP(B342,MB!B:O,5,FALSE)</f>
        <v>-5.89</v>
      </c>
      <c r="R342" s="11"/>
    </row>
    <row r="343" spans="1:18" x14ac:dyDescent="0.3">
      <c r="A343" s="20" t="s">
        <v>132</v>
      </c>
      <c r="B343" s="20" t="s">
        <v>362</v>
      </c>
      <c r="C343" s="21">
        <f>VLOOKUP(B343,ESGC!B:M,$C$2,FALSE)</f>
        <v>16.957751362060399</v>
      </c>
      <c r="D343" s="21" t="str">
        <f t="shared" si="15"/>
        <v>D</v>
      </c>
      <c r="E343" s="21">
        <f>VLOOKUP(B343,ESG!A:M,4,FALSE)</f>
        <v>16.957751362060399</v>
      </c>
      <c r="F343" s="11" t="b">
        <f t="shared" si="16"/>
        <v>1</v>
      </c>
      <c r="G343" s="23" t="str">
        <f t="shared" si="17"/>
        <v>D</v>
      </c>
      <c r="H343" s="11">
        <f>VLOOKUP(B343,NI!C:P,5,FALSE)</f>
        <v>-2517763</v>
      </c>
      <c r="I343" s="11">
        <f>VLOOKUP(B343,EBITDA!B:O,5,FALSE)</f>
        <v>-2295505</v>
      </c>
      <c r="J343" s="11">
        <f>VLOOKUP(B343,EQIT!B:O,5,FALSE)</f>
        <v>2328394</v>
      </c>
      <c r="K343" s="11">
        <f>VLOOKUP(B343,DEBT!B:O,5,FALSE)</f>
        <v>1544548</v>
      </c>
      <c r="L343" s="11">
        <f>VLOOKUP(B343,REV!B:O,5,FALSE)</f>
        <v>2937013</v>
      </c>
      <c r="M343" s="11">
        <f>VLOOKUP(B343,RoA!B:O,5,FALSE)</f>
        <v>-34.83</v>
      </c>
      <c r="N343" s="11">
        <f>VLOOKUP(B343,RoE!B:O,5,FALSE)</f>
        <v>-70.459999999999994</v>
      </c>
      <c r="O343" s="11">
        <f>VLOOKUP(B343,ASSET!B:P,5,FALSE)</f>
        <v>5894249</v>
      </c>
      <c r="P343" s="11">
        <f>VLOOKUP(B343,MCAP!B:P,5,FALSE)</f>
        <v>2364666</v>
      </c>
      <c r="Q343" s="11">
        <f>VLOOKUP(B343,MB!B:O,5,FALSE)</f>
        <v>2.06</v>
      </c>
      <c r="R343" s="11"/>
    </row>
    <row r="344" spans="1:18" x14ac:dyDescent="0.3">
      <c r="A344" s="20" t="s">
        <v>138</v>
      </c>
      <c r="B344" s="20" t="s">
        <v>363</v>
      </c>
      <c r="C344" s="21">
        <f>VLOOKUP(B344,ESGC!B:M,$C$2,FALSE)</f>
        <v>23.188308526624098</v>
      </c>
      <c r="D344" s="21" t="str">
        <f t="shared" si="15"/>
        <v>D</v>
      </c>
      <c r="E344" s="21">
        <f>VLOOKUP(B344,ESG!A:M,4,FALSE)</f>
        <v>23.188308526624098</v>
      </c>
      <c r="F344" s="11" t="b">
        <f t="shared" si="16"/>
        <v>1</v>
      </c>
      <c r="G344" s="23" t="str">
        <f t="shared" si="17"/>
        <v>D</v>
      </c>
      <c r="H344" s="11">
        <f>VLOOKUP(B344,NI!C:P,5,FALSE)</f>
        <v>214800</v>
      </c>
      <c r="I344" s="11">
        <f>VLOOKUP(B344,EBITDA!B:O,5,FALSE)</f>
        <v>808200</v>
      </c>
      <c r="J344" s="11">
        <f>VLOOKUP(B344,EQIT!B:O,5,FALSE)</f>
        <v>3532800</v>
      </c>
      <c r="K344" s="11">
        <f>VLOOKUP(B344,DEBT!B:O,5,FALSE)</f>
        <v>2514500</v>
      </c>
      <c r="L344" s="11">
        <f>VLOOKUP(B344,REV!B:O,5,FALSE)</f>
        <v>3446000</v>
      </c>
      <c r="M344" s="11">
        <f>VLOOKUP(B344,RoA!B:O,5,FALSE)</f>
        <v>3.71</v>
      </c>
      <c r="N344" s="11">
        <f>VLOOKUP(B344,RoE!B:O,5,FALSE)</f>
        <v>5.87</v>
      </c>
      <c r="O344" s="11">
        <f>VLOOKUP(B344,ASSET!B:P,5,FALSE)</f>
        <v>7514000</v>
      </c>
      <c r="P344" s="11">
        <f>VLOOKUP(B344,MCAP!B:P,5,FALSE)</f>
        <v>3105943</v>
      </c>
      <c r="Q344" s="11">
        <f>VLOOKUP(B344,MB!B:O,5,FALSE)</f>
        <v>1.0900000000000001</v>
      </c>
      <c r="R344" s="11"/>
    </row>
    <row r="345" spans="1:18" x14ac:dyDescent="0.3">
      <c r="A345" s="20" t="s">
        <v>151</v>
      </c>
      <c r="B345" s="20">
        <v>906511</v>
      </c>
      <c r="C345" s="21">
        <f>VLOOKUP(B345,ESGC!B:M,$C$2,FALSE)</f>
        <v>15.779428904428899</v>
      </c>
      <c r="D345" s="21" t="str">
        <f t="shared" si="15"/>
        <v>D</v>
      </c>
      <c r="E345" s="21">
        <f>VLOOKUP(B345,ESG!A:M,4,FALSE)</f>
        <v>15.779428904428899</v>
      </c>
      <c r="F345" s="11" t="b">
        <f t="shared" si="16"/>
        <v>1</v>
      </c>
      <c r="G345" s="23" t="str">
        <f t="shared" si="17"/>
        <v>D</v>
      </c>
      <c r="H345" s="11">
        <f>VLOOKUP(B345,NI!C:P,5,FALSE)</f>
        <v>475417</v>
      </c>
      <c r="I345" s="11">
        <f>VLOOKUP(B345,EBITDA!B:O,5,FALSE)</f>
        <v>888887</v>
      </c>
      <c r="J345" s="11">
        <f>VLOOKUP(B345,EQIT!B:O,5,FALSE)</f>
        <v>2324332</v>
      </c>
      <c r="K345" s="11">
        <f>VLOOKUP(B345,DEBT!B:O,5,FALSE)</f>
        <v>512708</v>
      </c>
      <c r="L345" s="11">
        <f>VLOOKUP(B345,REV!B:O,5,FALSE)</f>
        <v>11015263</v>
      </c>
      <c r="M345" s="11">
        <f>VLOOKUP(B345,RoA!B:O,5,FALSE)</f>
        <v>10.66</v>
      </c>
      <c r="N345" s="11">
        <f>VLOOKUP(B345,RoE!B:O,5,FALSE)</f>
        <v>18.86</v>
      </c>
      <c r="O345" s="11">
        <f>VLOOKUP(B345,ASSET!B:P,5,FALSE)</f>
        <v>4567847</v>
      </c>
      <c r="P345" s="11">
        <f>VLOOKUP(B345,MCAP!B:P,5,FALSE)</f>
        <v>6036244</v>
      </c>
      <c r="Q345" s="11">
        <f>VLOOKUP(B345,MB!B:O,5,FALSE)</f>
        <v>2.94</v>
      </c>
      <c r="R345" s="11"/>
    </row>
    <row r="346" spans="1:18" x14ac:dyDescent="0.3">
      <c r="A346" s="20" t="s">
        <v>199</v>
      </c>
      <c r="B346" s="20">
        <v>906487</v>
      </c>
      <c r="C346" s="21">
        <f>VLOOKUP(B346,ESGC!B:M,$C$2,FALSE)</f>
        <v>15.7578751857355</v>
      </c>
      <c r="D346" s="21" t="str">
        <f t="shared" si="15"/>
        <v>D</v>
      </c>
      <c r="E346" s="21">
        <f>VLOOKUP(B346,ESG!A:M,4,FALSE)</f>
        <v>15.7578751857355</v>
      </c>
      <c r="F346" s="11" t="b">
        <f t="shared" si="16"/>
        <v>1</v>
      </c>
      <c r="G346" s="23" t="str">
        <f t="shared" si="17"/>
        <v>D</v>
      </c>
      <c r="H346" s="11">
        <f>VLOOKUP(B346,NI!C:P,5,FALSE)</f>
        <v>122900</v>
      </c>
      <c r="I346" s="11">
        <f>VLOOKUP(B346,EBITDA!B:O,5,FALSE)</f>
        <v>376800</v>
      </c>
      <c r="J346" s="11">
        <f>VLOOKUP(B346,EQIT!B:O,5,FALSE)</f>
        <v>1653000</v>
      </c>
      <c r="K346" s="11">
        <f>VLOOKUP(B346,DEBT!B:O,5,FALSE)</f>
        <v>886800</v>
      </c>
      <c r="L346" s="11">
        <f>VLOOKUP(B346,REV!B:O,5,FALSE)</f>
        <v>4076100</v>
      </c>
      <c r="M346" s="11">
        <f>VLOOKUP(B346,RoA!B:O,5,FALSE)</f>
        <v>3.76</v>
      </c>
      <c r="N346" s="11">
        <f>VLOOKUP(B346,RoE!B:O,5,FALSE)</f>
        <v>5.52</v>
      </c>
      <c r="O346" s="11">
        <f>VLOOKUP(B346,ASSET!B:P,5,FALSE)</f>
        <v>3161900</v>
      </c>
      <c r="P346" s="11">
        <f>VLOOKUP(B346,MCAP!B:P,5,FALSE)</f>
        <v>2366602</v>
      </c>
      <c r="Q346" s="11">
        <f>VLOOKUP(B346,MB!B:O,5,FALSE)</f>
        <v>2.33</v>
      </c>
      <c r="R346" s="11"/>
    </row>
    <row r="347" spans="1:18" x14ac:dyDescent="0.3">
      <c r="A347" s="20" t="s">
        <v>229</v>
      </c>
      <c r="B347" s="20">
        <v>771767</v>
      </c>
      <c r="C347" s="21">
        <f>VLOOKUP(B347,ESGC!B:M,$C$2,FALSE)</f>
        <v>24.0015266553111</v>
      </c>
      <c r="D347" s="21" t="str">
        <f t="shared" si="15"/>
        <v>D</v>
      </c>
      <c r="E347" s="21">
        <f>VLOOKUP(B347,ESG!A:M,4,FALSE)</f>
        <v>24.0015266553111</v>
      </c>
      <c r="F347" s="11" t="b">
        <f t="shared" si="16"/>
        <v>1</v>
      </c>
      <c r="G347" s="23" t="str">
        <f t="shared" si="17"/>
        <v>D</v>
      </c>
      <c r="H347" s="11">
        <f>VLOOKUP(B347,NI!C:P,5,FALSE)</f>
        <v>2082800</v>
      </c>
      <c r="I347" s="11">
        <f>VLOOKUP(B347,EBITDA!B:O,5,FALSE)</f>
        <v>3164500</v>
      </c>
      <c r="J347" s="11">
        <f>VLOOKUP(B347,EQIT!B:O,5,FALSE)</f>
        <v>6731200</v>
      </c>
      <c r="K347" s="11">
        <f>VLOOKUP(B347,DEBT!B:O,5,FALSE)</f>
        <v>1551400</v>
      </c>
      <c r="L347" s="11">
        <f>VLOOKUP(B347,REV!B:O,5,FALSE)</f>
        <v>9812600</v>
      </c>
      <c r="M347" s="11">
        <f>VLOOKUP(B347,RoA!B:O,5,FALSE)</f>
        <v>20.63</v>
      </c>
      <c r="N347" s="11">
        <f>VLOOKUP(B347,RoE!B:O,5,FALSE)</f>
        <v>38.159999999999997</v>
      </c>
      <c r="O347" s="11">
        <f>VLOOKUP(B347,ASSET!B:P,5,FALSE)</f>
        <v>11809700</v>
      </c>
      <c r="P347" s="11">
        <f>VLOOKUP(B347,MCAP!B:P,5,FALSE)</f>
        <v>15359805</v>
      </c>
      <c r="Q347" s="11">
        <f>VLOOKUP(B347,MB!B:O,5,FALSE)</f>
        <v>4.9800000000000004</v>
      </c>
      <c r="R347" s="11"/>
    </row>
    <row r="348" spans="1:18" x14ac:dyDescent="0.3">
      <c r="A348" s="20" t="s">
        <v>272</v>
      </c>
      <c r="B348" s="20">
        <v>894145</v>
      </c>
      <c r="C348" s="21">
        <f>VLOOKUP(B348,ESGC!B:M,$C$2,FALSE)</f>
        <v>24.1959111653576</v>
      </c>
      <c r="D348" s="21" t="str">
        <f t="shared" si="15"/>
        <v>D</v>
      </c>
      <c r="E348" s="21">
        <f>VLOOKUP(B348,ESG!A:M,4,FALSE)</f>
        <v>24.1959111653576</v>
      </c>
      <c r="F348" s="11" t="b">
        <f t="shared" si="16"/>
        <v>1</v>
      </c>
      <c r="G348" s="23" t="str">
        <f t="shared" si="17"/>
        <v>D</v>
      </c>
      <c r="H348" s="11">
        <f>VLOOKUP(B348,NI!C:P,5,FALSE)</f>
        <v>419800</v>
      </c>
      <c r="I348" s="11">
        <f>VLOOKUP(B348,EBITDA!B:O,5,FALSE)</f>
        <v>873000</v>
      </c>
      <c r="J348" s="11">
        <f>VLOOKUP(B348,EQIT!B:O,5,FALSE)</f>
        <v>2389700</v>
      </c>
      <c r="K348" s="11">
        <f>VLOOKUP(B348,DEBT!B:O,5,FALSE)</f>
        <v>752400</v>
      </c>
      <c r="L348" s="11">
        <f>VLOOKUP(B348,REV!B:O,5,FALSE)</f>
        <v>4880100</v>
      </c>
      <c r="M348" s="11">
        <f>VLOOKUP(B348,RoA!B:O,5,FALSE)</f>
        <v>10.98</v>
      </c>
      <c r="N348" s="11">
        <f>VLOOKUP(B348,RoE!B:O,5,FALSE)</f>
        <v>17.77</v>
      </c>
      <c r="O348" s="11">
        <f>VLOOKUP(B348,ASSET!B:P,5,FALSE)</f>
        <v>4248600</v>
      </c>
      <c r="P348" s="11">
        <f>VLOOKUP(B348,MCAP!B:P,5,FALSE)</f>
        <v>4518295</v>
      </c>
      <c r="Q348" s="11">
        <f>VLOOKUP(B348,MB!B:O,5,FALSE)</f>
        <v>2.62</v>
      </c>
      <c r="R348" s="11"/>
    </row>
    <row r="349" spans="1:18" x14ac:dyDescent="0.3">
      <c r="A349" s="20" t="s">
        <v>335</v>
      </c>
      <c r="B349" s="20">
        <v>906785</v>
      </c>
      <c r="C349" s="21">
        <f>VLOOKUP(B349,ESGC!B:M,$C$2,FALSE)</f>
        <v>24.925303030302999</v>
      </c>
      <c r="D349" s="21" t="str">
        <f t="shared" si="15"/>
        <v>D</v>
      </c>
      <c r="E349" s="21">
        <f>VLOOKUP(B349,ESG!A:M,4,FALSE)</f>
        <v>24.925303030302999</v>
      </c>
      <c r="F349" s="11" t="b">
        <f t="shared" si="16"/>
        <v>1</v>
      </c>
      <c r="G349" s="23" t="str">
        <f t="shared" si="17"/>
        <v>D</v>
      </c>
      <c r="H349" s="11">
        <f>VLOOKUP(B349,NI!C:P,5,FALSE)</f>
        <v>867000</v>
      </c>
      <c r="I349" s="11">
        <f>VLOOKUP(B349,EBITDA!B:O,5,FALSE)</f>
        <v>1446000</v>
      </c>
      <c r="J349" s="11">
        <f>VLOOKUP(B349,EQIT!B:O,5,FALSE)</f>
        <v>2696000</v>
      </c>
      <c r="K349" s="11">
        <f>VLOOKUP(B349,DEBT!B:O,5,FALSE)</f>
        <v>509000</v>
      </c>
      <c r="L349" s="11">
        <f>VLOOKUP(B349,REV!B:O,5,FALSE)</f>
        <v>8074000</v>
      </c>
      <c r="M349" s="11">
        <f>VLOOKUP(B349,RoA!B:O,5,FALSE)</f>
        <v>24.19</v>
      </c>
      <c r="N349" s="11">
        <f>VLOOKUP(B349,RoE!B:O,5,FALSE)</f>
        <v>39.299999999999997</v>
      </c>
      <c r="O349" s="11">
        <f>VLOOKUP(B349,ASSET!B:P,5,FALSE)</f>
        <v>4635000</v>
      </c>
      <c r="P349" s="11">
        <f>VLOOKUP(B349,MCAP!B:P,5,FALSE)</f>
        <v>2564800</v>
      </c>
      <c r="Q349" s="11">
        <f>VLOOKUP(B349,MB!B:O,5,FALSE)</f>
        <v>1.66</v>
      </c>
      <c r="R349" s="11"/>
    </row>
    <row r="350" spans="1:18" x14ac:dyDescent="0.3">
      <c r="A350" s="20" t="s">
        <v>341</v>
      </c>
      <c r="B350" s="20" t="s">
        <v>374</v>
      </c>
      <c r="C350" s="21">
        <f>VLOOKUP(B350,ESGC!B:M,$C$2,FALSE)</f>
        <v>24.7477464091134</v>
      </c>
      <c r="D350" s="21" t="str">
        <f t="shared" si="15"/>
        <v>D</v>
      </c>
      <c r="E350" s="21">
        <f>VLOOKUP(B350,ESG!A:M,4,FALSE)</f>
        <v>24.7477464091134</v>
      </c>
      <c r="F350" s="11" t="b">
        <f t="shared" si="16"/>
        <v>1</v>
      </c>
      <c r="G350" s="23" t="str">
        <f t="shared" si="17"/>
        <v>D</v>
      </c>
      <c r="H350" s="11">
        <f>VLOOKUP(B350,NI!C:P,5,FALSE)</f>
        <v>210206</v>
      </c>
      <c r="I350" s="11">
        <f>VLOOKUP(B350,EBITDA!B:O,5,FALSE)</f>
        <v>583471</v>
      </c>
      <c r="J350" s="11">
        <f>VLOOKUP(B350,EQIT!B:O,5,FALSE)</f>
        <v>1592522</v>
      </c>
      <c r="K350" s="11">
        <f>VLOOKUP(B350,DEBT!B:O,5,FALSE)</f>
        <v>4299177</v>
      </c>
      <c r="L350" s="11">
        <f>VLOOKUP(B350,REV!B:O,5,FALSE)</f>
        <v>2987324</v>
      </c>
      <c r="M350" s="11">
        <f>VLOOKUP(B350,RoA!B:O,5,FALSE)</f>
        <v>4.9400000000000004</v>
      </c>
      <c r="N350" s="11">
        <f>VLOOKUP(B350,RoE!B:O,5,FALSE)</f>
        <v>11.87</v>
      </c>
      <c r="O350" s="11">
        <f>VLOOKUP(B350,ASSET!B:P,5,FALSE)</f>
        <v>6742615</v>
      </c>
      <c r="P350" s="11">
        <f>VLOOKUP(B350,MCAP!B:P,5,FALSE)</f>
        <v>4733671</v>
      </c>
      <c r="Q350" s="11">
        <f>VLOOKUP(B350,MB!B:O,5,FALSE)</f>
        <v>6.19</v>
      </c>
      <c r="R350" s="11"/>
    </row>
  </sheetData>
  <autoFilter ref="A3:Q3" xr:uid="{2D723F42-5E08-4844-A008-2DD9188332BB}">
    <sortState xmlns:xlrd2="http://schemas.microsoft.com/office/spreadsheetml/2017/richdata2" ref="A4:Q350">
      <sortCondition ref="G3"/>
    </sortState>
  </autoFilter>
  <mergeCells count="1">
    <mergeCell ref="A1:R1"/>
  </mergeCells>
  <conditionalFormatting sqref="F1:F1048576">
    <cfRule type="containsText" dxfId="20" priority="1" operator="containsText" text="FALSCH">
      <formula>NOT(ISERROR(SEARCH("FALSCH",F1)))</formula>
    </cfRule>
  </conditionalFormatting>
  <conditionalFormatting sqref="F4:F350">
    <cfRule type="containsText" dxfId="19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63A6-752E-40E2-B07B-4508A979FADD}">
  <sheetPr>
    <tabColor rgb="FFFFFF00"/>
  </sheetPr>
  <dimension ref="A1:Q351"/>
  <sheetViews>
    <sheetView topLeftCell="C8" workbookViewId="0">
      <selection activeCell="G17" sqref="G17:G59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4</v>
      </c>
      <c r="E2" s="10">
        <v>5</v>
      </c>
    </row>
    <row r="3" spans="1:17" ht="14.5" thickBot="1" x14ac:dyDescent="0.35">
      <c r="A3" s="16" t="s">
        <v>348</v>
      </c>
      <c r="B3" s="16" t="s">
        <v>349</v>
      </c>
      <c r="C3" s="17" t="s">
        <v>376</v>
      </c>
      <c r="D3" s="17"/>
      <c r="E3" s="17" t="s">
        <v>378</v>
      </c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118</v>
      </c>
      <c r="B4" s="18">
        <v>903749</v>
      </c>
      <c r="C4" s="19">
        <f>VLOOKUP(B4,ESGC!B:M,$C$2,FALSE)</f>
        <v>76.533244680851098</v>
      </c>
      <c r="D4" s="19" t="str">
        <f t="shared" ref="D4:D67" si="0">IF(C4&gt;75,"A",IF(C4&gt;50,"B",IF(C4&gt;25,"C","D")))</f>
        <v>A</v>
      </c>
      <c r="E4" s="19">
        <f>VLOOKUP(B4,ESG!A:M,'2009'!$E$2,FALSE)</f>
        <v>76.533244680851098</v>
      </c>
      <c r="F4" s="14" t="b">
        <f t="shared" ref="F4:F67" si="1">C4=E4</f>
        <v>1</v>
      </c>
      <c r="G4" s="15" t="str">
        <f t="shared" ref="G4:G67" si="2">IF(E4&gt;75,"A",IF(E4&gt;50,"B",IF(E4&gt;25,"C","D")))</f>
        <v>A</v>
      </c>
      <c r="H4" s="14">
        <f>VLOOKUP(B4,NI!C:P,6,FALSE)</f>
        <v>383000</v>
      </c>
      <c r="I4" s="14">
        <f>VLOOKUP(B4,EBITDA!B:O,6,FALSE)</f>
        <v>1026000</v>
      </c>
      <c r="J4" s="14">
        <f>VLOOKUP(B4,EQIT!B:O,6,FALSE)</f>
        <v>6777000</v>
      </c>
      <c r="K4" s="14">
        <f>VLOOKUP(B4,DEBT!B:O,6,FALSE)</f>
        <v>3467000</v>
      </c>
      <c r="L4" s="14">
        <f>VLOOKUP(B4,REV!B:O,6,FALSE)</f>
        <v>11873000</v>
      </c>
      <c r="M4" s="14">
        <f>VLOOKUP(B4,RoA!B:O,6,FALSE)</f>
        <v>3.1</v>
      </c>
      <c r="N4" s="14">
        <f>VLOOKUP(B4,RoE!B:O,6,FALSE)</f>
        <v>5.85</v>
      </c>
      <c r="O4" s="14">
        <f>VLOOKUP(B4,ASSET!B:P,6,FALSE)</f>
        <v>15309000</v>
      </c>
      <c r="P4" s="14">
        <f>VLOOKUP(B4,MCAP!B:P,6,FALSE)</f>
        <v>10573644</v>
      </c>
      <c r="Q4" s="14">
        <f>VLOOKUP(B4,MB!B:O,6,FALSE)</f>
        <v>1.46</v>
      </c>
    </row>
    <row r="5" spans="1:17" x14ac:dyDescent="0.3">
      <c r="A5" s="20" t="s">
        <v>146</v>
      </c>
      <c r="B5" s="20">
        <v>951018</v>
      </c>
      <c r="C5" s="21">
        <f>VLOOKUP(B5,ESGC!B:M,$C$2,FALSE)</f>
        <v>86.174764030420505</v>
      </c>
      <c r="D5" s="21" t="str">
        <f t="shared" si="0"/>
        <v>A</v>
      </c>
      <c r="E5" s="21">
        <f>VLOOKUP(B5,ESG!A:M,'2009'!$E$2,FALSE)</f>
        <v>86.174764030420505</v>
      </c>
      <c r="F5" s="11" t="b">
        <f t="shared" si="1"/>
        <v>1</v>
      </c>
      <c r="G5" s="12" t="str">
        <f t="shared" si="2"/>
        <v>A</v>
      </c>
      <c r="H5" s="11">
        <f>VLOOKUP(B5,NI!C:P,6,FALSE)</f>
        <v>1102000</v>
      </c>
      <c r="I5" s="11">
        <f>VLOOKUP(B5,EBITDA!B:O,6,FALSE)</f>
        <v>2471000</v>
      </c>
      <c r="J5" s="11">
        <f>VLOOKUP(B5,EQIT!B:O,6,FALSE)</f>
        <v>4891000</v>
      </c>
      <c r="K5" s="11">
        <f>VLOOKUP(B5,DEBT!B:O,6,FALSE)</f>
        <v>0</v>
      </c>
      <c r="L5" s="11">
        <f>VLOOKUP(B5,REV!B:O,6,FALSE)</f>
        <v>14197000</v>
      </c>
      <c r="M5" s="11">
        <f>VLOOKUP(B5,RoA!B:O,6,FALSE)</f>
        <v>14.74</v>
      </c>
      <c r="N5" s="11">
        <f>VLOOKUP(B5,RoE!B:O,6,FALSE)</f>
        <v>23.76</v>
      </c>
      <c r="O5" s="11">
        <f>VLOOKUP(B5,ASSET!B:P,6,FALSE)</f>
        <v>7665000</v>
      </c>
      <c r="P5" s="11">
        <f>VLOOKUP(B5,MCAP!B:P,6,FALSE)</f>
        <v>14162200</v>
      </c>
      <c r="Q5" s="11">
        <f>VLOOKUP(B5,MB!B:O,6,FALSE)</f>
        <v>3.14</v>
      </c>
    </row>
    <row r="6" spans="1:17" x14ac:dyDescent="0.3">
      <c r="A6" s="20" t="s">
        <v>176</v>
      </c>
      <c r="B6" s="20">
        <v>906187</v>
      </c>
      <c r="C6" s="21">
        <f>VLOOKUP(B6,ESGC!B:M,$C$2,FALSE)</f>
        <v>83.700628568076894</v>
      </c>
      <c r="D6" s="21" t="str">
        <f t="shared" si="0"/>
        <v>A</v>
      </c>
      <c r="E6" s="21">
        <f>VLOOKUP(B6,ESG!A:M,'2009'!$E$2,FALSE)</f>
        <v>83.700628568076894</v>
      </c>
      <c r="F6" s="11" t="b">
        <f t="shared" si="1"/>
        <v>1</v>
      </c>
      <c r="G6" s="12" t="str">
        <f t="shared" si="2"/>
        <v>A</v>
      </c>
      <c r="H6" s="11">
        <f>VLOOKUP(B6,NI!C:P,6,FALSE)</f>
        <v>13425000</v>
      </c>
      <c r="I6" s="11">
        <f>VLOOKUP(B6,EBITDA!B:O,6,FALSE)</f>
        <v>23630000</v>
      </c>
      <c r="J6" s="11">
        <f>VLOOKUP(B6,EQIT!B:O,6,FALSE)</f>
        <v>22637000</v>
      </c>
      <c r="K6" s="11">
        <f>VLOOKUP(B6,DEBT!B:O,6,FALSE)</f>
        <v>26100000</v>
      </c>
      <c r="L6" s="11">
        <f>VLOOKUP(B6,REV!B:O,6,FALSE)</f>
        <v>95758000</v>
      </c>
      <c r="M6" s="11">
        <f>VLOOKUP(B6,RoA!B:O,6,FALSE)</f>
        <v>13.28</v>
      </c>
      <c r="N6" s="11">
        <f>VLOOKUP(B6,RoE!B:O,6,FALSE)</f>
        <v>74.37</v>
      </c>
      <c r="O6" s="11">
        <f>VLOOKUP(B6,ASSET!B:P,6,FALSE)</f>
        <v>104827000</v>
      </c>
      <c r="P6" s="11">
        <f>VLOOKUP(B6,MCAP!B:P,6,FALSE)</f>
        <v>170868669</v>
      </c>
      <c r="Q6" s="11">
        <f>VLOOKUP(B6,MB!B:O,6,FALSE)</f>
        <v>7.07</v>
      </c>
    </row>
    <row r="7" spans="1:17" x14ac:dyDescent="0.3">
      <c r="A7" s="20" t="s">
        <v>186</v>
      </c>
      <c r="B7" s="20">
        <v>545615</v>
      </c>
      <c r="C7" s="21">
        <f>VLOOKUP(B7,ESGC!B:M,$C$2,FALSE)</f>
        <v>87.9902482269503</v>
      </c>
      <c r="D7" s="21" t="str">
        <f t="shared" si="0"/>
        <v>A</v>
      </c>
      <c r="E7" s="21">
        <f>VLOOKUP(B7,ESG!A:M,'2009'!$E$2,FALSE)</f>
        <v>87.9902482269503</v>
      </c>
      <c r="F7" s="11" t="b">
        <f t="shared" si="1"/>
        <v>1</v>
      </c>
      <c r="G7" s="12" t="str">
        <f t="shared" si="2"/>
        <v>A</v>
      </c>
      <c r="H7" s="11">
        <f>VLOOKUP(B7,NI!C:P,6,FALSE)</f>
        <v>-1798000</v>
      </c>
      <c r="I7" s="11">
        <f>VLOOKUP(B7,EBITDA!B:O,6,FALSE)</f>
        <v>-314000</v>
      </c>
      <c r="J7" s="11">
        <f>VLOOKUP(B7,EQIT!B:O,6,FALSE)</f>
        <v>12941000</v>
      </c>
      <c r="K7" s="11">
        <f>VLOOKUP(B7,DEBT!B:O,6,FALSE)</f>
        <v>4274000</v>
      </c>
      <c r="L7" s="11">
        <f>VLOOKUP(B7,REV!B:O,6,FALSE)</f>
        <v>17237000</v>
      </c>
      <c r="M7" s="11">
        <f>VLOOKUP(B7,RoA!B:O,6,FALSE)</f>
        <v>-6.14</v>
      </c>
      <c r="N7" s="11">
        <f>VLOOKUP(B7,RoE!B:O,6,FALSE)</f>
        <v>-12.65</v>
      </c>
      <c r="O7" s="11">
        <f>VLOOKUP(B7,ASSET!B:P,6,FALSE)</f>
        <v>24440000</v>
      </c>
      <c r="P7" s="11">
        <f>VLOOKUP(B7,MCAP!B:P,6,FALSE)</f>
        <v>16918162</v>
      </c>
      <c r="Q7" s="11">
        <f>VLOOKUP(B7,MB!B:O,6,FALSE)</f>
        <v>1.25</v>
      </c>
    </row>
    <row r="8" spans="1:17" x14ac:dyDescent="0.3">
      <c r="A8" s="20" t="s">
        <v>202</v>
      </c>
      <c r="B8" s="20" t="s">
        <v>367</v>
      </c>
      <c r="C8" s="21">
        <f>VLOOKUP(B8,ESGC!B:M,$C$2,FALSE)</f>
        <v>82.427356429463103</v>
      </c>
      <c r="D8" s="21" t="str">
        <f t="shared" si="0"/>
        <v>A</v>
      </c>
      <c r="E8" s="21">
        <f>VLOOKUP(B8,ESG!A:M,'2009'!$E$2,FALSE)</f>
        <v>82.427356429463103</v>
      </c>
      <c r="F8" s="11" t="b">
        <f t="shared" si="1"/>
        <v>1</v>
      </c>
      <c r="G8" s="12" t="str">
        <f t="shared" si="2"/>
        <v>A</v>
      </c>
      <c r="H8" s="11">
        <f>VLOOKUP(B8,NI!C:P,6,FALSE)</f>
        <v>1254000</v>
      </c>
      <c r="I8" s="11">
        <f>VLOOKUP(B8,EBITDA!B:O,6,FALSE)</f>
        <v>2447000</v>
      </c>
      <c r="J8" s="11">
        <f>VLOOKUP(B8,EQIT!B:O,6,FALSE)</f>
        <v>5315000</v>
      </c>
      <c r="K8" s="11">
        <f>VLOOKUP(B8,DEBT!B:O,6,FALSE)</f>
        <v>5055000</v>
      </c>
      <c r="L8" s="11">
        <f>VLOOKUP(B8,REV!B:O,6,FALSE)</f>
        <v>8956000</v>
      </c>
      <c r="M8" s="11">
        <f>VLOOKUP(B8,RoA!B:O,6,FALSE)</f>
        <v>9.92</v>
      </c>
      <c r="N8" s="11">
        <f>VLOOKUP(B8,RoE!B:O,6,FALSE)</f>
        <v>26.9</v>
      </c>
      <c r="O8" s="11">
        <f>VLOOKUP(B8,ASSET!B:P,6,FALSE)</f>
        <v>14317000</v>
      </c>
      <c r="P8" s="11">
        <f>VLOOKUP(B8,MCAP!B:P,6,FALSE)</f>
        <v>24613216</v>
      </c>
      <c r="Q8" s="11">
        <f>VLOOKUP(B8,MB!B:O,6,FALSE)</f>
        <v>4.68</v>
      </c>
    </row>
    <row r="9" spans="1:17" x14ac:dyDescent="0.3">
      <c r="A9" s="20" t="s">
        <v>235</v>
      </c>
      <c r="B9" s="20">
        <v>912160</v>
      </c>
      <c r="C9" s="21">
        <f>VLOOKUP(B9,ESGC!B:M,$C$2,FALSE)</f>
        <v>76.2112540275903</v>
      </c>
      <c r="D9" s="21" t="str">
        <f t="shared" si="0"/>
        <v>A</v>
      </c>
      <c r="E9" s="21">
        <f>VLOOKUP(B9,ESG!A:M,'2009'!$E$2,FALSE)</f>
        <v>76.2112540275903</v>
      </c>
      <c r="F9" s="11" t="b">
        <f t="shared" si="1"/>
        <v>1</v>
      </c>
      <c r="G9" s="12" t="str">
        <f t="shared" si="2"/>
        <v>A</v>
      </c>
      <c r="H9" s="11">
        <f>VLOOKUP(B9,NI!C:P,6,FALSE)</f>
        <v>1302000</v>
      </c>
      <c r="I9" s="11">
        <f>VLOOKUP(B9,EBITDA!B:O,6,FALSE)</f>
        <v>3839000</v>
      </c>
      <c r="J9" s="11">
        <f>VLOOKUP(B9,EQIT!B:O,6,FALSE)</f>
        <v>10703000</v>
      </c>
      <c r="K9" s="11">
        <f>VLOOKUP(B9,DEBT!B:O,6,FALSE)</f>
        <v>4809000</v>
      </c>
      <c r="L9" s="11">
        <f>VLOOKUP(B9,REV!B:O,6,FALSE)</f>
        <v>7705000</v>
      </c>
      <c r="M9" s="11">
        <f>VLOOKUP(B9,RoA!B:O,6,FALSE)</f>
        <v>7.63</v>
      </c>
      <c r="N9" s="11">
        <f>VLOOKUP(B9,RoE!B:O,6,FALSE)</f>
        <v>14.57</v>
      </c>
      <c r="O9" s="11">
        <f>VLOOKUP(B9,ASSET!B:P,6,FALSE)</f>
        <v>21362000</v>
      </c>
      <c r="P9" s="11">
        <f>VLOOKUP(B9,MCAP!B:P,6,FALSE)</f>
        <v>23216436</v>
      </c>
      <c r="Q9" s="11">
        <f>VLOOKUP(B9,MB!B:O,6,FALSE)</f>
        <v>2.0499999999999998</v>
      </c>
    </row>
    <row r="10" spans="1:17" x14ac:dyDescent="0.3">
      <c r="A10" s="20" t="s">
        <v>240</v>
      </c>
      <c r="B10" s="20">
        <v>906560</v>
      </c>
      <c r="C10" s="21">
        <f>VLOOKUP(B10,ESGC!B:M,$C$2,FALSE)</f>
        <v>84.486311509904695</v>
      </c>
      <c r="D10" s="21" t="str">
        <f t="shared" si="0"/>
        <v>A</v>
      </c>
      <c r="E10" s="21">
        <f>VLOOKUP(B10,ESG!A:M,'2009'!$E$2,FALSE)</f>
        <v>84.486311509904695</v>
      </c>
      <c r="F10" s="11" t="b">
        <f t="shared" si="1"/>
        <v>1</v>
      </c>
      <c r="G10" s="12" t="str">
        <f t="shared" si="2"/>
        <v>A</v>
      </c>
      <c r="H10" s="11">
        <f>VLOOKUP(B10,NI!C:P,6,FALSE)</f>
        <v>441000</v>
      </c>
      <c r="I10" s="11">
        <f>VLOOKUP(B10,EBITDA!B:O,6,FALSE)</f>
        <v>1150000</v>
      </c>
      <c r="J10" s="11">
        <f>VLOOKUP(B10,EQIT!B:O,6,FALSE)</f>
        <v>1572000</v>
      </c>
      <c r="K10" s="11">
        <f>VLOOKUP(B10,DEBT!B:O,6,FALSE)</f>
        <v>2613000</v>
      </c>
      <c r="L10" s="11">
        <f>VLOOKUP(B10,REV!B:O,6,FALSE)</f>
        <v>8627000</v>
      </c>
      <c r="M10" s="11">
        <f>VLOOKUP(B10,RoA!B:O,6,FALSE)</f>
        <v>8.6999999999999993</v>
      </c>
      <c r="N10" s="11">
        <f>VLOOKUP(B10,RoE!B:O,6,FALSE)</f>
        <v>31.7</v>
      </c>
      <c r="O10" s="11">
        <f>VLOOKUP(B10,ASSET!B:P,6,FALSE)</f>
        <v>6579000</v>
      </c>
      <c r="P10" s="11">
        <f>VLOOKUP(B10,MCAP!B:P,6,FALSE)</f>
        <v>8181166</v>
      </c>
      <c r="Q10" s="11">
        <f>VLOOKUP(B10,MB!B:O,6,FALSE)</f>
        <v>4.4000000000000004</v>
      </c>
    </row>
    <row r="11" spans="1:17" x14ac:dyDescent="0.3">
      <c r="A11" s="20" t="s">
        <v>257</v>
      </c>
      <c r="B11" s="20">
        <v>902607</v>
      </c>
      <c r="C11" s="21">
        <f>VLOOKUP(B11,ESGC!B:M,$C$2,FALSE)</f>
        <v>79.152156967897994</v>
      </c>
      <c r="D11" s="21" t="str">
        <f t="shared" si="0"/>
        <v>A</v>
      </c>
      <c r="E11" s="21">
        <f>VLOOKUP(B11,ESG!A:M,'2009'!$E$2,FALSE)</f>
        <v>79.152156967897994</v>
      </c>
      <c r="F11" s="11" t="b">
        <f t="shared" si="1"/>
        <v>1</v>
      </c>
      <c r="G11" s="12" t="str">
        <f t="shared" si="2"/>
        <v>A</v>
      </c>
      <c r="H11" s="11">
        <f>VLOOKUP(B11,NI!C:P,6,FALSE)</f>
        <v>68330</v>
      </c>
      <c r="I11" s="11">
        <f>VLOOKUP(B11,EBITDA!B:O,6,FALSE)</f>
        <v>771332</v>
      </c>
      <c r="J11" s="11">
        <f>VLOOKUP(B11,EQIT!B:O,6,FALSE)</f>
        <v>3316109</v>
      </c>
      <c r="K11" s="11">
        <f>VLOOKUP(B11,DEBT!B:O,6,FALSE)</f>
        <v>3801932</v>
      </c>
      <c r="L11" s="11">
        <f>VLOOKUP(B11,REV!B:O,6,FALSE)</f>
        <v>3294617</v>
      </c>
      <c r="M11" s="11">
        <f>VLOOKUP(B11,RoA!B:O,6,FALSE)</f>
        <v>1.82</v>
      </c>
      <c r="N11" s="11">
        <f>VLOOKUP(B11,RoE!B:O,6,FALSE)</f>
        <v>2.02</v>
      </c>
      <c r="O11" s="11">
        <f>VLOOKUP(B11,ASSET!B:P,6,FALSE)</f>
        <v>11808155</v>
      </c>
      <c r="P11" s="11">
        <f>VLOOKUP(B11,MCAP!B:P,6,FALSE)</f>
        <v>3710492</v>
      </c>
      <c r="Q11" s="11">
        <f>VLOOKUP(B11,MB!B:O,6,FALSE)</f>
        <v>1.01</v>
      </c>
    </row>
    <row r="12" spans="1:17" x14ac:dyDescent="0.3">
      <c r="A12" s="20" t="s">
        <v>294</v>
      </c>
      <c r="B12" s="20">
        <v>326143</v>
      </c>
      <c r="C12" s="21">
        <f>VLOOKUP(B12,ESGC!B:M,$C$2,FALSE)</f>
        <v>95.622449232293206</v>
      </c>
      <c r="D12" s="21" t="str">
        <f t="shared" si="0"/>
        <v>A</v>
      </c>
      <c r="E12" s="21">
        <f>VLOOKUP(B12,ESG!A:M,'2009'!$E$2,FALSE)</f>
        <v>95.622449232293206</v>
      </c>
      <c r="F12" s="11" t="b">
        <f t="shared" si="1"/>
        <v>1</v>
      </c>
      <c r="G12" s="12" t="str">
        <f t="shared" si="2"/>
        <v>A</v>
      </c>
      <c r="H12" s="11">
        <f>VLOOKUP(B12,NI!C:P,6,FALSE)</f>
        <v>390800</v>
      </c>
      <c r="I12" s="11">
        <f>VLOOKUP(B12,EBITDA!B:O,6,FALSE)</f>
        <v>1039000</v>
      </c>
      <c r="J12" s="11">
        <f>VLOOKUP(B12,EQIT!B:O,6,FALSE)</f>
        <v>3045700</v>
      </c>
      <c r="K12" s="11">
        <f>VLOOKUP(B12,DEBT!B:O,6,FALSE)</f>
        <v>557300</v>
      </c>
      <c r="L12" s="11">
        <f>VLOOKUP(B12,REV!B:O,6,FALSE)</f>
        <v>9779100</v>
      </c>
      <c r="M12" s="11">
        <f>VLOOKUP(B12,RoA!B:O,6,FALSE)</f>
        <v>7.57</v>
      </c>
      <c r="N12" s="11">
        <f>VLOOKUP(B12,RoE!B:O,6,FALSE)</f>
        <v>14.12</v>
      </c>
      <c r="O12" s="11">
        <f>VLOOKUP(B12,ASSET!B:P,6,FALSE)</f>
        <v>5441600</v>
      </c>
      <c r="P12" s="11">
        <f>VLOOKUP(B12,MCAP!B:P,6,FALSE)</f>
        <v>17131274</v>
      </c>
      <c r="Q12" s="11">
        <f>VLOOKUP(B12,MB!B:O,6,FALSE)</f>
        <v>5.0199999999999996</v>
      </c>
    </row>
    <row r="13" spans="1:17" x14ac:dyDescent="0.3">
      <c r="A13" s="20" t="s">
        <v>298</v>
      </c>
      <c r="B13" s="20">
        <v>541900</v>
      </c>
      <c r="C13" s="21">
        <f>VLOOKUP(B13,ESGC!B:M,$C$2,FALSE)</f>
        <v>77.628480096973504</v>
      </c>
      <c r="D13" s="21" t="str">
        <f t="shared" si="0"/>
        <v>A</v>
      </c>
      <c r="E13" s="21">
        <f>VLOOKUP(B13,ESG!A:M,'2009'!$E$2,FALSE)</f>
        <v>77.628480096973504</v>
      </c>
      <c r="F13" s="11" t="b">
        <f t="shared" si="1"/>
        <v>1</v>
      </c>
      <c r="G13" s="12" t="str">
        <f t="shared" si="2"/>
        <v>A</v>
      </c>
      <c r="H13" s="11">
        <f>VLOOKUP(B13,NI!C:P,6,FALSE)</f>
        <v>-6728870</v>
      </c>
      <c r="I13" s="11">
        <f>VLOOKUP(B13,EBITDA!B:O,6,FALSE)</f>
        <v>-5587115</v>
      </c>
      <c r="J13" s="11">
        <f>VLOOKUP(B13,EQIT!B:O,6,FALSE)</f>
        <v>3947988</v>
      </c>
      <c r="K13" s="11">
        <f>VLOOKUP(B13,DEBT!B:O,6,FALSE)</f>
        <v>2100000</v>
      </c>
      <c r="L13" s="11">
        <f>VLOOKUP(B13,REV!B:O,6,FALSE)</f>
        <v>6149854</v>
      </c>
      <c r="M13" s="11">
        <f>VLOOKUP(B13,RoA!B:O,6,FALSE)</f>
        <v>-46.8</v>
      </c>
      <c r="N13" s="11">
        <f>VLOOKUP(B13,RoE!B:O,6,FALSE)</f>
        <v>-90.19</v>
      </c>
      <c r="O13" s="11">
        <f>VLOOKUP(B13,ASSET!B:P,6,FALSE)</f>
        <v>10637263</v>
      </c>
      <c r="P13" s="11">
        <f>VLOOKUP(B13,MCAP!B:P,6,FALSE)</f>
        <v>14615683</v>
      </c>
      <c r="Q13" s="11">
        <f>VLOOKUP(B13,MB!B:O,6,FALSE)</f>
        <v>2.8</v>
      </c>
    </row>
    <row r="14" spans="1:17" x14ac:dyDescent="0.3">
      <c r="A14" s="20" t="s">
        <v>331</v>
      </c>
      <c r="B14" s="20">
        <v>519514</v>
      </c>
      <c r="C14" s="21">
        <f>VLOOKUP(B14,ESGC!B:M,$C$2,FALSE)</f>
        <v>76.205063861401698</v>
      </c>
      <c r="D14" s="21" t="str">
        <f t="shared" si="0"/>
        <v>A</v>
      </c>
      <c r="E14" s="21">
        <f>VLOOKUP(B14,ESG!A:M,'2009'!$E$2,FALSE)</f>
        <v>76.205063861401698</v>
      </c>
      <c r="F14" s="11" t="b">
        <f t="shared" si="1"/>
        <v>1</v>
      </c>
      <c r="G14" s="12" t="str">
        <f t="shared" si="2"/>
        <v>A</v>
      </c>
      <c r="H14" s="11">
        <f>VLOOKUP(B14,NI!C:P,6,FALSE)</f>
        <v>994000</v>
      </c>
      <c r="I14" s="11">
        <f>VLOOKUP(B14,EBITDA!B:O,6,FALSE)</f>
        <v>3067000</v>
      </c>
      <c r="J14" s="11">
        <f>VLOOKUP(B14,EQIT!B:O,6,FALSE)</f>
        <v>6285000</v>
      </c>
      <c r="K14" s="11">
        <f>VLOOKUP(B14,DEBT!B:O,6,FALSE)</f>
        <v>8873000</v>
      </c>
      <c r="L14" s="11">
        <f>VLOOKUP(B14,REV!B:O,6,FALSE)</f>
        <v>11791000</v>
      </c>
      <c r="M14" s="11">
        <f>VLOOKUP(B14,RoA!B:O,6,FALSE)</f>
        <v>6.14</v>
      </c>
      <c r="N14" s="11">
        <f>VLOOKUP(B14,RoE!B:O,6,FALSE)</f>
        <v>16.309999999999999</v>
      </c>
      <c r="O14" s="11">
        <f>VLOOKUP(B14,ASSET!B:P,6,FALSE)</f>
        <v>21154000</v>
      </c>
      <c r="P14" s="11">
        <f>VLOOKUP(B14,MCAP!B:P,6,FALSE)</f>
        <v>16435041</v>
      </c>
      <c r="Q14" s="11">
        <f>VLOOKUP(B14,MB!B:O,6,FALSE)</f>
        <v>2.41</v>
      </c>
    </row>
    <row r="15" spans="1:17" x14ac:dyDescent="0.3">
      <c r="A15" s="20" t="s">
        <v>333</v>
      </c>
      <c r="B15" s="20">
        <v>902335</v>
      </c>
      <c r="C15" s="21">
        <f>VLOOKUP(B15,ESGC!B:M,$C$2,FALSE)</f>
        <v>78.396600858047904</v>
      </c>
      <c r="D15" s="21" t="str">
        <f t="shared" si="0"/>
        <v>A</v>
      </c>
      <c r="E15" s="21">
        <f>VLOOKUP(B15,ESG!A:M,'2009'!$E$2,FALSE)</f>
        <v>78.396600858047904</v>
      </c>
      <c r="F15" s="11" t="b">
        <f t="shared" si="1"/>
        <v>1</v>
      </c>
      <c r="G15" s="12" t="str">
        <f t="shared" si="2"/>
        <v>A</v>
      </c>
      <c r="H15" s="11">
        <f>VLOOKUP(B15,NI!C:P,6,FALSE)</f>
        <v>382400</v>
      </c>
      <c r="I15" s="11">
        <f>VLOOKUP(B15,EBITDA!B:O,6,FALSE)</f>
        <v>1041500</v>
      </c>
      <c r="J15" s="11">
        <f>VLOOKUP(B15,EQIT!B:O,6,FALSE)</f>
        <v>3566900</v>
      </c>
      <c r="K15" s="11">
        <f>VLOOKUP(B15,DEBT!B:O,6,FALSE)</f>
        <v>4996600</v>
      </c>
      <c r="L15" s="11">
        <f>VLOOKUP(B15,REV!B:O,6,FALSE)</f>
        <v>4127900</v>
      </c>
      <c r="M15" s="11">
        <f>VLOOKUP(B15,RoA!B:O,6,FALSE)</f>
        <v>3.83</v>
      </c>
      <c r="N15" s="11">
        <f>VLOOKUP(B15,RoE!B:O,6,FALSE)</f>
        <v>11.08</v>
      </c>
      <c r="O15" s="11">
        <f>VLOOKUP(B15,ASSET!B:P,6,FALSE)</f>
        <v>12697900</v>
      </c>
      <c r="P15" s="11">
        <f>VLOOKUP(B15,MCAP!B:P,6,FALSE)</f>
        <v>5825676</v>
      </c>
      <c r="Q15" s="11">
        <f>VLOOKUP(B15,MB!B:O,6,FALSE)</f>
        <v>1.48</v>
      </c>
    </row>
    <row r="16" spans="1:17" x14ac:dyDescent="0.3">
      <c r="A16" s="20" t="s">
        <v>343</v>
      </c>
      <c r="B16" s="20">
        <v>905284</v>
      </c>
      <c r="C16" s="21">
        <f>VLOOKUP(B16,ESGC!B:M,$C$2,FALSE)</f>
        <v>81.243259085580306</v>
      </c>
      <c r="D16" s="21" t="str">
        <f t="shared" si="0"/>
        <v>A</v>
      </c>
      <c r="E16" s="21">
        <f>VLOOKUP(B16,ESG!A:M,'2009'!$E$2,FALSE)</f>
        <v>81.243259085580306</v>
      </c>
      <c r="F16" s="11" t="b">
        <f>C16=E16</f>
        <v>1</v>
      </c>
      <c r="G16" s="12" t="str">
        <f t="shared" si="2"/>
        <v>A</v>
      </c>
      <c r="H16" s="11">
        <f>VLOOKUP(B16,NI!C:P,6,FALSE)</f>
        <v>485000</v>
      </c>
      <c r="I16" s="11">
        <f>VLOOKUP(B16,EBITDA!B:O,6,FALSE)</f>
        <v>1852000</v>
      </c>
      <c r="J16" s="11">
        <f>VLOOKUP(B16,EQIT!B:O,6,FALSE)</f>
        <v>7050000</v>
      </c>
      <c r="K16" s="11">
        <f>VLOOKUP(B16,DEBT!B:O,6,FALSE)</f>
        <v>9913000</v>
      </c>
      <c r="L16" s="11">
        <f>VLOOKUP(B16,REV!B:O,6,FALSE)</f>
        <v>15179000</v>
      </c>
      <c r="M16" s="11">
        <f>VLOOKUP(B16,RoA!B:O,6,FALSE)</f>
        <v>3.84</v>
      </c>
      <c r="N16" s="11">
        <f>VLOOKUP(B16,RoE!B:O,6,FALSE)</f>
        <v>7.3</v>
      </c>
      <c r="O16" s="11">
        <f>VLOOKUP(B16,ASSET!B:P,6,FALSE)</f>
        <v>22392000</v>
      </c>
      <c r="P16" s="11">
        <f>VLOOKUP(B16,MCAP!B:P,6,FALSE)</f>
        <v>7354963</v>
      </c>
      <c r="Q16" s="11">
        <f>VLOOKUP(B16,MB!B:O,6,FALSE)</f>
        <v>1.17</v>
      </c>
    </row>
    <row r="17" spans="1:17" x14ac:dyDescent="0.3">
      <c r="A17" s="20" t="s">
        <v>9</v>
      </c>
      <c r="B17" s="20">
        <v>277642</v>
      </c>
      <c r="C17" s="21">
        <f>VLOOKUP(B17,ESGC!B:M,$C$2,FALSE)</f>
        <v>50.4291706791157</v>
      </c>
      <c r="D17" s="21" t="str">
        <f t="shared" si="0"/>
        <v>B</v>
      </c>
      <c r="E17" s="21">
        <f>VLOOKUP(B17,ESG!A:M,'2009'!$E$2,FALSE)</f>
        <v>83.894055643945705</v>
      </c>
      <c r="F17" s="11" t="b">
        <f t="shared" si="1"/>
        <v>0</v>
      </c>
      <c r="G17" s="13" t="str">
        <f t="shared" si="2"/>
        <v>A</v>
      </c>
      <c r="H17" s="11">
        <f>VLOOKUP(B17,NI!C:P,6,FALSE)</f>
        <v>-31000</v>
      </c>
      <c r="I17" s="11">
        <f>VLOOKUP(B17,EBITDA!B:O,6,FALSE)</f>
        <v>257000</v>
      </c>
      <c r="J17" s="11">
        <f>VLOOKUP(B17,EQIT!B:O,6,FALSE)</f>
        <v>2506000</v>
      </c>
      <c r="K17" s="11">
        <f>VLOOKUP(B17,DEBT!B:O,6,FALSE)</f>
        <v>2904000</v>
      </c>
      <c r="L17" s="11">
        <f>VLOOKUP(B17,REV!B:O,6,FALSE)</f>
        <v>4481000</v>
      </c>
      <c r="M17" s="11">
        <f>VLOOKUP(B17,RoA!B:O,6,FALSE)</f>
        <v>0.36</v>
      </c>
      <c r="N17" s="11">
        <f>VLOOKUP(B17,RoE!B:O,6,FALSE)</f>
        <v>-1.22</v>
      </c>
      <c r="O17" s="11">
        <f>VLOOKUP(B17,ASSET!B:P,6,FALSE)</f>
        <v>7565000</v>
      </c>
      <c r="P17" s="11">
        <f>VLOOKUP(B17,MCAP!B:P,6,FALSE)</f>
        <v>10750220</v>
      </c>
      <c r="Q17" s="11">
        <f>VLOOKUP(B17,MB!B:O,6,FALSE)</f>
        <v>3.91</v>
      </c>
    </row>
    <row r="18" spans="1:17" x14ac:dyDescent="0.3">
      <c r="A18" s="20" t="s">
        <v>185</v>
      </c>
      <c r="B18" s="20">
        <v>912212</v>
      </c>
      <c r="C18" s="21">
        <f>VLOOKUP(B18,ESGC!B:M,$C$2,FALSE)</f>
        <v>50.4802400197445</v>
      </c>
      <c r="D18" s="21" t="str">
        <f t="shared" si="0"/>
        <v>B</v>
      </c>
      <c r="E18" s="21">
        <f>VLOOKUP(B18,ESG!A:M,'2009'!$E$2,FALSE)</f>
        <v>83.416620390366305</v>
      </c>
      <c r="F18" s="11" t="b">
        <f t="shared" si="1"/>
        <v>0</v>
      </c>
      <c r="G18" s="13" t="str">
        <f t="shared" si="2"/>
        <v>A</v>
      </c>
      <c r="H18" s="11">
        <f>VLOOKUP(B18,NI!C:P,6,FALSE)</f>
        <v>12266000</v>
      </c>
      <c r="I18" s="11">
        <f>VLOOKUP(B18,EBITDA!B:O,6,FALSE)</f>
        <v>18964000</v>
      </c>
      <c r="J18" s="11">
        <f>VLOOKUP(B18,EQIT!B:O,6,FALSE)</f>
        <v>50588000</v>
      </c>
      <c r="K18" s="11">
        <f>VLOOKUP(B18,DEBT!B:O,6,FALSE)</f>
        <v>14541000</v>
      </c>
      <c r="L18" s="11">
        <f>VLOOKUP(B18,REV!B:O,6,FALSE)</f>
        <v>61944000</v>
      </c>
      <c r="M18" s="11">
        <f>VLOOKUP(B18,RoA!B:O,6,FALSE)</f>
        <v>14.92</v>
      </c>
      <c r="N18" s="11">
        <f>VLOOKUP(B18,RoE!B:O,6,FALSE)</f>
        <v>26.35</v>
      </c>
      <c r="O18" s="11">
        <f>VLOOKUP(B18,ASSET!B:P,6,FALSE)</f>
        <v>89175000</v>
      </c>
      <c r="P18" s="11">
        <f>VLOOKUP(B18,MCAP!B:P,6,FALSE)</f>
        <v>177405816</v>
      </c>
      <c r="Q18" s="11">
        <f>VLOOKUP(B18,MB!B:O,6,FALSE)</f>
        <v>3.31</v>
      </c>
    </row>
    <row r="19" spans="1:17" x14ac:dyDescent="0.3">
      <c r="A19" s="20" t="s">
        <v>209</v>
      </c>
      <c r="B19" s="20">
        <v>544682</v>
      </c>
      <c r="C19" s="21">
        <f>VLOOKUP(B19,ESGC!B:M,$C$2,FALSE)</f>
        <v>50.421129273669699</v>
      </c>
      <c r="D19" s="21" t="str">
        <f t="shared" si="0"/>
        <v>B</v>
      </c>
      <c r="E19" s="21">
        <f>VLOOKUP(B19,ESG!A:M,'2009'!$E$2,FALSE)</f>
        <v>92.037227100798503</v>
      </c>
      <c r="F19" s="11" t="b">
        <f t="shared" si="1"/>
        <v>0</v>
      </c>
      <c r="G19" s="13" t="str">
        <f t="shared" si="2"/>
        <v>A</v>
      </c>
      <c r="H19" s="11">
        <f>VLOOKUP(B19,NI!C:P,6,FALSE)</f>
        <v>1463000</v>
      </c>
      <c r="I19" s="11">
        <f>VLOOKUP(B19,EBITDA!B:O,6,FALSE)</f>
        <v>5835000</v>
      </c>
      <c r="J19" s="11">
        <f>VLOOKUP(B19,EQIT!B:O,6,FALSE)</f>
        <v>21910000</v>
      </c>
      <c r="K19" s="11">
        <f>VLOOKUP(B19,DEBT!B:O,6,FALSE)</f>
        <v>8532000</v>
      </c>
      <c r="L19" s="11">
        <f>VLOOKUP(B19,REV!B:O,6,FALSE)</f>
        <v>48470000</v>
      </c>
      <c r="M19" s="11">
        <f>VLOOKUP(B19,RoA!B:O,6,FALSE)</f>
        <v>3.37</v>
      </c>
      <c r="N19" s="11">
        <f>VLOOKUP(B19,RoE!B:O,6,FALSE)</f>
        <v>6.75</v>
      </c>
      <c r="O19" s="11">
        <f>VLOOKUP(B19,ASSET!B:P,6,FALSE)</f>
        <v>47046000</v>
      </c>
      <c r="P19" s="11">
        <f>VLOOKUP(B19,MCAP!B:P,6,FALSE)</f>
        <v>22134980</v>
      </c>
      <c r="Q19" s="11">
        <f>VLOOKUP(B19,MB!B:O,6,FALSE)</f>
        <v>1.08</v>
      </c>
    </row>
    <row r="20" spans="1:17" x14ac:dyDescent="0.3">
      <c r="A20" s="20" t="s">
        <v>242</v>
      </c>
      <c r="B20" s="20">
        <v>905861</v>
      </c>
      <c r="C20" s="21">
        <f>VLOOKUP(B20,ESGC!B:M,$C$2,FALSE)</f>
        <v>52.033034186306601</v>
      </c>
      <c r="D20" s="21" t="str">
        <f t="shared" si="0"/>
        <v>B</v>
      </c>
      <c r="E20" s="21">
        <f>VLOOKUP(B20,ESG!A:M,'2009'!$E$2,FALSE)</f>
        <v>85.1005511312339</v>
      </c>
      <c r="F20" s="11" t="b">
        <f t="shared" si="1"/>
        <v>0</v>
      </c>
      <c r="G20" s="13" t="str">
        <f t="shared" si="2"/>
        <v>A</v>
      </c>
      <c r="H20" s="11">
        <f>VLOOKUP(B20,NI!C:P,6,FALSE)</f>
        <v>747800</v>
      </c>
      <c r="I20" s="11">
        <f>VLOOKUP(B20,EBITDA!B:O,6,FALSE)</f>
        <v>1543300</v>
      </c>
      <c r="J20" s="11">
        <f>VLOOKUP(B20,EQIT!B:O,6,FALSE)</f>
        <v>6312100</v>
      </c>
      <c r="K20" s="11">
        <f>VLOOKUP(B20,DEBT!B:O,6,FALSE)</f>
        <v>14432000</v>
      </c>
      <c r="L20" s="11">
        <f>VLOOKUP(B20,REV!B:O,6,FALSE)</f>
        <v>4210900</v>
      </c>
      <c r="M20" s="11">
        <f>VLOOKUP(B20,RoA!B:O,6,FALSE)</f>
        <v>1.2</v>
      </c>
      <c r="N20" s="11">
        <f>VLOOKUP(B20,RoE!B:O,6,FALSE)</f>
        <v>13.35</v>
      </c>
      <c r="O20" s="11">
        <f>VLOOKUP(B20,ASSET!B:P,6,FALSE)</f>
        <v>82141500</v>
      </c>
      <c r="P20" s="11">
        <f>VLOOKUP(B20,MCAP!B:P,6,FALSE)</f>
        <v>12664032</v>
      </c>
      <c r="Q20" s="11">
        <f>VLOOKUP(B20,MB!B:O,6,FALSE)</f>
        <v>2.25</v>
      </c>
    </row>
    <row r="21" spans="1:17" x14ac:dyDescent="0.3">
      <c r="A21" s="20" t="s">
        <v>295</v>
      </c>
      <c r="B21" s="20">
        <v>951052</v>
      </c>
      <c r="C21" s="21">
        <f>VLOOKUP(B21,ESGC!B:M,$C$2,FALSE)</f>
        <v>51.183894570885698</v>
      </c>
      <c r="D21" s="21" t="str">
        <f t="shared" si="0"/>
        <v>B</v>
      </c>
      <c r="E21" s="21">
        <f>VLOOKUP(B21,ESG!A:M,'2009'!$E$2,FALSE)</f>
        <v>83.402271900392094</v>
      </c>
      <c r="F21" s="11" t="b">
        <f t="shared" si="1"/>
        <v>0</v>
      </c>
      <c r="G21" s="13" t="str">
        <f t="shared" si="2"/>
        <v>A</v>
      </c>
      <c r="H21" s="11">
        <f>VLOOKUP(B21,NI!C:P,6,FALSE)</f>
        <v>1757000</v>
      </c>
      <c r="I21" s="11">
        <f>VLOOKUP(B21,EBITDA!B:O,6,FALSE)</f>
        <v>3246000</v>
      </c>
      <c r="J21" s="11">
        <f>VLOOKUP(B21,EQIT!B:O,6,FALSE)</f>
        <v>14491000</v>
      </c>
      <c r="K21" s="11">
        <f>VLOOKUP(B21,DEBT!B:O,6,FALSE)</f>
        <v>44112000</v>
      </c>
      <c r="L21" s="11">
        <f>VLOOKUP(B21,REV!B:O,6,FALSE)</f>
        <v>10517000</v>
      </c>
      <c r="M21" s="11">
        <f>VLOOKUP(B21,RoA!B:O,6,FALSE)</f>
        <v>-1.02</v>
      </c>
      <c r="N21" s="11">
        <f>VLOOKUP(B21,RoE!B:O,6,FALSE)</f>
        <v>-15.18</v>
      </c>
      <c r="O21" s="11">
        <f>VLOOKUP(B21,ASSET!B:P,6,FALSE)</f>
        <v>153973000</v>
      </c>
      <c r="P21" s="11">
        <f>VLOOKUP(B21,MCAP!B:P,6,FALSE)</f>
        <v>21549415</v>
      </c>
      <c r="Q21" s="11">
        <f>VLOOKUP(B21,MB!B:O,6,FALSE)</f>
        <v>1.86</v>
      </c>
    </row>
    <row r="22" spans="1:17" x14ac:dyDescent="0.3">
      <c r="A22" s="20" t="s">
        <v>0</v>
      </c>
      <c r="B22" s="20">
        <v>902172</v>
      </c>
      <c r="C22" s="21">
        <f>VLOOKUP(B22,ESGC!B:M,$C$2,FALSE)</f>
        <v>47.140342093265602</v>
      </c>
      <c r="D22" s="21" t="str">
        <f t="shared" si="0"/>
        <v>C</v>
      </c>
      <c r="E22" s="21">
        <f>VLOOKUP(B22,ESG!A:M,'2009'!$E$2,FALSE)</f>
        <v>85.947350853197804</v>
      </c>
      <c r="F22" s="11" t="b">
        <f t="shared" si="1"/>
        <v>0</v>
      </c>
      <c r="G22" s="13" t="str">
        <f t="shared" si="2"/>
        <v>A</v>
      </c>
      <c r="H22" s="11">
        <f>VLOOKUP(B22,NI!C:P,6,FALSE)</f>
        <v>3193000</v>
      </c>
      <c r="I22" s="11">
        <f>VLOOKUP(B22,EBITDA!B:O,6,FALSE)</f>
        <v>5946000</v>
      </c>
      <c r="J22" s="11">
        <f>VLOOKUP(B22,EQIT!B:O,6,FALSE)</f>
        <v>12764000</v>
      </c>
      <c r="K22" s="11">
        <f>VLOOKUP(B22,DEBT!B:O,6,FALSE)</f>
        <v>5830000</v>
      </c>
      <c r="L22" s="11">
        <f>VLOOKUP(B22,REV!B:O,6,FALSE)</f>
        <v>23123000</v>
      </c>
      <c r="M22" s="11">
        <f>VLOOKUP(B22,RoA!B:O,6,FALSE)</f>
        <v>12.83</v>
      </c>
      <c r="N22" s="11">
        <f>VLOOKUP(B22,RoE!B:O,6,FALSE)</f>
        <v>28.2</v>
      </c>
      <c r="O22" s="11">
        <f>VLOOKUP(B22,ASSET!B:P,6,FALSE)</f>
        <v>26625000</v>
      </c>
      <c r="P22" s="11">
        <f>VLOOKUP(B22,MCAP!B:P,6,FALSE)</f>
        <v>58745229</v>
      </c>
      <c r="Q22" s="11">
        <f>VLOOKUP(B22,MB!B:O,6,FALSE)</f>
        <v>4.08</v>
      </c>
    </row>
    <row r="23" spans="1:17" x14ac:dyDescent="0.3">
      <c r="A23" s="20" t="s">
        <v>1</v>
      </c>
      <c r="B23" s="20">
        <v>916328</v>
      </c>
      <c r="C23" s="21">
        <f>VLOOKUP(B23,ESGC!B:M,$C$2,FALSE)</f>
        <v>40.291636137162897</v>
      </c>
      <c r="D23" s="21" t="str">
        <f t="shared" si="0"/>
        <v>C</v>
      </c>
      <c r="E23" s="21">
        <f>VLOOKUP(B23,ESG!A:M,'2009'!$E$2,FALSE)</f>
        <v>79.690415131468697</v>
      </c>
      <c r="F23" s="11" t="b">
        <f t="shared" si="1"/>
        <v>0</v>
      </c>
      <c r="G23" s="13" t="str">
        <f t="shared" si="2"/>
        <v>A</v>
      </c>
      <c r="H23" s="11">
        <f>VLOOKUP(B23,NI!C:P,6,FALSE)</f>
        <v>5745838</v>
      </c>
      <c r="I23" s="11">
        <f>VLOOKUP(B23,EBITDA!B:O,6,FALSE)</f>
        <v>9493940</v>
      </c>
      <c r="J23" s="11">
        <f>VLOOKUP(B23,EQIT!B:O,6,FALSE)</f>
        <v>22855627</v>
      </c>
      <c r="K23" s="11">
        <f>VLOOKUP(B23,DEBT!B:O,6,FALSE)</f>
        <v>15880914</v>
      </c>
      <c r="L23" s="11">
        <f>VLOOKUP(B23,REV!B:O,6,FALSE)</f>
        <v>30764707</v>
      </c>
      <c r="M23" s="11">
        <f>VLOOKUP(B23,RoA!B:O,6,FALSE)</f>
        <v>12.77</v>
      </c>
      <c r="N23" s="11">
        <f>VLOOKUP(B23,RoE!B:O,6,FALSE)</f>
        <v>28.49</v>
      </c>
      <c r="O23" s="11">
        <f>VLOOKUP(B23,ASSET!B:P,6,FALSE)</f>
        <v>51638409</v>
      </c>
      <c r="P23" s="11">
        <f>VLOOKUP(B23,MCAP!B:P,6,FALSE)</f>
        <v>83747538</v>
      </c>
      <c r="Q23" s="11">
        <f>VLOOKUP(B23,MB!B:O,6,FALSE)</f>
        <v>3.11</v>
      </c>
    </row>
    <row r="24" spans="1:17" x14ac:dyDescent="0.3">
      <c r="A24" s="20" t="s">
        <v>2</v>
      </c>
      <c r="B24" s="20" t="s">
        <v>350</v>
      </c>
      <c r="C24" s="21">
        <f>VLOOKUP(B24,ESGC!B:M,$C$2,FALSE)</f>
        <v>44.880138888888801</v>
      </c>
      <c r="D24" s="21" t="str">
        <f t="shared" si="0"/>
        <v>C</v>
      </c>
      <c r="E24" s="21">
        <f>VLOOKUP(B24,ESG!A:M,'2009'!$E$2,FALSE)</f>
        <v>80.260277777777702</v>
      </c>
      <c r="F24" s="11" t="b">
        <f t="shared" si="1"/>
        <v>0</v>
      </c>
      <c r="G24" s="13" t="str">
        <f t="shared" si="2"/>
        <v>A</v>
      </c>
      <c r="H24" s="11">
        <f>VLOOKUP(B24,NI!C:P,6,FALSE)</f>
        <v>1589963</v>
      </c>
      <c r="I24" s="11">
        <f>VLOOKUP(B24,EBITDA!B:O,6,FALSE)</f>
        <v>3190448</v>
      </c>
      <c r="J24" s="11">
        <f>VLOOKUP(B24,EQIT!B:O,6,FALSE)</f>
        <v>2886593</v>
      </c>
      <c r="K24" s="11">
        <f>VLOOKUP(B24,DEBT!B:O,6,FALSE)</f>
        <v>955</v>
      </c>
      <c r="L24" s="11">
        <f>VLOOKUP(B24,REV!B:O,6,FALSE)</f>
        <v>23170968</v>
      </c>
      <c r="M24" s="11">
        <f>VLOOKUP(B24,RoA!B:O,6,FALSE)</f>
        <v>13.73</v>
      </c>
      <c r="N24" s="11">
        <f>VLOOKUP(B24,RoE!B:O,6,FALSE)</f>
        <v>58.59</v>
      </c>
      <c r="O24" s="11">
        <f>VLOOKUP(B24,ASSET!B:P,6,FALSE)</f>
        <v>11510506</v>
      </c>
      <c r="P24" s="11">
        <f>VLOOKUP(B24,MCAP!B:P,6,FALSE)</f>
        <v>29584317</v>
      </c>
      <c r="Q24" s="11">
        <f>VLOOKUP(B24,MB!B:O,6,FALSE)</f>
        <v>8.57</v>
      </c>
    </row>
    <row r="25" spans="1:17" x14ac:dyDescent="0.3">
      <c r="A25" s="20" t="s">
        <v>15</v>
      </c>
      <c r="B25" s="20">
        <v>322677</v>
      </c>
      <c r="C25" s="21">
        <f>VLOOKUP(B25,ESGC!B:M,$C$2,FALSE)</f>
        <v>43.517490788812502</v>
      </c>
      <c r="D25" s="21" t="str">
        <f t="shared" si="0"/>
        <v>C</v>
      </c>
      <c r="E25" s="21">
        <f>VLOOKUP(B25,ESG!A:M,'2009'!$E$2,FALSE)</f>
        <v>86.638156180799697</v>
      </c>
      <c r="F25" s="11" t="b">
        <f t="shared" si="1"/>
        <v>0</v>
      </c>
      <c r="G25" s="13" t="str">
        <f t="shared" si="2"/>
        <v>A</v>
      </c>
      <c r="H25" s="11">
        <f>VLOOKUP(B25,NI!C:P,6,FALSE)</f>
        <v>854000</v>
      </c>
      <c r="I25" s="11">
        <f>VLOOKUP(B25,EBITDA!B:O,6,FALSE)</f>
        <v>1879000</v>
      </c>
      <c r="J25" s="11">
        <f>VLOOKUP(B25,EQIT!B:O,6,FALSE)</f>
        <v>17562000</v>
      </c>
      <c r="K25" s="11">
        <f>VLOOKUP(B25,DEBT!B:O,6,FALSE)</f>
        <v>5910000</v>
      </c>
      <c r="L25" s="11">
        <f>VLOOKUP(B25,REV!B:O,6,FALSE)</f>
        <v>33915000</v>
      </c>
      <c r="M25" s="11">
        <f>VLOOKUP(B25,RoA!B:O,6,FALSE)</f>
        <v>0.85</v>
      </c>
      <c r="N25" s="11">
        <f>VLOOKUP(B25,RoE!B:O,6,FALSE)</f>
        <v>5.03</v>
      </c>
      <c r="O25" s="11">
        <f>VLOOKUP(B25,ASSET!B:P,6,FALSE)</f>
        <v>130782000</v>
      </c>
      <c r="P25" s="11">
        <f>VLOOKUP(B25,MCAP!B:P,6,FALSE)</f>
        <v>16131480</v>
      </c>
      <c r="Q25" s="11">
        <f>VLOOKUP(B25,MB!B:O,6,FALSE)</f>
        <v>0.94</v>
      </c>
    </row>
    <row r="26" spans="1:17" x14ac:dyDescent="0.3">
      <c r="A26" s="20" t="s">
        <v>21</v>
      </c>
      <c r="B26" s="20">
        <v>906156</v>
      </c>
      <c r="C26" s="21">
        <f>VLOOKUP(B26,ESGC!B:M,$C$2,FALSE)</f>
        <v>45.937763904594902</v>
      </c>
      <c r="D26" s="21" t="str">
        <f t="shared" si="0"/>
        <v>C</v>
      </c>
      <c r="E26" s="21">
        <f>VLOOKUP(B26,ESG!A:M,'2009'!$E$2,FALSE)</f>
        <v>77.052518959632295</v>
      </c>
      <c r="F26" s="11" t="b">
        <f t="shared" si="1"/>
        <v>0</v>
      </c>
      <c r="G26" s="13" t="str">
        <f t="shared" si="2"/>
        <v>A</v>
      </c>
      <c r="H26" s="11">
        <f>VLOOKUP(B26,NI!C:P,6,FALSE)</f>
        <v>1802000</v>
      </c>
      <c r="I26" s="11">
        <f>VLOOKUP(B26,EBITDA!B:O,6,FALSE)</f>
        <v>6118000</v>
      </c>
      <c r="J26" s="11">
        <f>VLOOKUP(B26,EQIT!B:O,6,FALSE)</f>
        <v>14406000</v>
      </c>
      <c r="K26" s="11">
        <f>VLOOKUP(B26,DEBT!B:O,6,FALSE)</f>
        <v>54682000</v>
      </c>
      <c r="L26" s="11">
        <f>VLOOKUP(B26,REV!B:O,6,FALSE)</f>
        <v>26730000</v>
      </c>
      <c r="M26" s="11">
        <f>VLOOKUP(B26,RoA!B:O,6,FALSE)</f>
        <v>2.93</v>
      </c>
      <c r="N26" s="11">
        <f>VLOOKUP(B26,RoE!B:O,6,FALSE)</f>
        <v>13.73</v>
      </c>
      <c r="O26" s="11">
        <f>VLOOKUP(B26,ASSET!B:P,6,FALSE)</f>
        <v>121109000</v>
      </c>
      <c r="P26" s="11">
        <f>VLOOKUP(B26,MCAP!B:P,6,FALSE)</f>
        <v>48299840</v>
      </c>
      <c r="Q26" s="11">
        <f>VLOOKUP(B26,MB!B:O,6,FALSE)</f>
        <v>2.87</v>
      </c>
    </row>
    <row r="27" spans="1:17" x14ac:dyDescent="0.3">
      <c r="A27" s="20" t="s">
        <v>36</v>
      </c>
      <c r="B27" s="20">
        <v>905113</v>
      </c>
      <c r="C27" s="21">
        <f>VLOOKUP(B27,ESGC!B:M,$C$2,FALSE)</f>
        <v>40.263262477235301</v>
      </c>
      <c r="D27" s="21" t="str">
        <f t="shared" si="0"/>
        <v>C</v>
      </c>
      <c r="E27" s="21">
        <f>VLOOKUP(B27,ESG!A:M,'2009'!$E$2,FALSE)</f>
        <v>80.212059545665596</v>
      </c>
      <c r="F27" s="11" t="b">
        <f t="shared" si="1"/>
        <v>0</v>
      </c>
      <c r="G27" s="13" t="str">
        <f t="shared" si="2"/>
        <v>A</v>
      </c>
      <c r="H27" s="11">
        <f>VLOOKUP(B27,NI!C:P,6,FALSE)</f>
        <v>-1153000</v>
      </c>
      <c r="I27" s="11">
        <f>VLOOKUP(B27,EBITDA!B:O,6,FALSE)</f>
        <v>297000</v>
      </c>
      <c r="J27" s="11">
        <f>VLOOKUP(B27,EQIT!B:O,6,FALSE)</f>
        <v>12365000</v>
      </c>
      <c r="K27" s="11">
        <f>VLOOKUP(B27,DEBT!B:O,6,FALSE)</f>
        <v>9859000</v>
      </c>
      <c r="L27" s="11">
        <f>VLOOKUP(B27,REV!B:O,6,FALSE)</f>
        <v>18455000</v>
      </c>
      <c r="M27" s="11">
        <f>VLOOKUP(B27,RoA!B:O,6,FALSE)</f>
        <v>-2.39</v>
      </c>
      <c r="N27" s="11">
        <f>VLOOKUP(B27,RoE!B:O,6,FALSE)</f>
        <v>-9.59</v>
      </c>
      <c r="O27" s="11">
        <f>VLOOKUP(B27,ASSET!B:P,6,FALSE)</f>
        <v>35514000</v>
      </c>
      <c r="P27" s="11">
        <f>VLOOKUP(B27,MCAP!B:P,6,FALSE)</f>
        <v>15706955</v>
      </c>
      <c r="Q27" s="11">
        <f>VLOOKUP(B27,MB!B:O,6,FALSE)</f>
        <v>1.1100000000000001</v>
      </c>
    </row>
    <row r="28" spans="1:17" x14ac:dyDescent="0.3">
      <c r="A28" s="20" t="s">
        <v>46</v>
      </c>
      <c r="B28" s="20">
        <v>923937</v>
      </c>
      <c r="C28" s="21">
        <f>VLOOKUP(B28,ESGC!B:M,$C$2,FALSE)</f>
        <v>39.213151267260699</v>
      </c>
      <c r="D28" s="21" t="str">
        <f t="shared" si="0"/>
        <v>C</v>
      </c>
      <c r="E28" s="21">
        <f>VLOOKUP(B28,ESG!A:M,'2009'!$E$2,FALSE)</f>
        <v>77.541346782309205</v>
      </c>
      <c r="F28" s="11" t="b">
        <f t="shared" si="1"/>
        <v>0</v>
      </c>
      <c r="G28" s="13" t="str">
        <f t="shared" si="2"/>
        <v>A</v>
      </c>
      <c r="H28" s="11">
        <f>VLOOKUP(B28,NI!C:P,6,FALSE)</f>
        <v>-2210000</v>
      </c>
      <c r="I28" s="11">
        <f>VLOOKUP(B28,EBITDA!B:O,6,FALSE)</f>
        <v>20045000</v>
      </c>
      <c r="J28" s="11">
        <f>VLOOKUP(B28,EQIT!B:O,6,FALSE)</f>
        <v>193557000</v>
      </c>
      <c r="K28" s="11">
        <f>VLOOKUP(B28,DEBT!B:O,6,FALSE)</f>
        <v>764730000</v>
      </c>
      <c r="L28" s="11">
        <f>VLOOKUP(B28,REV!B:O,6,FALSE)</f>
        <v>143272000</v>
      </c>
      <c r="M28" s="11">
        <f>VLOOKUP(B28,RoA!B:O,6,FALSE)</f>
        <v>0.81</v>
      </c>
      <c r="N28" s="11">
        <f>VLOOKUP(B28,RoE!B:O,6,FALSE)</f>
        <v>-1.33</v>
      </c>
      <c r="O28" s="11">
        <f>VLOOKUP(B28,ASSET!B:P,6,FALSE)</f>
        <v>2223299000</v>
      </c>
      <c r="P28" s="11">
        <f>VLOOKUP(B28,MCAP!B:P,6,FALSE)</f>
        <v>130272674</v>
      </c>
      <c r="Q28" s="11">
        <f>VLOOKUP(B28,MB!B:O,6,FALSE)</f>
        <v>0.79</v>
      </c>
    </row>
    <row r="29" spans="1:17" x14ac:dyDescent="0.3">
      <c r="A29" s="20" t="s">
        <v>57</v>
      </c>
      <c r="B29" s="20">
        <v>905080</v>
      </c>
      <c r="C29" s="21">
        <f>VLOOKUP(B29,ESGC!B:M,$C$2,FALSE)</f>
        <v>49.842384143093398</v>
      </c>
      <c r="D29" s="21" t="str">
        <f t="shared" si="0"/>
        <v>C</v>
      </c>
      <c r="E29" s="21">
        <f>VLOOKUP(B29,ESG!A:M,'2009'!$E$2,FALSE)</f>
        <v>82.703636210715104</v>
      </c>
      <c r="F29" s="11" t="b">
        <f t="shared" si="1"/>
        <v>0</v>
      </c>
      <c r="G29" s="13" t="str">
        <f t="shared" si="2"/>
        <v>A</v>
      </c>
      <c r="H29" s="11">
        <f>VLOOKUP(B29,NI!C:P,6,FALSE)</f>
        <v>3455000</v>
      </c>
      <c r="I29" s="11">
        <f>VLOOKUP(B29,EBITDA!B:O,6,FALSE)</f>
        <v>6086000</v>
      </c>
      <c r="J29" s="11">
        <f>VLOOKUP(B29,EQIT!B:O,6,FALSE)</f>
        <v>14843000</v>
      </c>
      <c r="K29" s="11">
        <f>VLOOKUP(B29,DEBT!B:O,6,FALSE)</f>
        <v>6361000</v>
      </c>
      <c r="L29" s="11">
        <f>VLOOKUP(B29,REV!B:O,6,FALSE)</f>
        <v>18808000</v>
      </c>
      <c r="M29" s="11">
        <f>VLOOKUP(B29,RoA!B:O,6,FALSE)</f>
        <v>38.119999999999997</v>
      </c>
      <c r="N29" s="11">
        <f>VLOOKUP(B29,RoE!B:O,6,FALSE)</f>
        <v>78.36</v>
      </c>
      <c r="O29" s="11">
        <f>VLOOKUP(B29,ASSET!B:P,6,FALSE)</f>
        <v>29372000</v>
      </c>
      <c r="P29" s="11">
        <f>VLOOKUP(B29,MCAP!B:P,6,FALSE)</f>
        <v>43152250</v>
      </c>
      <c r="Q29" s="11">
        <f>VLOOKUP(B29,MB!B:O,6,FALSE)</f>
        <v>3.01</v>
      </c>
    </row>
    <row r="30" spans="1:17" x14ac:dyDescent="0.3">
      <c r="A30" s="20" t="s">
        <v>67</v>
      </c>
      <c r="B30" s="20" t="s">
        <v>356</v>
      </c>
      <c r="C30" s="21">
        <f>VLOOKUP(B30,ESGC!B:M,$C$2,FALSE)</f>
        <v>43.970330958607597</v>
      </c>
      <c r="D30" s="21" t="str">
        <f t="shared" si="0"/>
        <v>C</v>
      </c>
      <c r="E30" s="21">
        <f>VLOOKUP(B30,ESG!A:M,'2009'!$E$2,FALSE)</f>
        <v>83.453482430035706</v>
      </c>
      <c r="F30" s="11" t="b">
        <f t="shared" si="1"/>
        <v>0</v>
      </c>
      <c r="G30" s="13" t="str">
        <f t="shared" si="2"/>
        <v>A</v>
      </c>
      <c r="H30" s="11">
        <f>VLOOKUP(B30,NI!C:P,6,FALSE)</f>
        <v>33341</v>
      </c>
      <c r="I30" s="11">
        <f>VLOOKUP(B30,EBITDA!B:O,6,FALSE)</f>
        <v>322069</v>
      </c>
      <c r="J30" s="11">
        <f>VLOOKUP(B30,EQIT!B:O,6,FALSE)</f>
        <v>629122</v>
      </c>
      <c r="K30" s="11">
        <f>VLOOKUP(B30,DEBT!B:O,6,FALSE)</f>
        <v>3010677</v>
      </c>
      <c r="L30" s="11">
        <f>VLOOKUP(B30,REV!B:O,6,FALSE)</f>
        <v>4165820</v>
      </c>
      <c r="M30" s="11">
        <f>VLOOKUP(B30,RoA!B:O,6,FALSE)</f>
        <v>3.22</v>
      </c>
      <c r="N30" s="11">
        <f>VLOOKUP(B30,RoE!B:O,6,FALSE)</f>
        <v>8.9600000000000009</v>
      </c>
      <c r="O30" s="11">
        <f>VLOOKUP(B30,ASSET!B:P,6,FALSE)</f>
        <v>5036011</v>
      </c>
      <c r="P30" s="11">
        <f>VLOOKUP(B30,MCAP!B:P,6,FALSE)</f>
        <v>4366384</v>
      </c>
      <c r="Q30" s="11">
        <f>VLOOKUP(B30,MB!B:O,6,FALSE)</f>
        <v>5.67</v>
      </c>
    </row>
    <row r="31" spans="1:17" x14ac:dyDescent="0.3">
      <c r="A31" s="20" t="s">
        <v>73</v>
      </c>
      <c r="B31" s="20">
        <v>905024</v>
      </c>
      <c r="C31" s="21">
        <f>VLOOKUP(B31,ESGC!B:M,$C$2,FALSE)</f>
        <v>38.718653918467503</v>
      </c>
      <c r="D31" s="21" t="str">
        <f t="shared" si="0"/>
        <v>C</v>
      </c>
      <c r="E31" s="21">
        <f>VLOOKUP(B31,ESG!A:M,'2009'!$E$2,FALSE)</f>
        <v>76.493911610520001</v>
      </c>
      <c r="F31" s="11" t="b">
        <f t="shared" si="1"/>
        <v>0</v>
      </c>
      <c r="G31" s="13" t="str">
        <f t="shared" si="2"/>
        <v>A</v>
      </c>
      <c r="H31" s="11">
        <f>VLOOKUP(B31,NI!C:P,6,FALSE)</f>
        <v>10483000</v>
      </c>
      <c r="I31" s="11">
        <f>VLOOKUP(B31,EBITDA!B:O,6,FALSE)</f>
        <v>27350000</v>
      </c>
      <c r="J31" s="11">
        <f>VLOOKUP(B31,EQIT!B:O,6,FALSE)</f>
        <v>91914000</v>
      </c>
      <c r="K31" s="11">
        <f>VLOOKUP(B31,DEBT!B:O,6,FALSE)</f>
        <v>10514000</v>
      </c>
      <c r="L31" s="11">
        <f>VLOOKUP(B31,REV!B:O,6,FALSE)</f>
        <v>159387000</v>
      </c>
      <c r="M31" s="11">
        <f>VLOOKUP(B31,RoA!B:O,6,FALSE)</f>
        <v>6.53</v>
      </c>
      <c r="N31" s="11">
        <f>VLOOKUP(B31,RoE!B:O,6,FALSE)</f>
        <v>11.74</v>
      </c>
      <c r="O31" s="11">
        <f>VLOOKUP(B31,ASSET!B:P,6,FALSE)</f>
        <v>163353000</v>
      </c>
      <c r="P31" s="11">
        <f>VLOOKUP(B31,MCAP!B:P,6,FALSE)</f>
        <v>154574502</v>
      </c>
      <c r="Q31" s="11">
        <f>VLOOKUP(B31,MB!B:O,6,FALSE)</f>
        <v>1.58</v>
      </c>
    </row>
    <row r="32" spans="1:17" x14ac:dyDescent="0.3">
      <c r="A32" s="20" t="s">
        <v>79</v>
      </c>
      <c r="B32" s="20">
        <v>542868</v>
      </c>
      <c r="C32" s="21">
        <f>VLOOKUP(B32,ESGC!B:M,$C$2,FALSE)</f>
        <v>45.133937155843</v>
      </c>
      <c r="D32" s="21" t="str">
        <f t="shared" si="0"/>
        <v>C</v>
      </c>
      <c r="E32" s="21">
        <f>VLOOKUP(B32,ESG!A:M,'2009'!$E$2,FALSE)</f>
        <v>81.444344899921305</v>
      </c>
      <c r="F32" s="11" t="b">
        <f t="shared" si="1"/>
        <v>0</v>
      </c>
      <c r="G32" s="13" t="str">
        <f t="shared" si="2"/>
        <v>A</v>
      </c>
      <c r="H32" s="11">
        <f>VLOOKUP(B32,NI!C:P,6,FALSE)</f>
        <v>6134000</v>
      </c>
      <c r="I32" s="11">
        <f>VLOOKUP(B32,EBITDA!B:O,6,FALSE)</f>
        <v>9807000</v>
      </c>
      <c r="J32" s="11">
        <f>VLOOKUP(B32,EQIT!B:O,6,FALSE)</f>
        <v>38647000</v>
      </c>
      <c r="K32" s="11">
        <f>VLOOKUP(B32,DEBT!B:O,6,FALSE)</f>
        <v>10295000</v>
      </c>
      <c r="L32" s="11">
        <f>VLOOKUP(B32,REV!B:O,6,FALSE)</f>
        <v>36117000</v>
      </c>
      <c r="M32" s="11">
        <f>VLOOKUP(B32,RoA!B:O,6,FALSE)</f>
        <v>10.34</v>
      </c>
      <c r="N32" s="11">
        <f>VLOOKUP(B32,RoE!B:O,6,FALSE)</f>
        <v>16.809999999999999</v>
      </c>
      <c r="O32" s="11">
        <f>VLOOKUP(B32,ASSET!B:P,6,FALSE)</f>
        <v>66006000</v>
      </c>
      <c r="P32" s="11">
        <f>VLOOKUP(B32,MCAP!B:P,6,FALSE)</f>
        <v>138492900</v>
      </c>
      <c r="Q32" s="11">
        <f>VLOOKUP(B32,MB!B:O,6,FALSE)</f>
        <v>3.06</v>
      </c>
    </row>
    <row r="33" spans="1:17" x14ac:dyDescent="0.3">
      <c r="A33" s="20" t="s">
        <v>85</v>
      </c>
      <c r="B33" s="20">
        <v>904282</v>
      </c>
      <c r="C33" s="21">
        <f>VLOOKUP(B33,ESGC!B:M,$C$2,FALSE)</f>
        <v>42.251047341562597</v>
      </c>
      <c r="D33" s="21" t="str">
        <f t="shared" si="0"/>
        <v>C</v>
      </c>
      <c r="E33" s="21">
        <f>VLOOKUP(B33,ESG!A:M,'2009'!$E$2,FALSE)</f>
        <v>83.031506447831106</v>
      </c>
      <c r="F33" s="11" t="b">
        <f t="shared" si="1"/>
        <v>0</v>
      </c>
      <c r="G33" s="13" t="str">
        <f t="shared" si="2"/>
        <v>A</v>
      </c>
      <c r="H33" s="11">
        <f>VLOOKUP(B33,NI!C:P,6,FALSE)</f>
        <v>6824000</v>
      </c>
      <c r="I33" s="11">
        <f>VLOOKUP(B33,EBITDA!B:O,6,FALSE)</f>
        <v>9742000</v>
      </c>
      <c r="J33" s="11">
        <f>VLOOKUP(B33,EQIT!B:O,6,FALSE)</f>
        <v>24799000</v>
      </c>
      <c r="K33" s="11">
        <f>VLOOKUP(B33,DEBT!B:O,6,FALSE)</f>
        <v>11859000</v>
      </c>
      <c r="L33" s="11">
        <f>VLOOKUP(B33,REV!B:O,6,FALSE)</f>
        <v>31006000</v>
      </c>
      <c r="M33" s="11">
        <f>VLOOKUP(B33,RoA!B:O,6,FALSE)</f>
        <v>15.83</v>
      </c>
      <c r="N33" s="11">
        <f>VLOOKUP(B33,RoE!B:O,6,FALSE)</f>
        <v>30.15</v>
      </c>
      <c r="O33" s="11">
        <f>VLOOKUP(B33,ASSET!B:P,6,FALSE)</f>
        <v>48575000</v>
      </c>
      <c r="P33" s="11">
        <f>VLOOKUP(B33,MCAP!B:P,6,FALSE)</f>
        <v>131271000</v>
      </c>
      <c r="Q33" s="11">
        <f>VLOOKUP(B33,MB!B:O,6,FALSE)</f>
        <v>5.0199999999999996</v>
      </c>
    </row>
    <row r="34" spans="1:17" x14ac:dyDescent="0.3">
      <c r="A34" s="20" t="s">
        <v>86</v>
      </c>
      <c r="B34" s="20">
        <v>906148</v>
      </c>
      <c r="C34" s="21">
        <f>VLOOKUP(B34,ESGC!B:M,$C$2,FALSE)</f>
        <v>42.722656837105802</v>
      </c>
      <c r="D34" s="21" t="str">
        <f t="shared" si="0"/>
        <v>C</v>
      </c>
      <c r="E34" s="21">
        <f>VLOOKUP(B34,ESG!A:M,'2009'!$E$2,FALSE)</f>
        <v>77.753005981903897</v>
      </c>
      <c r="F34" s="11" t="b">
        <f t="shared" si="1"/>
        <v>0</v>
      </c>
      <c r="G34" s="13" t="str">
        <f t="shared" si="2"/>
        <v>A</v>
      </c>
      <c r="H34" s="11">
        <f>VLOOKUP(B34,NI!C:P,6,FALSE)</f>
        <v>2261000</v>
      </c>
      <c r="I34" s="11">
        <f>VLOOKUP(B34,EBITDA!B:O,6,FALSE)</f>
        <v>3972000</v>
      </c>
      <c r="J34" s="11">
        <f>VLOOKUP(B34,EQIT!B:O,6,FALSE)</f>
        <v>3116000</v>
      </c>
      <c r="K34" s="11">
        <f>VLOOKUP(B34,DEBT!B:O,6,FALSE)</f>
        <v>3182000</v>
      </c>
      <c r="L34" s="11">
        <f>VLOOKUP(B34,REV!B:O,6,FALSE)</f>
        <v>15327000</v>
      </c>
      <c r="M34" s="11">
        <f>VLOOKUP(B34,RoA!B:O,6,FALSE)</f>
        <v>22.24</v>
      </c>
      <c r="N34" s="11">
        <f>VLOOKUP(B34,RoE!B:O,6,FALSE)</f>
        <v>89.76</v>
      </c>
      <c r="O34" s="11">
        <f>VLOOKUP(B34,ASSET!B:P,6,FALSE)</f>
        <v>11134000</v>
      </c>
      <c r="P34" s="11">
        <f>VLOOKUP(B34,MCAP!B:P,6,FALSE)</f>
        <v>40595656</v>
      </c>
      <c r="Q34" s="11">
        <f>VLOOKUP(B34,MB!B:O,6,FALSE)</f>
        <v>12.17</v>
      </c>
    </row>
    <row r="35" spans="1:17" x14ac:dyDescent="0.3">
      <c r="A35" s="20" t="s">
        <v>90</v>
      </c>
      <c r="B35" s="20">
        <v>901666</v>
      </c>
      <c r="C35" s="21">
        <f>VLOOKUP(B35,ESGC!B:M,$C$2,FALSE)</f>
        <v>49.999015682718102</v>
      </c>
      <c r="D35" s="21" t="str">
        <f t="shared" si="0"/>
        <v>C</v>
      </c>
      <c r="E35" s="21">
        <f>VLOOKUP(B35,ESG!A:M,'2009'!$E$2,FALSE)</f>
        <v>81.130106837134207</v>
      </c>
      <c r="F35" s="11" t="b">
        <f t="shared" si="1"/>
        <v>0</v>
      </c>
      <c r="G35" s="13" t="str">
        <f t="shared" si="2"/>
        <v>A</v>
      </c>
      <c r="H35" s="11">
        <f>VLOOKUP(B35,NI!C:P,6,FALSE)</f>
        <v>4858000</v>
      </c>
      <c r="I35" s="11">
        <f>VLOOKUP(B35,EBITDA!B:O,6,FALSE)</f>
        <v>17635000</v>
      </c>
      <c r="J35" s="11">
        <f>VLOOKUP(B35,EQIT!B:O,6,FALSE)</f>
        <v>62467000</v>
      </c>
      <c r="K35" s="11">
        <f>VLOOKUP(B35,DEBT!B:O,6,FALSE)</f>
        <v>28653000</v>
      </c>
      <c r="L35" s="11">
        <f>VLOOKUP(B35,REV!B:O,6,FALSE)</f>
        <v>134052000</v>
      </c>
      <c r="M35" s="11">
        <f>VLOOKUP(B35,RoA!B:O,6,FALSE)</f>
        <v>3.86</v>
      </c>
      <c r="N35" s="11">
        <f>VLOOKUP(B35,RoE!B:O,6,FALSE)</f>
        <v>8.26</v>
      </c>
      <c r="O35" s="11">
        <f>VLOOKUP(B35,ASSET!B:P,6,FALSE)</f>
        <v>152567000</v>
      </c>
      <c r="P35" s="11">
        <f>VLOOKUP(B35,MCAP!B:P,6,FALSE)</f>
        <v>77881686</v>
      </c>
      <c r="Q35" s="11">
        <f>VLOOKUP(B35,MB!B:O,6,FALSE)</f>
        <v>1.1100000000000001</v>
      </c>
    </row>
    <row r="36" spans="1:17" x14ac:dyDescent="0.3">
      <c r="A36" s="20" t="s">
        <v>98</v>
      </c>
      <c r="B36" s="20">
        <v>905966</v>
      </c>
      <c r="C36" s="21">
        <f>VLOOKUP(B36,ESGC!B:M,$C$2,FALSE)</f>
        <v>45.881719971743799</v>
      </c>
      <c r="D36" s="21" t="str">
        <f t="shared" si="0"/>
        <v>C</v>
      </c>
      <c r="E36" s="21">
        <f>VLOOKUP(B36,ESG!A:M,'2009'!$E$2,FALSE)</f>
        <v>76.599505517258095</v>
      </c>
      <c r="F36" s="11" t="b">
        <f t="shared" si="1"/>
        <v>0</v>
      </c>
      <c r="G36" s="13" t="str">
        <f t="shared" si="2"/>
        <v>A</v>
      </c>
      <c r="H36" s="11">
        <f>VLOOKUP(B36,NI!C:P,6,FALSE)</f>
        <v>428000</v>
      </c>
      <c r="I36" s="11">
        <f>VLOOKUP(B36,EBITDA!B:O,6,FALSE)</f>
        <v>801000</v>
      </c>
      <c r="J36" s="11">
        <f>VLOOKUP(B36,EQIT!B:O,6,FALSE)</f>
        <v>3773000</v>
      </c>
      <c r="K36" s="11">
        <f>VLOOKUP(B36,DEBT!B:O,6,FALSE)</f>
        <v>674000</v>
      </c>
      <c r="L36" s="11">
        <f>VLOOKUP(B36,REV!B:O,6,FALSE)</f>
        <v>10800000</v>
      </c>
      <c r="M36" s="11">
        <f>VLOOKUP(B36,RoA!B:O,6,FALSE)</f>
        <v>5.61</v>
      </c>
      <c r="N36" s="11">
        <f>VLOOKUP(B36,RoE!B:O,6,FALSE)</f>
        <v>12.22</v>
      </c>
      <c r="O36" s="11">
        <f>VLOOKUP(B36,ASSET!B:P,6,FALSE)</f>
        <v>8380000</v>
      </c>
      <c r="P36" s="11">
        <f>VLOOKUP(B36,MCAP!B:P,6,FALSE)</f>
        <v>10043340</v>
      </c>
      <c r="Q36" s="11">
        <f>VLOOKUP(B36,MB!B:O,6,FALSE)</f>
        <v>2.46</v>
      </c>
    </row>
    <row r="37" spans="1:17" x14ac:dyDescent="0.3">
      <c r="A37" s="20" t="s">
        <v>99</v>
      </c>
      <c r="B37" s="20">
        <v>912635</v>
      </c>
      <c r="C37" s="21">
        <f>VLOOKUP(B37,ESGC!B:M,$C$2,FALSE)</f>
        <v>49.871169402110198</v>
      </c>
      <c r="D37" s="21" t="str">
        <f t="shared" si="0"/>
        <v>C</v>
      </c>
      <c r="E37" s="21">
        <f>VLOOKUP(B37,ESG!A:M,'2009'!$E$2,FALSE)</f>
        <v>90.742338804220395</v>
      </c>
      <c r="F37" s="11" t="b">
        <f t="shared" si="1"/>
        <v>0</v>
      </c>
      <c r="G37" s="13" t="str">
        <f t="shared" si="2"/>
        <v>A</v>
      </c>
      <c r="H37" s="11">
        <f>VLOOKUP(B37,NI!C:P,6,FALSE)</f>
        <v>3696000</v>
      </c>
      <c r="I37" s="11">
        <f>VLOOKUP(B37,EBITDA!B:O,6,FALSE)</f>
        <v>7832000</v>
      </c>
      <c r="J37" s="11">
        <f>VLOOKUP(B37,EQIT!B:O,6,FALSE)</f>
        <v>35768000</v>
      </c>
      <c r="K37" s="11">
        <f>VLOOKUP(B37,DEBT!B:O,6,FALSE)</f>
        <v>11175000</v>
      </c>
      <c r="L37" s="11">
        <f>VLOOKUP(B37,REV!B:O,6,FALSE)</f>
        <v>98729000</v>
      </c>
      <c r="M37" s="11">
        <f>VLOOKUP(B37,RoA!B:O,6,FALSE)</f>
        <v>6.59</v>
      </c>
      <c r="N37" s="11">
        <f>VLOOKUP(B37,RoE!B:O,6,FALSE)</f>
        <v>10.54</v>
      </c>
      <c r="O37" s="11">
        <f>VLOOKUP(B37,ASSET!B:P,6,FALSE)</f>
        <v>61641000</v>
      </c>
      <c r="P37" s="11">
        <f>VLOOKUP(B37,MCAP!B:P,6,FALSE)</f>
        <v>44804110</v>
      </c>
      <c r="Q37" s="11">
        <f>VLOOKUP(B37,MB!B:O,6,FALSE)</f>
        <v>1.45</v>
      </c>
    </row>
    <row r="38" spans="1:17" x14ac:dyDescent="0.3">
      <c r="A38" s="20" t="s">
        <v>134</v>
      </c>
      <c r="B38" s="20">
        <v>905039</v>
      </c>
      <c r="C38" s="21">
        <f>VLOOKUP(B38,ESGC!B:M,$C$2,FALSE)</f>
        <v>40.454496523553502</v>
      </c>
      <c r="D38" s="21" t="str">
        <f t="shared" si="0"/>
        <v>C</v>
      </c>
      <c r="E38" s="21">
        <f>VLOOKUP(B38,ESG!A:M,'2009'!$E$2,FALSE)</f>
        <v>76.820942732641697</v>
      </c>
      <c r="F38" s="11" t="b">
        <f t="shared" si="1"/>
        <v>0</v>
      </c>
      <c r="G38" s="13" t="str">
        <f t="shared" si="2"/>
        <v>A</v>
      </c>
      <c r="H38" s="11">
        <f>VLOOKUP(B38,NI!C:P,6,FALSE)</f>
        <v>19280000</v>
      </c>
      <c r="I38" s="11">
        <f>VLOOKUP(B38,EBITDA!B:O,6,FALSE)</f>
        <v>40099000</v>
      </c>
      <c r="J38" s="11">
        <f>VLOOKUP(B38,EQIT!B:O,6,FALSE)</f>
        <v>110569000</v>
      </c>
      <c r="K38" s="11">
        <f>VLOOKUP(B38,DEBT!B:O,6,FALSE)</f>
        <v>9605000</v>
      </c>
      <c r="L38" s="11">
        <f>VLOOKUP(B38,REV!B:O,6,FALSE)</f>
        <v>275564000</v>
      </c>
      <c r="M38" s="11">
        <f>VLOOKUP(B38,RoA!B:O,6,FALSE)</f>
        <v>8.59</v>
      </c>
      <c r="N38" s="11">
        <f>VLOOKUP(B38,RoE!B:O,6,FALSE)</f>
        <v>17.25</v>
      </c>
      <c r="O38" s="11">
        <f>VLOOKUP(B38,ASSET!B:P,6,FALSE)</f>
        <v>231060000</v>
      </c>
      <c r="P38" s="11">
        <f>VLOOKUP(B38,MCAP!B:P,6,FALSE)</f>
        <v>322334130</v>
      </c>
      <c r="Q38" s="11">
        <f>VLOOKUP(B38,MB!B:O,6,FALSE)</f>
        <v>3.04</v>
      </c>
    </row>
    <row r="39" spans="1:17" x14ac:dyDescent="0.3">
      <c r="A39" s="20" t="s">
        <v>145</v>
      </c>
      <c r="B39" s="20">
        <v>152594</v>
      </c>
      <c r="C39" s="21">
        <f>VLOOKUP(B39,ESGC!B:M,$C$2,FALSE)</f>
        <v>43.2063508740884</v>
      </c>
      <c r="D39" s="21" t="str">
        <f t="shared" si="0"/>
        <v>C</v>
      </c>
      <c r="E39" s="21">
        <f>VLOOKUP(B39,ESG!A:M,'2009'!$E$2,FALSE)</f>
        <v>78.236601119246103</v>
      </c>
      <c r="F39" s="11" t="b">
        <f t="shared" si="1"/>
        <v>0</v>
      </c>
      <c r="G39" s="13" t="str">
        <f t="shared" si="2"/>
        <v>A</v>
      </c>
      <c r="H39" s="11">
        <f>VLOOKUP(B39,NI!C:P,6,FALSE)</f>
        <v>2527000</v>
      </c>
      <c r="I39" s="11">
        <f>VLOOKUP(B39,EBITDA!B:O,6,FALSE)</f>
        <v>7539000</v>
      </c>
      <c r="J39" s="11">
        <f>VLOOKUP(B39,EQIT!B:O,6,FALSE)</f>
        <v>6244000</v>
      </c>
      <c r="K39" s="11">
        <f>VLOOKUP(B39,DEBT!B:O,6,FALSE)</f>
        <v>6346000</v>
      </c>
      <c r="L39" s="11">
        <f>VLOOKUP(B39,REV!B:O,6,FALSE)</f>
        <v>15040000</v>
      </c>
      <c r="M39" s="11">
        <f>VLOOKUP(B39,RoA!B:O,6,FALSE)</f>
        <v>12.72</v>
      </c>
      <c r="N39" s="11">
        <f>VLOOKUP(B39,RoE!B:O,6,FALSE)</f>
        <v>60.82</v>
      </c>
      <c r="O39" s="11">
        <f>VLOOKUP(B39,ASSET!B:P,6,FALSE)</f>
        <v>25870000</v>
      </c>
      <c r="P39" s="11">
        <f>VLOOKUP(B39,MCAP!B:P,6,FALSE)</f>
        <v>34524700</v>
      </c>
      <c r="Q39" s="11">
        <f>VLOOKUP(B39,MB!B:O,6,FALSE)</f>
        <v>4.63</v>
      </c>
    </row>
    <row r="40" spans="1:17" x14ac:dyDescent="0.3">
      <c r="A40" s="20" t="s">
        <v>149</v>
      </c>
      <c r="B40" s="20">
        <v>906150</v>
      </c>
      <c r="C40" s="21">
        <f>VLOOKUP(B40,ESGC!B:M,$C$2,FALSE)</f>
        <v>49.664798637085603</v>
      </c>
      <c r="D40" s="21" t="str">
        <f t="shared" si="0"/>
        <v>C</v>
      </c>
      <c r="E40" s="21">
        <f>VLOOKUP(B40,ESG!A:M,'2009'!$E$2,FALSE)</f>
        <v>90.708907618998794</v>
      </c>
      <c r="F40" s="11" t="b">
        <f t="shared" si="1"/>
        <v>0</v>
      </c>
      <c r="G40" s="13" t="str">
        <f t="shared" si="2"/>
        <v>A</v>
      </c>
      <c r="H40" s="11">
        <f>VLOOKUP(B40,NI!C:P,6,FALSE)</f>
        <v>10725000</v>
      </c>
      <c r="I40" s="11">
        <f>VLOOKUP(B40,EBITDA!B:O,6,FALSE)</f>
        <v>23212000</v>
      </c>
      <c r="J40" s="11">
        <f>VLOOKUP(B40,EQIT!B:O,6,FALSE)</f>
        <v>117291000</v>
      </c>
      <c r="K40" s="11">
        <f>VLOOKUP(B40,DEBT!B:O,6,FALSE)</f>
        <v>510200000</v>
      </c>
      <c r="L40" s="11">
        <f>VLOOKUP(B40,REV!B:O,6,FALSE)</f>
        <v>155896000</v>
      </c>
      <c r="M40" s="11">
        <f>VLOOKUP(B40,RoA!B:O,6,FALSE)</f>
        <v>1.46</v>
      </c>
      <c r="N40" s="11">
        <f>VLOOKUP(B40,RoE!B:O,6,FALSE)</f>
        <v>9.66</v>
      </c>
      <c r="O40" s="11">
        <f>VLOOKUP(B40,ASSET!B:P,6,FALSE)</f>
        <v>781818000</v>
      </c>
      <c r="P40" s="11">
        <f>VLOOKUP(B40,MCAP!B:P,6,FALSE)</f>
        <v>161332325</v>
      </c>
      <c r="Q40" s="11">
        <f>VLOOKUP(B40,MB!B:O,6,FALSE)</f>
        <v>1.49</v>
      </c>
    </row>
    <row r="41" spans="1:17" x14ac:dyDescent="0.3">
      <c r="A41" s="20" t="s">
        <v>150</v>
      </c>
      <c r="B41" s="20">
        <v>905801</v>
      </c>
      <c r="C41" s="21">
        <f>VLOOKUP(B41,ESGC!B:M,$C$2,FALSE)</f>
        <v>48.526676926342603</v>
      </c>
      <c r="D41" s="21" t="str">
        <f t="shared" si="0"/>
        <v>C</v>
      </c>
      <c r="E41" s="21">
        <f>VLOOKUP(B41,ESG!A:M,'2009'!$E$2,FALSE)</f>
        <v>80.624782424113704</v>
      </c>
      <c r="F41" s="11" t="b">
        <f t="shared" si="1"/>
        <v>0</v>
      </c>
      <c r="G41" s="13" t="str">
        <f t="shared" si="2"/>
        <v>A</v>
      </c>
      <c r="H41" s="11">
        <f>VLOOKUP(B41,NI!C:P,6,FALSE)</f>
        <v>1304400</v>
      </c>
      <c r="I41" s="11">
        <f>VLOOKUP(B41,EBITDA!B:O,6,FALSE)</f>
        <v>2798100</v>
      </c>
      <c r="J41" s="11">
        <f>VLOOKUP(B41,EQIT!B:O,6,FALSE)</f>
        <v>5174700</v>
      </c>
      <c r="K41" s="11">
        <f>VLOOKUP(B41,DEBT!B:O,6,FALSE)</f>
        <v>7075500</v>
      </c>
      <c r="L41" s="11">
        <f>VLOOKUP(B41,REV!B:O,6,FALSE)</f>
        <v>14691300</v>
      </c>
      <c r="M41" s="11">
        <f>VLOOKUP(B41,RoA!B:O,6,FALSE)</f>
        <v>8.49</v>
      </c>
      <c r="N41" s="11">
        <f>VLOOKUP(B41,RoE!B:O,6,FALSE)</f>
        <v>22.9</v>
      </c>
      <c r="O41" s="11">
        <f>VLOOKUP(B41,ASSET!B:P,6,FALSE)</f>
        <v>17874800</v>
      </c>
      <c r="P41" s="11">
        <f>VLOOKUP(B41,MCAP!B:P,6,FALSE)</f>
        <v>23225680</v>
      </c>
      <c r="Q41" s="11">
        <f>VLOOKUP(B41,MB!B:O,6,FALSE)</f>
        <v>3.65</v>
      </c>
    </row>
    <row r="42" spans="1:17" x14ac:dyDescent="0.3">
      <c r="A42" s="20" t="s">
        <v>156</v>
      </c>
      <c r="B42" s="20">
        <v>904678</v>
      </c>
      <c r="C42" s="21">
        <f>VLOOKUP(B42,ESGC!B:M,$C$2,FALSE)</f>
        <v>44.062505940876299</v>
      </c>
      <c r="D42" s="21" t="str">
        <f t="shared" si="0"/>
        <v>C</v>
      </c>
      <c r="E42" s="21">
        <f>VLOOKUP(B42,ESG!A:M,'2009'!$E$2,FALSE)</f>
        <v>87.449336206077106</v>
      </c>
      <c r="F42" s="11" t="b">
        <f t="shared" si="1"/>
        <v>0</v>
      </c>
      <c r="G42" s="13" t="str">
        <f t="shared" si="2"/>
        <v>A</v>
      </c>
      <c r="H42" s="11">
        <f>VLOOKUP(B42,NI!C:P,6,FALSE)</f>
        <v>1145000</v>
      </c>
      <c r="I42" s="11">
        <f>VLOOKUP(B42,EBITDA!B:O,6,FALSE)</f>
        <v>2910000</v>
      </c>
      <c r="J42" s="11">
        <f>VLOOKUP(B42,EQIT!B:O,6,FALSE)</f>
        <v>8728000</v>
      </c>
      <c r="K42" s="11">
        <f>VLOOKUP(B42,DEBT!B:O,6,FALSE)</f>
        <v>4574000</v>
      </c>
      <c r="L42" s="11">
        <f>VLOOKUP(B42,REV!B:O,6,FALSE)</f>
        <v>14675000</v>
      </c>
      <c r="M42" s="11">
        <f>VLOOKUP(B42,RoA!B:O,6,FALSE)</f>
        <v>8.65</v>
      </c>
      <c r="N42" s="11">
        <f>VLOOKUP(B42,RoE!B:O,6,FALSE)</f>
        <v>13.92</v>
      </c>
      <c r="O42" s="11">
        <f>VLOOKUP(B42,ASSET!B:P,6,FALSE)</f>
        <v>16538000</v>
      </c>
      <c r="P42" s="11">
        <f>VLOOKUP(B42,MCAP!B:P,6,FALSE)</f>
        <v>27141180</v>
      </c>
      <c r="Q42" s="11">
        <f>VLOOKUP(B42,MB!B:O,6,FALSE)</f>
        <v>2.91</v>
      </c>
    </row>
    <row r="43" spans="1:17" x14ac:dyDescent="0.3">
      <c r="A43" s="20" t="s">
        <v>169</v>
      </c>
      <c r="B43" s="20">
        <v>905277</v>
      </c>
      <c r="C43" s="21">
        <f>VLOOKUP(B43,ESGC!B:M,$C$2,FALSE)</f>
        <v>47.915877290737903</v>
      </c>
      <c r="D43" s="21" t="str">
        <f t="shared" si="0"/>
        <v>C</v>
      </c>
      <c r="E43" s="21">
        <f>VLOOKUP(B43,ESG!A:M,'2009'!$E$2,FALSE)</f>
        <v>87.498421248142606</v>
      </c>
      <c r="F43" s="11" t="b">
        <f t="shared" si="1"/>
        <v>0</v>
      </c>
      <c r="G43" s="13" t="str">
        <f t="shared" si="2"/>
        <v>A</v>
      </c>
      <c r="H43" s="11">
        <f>VLOOKUP(B43,NI!C:P,6,FALSE)</f>
        <v>7660000</v>
      </c>
      <c r="I43" s="11">
        <f>VLOOKUP(B43,EBITDA!B:O,6,FALSE)</f>
        <v>14785000</v>
      </c>
      <c r="J43" s="11">
        <f>VLOOKUP(B43,EQIT!B:O,6,FALSE)</f>
        <v>40517000</v>
      </c>
      <c r="K43" s="11">
        <f>VLOOKUP(B43,DEBT!B:O,6,FALSE)</f>
        <v>15461000</v>
      </c>
      <c r="L43" s="11">
        <f>VLOOKUP(B43,REV!B:O,6,FALSE)</f>
        <v>114068000</v>
      </c>
      <c r="M43" s="11">
        <f>VLOOKUP(B43,RoA!B:O,6,FALSE)</f>
        <v>7.14</v>
      </c>
      <c r="N43" s="11">
        <f>VLOOKUP(B43,RoE!B:O,6,FALSE)</f>
        <v>19.28</v>
      </c>
      <c r="O43" s="11">
        <f>VLOOKUP(B43,ASSET!B:P,6,FALSE)</f>
        <v>113049000</v>
      </c>
      <c r="P43" s="11">
        <f>VLOOKUP(B43,MCAP!B:P,6,FALSE)</f>
        <v>121821150</v>
      </c>
      <c r="Q43" s="11">
        <f>VLOOKUP(B43,MB!B:O,6,FALSE)</f>
        <v>2.7</v>
      </c>
    </row>
    <row r="44" spans="1:17" x14ac:dyDescent="0.3">
      <c r="A44" s="20" t="s">
        <v>173</v>
      </c>
      <c r="B44" s="20">
        <v>905446</v>
      </c>
      <c r="C44" s="21">
        <f>VLOOKUP(B44,ESGC!B:M,$C$2,FALSE)</f>
        <v>44.438238770685501</v>
      </c>
      <c r="D44" s="21" t="str">
        <f t="shared" si="0"/>
        <v>C</v>
      </c>
      <c r="E44" s="21">
        <f>VLOOKUP(B44,ESG!A:M,'2009'!$E$2,FALSE)</f>
        <v>79.656619385342793</v>
      </c>
      <c r="F44" s="11" t="b">
        <f t="shared" si="1"/>
        <v>0</v>
      </c>
      <c r="G44" s="13" t="str">
        <f t="shared" si="2"/>
        <v>A</v>
      </c>
      <c r="H44" s="11">
        <f>VLOOKUP(B44,NI!C:P,6,FALSE)</f>
        <v>340757</v>
      </c>
      <c r="I44" s="11">
        <f>VLOOKUP(B44,EBITDA!B:O,6,FALSE)</f>
        <v>922115</v>
      </c>
      <c r="J44" s="11">
        <f>VLOOKUP(B44,EQIT!B:O,6,FALSE)</f>
        <v>4957056</v>
      </c>
      <c r="K44" s="11">
        <f>VLOOKUP(B44,DEBT!B:O,6,FALSE)</f>
        <v>2859427</v>
      </c>
      <c r="L44" s="11">
        <f>VLOOKUP(B44,REV!B:O,6,FALSE)</f>
        <v>9460106</v>
      </c>
      <c r="M44" s="11">
        <f>VLOOKUP(B44,RoA!B:O,6,FALSE)</f>
        <v>3.54</v>
      </c>
      <c r="N44" s="11">
        <f>VLOOKUP(B44,RoE!B:O,6,FALSE)</f>
        <v>6.64</v>
      </c>
      <c r="O44" s="11">
        <f>VLOOKUP(B44,ASSET!B:P,6,FALSE)</f>
        <v>13953718</v>
      </c>
      <c r="P44" s="11">
        <f>VLOOKUP(B44,MCAP!B:P,6,FALSE)</f>
        <v>8001682</v>
      </c>
      <c r="Q44" s="11">
        <f>VLOOKUP(B44,MB!B:O,6,FALSE)</f>
        <v>1.44</v>
      </c>
    </row>
    <row r="45" spans="1:17" x14ac:dyDescent="0.3">
      <c r="A45" s="20" t="s">
        <v>174</v>
      </c>
      <c r="B45" s="20">
        <v>922726</v>
      </c>
      <c r="C45" s="21">
        <f>VLOOKUP(B45,ESGC!B:M,$C$2,FALSE)</f>
        <v>46.268359222352402</v>
      </c>
      <c r="D45" s="21" t="str">
        <f t="shared" si="0"/>
        <v>C</v>
      </c>
      <c r="E45" s="21">
        <f>VLOOKUP(B45,ESG!A:M,'2009'!$E$2,FALSE)</f>
        <v>91.703385111371603</v>
      </c>
      <c r="F45" s="11" t="b">
        <f t="shared" si="1"/>
        <v>0</v>
      </c>
      <c r="G45" s="13" t="str">
        <f t="shared" si="2"/>
        <v>A</v>
      </c>
      <c r="H45" s="11">
        <f>VLOOKUP(B45,NI!C:P,6,FALSE)</f>
        <v>4369000</v>
      </c>
      <c r="I45" s="11">
        <f>VLOOKUP(B45,EBITDA!B:O,6,FALSE)</f>
        <v>10927000</v>
      </c>
      <c r="J45" s="11">
        <f>VLOOKUP(B45,EQIT!B:O,6,FALSE)</f>
        <v>41704000</v>
      </c>
      <c r="K45" s="11">
        <f>VLOOKUP(B45,DEBT!B:O,6,FALSE)</f>
        <v>2221000</v>
      </c>
      <c r="L45" s="11">
        <f>VLOOKUP(B45,REV!B:O,6,FALSE)</f>
        <v>35127000</v>
      </c>
      <c r="M45" s="11">
        <f>VLOOKUP(B45,RoA!B:O,6,FALSE)</f>
        <v>8.5</v>
      </c>
      <c r="N45" s="11">
        <f>VLOOKUP(B45,RoE!B:O,6,FALSE)</f>
        <v>10.82</v>
      </c>
      <c r="O45" s="11">
        <f>VLOOKUP(B45,ASSET!B:P,6,FALSE)</f>
        <v>52817000</v>
      </c>
      <c r="P45" s="11">
        <f>VLOOKUP(B45,MCAP!B:P,6,FALSE)</f>
        <v>112669200</v>
      </c>
      <c r="Q45" s="11">
        <f>VLOOKUP(B45,MB!B:O,6,FALSE)</f>
        <v>2.63</v>
      </c>
    </row>
    <row r="46" spans="1:17" x14ac:dyDescent="0.3">
      <c r="A46" s="20" t="s">
        <v>187</v>
      </c>
      <c r="B46" s="20">
        <v>902242</v>
      </c>
      <c r="C46" s="21">
        <f>VLOOKUP(B46,ESGC!B:M,$C$2,FALSE)</f>
        <v>41.730989791366198</v>
      </c>
      <c r="D46" s="21" t="str">
        <f t="shared" si="0"/>
        <v>C</v>
      </c>
      <c r="E46" s="21">
        <f>VLOOKUP(B46,ESG!A:M,'2009'!$E$2,FALSE)</f>
        <v>82.577023830520105</v>
      </c>
      <c r="F46" s="11" t="b">
        <f t="shared" si="1"/>
        <v>0</v>
      </c>
      <c r="G46" s="13" t="str">
        <f t="shared" si="2"/>
        <v>A</v>
      </c>
      <c r="H46" s="11">
        <f>VLOOKUP(B46,NI!C:P,6,FALSE)</f>
        <v>8698000</v>
      </c>
      <c r="I46" s="11">
        <f>VLOOKUP(B46,EBITDA!B:O,6,FALSE)</f>
        <v>25159000</v>
      </c>
      <c r="J46" s="11">
        <f>VLOOKUP(B46,EQIT!B:O,6,FALSE)</f>
        <v>157213000</v>
      </c>
      <c r="K46" s="11">
        <f>VLOOKUP(B46,DEBT!B:O,6,FALSE)</f>
        <v>625265000</v>
      </c>
      <c r="L46" s="11">
        <f>VLOOKUP(B46,REV!B:O,6,FALSE)</f>
        <v>115632000</v>
      </c>
      <c r="M46" s="11">
        <f>VLOOKUP(B46,RoA!B:O,6,FALSE)</f>
        <v>0.75</v>
      </c>
      <c r="N46" s="11">
        <f>VLOOKUP(B46,RoE!B:O,6,FALSE)</f>
        <v>6.01</v>
      </c>
      <c r="O46" s="11">
        <f>VLOOKUP(B46,ASSET!B:P,6,FALSE)</f>
        <v>2031989000</v>
      </c>
      <c r="P46" s="11">
        <f>VLOOKUP(B46,MCAP!B:P,6,FALSE)</f>
        <v>164263140</v>
      </c>
      <c r="Q46" s="11">
        <f>VLOOKUP(B46,MB!B:O,6,FALSE)</f>
        <v>1.1200000000000001</v>
      </c>
    </row>
    <row r="47" spans="1:17" x14ac:dyDescent="0.3">
      <c r="A47" s="20" t="s">
        <v>203</v>
      </c>
      <c r="B47" s="20">
        <v>154423</v>
      </c>
      <c r="C47" s="21">
        <f>VLOOKUP(B47,ESGC!B:M,$C$2,FALSE)</f>
        <v>47.0225274432484</v>
      </c>
      <c r="D47" s="21" t="str">
        <f t="shared" si="0"/>
        <v>C</v>
      </c>
      <c r="E47" s="21">
        <f>VLOOKUP(B47,ESG!A:M,'2009'!$E$2,FALSE)</f>
        <v>77.3783882198302</v>
      </c>
      <c r="F47" s="11" t="b">
        <f t="shared" si="1"/>
        <v>0</v>
      </c>
      <c r="G47" s="13" t="str">
        <f t="shared" si="2"/>
        <v>A</v>
      </c>
      <c r="H47" s="11">
        <f>VLOOKUP(B47,NI!C:P,6,FALSE)</f>
        <v>3024000</v>
      </c>
      <c r="I47" s="11">
        <f>VLOOKUP(B47,EBITDA!B:O,6,FALSE)</f>
        <v>5038000</v>
      </c>
      <c r="J47" s="11">
        <f>VLOOKUP(B47,EQIT!B:O,6,FALSE)</f>
        <v>4129000</v>
      </c>
      <c r="K47" s="11">
        <f>VLOOKUP(B47,DEBT!B:O,6,FALSE)</f>
        <v>5052000</v>
      </c>
      <c r="L47" s="11">
        <f>VLOOKUP(B47,REV!B:O,6,FALSE)</f>
        <v>45189000</v>
      </c>
      <c r="M47" s="11">
        <f>VLOOKUP(B47,RoA!B:O,6,FALSE)</f>
        <v>10.45</v>
      </c>
      <c r="N47" s="11">
        <f>VLOOKUP(B47,RoE!B:O,6,FALSE)</f>
        <v>86.47</v>
      </c>
      <c r="O47" s="11">
        <f>VLOOKUP(B47,ASSET!B:P,6,FALSE)</f>
        <v>31332000</v>
      </c>
      <c r="P47" s="11">
        <f>VLOOKUP(B47,MCAP!B:P,6,FALSE)</f>
        <v>28256250</v>
      </c>
      <c r="Q47" s="11">
        <f>VLOOKUP(B47,MB!B:O,6,FALSE)</f>
        <v>7.45</v>
      </c>
    </row>
    <row r="48" spans="1:17" x14ac:dyDescent="0.3">
      <c r="A48" s="20" t="s">
        <v>215</v>
      </c>
      <c r="B48" s="20">
        <v>921910</v>
      </c>
      <c r="C48" s="21">
        <f>VLOOKUP(B48,ESGC!B:M,$C$2,FALSE)</f>
        <v>38.4105332463715</v>
      </c>
      <c r="D48" s="21" t="str">
        <f t="shared" si="0"/>
        <v>C</v>
      </c>
      <c r="E48" s="21">
        <f>VLOOKUP(B48,ESG!A:M,'2009'!$E$2,FALSE)</f>
        <v>76.116841140630399</v>
      </c>
      <c r="F48" s="11" t="b">
        <f t="shared" si="1"/>
        <v>0</v>
      </c>
      <c r="G48" s="13" t="str">
        <f t="shared" si="2"/>
        <v>A</v>
      </c>
      <c r="H48" s="11">
        <f>VLOOKUP(B48,NI!C:P,6,FALSE)</f>
        <v>4551000</v>
      </c>
      <c r="I48" s="11">
        <f>VLOOKUP(B48,EBITDA!B:O,6,FALSE)</f>
        <v>8010700</v>
      </c>
      <c r="J48" s="11">
        <f>VLOOKUP(B48,EQIT!B:O,6,FALSE)</f>
        <v>14033900</v>
      </c>
      <c r="K48" s="11">
        <f>VLOOKUP(B48,DEBT!B:O,6,FALSE)</f>
        <v>10578400</v>
      </c>
      <c r="L48" s="11">
        <f>VLOOKUP(B48,REV!B:O,6,FALSE)</f>
        <v>22744700</v>
      </c>
      <c r="M48" s="11">
        <f>VLOOKUP(B48,RoA!B:O,6,FALSE)</f>
        <v>16.84</v>
      </c>
      <c r="N48" s="11">
        <f>VLOOKUP(B48,RoE!B:O,6,FALSE)</f>
        <v>33.200000000000003</v>
      </c>
      <c r="O48" s="11">
        <f>VLOOKUP(B48,ASSET!B:P,6,FALSE)</f>
        <v>29683700</v>
      </c>
      <c r="P48" s="11">
        <f>VLOOKUP(B48,MCAP!B:P,6,FALSE)</f>
        <v>67229148</v>
      </c>
      <c r="Q48" s="11">
        <f>VLOOKUP(B48,MB!B:O,6,FALSE)</f>
        <v>4.43</v>
      </c>
    </row>
    <row r="49" spans="1:17" x14ac:dyDescent="0.3">
      <c r="A49" s="20" t="s">
        <v>218</v>
      </c>
      <c r="B49" s="20">
        <v>905019</v>
      </c>
      <c r="C49" s="21">
        <f>VLOOKUP(B49,ESGC!B:M,$C$2,FALSE)</f>
        <v>42.565151889101401</v>
      </c>
      <c r="D49" s="21" t="str">
        <f t="shared" si="0"/>
        <v>C</v>
      </c>
      <c r="E49" s="21">
        <f>VLOOKUP(B49,ESG!A:M,'2009'!$E$2,FALSE)</f>
        <v>78.989952901009801</v>
      </c>
      <c r="F49" s="11" t="b">
        <f t="shared" si="1"/>
        <v>0</v>
      </c>
      <c r="G49" s="13" t="str">
        <f t="shared" si="2"/>
        <v>A</v>
      </c>
      <c r="H49" s="11">
        <f>VLOOKUP(B49,NI!C:P,6,FALSE)</f>
        <v>12852900</v>
      </c>
      <c r="I49" s="11">
        <f>VLOOKUP(B49,EBITDA!B:O,6,FALSE)</f>
        <v>16090800</v>
      </c>
      <c r="J49" s="11">
        <f>VLOOKUP(B49,EQIT!B:O,6,FALSE)</f>
        <v>59058000</v>
      </c>
      <c r="K49" s="11">
        <f>VLOOKUP(B49,DEBT!B:O,6,FALSE)</f>
        <v>17660700</v>
      </c>
      <c r="L49" s="11">
        <f>VLOOKUP(B49,REV!B:O,6,FALSE)</f>
        <v>27428300</v>
      </c>
      <c r="M49" s="11">
        <f>VLOOKUP(B49,RoA!B:O,6,FALSE)</f>
        <v>16.739999999999998</v>
      </c>
      <c r="N49" s="11">
        <f>VLOOKUP(B49,RoE!B:O,6,FALSE)</f>
        <v>33.03</v>
      </c>
      <c r="O49" s="11">
        <f>VLOOKUP(B49,ASSET!B:P,6,FALSE)</f>
        <v>111588900</v>
      </c>
      <c r="P49" s="11">
        <f>VLOOKUP(B49,MCAP!B:P,6,FALSE)</f>
        <v>113574452</v>
      </c>
      <c r="Q49" s="11">
        <f>VLOOKUP(B49,MB!B:O,6,FALSE)</f>
        <v>1.1399999999999999</v>
      </c>
    </row>
    <row r="50" spans="1:17" x14ac:dyDescent="0.3">
      <c r="A50" s="20" t="s">
        <v>223</v>
      </c>
      <c r="B50" s="20">
        <v>719643</v>
      </c>
      <c r="C50" s="21">
        <f>VLOOKUP(B50,ESGC!B:M,$C$2,FALSE)</f>
        <v>44.345276187849102</v>
      </c>
      <c r="D50" s="21" t="str">
        <f t="shared" si="0"/>
        <v>C</v>
      </c>
      <c r="E50" s="21">
        <f>VLOOKUP(B50,ESG!A:M,'2009'!$E$2,FALSE)</f>
        <v>85.74937590511</v>
      </c>
      <c r="F50" s="11" t="b">
        <f t="shared" si="1"/>
        <v>0</v>
      </c>
      <c r="G50" s="13" t="str">
        <f t="shared" si="2"/>
        <v>A</v>
      </c>
      <c r="H50" s="11">
        <f>VLOOKUP(B50,NI!C:P,6,FALSE)</f>
        <v>14569000</v>
      </c>
      <c r="I50" s="11">
        <f>VLOOKUP(B50,EBITDA!B:O,6,FALSE)</f>
        <v>22421000</v>
      </c>
      <c r="J50" s="11">
        <f>VLOOKUP(B50,EQIT!B:O,6,FALSE)</f>
        <v>39558000</v>
      </c>
      <c r="K50" s="11">
        <f>VLOOKUP(B50,DEBT!B:O,6,FALSE)</f>
        <v>5746000</v>
      </c>
      <c r="L50" s="11">
        <f>VLOOKUP(B50,REV!B:O,6,FALSE)</f>
        <v>58437000</v>
      </c>
      <c r="M50" s="11">
        <f>VLOOKUP(B50,RoA!B:O,6,FALSE)</f>
        <v>19.53</v>
      </c>
      <c r="N50" s="11">
        <f>VLOOKUP(B50,RoE!B:O,6,FALSE)</f>
        <v>38.42</v>
      </c>
      <c r="O50" s="11">
        <f>VLOOKUP(B50,ASSET!B:P,6,FALSE)</f>
        <v>77609000</v>
      </c>
      <c r="P50" s="11">
        <f>VLOOKUP(B50,MCAP!B:P,6,FALSE)</f>
        <v>271515840</v>
      </c>
      <c r="Q50" s="11">
        <f>VLOOKUP(B50,MB!B:O,6,FALSE)</f>
        <v>4.88</v>
      </c>
    </row>
    <row r="51" spans="1:17" x14ac:dyDescent="0.3">
      <c r="A51" s="20" t="s">
        <v>230</v>
      </c>
      <c r="B51" s="20">
        <v>904878</v>
      </c>
      <c r="C51" s="21">
        <f>VLOOKUP(B51,ESGC!B:M,$C$2,FALSE)</f>
        <v>47.3713726946945</v>
      </c>
      <c r="D51" s="21" t="str">
        <f t="shared" si="0"/>
        <v>C</v>
      </c>
      <c r="E51" s="21">
        <f>VLOOKUP(B51,ESG!A:M,'2009'!$E$2,FALSE)</f>
        <v>80.036863036447798</v>
      </c>
      <c r="F51" s="11" t="b">
        <f t="shared" si="1"/>
        <v>0</v>
      </c>
      <c r="G51" s="13" t="str">
        <f t="shared" si="2"/>
        <v>A</v>
      </c>
      <c r="H51" s="11">
        <f>VLOOKUP(B51,NI!C:P,6,FALSE)</f>
        <v>-51000</v>
      </c>
      <c r="I51" s="11">
        <f>VLOOKUP(B51,EBITDA!B:O,6,FALSE)</f>
        <v>799000</v>
      </c>
      <c r="J51" s="11">
        <f>VLOOKUP(B51,EQIT!B:O,6,FALSE)</f>
        <v>9775000</v>
      </c>
      <c r="K51" s="11">
        <f>VLOOKUP(B51,DEBT!B:O,6,FALSE)</f>
        <v>3791000</v>
      </c>
      <c r="L51" s="11">
        <f>VLOOKUP(B51,REV!B:O,6,FALSE)</f>
        <v>22044000</v>
      </c>
      <c r="M51" s="11">
        <f>VLOOKUP(B51,RoA!B:O,6,FALSE)</f>
        <v>0.36</v>
      </c>
      <c r="N51" s="11">
        <f>VLOOKUP(B51,RoE!B:O,6,FALSE)</f>
        <v>-0.53</v>
      </c>
      <c r="O51" s="11">
        <f>VLOOKUP(B51,ASSET!B:P,6,FALSE)</f>
        <v>23319000</v>
      </c>
      <c r="P51" s="11">
        <f>VLOOKUP(B51,MCAP!B:P,6,FALSE)</f>
        <v>17941896</v>
      </c>
      <c r="Q51" s="11">
        <f>VLOOKUP(B51,MB!B:O,6,FALSE)</f>
        <v>2.1</v>
      </c>
    </row>
    <row r="52" spans="1:17" x14ac:dyDescent="0.3">
      <c r="A52" s="20" t="s">
        <v>254</v>
      </c>
      <c r="B52" s="20">
        <v>905677</v>
      </c>
      <c r="C52" s="21">
        <f>VLOOKUP(B52,ESGC!B:M,$C$2,FALSE)</f>
        <v>46.223567915150802</v>
      </c>
      <c r="D52" s="21" t="str">
        <f t="shared" si="0"/>
        <v>C</v>
      </c>
      <c r="E52" s="21">
        <f>VLOOKUP(B52,ESG!A:M,'2009'!$E$2,FALSE)</f>
        <v>85.550584106163797</v>
      </c>
      <c r="F52" s="11" t="b">
        <f t="shared" si="1"/>
        <v>0</v>
      </c>
      <c r="G52" s="13" t="str">
        <f t="shared" si="2"/>
        <v>A</v>
      </c>
      <c r="H52" s="11">
        <f>VLOOKUP(B52,NI!C:P,6,FALSE)</f>
        <v>5935000</v>
      </c>
      <c r="I52" s="11">
        <f>VLOOKUP(B52,EBITDA!B:O,6,FALSE)</f>
        <v>9540000</v>
      </c>
      <c r="J52" s="11">
        <f>VLOOKUP(B52,EQIT!B:O,6,FALSE)</f>
        <v>16763000</v>
      </c>
      <c r="K52" s="11">
        <f>VLOOKUP(B52,DEBT!B:O,6,FALSE)</f>
        <v>7864000</v>
      </c>
      <c r="L52" s="11">
        <f>VLOOKUP(B52,REV!B:O,6,FALSE)</f>
        <v>43232000</v>
      </c>
      <c r="M52" s="11">
        <f>VLOOKUP(B52,RoA!B:O,6,FALSE)</f>
        <v>16.010000000000002</v>
      </c>
      <c r="N52" s="11">
        <f>VLOOKUP(B52,RoE!B:O,6,FALSE)</f>
        <v>41.18</v>
      </c>
      <c r="O52" s="11">
        <f>VLOOKUP(B52,ASSET!B:P,6,FALSE)</f>
        <v>39848000</v>
      </c>
      <c r="P52" s="11">
        <f>VLOOKUP(B52,MCAP!B:P,6,FALSE)</f>
        <v>95152000</v>
      </c>
      <c r="Q52" s="11">
        <f>VLOOKUP(B52,MB!B:O,6,FALSE)</f>
        <v>5.56</v>
      </c>
    </row>
    <row r="53" spans="1:17" x14ac:dyDescent="0.3">
      <c r="A53" s="20" t="s">
        <v>256</v>
      </c>
      <c r="B53" s="20">
        <v>904030</v>
      </c>
      <c r="C53" s="21">
        <f>VLOOKUP(B53,ESGC!B:M,$C$2,FALSE)</f>
        <v>41.419412393821602</v>
      </c>
      <c r="D53" s="21" t="str">
        <f t="shared" si="0"/>
        <v>C</v>
      </c>
      <c r="E53" s="21">
        <f>VLOOKUP(B53,ESG!A:M,'2009'!$E$2,FALSE)</f>
        <v>80.207245840274794</v>
      </c>
      <c r="F53" s="11" t="b">
        <f t="shared" si="1"/>
        <v>0</v>
      </c>
      <c r="G53" s="13" t="str">
        <f t="shared" si="2"/>
        <v>A</v>
      </c>
      <c r="H53" s="11">
        <f>VLOOKUP(B53,NI!C:P,6,FALSE)</f>
        <v>8630000</v>
      </c>
      <c r="I53" s="11">
        <f>VLOOKUP(B53,EBITDA!B:O,6,FALSE)</f>
        <v>16817000</v>
      </c>
      <c r="J53" s="11">
        <f>VLOOKUP(B53,EQIT!B:O,6,FALSE)</f>
        <v>89953000</v>
      </c>
      <c r="K53" s="11">
        <f>VLOOKUP(B53,DEBT!B:O,6,FALSE)</f>
        <v>48662000</v>
      </c>
      <c r="L53" s="11">
        <f>VLOOKUP(B53,REV!B:O,6,FALSE)</f>
        <v>50009000</v>
      </c>
      <c r="M53" s="11">
        <f>VLOOKUP(B53,RoA!B:O,6,FALSE)</f>
        <v>5.87</v>
      </c>
      <c r="N53" s="11">
        <f>VLOOKUP(B53,RoE!B:O,6,FALSE)</f>
        <v>11.71</v>
      </c>
      <c r="O53" s="11">
        <f>VLOOKUP(B53,ASSET!B:P,6,FALSE)</f>
        <v>211621000</v>
      </c>
      <c r="P53" s="11">
        <f>VLOOKUP(B53,MCAP!B:P,6,FALSE)</f>
        <v>146793300</v>
      </c>
      <c r="Q53" s="11">
        <f>VLOOKUP(B53,MB!B:O,6,FALSE)</f>
        <v>1.24</v>
      </c>
    </row>
    <row r="54" spans="1:17" x14ac:dyDescent="0.3">
      <c r="A54" s="20" t="s">
        <v>273</v>
      </c>
      <c r="B54" s="20">
        <v>912633</v>
      </c>
      <c r="C54" s="21">
        <f>VLOOKUP(B54,ESGC!B:M,$C$2,FALSE)</f>
        <v>41.8840411737539</v>
      </c>
      <c r="D54" s="21" t="str">
        <f t="shared" si="0"/>
        <v>C</v>
      </c>
      <c r="E54" s="21">
        <f>VLOOKUP(B54,ESG!A:M,'2009'!$E$2,FALSE)</f>
        <v>76.192324771750293</v>
      </c>
      <c r="F54" s="11" t="b">
        <f t="shared" si="1"/>
        <v>0</v>
      </c>
      <c r="G54" s="13" t="str">
        <f t="shared" si="2"/>
        <v>A</v>
      </c>
      <c r="H54" s="11">
        <f>VLOOKUP(B54,NI!C:P,6,FALSE)</f>
        <v>1935000</v>
      </c>
      <c r="I54" s="11">
        <f>VLOOKUP(B54,EBITDA!B:O,6,FALSE)</f>
        <v>3471000</v>
      </c>
      <c r="J54" s="11">
        <f>VLOOKUP(B54,EQIT!B:O,6,FALSE)</f>
        <v>9827000</v>
      </c>
      <c r="K54" s="11">
        <f>VLOOKUP(B54,DEBT!B:O,6,FALSE)</f>
        <v>2322000</v>
      </c>
      <c r="L54" s="11">
        <f>VLOOKUP(B54,REV!B:O,6,FALSE)</f>
        <v>24888000</v>
      </c>
      <c r="M54" s="11">
        <f>VLOOKUP(B54,RoA!B:O,6,FALSE)</f>
        <v>8.89</v>
      </c>
      <c r="N54" s="11">
        <f>VLOOKUP(B54,RoE!B:O,6,FALSE)</f>
        <v>20.46</v>
      </c>
      <c r="O54" s="11">
        <f>VLOOKUP(B54,ASSET!B:P,6,FALSE)</f>
        <v>23171000</v>
      </c>
      <c r="P54" s="11">
        <f>VLOOKUP(B54,MCAP!B:P,6,FALSE)</f>
        <v>19474560</v>
      </c>
      <c r="Q54" s="11">
        <f>VLOOKUP(B54,MB!B:O,6,FALSE)</f>
        <v>1.92</v>
      </c>
    </row>
    <row r="55" spans="1:17" x14ac:dyDescent="0.3">
      <c r="A55" s="20" t="s">
        <v>304</v>
      </c>
      <c r="B55" s="20">
        <v>905061</v>
      </c>
      <c r="C55" s="21">
        <f>VLOOKUP(B55,ESGC!B:M,$C$2,FALSE)</f>
        <v>49.119778233684997</v>
      </c>
      <c r="D55" s="21" t="str">
        <f t="shared" si="0"/>
        <v>C</v>
      </c>
      <c r="E55" s="21">
        <f>VLOOKUP(B55,ESG!A:M,'2009'!$E$2,FALSE)</f>
        <v>87.406223134036694</v>
      </c>
      <c r="F55" s="11" t="b">
        <f t="shared" si="1"/>
        <v>0</v>
      </c>
      <c r="G55" s="13" t="str">
        <f t="shared" si="2"/>
        <v>A</v>
      </c>
      <c r="H55" s="11">
        <f>VLOOKUP(B55,NI!C:P,6,FALSE)</f>
        <v>1470000</v>
      </c>
      <c r="I55" s="11">
        <f>VLOOKUP(B55,EBITDA!B:O,6,FALSE)</f>
        <v>2942000</v>
      </c>
      <c r="J55" s="11">
        <f>VLOOKUP(B55,EQIT!B:O,6,FALSE)</f>
        <v>9722000</v>
      </c>
      <c r="K55" s="11">
        <f>VLOOKUP(B55,DEBT!B:O,6,FALSE)</f>
        <v>0</v>
      </c>
      <c r="L55" s="11">
        <f>VLOOKUP(B55,REV!B:O,6,FALSE)</f>
        <v>10427000</v>
      </c>
      <c r="M55" s="11">
        <f>VLOOKUP(B55,RoA!B:O,6,FALSE)</f>
        <v>13.29</v>
      </c>
      <c r="N55" s="11">
        <f>VLOOKUP(B55,RoE!B:O,6,FALSE)</f>
        <v>15.43</v>
      </c>
      <c r="O55" s="11">
        <f>VLOOKUP(B55,ASSET!B:P,6,FALSE)</f>
        <v>11193000</v>
      </c>
      <c r="P55" s="11">
        <f>VLOOKUP(B55,MCAP!B:P,6,FALSE)</f>
        <v>32317476</v>
      </c>
      <c r="Q55" s="11">
        <f>VLOOKUP(B55,MB!B:O,6,FALSE)</f>
        <v>3.12</v>
      </c>
    </row>
    <row r="56" spans="1:17" x14ac:dyDescent="0.3">
      <c r="A56" s="20" t="s">
        <v>316</v>
      </c>
      <c r="B56" s="20">
        <v>702635</v>
      </c>
      <c r="C56" s="21">
        <f>VLOOKUP(B56,ESGC!B:M,$C$2,FALSE)</f>
        <v>40.614107073075402</v>
      </c>
      <c r="D56" s="21" t="str">
        <f t="shared" si="0"/>
        <v>C</v>
      </c>
      <c r="E56" s="21">
        <f>VLOOKUP(B56,ESG!A:M,'2009'!$E$2,FALSE)</f>
        <v>79.561547479484105</v>
      </c>
      <c r="F56" s="11" t="b">
        <f t="shared" si="1"/>
        <v>0</v>
      </c>
      <c r="G56" s="13" t="str">
        <f t="shared" si="2"/>
        <v>A</v>
      </c>
      <c r="H56" s="11">
        <f>VLOOKUP(B56,NI!C:P,6,FALSE)</f>
        <v>3822000</v>
      </c>
      <c r="I56" s="11">
        <f>VLOOKUP(B56,EBITDA!B:O,6,FALSE)</f>
        <v>7109000</v>
      </c>
      <c r="J56" s="11">
        <f>VLOOKUP(B56,EQIT!B:O,6,FALSE)</f>
        <v>23329000</v>
      </c>
      <c r="K56" s="11">
        <f>VLOOKUP(B56,DEBT!B:O,6,FALSE)</f>
        <v>11173000</v>
      </c>
      <c r="L56" s="11">
        <f>VLOOKUP(B56,REV!B:O,6,FALSE)</f>
        <v>87138000</v>
      </c>
      <c r="M56" s="11">
        <f>VLOOKUP(B56,RoA!B:O,6,FALSE)</f>
        <v>7.28</v>
      </c>
      <c r="N56" s="11">
        <f>VLOOKUP(B56,RoE!B:O,6,FALSE)</f>
        <v>17.32</v>
      </c>
      <c r="O56" s="11">
        <f>VLOOKUP(B56,ASSET!B:P,6,FALSE)</f>
        <v>59045000</v>
      </c>
      <c r="P56" s="11">
        <f>VLOOKUP(B56,MCAP!B:P,6,FALSE)</f>
        <v>34960560</v>
      </c>
      <c r="Q56" s="11">
        <f>VLOOKUP(B56,MB!B:O,6,FALSE)</f>
        <v>1.42</v>
      </c>
    </row>
    <row r="57" spans="1:17" x14ac:dyDescent="0.3">
      <c r="A57" s="20" t="s">
        <v>321</v>
      </c>
      <c r="B57" s="20">
        <v>945384</v>
      </c>
      <c r="C57" s="21">
        <f>VLOOKUP(B57,ESGC!B:M,$C$2,FALSE)</f>
        <v>46.158497341527799</v>
      </c>
      <c r="D57" s="21" t="str">
        <f t="shared" si="0"/>
        <v>C</v>
      </c>
      <c r="E57" s="21">
        <f>VLOOKUP(B57,ESG!A:M,'2009'!$E$2,FALSE)</f>
        <v>89.7917421578031</v>
      </c>
      <c r="F57" s="11" t="b">
        <f t="shared" si="1"/>
        <v>0</v>
      </c>
      <c r="G57" s="13" t="str">
        <f t="shared" si="2"/>
        <v>A</v>
      </c>
      <c r="H57" s="11">
        <f>VLOOKUP(B57,NI!C:P,6,FALSE)</f>
        <v>3651000</v>
      </c>
      <c r="I57" s="11">
        <f>VLOOKUP(B57,EBITDA!B:O,6,FALSE)</f>
        <v>30649000</v>
      </c>
      <c r="J57" s="11">
        <f>VLOOKUP(B57,EQIT!B:O,6,FALSE)</f>
        <v>41606000</v>
      </c>
      <c r="K57" s="11">
        <f>VLOOKUP(B57,DEBT!B:O,6,FALSE)</f>
        <v>62256000</v>
      </c>
      <c r="L57" s="11">
        <f>VLOOKUP(B57,REV!B:O,6,FALSE)</f>
        <v>107808000</v>
      </c>
      <c r="M57" s="11">
        <f>VLOOKUP(B57,RoA!B:O,6,FALSE)</f>
        <v>2.64</v>
      </c>
      <c r="N57" s="11">
        <f>VLOOKUP(B57,RoE!B:O,6,FALSE)</f>
        <v>8.76</v>
      </c>
      <c r="O57" s="11">
        <f>VLOOKUP(B57,ASSET!B:P,6,FALSE)</f>
        <v>227251000</v>
      </c>
      <c r="P57" s="11">
        <f>VLOOKUP(B57,MCAP!B:P,6,FALSE)</f>
        <v>93945685</v>
      </c>
      <c r="Q57" s="11">
        <f>VLOOKUP(B57,MB!B:O,6,FALSE)</f>
        <v>2.02</v>
      </c>
    </row>
    <row r="58" spans="1:17" x14ac:dyDescent="0.3">
      <c r="A58" s="20" t="s">
        <v>329</v>
      </c>
      <c r="B58" s="20">
        <v>916548</v>
      </c>
      <c r="C58" s="21">
        <f>VLOOKUP(B58,ESGC!B:M,$C$2,FALSE)</f>
        <v>44.246112576527203</v>
      </c>
      <c r="D58" s="21" t="str">
        <f t="shared" si="0"/>
        <v>C</v>
      </c>
      <c r="E58" s="21">
        <f>VLOOKUP(B58,ESG!A:M,'2009'!$E$2,FALSE)</f>
        <v>87.103336264165605</v>
      </c>
      <c r="F58" s="11" t="b">
        <f t="shared" si="1"/>
        <v>0</v>
      </c>
      <c r="G58" s="13" t="str">
        <f t="shared" si="2"/>
        <v>A</v>
      </c>
      <c r="H58" s="11">
        <f>VLOOKUP(B58,NI!C:P,6,FALSE)</f>
        <v>14335000</v>
      </c>
      <c r="I58" s="11">
        <f>VLOOKUP(B58,EBITDA!B:O,6,FALSE)</f>
        <v>31288000</v>
      </c>
      <c r="J58" s="11">
        <f>VLOOKUP(B58,EQIT!B:O,6,FALSE)</f>
        <v>70749000</v>
      </c>
      <c r="K58" s="11">
        <f>VLOOKUP(B58,DEBT!B:O,6,FALSE)</f>
        <v>41320000</v>
      </c>
      <c r="L58" s="11">
        <f>VLOOKUP(B58,REV!B:O,6,FALSE)</f>
        <v>408214000</v>
      </c>
      <c r="M58" s="11">
        <f>VLOOKUP(B58,RoA!B:O,6,FALSE)</f>
        <v>9.4</v>
      </c>
      <c r="N58" s="11">
        <f>VLOOKUP(B58,RoE!B:O,6,FALSE)</f>
        <v>21.08</v>
      </c>
      <c r="O58" s="11">
        <f>VLOOKUP(B58,ASSET!B:P,6,FALSE)</f>
        <v>170375000</v>
      </c>
      <c r="P58" s="11">
        <f>VLOOKUP(B58,MCAP!B:P,6,FALSE)</f>
        <v>202361700</v>
      </c>
      <c r="Q58" s="11">
        <f>VLOOKUP(B58,MB!B:O,6,FALSE)</f>
        <v>2.73</v>
      </c>
    </row>
    <row r="59" spans="1:17" x14ac:dyDescent="0.3">
      <c r="A59" s="20" t="s">
        <v>334</v>
      </c>
      <c r="B59" s="20">
        <v>906195</v>
      </c>
      <c r="C59" s="21">
        <f>VLOOKUP(B59,ESGC!B:M,$C$2,FALSE)</f>
        <v>41.512536440880098</v>
      </c>
      <c r="D59" s="21" t="str">
        <f t="shared" si="0"/>
        <v>C</v>
      </c>
      <c r="E59" s="21">
        <f>VLOOKUP(B59,ESG!A:M,'2009'!$E$2,FALSE)</f>
        <v>80.812683501229401</v>
      </c>
      <c r="F59" s="11" t="b">
        <f t="shared" si="1"/>
        <v>0</v>
      </c>
      <c r="G59" s="13" t="str">
        <f t="shared" si="2"/>
        <v>A</v>
      </c>
      <c r="H59" s="11">
        <f>VLOOKUP(B59,NI!C:P,6,FALSE)</f>
        <v>7990000</v>
      </c>
      <c r="I59" s="11">
        <f>VLOOKUP(B59,EBITDA!B:O,6,FALSE)</f>
        <v>25252000</v>
      </c>
      <c r="J59" s="11">
        <f>VLOOKUP(B59,EQIT!B:O,6,FALSE)</f>
        <v>103301000</v>
      </c>
      <c r="K59" s="11">
        <f>VLOOKUP(B59,DEBT!B:O,6,FALSE)</f>
        <v>242827000</v>
      </c>
      <c r="L59" s="11">
        <f>VLOOKUP(B59,REV!B:O,6,FALSE)</f>
        <v>100303000</v>
      </c>
      <c r="M59" s="11">
        <f>VLOOKUP(B59,RoA!B:O,6,FALSE)</f>
        <v>1.27</v>
      </c>
      <c r="N59" s="11">
        <f>VLOOKUP(B59,RoE!B:O,6,FALSE)</f>
        <v>9.34</v>
      </c>
      <c r="O59" s="11">
        <f>VLOOKUP(B59,ASSET!B:P,6,FALSE)</f>
        <v>1240434000</v>
      </c>
      <c r="P59" s="11">
        <f>VLOOKUP(B59,MCAP!B:P,6,FALSE)</f>
        <v>139771078</v>
      </c>
      <c r="Q59" s="11">
        <f>VLOOKUP(B59,MB!B:O,6,FALSE)</f>
        <v>1.29</v>
      </c>
    </row>
    <row r="60" spans="1:17" x14ac:dyDescent="0.3">
      <c r="A60" s="20" t="s">
        <v>10</v>
      </c>
      <c r="B60" s="20">
        <v>905271</v>
      </c>
      <c r="C60" s="21">
        <f>VLOOKUP(B60,ESGC!B:M,$C$2,FALSE)</f>
        <v>72.150888470303101</v>
      </c>
      <c r="D60" s="21" t="str">
        <f t="shared" si="0"/>
        <v>B</v>
      </c>
      <c r="E60" s="21">
        <f>VLOOKUP(B60,ESG!A:M,'2009'!$E$2,FALSE)</f>
        <v>72.150888470303101</v>
      </c>
      <c r="F60" s="11" t="b">
        <f t="shared" si="1"/>
        <v>1</v>
      </c>
      <c r="G60" s="23" t="str">
        <f t="shared" si="2"/>
        <v>B</v>
      </c>
      <c r="H60" s="11">
        <f>VLOOKUP(B60,NI!C:P,6,FALSE)</f>
        <v>631400</v>
      </c>
      <c r="I60" s="11">
        <f>VLOOKUP(B60,EBITDA!B:O,6,FALSE)</f>
        <v>1686600</v>
      </c>
      <c r="J60" s="11">
        <f>VLOOKUP(B60,EQIT!B:O,6,FALSE)</f>
        <v>4791900</v>
      </c>
      <c r="K60" s="11">
        <f>VLOOKUP(B60,DEBT!B:O,6,FALSE)</f>
        <v>4501500</v>
      </c>
      <c r="L60" s="11">
        <f>VLOOKUP(B60,REV!B:O,6,FALSE)</f>
        <v>8256200</v>
      </c>
      <c r="M60" s="11">
        <f>VLOOKUP(B60,RoA!B:O,6,FALSE)</f>
        <v>5.58</v>
      </c>
      <c r="N60" s="11">
        <f>VLOOKUP(B60,RoE!B:O,6,FALSE)</f>
        <v>12.85</v>
      </c>
      <c r="O60" s="11">
        <f>VLOOKUP(B60,ASSET!B:P,6,FALSE)</f>
        <v>12957600</v>
      </c>
      <c r="P60" s="11">
        <f>VLOOKUP(B60,MCAP!B:P,6,FALSE)</f>
        <v>17124757</v>
      </c>
      <c r="Q60" s="11">
        <f>VLOOKUP(B60,MB!B:O,6,FALSE)</f>
        <v>3.52</v>
      </c>
    </row>
    <row r="61" spans="1:17" x14ac:dyDescent="0.3">
      <c r="A61" s="20" t="s">
        <v>12</v>
      </c>
      <c r="B61" s="20">
        <v>130298</v>
      </c>
      <c r="C61" s="21">
        <f>VLOOKUP(B61,ESGC!B:M,$C$2,FALSE)</f>
        <v>50.438409710605001</v>
      </c>
      <c r="D61" s="21" t="str">
        <f t="shared" si="0"/>
        <v>B</v>
      </c>
      <c r="E61" s="21">
        <f>VLOOKUP(B61,ESG!A:M,'2009'!$E$2,FALSE)</f>
        <v>50.438409710605001</v>
      </c>
      <c r="F61" s="11" t="b">
        <f t="shared" si="1"/>
        <v>1</v>
      </c>
      <c r="G61" s="23" t="str">
        <f t="shared" si="2"/>
        <v>B</v>
      </c>
      <c r="H61" s="11">
        <f>VLOOKUP(B61,NI!C:P,6,FALSE)</f>
        <v>178368</v>
      </c>
      <c r="I61" s="11">
        <f>VLOOKUP(B61,EBITDA!B:O,6,FALSE)</f>
        <v>285370</v>
      </c>
      <c r="J61" s="11">
        <f>VLOOKUP(B61,EQIT!B:O,6,FALSE)</f>
        <v>1205696</v>
      </c>
      <c r="K61" s="11">
        <f>VLOOKUP(B61,DEBT!B:O,6,FALSE)</f>
        <v>812713</v>
      </c>
      <c r="L61" s="11">
        <f>VLOOKUP(B61,REV!B:O,6,FALSE)</f>
        <v>2005394</v>
      </c>
      <c r="M61" s="11">
        <f>VLOOKUP(B61,RoA!B:O,6,FALSE)</f>
        <v>7.04</v>
      </c>
      <c r="N61" s="11">
        <f>VLOOKUP(B61,RoE!B:O,6,FALSE)</f>
        <v>15.71</v>
      </c>
      <c r="O61" s="11">
        <f>VLOOKUP(B61,ASSET!B:P,6,FALSE)</f>
        <v>2697890</v>
      </c>
      <c r="P61" s="11">
        <f>VLOOKUP(B61,MCAP!B:P,6,FALSE)</f>
        <v>3328182</v>
      </c>
      <c r="Q61" s="11">
        <f>VLOOKUP(B61,MB!B:O,6,FALSE)</f>
        <v>2.62</v>
      </c>
    </row>
    <row r="62" spans="1:17" x14ac:dyDescent="0.3">
      <c r="A62" s="20" t="s">
        <v>14</v>
      </c>
      <c r="B62" s="20">
        <v>906979</v>
      </c>
      <c r="C62" s="21">
        <f>VLOOKUP(B62,ESGC!B:M,$C$2,FALSE)</f>
        <v>60.838314709036901</v>
      </c>
      <c r="D62" s="21" t="str">
        <f t="shared" si="0"/>
        <v>B</v>
      </c>
      <c r="E62" s="21">
        <f>VLOOKUP(B62,ESG!A:M,'2009'!$E$2,FALSE)</f>
        <v>60.838314709036901</v>
      </c>
      <c r="F62" s="11" t="b">
        <f t="shared" si="1"/>
        <v>1</v>
      </c>
      <c r="G62" s="23" t="str">
        <f t="shared" si="2"/>
        <v>B</v>
      </c>
      <c r="H62" s="11">
        <f>VLOOKUP(B62,NI!C:P,6,FALSE)</f>
        <v>111000</v>
      </c>
      <c r="I62" s="11">
        <f>VLOOKUP(B62,EBITDA!B:O,6,FALSE)</f>
        <v>516500</v>
      </c>
      <c r="J62" s="11">
        <f>VLOOKUP(B62,EQIT!B:O,6,FALSE)</f>
        <v>2772600</v>
      </c>
      <c r="K62" s="11">
        <f>VLOOKUP(B62,DEBT!B:O,6,FALSE)</f>
        <v>2696000</v>
      </c>
      <c r="L62" s="11">
        <f>VLOOKUP(B62,REV!B:O,6,FALSE)</f>
        <v>3432800</v>
      </c>
      <c r="M62" s="11">
        <f>VLOOKUP(B62,RoA!B:O,6,FALSE)</f>
        <v>2.16</v>
      </c>
      <c r="N62" s="11">
        <f>VLOOKUP(B62,RoE!B:O,6,FALSE)</f>
        <v>3.97</v>
      </c>
      <c r="O62" s="11">
        <f>VLOOKUP(B62,ASSET!B:P,6,FALSE)</f>
        <v>9036000</v>
      </c>
      <c r="P62" s="11">
        <f>VLOOKUP(B62,MCAP!B:P,6,FALSE)</f>
        <v>3348466</v>
      </c>
      <c r="Q62" s="11">
        <f>VLOOKUP(B62,MB!B:O,6,FALSE)</f>
        <v>1.1200000000000001</v>
      </c>
    </row>
    <row r="63" spans="1:17" x14ac:dyDescent="0.3">
      <c r="A63" s="20" t="s">
        <v>17</v>
      </c>
      <c r="B63" s="20">
        <v>904853</v>
      </c>
      <c r="C63" s="21">
        <f>VLOOKUP(B63,ESGC!B:M,$C$2,FALSE)</f>
        <v>57.778765576831198</v>
      </c>
      <c r="D63" s="21" t="str">
        <f t="shared" si="0"/>
        <v>B</v>
      </c>
      <c r="E63" s="21">
        <f>VLOOKUP(B63,ESG!A:M,'2009'!$E$2,FALSE)</f>
        <v>57.778765576831198</v>
      </c>
      <c r="F63" s="11" t="b">
        <f t="shared" si="1"/>
        <v>1</v>
      </c>
      <c r="G63" s="23" t="str">
        <f t="shared" si="2"/>
        <v>B</v>
      </c>
      <c r="H63" s="11">
        <f>VLOOKUP(B63,NI!C:P,6,FALSE)</f>
        <v>3206000</v>
      </c>
      <c r="I63" s="11">
        <f>VLOOKUP(B63,EBITDA!B:O,6,FALSE)</f>
        <v>5757000</v>
      </c>
      <c r="J63" s="11">
        <f>VLOOKUP(B63,EQIT!B:O,6,FALSE)</f>
        <v>4069000</v>
      </c>
      <c r="K63" s="11">
        <f>VLOOKUP(B63,DEBT!B:O,6,FALSE)</f>
        <v>11960000</v>
      </c>
      <c r="L63" s="11">
        <f>VLOOKUP(B63,REV!B:O,6,FALSE)</f>
        <v>16824000</v>
      </c>
      <c r="M63" s="11">
        <f>VLOOKUP(B63,RoA!B:O,6,FALSE)</f>
        <v>12.45</v>
      </c>
      <c r="N63" s="11">
        <f>VLOOKUP(B63,RoE!B:O,6,FALSE)</f>
        <v>92.97</v>
      </c>
      <c r="O63" s="11">
        <f>VLOOKUP(B63,ASSET!B:P,6,FALSE)</f>
        <v>36677000</v>
      </c>
      <c r="P63" s="11">
        <f>VLOOKUP(B63,MCAP!B:P,6,FALSE)</f>
        <v>40752442</v>
      </c>
      <c r="Q63" s="11">
        <f>VLOOKUP(B63,MB!B:O,6,FALSE)</f>
        <v>9.14</v>
      </c>
    </row>
    <row r="64" spans="1:17" x14ac:dyDescent="0.3">
      <c r="A64" s="20" t="s">
        <v>19</v>
      </c>
      <c r="B64" s="20">
        <v>670942</v>
      </c>
      <c r="C64" s="21">
        <f>VLOOKUP(B64,ESGC!B:M,$C$2,FALSE)</f>
        <v>55.989595545134797</v>
      </c>
      <c r="D64" s="21" t="str">
        <f t="shared" si="0"/>
        <v>B</v>
      </c>
      <c r="E64" s="21">
        <f>VLOOKUP(B64,ESG!A:M,'2009'!$E$2,FALSE)</f>
        <v>55.989595545134797</v>
      </c>
      <c r="F64" s="11" t="b">
        <f t="shared" si="1"/>
        <v>1</v>
      </c>
      <c r="G64" s="23" t="str">
        <f t="shared" si="2"/>
        <v>B</v>
      </c>
      <c r="H64" s="11">
        <f>VLOOKUP(B64,NI!C:P,6,FALSE)</f>
        <v>612000</v>
      </c>
      <c r="I64" s="11">
        <f>VLOOKUP(B64,EBITDA!B:O,6,FALSE)</f>
        <v>2229000</v>
      </c>
      <c r="J64" s="11">
        <f>VLOOKUP(B64,EQIT!B:O,6,FALSE)</f>
        <v>7853000</v>
      </c>
      <c r="K64" s="11">
        <f>VLOOKUP(B64,DEBT!B:O,6,FALSE)</f>
        <v>8167000</v>
      </c>
      <c r="L64" s="11">
        <f>VLOOKUP(B64,REV!B:O,6,FALSE)</f>
        <v>7090000</v>
      </c>
      <c r="M64" s="11">
        <f>VLOOKUP(B64,RoA!B:O,6,FALSE)</f>
        <v>3.96</v>
      </c>
      <c r="N64" s="11">
        <f>VLOOKUP(B64,RoE!B:O,6,FALSE)</f>
        <v>8.26</v>
      </c>
      <c r="O64" s="11">
        <f>VLOOKUP(B64,ASSET!B:P,6,FALSE)</f>
        <v>23790000</v>
      </c>
      <c r="P64" s="11">
        <f>VLOOKUP(B64,MCAP!B:P,6,FALSE)</f>
        <v>6635330</v>
      </c>
      <c r="Q64" s="11">
        <f>VLOOKUP(B64,MB!B:O,6,FALSE)</f>
        <v>0.69</v>
      </c>
    </row>
    <row r="65" spans="1:17" x14ac:dyDescent="0.3">
      <c r="A65" s="20" t="s">
        <v>24</v>
      </c>
      <c r="B65" s="20" t="s">
        <v>353</v>
      </c>
      <c r="C65" s="21">
        <f>VLOOKUP(B65,ESGC!B:M,$C$2,FALSE)</f>
        <v>67.714186576114102</v>
      </c>
      <c r="D65" s="21" t="str">
        <f t="shared" si="0"/>
        <v>B</v>
      </c>
      <c r="E65" s="21">
        <f>VLOOKUP(B65,ESG!A:M,'2009'!$E$2,FALSE)</f>
        <v>67.714186576114102</v>
      </c>
      <c r="F65" s="11" t="b">
        <f t="shared" si="1"/>
        <v>1</v>
      </c>
      <c r="G65" s="23" t="str">
        <f t="shared" si="2"/>
        <v>B</v>
      </c>
      <c r="H65" s="11">
        <f>VLOOKUP(B65,NI!C:P,6,FALSE)</f>
        <v>722000</v>
      </c>
      <c r="I65" s="11">
        <f>VLOOKUP(B65,EBITDA!B:O,6,FALSE)</f>
        <v>1527000</v>
      </c>
      <c r="J65" s="11">
        <f>VLOOKUP(B65,EQIT!B:O,6,FALSE)</f>
        <v>9273000</v>
      </c>
      <c r="K65" s="11">
        <f>VLOOKUP(B65,DEBT!B:O,6,FALSE)</f>
        <v>2249000</v>
      </c>
      <c r="L65" s="11">
        <f>VLOOKUP(B65,REV!B:O,6,FALSE)</f>
        <v>7830000</v>
      </c>
      <c r="M65" s="11">
        <f>VLOOKUP(B65,RoA!B:O,6,FALSE)</f>
        <v>0.86</v>
      </c>
      <c r="N65" s="11">
        <f>VLOOKUP(B65,RoE!B:O,6,FALSE)</f>
        <v>9.35</v>
      </c>
      <c r="O65" s="11">
        <f>VLOOKUP(B65,ASSET!B:P,6,FALSE)</f>
        <v>113391000</v>
      </c>
      <c r="P65" s="11">
        <f>VLOOKUP(B65,MCAP!B:P,6,FALSE)</f>
        <v>9902982</v>
      </c>
      <c r="Q65" s="11">
        <f>VLOOKUP(B65,MB!B:O,6,FALSE)</f>
        <v>0.9</v>
      </c>
    </row>
    <row r="66" spans="1:17" x14ac:dyDescent="0.3">
      <c r="A66" s="20" t="s">
        <v>30</v>
      </c>
      <c r="B66" s="20">
        <v>922817</v>
      </c>
      <c r="C66" s="21">
        <f>VLOOKUP(B66,ESGC!B:M,$C$2,FALSE)</f>
        <v>63.6612811791383</v>
      </c>
      <c r="D66" s="21" t="str">
        <f t="shared" si="0"/>
        <v>B</v>
      </c>
      <c r="E66" s="21">
        <f>VLOOKUP(B66,ESG!A:M,'2009'!$E$2,FALSE)</f>
        <v>63.6612811791383</v>
      </c>
      <c r="F66" s="11" t="b">
        <f t="shared" si="1"/>
        <v>1</v>
      </c>
      <c r="G66" s="23" t="str">
        <f t="shared" si="2"/>
        <v>B</v>
      </c>
      <c r="H66" s="11">
        <f>VLOOKUP(B66,NI!C:P,6,FALSE)</f>
        <v>639000</v>
      </c>
      <c r="I66" s="11">
        <f>VLOOKUP(B66,EBITDA!B:O,6,FALSE)</f>
        <v>1312000</v>
      </c>
      <c r="J66" s="11">
        <f>VLOOKUP(B66,EQIT!B:O,6,FALSE)</f>
        <v>5335000</v>
      </c>
      <c r="K66" s="11">
        <f>VLOOKUP(B66,DEBT!B:O,6,FALSE)</f>
        <v>2008000</v>
      </c>
      <c r="L66" s="11">
        <f>VLOOKUP(B66,REV!B:O,6,FALSE)</f>
        <v>7595000</v>
      </c>
      <c r="M66" s="11">
        <f>VLOOKUP(B66,RoA!B:O,6,FALSE)</f>
        <v>3.75</v>
      </c>
      <c r="N66" s="11">
        <f>VLOOKUP(B66,RoE!B:O,6,FALSE)</f>
        <v>14.09</v>
      </c>
      <c r="O66" s="11">
        <f>VLOOKUP(B66,ASSET!B:P,6,FALSE)</f>
        <v>22077000</v>
      </c>
      <c r="P66" s="11">
        <f>VLOOKUP(B66,MCAP!B:P,6,FALSE)</f>
        <v>10209942</v>
      </c>
      <c r="Q66" s="11">
        <f>VLOOKUP(B66,MB!B:O,6,FALSE)</f>
        <v>2.15</v>
      </c>
    </row>
    <row r="67" spans="1:17" x14ac:dyDescent="0.3">
      <c r="A67" s="20" t="s">
        <v>43</v>
      </c>
      <c r="B67" s="20">
        <v>921161</v>
      </c>
      <c r="C67" s="21">
        <f>VLOOKUP(B67,ESGC!B:M,$C$2,FALSE)</f>
        <v>74.947154161781896</v>
      </c>
      <c r="D67" s="21" t="str">
        <f t="shared" si="0"/>
        <v>B</v>
      </c>
      <c r="E67" s="21">
        <f>VLOOKUP(B67,ESG!A:M,'2009'!$E$2,FALSE)</f>
        <v>74.947154161781896</v>
      </c>
      <c r="F67" s="11" t="b">
        <f t="shared" si="1"/>
        <v>1</v>
      </c>
      <c r="G67" s="23" t="str">
        <f t="shared" si="2"/>
        <v>B</v>
      </c>
      <c r="H67" s="11">
        <f>VLOOKUP(B67,NI!C:P,6,FALSE)</f>
        <v>-746700</v>
      </c>
      <c r="I67" s="11">
        <f>VLOOKUP(B67,EBITDA!B:O,6,FALSE)</f>
        <v>-445200</v>
      </c>
      <c r="J67" s="11">
        <f>VLOOKUP(B67,EQIT!B:O,6,FALSE)</f>
        <v>1362600</v>
      </c>
      <c r="K67" s="11">
        <f>VLOOKUP(B67,DEBT!B:O,6,FALSE)</f>
        <v>1624300</v>
      </c>
      <c r="L67" s="11">
        <f>VLOOKUP(B67,REV!B:O,6,FALSE)</f>
        <v>5952700</v>
      </c>
      <c r="M67" s="11">
        <f>VLOOKUP(B67,RoA!B:O,6,FALSE)</f>
        <v>-12.61</v>
      </c>
      <c r="N67" s="11">
        <f>VLOOKUP(B67,RoE!B:O,6,FALSE)</f>
        <v>-47.98</v>
      </c>
      <c r="O67" s="11">
        <f>VLOOKUP(B67,ASSET!B:P,6,FALSE)</f>
        <v>5002800</v>
      </c>
      <c r="P67" s="11">
        <f>VLOOKUP(B67,MCAP!B:P,6,FALSE)</f>
        <v>3842397</v>
      </c>
      <c r="Q67" s="11">
        <f>VLOOKUP(B67,MB!B:O,6,FALSE)</f>
        <v>2.94</v>
      </c>
    </row>
    <row r="68" spans="1:17" x14ac:dyDescent="0.3">
      <c r="A68" s="20" t="s">
        <v>45</v>
      </c>
      <c r="B68" s="20">
        <v>932060</v>
      </c>
      <c r="C68" s="21">
        <f>VLOOKUP(B68,ESGC!B:M,$C$2,FALSE)</f>
        <v>59.454907050745199</v>
      </c>
      <c r="D68" s="21" t="str">
        <f t="shared" ref="D68:D131" si="3">IF(C68&gt;75,"A",IF(C68&gt;50,"B",IF(C68&gt;25,"C","D")))</f>
        <v>B</v>
      </c>
      <c r="E68" s="21">
        <f>VLOOKUP(B68,ESG!A:M,'2009'!$E$2,FALSE)</f>
        <v>59.454907050745199</v>
      </c>
      <c r="F68" s="11" t="b">
        <f t="shared" ref="F68:F131" si="4">C68=E68</f>
        <v>1</v>
      </c>
      <c r="G68" s="23" t="str">
        <f t="shared" ref="G68:G131" si="5">IF(E68&gt;75,"A",IF(E68&gt;50,"B",IF(E68&gt;25,"C","D")))</f>
        <v>B</v>
      </c>
      <c r="H68" s="11">
        <f>VLOOKUP(B68,NI!C:P,6,FALSE)</f>
        <v>387900</v>
      </c>
      <c r="I68" s="11">
        <f>VLOOKUP(B68,EBITDA!B:O,6,FALSE)</f>
        <v>931700</v>
      </c>
      <c r="J68" s="11">
        <f>VLOOKUP(B68,EQIT!B:O,6,FALSE)</f>
        <v>1581300</v>
      </c>
      <c r="K68" s="11">
        <f>VLOOKUP(B68,DEBT!B:O,6,FALSE)</f>
        <v>2596200</v>
      </c>
      <c r="L68" s="11">
        <f>VLOOKUP(B68,REV!B:O,6,FALSE)</f>
        <v>7345300</v>
      </c>
      <c r="M68" s="11">
        <f>VLOOKUP(B68,RoA!B:O,6,FALSE)</f>
        <v>7.17</v>
      </c>
      <c r="N68" s="11">
        <f>VLOOKUP(B68,RoE!B:O,6,FALSE)</f>
        <v>29.09</v>
      </c>
      <c r="O68" s="11">
        <f>VLOOKUP(B68,ASSET!B:P,6,FALSE)</f>
        <v>6459300</v>
      </c>
      <c r="P68" s="11">
        <f>VLOOKUP(B68,MCAP!B:P,6,FALSE)</f>
        <v>4860863</v>
      </c>
      <c r="Q68" s="11">
        <f>VLOOKUP(B68,MB!B:O,6,FALSE)</f>
        <v>3.03</v>
      </c>
    </row>
    <row r="69" spans="1:17" x14ac:dyDescent="0.3">
      <c r="A69" s="20" t="s">
        <v>55</v>
      </c>
      <c r="B69" s="20">
        <v>894371</v>
      </c>
      <c r="C69" s="21">
        <f>VLOOKUP(B69,ESGC!B:M,$C$2,FALSE)</f>
        <v>61.212745864269799</v>
      </c>
      <c r="D69" s="21" t="str">
        <f t="shared" si="3"/>
        <v>B</v>
      </c>
      <c r="E69" s="21">
        <f>VLOOKUP(B69,ESG!A:M,'2009'!$E$2,FALSE)</f>
        <v>61.212745864269799</v>
      </c>
      <c r="F69" s="11" t="b">
        <f t="shared" si="4"/>
        <v>1</v>
      </c>
      <c r="G69" s="23" t="str">
        <f t="shared" si="5"/>
        <v>B</v>
      </c>
      <c r="H69" s="11">
        <f>VLOOKUP(B69,NI!C:P,6,FALSE)</f>
        <v>231014</v>
      </c>
      <c r="I69" s="11">
        <f>VLOOKUP(B69,EBITDA!B:O,6,FALSE)</f>
        <v>906955</v>
      </c>
      <c r="J69" s="11">
        <f>VLOOKUP(B69,EQIT!B:O,6,FALSE)</f>
        <v>4446002</v>
      </c>
      <c r="K69" s="11">
        <f>VLOOKUP(B69,DEBT!B:O,6,FALSE)</f>
        <v>6719771</v>
      </c>
      <c r="L69" s="11">
        <f>VLOOKUP(B69,REV!B:O,6,FALSE)</f>
        <v>1522249</v>
      </c>
      <c r="M69" s="11">
        <f>VLOOKUP(B69,RoA!B:O,6,FALSE)</f>
        <v>3.79</v>
      </c>
      <c r="N69" s="11">
        <f>VLOOKUP(B69,RoE!B:O,6,FALSE)</f>
        <v>5.79</v>
      </c>
      <c r="O69" s="11">
        <f>VLOOKUP(B69,ASSET!B:P,6,FALSE)</f>
        <v>12348703</v>
      </c>
      <c r="P69" s="11">
        <f>VLOOKUP(B69,MCAP!B:P,6,FALSE)</f>
        <v>9314682</v>
      </c>
      <c r="Q69" s="11">
        <f>VLOOKUP(B69,MB!B:O,6,FALSE)</f>
        <v>2.2000000000000002</v>
      </c>
    </row>
    <row r="70" spans="1:17" x14ac:dyDescent="0.3">
      <c r="A70" s="20" t="s">
        <v>61</v>
      </c>
      <c r="B70" s="20">
        <v>905075</v>
      </c>
      <c r="C70" s="21">
        <f>VLOOKUP(B70,ESGC!B:M,$C$2,FALSE)</f>
        <v>69.988139460836294</v>
      </c>
      <c r="D70" s="21" t="str">
        <f t="shared" si="3"/>
        <v>B</v>
      </c>
      <c r="E70" s="21">
        <f>VLOOKUP(B70,ESG!A:M,'2009'!$E$2,FALSE)</f>
        <v>69.988139460836294</v>
      </c>
      <c r="F70" s="11" t="b">
        <f t="shared" si="4"/>
        <v>1</v>
      </c>
      <c r="G70" s="23" t="str">
        <f t="shared" si="5"/>
        <v>B</v>
      </c>
      <c r="H70" s="11">
        <f>VLOOKUP(B70,NI!C:P,6,FALSE)</f>
        <v>732000</v>
      </c>
      <c r="I70" s="11">
        <f>VLOOKUP(B70,EBITDA!B:O,6,FALSE)</f>
        <v>1452000</v>
      </c>
      <c r="J70" s="11">
        <f>VLOOKUP(B70,EQIT!B:O,6,FALSE)</f>
        <v>728000</v>
      </c>
      <c r="K70" s="11">
        <f>VLOOKUP(B70,DEBT!B:O,6,FALSE)</f>
        <v>2624000</v>
      </c>
      <c r="L70" s="11">
        <f>VLOOKUP(B70,REV!B:O,6,FALSE)</f>
        <v>7586000</v>
      </c>
      <c r="M70" s="11">
        <f>VLOOKUP(B70,RoA!B:O,6,FALSE)</f>
        <v>12.92</v>
      </c>
      <c r="N70" s="11">
        <f>VLOOKUP(B70,RoE!B:O,6,FALSE)</f>
        <v>71.95</v>
      </c>
      <c r="O70" s="11">
        <f>VLOOKUP(B70,ASSET!B:P,6,FALSE)</f>
        <v>6032000</v>
      </c>
      <c r="P70" s="11">
        <f>VLOOKUP(B70,MCAP!B:P,6,FALSE)</f>
        <v>11593400</v>
      </c>
      <c r="Q70" s="11">
        <f>VLOOKUP(B70,MB!B:O,6,FALSE)</f>
        <v>12.04</v>
      </c>
    </row>
    <row r="71" spans="1:17" x14ac:dyDescent="0.3">
      <c r="A71" s="20" t="s">
        <v>62</v>
      </c>
      <c r="B71" s="20">
        <v>134843</v>
      </c>
      <c r="C71" s="21">
        <f>VLOOKUP(B71,ESGC!B:M,$C$2,FALSE)</f>
        <v>59.157245640062598</v>
      </c>
      <c r="D71" s="21" t="str">
        <f t="shared" si="3"/>
        <v>B</v>
      </c>
      <c r="E71" s="21">
        <f>VLOOKUP(B71,ESG!A:M,'2009'!$E$2,FALSE)</f>
        <v>59.157245640062598</v>
      </c>
      <c r="F71" s="11" t="b">
        <f t="shared" si="4"/>
        <v>1</v>
      </c>
      <c r="G71" s="23" t="str">
        <f t="shared" si="5"/>
        <v>B</v>
      </c>
      <c r="H71" s="11">
        <f>VLOOKUP(B71,NI!C:P,6,FALSE)</f>
        <v>319873</v>
      </c>
      <c r="I71" s="11">
        <f>VLOOKUP(B71,EBITDA!B:O,6,FALSE)</f>
        <v>2537653</v>
      </c>
      <c r="J71" s="11">
        <f>VLOOKUP(B71,EQIT!B:O,6,FALSE)</f>
        <v>26589410</v>
      </c>
      <c r="K71" s="11">
        <f>VLOOKUP(B71,DEBT!B:O,6,FALSE)</f>
        <v>123384368</v>
      </c>
      <c r="L71" s="11">
        <f>VLOOKUP(B71,REV!B:O,6,FALSE)</f>
        <v>15982688</v>
      </c>
      <c r="M71" s="11">
        <f>VLOOKUP(B71,RoA!B:O,6,FALSE)</f>
        <v>0.87</v>
      </c>
      <c r="N71" s="11">
        <f>VLOOKUP(B71,RoE!B:O,6,FALSE)</f>
        <v>1.29</v>
      </c>
      <c r="O71" s="11">
        <f>VLOOKUP(B71,ASSET!B:P,6,FALSE)</f>
        <v>169646363</v>
      </c>
      <c r="P71" s="11">
        <f>VLOOKUP(B71,MCAP!B:P,6,FALSE)</f>
        <v>17451225</v>
      </c>
      <c r="Q71" s="11">
        <f>VLOOKUP(B71,MB!B:O,6,FALSE)</f>
        <v>0.64</v>
      </c>
    </row>
    <row r="72" spans="1:17" x14ac:dyDescent="0.3">
      <c r="A72" s="20" t="s">
        <v>68</v>
      </c>
      <c r="B72" s="20" t="s">
        <v>357</v>
      </c>
      <c r="C72" s="21">
        <f>VLOOKUP(B72,ESGC!B:M,$C$2,FALSE)</f>
        <v>51.347365698917301</v>
      </c>
      <c r="D72" s="21" t="str">
        <f t="shared" si="3"/>
        <v>B</v>
      </c>
      <c r="E72" s="21">
        <f>VLOOKUP(B72,ESG!A:M,'2009'!$E$2,FALSE)</f>
        <v>51.347365698917301</v>
      </c>
      <c r="F72" s="11" t="b">
        <f t="shared" si="4"/>
        <v>1</v>
      </c>
      <c r="G72" s="23" t="str">
        <f t="shared" si="5"/>
        <v>B</v>
      </c>
      <c r="H72" s="11">
        <f>VLOOKUP(B72,NI!C:P,6,FALSE)</f>
        <v>226500</v>
      </c>
      <c r="I72" s="11">
        <f>VLOOKUP(B72,EBITDA!B:O,6,FALSE)</f>
        <v>1567300</v>
      </c>
      <c r="J72" s="11">
        <f>VLOOKUP(B72,EQIT!B:O,6,FALSE)</f>
        <v>9019400</v>
      </c>
      <c r="K72" s="11">
        <f>VLOOKUP(B72,DEBT!B:O,6,FALSE)</f>
        <v>6996900</v>
      </c>
      <c r="L72" s="11">
        <f>VLOOKUP(B72,REV!B:O,6,FALSE)</f>
        <v>13014600</v>
      </c>
      <c r="M72" s="11">
        <f>VLOOKUP(B72,RoA!B:O,6,FALSE)</f>
        <v>2.15</v>
      </c>
      <c r="N72" s="11">
        <f>VLOOKUP(B72,RoE!B:O,6,FALSE)</f>
        <v>2.57</v>
      </c>
      <c r="O72" s="11">
        <f>VLOOKUP(B72,ASSET!B:P,6,FALSE)</f>
        <v>26962000</v>
      </c>
      <c r="P72" s="11">
        <f>VLOOKUP(B72,MCAP!B:P,6,FALSE)</f>
        <v>9480940</v>
      </c>
      <c r="Q72" s="11">
        <f>VLOOKUP(B72,MB!B:O,6,FALSE)</f>
        <v>0.94</v>
      </c>
    </row>
    <row r="73" spans="1:17" x14ac:dyDescent="0.3">
      <c r="A73" s="20" t="s">
        <v>69</v>
      </c>
      <c r="B73" s="20" t="s">
        <v>358</v>
      </c>
      <c r="C73" s="21">
        <f>VLOOKUP(B73,ESGC!B:M,$C$2,FALSE)</f>
        <v>59.585758130589902</v>
      </c>
      <c r="D73" s="21" t="str">
        <f t="shared" si="3"/>
        <v>B</v>
      </c>
      <c r="E73" s="21">
        <f>VLOOKUP(B73,ESG!A:M,'2009'!$E$2,FALSE)</f>
        <v>59.585758130589902</v>
      </c>
      <c r="F73" s="11" t="b">
        <f t="shared" si="4"/>
        <v>1</v>
      </c>
      <c r="G73" s="23" t="str">
        <f t="shared" si="5"/>
        <v>B</v>
      </c>
      <c r="H73" s="11">
        <f>VLOOKUP(B73,NI!C:P,6,FALSE)</f>
        <v>478000</v>
      </c>
      <c r="I73" s="11">
        <f>VLOOKUP(B73,EBITDA!B:O,6,FALSE)</f>
        <v>719000</v>
      </c>
      <c r="J73" s="11">
        <f>VLOOKUP(B73,EQIT!B:O,6,FALSE)</f>
        <v>584000</v>
      </c>
      <c r="K73" s="11">
        <f>VLOOKUP(B73,DEBT!B:O,6,FALSE)</f>
        <v>3501000</v>
      </c>
      <c r="L73" s="11">
        <f>VLOOKUP(B73,REV!B:O,6,FALSE)</f>
        <v>5082000</v>
      </c>
      <c r="M73" s="11">
        <f>VLOOKUP(B73,RoA!B:O,6,FALSE)</f>
        <v>8.26</v>
      </c>
      <c r="N73" s="11">
        <f>VLOOKUP(B73,RoE!B:O,6,FALSE)</f>
        <v>124.8</v>
      </c>
      <c r="O73" s="11">
        <f>VLOOKUP(B73,ASSET!B:P,6,FALSE)</f>
        <v>7926000</v>
      </c>
      <c r="P73" s="11">
        <f>VLOOKUP(B73,MCAP!B:P,6,FALSE)</f>
        <v>4635050</v>
      </c>
      <c r="Q73" s="11" t="e">
        <f>VLOOKUP(B73,MB!B:O,6,FALSE)</f>
        <v>#N/A</v>
      </c>
    </row>
    <row r="74" spans="1:17" x14ac:dyDescent="0.3">
      <c r="A74" s="20" t="s">
        <v>70</v>
      </c>
      <c r="B74" s="20">
        <v>755790</v>
      </c>
      <c r="C74" s="21">
        <f>VLOOKUP(B74,ESGC!B:M,$C$2,FALSE)</f>
        <v>52.436849925705801</v>
      </c>
      <c r="D74" s="21" t="str">
        <f t="shared" si="3"/>
        <v>B</v>
      </c>
      <c r="E74" s="21">
        <f>VLOOKUP(B74,ESG!A:M,'2009'!$E$2,FALSE)</f>
        <v>52.436849925705801</v>
      </c>
      <c r="F74" s="11" t="b">
        <f t="shared" si="4"/>
        <v>1</v>
      </c>
      <c r="G74" s="23" t="str">
        <f t="shared" si="5"/>
        <v>B</v>
      </c>
      <c r="H74" s="11">
        <f>VLOOKUP(B74,NI!C:P,6,FALSE)</f>
        <v>776747</v>
      </c>
      <c r="I74" s="11">
        <f>VLOOKUP(B74,EBITDA!B:O,6,FALSE)</f>
        <v>1104840</v>
      </c>
      <c r="J74" s="11">
        <f>VLOOKUP(B74,EQIT!B:O,6,FALSE)</f>
        <v>4394606</v>
      </c>
      <c r="K74" s="11">
        <f>VLOOKUP(B74,DEBT!B:O,6,FALSE)</f>
        <v>25063</v>
      </c>
      <c r="L74" s="11">
        <f>VLOOKUP(B74,REV!B:O,6,FALSE)</f>
        <v>2726322</v>
      </c>
      <c r="M74" s="11">
        <f>VLOOKUP(B74,RoA!B:O,6,FALSE)</f>
        <v>16.39</v>
      </c>
      <c r="N74" s="11">
        <f>VLOOKUP(B74,RoE!B:O,6,FALSE)</f>
        <v>19.7</v>
      </c>
      <c r="O74" s="11">
        <f>VLOOKUP(B74,ASSET!B:P,6,FALSE)</f>
        <v>5229029</v>
      </c>
      <c r="P74" s="11">
        <f>VLOOKUP(B74,MCAP!B:P,6,FALSE)</f>
        <v>25573349</v>
      </c>
      <c r="Q74" s="11">
        <f>VLOOKUP(B74,MB!B:O,6,FALSE)</f>
        <v>5.48</v>
      </c>
    </row>
    <row r="75" spans="1:17" x14ac:dyDescent="0.3">
      <c r="A75" s="20" t="s">
        <v>74</v>
      </c>
      <c r="B75" s="20">
        <v>328314</v>
      </c>
      <c r="C75" s="21">
        <f>VLOOKUP(B75,ESGC!B:M,$C$2,FALSE)</f>
        <v>66.862165178571402</v>
      </c>
      <c r="D75" s="21" t="str">
        <f t="shared" si="3"/>
        <v>B</v>
      </c>
      <c r="E75" s="21">
        <f>VLOOKUP(B75,ESG!A:M,'2009'!$E$2,FALSE)</f>
        <v>66.862165178571402</v>
      </c>
      <c r="F75" s="11" t="b">
        <f t="shared" si="4"/>
        <v>1</v>
      </c>
      <c r="G75" s="23" t="str">
        <f t="shared" si="5"/>
        <v>B</v>
      </c>
      <c r="H75" s="11">
        <f>VLOOKUP(B75,NI!C:P,6,FALSE)</f>
        <v>2549000</v>
      </c>
      <c r="I75" s="11" t="str">
        <f>VLOOKUP(B75,EBITDA!B:O,6,FALSE)</f>
        <v>NA</v>
      </c>
      <c r="J75" s="11">
        <f>VLOOKUP(B75,EQIT!B:O,6,FALSE)</f>
        <v>19010000</v>
      </c>
      <c r="K75" s="11">
        <f>VLOOKUP(B75,DEBT!B:O,6,FALSE)</f>
        <v>3628000</v>
      </c>
      <c r="L75" s="11">
        <f>VLOOKUP(B75,REV!B:O,6,FALSE)</f>
        <v>15472000</v>
      </c>
      <c r="M75" s="11">
        <f>VLOOKUP(B75,RoA!B:O,6,FALSE)</f>
        <v>3.67</v>
      </c>
      <c r="N75" s="11">
        <f>VLOOKUP(B75,RoE!B:O,6,FALSE)</f>
        <v>14.5</v>
      </c>
      <c r="O75" s="11">
        <f>VLOOKUP(B75,ASSET!B:P,6,FALSE)</f>
        <v>76826000</v>
      </c>
      <c r="P75" s="11">
        <f>VLOOKUP(B75,MCAP!B:P,6,FALSE)</f>
        <v>16960843</v>
      </c>
      <c r="Q75" s="11">
        <f>VLOOKUP(B75,MB!B:O,6,FALSE)</f>
        <v>0.88</v>
      </c>
    </row>
    <row r="76" spans="1:17" x14ac:dyDescent="0.3">
      <c r="A76" s="20" t="s">
        <v>75</v>
      </c>
      <c r="B76" s="20">
        <v>912278</v>
      </c>
      <c r="C76" s="21">
        <f>VLOOKUP(B76,ESGC!B:M,$C$2,FALSE)</f>
        <v>55.180271776549603</v>
      </c>
      <c r="D76" s="21" t="str">
        <f t="shared" si="3"/>
        <v>B</v>
      </c>
      <c r="E76" s="21">
        <f>VLOOKUP(B76,ESG!A:M,'2009'!$E$2,FALSE)</f>
        <v>55.180271776549603</v>
      </c>
      <c r="F76" s="11" t="b">
        <f t="shared" si="4"/>
        <v>1</v>
      </c>
      <c r="G76" s="23" t="str">
        <f t="shared" si="5"/>
        <v>B</v>
      </c>
      <c r="H76" s="11">
        <f>VLOOKUP(B76,NI!C:P,6,FALSE)</f>
        <v>1302000</v>
      </c>
      <c r="I76" s="11">
        <f>VLOOKUP(B76,EBITDA!B:O,6,FALSE)</f>
        <v>2332000</v>
      </c>
      <c r="J76" s="11">
        <f>VLOOKUP(B76,EQIT!B:O,6,FALSE)</f>
        <v>5065000</v>
      </c>
      <c r="K76" s="11">
        <f>VLOOKUP(B76,DEBT!B:O,6,FALSE)</f>
        <v>2540000</v>
      </c>
      <c r="L76" s="11">
        <f>VLOOKUP(B76,REV!B:O,6,FALSE)</f>
        <v>18461000</v>
      </c>
      <c r="M76" s="11">
        <f>VLOOKUP(B76,RoA!B:O,6,FALSE)</f>
        <v>3.45</v>
      </c>
      <c r="N76" s="11">
        <f>VLOOKUP(B76,RoE!B:O,6,FALSE)</f>
        <v>29.56</v>
      </c>
      <c r="O76" s="11">
        <f>VLOOKUP(B76,ASSET!B:P,6,FALSE)</f>
        <v>41984000</v>
      </c>
      <c r="P76" s="11">
        <f>VLOOKUP(B76,MCAP!B:P,6,FALSE)</f>
        <v>9673044</v>
      </c>
      <c r="Q76" s="11">
        <f>VLOOKUP(B76,MB!B:O,6,FALSE)</f>
        <v>1.71</v>
      </c>
    </row>
    <row r="77" spans="1:17" x14ac:dyDescent="0.3">
      <c r="A77" s="20" t="s">
        <v>78</v>
      </c>
      <c r="B77" s="20">
        <v>944777</v>
      </c>
      <c r="C77" s="21">
        <f>VLOOKUP(B77,ESGC!B:M,$C$2,FALSE)</f>
        <v>50.758062719812401</v>
      </c>
      <c r="D77" s="21" t="str">
        <f t="shared" si="3"/>
        <v>B</v>
      </c>
      <c r="E77" s="21">
        <f>VLOOKUP(B77,ESG!A:M,'2009'!$E$2,FALSE)</f>
        <v>50.758062719812401</v>
      </c>
      <c r="F77" s="11" t="b">
        <f t="shared" si="4"/>
        <v>1</v>
      </c>
      <c r="G77" s="23" t="str">
        <f t="shared" si="5"/>
        <v>B</v>
      </c>
      <c r="H77" s="11">
        <f>VLOOKUP(B77,NI!C:P,6,FALSE)</f>
        <v>226357</v>
      </c>
      <c r="I77" s="11">
        <f>VLOOKUP(B77,EBITDA!B:O,6,FALSE)</f>
        <v>611935</v>
      </c>
      <c r="J77" s="11">
        <f>VLOOKUP(B77,EQIT!B:O,6,FALSE)</f>
        <v>2367409</v>
      </c>
      <c r="K77" s="11">
        <f>VLOOKUP(B77,DEBT!B:O,6,FALSE)</f>
        <v>786656</v>
      </c>
      <c r="L77" s="11">
        <f>VLOOKUP(B77,REV!B:O,6,FALSE)</f>
        <v>3774685</v>
      </c>
      <c r="M77" s="11">
        <f>VLOOKUP(B77,RoA!B:O,6,FALSE)</f>
        <v>6.88</v>
      </c>
      <c r="N77" s="11">
        <f>VLOOKUP(B77,RoE!B:O,6,FALSE)</f>
        <v>9.8000000000000007</v>
      </c>
      <c r="O77" s="11">
        <f>VLOOKUP(B77,ASSET!B:P,6,FALSE)</f>
        <v>3720951</v>
      </c>
      <c r="P77" s="11">
        <f>VLOOKUP(B77,MCAP!B:P,6,FALSE)</f>
        <v>3983240</v>
      </c>
      <c r="Q77" s="11">
        <f>VLOOKUP(B77,MB!B:O,6,FALSE)</f>
        <v>1.79</v>
      </c>
    </row>
    <row r="78" spans="1:17" x14ac:dyDescent="0.3">
      <c r="A78" s="20" t="s">
        <v>82</v>
      </c>
      <c r="B78" s="20">
        <v>916125</v>
      </c>
      <c r="C78" s="21">
        <f>VLOOKUP(B78,ESGC!B:M,$C$2,FALSE)</f>
        <v>66.512689929540301</v>
      </c>
      <c r="D78" s="21" t="str">
        <f t="shared" si="3"/>
        <v>B</v>
      </c>
      <c r="E78" s="21">
        <f>VLOOKUP(B78,ESG!A:M,'2009'!$E$2,FALSE)</f>
        <v>66.512689929540301</v>
      </c>
      <c r="F78" s="11" t="b">
        <f t="shared" si="4"/>
        <v>1</v>
      </c>
      <c r="G78" s="23" t="str">
        <f t="shared" si="5"/>
        <v>B</v>
      </c>
      <c r="H78" s="11">
        <f>VLOOKUP(B78,NI!C:P,6,FALSE)</f>
        <v>537000</v>
      </c>
      <c r="I78" s="11">
        <f>VLOOKUP(B78,EBITDA!B:O,6,FALSE)</f>
        <v>1154000</v>
      </c>
      <c r="J78" s="11">
        <f>VLOOKUP(B78,EQIT!B:O,6,FALSE)</f>
        <v>-175000</v>
      </c>
      <c r="K78" s="11">
        <f>VLOOKUP(B78,DEBT!B:O,6,FALSE)</f>
        <v>3149000</v>
      </c>
      <c r="L78" s="11">
        <f>VLOOKUP(B78,REV!B:O,6,FALSE)</f>
        <v>5450000</v>
      </c>
      <c r="M78" s="11">
        <f>VLOOKUP(B78,RoA!B:O,6,FALSE)</f>
        <v>13.9</v>
      </c>
      <c r="N78" s="11" t="str">
        <f>VLOOKUP(B78,RoE!B:O,6,FALSE)</f>
        <v>NA</v>
      </c>
      <c r="O78" s="11">
        <f>VLOOKUP(B78,ASSET!B:P,6,FALSE)</f>
        <v>4548000</v>
      </c>
      <c r="P78" s="11">
        <f>VLOOKUP(B78,MCAP!B:P,6,FALSE)</f>
        <v>8488637</v>
      </c>
      <c r="Q78" s="11">
        <f>VLOOKUP(B78,MB!B:O,6,FALSE)</f>
        <v>97.26</v>
      </c>
    </row>
    <row r="79" spans="1:17" x14ac:dyDescent="0.3">
      <c r="A79" s="20" t="s">
        <v>84</v>
      </c>
      <c r="B79" s="20">
        <v>901686</v>
      </c>
      <c r="C79" s="21">
        <f>VLOOKUP(B79,ESGC!B:M,$C$2,FALSE)</f>
        <v>52.419503562088501</v>
      </c>
      <c r="D79" s="21" t="str">
        <f t="shared" si="3"/>
        <v>B</v>
      </c>
      <c r="E79" s="21">
        <f>VLOOKUP(B79,ESG!A:M,'2009'!$E$2,FALSE)</f>
        <v>52.419503562088501</v>
      </c>
      <c r="F79" s="11" t="b">
        <f t="shared" si="4"/>
        <v>1</v>
      </c>
      <c r="G79" s="23" t="str">
        <f t="shared" si="5"/>
        <v>B</v>
      </c>
      <c r="H79" s="11">
        <f>VLOOKUP(B79,NI!C:P,6,FALSE)</f>
        <v>218000</v>
      </c>
      <c r="I79" s="11">
        <f>VLOOKUP(B79,EBITDA!B:O,6,FALSE)</f>
        <v>1342000</v>
      </c>
      <c r="J79" s="11">
        <f>VLOOKUP(B79,EQIT!B:O,6,FALSE)</f>
        <v>2602000</v>
      </c>
      <c r="K79" s="11">
        <f>VLOOKUP(B79,DEBT!B:O,6,FALSE)</f>
        <v>6826000</v>
      </c>
      <c r="L79" s="11">
        <f>VLOOKUP(B79,REV!B:O,6,FALSE)</f>
        <v>6198000</v>
      </c>
      <c r="M79" s="11">
        <f>VLOOKUP(B79,RoA!B:O,6,FALSE)</f>
        <v>3.39</v>
      </c>
      <c r="N79" s="11">
        <f>VLOOKUP(B79,RoE!B:O,6,FALSE)</f>
        <v>8.59</v>
      </c>
      <c r="O79" s="11">
        <f>VLOOKUP(B79,ASSET!B:P,6,FALSE)</f>
        <v>15256000</v>
      </c>
      <c r="P79" s="11">
        <f>VLOOKUP(B79,MCAP!B:P,6,FALSE)</f>
        <v>3568914</v>
      </c>
      <c r="Q79" s="11">
        <f>VLOOKUP(B79,MB!B:O,6,FALSE)</f>
        <v>1.18</v>
      </c>
    </row>
    <row r="80" spans="1:17" x14ac:dyDescent="0.3">
      <c r="A80" s="20" t="s">
        <v>91</v>
      </c>
      <c r="B80" s="20">
        <v>902288</v>
      </c>
      <c r="C80" s="21">
        <f>VLOOKUP(B80,ESGC!B:M,$C$2,FALSE)</f>
        <v>61.384145616641803</v>
      </c>
      <c r="D80" s="21" t="str">
        <f t="shared" si="3"/>
        <v>B</v>
      </c>
      <c r="E80" s="21">
        <f>VLOOKUP(B80,ESG!A:M,'2009'!$E$2,FALSE)</f>
        <v>61.384145616641803</v>
      </c>
      <c r="F80" s="11" t="b">
        <f t="shared" si="4"/>
        <v>1</v>
      </c>
      <c r="G80" s="23" t="str">
        <f t="shared" si="5"/>
        <v>B</v>
      </c>
      <c r="H80" s="11">
        <f>VLOOKUP(B80,NI!C:P,6,FALSE)</f>
        <v>868000</v>
      </c>
      <c r="I80" s="11">
        <f>VLOOKUP(B80,EBITDA!B:O,6,FALSE)</f>
        <v>2707000</v>
      </c>
      <c r="J80" s="11">
        <f>VLOOKUP(B80,EQIT!B:O,6,FALSE)</f>
        <v>10249000</v>
      </c>
      <c r="K80" s="11">
        <f>VLOOKUP(B80,DEBT!B:O,6,FALSE)</f>
        <v>10599000</v>
      </c>
      <c r="L80" s="11">
        <f>VLOOKUP(B80,REV!B:O,6,FALSE)</f>
        <v>13032000</v>
      </c>
      <c r="M80" s="11">
        <f>VLOOKUP(B80,RoA!B:O,6,FALSE)</f>
        <v>3.76</v>
      </c>
      <c r="N80" s="11">
        <f>VLOOKUP(B80,RoE!B:O,6,FALSE)</f>
        <v>8.6999999999999993</v>
      </c>
      <c r="O80" s="11">
        <f>VLOOKUP(B80,ASSET!B:P,6,FALSE)</f>
        <v>33873000</v>
      </c>
      <c r="P80" s="11">
        <f>VLOOKUP(B80,MCAP!B:P,6,FALSE)</f>
        <v>12771452</v>
      </c>
      <c r="Q80" s="11">
        <f>VLOOKUP(B80,MB!B:O,6,FALSE)</f>
        <v>1.1100000000000001</v>
      </c>
    </row>
    <row r="81" spans="1:17" x14ac:dyDescent="0.3">
      <c r="A81" s="20" t="s">
        <v>103</v>
      </c>
      <c r="B81" s="20">
        <v>867138</v>
      </c>
      <c r="C81" s="21">
        <f>VLOOKUP(B81,ESGC!B:M,$C$2,FALSE)</f>
        <v>61.056135209065999</v>
      </c>
      <c r="D81" s="21" t="str">
        <f t="shared" si="3"/>
        <v>B</v>
      </c>
      <c r="E81" s="21">
        <f>VLOOKUP(B81,ESG!A:M,'2009'!$E$2,FALSE)</f>
        <v>61.056135209065999</v>
      </c>
      <c r="F81" s="11" t="b">
        <f t="shared" si="4"/>
        <v>1</v>
      </c>
      <c r="G81" s="23" t="str">
        <f t="shared" si="5"/>
        <v>B</v>
      </c>
      <c r="H81" s="11">
        <f>VLOOKUP(B81,NI!C:P,6,FALSE)</f>
        <v>422684</v>
      </c>
      <c r="I81" s="11">
        <f>VLOOKUP(B81,EBITDA!B:O,6,FALSE)</f>
        <v>1153270</v>
      </c>
      <c r="J81" s="11">
        <f>VLOOKUP(B81,EQIT!B:O,6,FALSE)</f>
        <v>2135066</v>
      </c>
      <c r="K81" s="11">
        <f>VLOOKUP(B81,DEBT!B:O,6,FALSE)</f>
        <v>3632224</v>
      </c>
      <c r="L81" s="11">
        <f>VLOOKUP(B81,REV!B:O,6,FALSE)</f>
        <v>6108800</v>
      </c>
      <c r="M81" s="11">
        <f>VLOOKUP(B81,RoA!B:O,6,FALSE)</f>
        <v>7.17</v>
      </c>
      <c r="N81" s="11">
        <f>VLOOKUP(B81,RoE!B:O,6,FALSE)</f>
        <v>20.68</v>
      </c>
      <c r="O81" s="11">
        <f>VLOOKUP(B81,ASSET!B:P,6,FALSE)</f>
        <v>7558236</v>
      </c>
      <c r="P81" s="11">
        <f>VLOOKUP(B81,MCAP!B:P,6,FALSE)</f>
        <v>6053903</v>
      </c>
      <c r="Q81" s="11">
        <f>VLOOKUP(B81,MB!B:O,6,FALSE)</f>
        <v>2.71</v>
      </c>
    </row>
    <row r="82" spans="1:17" x14ac:dyDescent="0.3">
      <c r="A82" s="20" t="s">
        <v>110</v>
      </c>
      <c r="B82" s="20">
        <v>944314</v>
      </c>
      <c r="C82" s="21">
        <f>VLOOKUP(B82,ESGC!B:M,$C$2,FALSE)</f>
        <v>70.577092163405098</v>
      </c>
      <c r="D82" s="21" t="str">
        <f t="shared" si="3"/>
        <v>B</v>
      </c>
      <c r="E82" s="21">
        <f>VLOOKUP(B82,ESG!A:M,'2009'!$E$2,FALSE)</f>
        <v>70.577092163405098</v>
      </c>
      <c r="F82" s="11" t="b">
        <f t="shared" si="4"/>
        <v>1</v>
      </c>
      <c r="G82" s="23" t="str">
        <f t="shared" si="5"/>
        <v>B</v>
      </c>
      <c r="H82" s="11">
        <f>VLOOKUP(B82,NI!C:P,6,FALSE)</f>
        <v>1287000</v>
      </c>
      <c r="I82" s="11">
        <f>VLOOKUP(B82,EBITDA!B:O,6,FALSE)</f>
        <v>4129000</v>
      </c>
      <c r="J82" s="11">
        <f>VLOOKUP(B82,EQIT!B:O,6,FALSE)</f>
        <v>11185000</v>
      </c>
      <c r="K82" s="11">
        <f>VLOOKUP(B82,DEBT!B:O,6,FALSE)</f>
        <v>17913000</v>
      </c>
      <c r="L82" s="11">
        <f>VLOOKUP(B82,REV!B:O,6,FALSE)</f>
        <v>15131000</v>
      </c>
      <c r="M82" s="11">
        <f>VLOOKUP(B82,RoA!B:O,6,FALSE)</f>
        <v>4.42</v>
      </c>
      <c r="N82" s="11">
        <f>VLOOKUP(B82,RoE!B:O,6,FALSE)</f>
        <v>12.11</v>
      </c>
      <c r="O82" s="11">
        <f>VLOOKUP(B82,ASSET!B:P,6,FALSE)</f>
        <v>42554000</v>
      </c>
      <c r="P82" s="11">
        <f>VLOOKUP(B82,MCAP!B:P,6,FALSE)</f>
        <v>22690360</v>
      </c>
      <c r="Q82" s="11">
        <f>VLOOKUP(B82,MB!B:O,6,FALSE)</f>
        <v>1.83</v>
      </c>
    </row>
    <row r="83" spans="1:17" x14ac:dyDescent="0.3">
      <c r="A83" s="20" t="s">
        <v>114</v>
      </c>
      <c r="B83" s="20">
        <v>513260</v>
      </c>
      <c r="C83" s="21">
        <f>VLOOKUP(B83,ESGC!B:M,$C$2,FALSE)</f>
        <v>60.829212076476601</v>
      </c>
      <c r="D83" s="21" t="str">
        <f t="shared" si="3"/>
        <v>B</v>
      </c>
      <c r="E83" s="21">
        <f>VLOOKUP(B83,ESG!A:M,'2009'!$E$2,FALSE)</f>
        <v>60.829212076476601</v>
      </c>
      <c r="F83" s="11" t="b">
        <f t="shared" si="4"/>
        <v>1</v>
      </c>
      <c r="G83" s="23" t="str">
        <f t="shared" si="5"/>
        <v>B</v>
      </c>
      <c r="H83" s="11">
        <f>VLOOKUP(B83,NI!C:P,6,FALSE)</f>
        <v>-340387</v>
      </c>
      <c r="I83" s="11">
        <f>VLOOKUP(B83,EBITDA!B:O,6,FALSE)</f>
        <v>266183</v>
      </c>
      <c r="J83" s="11">
        <f>VLOOKUP(B83,EQIT!B:O,6,FALSE)</f>
        <v>1908720</v>
      </c>
      <c r="K83" s="11">
        <f>VLOOKUP(B83,DEBT!B:O,6,FALSE)</f>
        <v>3854032</v>
      </c>
      <c r="L83" s="11">
        <f>VLOOKUP(B83,REV!B:O,6,FALSE)</f>
        <v>1344089</v>
      </c>
      <c r="M83" s="11">
        <f>VLOOKUP(B83,RoA!B:O,6,FALSE)</f>
        <v>-1.56</v>
      </c>
      <c r="N83" s="11">
        <f>VLOOKUP(B83,RoE!B:O,6,FALSE)</f>
        <v>-17.97</v>
      </c>
      <c r="O83" s="11">
        <f>VLOOKUP(B83,ASSET!B:P,6,FALSE)</f>
        <v>7304279</v>
      </c>
      <c r="P83" s="11">
        <f>VLOOKUP(B83,MCAP!B:P,6,FALSE)</f>
        <v>2726433</v>
      </c>
      <c r="Q83" s="11">
        <f>VLOOKUP(B83,MB!B:O,6,FALSE)</f>
        <v>1.47</v>
      </c>
    </row>
    <row r="84" spans="1:17" x14ac:dyDescent="0.3">
      <c r="A84" s="20" t="s">
        <v>120</v>
      </c>
      <c r="B84" s="20">
        <v>921268</v>
      </c>
      <c r="C84" s="21">
        <f>VLOOKUP(B84,ESGC!B:M,$C$2,FALSE)</f>
        <v>71.547687573270807</v>
      </c>
      <c r="D84" s="21" t="str">
        <f t="shared" si="3"/>
        <v>B</v>
      </c>
      <c r="E84" s="21">
        <f>VLOOKUP(B84,ESG!A:M,'2009'!$E$2,FALSE)</f>
        <v>71.547687573270807</v>
      </c>
      <c r="F84" s="11" t="b">
        <f t="shared" si="4"/>
        <v>1</v>
      </c>
      <c r="G84" s="23" t="str">
        <f t="shared" si="5"/>
        <v>B</v>
      </c>
      <c r="H84" s="11">
        <f>VLOOKUP(B84,NI!C:P,6,FALSE)</f>
        <v>417300</v>
      </c>
      <c r="I84" s="11">
        <f>VLOOKUP(B84,EBITDA!B:O,6,FALSE)</f>
        <v>1021900</v>
      </c>
      <c r="J84" s="11">
        <f>VLOOKUP(B84,EQIT!B:O,6,FALSE)</f>
        <v>2000900</v>
      </c>
      <c r="K84" s="11">
        <f>VLOOKUP(B84,DEBT!B:O,6,FALSE)</f>
        <v>967300</v>
      </c>
      <c r="L84" s="11">
        <f>VLOOKUP(B84,REV!B:O,6,FALSE)</f>
        <v>5900600</v>
      </c>
      <c r="M84" s="11">
        <f>VLOOKUP(B84,RoA!B:O,6,FALSE)</f>
        <v>9.73</v>
      </c>
      <c r="N84" s="11">
        <f>VLOOKUP(B84,RoE!B:O,6,FALSE)</f>
        <v>23.36</v>
      </c>
      <c r="O84" s="11">
        <f>VLOOKUP(B84,ASSET!B:P,6,FALSE)</f>
        <v>4881300</v>
      </c>
      <c r="P84" s="11">
        <f>VLOOKUP(B84,MCAP!B:P,6,FALSE)</f>
        <v>10547394</v>
      </c>
      <c r="Q84" s="11">
        <f>VLOOKUP(B84,MB!B:O,6,FALSE)</f>
        <v>5.57</v>
      </c>
    </row>
    <row r="85" spans="1:17" x14ac:dyDescent="0.3">
      <c r="A85" s="20" t="s">
        <v>124</v>
      </c>
      <c r="B85" s="20">
        <v>905115</v>
      </c>
      <c r="C85" s="21">
        <f>VLOOKUP(B85,ESGC!B:M,$C$2,FALSE)</f>
        <v>57.224476815245303</v>
      </c>
      <c r="D85" s="21" t="str">
        <f t="shared" si="3"/>
        <v>B</v>
      </c>
      <c r="E85" s="21">
        <f>VLOOKUP(B85,ESG!A:M,'2009'!$E$2,FALSE)</f>
        <v>57.224476815245303</v>
      </c>
      <c r="F85" s="11" t="b">
        <f t="shared" si="4"/>
        <v>1</v>
      </c>
      <c r="G85" s="23" t="str">
        <f t="shared" si="5"/>
        <v>B</v>
      </c>
      <c r="H85" s="11">
        <f>VLOOKUP(B85,NI!C:P,6,FALSE)</f>
        <v>1724000</v>
      </c>
      <c r="I85" s="11">
        <f>VLOOKUP(B85,EBITDA!B:O,6,FALSE)</f>
        <v>3388000</v>
      </c>
      <c r="J85" s="11">
        <f>VLOOKUP(B85,EQIT!B:O,6,FALSE)</f>
        <v>8555000</v>
      </c>
      <c r="K85" s="11">
        <f>VLOOKUP(B85,DEBT!B:O,6,FALSE)</f>
        <v>4575000</v>
      </c>
      <c r="L85" s="11">
        <f>VLOOKUP(B85,REV!B:O,6,FALSE)</f>
        <v>20939000</v>
      </c>
      <c r="M85" s="11">
        <f>VLOOKUP(B85,RoA!B:O,6,FALSE)</f>
        <v>9.23</v>
      </c>
      <c r="N85" s="11">
        <f>VLOOKUP(B85,RoE!B:O,6,FALSE)</f>
        <v>19.52</v>
      </c>
      <c r="O85" s="11">
        <f>VLOOKUP(B85,ASSET!B:P,6,FALSE)</f>
        <v>19763000</v>
      </c>
      <c r="P85" s="11">
        <f>VLOOKUP(B85,MCAP!B:P,6,FALSE)</f>
        <v>32029784</v>
      </c>
      <c r="Q85" s="11">
        <f>VLOOKUP(B85,MB!B:O,6,FALSE)</f>
        <v>3.61</v>
      </c>
    </row>
    <row r="86" spans="1:17" x14ac:dyDescent="0.3">
      <c r="A86" s="20" t="s">
        <v>125</v>
      </c>
      <c r="B86" s="20">
        <v>902306</v>
      </c>
      <c r="C86" s="21">
        <f>VLOOKUP(B86,ESGC!B:M,$C$2,FALSE)</f>
        <v>65.039674231167496</v>
      </c>
      <c r="D86" s="21" t="str">
        <f t="shared" si="3"/>
        <v>B</v>
      </c>
      <c r="E86" s="21">
        <f>VLOOKUP(B86,ESG!A:M,'2009'!$E$2,FALSE)</f>
        <v>65.039674231167496</v>
      </c>
      <c r="F86" s="11" t="b">
        <f t="shared" si="4"/>
        <v>1</v>
      </c>
      <c r="G86" s="23" t="str">
        <f t="shared" si="5"/>
        <v>B</v>
      </c>
      <c r="H86" s="11">
        <f>VLOOKUP(B86,NI!C:P,6,FALSE)</f>
        <v>1231092</v>
      </c>
      <c r="I86" s="11">
        <f>VLOOKUP(B86,EBITDA!B:O,6,FALSE)</f>
        <v>3684320</v>
      </c>
      <c r="J86" s="11">
        <f>VLOOKUP(B86,EQIT!B:O,6,FALSE)</f>
        <v>8613360</v>
      </c>
      <c r="K86" s="11">
        <f>VLOOKUP(B86,DEBT!B:O,6,FALSE)</f>
        <v>12014455</v>
      </c>
      <c r="L86" s="11">
        <f>VLOOKUP(B86,REV!B:O,6,FALSE)</f>
        <v>10423650</v>
      </c>
      <c r="M86" s="11">
        <f>VLOOKUP(B86,RoA!B:O,6,FALSE)</f>
        <v>4.28</v>
      </c>
      <c r="N86" s="11">
        <f>VLOOKUP(B86,RoE!B:O,6,FALSE)</f>
        <v>14.85</v>
      </c>
      <c r="O86" s="11">
        <f>VLOOKUP(B86,ASSET!B:P,6,FALSE)</f>
        <v>37364597</v>
      </c>
      <c r="P86" s="11">
        <f>VLOOKUP(B86,MCAP!B:P,6,FALSE)</f>
        <v>15477434</v>
      </c>
      <c r="Q86" s="11">
        <f>VLOOKUP(B86,MB!B:O,6,FALSE)</f>
        <v>1.84</v>
      </c>
    </row>
    <row r="87" spans="1:17" x14ac:dyDescent="0.3">
      <c r="A87" s="20" t="s">
        <v>129</v>
      </c>
      <c r="B87" s="20">
        <v>867375</v>
      </c>
      <c r="C87" s="21">
        <f>VLOOKUP(B87,ESGC!B:M,$C$2,FALSE)</f>
        <v>64.096103149115606</v>
      </c>
      <c r="D87" s="21" t="str">
        <f t="shared" si="3"/>
        <v>B</v>
      </c>
      <c r="E87" s="21">
        <f>VLOOKUP(B87,ESG!A:M,'2009'!$E$2,FALSE)</f>
        <v>64.096103149115606</v>
      </c>
      <c r="F87" s="11" t="b">
        <f t="shared" si="4"/>
        <v>1</v>
      </c>
      <c r="G87" s="23" t="str">
        <f t="shared" si="5"/>
        <v>B</v>
      </c>
      <c r="H87" s="11">
        <f>VLOOKUP(B87,NI!C:P,6,FALSE)</f>
        <v>218400</v>
      </c>
      <c r="I87" s="11">
        <f>VLOOKUP(B87,EBITDA!B:O,6,FALSE)</f>
        <v>686000</v>
      </c>
      <c r="J87" s="11">
        <f>VLOOKUP(B87,EQIT!B:O,6,FALSE)</f>
        <v>1640000</v>
      </c>
      <c r="K87" s="11">
        <f>VLOOKUP(B87,DEBT!B:O,6,FALSE)</f>
        <v>1421400</v>
      </c>
      <c r="L87" s="11">
        <f>VLOOKUP(B87,REV!B:O,6,FALSE)</f>
        <v>7331900</v>
      </c>
      <c r="M87" s="11">
        <f>VLOOKUP(B87,RoA!B:O,6,FALSE)</f>
        <v>5.54</v>
      </c>
      <c r="N87" s="11">
        <f>VLOOKUP(B87,RoE!B:O,6,FALSE)</f>
        <v>13.26</v>
      </c>
      <c r="O87" s="11">
        <f>VLOOKUP(B87,ASSET!B:P,6,FALSE)</f>
        <v>5020600</v>
      </c>
      <c r="P87" s="11">
        <f>VLOOKUP(B87,MCAP!B:P,6,FALSE)</f>
        <v>9512128</v>
      </c>
      <c r="Q87" s="11">
        <f>VLOOKUP(B87,MB!B:O,6,FALSE)</f>
        <v>3.67</v>
      </c>
    </row>
    <row r="88" spans="1:17" x14ac:dyDescent="0.3">
      <c r="A88" s="20" t="s">
        <v>140</v>
      </c>
      <c r="B88" s="20">
        <v>905159</v>
      </c>
      <c r="C88" s="21">
        <f>VLOOKUP(B88,ESGC!B:M,$C$2,FALSE)</f>
        <v>50.847252240082803</v>
      </c>
      <c r="D88" s="21" t="str">
        <f t="shared" si="3"/>
        <v>B</v>
      </c>
      <c r="E88" s="21">
        <f>VLOOKUP(B88,ESG!A:M,'2009'!$E$2,FALSE)</f>
        <v>50.847252240082803</v>
      </c>
      <c r="F88" s="11" t="b">
        <f t="shared" si="4"/>
        <v>1</v>
      </c>
      <c r="G88" s="23" t="str">
        <f t="shared" si="5"/>
        <v>B</v>
      </c>
      <c r="H88" s="11">
        <f>VLOOKUP(B88,NI!C:P,6,FALSE)</f>
        <v>1006000</v>
      </c>
      <c r="I88" s="11">
        <f>VLOOKUP(B88,EBITDA!B:O,6,FALSE)</f>
        <v>2819000</v>
      </c>
      <c r="J88" s="11">
        <f>VLOOKUP(B88,EQIT!B:O,6,FALSE)</f>
        <v>8559000</v>
      </c>
      <c r="K88" s="11">
        <f>VLOOKUP(B88,DEBT!B:O,6,FALSE)</f>
        <v>14923000</v>
      </c>
      <c r="L88" s="11">
        <f>VLOOKUP(B88,REV!B:O,6,FALSE)</f>
        <v>12967000</v>
      </c>
      <c r="M88" s="11">
        <f>VLOOKUP(B88,RoA!B:O,6,FALSE)</f>
        <v>4.59</v>
      </c>
      <c r="N88" s="11">
        <f>VLOOKUP(B88,RoE!B:O,6,FALSE)</f>
        <v>11.95</v>
      </c>
      <c r="O88" s="11">
        <f>VLOOKUP(B88,ASSET!B:P,6,FALSE)</f>
        <v>34304000</v>
      </c>
      <c r="P88" s="11">
        <f>VLOOKUP(B88,MCAP!B:P,6,FALSE)</f>
        <v>14159605</v>
      </c>
      <c r="Q88" s="11">
        <f>VLOOKUP(B88,MB!B:O,6,FALSE)</f>
        <v>1.67</v>
      </c>
    </row>
    <row r="89" spans="1:17" x14ac:dyDescent="0.3">
      <c r="A89" s="20" t="s">
        <v>144</v>
      </c>
      <c r="B89" s="20">
        <v>938076</v>
      </c>
      <c r="C89" s="21">
        <f>VLOOKUP(B89,ESGC!B:M,$C$2,FALSE)</f>
        <v>56.112146447292098</v>
      </c>
      <c r="D89" s="21" t="str">
        <f t="shared" si="3"/>
        <v>B</v>
      </c>
      <c r="E89" s="21">
        <f>VLOOKUP(B89,ESG!A:M,'2009'!$E$2,FALSE)</f>
        <v>56.112146447292098</v>
      </c>
      <c r="F89" s="11" t="b">
        <f t="shared" si="4"/>
        <v>1</v>
      </c>
      <c r="G89" s="23" t="str">
        <f t="shared" si="5"/>
        <v>B</v>
      </c>
      <c r="H89" s="11">
        <f>VLOOKUP(B89,NI!C:P,6,FALSE)</f>
        <v>896778</v>
      </c>
      <c r="I89" s="11">
        <f>VLOOKUP(B89,EBITDA!B:O,6,FALSE)</f>
        <v>1455487</v>
      </c>
      <c r="J89" s="11">
        <f>VLOOKUP(B89,EQIT!B:O,6,FALSE)</f>
        <v>7632173</v>
      </c>
      <c r="K89" s="11">
        <f>VLOOKUP(B89,DEBT!B:O,6,FALSE)</f>
        <v>121156</v>
      </c>
      <c r="L89" s="11">
        <f>VLOOKUP(B89,REV!B:O,6,FALSE)</f>
        <v>4159565</v>
      </c>
      <c r="M89" s="11">
        <f>VLOOKUP(B89,RoA!B:O,6,FALSE)</f>
        <v>9.65</v>
      </c>
      <c r="N89" s="11">
        <f>VLOOKUP(B89,RoE!B:O,6,FALSE)</f>
        <v>12.2</v>
      </c>
      <c r="O89" s="11">
        <f>VLOOKUP(B89,ASSET!B:P,6,FALSE)</f>
        <v>9468463</v>
      </c>
      <c r="P89" s="11">
        <f>VLOOKUP(B89,MCAP!B:P,6,FALSE)</f>
        <v>24159320</v>
      </c>
      <c r="Q89" s="11">
        <f>VLOOKUP(B89,MB!B:O,6,FALSE)</f>
        <v>3.12</v>
      </c>
    </row>
    <row r="90" spans="1:17" x14ac:dyDescent="0.3">
      <c r="A90" s="20" t="s">
        <v>157</v>
      </c>
      <c r="B90" s="20" t="s">
        <v>364</v>
      </c>
      <c r="C90" s="21">
        <f>VLOOKUP(B90,ESGC!B:M,$C$2,FALSE)</f>
        <v>54.667374230524302</v>
      </c>
      <c r="D90" s="21" t="str">
        <f t="shared" si="3"/>
        <v>B</v>
      </c>
      <c r="E90" s="21">
        <f>VLOOKUP(B90,ESG!A:M,'2009'!$E$2,FALSE)</f>
        <v>54.667374230524302</v>
      </c>
      <c r="F90" s="11" t="b">
        <f t="shared" si="4"/>
        <v>1</v>
      </c>
      <c r="G90" s="23" t="str">
        <f t="shared" si="5"/>
        <v>B</v>
      </c>
      <c r="H90" s="11">
        <f>VLOOKUP(B90,NI!C:P,6,FALSE)</f>
        <v>51283</v>
      </c>
      <c r="I90" s="11">
        <f>VLOOKUP(B90,EBITDA!B:O,6,FALSE)</f>
        <v>316490</v>
      </c>
      <c r="J90" s="11">
        <f>VLOOKUP(B90,EQIT!B:O,6,FALSE)</f>
        <v>334719</v>
      </c>
      <c r="K90" s="11">
        <f>VLOOKUP(B90,DEBT!B:O,6,FALSE)</f>
        <v>1980781</v>
      </c>
      <c r="L90" s="11">
        <f>VLOOKUP(B90,REV!B:O,6,FALSE)</f>
        <v>3891275</v>
      </c>
      <c r="M90" s="11">
        <f>VLOOKUP(B90,RoA!B:O,6,FALSE)</f>
        <v>5.05</v>
      </c>
      <c r="N90" s="11">
        <f>VLOOKUP(B90,RoE!B:O,6,FALSE)</f>
        <v>19.73</v>
      </c>
      <c r="O90" s="11">
        <f>VLOOKUP(B90,ASSET!B:P,6,FALSE)</f>
        <v>2969461</v>
      </c>
      <c r="P90" s="11">
        <f>VLOOKUP(B90,MCAP!B:P,6,FALSE)</f>
        <v>2300021</v>
      </c>
      <c r="Q90" s="11">
        <f>VLOOKUP(B90,MB!B:O,6,FALSE)</f>
        <v>6.33</v>
      </c>
    </row>
    <row r="91" spans="1:17" x14ac:dyDescent="0.3">
      <c r="A91" s="20" t="s">
        <v>167</v>
      </c>
      <c r="B91" s="20">
        <v>906191</v>
      </c>
      <c r="C91" s="21">
        <f>VLOOKUP(B91,ESGC!B:M,$C$2,FALSE)</f>
        <v>57.312497779672398</v>
      </c>
      <c r="D91" s="21" t="str">
        <f t="shared" si="3"/>
        <v>B</v>
      </c>
      <c r="E91" s="21">
        <f>VLOOKUP(B91,ESG!A:M,'2009'!$E$2,FALSE)</f>
        <v>73.715904650254004</v>
      </c>
      <c r="F91" s="11" t="b">
        <f t="shared" si="4"/>
        <v>0</v>
      </c>
      <c r="G91" s="23" t="str">
        <f t="shared" si="5"/>
        <v>B</v>
      </c>
      <c r="H91" s="11">
        <f>VLOOKUP(B91,NI!C:P,6,FALSE)</f>
        <v>2153000</v>
      </c>
      <c r="I91" s="11">
        <f>VLOOKUP(B91,EBITDA!B:O,6,FALSE)</f>
        <v>4368000</v>
      </c>
      <c r="J91" s="11">
        <f>VLOOKUP(B91,EQIT!B:O,6,FALSE)</f>
        <v>8844000</v>
      </c>
      <c r="K91" s="11">
        <f>VLOOKUP(B91,DEBT!B:O,6,FALSE)</f>
        <v>7607000</v>
      </c>
      <c r="L91" s="11">
        <f>VLOOKUP(B91,REV!B:O,6,FALSE)</f>
        <v>30854000</v>
      </c>
      <c r="M91" s="11">
        <f>VLOOKUP(B91,RoA!B:O,6,FALSE)</f>
        <v>7.28</v>
      </c>
      <c r="N91" s="11">
        <f>VLOOKUP(B91,RoE!B:O,6,FALSE)</f>
        <v>26.86</v>
      </c>
      <c r="O91" s="11">
        <f>VLOOKUP(B91,ASSET!B:P,6,FALSE)</f>
        <v>33987000</v>
      </c>
      <c r="P91" s="11">
        <f>VLOOKUP(B91,MCAP!B:P,6,FALSE)</f>
        <v>29957004</v>
      </c>
      <c r="Q91" s="11">
        <f>VLOOKUP(B91,MB!B:O,6,FALSE)</f>
        <v>3.42</v>
      </c>
    </row>
    <row r="92" spans="1:17" x14ac:dyDescent="0.3">
      <c r="A92" s="20" t="s">
        <v>170</v>
      </c>
      <c r="B92" s="20">
        <v>916860</v>
      </c>
      <c r="C92" s="21">
        <f>VLOOKUP(B92,ESGC!B:M,$C$2,FALSE)</f>
        <v>60.869080689966999</v>
      </c>
      <c r="D92" s="21" t="str">
        <f t="shared" si="3"/>
        <v>B</v>
      </c>
      <c r="E92" s="21">
        <f>VLOOKUP(B92,ESG!A:M,'2009'!$E$2,FALSE)</f>
        <v>60.869080689966999</v>
      </c>
      <c r="F92" s="11" t="b">
        <f t="shared" si="4"/>
        <v>1</v>
      </c>
      <c r="G92" s="23" t="str">
        <f t="shared" si="5"/>
        <v>B</v>
      </c>
      <c r="H92" s="11">
        <f>VLOOKUP(B92,NI!C:P,6,FALSE)</f>
        <v>1039675</v>
      </c>
      <c r="I92" s="11">
        <f>VLOOKUP(B92,EBITDA!B:O,6,FALSE)</f>
        <v>1957877</v>
      </c>
      <c r="J92" s="11">
        <f>VLOOKUP(B92,EQIT!B:O,6,FALSE)</f>
        <v>5733868</v>
      </c>
      <c r="K92" s="11">
        <f>VLOOKUP(B92,DEBT!B:O,6,FALSE)</f>
        <v>2052630</v>
      </c>
      <c r="L92" s="11">
        <f>VLOOKUP(B92,REV!B:O,6,FALSE)</f>
        <v>30960414</v>
      </c>
      <c r="M92" s="11">
        <f>VLOOKUP(B92,RoA!B:O,6,FALSE)</f>
        <v>8.18</v>
      </c>
      <c r="N92" s="11">
        <f>VLOOKUP(B92,RoE!B:O,6,FALSE)</f>
        <v>20.399999999999999</v>
      </c>
      <c r="O92" s="11">
        <f>VLOOKUP(B92,ASSET!B:P,6,FALSE)</f>
        <v>14117087</v>
      </c>
      <c r="P92" s="11">
        <f>VLOOKUP(B92,MCAP!B:P,6,FALSE)</f>
        <v>7469202</v>
      </c>
      <c r="Q92" s="11">
        <f>VLOOKUP(B92,MB!B:O,6,FALSE)</f>
        <v>1.18</v>
      </c>
    </row>
    <row r="93" spans="1:17" x14ac:dyDescent="0.3">
      <c r="A93" s="20" t="s">
        <v>178</v>
      </c>
      <c r="B93" s="20">
        <v>904069</v>
      </c>
      <c r="C93" s="21">
        <f>VLOOKUP(B93,ESGC!B:M,$C$2,FALSE)</f>
        <v>55.322517166303797</v>
      </c>
      <c r="D93" s="21" t="str">
        <f t="shared" si="3"/>
        <v>B</v>
      </c>
      <c r="E93" s="21">
        <f>VLOOKUP(B93,ESG!A:M,'2009'!$E$2,FALSE)</f>
        <v>55.322517166303797</v>
      </c>
      <c r="F93" s="11" t="b">
        <f t="shared" si="4"/>
        <v>1</v>
      </c>
      <c r="G93" s="23" t="str">
        <f t="shared" si="5"/>
        <v>B</v>
      </c>
      <c r="H93" s="11">
        <f>VLOOKUP(B93,NI!C:P,6,FALSE)</f>
        <v>663000</v>
      </c>
      <c r="I93" s="11">
        <f>VLOOKUP(B93,EBITDA!B:O,6,FALSE)</f>
        <v>3325000</v>
      </c>
      <c r="J93" s="11">
        <f>VLOOKUP(B93,EQIT!B:O,6,FALSE)</f>
        <v>6023000</v>
      </c>
      <c r="K93" s="11">
        <f>VLOOKUP(B93,DEBT!B:O,6,FALSE)</f>
        <v>9033000</v>
      </c>
      <c r="L93" s="11">
        <f>VLOOKUP(B93,REV!B:O,6,FALSE)</f>
        <v>23366000</v>
      </c>
      <c r="M93" s="11">
        <f>VLOOKUP(B93,RoA!B:O,6,FALSE)</f>
        <v>4.1500000000000004</v>
      </c>
      <c r="N93" s="11">
        <f>VLOOKUP(B93,RoE!B:O,6,FALSE)</f>
        <v>13.01</v>
      </c>
      <c r="O93" s="11">
        <f>VLOOKUP(B93,ASSET!B:P,6,FALSE)</f>
        <v>25548000</v>
      </c>
      <c r="P93" s="11">
        <f>VLOOKUP(B93,MCAP!B:P,6,FALSE)</f>
        <v>11600025</v>
      </c>
      <c r="Q93" s="11">
        <f>VLOOKUP(B93,MB!B:O,6,FALSE)</f>
        <v>1.66</v>
      </c>
    </row>
    <row r="94" spans="1:17" x14ac:dyDescent="0.3">
      <c r="A94" s="20" t="s">
        <v>179</v>
      </c>
      <c r="B94" s="20">
        <v>923465</v>
      </c>
      <c r="C94" s="21">
        <f>VLOOKUP(B94,ESGC!B:M,$C$2,FALSE)</f>
        <v>54.138121508861403</v>
      </c>
      <c r="D94" s="21" t="str">
        <f t="shared" si="3"/>
        <v>B</v>
      </c>
      <c r="E94" s="21">
        <f>VLOOKUP(B94,ESG!A:M,'2009'!$E$2,FALSE)</f>
        <v>54.138121508861403</v>
      </c>
      <c r="F94" s="11" t="b">
        <f t="shared" si="4"/>
        <v>1</v>
      </c>
      <c r="G94" s="23" t="str">
        <f t="shared" si="5"/>
        <v>B</v>
      </c>
      <c r="H94" s="11">
        <f>VLOOKUP(B94,NI!C:P,6,FALSE)</f>
        <v>93600</v>
      </c>
      <c r="I94" s="11">
        <f>VLOOKUP(B94,EBITDA!B:O,6,FALSE)</f>
        <v>557900</v>
      </c>
      <c r="J94" s="11">
        <f>VLOOKUP(B94,EQIT!B:O,6,FALSE)</f>
        <v>1972700</v>
      </c>
      <c r="K94" s="11">
        <f>VLOOKUP(B94,DEBT!B:O,6,FALSE)</f>
        <v>1946600</v>
      </c>
      <c r="L94" s="11">
        <f>VLOOKUP(B94,REV!B:O,6,FALSE)</f>
        <v>6027600</v>
      </c>
      <c r="M94" s="11">
        <f>VLOOKUP(B94,RoA!B:O,6,FALSE)</f>
        <v>1.89</v>
      </c>
      <c r="N94" s="11">
        <f>VLOOKUP(B94,RoE!B:O,6,FALSE)</f>
        <v>4.7699999999999996</v>
      </c>
      <c r="O94" s="11">
        <f>VLOOKUP(B94,ASSET!B:P,6,FALSE)</f>
        <v>11864800</v>
      </c>
      <c r="P94" s="11">
        <f>VLOOKUP(B94,MCAP!B:P,6,FALSE)</f>
        <v>3587552</v>
      </c>
      <c r="Q94" s="11">
        <f>VLOOKUP(B94,MB!B:O,6,FALSE)</f>
        <v>1.84</v>
      </c>
    </row>
    <row r="95" spans="1:17" x14ac:dyDescent="0.3">
      <c r="A95" s="20" t="s">
        <v>180</v>
      </c>
      <c r="B95" s="20">
        <v>328184</v>
      </c>
      <c r="C95" s="21">
        <f>VLOOKUP(B95,ESGC!B:M,$C$2,FALSE)</f>
        <v>52.934525205158202</v>
      </c>
      <c r="D95" s="21" t="str">
        <f t="shared" si="3"/>
        <v>B</v>
      </c>
      <c r="E95" s="21">
        <f>VLOOKUP(B95,ESG!A:M,'2009'!$E$2,FALSE)</f>
        <v>52.934525205158202</v>
      </c>
      <c r="F95" s="11" t="b">
        <f t="shared" si="4"/>
        <v>1</v>
      </c>
      <c r="G95" s="23" t="str">
        <f t="shared" si="5"/>
        <v>B</v>
      </c>
      <c r="H95" s="11">
        <f>VLOOKUP(B95,NI!C:P,6,FALSE)</f>
        <v>447041</v>
      </c>
      <c r="I95" s="11">
        <f>VLOOKUP(B95,EBITDA!B:O,6,FALSE)</f>
        <v>979288</v>
      </c>
      <c r="J95" s="11">
        <f>VLOOKUP(B95,EQIT!B:O,6,FALSE)</f>
        <v>2555799</v>
      </c>
      <c r="K95" s="11">
        <f>VLOOKUP(B95,DEBT!B:O,6,FALSE)</f>
        <v>998184</v>
      </c>
      <c r="L95" s="11">
        <f>VLOOKUP(B95,REV!B:O,6,FALSE)</f>
        <v>3182537</v>
      </c>
      <c r="M95" s="11">
        <f>VLOOKUP(B95,RoA!B:O,6,FALSE)</f>
        <v>10.220000000000001</v>
      </c>
      <c r="N95" s="11">
        <f>VLOOKUP(B95,RoE!B:O,6,FALSE)</f>
        <v>19.32</v>
      </c>
      <c r="O95" s="11">
        <f>VLOOKUP(B95,ASSET!B:P,6,FALSE)</f>
        <v>4789813</v>
      </c>
      <c r="P95" s="11">
        <f>VLOOKUP(B95,MCAP!B:P,6,FALSE)</f>
        <v>9918585</v>
      </c>
      <c r="Q95" s="11">
        <f>VLOOKUP(B95,MB!B:O,6,FALSE)</f>
        <v>3.17</v>
      </c>
    </row>
    <row r="96" spans="1:17" x14ac:dyDescent="0.3">
      <c r="A96" s="20" t="s">
        <v>181</v>
      </c>
      <c r="B96" s="20" t="s">
        <v>366</v>
      </c>
      <c r="C96" s="21">
        <f>VLOOKUP(B96,ESGC!B:M,$C$2,FALSE)</f>
        <v>64.838505747126405</v>
      </c>
      <c r="D96" s="21" t="str">
        <f t="shared" si="3"/>
        <v>B</v>
      </c>
      <c r="E96" s="21">
        <f>VLOOKUP(B96,ESG!A:M,'2009'!$E$2,FALSE)</f>
        <v>64.838505747126405</v>
      </c>
      <c r="F96" s="11" t="b">
        <f t="shared" si="4"/>
        <v>1</v>
      </c>
      <c r="G96" s="23" t="str">
        <f t="shared" si="5"/>
        <v>B</v>
      </c>
      <c r="H96" s="11">
        <f>VLOOKUP(B96,NI!C:P,6,FALSE)</f>
        <v>322500</v>
      </c>
      <c r="I96" s="11">
        <f>VLOOKUP(B96,EBITDA!B:O,6,FALSE)</f>
        <v>472600</v>
      </c>
      <c r="J96" s="11">
        <f>VLOOKUP(B96,EQIT!B:O,6,FALSE)</f>
        <v>6912900</v>
      </c>
      <c r="K96" s="11">
        <f>VLOOKUP(B96,DEBT!B:O,6,FALSE)</f>
        <v>745700</v>
      </c>
      <c r="L96" s="11">
        <f>VLOOKUP(B96,REV!B:O,6,FALSE)</f>
        <v>2627300</v>
      </c>
      <c r="M96" s="11">
        <f>VLOOKUP(B96,RoA!B:O,6,FALSE)</f>
        <v>3.54</v>
      </c>
      <c r="N96" s="11">
        <f>VLOOKUP(B96,RoE!B:O,6,FALSE)</f>
        <v>5.12</v>
      </c>
      <c r="O96" s="11">
        <f>VLOOKUP(B96,ASSET!B:P,6,FALSE)</f>
        <v>10843800</v>
      </c>
      <c r="P96" s="11">
        <f>VLOOKUP(B96,MCAP!B:P,6,FALSE)</f>
        <v>10793655</v>
      </c>
      <c r="Q96" s="11">
        <f>VLOOKUP(B96,MB!B:O,6,FALSE)</f>
        <v>1.36</v>
      </c>
    </row>
    <row r="97" spans="1:17" x14ac:dyDescent="0.3">
      <c r="A97" s="20" t="s">
        <v>190</v>
      </c>
      <c r="B97" s="20">
        <v>916130</v>
      </c>
      <c r="C97" s="21">
        <f>VLOOKUP(B97,ESGC!B:M,$C$2,FALSE)</f>
        <v>50.234878979966602</v>
      </c>
      <c r="D97" s="21" t="str">
        <f t="shared" si="3"/>
        <v>B</v>
      </c>
      <c r="E97" s="21">
        <f>VLOOKUP(B97,ESG!A:M,'2009'!$E$2,FALSE)</f>
        <v>50.234878979966602</v>
      </c>
      <c r="F97" s="11" t="b">
        <f t="shared" si="4"/>
        <v>1</v>
      </c>
      <c r="G97" s="23" t="str">
        <f t="shared" si="5"/>
        <v>B</v>
      </c>
      <c r="H97" s="11">
        <f>VLOOKUP(B97,NI!C:P,6,FALSE)</f>
        <v>-1629000</v>
      </c>
      <c r="I97" s="11">
        <f>VLOOKUP(B97,EBITDA!B:O,6,FALSE)</f>
        <v>-1717000</v>
      </c>
      <c r="J97" s="11">
        <f>VLOOKUP(B97,EQIT!B:O,6,FALSE)</f>
        <v>7942000</v>
      </c>
      <c r="K97" s="11">
        <f>VLOOKUP(B97,DEBT!B:O,6,FALSE)</f>
        <v>13640000</v>
      </c>
      <c r="L97" s="11">
        <f>VLOOKUP(B97,REV!B:O,6,FALSE)</f>
        <v>5516000</v>
      </c>
      <c r="M97" s="11">
        <f>VLOOKUP(B97,RoA!B:O,6,FALSE)</f>
        <v>-1.17</v>
      </c>
      <c r="N97" s="11">
        <f>VLOOKUP(B97,RoE!B:O,6,FALSE)</f>
        <v>-26.92</v>
      </c>
      <c r="O97" s="11">
        <f>VLOOKUP(B97,ASSET!B:P,6,FALSE)</f>
        <v>92710000</v>
      </c>
      <c r="P97" s="11">
        <f>VLOOKUP(B97,MCAP!B:P,6,FALSE)</f>
        <v>4875869</v>
      </c>
      <c r="Q97" s="11">
        <f>VLOOKUP(B97,MB!B:O,6,FALSE)</f>
        <v>0.73</v>
      </c>
    </row>
    <row r="98" spans="1:17" x14ac:dyDescent="0.3">
      <c r="A98" s="20" t="s">
        <v>191</v>
      </c>
      <c r="B98" s="20">
        <v>902354</v>
      </c>
      <c r="C98" s="21">
        <f>VLOOKUP(B98,ESGC!B:M,$C$2,FALSE)</f>
        <v>67.264133588056296</v>
      </c>
      <c r="D98" s="21" t="str">
        <f t="shared" si="3"/>
        <v>B</v>
      </c>
      <c r="E98" s="21">
        <f>VLOOKUP(B98,ESG!A:M,'2009'!$E$2,FALSE)</f>
        <v>67.264133588056296</v>
      </c>
      <c r="F98" s="11" t="b">
        <f t="shared" si="4"/>
        <v>1</v>
      </c>
      <c r="G98" s="23" t="str">
        <f t="shared" si="5"/>
        <v>B</v>
      </c>
      <c r="H98" s="11">
        <f>VLOOKUP(B98,NI!C:P,6,FALSE)</f>
        <v>1884000</v>
      </c>
      <c r="I98" s="11">
        <f>VLOOKUP(B98,EBITDA!B:O,6,FALSE)</f>
        <v>3637000</v>
      </c>
      <c r="J98" s="11">
        <f>VLOOKUP(B98,EQIT!B:O,6,FALSE)</f>
        <v>5406000</v>
      </c>
      <c r="K98" s="11">
        <f>VLOOKUP(B98,DEBT!B:O,6,FALSE)</f>
        <v>6454000</v>
      </c>
      <c r="L98" s="11">
        <f>VLOOKUP(B98,REV!B:O,6,FALSE)</f>
        <v>19115000</v>
      </c>
      <c r="M98" s="11">
        <f>VLOOKUP(B98,RoA!B:O,6,FALSE)</f>
        <v>11.31</v>
      </c>
      <c r="N98" s="11">
        <f>VLOOKUP(B98,RoE!B:O,6,FALSE)</f>
        <v>40.590000000000003</v>
      </c>
      <c r="O98" s="11">
        <f>VLOOKUP(B98,ASSET!B:P,6,FALSE)</f>
        <v>18836000</v>
      </c>
      <c r="P98" s="11">
        <f>VLOOKUP(B98,MCAP!B:P,6,FALSE)</f>
        <v>26567070</v>
      </c>
      <c r="Q98" s="11">
        <f>VLOOKUP(B98,MB!B:O,6,FALSE)</f>
        <v>4.4400000000000004</v>
      </c>
    </row>
    <row r="99" spans="1:17" x14ac:dyDescent="0.3">
      <c r="A99" s="20" t="s">
        <v>193</v>
      </c>
      <c r="B99" s="20">
        <v>993062</v>
      </c>
      <c r="C99" s="21">
        <f>VLOOKUP(B99,ESGC!B:M,$C$2,FALSE)</f>
        <v>51.605319460726797</v>
      </c>
      <c r="D99" s="21" t="str">
        <f t="shared" si="3"/>
        <v>B</v>
      </c>
      <c r="E99" s="21">
        <f>VLOOKUP(B99,ESG!A:M,'2009'!$E$2,FALSE)</f>
        <v>51.605319460726797</v>
      </c>
      <c r="F99" s="11" t="b">
        <f t="shared" si="4"/>
        <v>1</v>
      </c>
      <c r="G99" s="23" t="str">
        <f t="shared" si="5"/>
        <v>B</v>
      </c>
      <c r="H99" s="11">
        <f>VLOOKUP(B99,NI!C:P,6,FALSE)</f>
        <v>-523368</v>
      </c>
      <c r="I99" s="11">
        <f>VLOOKUP(B99,EBITDA!B:O,6,FALSE)</f>
        <v>-411344</v>
      </c>
      <c r="J99" s="11">
        <f>VLOOKUP(B99,EQIT!B:O,6,FALSE)</f>
        <v>2184392</v>
      </c>
      <c r="K99" s="11">
        <f>VLOOKUP(B99,DEBT!B:O,6,FALSE)</f>
        <v>745204</v>
      </c>
      <c r="L99" s="11">
        <f>VLOOKUP(B99,REV!B:O,6,FALSE)</f>
        <v>1520216</v>
      </c>
      <c r="M99" s="11">
        <f>VLOOKUP(B99,RoA!B:O,6,FALSE)</f>
        <v>-12.44</v>
      </c>
      <c r="N99" s="11">
        <f>VLOOKUP(B99,RoE!B:O,6,FALSE)</f>
        <v>-20.260000000000002</v>
      </c>
      <c r="O99" s="11">
        <f>VLOOKUP(B99,ASSET!B:P,6,FALSE)</f>
        <v>3314002</v>
      </c>
      <c r="P99" s="11">
        <f>VLOOKUP(B99,MCAP!B:P,6,FALSE)</f>
        <v>6171391</v>
      </c>
      <c r="Q99" s="11">
        <f>VLOOKUP(B99,MB!B:O,6,FALSE)</f>
        <v>2.7</v>
      </c>
    </row>
    <row r="100" spans="1:17" x14ac:dyDescent="0.3">
      <c r="A100" s="20" t="s">
        <v>194</v>
      </c>
      <c r="B100" s="20">
        <v>325849</v>
      </c>
      <c r="C100" s="21">
        <f>VLOOKUP(B100,ESGC!B:M,$C$2,FALSE)</f>
        <v>52.321740263123601</v>
      </c>
      <c r="D100" s="21" t="str">
        <f t="shared" si="3"/>
        <v>B</v>
      </c>
      <c r="E100" s="21">
        <f>VLOOKUP(B100,ESG!A:M,'2009'!$E$2,FALSE)</f>
        <v>52.321740263123601</v>
      </c>
      <c r="F100" s="11" t="b">
        <f t="shared" si="4"/>
        <v>1</v>
      </c>
      <c r="G100" s="23" t="str">
        <f t="shared" si="5"/>
        <v>B</v>
      </c>
      <c r="H100" s="11">
        <f>VLOOKUP(B100,NI!C:P,6,FALSE)</f>
        <v>991000</v>
      </c>
      <c r="I100" s="11">
        <f>VLOOKUP(B100,EBITDA!B:O,6,FALSE)</f>
        <v>2313000</v>
      </c>
      <c r="J100" s="11">
        <f>VLOOKUP(B100,EQIT!B:O,6,FALSE)</f>
        <v>7853000</v>
      </c>
      <c r="K100" s="11">
        <f>VLOOKUP(B100,DEBT!B:O,6,FALSE)</f>
        <v>2068000</v>
      </c>
      <c r="L100" s="11">
        <f>VLOOKUP(B100,REV!B:O,6,FALSE)</f>
        <v>17178000</v>
      </c>
      <c r="M100" s="11">
        <f>VLOOKUP(B100,RoA!B:O,6,FALSE)</f>
        <v>8.8000000000000007</v>
      </c>
      <c r="N100" s="11">
        <f>VLOOKUP(B100,RoE!B:O,6,FALSE)</f>
        <v>13.58</v>
      </c>
      <c r="O100" s="11">
        <f>VLOOKUP(B100,ASSET!B:P,6,FALSE)</f>
        <v>13160000</v>
      </c>
      <c r="P100" s="11">
        <f>VLOOKUP(B100,MCAP!B:P,6,FALSE)</f>
        <v>16556510</v>
      </c>
      <c r="Q100" s="11">
        <f>VLOOKUP(B100,MB!B:O,6,FALSE)</f>
        <v>2.14</v>
      </c>
    </row>
    <row r="101" spans="1:17" x14ac:dyDescent="0.3">
      <c r="A101" s="20" t="s">
        <v>195</v>
      </c>
      <c r="B101" s="20">
        <v>912134</v>
      </c>
      <c r="C101" s="21">
        <f>VLOOKUP(B101,ESGC!B:M,$C$2,FALSE)</f>
        <v>55.944668094958303</v>
      </c>
      <c r="D101" s="21" t="str">
        <f t="shared" si="3"/>
        <v>B</v>
      </c>
      <c r="E101" s="21">
        <f>VLOOKUP(B101,ESG!A:M,'2009'!$E$2,FALSE)</f>
        <v>55.944668094958303</v>
      </c>
      <c r="F101" s="11" t="b">
        <f t="shared" si="4"/>
        <v>1</v>
      </c>
      <c r="G101" s="23" t="str">
        <f t="shared" si="5"/>
        <v>B</v>
      </c>
      <c r="H101" s="11">
        <f>VLOOKUP(B101,NI!C:P,6,FALSE)</f>
        <v>70000</v>
      </c>
      <c r="I101" s="11">
        <f>VLOOKUP(B101,EBITDA!B:O,6,FALSE)</f>
        <v>2612000</v>
      </c>
      <c r="J101" s="11">
        <f>VLOOKUP(B101,EQIT!B:O,6,FALSE)</f>
        <v>4832000</v>
      </c>
      <c r="K101" s="11">
        <f>VLOOKUP(B101,DEBT!B:O,6,FALSE)</f>
        <v>8676000</v>
      </c>
      <c r="L101" s="11">
        <f>VLOOKUP(B101,REV!B:O,6,FALSE)</f>
        <v>76733000</v>
      </c>
      <c r="M101" s="11">
        <f>VLOOKUP(B101,RoA!B:O,6,FALSE)</f>
        <v>1.7</v>
      </c>
      <c r="N101" s="11">
        <f>VLOOKUP(B101,RoE!B:O,6,FALSE)</f>
        <v>1.4</v>
      </c>
      <c r="O101" s="11">
        <f>VLOOKUP(B101,ASSET!B:P,6,FALSE)</f>
        <v>23093000</v>
      </c>
      <c r="P101" s="11">
        <f>VLOOKUP(B101,MCAP!B:P,6,FALSE)</f>
        <v>13180260</v>
      </c>
      <c r="Q101" s="11">
        <f>VLOOKUP(B101,MB!B:O,6,FALSE)</f>
        <v>2.79</v>
      </c>
    </row>
    <row r="102" spans="1:17" x14ac:dyDescent="0.3">
      <c r="A102" s="20" t="s">
        <v>197</v>
      </c>
      <c r="B102" s="20">
        <v>905409</v>
      </c>
      <c r="C102" s="21">
        <f>VLOOKUP(B102,ESGC!B:M,$C$2,FALSE)</f>
        <v>68.437753838533894</v>
      </c>
      <c r="D102" s="21" t="str">
        <f t="shared" si="3"/>
        <v>B</v>
      </c>
      <c r="E102" s="21">
        <f>VLOOKUP(B102,ESG!A:M,'2009'!$E$2,FALSE)</f>
        <v>68.437753838533894</v>
      </c>
      <c r="F102" s="11" t="b">
        <f t="shared" si="4"/>
        <v>1</v>
      </c>
      <c r="G102" s="23" t="str">
        <f t="shared" si="5"/>
        <v>B</v>
      </c>
      <c r="H102" s="11">
        <f>VLOOKUP(B102,NI!C:P,6,FALSE)</f>
        <v>100500</v>
      </c>
      <c r="I102" s="11">
        <f>VLOOKUP(B102,EBITDA!B:O,6,FALSE)</f>
        <v>715800</v>
      </c>
      <c r="J102" s="11">
        <f>VLOOKUP(B102,EQIT!B:O,6,FALSE)</f>
        <v>1869100</v>
      </c>
      <c r="K102" s="11">
        <f>VLOOKUP(B102,DEBT!B:O,6,FALSE)</f>
        <v>1283700</v>
      </c>
      <c r="L102" s="11">
        <f>VLOOKUP(B102,REV!B:O,6,FALSE)</f>
        <v>5005000</v>
      </c>
      <c r="M102" s="11">
        <f>VLOOKUP(B102,RoA!B:O,6,FALSE)</f>
        <v>1.62</v>
      </c>
      <c r="N102" s="11">
        <f>VLOOKUP(B102,RoE!B:O,6,FALSE)</f>
        <v>1.83</v>
      </c>
      <c r="O102" s="11">
        <f>VLOOKUP(B102,ASSET!B:P,6,FALSE)</f>
        <v>4379800</v>
      </c>
      <c r="P102" s="11">
        <f>VLOOKUP(B102,MCAP!B:P,6,FALSE)</f>
        <v>6246677</v>
      </c>
      <c r="Q102" s="11">
        <f>VLOOKUP(B102,MB!B:O,6,FALSE)</f>
        <v>2.19</v>
      </c>
    </row>
    <row r="103" spans="1:17" x14ac:dyDescent="0.3">
      <c r="A103" s="20" t="s">
        <v>198</v>
      </c>
      <c r="B103" s="20">
        <v>152533</v>
      </c>
      <c r="C103" s="21">
        <f>VLOOKUP(B103,ESGC!B:M,$C$2,FALSE)</f>
        <v>58.704630715123102</v>
      </c>
      <c r="D103" s="21" t="str">
        <f t="shared" si="3"/>
        <v>B</v>
      </c>
      <c r="E103" s="21">
        <f>VLOOKUP(B103,ESG!A:M,'2009'!$E$2,FALSE)</f>
        <v>58.704630715123102</v>
      </c>
      <c r="F103" s="11" t="b">
        <f t="shared" si="4"/>
        <v>1</v>
      </c>
      <c r="G103" s="23" t="str">
        <f t="shared" si="5"/>
        <v>B</v>
      </c>
      <c r="H103" s="11">
        <f>VLOOKUP(B103,NI!C:P,6,FALSE)</f>
        <v>543300</v>
      </c>
      <c r="I103" s="11">
        <f>VLOOKUP(B103,EBITDA!B:O,6,FALSE)</f>
        <v>1128800</v>
      </c>
      <c r="J103" s="11">
        <f>VLOOKUP(B103,EQIT!B:O,6,FALSE)</f>
        <v>2106100</v>
      </c>
      <c r="K103" s="11">
        <f>VLOOKUP(B103,DEBT!B:O,6,FALSE)</f>
        <v>1394400</v>
      </c>
      <c r="L103" s="11">
        <f>VLOOKUP(B103,REV!B:O,6,FALSE)</f>
        <v>4694700</v>
      </c>
      <c r="M103" s="11">
        <f>VLOOKUP(B103,RoA!B:O,6,FALSE)</f>
        <v>12.29</v>
      </c>
      <c r="N103" s="11">
        <f>VLOOKUP(B103,RoE!B:O,6,FALSE)</f>
        <v>28.64</v>
      </c>
      <c r="O103" s="11">
        <f>VLOOKUP(B103,ASSET!B:P,6,FALSE)</f>
        <v>4837800</v>
      </c>
      <c r="P103" s="11">
        <f>VLOOKUP(B103,MCAP!B:P,6,FALSE)</f>
        <v>7880652</v>
      </c>
      <c r="Q103" s="11">
        <f>VLOOKUP(B103,MB!B:O,6,FALSE)</f>
        <v>3.27</v>
      </c>
    </row>
    <row r="104" spans="1:17" x14ac:dyDescent="0.3">
      <c r="A104" s="20" t="s">
        <v>208</v>
      </c>
      <c r="B104" s="20">
        <v>546814</v>
      </c>
      <c r="C104" s="21">
        <f>VLOOKUP(B104,ESGC!B:M,$C$2,FALSE)</f>
        <v>68.621637683991096</v>
      </c>
      <c r="D104" s="21" t="str">
        <f t="shared" si="3"/>
        <v>B</v>
      </c>
      <c r="E104" s="21">
        <f>VLOOKUP(B104,ESG!A:M,'2009'!$E$2,FALSE)</f>
        <v>68.621637683991096</v>
      </c>
      <c r="F104" s="11" t="b">
        <f t="shared" si="4"/>
        <v>1</v>
      </c>
      <c r="G104" s="23" t="str">
        <f t="shared" si="5"/>
        <v>B</v>
      </c>
      <c r="H104" s="11">
        <f>VLOOKUP(B104,NI!C:P,6,FALSE)</f>
        <v>350000</v>
      </c>
      <c r="I104" s="11">
        <f>VLOOKUP(B104,EBITDA!B:O,6,FALSE)</f>
        <v>2279000</v>
      </c>
      <c r="J104" s="11">
        <f>VLOOKUP(B104,EQIT!B:O,6,FALSE)</f>
        <v>4701000</v>
      </c>
      <c r="K104" s="11">
        <f>VLOOKUP(B104,DEBT!B:O,6,FALSE)</f>
        <v>8698000</v>
      </c>
      <c r="L104" s="11">
        <f>VLOOKUP(B104,REV!B:O,6,FALSE)</f>
        <v>23489000</v>
      </c>
      <c r="M104" s="11">
        <f>VLOOKUP(B104,RoA!B:O,6,FALSE)</f>
        <v>3.29</v>
      </c>
      <c r="N104" s="11">
        <f>VLOOKUP(B104,RoE!B:O,6,FALSE)</f>
        <v>7.49</v>
      </c>
      <c r="O104" s="11">
        <f>VLOOKUP(B104,ASSET!B:P,6,FALSE)</f>
        <v>21300000</v>
      </c>
      <c r="P104" s="11">
        <f>VLOOKUP(B104,MCAP!B:P,6,FALSE)</f>
        <v>7052608</v>
      </c>
      <c r="Q104" s="11">
        <f>VLOOKUP(B104,MB!B:O,6,FALSE)</f>
        <v>1.61</v>
      </c>
    </row>
    <row r="105" spans="1:17" x14ac:dyDescent="0.3">
      <c r="A105" s="20" t="s">
        <v>212</v>
      </c>
      <c r="B105" s="20">
        <v>905624</v>
      </c>
      <c r="C105" s="21">
        <f>VLOOKUP(B105,ESGC!B:M,$C$2,FALSE)</f>
        <v>62.566718305141499</v>
      </c>
      <c r="D105" s="21" t="str">
        <f t="shared" si="3"/>
        <v>B</v>
      </c>
      <c r="E105" s="21">
        <f>VLOOKUP(B105,ESG!A:M,'2009'!$E$2,FALSE)</f>
        <v>62.566718305141499</v>
      </c>
      <c r="F105" s="11" t="b">
        <f t="shared" si="4"/>
        <v>1</v>
      </c>
      <c r="G105" s="23" t="str">
        <f t="shared" si="5"/>
        <v>B</v>
      </c>
      <c r="H105" s="11">
        <f>VLOOKUP(B105,NI!C:P,6,FALSE)</f>
        <v>-152000</v>
      </c>
      <c r="I105" s="11">
        <f>VLOOKUP(B105,EBITDA!B:O,6,FALSE)</f>
        <v>338000</v>
      </c>
      <c r="J105" s="11">
        <f>VLOOKUP(B105,EQIT!B:O,6,FALSE)</f>
        <v>2629000</v>
      </c>
      <c r="K105" s="11">
        <f>VLOOKUP(B105,DEBT!B:O,6,FALSE)</f>
        <v>3968000</v>
      </c>
      <c r="L105" s="11">
        <f>VLOOKUP(B105,REV!B:O,6,FALSE)</f>
        <v>7792000</v>
      </c>
      <c r="M105" s="11">
        <f>VLOOKUP(B105,RoA!B:O,6,FALSE)</f>
        <v>-0.36</v>
      </c>
      <c r="N105" s="11">
        <f>VLOOKUP(B105,RoE!B:O,6,FALSE)</f>
        <v>-6.79</v>
      </c>
      <c r="O105" s="11">
        <f>VLOOKUP(B105,ASSET!B:P,6,FALSE)</f>
        <v>9175000</v>
      </c>
      <c r="P105" s="11">
        <f>VLOOKUP(B105,MCAP!B:P,6,FALSE)</f>
        <v>4839024</v>
      </c>
      <c r="Q105" s="11">
        <f>VLOOKUP(B105,MB!B:O,6,FALSE)</f>
        <v>1.93</v>
      </c>
    </row>
    <row r="106" spans="1:17" x14ac:dyDescent="0.3">
      <c r="A106" s="20" t="s">
        <v>216</v>
      </c>
      <c r="B106" s="20">
        <v>134784</v>
      </c>
      <c r="C106" s="21">
        <f>VLOOKUP(B106,ESGC!B:M,$C$2,FALSE)</f>
        <v>63.927971864009301</v>
      </c>
      <c r="D106" s="21" t="str">
        <f t="shared" si="3"/>
        <v>B</v>
      </c>
      <c r="E106" s="21">
        <f>VLOOKUP(B106,ESG!A:M,'2009'!$E$2,FALSE)</f>
        <v>63.927971864009301</v>
      </c>
      <c r="F106" s="11" t="b">
        <f t="shared" si="4"/>
        <v>1</v>
      </c>
      <c r="G106" s="23" t="str">
        <f t="shared" si="5"/>
        <v>B</v>
      </c>
      <c r="H106" s="11">
        <f>VLOOKUP(B106,NI!C:P,6,FALSE)</f>
        <v>823000</v>
      </c>
      <c r="I106" s="11">
        <f>VLOOKUP(B106,EBITDA!B:O,6,FALSE)</f>
        <v>1623000</v>
      </c>
      <c r="J106" s="11">
        <f>VLOOKUP(B106,EQIT!B:O,6,FALSE)</f>
        <v>6193000</v>
      </c>
      <c r="K106" s="11">
        <f>VLOOKUP(B106,DEBT!B:O,6,FALSE)</f>
        <v>2509000</v>
      </c>
      <c r="L106" s="11">
        <f>VLOOKUP(B106,REV!B:O,6,FALSE)</f>
        <v>106632000</v>
      </c>
      <c r="M106" s="11">
        <f>VLOOKUP(B106,RoA!B:O,6,FALSE)</f>
        <v>3.67</v>
      </c>
      <c r="N106" s="11">
        <f>VLOOKUP(B106,RoE!B:O,6,FALSE)</f>
        <v>13.35</v>
      </c>
      <c r="O106" s="11">
        <f>VLOOKUP(B106,ASSET!B:P,6,FALSE)</f>
        <v>25267000</v>
      </c>
      <c r="P106" s="11">
        <f>VLOOKUP(B106,MCAP!B:P,6,FALSE)</f>
        <v>16937500</v>
      </c>
      <c r="Q106" s="11">
        <f>VLOOKUP(B106,MB!B:O,6,FALSE)</f>
        <v>2.0699999999999998</v>
      </c>
    </row>
    <row r="107" spans="1:17" x14ac:dyDescent="0.3">
      <c r="A107" s="20" t="s">
        <v>217</v>
      </c>
      <c r="B107" s="20">
        <v>906496</v>
      </c>
      <c r="C107" s="21">
        <f>VLOOKUP(B107,ESGC!B:M,$C$2,FALSE)</f>
        <v>63.945194206714902</v>
      </c>
      <c r="D107" s="21" t="str">
        <f t="shared" si="3"/>
        <v>B</v>
      </c>
      <c r="E107" s="21">
        <f>VLOOKUP(B107,ESG!A:M,'2009'!$E$2,FALSE)</f>
        <v>63.945194206714902</v>
      </c>
      <c r="F107" s="11" t="b">
        <f t="shared" si="4"/>
        <v>1</v>
      </c>
      <c r="G107" s="23" t="str">
        <f t="shared" si="5"/>
        <v>B</v>
      </c>
      <c r="H107" s="11">
        <f>VLOOKUP(B107,NI!C:P,6,FALSE)</f>
        <v>2169000</v>
      </c>
      <c r="I107" s="11">
        <f>VLOOKUP(B107,EBITDA!B:O,6,FALSE)</f>
        <v>3510000</v>
      </c>
      <c r="J107" s="11">
        <f>VLOOKUP(B107,EQIT!B:O,6,FALSE)</f>
        <v>12851000</v>
      </c>
      <c r="K107" s="11">
        <f>VLOOKUP(B107,DEBT!B:O,6,FALSE)</f>
        <v>7294000</v>
      </c>
      <c r="L107" s="11">
        <f>VLOOKUP(B107,REV!B:O,6,FALSE)</f>
        <v>14599000</v>
      </c>
      <c r="M107" s="11">
        <f>VLOOKUP(B107,RoA!B:O,6,FALSE)</f>
        <v>10.11</v>
      </c>
      <c r="N107" s="11">
        <f>VLOOKUP(B107,RoE!B:O,6,FALSE)</f>
        <v>17.79</v>
      </c>
      <c r="O107" s="11">
        <f>VLOOKUP(B107,ASSET!B:P,6,FALSE)</f>
        <v>23596000</v>
      </c>
      <c r="P107" s="11">
        <f>VLOOKUP(B107,MCAP!B:P,6,FALSE)</f>
        <v>49219786</v>
      </c>
      <c r="Q107" s="11">
        <f>VLOOKUP(B107,MB!B:O,6,FALSE)</f>
        <v>2.83</v>
      </c>
    </row>
    <row r="108" spans="1:17" x14ac:dyDescent="0.3">
      <c r="A108" s="20" t="s">
        <v>219</v>
      </c>
      <c r="B108" s="20">
        <v>286738</v>
      </c>
      <c r="C108" s="21">
        <f>VLOOKUP(B108,ESGC!B:M,$C$2,FALSE)</f>
        <v>71.443474478497905</v>
      </c>
      <c r="D108" s="21" t="str">
        <f t="shared" si="3"/>
        <v>B</v>
      </c>
      <c r="E108" s="21">
        <f>VLOOKUP(B108,ESG!A:M,'2009'!$E$2,FALSE)</f>
        <v>71.443474478497905</v>
      </c>
      <c r="F108" s="11" t="b">
        <f t="shared" si="4"/>
        <v>1</v>
      </c>
      <c r="G108" s="23" t="str">
        <f t="shared" si="5"/>
        <v>B</v>
      </c>
      <c r="H108" s="11">
        <f>VLOOKUP(B108,NI!C:P,6,FALSE)</f>
        <v>-2396000</v>
      </c>
      <c r="I108" s="11">
        <f>VLOOKUP(B108,EBITDA!B:O,6,FALSE)</f>
        <v>-2789000</v>
      </c>
      <c r="J108" s="11">
        <f>VLOOKUP(B108,EQIT!B:O,6,FALSE)</f>
        <v>32351000</v>
      </c>
      <c r="K108" s="11">
        <f>VLOOKUP(B108,DEBT!B:O,6,FALSE)</f>
        <v>22620000</v>
      </c>
      <c r="L108" s="11">
        <f>VLOOKUP(B108,REV!B:O,6,FALSE)</f>
        <v>42499000</v>
      </c>
      <c r="M108" s="11">
        <f>VLOOKUP(B108,RoA!B:O,6,FALSE)</f>
        <v>-0.3</v>
      </c>
      <c r="N108" s="11">
        <f>VLOOKUP(B108,RoE!B:O,6,FALSE)</f>
        <v>-7.12</v>
      </c>
      <c r="O108" s="11">
        <f>VLOOKUP(B108,ASSET!B:P,6,FALSE)</f>
        <v>538086000</v>
      </c>
      <c r="P108" s="11">
        <f>VLOOKUP(B108,MCAP!B:P,6,FALSE)</f>
        <v>28945775</v>
      </c>
      <c r="Q108" s="11">
        <f>VLOOKUP(B108,MB!B:O,6,FALSE)</f>
        <v>0.99</v>
      </c>
    </row>
    <row r="109" spans="1:17" x14ac:dyDescent="0.3">
      <c r="A109" s="20" t="s">
        <v>225</v>
      </c>
      <c r="B109" s="20">
        <v>905997</v>
      </c>
      <c r="C109" s="21">
        <f>VLOOKUP(B109,ESGC!B:M,$C$2,FALSE)</f>
        <v>56.091898834563104</v>
      </c>
      <c r="D109" s="21" t="str">
        <f t="shared" si="3"/>
        <v>B</v>
      </c>
      <c r="E109" s="21">
        <f>VLOOKUP(B109,ESG!A:M,'2009'!$E$2,FALSE)</f>
        <v>56.091898834563104</v>
      </c>
      <c r="F109" s="11" t="b">
        <f t="shared" si="4"/>
        <v>1</v>
      </c>
      <c r="G109" s="23" t="str">
        <f t="shared" si="5"/>
        <v>B</v>
      </c>
      <c r="H109" s="11">
        <f>VLOOKUP(B109,NI!C:P,6,FALSE)</f>
        <v>720400</v>
      </c>
      <c r="I109" s="11">
        <f>VLOOKUP(B109,EBITDA!B:O,6,FALSE)</f>
        <v>996900</v>
      </c>
      <c r="J109" s="11">
        <f>VLOOKUP(B109,EQIT!B:O,6,FALSE)</f>
        <v>7079600</v>
      </c>
      <c r="K109" s="11">
        <f>VLOOKUP(B109,DEBT!B:O,6,FALSE)</f>
        <v>1713000</v>
      </c>
      <c r="L109" s="11">
        <f>VLOOKUP(B109,REV!B:O,6,FALSE)</f>
        <v>3032400</v>
      </c>
      <c r="M109" s="11">
        <f>VLOOKUP(B109,RoA!B:O,6,FALSE)</f>
        <v>6.95</v>
      </c>
      <c r="N109" s="11">
        <f>VLOOKUP(B109,RoE!B:O,6,FALSE)</f>
        <v>10.89</v>
      </c>
      <c r="O109" s="11">
        <f>VLOOKUP(B109,ASSET!B:P,6,FALSE)</f>
        <v>11843200</v>
      </c>
      <c r="P109" s="11">
        <f>VLOOKUP(B109,MCAP!B:P,6,FALSE)</f>
        <v>8372664</v>
      </c>
      <c r="Q109" s="11">
        <f>VLOOKUP(B109,MB!B:O,6,FALSE)</f>
        <v>1.1000000000000001</v>
      </c>
    </row>
    <row r="110" spans="1:17" x14ac:dyDescent="0.3">
      <c r="A110" s="20" t="s">
        <v>226</v>
      </c>
      <c r="B110" s="20" t="s">
        <v>368</v>
      </c>
      <c r="C110" s="21">
        <f>VLOOKUP(B110,ESGC!B:M,$C$2,FALSE)</f>
        <v>71.231309700700507</v>
      </c>
      <c r="D110" s="21" t="str">
        <f t="shared" si="3"/>
        <v>B</v>
      </c>
      <c r="E110" s="21">
        <f>VLOOKUP(B110,ESG!A:M,'2009'!$E$2,FALSE)</f>
        <v>71.231309700700507</v>
      </c>
      <c r="F110" s="11" t="b">
        <f t="shared" si="4"/>
        <v>1</v>
      </c>
      <c r="G110" s="23" t="str">
        <f t="shared" si="5"/>
        <v>B</v>
      </c>
      <c r="H110" s="11">
        <f>VLOOKUP(B110,NI!C:P,6,FALSE)</f>
        <v>3021000</v>
      </c>
      <c r="I110" s="11">
        <f>VLOOKUP(B110,EBITDA!B:O,6,FALSE)</f>
        <v>6468000</v>
      </c>
      <c r="J110" s="11">
        <f>VLOOKUP(B110,EQIT!B:O,6,FALSE)</f>
        <v>25876000</v>
      </c>
      <c r="K110" s="11">
        <f>VLOOKUP(B110,DEBT!B:O,6,FALSE)</f>
        <v>18990000</v>
      </c>
      <c r="L110" s="11">
        <f>VLOOKUP(B110,REV!B:O,6,FALSE)</f>
        <v>40386000</v>
      </c>
      <c r="M110" s="11">
        <f>VLOOKUP(B110,RoA!B:O,6,FALSE)</f>
        <v>5.91</v>
      </c>
      <c r="N110" s="11">
        <f>VLOOKUP(B110,RoE!B:O,6,FALSE)</f>
        <v>12.57</v>
      </c>
      <c r="O110" s="11">
        <f>VLOOKUP(B110,ASSET!B:P,6,FALSE)</f>
        <v>66714000</v>
      </c>
      <c r="P110" s="11">
        <f>VLOOKUP(B110,MCAP!B:P,6,FALSE)</f>
        <v>40168912</v>
      </c>
      <c r="Q110" s="11">
        <f>VLOOKUP(B110,MB!B:O,6,FALSE)</f>
        <v>1.52</v>
      </c>
    </row>
    <row r="111" spans="1:17" x14ac:dyDescent="0.3">
      <c r="A111" s="20" t="s">
        <v>234</v>
      </c>
      <c r="B111" s="20">
        <v>906933</v>
      </c>
      <c r="C111" s="21">
        <f>VLOOKUP(B111,ESGC!B:M,$C$2,FALSE)</f>
        <v>60.8760032464604</v>
      </c>
      <c r="D111" s="21" t="str">
        <f t="shared" si="3"/>
        <v>B</v>
      </c>
      <c r="E111" s="21">
        <f>VLOOKUP(B111,ESG!A:M,'2009'!$E$2,FALSE)</f>
        <v>60.8760032464604</v>
      </c>
      <c r="F111" s="11" t="b">
        <f t="shared" si="4"/>
        <v>1</v>
      </c>
      <c r="G111" s="23" t="str">
        <f t="shared" si="5"/>
        <v>B</v>
      </c>
      <c r="H111" s="11">
        <f>VLOOKUP(B111,NI!C:P,6,FALSE)</f>
        <v>285700</v>
      </c>
      <c r="I111" s="11">
        <f>VLOOKUP(B111,EBITDA!B:O,6,FALSE)</f>
        <v>707600</v>
      </c>
      <c r="J111" s="11">
        <f>VLOOKUP(B111,EQIT!B:O,6,FALSE)</f>
        <v>1778700</v>
      </c>
      <c r="K111" s="11">
        <f>VLOOKUP(B111,DEBT!B:O,6,FALSE)</f>
        <v>2508800</v>
      </c>
      <c r="L111" s="11">
        <f>VLOOKUP(B111,REV!B:O,6,FALSE)</f>
        <v>5577600</v>
      </c>
      <c r="M111" s="11">
        <f>VLOOKUP(B111,RoA!B:O,6,FALSE)</f>
        <v>5.4</v>
      </c>
      <c r="N111" s="11">
        <f>VLOOKUP(B111,RoE!B:O,6,FALSE)</f>
        <v>16.84</v>
      </c>
      <c r="O111" s="11">
        <f>VLOOKUP(B111,ASSET!B:P,6,FALSE)</f>
        <v>6423900</v>
      </c>
      <c r="P111" s="11">
        <f>VLOOKUP(B111,MCAP!B:P,6,FALSE)</f>
        <v>4169778</v>
      </c>
      <c r="Q111" s="11">
        <f>VLOOKUP(B111,MB!B:O,6,FALSE)</f>
        <v>2.46</v>
      </c>
    </row>
    <row r="112" spans="1:17" x14ac:dyDescent="0.3">
      <c r="A112" s="20" t="s">
        <v>236</v>
      </c>
      <c r="B112" s="20">
        <v>905016</v>
      </c>
      <c r="C112" s="21">
        <f>VLOOKUP(B112,ESGC!B:M,$C$2,FALSE)</f>
        <v>63.829684343119403</v>
      </c>
      <c r="D112" s="21" t="str">
        <f t="shared" si="3"/>
        <v>B</v>
      </c>
      <c r="E112" s="21">
        <f>VLOOKUP(B112,ESG!A:M,'2009'!$E$2,FALSE)</f>
        <v>63.829684343119403</v>
      </c>
      <c r="F112" s="11" t="b">
        <f t="shared" si="4"/>
        <v>1</v>
      </c>
      <c r="G112" s="23" t="str">
        <f t="shared" si="5"/>
        <v>B</v>
      </c>
      <c r="H112" s="11">
        <f>VLOOKUP(B112,NI!C:P,6,FALSE)</f>
        <v>1615000</v>
      </c>
      <c r="I112" s="11">
        <f>VLOOKUP(B112,EBITDA!B:O,6,FALSE)</f>
        <v>4466000</v>
      </c>
      <c r="J112" s="11">
        <f>VLOOKUP(B112,EQIT!B:O,6,FALSE)</f>
        <v>12967000</v>
      </c>
      <c r="K112" s="11">
        <f>VLOOKUP(B112,DEBT!B:O,6,FALSE)</f>
        <v>18889000</v>
      </c>
      <c r="L112" s="11">
        <f>VLOOKUP(B112,REV!B:O,6,FALSE)</f>
        <v>15479000</v>
      </c>
      <c r="M112" s="11">
        <f>VLOOKUP(B112,RoA!B:O,6,FALSE)</f>
        <v>4.59</v>
      </c>
      <c r="N112" s="11">
        <f>VLOOKUP(B112,RoE!B:O,6,FALSE)</f>
        <v>13.1</v>
      </c>
      <c r="O112" s="11">
        <f>VLOOKUP(B112,ASSET!B:P,6,FALSE)</f>
        <v>48458000</v>
      </c>
      <c r="P112" s="11">
        <f>VLOOKUP(B112,MCAP!B:P,6,FALSE)</f>
        <v>21847537</v>
      </c>
      <c r="Q112" s="11">
        <f>VLOOKUP(B112,MB!B:O,6,FALSE)</f>
        <v>1.75</v>
      </c>
    </row>
    <row r="113" spans="1:17" x14ac:dyDescent="0.3">
      <c r="A113" s="20" t="s">
        <v>239</v>
      </c>
      <c r="B113" s="20">
        <v>906557</v>
      </c>
      <c r="C113" s="21">
        <f>VLOOKUP(B113,ESGC!B:M,$C$2,FALSE)</f>
        <v>52.908366328238401</v>
      </c>
      <c r="D113" s="21" t="str">
        <f t="shared" si="3"/>
        <v>B</v>
      </c>
      <c r="E113" s="21">
        <f>VLOOKUP(B113,ESG!A:M,'2009'!$E$2,FALSE)</f>
        <v>52.908366328238401</v>
      </c>
      <c r="F113" s="11" t="b">
        <f t="shared" si="4"/>
        <v>1</v>
      </c>
      <c r="G113" s="23" t="str">
        <f t="shared" si="5"/>
        <v>B</v>
      </c>
      <c r="H113" s="11">
        <f>VLOOKUP(B113,NI!C:P,6,FALSE)</f>
        <v>-131000</v>
      </c>
      <c r="I113" s="11">
        <f>VLOOKUP(B113,EBITDA!B:O,6,FALSE)</f>
        <v>552000</v>
      </c>
      <c r="J113" s="11">
        <f>VLOOKUP(B113,EQIT!B:O,6,FALSE)</f>
        <v>6157000</v>
      </c>
      <c r="K113" s="11">
        <f>VLOOKUP(B113,DEBT!B:O,6,FALSE)</f>
        <v>2037000</v>
      </c>
      <c r="L113" s="11">
        <f>VLOOKUP(B113,REV!B:O,6,FALSE)</f>
        <v>2229000</v>
      </c>
      <c r="M113" s="11">
        <f>VLOOKUP(B113,RoA!B:O,6,FALSE)</f>
        <v>-0.63</v>
      </c>
      <c r="N113" s="11">
        <f>VLOOKUP(B113,RoE!B:O,6,FALSE)</f>
        <v>-2.1</v>
      </c>
      <c r="O113" s="11">
        <f>VLOOKUP(B113,ASSET!B:P,6,FALSE)</f>
        <v>11807000</v>
      </c>
      <c r="P113" s="11">
        <f>VLOOKUP(B113,MCAP!B:P,6,FALSE)</f>
        <v>12463500</v>
      </c>
      <c r="Q113" s="11">
        <f>VLOOKUP(B113,MB!B:O,6,FALSE)</f>
        <v>1.94</v>
      </c>
    </row>
    <row r="114" spans="1:17" x14ac:dyDescent="0.3">
      <c r="A114" s="20" t="s">
        <v>244</v>
      </c>
      <c r="B114" s="20">
        <v>921482</v>
      </c>
      <c r="C114" s="21">
        <f>VLOOKUP(B114,ESGC!B:M,$C$2,FALSE)</f>
        <v>59.812111526465898</v>
      </c>
      <c r="D114" s="21" t="str">
        <f t="shared" si="3"/>
        <v>B</v>
      </c>
      <c r="E114" s="21">
        <f>VLOOKUP(B114,ESG!A:M,'2009'!$E$2,FALSE)</f>
        <v>59.812111526465898</v>
      </c>
      <c r="F114" s="11" t="b">
        <f t="shared" si="4"/>
        <v>1</v>
      </c>
      <c r="G114" s="23" t="str">
        <f t="shared" si="5"/>
        <v>B</v>
      </c>
      <c r="H114" s="11">
        <f>VLOOKUP(B114,NI!C:P,6,FALSE)</f>
        <v>-293613</v>
      </c>
      <c r="I114" s="11">
        <f>VLOOKUP(B114,EBITDA!B:O,6,FALSE)</f>
        <v>384708</v>
      </c>
      <c r="J114" s="11">
        <f>VLOOKUP(B114,EQIT!B:O,6,FALSE)</f>
        <v>7390526</v>
      </c>
      <c r="K114" s="11">
        <f>VLOOKUP(B114,DEBT!B:O,6,FALSE)</f>
        <v>3161648</v>
      </c>
      <c r="L114" s="11">
        <f>VLOOKUP(B114,REV!B:O,6,FALSE)</f>
        <v>11190296</v>
      </c>
      <c r="M114" s="11">
        <f>VLOOKUP(B114,RoA!B:O,6,FALSE)</f>
        <v>-1.48</v>
      </c>
      <c r="N114" s="11">
        <f>VLOOKUP(B114,RoE!B:O,6,FALSE)</f>
        <v>-3.83</v>
      </c>
      <c r="O114" s="11">
        <f>VLOOKUP(B114,ASSET!B:P,6,FALSE)</f>
        <v>12571904</v>
      </c>
      <c r="P114" s="11">
        <f>VLOOKUP(B114,MCAP!B:P,6,FALSE)</f>
        <v>14688032</v>
      </c>
      <c r="Q114" s="11">
        <f>VLOOKUP(B114,MB!B:O,6,FALSE)</f>
        <v>2.12</v>
      </c>
    </row>
    <row r="115" spans="1:17" x14ac:dyDescent="0.3">
      <c r="A115" s="20" t="s">
        <v>245</v>
      </c>
      <c r="B115" s="20">
        <v>694405</v>
      </c>
      <c r="C115" s="21">
        <f>VLOOKUP(B115,ESGC!B:M,$C$2,FALSE)</f>
        <v>60.385798152842099</v>
      </c>
      <c r="D115" s="21" t="str">
        <f t="shared" si="3"/>
        <v>B</v>
      </c>
      <c r="E115" s="21">
        <f>VLOOKUP(B115,ESG!A:M,'2009'!$E$2,FALSE)</f>
        <v>60.385798152842099</v>
      </c>
      <c r="F115" s="11" t="b">
        <f t="shared" si="4"/>
        <v>1</v>
      </c>
      <c r="G115" s="23" t="str">
        <f t="shared" si="5"/>
        <v>B</v>
      </c>
      <c r="H115" s="11">
        <f>VLOOKUP(B115,NI!C:P,6,FALSE)</f>
        <v>-67987</v>
      </c>
      <c r="I115" s="11">
        <f>VLOOKUP(B115,EBITDA!B:O,6,FALSE)</f>
        <v>117690</v>
      </c>
      <c r="J115" s="11">
        <f>VLOOKUP(B115,EQIT!B:O,6,FALSE)</f>
        <v>2665140</v>
      </c>
      <c r="K115" s="11">
        <f>VLOOKUP(B115,DEBT!B:O,6,FALSE)</f>
        <v>25634</v>
      </c>
      <c r="L115" s="11">
        <f>VLOOKUP(B115,REV!B:O,6,FALSE)</f>
        <v>3326445</v>
      </c>
      <c r="M115" s="11">
        <f>VLOOKUP(B115,RoA!B:O,6,FALSE)</f>
        <v>-1.9</v>
      </c>
      <c r="N115" s="11">
        <f>VLOOKUP(B115,RoE!B:O,6,FALSE)</f>
        <v>-2.69</v>
      </c>
      <c r="O115" s="11">
        <f>VLOOKUP(B115,ASSET!B:P,6,FALSE)</f>
        <v>3585918</v>
      </c>
      <c r="P115" s="11">
        <f>VLOOKUP(B115,MCAP!B:P,6,FALSE)</f>
        <v>10488182</v>
      </c>
      <c r="Q115" s="11">
        <f>VLOOKUP(B115,MB!B:O,6,FALSE)</f>
        <v>3.13</v>
      </c>
    </row>
    <row r="116" spans="1:17" x14ac:dyDescent="0.3">
      <c r="A116" s="20" t="s">
        <v>247</v>
      </c>
      <c r="B116" s="20">
        <v>932913</v>
      </c>
      <c r="C116" s="21">
        <f>VLOOKUP(B116,ESGC!B:M,$C$2,FALSE)</f>
        <v>55.435528067771699</v>
      </c>
      <c r="D116" s="21" t="str">
        <f t="shared" si="3"/>
        <v>B</v>
      </c>
      <c r="E116" s="21">
        <f>VLOOKUP(B116,ESG!A:M,'2009'!$E$2,FALSE)</f>
        <v>55.435528067771699</v>
      </c>
      <c r="F116" s="11" t="b">
        <f t="shared" si="4"/>
        <v>1</v>
      </c>
      <c r="G116" s="23" t="str">
        <f t="shared" si="5"/>
        <v>B</v>
      </c>
      <c r="H116" s="11">
        <f>VLOOKUP(B116,NI!C:P,6,FALSE)</f>
        <v>783900</v>
      </c>
      <c r="I116" s="11">
        <f>VLOOKUP(B116,EBITDA!B:O,6,FALSE)</f>
        <v>1639200</v>
      </c>
      <c r="J116" s="11">
        <f>VLOOKUP(B116,EQIT!B:O,6,FALSE)</f>
        <v>4194800</v>
      </c>
      <c r="K116" s="11">
        <f>VLOOKUP(B116,DEBT!B:O,6,FALSE)</f>
        <v>2472400</v>
      </c>
      <c r="L116" s="11">
        <f>VLOOKUP(B116,REV!B:O,6,FALSE)</f>
        <v>11720700</v>
      </c>
      <c r="M116" s="11">
        <f>VLOOKUP(B116,RoA!B:O,6,FALSE)</f>
        <v>4.91</v>
      </c>
      <c r="N116" s="11">
        <f>VLOOKUP(B116,RoE!B:O,6,FALSE)</f>
        <v>20.309999999999999</v>
      </c>
      <c r="O116" s="11">
        <f>VLOOKUP(B116,ASSET!B:P,6,FALSE)</f>
        <v>17880700</v>
      </c>
      <c r="P116" s="11">
        <f>VLOOKUP(B116,MCAP!B:P,6,FALSE)</f>
        <v>12073860</v>
      </c>
      <c r="Q116" s="11">
        <f>VLOOKUP(B116,MB!B:O,6,FALSE)</f>
        <v>2.82</v>
      </c>
    </row>
    <row r="117" spans="1:17" x14ac:dyDescent="0.3">
      <c r="A117" s="20" t="s">
        <v>248</v>
      </c>
      <c r="B117" s="20">
        <v>719618</v>
      </c>
      <c r="C117" s="21">
        <f>VLOOKUP(B117,ESGC!B:M,$C$2,FALSE)</f>
        <v>63.393602877922802</v>
      </c>
      <c r="D117" s="21" t="str">
        <f t="shared" si="3"/>
        <v>B</v>
      </c>
      <c r="E117" s="21">
        <f>VLOOKUP(B117,ESG!A:M,'2009'!$E$2,FALSE)</f>
        <v>63.393602877922802</v>
      </c>
      <c r="F117" s="11" t="b">
        <f t="shared" si="4"/>
        <v>1</v>
      </c>
      <c r="G117" s="23" t="str">
        <f t="shared" si="5"/>
        <v>B</v>
      </c>
      <c r="H117" s="11">
        <f>VLOOKUP(B117,NI!C:P,6,FALSE)</f>
        <v>5593000</v>
      </c>
      <c r="I117" s="11">
        <f>VLOOKUP(B117,EBITDA!B:O,6,FALSE)</f>
        <v>10524000</v>
      </c>
      <c r="J117" s="11">
        <f>VLOOKUP(B117,EQIT!B:O,6,FALSE)</f>
        <v>25090000</v>
      </c>
      <c r="K117" s="11">
        <f>VLOOKUP(B117,DEBT!B:O,6,FALSE)</f>
        <v>10238000</v>
      </c>
      <c r="L117" s="11">
        <f>VLOOKUP(B117,REV!B:O,6,FALSE)</f>
        <v>23252000</v>
      </c>
      <c r="M117" s="11">
        <f>VLOOKUP(B117,RoA!B:O,6,FALSE)</f>
        <v>12.75</v>
      </c>
      <c r="N117" s="11">
        <f>VLOOKUP(B117,RoE!B:O,6,FALSE)</f>
        <v>23.25</v>
      </c>
      <c r="O117" s="11">
        <f>VLOOKUP(B117,ASSET!B:P,6,FALSE)</f>
        <v>47271000</v>
      </c>
      <c r="P117" s="11">
        <f>VLOOKUP(B117,MCAP!B:P,6,FALSE)</f>
        <v>122772650</v>
      </c>
      <c r="Q117" s="11">
        <f>VLOOKUP(B117,MB!B:O,6,FALSE)</f>
        <v>3.52</v>
      </c>
    </row>
    <row r="118" spans="1:17" x14ac:dyDescent="0.3">
      <c r="A118" s="20" t="s">
        <v>255</v>
      </c>
      <c r="B118" s="20">
        <v>912157</v>
      </c>
      <c r="C118" s="21">
        <f>VLOOKUP(B118,ESGC!B:M,$C$2,FALSE)</f>
        <v>52.179906004019401</v>
      </c>
      <c r="D118" s="21" t="str">
        <f t="shared" si="3"/>
        <v>B</v>
      </c>
      <c r="E118" s="21">
        <f>VLOOKUP(B118,ESG!A:M,'2009'!$E$2,FALSE)</f>
        <v>52.179906004019401</v>
      </c>
      <c r="F118" s="11" t="b">
        <f t="shared" si="4"/>
        <v>1</v>
      </c>
      <c r="G118" s="23" t="str">
        <f t="shared" si="5"/>
        <v>B</v>
      </c>
      <c r="H118" s="11">
        <f>VLOOKUP(B118,NI!C:P,6,FALSE)</f>
        <v>87695</v>
      </c>
      <c r="I118" s="11">
        <f>VLOOKUP(B118,EBITDA!B:O,6,FALSE)</f>
        <v>239676</v>
      </c>
      <c r="J118" s="11">
        <f>VLOOKUP(B118,EQIT!B:O,6,FALSE)</f>
        <v>1628957</v>
      </c>
      <c r="K118" s="11">
        <f>VLOOKUP(B118,DEBT!B:O,6,FALSE)</f>
        <v>558343</v>
      </c>
      <c r="L118" s="11">
        <f>VLOOKUP(B118,REV!B:O,6,FALSE)</f>
        <v>1812202</v>
      </c>
      <c r="M118" s="11">
        <f>VLOOKUP(B118,RoA!B:O,6,FALSE)</f>
        <v>3.23</v>
      </c>
      <c r="N118" s="11">
        <f>VLOOKUP(B118,RoE!B:O,6,FALSE)</f>
        <v>5.36</v>
      </c>
      <c r="O118" s="11">
        <f>VLOOKUP(B118,ASSET!B:P,6,FALSE)</f>
        <v>3064242</v>
      </c>
      <c r="P118" s="11">
        <f>VLOOKUP(B118,MCAP!B:P,6,FALSE)</f>
        <v>2409504</v>
      </c>
      <c r="Q118" s="11">
        <f>VLOOKUP(B118,MB!B:O,6,FALSE)</f>
        <v>1.44</v>
      </c>
    </row>
    <row r="119" spans="1:17" x14ac:dyDescent="0.3">
      <c r="A119" s="20" t="s">
        <v>264</v>
      </c>
      <c r="B119" s="20">
        <v>936324</v>
      </c>
      <c r="C119" s="21">
        <f>VLOOKUP(B119,ESGC!B:M,$C$2,FALSE)</f>
        <v>54.459835966430298</v>
      </c>
      <c r="D119" s="21" t="str">
        <f t="shared" si="3"/>
        <v>B</v>
      </c>
      <c r="E119" s="21">
        <f>VLOOKUP(B119,ESG!A:M,'2009'!$E$2,FALSE)</f>
        <v>54.459835966430298</v>
      </c>
      <c r="F119" s="11" t="b">
        <f t="shared" si="4"/>
        <v>1</v>
      </c>
      <c r="G119" s="23" t="str">
        <f t="shared" si="5"/>
        <v>B</v>
      </c>
      <c r="H119" s="11">
        <f>VLOOKUP(B119,NI!C:P,6,FALSE)</f>
        <v>1057500</v>
      </c>
      <c r="I119" s="11">
        <f>VLOOKUP(B119,EBITDA!B:O,6,FALSE)</f>
        <v>1783200</v>
      </c>
      <c r="J119" s="11">
        <f>VLOOKUP(B119,EQIT!B:O,6,FALSE)</f>
        <v>5296800</v>
      </c>
      <c r="K119" s="11">
        <f>VLOOKUP(B119,DEBT!B:O,6,FALSE)</f>
        <v>2177200</v>
      </c>
      <c r="L119" s="11">
        <f>VLOOKUP(B119,REV!B:O,6,FALSE)</f>
        <v>14593300</v>
      </c>
      <c r="M119" s="11">
        <f>VLOOKUP(B119,RoA!B:O,6,FALSE)</f>
        <v>5.99</v>
      </c>
      <c r="N119" s="11">
        <f>VLOOKUP(B119,RoE!B:O,6,FALSE)</f>
        <v>22.11</v>
      </c>
      <c r="O119" s="11">
        <f>VLOOKUP(B119,ASSET!B:P,6,FALSE)</f>
        <v>20049300</v>
      </c>
      <c r="P119" s="11">
        <f>VLOOKUP(B119,MCAP!B:P,6,FALSE)</f>
        <v>12100074</v>
      </c>
      <c r="Q119" s="11">
        <f>VLOOKUP(B119,MB!B:O,6,FALSE)</f>
        <v>2.19</v>
      </c>
    </row>
    <row r="120" spans="1:17" x14ac:dyDescent="0.3">
      <c r="A120" s="20" t="s">
        <v>266</v>
      </c>
      <c r="B120" s="20" t="s">
        <v>370</v>
      </c>
      <c r="C120" s="21">
        <f>VLOOKUP(B120,ESGC!B:M,$C$2,FALSE)</f>
        <v>72.937459293995104</v>
      </c>
      <c r="D120" s="21" t="str">
        <f t="shared" si="3"/>
        <v>B</v>
      </c>
      <c r="E120" s="21">
        <f>VLOOKUP(B120,ESG!A:M,'2009'!$E$2,FALSE)</f>
        <v>72.937459293995104</v>
      </c>
      <c r="F120" s="11" t="b">
        <f t="shared" si="4"/>
        <v>1</v>
      </c>
      <c r="G120" s="23" t="str">
        <f t="shared" si="5"/>
        <v>B</v>
      </c>
      <c r="H120" s="11">
        <f>VLOOKUP(B120,NI!C:P,6,FALSE)</f>
        <v>3415000</v>
      </c>
      <c r="I120" s="11">
        <f>VLOOKUP(B120,EBITDA!B:O,6,FALSE)</f>
        <v>3005000</v>
      </c>
      <c r="J120" s="11">
        <f>VLOOKUP(B120,EQIT!B:O,6,FALSE)</f>
        <v>24684000</v>
      </c>
      <c r="K120" s="11">
        <f>VLOOKUP(B120,DEBT!B:O,6,FALSE)</f>
        <v>33355000</v>
      </c>
      <c r="L120" s="11">
        <f>VLOOKUP(B120,REV!B:O,6,FALSE)</f>
        <v>35643000</v>
      </c>
      <c r="M120" s="11">
        <f>VLOOKUP(B120,RoA!B:O,6,FALSE)</f>
        <v>0.92</v>
      </c>
      <c r="N120" s="11">
        <f>VLOOKUP(B120,RoE!B:O,6,FALSE)</f>
        <v>15.23</v>
      </c>
      <c r="O120" s="11">
        <f>VLOOKUP(B120,ASSET!B:P,6,FALSE)</f>
        <v>480203000</v>
      </c>
      <c r="P120" s="11">
        <f>VLOOKUP(B120,MCAP!B:P,6,FALSE)</f>
        <v>23094171</v>
      </c>
      <c r="Q120" s="11">
        <f>VLOOKUP(B120,MB!B:O,6,FALSE)</f>
        <v>0.99</v>
      </c>
    </row>
    <row r="121" spans="1:17" x14ac:dyDescent="0.3">
      <c r="A121" s="20" t="s">
        <v>267</v>
      </c>
      <c r="B121" s="20">
        <v>902321</v>
      </c>
      <c r="C121" s="21">
        <f>VLOOKUP(B121,ESGC!B:M,$C$2,FALSE)</f>
        <v>67.467361204916898</v>
      </c>
      <c r="D121" s="21" t="str">
        <f t="shared" si="3"/>
        <v>B</v>
      </c>
      <c r="E121" s="21">
        <f>VLOOKUP(B121,ESG!A:M,'2009'!$E$2,FALSE)</f>
        <v>67.467361204916898</v>
      </c>
      <c r="F121" s="11" t="b">
        <f t="shared" si="4"/>
        <v>1</v>
      </c>
      <c r="G121" s="23" t="str">
        <f t="shared" si="5"/>
        <v>B</v>
      </c>
      <c r="H121" s="11">
        <f>VLOOKUP(B121,NI!C:P,6,FALSE)</f>
        <v>1592000</v>
      </c>
      <c r="I121" s="11">
        <f>VLOOKUP(B121,EBITDA!B:O,6,FALSE)</f>
        <v>3955000</v>
      </c>
      <c r="J121" s="11">
        <f>VLOOKUP(B121,EQIT!B:O,6,FALSE)</f>
        <v>8788000</v>
      </c>
      <c r="K121" s="11">
        <f>VLOOKUP(B121,DEBT!B:O,6,FALSE)</f>
        <v>8696000</v>
      </c>
      <c r="L121" s="11">
        <f>VLOOKUP(B121,REV!B:O,6,FALSE)</f>
        <v>11738000</v>
      </c>
      <c r="M121" s="11">
        <f>VLOOKUP(B121,RoA!B:O,6,FALSE)</f>
        <v>6.68</v>
      </c>
      <c r="N121" s="11">
        <f>VLOOKUP(B121,RoE!B:O,6,FALSE)</f>
        <v>19.23</v>
      </c>
      <c r="O121" s="11">
        <f>VLOOKUP(B121,ASSET!B:P,6,FALSE)</f>
        <v>28730000</v>
      </c>
      <c r="P121" s="11">
        <f>VLOOKUP(B121,MCAP!B:P,6,FALSE)</f>
        <v>16823849</v>
      </c>
      <c r="Q121" s="11">
        <f>VLOOKUP(B121,MB!B:O,6,FALSE)</f>
        <v>1.84</v>
      </c>
    </row>
    <row r="122" spans="1:17" x14ac:dyDescent="0.3">
      <c r="A122" s="20" t="s">
        <v>269</v>
      </c>
      <c r="B122" s="20">
        <v>912518</v>
      </c>
      <c r="C122" s="21">
        <f>VLOOKUP(B122,ESGC!B:M,$C$2,FALSE)</f>
        <v>51.420797744654699</v>
      </c>
      <c r="D122" s="21" t="str">
        <f t="shared" si="3"/>
        <v>B</v>
      </c>
      <c r="E122" s="21">
        <f>VLOOKUP(B122,ESG!A:M,'2009'!$E$2,FALSE)</f>
        <v>51.420797744654699</v>
      </c>
      <c r="F122" s="11" t="b">
        <f t="shared" si="4"/>
        <v>1</v>
      </c>
      <c r="G122" s="23" t="str">
        <f t="shared" si="5"/>
        <v>B</v>
      </c>
      <c r="H122" s="11">
        <f>VLOOKUP(B122,NI!C:P,6,FALSE)</f>
        <v>-1182567</v>
      </c>
      <c r="I122" s="11">
        <f>VLOOKUP(B122,EBITDA!B:O,6,FALSE)</f>
        <v>-1868959</v>
      </c>
      <c r="J122" s="11">
        <f>VLOOKUP(B122,EQIT!B:O,6,FALSE)</f>
        <v>3194440</v>
      </c>
      <c r="K122" s="11">
        <f>VLOOKUP(B122,DEBT!B:O,6,FALSE)</f>
        <v>4404344</v>
      </c>
      <c r="L122" s="11">
        <f>VLOOKUP(B122,REV!B:O,6,FALSE)</f>
        <v>4084389</v>
      </c>
      <c r="M122" s="11">
        <f>VLOOKUP(B122,RoA!B:O,6,FALSE)</f>
        <v>-13.3</v>
      </c>
      <c r="N122" s="11">
        <f>VLOOKUP(B122,RoE!B:O,6,FALSE)</f>
        <v>-39.22</v>
      </c>
      <c r="O122" s="11">
        <f>VLOOKUP(B122,ASSET!B:P,6,FALSE)</f>
        <v>10051222</v>
      </c>
      <c r="P122" s="11">
        <f>VLOOKUP(B122,MCAP!B:P,6,FALSE)</f>
        <v>3806905</v>
      </c>
      <c r="Q122" s="11">
        <f>VLOOKUP(B122,MB!B:O,6,FALSE)</f>
        <v>1.04</v>
      </c>
    </row>
    <row r="123" spans="1:17" x14ac:dyDescent="0.3">
      <c r="A123" s="20" t="s">
        <v>274</v>
      </c>
      <c r="B123" s="20">
        <v>312451</v>
      </c>
      <c r="C123" s="21">
        <f>VLOOKUP(B123,ESGC!B:M,$C$2,FALSE)</f>
        <v>54.252692023793998</v>
      </c>
      <c r="D123" s="21" t="str">
        <f t="shared" si="3"/>
        <v>B</v>
      </c>
      <c r="E123" s="21">
        <f>VLOOKUP(B123,ESG!A:M,'2009'!$E$2,FALSE)</f>
        <v>54.252692023793998</v>
      </c>
      <c r="F123" s="11" t="b">
        <f t="shared" si="4"/>
        <v>1</v>
      </c>
      <c r="G123" s="23" t="str">
        <f t="shared" si="5"/>
        <v>B</v>
      </c>
      <c r="H123" s="11">
        <f>VLOOKUP(B123,NI!C:P,6,FALSE)</f>
        <v>-65939</v>
      </c>
      <c r="I123" s="11">
        <f>VLOOKUP(B123,EBITDA!B:O,6,FALSE)</f>
        <v>213897</v>
      </c>
      <c r="J123" s="11">
        <f>VLOOKUP(B123,EQIT!B:O,6,FALSE)</f>
        <v>1600167</v>
      </c>
      <c r="K123" s="11">
        <f>VLOOKUP(B123,DEBT!B:O,6,FALSE)</f>
        <v>1886380</v>
      </c>
      <c r="L123" s="11">
        <f>VLOOKUP(B123,REV!B:O,6,FALSE)</f>
        <v>489232</v>
      </c>
      <c r="M123" s="11">
        <f>VLOOKUP(B123,RoA!B:O,6,FALSE)</f>
        <v>0.85</v>
      </c>
      <c r="N123" s="11">
        <f>VLOOKUP(B123,RoE!B:O,6,FALSE)</f>
        <v>-3.98</v>
      </c>
      <c r="O123" s="11">
        <f>VLOOKUP(B123,ASSET!B:P,6,FALSE)</f>
        <v>3973806</v>
      </c>
      <c r="P123" s="11">
        <f>VLOOKUP(B123,MCAP!B:P,6,FALSE)</f>
        <v>2858768</v>
      </c>
      <c r="Q123" s="11">
        <f>VLOOKUP(B123,MB!B:O,6,FALSE)</f>
        <v>2.73</v>
      </c>
    </row>
    <row r="124" spans="1:17" x14ac:dyDescent="0.3">
      <c r="A124" s="20" t="s">
        <v>278</v>
      </c>
      <c r="B124" s="20">
        <v>902233</v>
      </c>
      <c r="C124" s="21">
        <f>VLOOKUP(B124,ESGC!B:M,$C$2,FALSE)</f>
        <v>69.8048647659907</v>
      </c>
      <c r="D124" s="21" t="str">
        <f t="shared" si="3"/>
        <v>B</v>
      </c>
      <c r="E124" s="21">
        <f>VLOOKUP(B124,ESG!A:M,'2009'!$E$2,FALSE)</f>
        <v>69.8048647659907</v>
      </c>
      <c r="F124" s="11" t="b">
        <f t="shared" si="4"/>
        <v>1</v>
      </c>
      <c r="G124" s="23" t="str">
        <f t="shared" si="5"/>
        <v>B</v>
      </c>
      <c r="H124" s="11">
        <f>VLOOKUP(B124,NI!C:P,6,FALSE)</f>
        <v>220700</v>
      </c>
      <c r="I124" s="11">
        <f>VLOOKUP(B124,EBITDA!B:O,6,FALSE)</f>
        <v>468900</v>
      </c>
      <c r="J124" s="11">
        <f>VLOOKUP(B124,EQIT!B:O,6,FALSE)</f>
        <v>1316400</v>
      </c>
      <c r="K124" s="11">
        <f>VLOOKUP(B124,DEBT!B:O,6,FALSE)</f>
        <v>904700</v>
      </c>
      <c r="L124" s="11">
        <f>VLOOKUP(B124,REV!B:O,6,FALSE)</f>
        <v>4325300</v>
      </c>
      <c r="M124" s="11">
        <f>VLOOKUP(B124,RoA!B:O,6,FALSE)</f>
        <v>6.14</v>
      </c>
      <c r="N124" s="11">
        <f>VLOOKUP(B124,RoE!B:O,6,FALSE)</f>
        <v>14.69</v>
      </c>
      <c r="O124" s="11">
        <f>VLOOKUP(B124,ASSET!B:P,6,FALSE)</f>
        <v>3998100</v>
      </c>
      <c r="P124" s="11">
        <f>VLOOKUP(B124,MCAP!B:P,6,FALSE)</f>
        <v>6675858</v>
      </c>
      <c r="Q124" s="11">
        <f>VLOOKUP(B124,MB!B:O,6,FALSE)</f>
        <v>4.7699999999999996</v>
      </c>
    </row>
    <row r="125" spans="1:17" x14ac:dyDescent="0.3">
      <c r="A125" s="20" t="s">
        <v>284</v>
      </c>
      <c r="B125" s="20" t="s">
        <v>371</v>
      </c>
      <c r="C125" s="21">
        <f>VLOOKUP(B125,ESGC!B:M,$C$2,FALSE)</f>
        <v>64.938457854406096</v>
      </c>
      <c r="D125" s="21" t="str">
        <f t="shared" si="3"/>
        <v>B</v>
      </c>
      <c r="E125" s="21">
        <f>VLOOKUP(B125,ESG!A:M,'2009'!$E$2,FALSE)</f>
        <v>64.938457854406096</v>
      </c>
      <c r="F125" s="11" t="b">
        <f t="shared" si="4"/>
        <v>1</v>
      </c>
      <c r="G125" s="23" t="str">
        <f t="shared" si="5"/>
        <v>B</v>
      </c>
      <c r="H125" s="11">
        <f>VLOOKUP(B125,NI!C:P,6,FALSE)</f>
        <v>-3086000</v>
      </c>
      <c r="I125" s="11">
        <f>VLOOKUP(B125,EBITDA!B:O,6,FALSE)</f>
        <v>-1710000</v>
      </c>
      <c r="J125" s="11">
        <f>VLOOKUP(B125,EQIT!B:O,6,FALSE)</f>
        <v>1524000</v>
      </c>
      <c r="K125" s="11">
        <f>VLOOKUP(B125,DEBT!B:O,6,FALSE)</f>
        <v>2727000</v>
      </c>
      <c r="L125" s="11">
        <f>VLOOKUP(B125,REV!B:O,6,FALSE)</f>
        <v>9805000</v>
      </c>
      <c r="M125" s="11">
        <f>VLOOKUP(B125,RoA!B:O,6,FALSE)</f>
        <v>-36.99</v>
      </c>
      <c r="N125" s="11">
        <f>VLOOKUP(B125,RoE!B:O,6,FALSE)</f>
        <v>-101.01</v>
      </c>
      <c r="O125" s="11">
        <f>VLOOKUP(B125,ASSET!B:P,6,FALSE)</f>
        <v>6712000</v>
      </c>
      <c r="P125" s="11">
        <f>VLOOKUP(B125,MCAP!B:P,6,FALSE)</f>
        <v>8967830</v>
      </c>
      <c r="Q125" s="11">
        <f>VLOOKUP(B125,MB!B:O,6,FALSE)</f>
        <v>2.78</v>
      </c>
    </row>
    <row r="126" spans="1:17" x14ac:dyDescent="0.3">
      <c r="A126" s="20" t="s">
        <v>285</v>
      </c>
      <c r="B126" s="20">
        <v>923036</v>
      </c>
      <c r="C126" s="21">
        <f>VLOOKUP(B126,ESGC!B:M,$C$2,FALSE)</f>
        <v>54.8428977272727</v>
      </c>
      <c r="D126" s="21" t="str">
        <f t="shared" si="3"/>
        <v>B</v>
      </c>
      <c r="E126" s="21">
        <f>VLOOKUP(B126,ESG!A:M,'2009'!$E$2,FALSE)</f>
        <v>54.8428977272727</v>
      </c>
      <c r="F126" s="11" t="b">
        <f t="shared" si="4"/>
        <v>1</v>
      </c>
      <c r="G126" s="23" t="str">
        <f t="shared" si="5"/>
        <v>B</v>
      </c>
      <c r="H126" s="11">
        <f>VLOOKUP(B126,NI!C:P,6,FALSE)</f>
        <v>242400</v>
      </c>
      <c r="I126" s="11">
        <f>VLOOKUP(B126,EBITDA!B:O,6,FALSE)</f>
        <v>639000</v>
      </c>
      <c r="J126" s="11">
        <f>VLOOKUP(B126,EQIT!B:O,6,FALSE)</f>
        <v>2199600</v>
      </c>
      <c r="K126" s="11">
        <f>VLOOKUP(B126,DEBT!B:O,6,FALSE)</f>
        <v>1661000</v>
      </c>
      <c r="L126" s="11">
        <f>VLOOKUP(B126,REV!B:O,6,FALSE)</f>
        <v>4242800</v>
      </c>
      <c r="M126" s="11">
        <f>VLOOKUP(B126,RoA!B:O,6,FALSE)</f>
        <v>6.76</v>
      </c>
      <c r="N126" s="11">
        <f>VLOOKUP(B126,RoE!B:O,6,FALSE)</f>
        <v>11.76</v>
      </c>
      <c r="O126" s="11">
        <f>VLOOKUP(B126,ASSET!B:P,6,FALSE)</f>
        <v>5274100</v>
      </c>
      <c r="P126" s="11">
        <f>VLOOKUP(B126,MCAP!B:P,6,FALSE)</f>
        <v>3474388</v>
      </c>
      <c r="Q126" s="11">
        <f>VLOOKUP(B126,MB!B:O,6,FALSE)</f>
        <v>1.49</v>
      </c>
    </row>
    <row r="127" spans="1:17" x14ac:dyDescent="0.3">
      <c r="A127" s="20" t="s">
        <v>286</v>
      </c>
      <c r="B127" s="20">
        <v>902103</v>
      </c>
      <c r="C127" s="21">
        <f>VLOOKUP(B127,ESGC!B:M,$C$2,FALSE)</f>
        <v>53.765646359583897</v>
      </c>
      <c r="D127" s="21" t="str">
        <f t="shared" si="3"/>
        <v>B</v>
      </c>
      <c r="E127" s="21">
        <f>VLOOKUP(B127,ESG!A:M,'2009'!$E$2,FALSE)</f>
        <v>53.765646359583897</v>
      </c>
      <c r="F127" s="11" t="b">
        <f t="shared" si="4"/>
        <v>1</v>
      </c>
      <c r="G127" s="23" t="str">
        <f t="shared" si="5"/>
        <v>B</v>
      </c>
      <c r="H127" s="11">
        <f>VLOOKUP(B127,NI!C:P,6,FALSE)</f>
        <v>1119000</v>
      </c>
      <c r="I127" s="11">
        <f>VLOOKUP(B127,EBITDA!B:O,6,FALSE)</f>
        <v>2618000</v>
      </c>
      <c r="J127" s="11">
        <f>VLOOKUP(B127,EQIT!B:O,6,FALSE)</f>
        <v>9007000</v>
      </c>
      <c r="K127" s="11">
        <f>VLOOKUP(B127,DEBT!B:O,6,FALSE)</f>
        <v>8730000</v>
      </c>
      <c r="L127" s="11">
        <f>VLOOKUP(B127,REV!B:O,6,FALSE)</f>
        <v>8106000</v>
      </c>
      <c r="M127" s="11">
        <f>VLOOKUP(B127,RoA!B:O,6,FALSE)</f>
        <v>4.9800000000000004</v>
      </c>
      <c r="N127" s="11">
        <f>VLOOKUP(B127,RoE!B:O,6,FALSE)</f>
        <v>13.18</v>
      </c>
      <c r="O127" s="11">
        <f>VLOOKUP(B127,ASSET!B:P,6,FALSE)</f>
        <v>28512000</v>
      </c>
      <c r="P127" s="11">
        <f>VLOOKUP(B127,MCAP!B:P,6,FALSE)</f>
        <v>13827060</v>
      </c>
      <c r="Q127" s="11">
        <f>VLOOKUP(B127,MB!B:O,6,FALSE)</f>
        <v>1.39</v>
      </c>
    </row>
    <row r="128" spans="1:17" x14ac:dyDescent="0.3">
      <c r="A128" s="20" t="s">
        <v>287</v>
      </c>
      <c r="B128" s="20">
        <v>905361</v>
      </c>
      <c r="C128" s="21">
        <f>VLOOKUP(B128,ESGC!B:M,$C$2,FALSE)</f>
        <v>58.004063530605499</v>
      </c>
      <c r="D128" s="21" t="str">
        <f t="shared" si="3"/>
        <v>B</v>
      </c>
      <c r="E128" s="21">
        <f>VLOOKUP(B128,ESG!A:M,'2009'!$E$2,FALSE)</f>
        <v>58.004063530605499</v>
      </c>
      <c r="F128" s="11" t="b">
        <f t="shared" si="4"/>
        <v>1</v>
      </c>
      <c r="G128" s="23" t="str">
        <f t="shared" si="5"/>
        <v>B</v>
      </c>
      <c r="H128" s="11">
        <f>VLOOKUP(B128,NI!C:P,6,FALSE)</f>
        <v>435848</v>
      </c>
      <c r="I128" s="11">
        <f>VLOOKUP(B128,EBITDA!B:O,6,FALSE)</f>
        <v>833747</v>
      </c>
      <c r="J128" s="11">
        <f>VLOOKUP(B128,EQIT!B:O,6,FALSE)</f>
        <v>1490950</v>
      </c>
      <c r="K128" s="11">
        <f>VLOOKUP(B128,DEBT!B:O,6,FALSE)</f>
        <v>817611</v>
      </c>
      <c r="L128" s="11">
        <f>VLOOKUP(B128,REV!B:O,6,FALSE)</f>
        <v>7094249</v>
      </c>
      <c r="M128" s="11">
        <f>VLOOKUP(B128,RoA!B:O,6,FALSE)</f>
        <v>10.57</v>
      </c>
      <c r="N128" s="11">
        <f>VLOOKUP(B128,RoE!B:O,6,FALSE)</f>
        <v>28.15</v>
      </c>
      <c r="O128" s="11">
        <f>VLOOKUP(B128,ASSET!B:P,6,FALSE)</f>
        <v>4323855</v>
      </c>
      <c r="P128" s="11">
        <f>VLOOKUP(B128,MCAP!B:P,6,FALSE)</f>
        <v>6746783</v>
      </c>
      <c r="Q128" s="11">
        <f>VLOOKUP(B128,MB!B:O,6,FALSE)</f>
        <v>4.84</v>
      </c>
    </row>
    <row r="129" spans="1:17" x14ac:dyDescent="0.3">
      <c r="A129" s="20" t="s">
        <v>291</v>
      </c>
      <c r="B129" s="20">
        <v>902325</v>
      </c>
      <c r="C129" s="21">
        <f>VLOOKUP(B129,ESGC!B:M,$C$2,FALSE)</f>
        <v>74.926233443915095</v>
      </c>
      <c r="D129" s="21" t="str">
        <f t="shared" si="3"/>
        <v>B</v>
      </c>
      <c r="E129" s="21">
        <f>VLOOKUP(B129,ESG!A:M,'2009'!$E$2,FALSE)</f>
        <v>74.926233443915095</v>
      </c>
      <c r="F129" s="11" t="b">
        <f t="shared" si="4"/>
        <v>1</v>
      </c>
      <c r="G129" s="23" t="str">
        <f t="shared" si="5"/>
        <v>B</v>
      </c>
      <c r="H129" s="11">
        <f>VLOOKUP(B129,NI!C:P,6,FALSE)</f>
        <v>1643000</v>
      </c>
      <c r="I129" s="11">
        <f>VLOOKUP(B129,EBITDA!B:O,6,FALSE)</f>
        <v>5052000</v>
      </c>
      <c r="J129" s="11">
        <f>VLOOKUP(B129,EQIT!B:O,6,FALSE)</f>
        <v>14878000</v>
      </c>
      <c r="K129" s="11">
        <f>VLOOKUP(B129,DEBT!B:O,6,FALSE)</f>
        <v>19883000</v>
      </c>
      <c r="L129" s="11">
        <f>VLOOKUP(B129,REV!B:O,6,FALSE)</f>
        <v>15738000</v>
      </c>
      <c r="M129" s="11">
        <f>VLOOKUP(B129,RoA!B:O,6,FALSE)</f>
        <v>4.34</v>
      </c>
      <c r="N129" s="11">
        <f>VLOOKUP(B129,RoE!B:O,6,FALSE)</f>
        <v>11.67</v>
      </c>
      <c r="O129" s="11">
        <f>VLOOKUP(B129,ASSET!B:P,6,FALSE)</f>
        <v>50999000</v>
      </c>
      <c r="P129" s="11">
        <f>VLOOKUP(B129,MCAP!B:P,6,FALSE)</f>
        <v>27305740</v>
      </c>
      <c r="Q129" s="11">
        <f>VLOOKUP(B129,MB!B:O,6,FALSE)</f>
        <v>1.71</v>
      </c>
    </row>
    <row r="130" spans="1:17" x14ac:dyDescent="0.3">
      <c r="A130" s="20" t="s">
        <v>296</v>
      </c>
      <c r="B130" s="20">
        <v>981722</v>
      </c>
      <c r="C130" s="21">
        <f>VLOOKUP(B130,ESGC!B:M,$C$2,FALSE)</f>
        <v>52.1221162703064</v>
      </c>
      <c r="D130" s="21" t="str">
        <f t="shared" si="3"/>
        <v>B</v>
      </c>
      <c r="E130" s="21">
        <f>VLOOKUP(B130,ESG!A:M,'2009'!$E$2,FALSE)</f>
        <v>52.1221162703064</v>
      </c>
      <c r="F130" s="11" t="b">
        <f t="shared" si="4"/>
        <v>1</v>
      </c>
      <c r="G130" s="23" t="str">
        <f t="shared" si="5"/>
        <v>B</v>
      </c>
      <c r="H130" s="11">
        <f>VLOOKUP(B130,NI!C:P,6,FALSE)</f>
        <v>1107400</v>
      </c>
      <c r="I130" s="11">
        <f>VLOOKUP(B130,EBITDA!B:O,6,FALSE)</f>
        <v>2018400</v>
      </c>
      <c r="J130" s="11">
        <f>VLOOKUP(B130,EQIT!B:O,6,FALSE)</f>
        <v>6595100</v>
      </c>
      <c r="K130" s="11">
        <f>VLOOKUP(B130,DEBT!B:O,6,FALSE)</f>
        <v>18000</v>
      </c>
      <c r="L130" s="11">
        <f>VLOOKUP(B130,REV!B:O,6,FALSE)</f>
        <v>6723100</v>
      </c>
      <c r="M130" s="11">
        <f>VLOOKUP(B130,RoA!B:O,6,FALSE)</f>
        <v>13.74</v>
      </c>
      <c r="N130" s="11">
        <f>VLOOKUP(B130,RoE!B:O,6,FALSE)</f>
        <v>18.45</v>
      </c>
      <c r="O130" s="11">
        <f>VLOOKUP(B130,ASSET!B:P,6,FALSE)</f>
        <v>8812400</v>
      </c>
      <c r="P130" s="11">
        <f>VLOOKUP(B130,MCAP!B:P,6,FALSE)</f>
        <v>20042223</v>
      </c>
      <c r="Q130" s="11">
        <f>VLOOKUP(B130,MB!B:O,6,FALSE)</f>
        <v>2.84</v>
      </c>
    </row>
    <row r="131" spans="1:17" x14ac:dyDescent="0.3">
      <c r="A131" s="20" t="s">
        <v>300</v>
      </c>
      <c r="B131" s="20">
        <v>916079</v>
      </c>
      <c r="C131" s="21">
        <f>VLOOKUP(B131,ESGC!B:M,$C$2,FALSE)</f>
        <v>60.1339331770222</v>
      </c>
      <c r="D131" s="21" t="str">
        <f t="shared" si="3"/>
        <v>B</v>
      </c>
      <c r="E131" s="21">
        <f>VLOOKUP(B131,ESG!A:M,'2009'!$E$2,FALSE)</f>
        <v>60.1339331770222</v>
      </c>
      <c r="F131" s="11" t="b">
        <f t="shared" si="4"/>
        <v>1</v>
      </c>
      <c r="G131" s="23" t="str">
        <f t="shared" si="5"/>
        <v>B</v>
      </c>
      <c r="H131" s="11">
        <f>VLOOKUP(B131,NI!C:P,6,FALSE)</f>
        <v>1055948</v>
      </c>
      <c r="I131" s="11">
        <f>VLOOKUP(B131,EBITDA!B:O,6,FALSE)</f>
        <v>2269495</v>
      </c>
      <c r="J131" s="11">
        <f>VLOOKUP(B131,EQIT!B:O,6,FALSE)</f>
        <v>3449702</v>
      </c>
      <c r="K131" s="11">
        <f>VLOOKUP(B131,DEBT!B:O,6,FALSE)</f>
        <v>2476649</v>
      </c>
      <c r="L131" s="11">
        <f>VLOOKUP(B131,REV!B:O,6,FALSE)</f>
        <v>36853330</v>
      </c>
      <c r="M131" s="11">
        <f>VLOOKUP(B131,RoA!B:O,6,FALSE)</f>
        <v>11.15</v>
      </c>
      <c r="N131" s="11">
        <f>VLOOKUP(B131,RoE!B:O,6,FALSE)</f>
        <v>30.79</v>
      </c>
      <c r="O131" s="11">
        <f>VLOOKUP(B131,ASSET!B:P,6,FALSE)</f>
        <v>10216619</v>
      </c>
      <c r="P131" s="11">
        <f>VLOOKUP(B131,MCAP!B:P,6,FALSE)</f>
        <v>16485340</v>
      </c>
      <c r="Q131" s="11">
        <f>VLOOKUP(B131,MB!B:O,6,FALSE)</f>
        <v>3.96</v>
      </c>
    </row>
    <row r="132" spans="1:17" x14ac:dyDescent="0.3">
      <c r="A132" s="20" t="s">
        <v>306</v>
      </c>
      <c r="B132" s="20">
        <v>745110</v>
      </c>
      <c r="C132" s="21">
        <f>VLOOKUP(B132,ESGC!B:M,$C$2,FALSE)</f>
        <v>55.610958307030998</v>
      </c>
      <c r="D132" s="21" t="str">
        <f t="shared" ref="D132:D195" si="6">IF(C132&gt;75,"A",IF(C132&gt;50,"B",IF(C132&gt;25,"C","D")))</f>
        <v>B</v>
      </c>
      <c r="E132" s="21">
        <f>VLOOKUP(B132,ESG!A:M,'2009'!$E$2,FALSE)</f>
        <v>55.610958307030998</v>
      </c>
      <c r="F132" s="11" t="b">
        <f t="shared" ref="F132:F195" si="7">C132=E132</f>
        <v>1</v>
      </c>
      <c r="G132" s="23" t="str">
        <f t="shared" ref="G132:G195" si="8">IF(E132&gt;75,"A",IF(E132&gt;50,"B",IF(E132&gt;25,"C","D")))</f>
        <v>B</v>
      </c>
      <c r="H132" s="11">
        <f>VLOOKUP(B132,NI!C:P,6,FALSE)</f>
        <v>264823</v>
      </c>
      <c r="I132" s="11">
        <f>VLOOKUP(B132,EBITDA!B:O,6,FALSE)</f>
        <v>584517</v>
      </c>
      <c r="J132" s="11">
        <f>VLOOKUP(B132,EQIT!B:O,6,FALSE)</f>
        <v>1883239</v>
      </c>
      <c r="K132" s="11">
        <f>VLOOKUP(B132,DEBT!B:O,6,FALSE)</f>
        <v>754049</v>
      </c>
      <c r="L132" s="11">
        <f>VLOOKUP(B132,REV!B:O,6,FALSE)</f>
        <v>2709704</v>
      </c>
      <c r="M132" s="11">
        <f>VLOOKUP(B132,RoA!B:O,6,FALSE)</f>
        <v>9.64</v>
      </c>
      <c r="N132" s="11">
        <f>VLOOKUP(B132,RoE!B:O,6,FALSE)</f>
        <v>15.26</v>
      </c>
      <c r="O132" s="11">
        <f>VLOOKUP(B132,ASSET!B:P,6,FALSE)</f>
        <v>3304535</v>
      </c>
      <c r="P132" s="11">
        <f>VLOOKUP(B132,MCAP!B:P,6,FALSE)</f>
        <v>5432018</v>
      </c>
      <c r="Q132" s="11">
        <f>VLOOKUP(B132,MB!B:O,6,FALSE)</f>
        <v>2.5499999999999998</v>
      </c>
    </row>
    <row r="133" spans="1:17" x14ac:dyDescent="0.3">
      <c r="A133" s="20" t="s">
        <v>309</v>
      </c>
      <c r="B133" s="20">
        <v>933974</v>
      </c>
      <c r="C133" s="21">
        <f>VLOOKUP(B133,ESGC!B:M,$C$2,FALSE)</f>
        <v>67.024728316492599</v>
      </c>
      <c r="D133" s="21" t="str">
        <f t="shared" si="6"/>
        <v>B</v>
      </c>
      <c r="E133" s="21">
        <f>VLOOKUP(B133,ESG!A:M,'2009'!$E$2,FALSE)</f>
        <v>67.024728316492599</v>
      </c>
      <c r="F133" s="11" t="b">
        <f t="shared" si="7"/>
        <v>1</v>
      </c>
      <c r="G133" s="23" t="str">
        <f t="shared" si="8"/>
        <v>B</v>
      </c>
      <c r="H133" s="11">
        <f>VLOOKUP(B133,NI!C:P,6,FALSE)</f>
        <v>3593000</v>
      </c>
      <c r="I133" s="11">
        <f>VLOOKUP(B133,EBITDA!B:O,6,FALSE)</f>
        <v>5890000</v>
      </c>
      <c r="J133" s="11">
        <f>VLOOKUP(B133,EQIT!B:O,6,FALSE)</f>
        <v>25475000</v>
      </c>
      <c r="K133" s="11">
        <f>VLOOKUP(B133,DEBT!B:O,6,FALSE)</f>
        <v>6527000</v>
      </c>
      <c r="L133" s="11">
        <f>VLOOKUP(B133,REV!B:O,6,FALSE)</f>
        <v>24938000</v>
      </c>
      <c r="M133" s="11">
        <f>VLOOKUP(B133,RoA!B:O,6,FALSE)</f>
        <v>3.57</v>
      </c>
      <c r="N133" s="11">
        <f>VLOOKUP(B133,RoE!B:O,6,FALSE)</f>
        <v>14.13</v>
      </c>
      <c r="O133" s="11">
        <f>VLOOKUP(B133,ASSET!B:P,6,FALSE)</f>
        <v>108888000</v>
      </c>
      <c r="P133" s="11">
        <f>VLOOKUP(B133,MCAP!B:P,6,FALSE)</f>
        <v>25942158</v>
      </c>
      <c r="Q133" s="11">
        <f>VLOOKUP(B133,MB!B:O,6,FALSE)</f>
        <v>1.06</v>
      </c>
    </row>
    <row r="134" spans="1:17" x14ac:dyDescent="0.3">
      <c r="A134" s="20" t="s">
        <v>311</v>
      </c>
      <c r="B134" s="20">
        <v>951046</v>
      </c>
      <c r="C134" s="21">
        <f>VLOOKUP(B134,ESGC!B:M,$C$2,FALSE)</f>
        <v>65.987578976854195</v>
      </c>
      <c r="D134" s="21" t="str">
        <f t="shared" si="6"/>
        <v>B</v>
      </c>
      <c r="E134" s="21">
        <f>VLOOKUP(B134,ESG!A:M,'2009'!$E$2,FALSE)</f>
        <v>65.987578976854195</v>
      </c>
      <c r="F134" s="11" t="b">
        <f t="shared" si="7"/>
        <v>1</v>
      </c>
      <c r="G134" s="23" t="str">
        <f t="shared" si="8"/>
        <v>B</v>
      </c>
      <c r="H134" s="11">
        <f>VLOOKUP(B134,NI!C:P,6,FALSE)</f>
        <v>1803000</v>
      </c>
      <c r="I134" s="11">
        <f>VLOOKUP(B134,EBITDA!B:O,6,FALSE)</f>
        <v>4131000</v>
      </c>
      <c r="J134" s="11">
        <f>VLOOKUP(B134,EQIT!B:O,6,FALSE)</f>
        <v>24463000</v>
      </c>
      <c r="K134" s="11">
        <f>VLOOKUP(B134,DEBT!B:O,6,FALSE)</f>
        <v>63892000</v>
      </c>
      <c r="L134" s="11">
        <f>VLOOKUP(B134,REV!B:O,6,FALSE)</f>
        <v>20088000</v>
      </c>
      <c r="M134" s="11">
        <f>VLOOKUP(B134,RoA!B:O,6,FALSE)</f>
        <v>1.1100000000000001</v>
      </c>
      <c r="N134" s="11">
        <f>VLOOKUP(B134,RoE!B:O,6,FALSE)</f>
        <v>8.42</v>
      </c>
      <c r="O134" s="11">
        <f>VLOOKUP(B134,ASSET!B:P,6,FALSE)</f>
        <v>281176000</v>
      </c>
      <c r="P134" s="11">
        <f>VLOOKUP(B134,MCAP!B:P,6,FALSE)</f>
        <v>43061630</v>
      </c>
      <c r="Q134" s="11">
        <f>VLOOKUP(B134,MB!B:O,6,FALSE)</f>
        <v>1.77</v>
      </c>
    </row>
    <row r="135" spans="1:17" x14ac:dyDescent="0.3">
      <c r="A135" s="20" t="s">
        <v>313</v>
      </c>
      <c r="B135" s="20">
        <v>905105</v>
      </c>
      <c r="C135" s="21">
        <f>VLOOKUP(B135,ESGC!B:M,$C$2,FALSE)</f>
        <v>67.035617907938601</v>
      </c>
      <c r="D135" s="21" t="str">
        <f t="shared" si="6"/>
        <v>B</v>
      </c>
      <c r="E135" s="21">
        <f>VLOOKUP(B135,ESG!A:M,'2009'!$E$2,FALSE)</f>
        <v>67.035617907938601</v>
      </c>
      <c r="F135" s="11" t="b">
        <f t="shared" si="7"/>
        <v>1</v>
      </c>
      <c r="G135" s="23" t="str">
        <f t="shared" si="8"/>
        <v>B</v>
      </c>
      <c r="H135" s="11">
        <f>VLOOKUP(B135,NI!C:P,6,FALSE)</f>
        <v>1898000</v>
      </c>
      <c r="I135" s="11">
        <f>VLOOKUP(B135,EBITDA!B:O,6,FALSE)</f>
        <v>5031000</v>
      </c>
      <c r="J135" s="11">
        <f>VLOOKUP(B135,EQIT!B:O,6,FALSE)</f>
        <v>16941000</v>
      </c>
      <c r="K135" s="11">
        <f>VLOOKUP(B135,DEBT!B:O,6,FALSE)</f>
        <v>9848000</v>
      </c>
      <c r="L135" s="11">
        <f>VLOOKUP(B135,REV!B:O,6,FALSE)</f>
        <v>14143000</v>
      </c>
      <c r="M135" s="11">
        <f>VLOOKUP(B135,RoA!B:O,6,FALSE)</f>
        <v>5.57</v>
      </c>
      <c r="N135" s="11">
        <f>VLOOKUP(B135,RoE!B:O,6,FALSE)</f>
        <v>11.72</v>
      </c>
      <c r="O135" s="11">
        <f>VLOOKUP(B135,ASSET!B:P,6,FALSE)</f>
        <v>42410000</v>
      </c>
      <c r="P135" s="11">
        <f>VLOOKUP(B135,MCAP!B:P,6,FALSE)</f>
        <v>32272053</v>
      </c>
      <c r="Q135" s="11">
        <f>VLOOKUP(B135,MB!B:O,6,FALSE)</f>
        <v>1.86</v>
      </c>
    </row>
    <row r="136" spans="1:17" x14ac:dyDescent="0.3">
      <c r="A136" s="20" t="s">
        <v>318</v>
      </c>
      <c r="B136" s="20">
        <v>982852</v>
      </c>
      <c r="C136" s="21">
        <f>VLOOKUP(B136,ESGC!B:M,$C$2,FALSE)</f>
        <v>60.544892599254403</v>
      </c>
      <c r="D136" s="21" t="str">
        <f t="shared" si="6"/>
        <v>B</v>
      </c>
      <c r="E136" s="21">
        <f>VLOOKUP(B136,ESG!A:M,'2009'!$E$2,FALSE)</f>
        <v>60.544892599254403</v>
      </c>
      <c r="F136" s="11" t="b">
        <f t="shared" si="7"/>
        <v>1</v>
      </c>
      <c r="G136" s="23" t="str">
        <f t="shared" si="8"/>
        <v>B</v>
      </c>
      <c r="H136" s="11">
        <f>VLOOKUP(B136,NI!C:P,6,FALSE)</f>
        <v>-1982000</v>
      </c>
      <c r="I136" s="11">
        <f>VLOOKUP(B136,EBITDA!B:O,6,FALSE)</f>
        <v>1486000</v>
      </c>
      <c r="J136" s="11">
        <f>VLOOKUP(B136,EQIT!B:O,6,FALSE)</f>
        <v>14725000</v>
      </c>
      <c r="K136" s="11">
        <f>VLOOKUP(B136,DEBT!B:O,6,FALSE)</f>
        <v>7400000</v>
      </c>
      <c r="L136" s="11">
        <f>VLOOKUP(B136,REV!B:O,6,FALSE)</f>
        <v>68144000</v>
      </c>
      <c r="M136" s="11">
        <f>VLOOKUP(B136,RoA!B:O,6,FALSE)</f>
        <v>-4.9000000000000004</v>
      </c>
      <c r="N136" s="11">
        <f>VLOOKUP(B136,RoE!B:O,6,FALSE)</f>
        <v>-13.06</v>
      </c>
      <c r="O136" s="11">
        <f>VLOOKUP(B136,ASSET!B:P,6,FALSE)</f>
        <v>35629000</v>
      </c>
      <c r="P136" s="11">
        <f>VLOOKUP(B136,MCAP!B:P,6,FALSE)</f>
        <v>9458771</v>
      </c>
      <c r="Q136" s="11">
        <f>VLOOKUP(B136,MB!B:O,6,FALSE)</f>
        <v>0.77</v>
      </c>
    </row>
    <row r="137" spans="1:17" x14ac:dyDescent="0.3">
      <c r="A137" s="20" t="s">
        <v>327</v>
      </c>
      <c r="B137" s="20">
        <v>905898</v>
      </c>
      <c r="C137" s="21">
        <f>VLOOKUP(B137,ESGC!B:M,$C$2,FALSE)</f>
        <v>53.067428080773603</v>
      </c>
      <c r="D137" s="21" t="str">
        <f t="shared" si="6"/>
        <v>B</v>
      </c>
      <c r="E137" s="21">
        <f>VLOOKUP(B137,ESG!A:M,'2009'!$E$2,FALSE)</f>
        <v>53.067428080773603</v>
      </c>
      <c r="F137" s="11" t="b">
        <f t="shared" si="7"/>
        <v>1</v>
      </c>
      <c r="G137" s="23" t="str">
        <f t="shared" si="8"/>
        <v>B</v>
      </c>
      <c r="H137" s="11">
        <f>VLOOKUP(B137,NI!C:P,6,FALSE)</f>
        <v>420417</v>
      </c>
      <c r="I137" s="11">
        <f>VLOOKUP(B137,EBITDA!B:O,6,FALSE)</f>
        <v>862137</v>
      </c>
      <c r="J137" s="11">
        <f>VLOOKUP(B137,EQIT!B:O,6,FALSE)</f>
        <v>2163720</v>
      </c>
      <c r="K137" s="11">
        <f>VLOOKUP(B137,DEBT!B:O,6,FALSE)</f>
        <v>525408</v>
      </c>
      <c r="L137" s="11">
        <f>VLOOKUP(B137,REV!B:O,6,FALSE)</f>
        <v>6221991</v>
      </c>
      <c r="M137" s="11">
        <f>VLOOKUP(B137,RoA!B:O,6,FALSE)</f>
        <v>12.06</v>
      </c>
      <c r="N137" s="11">
        <f>VLOOKUP(B137,RoE!B:O,6,FALSE)</f>
        <v>20.03</v>
      </c>
      <c r="O137" s="11">
        <f>VLOOKUP(B137,ASSET!B:P,6,FALSE)</f>
        <v>3646860</v>
      </c>
      <c r="P137" s="11">
        <f>VLOOKUP(B137,MCAP!B:P,6,FALSE)</f>
        <v>6998535</v>
      </c>
      <c r="Q137" s="11">
        <f>VLOOKUP(B137,MB!B:O,6,FALSE)</f>
        <v>3.09</v>
      </c>
    </row>
    <row r="138" spans="1:17" x14ac:dyDescent="0.3">
      <c r="A138" s="20" t="s">
        <v>328</v>
      </c>
      <c r="B138" s="20">
        <v>904866</v>
      </c>
      <c r="C138" s="21">
        <f>VLOOKUP(B138,ESGC!B:M,$C$2,FALSE)</f>
        <v>57.699589683470101</v>
      </c>
      <c r="D138" s="21" t="str">
        <f t="shared" si="6"/>
        <v>B</v>
      </c>
      <c r="E138" s="21">
        <f>VLOOKUP(B138,ESG!A:M,'2009'!$E$2,FALSE)</f>
        <v>57.699589683470101</v>
      </c>
      <c r="F138" s="11" t="b">
        <f t="shared" si="7"/>
        <v>1</v>
      </c>
      <c r="G138" s="23" t="str">
        <f t="shared" si="8"/>
        <v>B</v>
      </c>
      <c r="H138" s="11">
        <f>VLOOKUP(B138,NI!C:P,6,FALSE)</f>
        <v>2006000</v>
      </c>
      <c r="I138" s="11">
        <f>VLOOKUP(B138,EBITDA!B:O,6,FALSE)</f>
        <v>4222000</v>
      </c>
      <c r="J138" s="11">
        <f>VLOOKUP(B138,EQIT!B:O,6,FALSE)</f>
        <v>14516000</v>
      </c>
      <c r="K138" s="11">
        <f>VLOOKUP(B138,DEBT!B:O,6,FALSE)</f>
        <v>2727000</v>
      </c>
      <c r="L138" s="11">
        <f>VLOOKUP(B138,REV!B:O,6,FALSE)</f>
        <v>63335000</v>
      </c>
      <c r="M138" s="11">
        <f>VLOOKUP(B138,RoA!B:O,6,FALSE)</f>
        <v>8.6300000000000008</v>
      </c>
      <c r="N138" s="11">
        <f>VLOOKUP(B138,RoE!B:O,6,FALSE)</f>
        <v>14.63</v>
      </c>
      <c r="O138" s="11">
        <f>VLOOKUP(B138,ASSET!B:P,6,FALSE)</f>
        <v>25282000</v>
      </c>
      <c r="P138" s="11">
        <f>VLOOKUP(B138,MCAP!B:P,6,FALSE)</f>
        <v>36299974</v>
      </c>
      <c r="Q138" s="11">
        <f>VLOOKUP(B138,MB!B:O,6,FALSE)</f>
        <v>2.36</v>
      </c>
    </row>
    <row r="139" spans="1:17" x14ac:dyDescent="0.3">
      <c r="A139" s="20" t="s">
        <v>332</v>
      </c>
      <c r="B139" s="20">
        <v>867390</v>
      </c>
      <c r="C139" s="21">
        <f>VLOOKUP(B139,ESGC!B:M,$C$2,FALSE)</f>
        <v>60.2163780816933</v>
      </c>
      <c r="D139" s="21" t="str">
        <f t="shared" si="6"/>
        <v>B</v>
      </c>
      <c r="E139" s="21">
        <f>VLOOKUP(B139,ESG!A:M,'2009'!$E$2,FALSE)</f>
        <v>60.2163780816933</v>
      </c>
      <c r="F139" s="11" t="b">
        <f t="shared" si="7"/>
        <v>1</v>
      </c>
      <c r="G139" s="23" t="str">
        <f t="shared" si="8"/>
        <v>B</v>
      </c>
      <c r="H139" s="11">
        <f>VLOOKUP(B139,NI!C:P,6,FALSE)</f>
        <v>323313</v>
      </c>
      <c r="I139" s="11">
        <f>VLOOKUP(B139,EBITDA!B:O,6,FALSE)</f>
        <v>454910</v>
      </c>
      <c r="J139" s="11">
        <f>VLOOKUP(B139,EQIT!B:O,6,FALSE)</f>
        <v>848949</v>
      </c>
      <c r="K139" s="11">
        <f>VLOOKUP(B139,DEBT!B:O,6,FALSE)</f>
        <v>631772</v>
      </c>
      <c r="L139" s="11">
        <f>VLOOKUP(B139,REV!B:O,6,FALSE)</f>
        <v>1498700</v>
      </c>
      <c r="M139" s="11">
        <f>VLOOKUP(B139,RoA!B:O,6,FALSE)</f>
        <v>19.07</v>
      </c>
      <c r="N139" s="11">
        <f>VLOOKUP(B139,RoE!B:O,6,FALSE)</f>
        <v>42.82</v>
      </c>
      <c r="O139" s="11">
        <f>VLOOKUP(B139,ASSET!B:P,6,FALSE)</f>
        <v>1888931</v>
      </c>
      <c r="P139" s="11">
        <f>VLOOKUP(B139,MCAP!B:P,6,FALSE)</f>
        <v>5831551</v>
      </c>
      <c r="Q139" s="11">
        <f>VLOOKUP(B139,MB!B:O,6,FALSE)</f>
        <v>6.22</v>
      </c>
    </row>
    <row r="140" spans="1:17" x14ac:dyDescent="0.3">
      <c r="A140" s="20" t="s">
        <v>339</v>
      </c>
      <c r="B140" s="20">
        <v>922407</v>
      </c>
      <c r="C140" s="21">
        <f>VLOOKUP(B140,ESGC!B:M,$C$2,FALSE)</f>
        <v>55.580271627330802</v>
      </c>
      <c r="D140" s="21" t="str">
        <f t="shared" si="6"/>
        <v>B</v>
      </c>
      <c r="E140" s="21">
        <f>VLOOKUP(B140,ESG!A:M,'2009'!$E$2,FALSE)</f>
        <v>55.580271627330802</v>
      </c>
      <c r="F140" s="11" t="b">
        <f t="shared" si="7"/>
        <v>1</v>
      </c>
      <c r="G140" s="23" t="str">
        <f t="shared" si="8"/>
        <v>B</v>
      </c>
      <c r="H140" s="11">
        <f>VLOOKUP(B140,NI!C:P,6,FALSE)</f>
        <v>285000</v>
      </c>
      <c r="I140" s="11">
        <f>VLOOKUP(B140,EBITDA!B:O,6,FALSE)</f>
        <v>2861000</v>
      </c>
      <c r="J140" s="11">
        <f>VLOOKUP(B140,EQIT!B:O,6,FALSE)</f>
        <v>8447000</v>
      </c>
      <c r="K140" s="11">
        <f>VLOOKUP(B140,DEBT!B:O,6,FALSE)</f>
        <v>8276000</v>
      </c>
      <c r="L140" s="11">
        <f>VLOOKUP(B140,REV!B:O,6,FALSE)</f>
        <v>8255000</v>
      </c>
      <c r="M140" s="11">
        <f>VLOOKUP(B140,RoA!B:O,6,FALSE)</f>
        <v>2.59</v>
      </c>
      <c r="N140" s="11">
        <f>VLOOKUP(B140,RoE!B:O,6,FALSE)</f>
        <v>3.38</v>
      </c>
      <c r="O140" s="11">
        <f>VLOOKUP(B140,ASSET!B:P,6,FALSE)</f>
        <v>25280000</v>
      </c>
      <c r="P140" s="11">
        <f>VLOOKUP(B140,MCAP!B:P,6,FALSE)</f>
        <v>12289640</v>
      </c>
      <c r="Q140" s="11">
        <f>VLOOKUP(B140,MB!B:O,6,FALSE)</f>
        <v>1.27</v>
      </c>
    </row>
    <row r="141" spans="1:17" x14ac:dyDescent="0.3">
      <c r="A141" s="20" t="s">
        <v>342</v>
      </c>
      <c r="B141" s="20">
        <v>905010</v>
      </c>
      <c r="C141" s="21">
        <f>VLOOKUP(B141,ESGC!B:M,$C$2,FALSE)</f>
        <v>66.453965734612098</v>
      </c>
      <c r="D141" s="21" t="str">
        <f t="shared" si="6"/>
        <v>B</v>
      </c>
      <c r="E141" s="21">
        <f>VLOOKUP(B141,ESG!A:M,'2009'!$E$2,FALSE)</f>
        <v>66.453965734612098</v>
      </c>
      <c r="F141" s="11" t="b">
        <f t="shared" si="7"/>
        <v>1</v>
      </c>
      <c r="G141" s="23" t="str">
        <f t="shared" si="8"/>
        <v>B</v>
      </c>
      <c r="H141" s="11">
        <f>VLOOKUP(B141,NI!C:P,6,FALSE)</f>
        <v>676646</v>
      </c>
      <c r="I141" s="11">
        <f>VLOOKUP(B141,EBITDA!B:O,6,FALSE)</f>
        <v>2394044</v>
      </c>
      <c r="J141" s="11">
        <f>VLOOKUP(B141,EQIT!B:O,6,FALSE)</f>
        <v>7283245</v>
      </c>
      <c r="K141" s="11">
        <f>VLOOKUP(B141,DEBT!B:O,6,FALSE)</f>
        <v>8891442</v>
      </c>
      <c r="L141" s="11">
        <f>VLOOKUP(B141,REV!B:O,6,FALSE)</f>
        <v>9644303</v>
      </c>
      <c r="M141" s="11">
        <f>VLOOKUP(B141,RoA!B:O,6,FALSE)</f>
        <v>3.85</v>
      </c>
      <c r="N141" s="11">
        <f>VLOOKUP(B141,RoE!B:O,6,FALSE)</f>
        <v>9.5</v>
      </c>
      <c r="O141" s="11">
        <f>VLOOKUP(B141,ASSET!B:P,6,FALSE)</f>
        <v>25488428</v>
      </c>
      <c r="P141" s="11">
        <f>VLOOKUP(B141,MCAP!B:P,6,FALSE)</f>
        <v>9708347</v>
      </c>
      <c r="Q141" s="11">
        <f>VLOOKUP(B141,MB!B:O,6,FALSE)</f>
        <v>1.25</v>
      </c>
    </row>
    <row r="142" spans="1:17" x14ac:dyDescent="0.3">
      <c r="A142" s="20" t="s">
        <v>346</v>
      </c>
      <c r="B142" s="20" t="s">
        <v>375</v>
      </c>
      <c r="C142" s="21">
        <f>VLOOKUP(B142,ESGC!B:M,$C$2,FALSE)</f>
        <v>66.047327708926403</v>
      </c>
      <c r="D142" s="21" t="str">
        <f t="shared" si="6"/>
        <v>B</v>
      </c>
      <c r="E142" s="21">
        <f>VLOOKUP(B142,ESG!A:M,'2009'!$E$2,FALSE)</f>
        <v>66.047327708926403</v>
      </c>
      <c r="F142" s="11" t="b">
        <f t="shared" si="7"/>
        <v>1</v>
      </c>
      <c r="G142" s="23" t="str">
        <f t="shared" si="8"/>
        <v>B</v>
      </c>
      <c r="H142" s="11">
        <f>VLOOKUP(B142,NI!C:P,6,FALSE)</f>
        <v>717400</v>
      </c>
      <c r="I142" s="11">
        <f>VLOOKUP(B142,EBITDA!B:O,6,FALSE)</f>
        <v>1356200</v>
      </c>
      <c r="J142" s="11">
        <f>VLOOKUP(B142,EQIT!B:O,6,FALSE)</f>
        <v>5638700</v>
      </c>
      <c r="K142" s="11">
        <f>VLOOKUP(B142,DEBT!B:O,6,FALSE)</f>
        <v>1127600</v>
      </c>
      <c r="L142" s="11">
        <f>VLOOKUP(B142,REV!B:O,6,FALSE)</f>
        <v>4095400</v>
      </c>
      <c r="M142" s="11">
        <f>VLOOKUP(B142,RoA!B:O,6,FALSE)</f>
        <v>9.73</v>
      </c>
      <c r="N142" s="11">
        <f>VLOOKUP(B142,RoE!B:O,6,FALSE)</f>
        <v>12.71</v>
      </c>
      <c r="O142" s="11">
        <f>VLOOKUP(B142,ASSET!B:P,6,FALSE)</f>
        <v>7785500</v>
      </c>
      <c r="P142" s="11">
        <f>VLOOKUP(B142,MCAP!B:P,6,FALSE)</f>
        <v>12070262</v>
      </c>
      <c r="Q142" s="11">
        <f>VLOOKUP(B142,MB!B:O,6,FALSE)</f>
        <v>1.94</v>
      </c>
    </row>
    <row r="143" spans="1:17" x14ac:dyDescent="0.3">
      <c r="A143" s="20" t="s">
        <v>4</v>
      </c>
      <c r="B143" s="20">
        <v>749382</v>
      </c>
      <c r="C143" s="21">
        <f>VLOOKUP(B143,ESGC!B:M,$C$2,FALSE)</f>
        <v>38.053702002033297</v>
      </c>
      <c r="D143" s="21" t="str">
        <f t="shared" si="6"/>
        <v>C</v>
      </c>
      <c r="E143" s="21">
        <f>VLOOKUP(B143,ESG!A:M,'2009'!$E$2,FALSE)</f>
        <v>69.528456635645497</v>
      </c>
      <c r="F143" s="11" t="b">
        <f t="shared" si="7"/>
        <v>0</v>
      </c>
      <c r="G143" s="23" t="str">
        <f t="shared" si="8"/>
        <v>B</v>
      </c>
      <c r="H143" s="11">
        <f>VLOOKUP(B143,NI!C:P,6,FALSE)</f>
        <v>386508</v>
      </c>
      <c r="I143" s="11">
        <f>VLOOKUP(B143,EBITDA!B:O,6,FALSE)</f>
        <v>987350</v>
      </c>
      <c r="J143" s="11">
        <f>VLOOKUP(B143,EQIT!B:O,6,FALSE)</f>
        <v>4890568</v>
      </c>
      <c r="K143" s="11">
        <f>VLOOKUP(B143,DEBT!B:O,6,FALSE)</f>
        <v>1000000</v>
      </c>
      <c r="L143" s="11">
        <f>VLOOKUP(B143,REV!B:O,6,FALSE)</f>
        <v>2945853</v>
      </c>
      <c r="M143" s="11">
        <f>VLOOKUP(B143,RoA!B:O,6,FALSE)</f>
        <v>5.93</v>
      </c>
      <c r="N143" s="11">
        <f>VLOOKUP(B143,RoE!B:O,6,FALSE)</f>
        <v>8.31</v>
      </c>
      <c r="O143" s="11">
        <f>VLOOKUP(B143,ASSET!B:P,6,FALSE)</f>
        <v>7282237</v>
      </c>
      <c r="P143" s="11">
        <f>VLOOKUP(B143,MCAP!B:P,6,FALSE)</f>
        <v>19223324</v>
      </c>
      <c r="Q143" s="11">
        <f>VLOOKUP(B143,MB!B:O,6,FALSE)</f>
        <v>3.54</v>
      </c>
    </row>
    <row r="144" spans="1:17" x14ac:dyDescent="0.3">
      <c r="A144" s="20" t="s">
        <v>6</v>
      </c>
      <c r="B144" s="20">
        <v>936365</v>
      </c>
      <c r="C144" s="21">
        <f>VLOOKUP(B144,ESGC!B:M,$C$2,FALSE)</f>
        <v>36.271800250560801</v>
      </c>
      <c r="D144" s="21" t="str">
        <f t="shared" si="6"/>
        <v>C</v>
      </c>
      <c r="E144" s="21">
        <f>VLOOKUP(B144,ESG!A:M,'2009'!$E$2,FALSE)</f>
        <v>67.641639716807902</v>
      </c>
      <c r="F144" s="11" t="b">
        <f t="shared" si="7"/>
        <v>0</v>
      </c>
      <c r="G144" s="23" t="str">
        <f t="shared" si="8"/>
        <v>B</v>
      </c>
      <c r="H144" s="11">
        <f>VLOOKUP(B144,NI!C:P,6,FALSE)</f>
        <v>304000</v>
      </c>
      <c r="I144" s="11">
        <f>VLOOKUP(B144,EBITDA!B:O,6,FALSE)</f>
        <v>1974000</v>
      </c>
      <c r="J144" s="11">
        <f>VLOOKUP(B144,EQIT!B:O,6,FALSE)</f>
        <v>648000</v>
      </c>
      <c r="K144" s="11">
        <f>VLOOKUP(B144,DEBT!B:O,6,FALSE)</f>
        <v>4731000</v>
      </c>
      <c r="L144" s="11">
        <f>VLOOKUP(B144,REV!B:O,6,FALSE)</f>
        <v>5403000</v>
      </c>
      <c r="M144" s="11">
        <f>VLOOKUP(B144,RoA!B:O,6,FALSE)</f>
        <v>7.98</v>
      </c>
      <c r="N144" s="11">
        <f>VLOOKUP(B144,RoE!B:O,6,FALSE)</f>
        <v>78.45</v>
      </c>
      <c r="O144" s="11">
        <f>VLOOKUP(B144,ASSET!B:P,6,FALSE)</f>
        <v>8976000</v>
      </c>
      <c r="P144" s="11">
        <f>VLOOKUP(B144,MCAP!B:P,6,FALSE)</f>
        <v>6495280</v>
      </c>
      <c r="Q144" s="11">
        <f>VLOOKUP(B144,MB!B:O,6,FALSE)</f>
        <v>5.87</v>
      </c>
    </row>
    <row r="145" spans="1:17" x14ac:dyDescent="0.3">
      <c r="A145" s="20" t="s">
        <v>7</v>
      </c>
      <c r="B145" s="20">
        <v>545101</v>
      </c>
      <c r="C145" s="21">
        <f>VLOOKUP(B145,ESGC!B:M,$C$2,FALSE)</f>
        <v>33.561277780549197</v>
      </c>
      <c r="D145" s="21" t="str">
        <f t="shared" si="6"/>
        <v>C</v>
      </c>
      <c r="E145" s="21">
        <f>VLOOKUP(B145,ESG!A:M,'2009'!$E$2,FALSE)</f>
        <v>56.484257688758099</v>
      </c>
      <c r="F145" s="11" t="b">
        <f t="shared" si="7"/>
        <v>0</v>
      </c>
      <c r="G145" s="23" t="str">
        <f t="shared" si="8"/>
        <v>B</v>
      </c>
      <c r="H145" s="11">
        <f>VLOOKUP(B145,NI!C:P,6,FALSE)</f>
        <v>808000</v>
      </c>
      <c r="I145" s="11">
        <f>VLOOKUP(B145,EBITDA!B:O,6,FALSE)</f>
        <v>4790000</v>
      </c>
      <c r="J145" s="11">
        <f>VLOOKUP(B145,EQIT!B:O,6,FALSE)</f>
        <v>4675000</v>
      </c>
      <c r="K145" s="11">
        <f>VLOOKUP(B145,DEBT!B:O,6,FALSE)</f>
        <v>19916000</v>
      </c>
      <c r="L145" s="11">
        <f>VLOOKUP(B145,REV!B:O,6,FALSE)</f>
        <v>13933000</v>
      </c>
      <c r="M145" s="11">
        <f>VLOOKUP(B145,RoA!B:O,6,FALSE)</f>
        <v>4.28</v>
      </c>
      <c r="N145" s="11">
        <f>VLOOKUP(B145,RoE!B:O,6,FALSE)</f>
        <v>15.77</v>
      </c>
      <c r="O145" s="11">
        <f>VLOOKUP(B145,ASSET!B:P,6,FALSE)</f>
        <v>38931000</v>
      </c>
      <c r="P145" s="11">
        <f>VLOOKUP(B145,MCAP!B:P,6,FALSE)</f>
        <v>8886820</v>
      </c>
      <c r="Q145" s="11">
        <f>VLOOKUP(B145,MB!B:O,6,FALSE)</f>
        <v>2.0499999999999998</v>
      </c>
    </row>
    <row r="146" spans="1:17" x14ac:dyDescent="0.3">
      <c r="A146" s="20" t="s">
        <v>8</v>
      </c>
      <c r="B146" s="20">
        <v>933185</v>
      </c>
      <c r="C146" s="21">
        <f>VLOOKUP(B146,ESGC!B:M,$C$2,FALSE)</f>
        <v>35.9708877443136</v>
      </c>
      <c r="D146" s="21" t="str">
        <f t="shared" si="6"/>
        <v>C</v>
      </c>
      <c r="E146" s="21">
        <f>VLOOKUP(B146,ESG!A:M,'2009'!$E$2,FALSE)</f>
        <v>55.595621642473397</v>
      </c>
      <c r="F146" s="11" t="b">
        <f t="shared" si="7"/>
        <v>0</v>
      </c>
      <c r="G146" s="23" t="str">
        <f t="shared" si="8"/>
        <v>B</v>
      </c>
      <c r="H146" s="11">
        <f>VLOOKUP(B146,NI!C:P,6,FALSE)</f>
        <v>1497000</v>
      </c>
      <c r="I146" s="11">
        <f>VLOOKUP(B146,EBITDA!B:O,6,FALSE)</f>
        <v>2388000</v>
      </c>
      <c r="J146" s="11">
        <f>VLOOKUP(B146,EQIT!B:O,6,FALSE)</f>
        <v>9057000</v>
      </c>
      <c r="K146" s="11">
        <f>VLOOKUP(B146,DEBT!B:O,6,FALSE)</f>
        <v>2599000</v>
      </c>
      <c r="L146" s="11">
        <f>VLOOKUP(B146,REV!B:O,6,FALSE)</f>
        <v>19615000</v>
      </c>
      <c r="M146" s="11">
        <f>VLOOKUP(B146,RoA!B:O,6,FALSE)</f>
        <v>1.89</v>
      </c>
      <c r="N146" s="11">
        <f>VLOOKUP(B146,RoE!B:O,6,FALSE)</f>
        <v>17.71</v>
      </c>
      <c r="O146" s="11">
        <f>VLOOKUP(B146,ASSET!B:P,6,FALSE)</f>
        <v>84106000</v>
      </c>
      <c r="P146" s="11">
        <f>VLOOKUP(B146,MCAP!B:P,6,FALSE)</f>
        <v>21671270</v>
      </c>
      <c r="Q146" s="11">
        <f>VLOOKUP(B146,MB!B:O,6,FALSE)</f>
        <v>2.21</v>
      </c>
    </row>
    <row r="147" spans="1:17" x14ac:dyDescent="0.3">
      <c r="A147" s="20" t="s">
        <v>16</v>
      </c>
      <c r="B147" s="20" t="s">
        <v>352</v>
      </c>
      <c r="C147" s="21">
        <f>VLOOKUP(B147,ESGC!B:M,$C$2,FALSE)</f>
        <v>33.626319699695003</v>
      </c>
      <c r="D147" s="21" t="str">
        <f t="shared" si="6"/>
        <v>C</v>
      </c>
      <c r="E147" s="21">
        <f>VLOOKUP(B147,ESG!A:M,'2009'!$E$2,FALSE)</f>
        <v>62.647376241495202</v>
      </c>
      <c r="F147" s="11" t="b">
        <f t="shared" si="7"/>
        <v>0</v>
      </c>
      <c r="G147" s="23" t="str">
        <f t="shared" si="8"/>
        <v>B</v>
      </c>
      <c r="H147" s="11">
        <f>VLOOKUP(B147,NI!C:P,6,FALSE)</f>
        <v>6520448</v>
      </c>
      <c r="I147" s="11">
        <f>VLOOKUP(B147,EBITDA!B:O,6,FALSE)</f>
        <v>9905497</v>
      </c>
      <c r="J147" s="11">
        <f>VLOOKUP(B147,EQIT!B:O,6,FALSE)</f>
        <v>36004224</v>
      </c>
      <c r="K147" s="11">
        <f>VLOOKUP(B147,DEBT!B:O,6,FALSE)</f>
        <v>0</v>
      </c>
      <c r="L147" s="11">
        <f>VLOOKUP(B147,REV!B:O,6,FALSE)</f>
        <v>23325858</v>
      </c>
      <c r="M147" s="11">
        <f>VLOOKUP(B147,RoA!B:O,6,FALSE)</f>
        <v>18.11</v>
      </c>
      <c r="N147" s="11">
        <f>VLOOKUP(B147,RoE!B:O,6,FALSE)</f>
        <v>20.3</v>
      </c>
      <c r="O147" s="11">
        <f>VLOOKUP(B147,ASSET!B:P,6,FALSE)</f>
        <v>40234167</v>
      </c>
      <c r="P147" s="11">
        <f>VLOOKUP(B147,MCAP!B:P,6,FALSE)</f>
        <v>197012316</v>
      </c>
      <c r="Q147" s="11">
        <f>VLOOKUP(B147,MB!B:O,6,FALSE)</f>
        <v>4.3099999999999996</v>
      </c>
    </row>
    <row r="148" spans="1:17" x14ac:dyDescent="0.3">
      <c r="A148" s="20" t="s">
        <v>20</v>
      </c>
      <c r="B148" s="20">
        <v>905425</v>
      </c>
      <c r="C148" s="21">
        <f>VLOOKUP(B148,ESGC!B:M,$C$2,FALSE)</f>
        <v>36.447085078121397</v>
      </c>
      <c r="D148" s="21" t="str">
        <f t="shared" si="6"/>
        <v>C</v>
      </c>
      <c r="E148" s="21">
        <f>VLOOKUP(B148,ESG!A:M,'2009'!$E$2,FALSE)</f>
        <v>62.288109550182298</v>
      </c>
      <c r="F148" s="11" t="b">
        <f t="shared" si="7"/>
        <v>0</v>
      </c>
      <c r="G148" s="23" t="str">
        <f t="shared" si="8"/>
        <v>B</v>
      </c>
      <c r="H148" s="11">
        <f>VLOOKUP(B148,NI!C:P,6,FALSE)</f>
        <v>1362000</v>
      </c>
      <c r="I148" s="11">
        <f>VLOOKUP(B148,EBITDA!B:O,6,FALSE)</f>
        <v>4426000</v>
      </c>
      <c r="J148" s="11">
        <f>VLOOKUP(B148,EQIT!B:O,6,FALSE)</f>
        <v>13140000</v>
      </c>
      <c r="K148" s="11">
        <f>VLOOKUP(B148,DEBT!B:O,6,FALSE)</f>
        <v>17624000</v>
      </c>
      <c r="L148" s="11">
        <f>VLOOKUP(B148,REV!B:O,6,FALSE)</f>
        <v>13489000</v>
      </c>
      <c r="M148" s="11">
        <f>VLOOKUP(B148,RoA!B:O,6,FALSE)</f>
        <v>4.1500000000000004</v>
      </c>
      <c r="N148" s="11">
        <f>VLOOKUP(B148,RoE!B:O,6,FALSE)</f>
        <v>11.39</v>
      </c>
      <c r="O148" s="11">
        <f>VLOOKUP(B148,ASSET!B:P,6,FALSE)</f>
        <v>48348000</v>
      </c>
      <c r="P148" s="11">
        <f>VLOOKUP(B148,MCAP!B:P,6,FALSE)</f>
        <v>16631513</v>
      </c>
      <c r="Q148" s="11">
        <f>VLOOKUP(B148,MB!B:O,6,FALSE)</f>
        <v>1.1599999999999999</v>
      </c>
    </row>
    <row r="149" spans="1:17" x14ac:dyDescent="0.3">
      <c r="A149" s="20" t="s">
        <v>22</v>
      </c>
      <c r="B149" s="20">
        <v>916305</v>
      </c>
      <c r="C149" s="21">
        <f>VLOOKUP(B149,ESGC!B:M,$C$2,FALSE)</f>
        <v>31.905949357077699</v>
      </c>
      <c r="D149" s="21" t="str">
        <f t="shared" si="6"/>
        <v>C</v>
      </c>
      <c r="E149" s="21">
        <f>VLOOKUP(B149,ESG!A:M,'2009'!$E$2,FALSE)</f>
        <v>62.6214225236792</v>
      </c>
      <c r="F149" s="11" t="b">
        <f t="shared" si="7"/>
        <v>0</v>
      </c>
      <c r="G149" s="23" t="str">
        <f t="shared" si="8"/>
        <v>B</v>
      </c>
      <c r="H149" s="11">
        <f>VLOOKUP(B149,NI!C:P,6,FALSE)</f>
        <v>-12244000</v>
      </c>
      <c r="I149" s="11">
        <f>VLOOKUP(B149,EBITDA!B:O,6,FALSE)</f>
        <v>16352000</v>
      </c>
      <c r="J149" s="11">
        <f>VLOOKUP(B149,EQIT!B:O,6,FALSE)</f>
        <v>-5332000</v>
      </c>
      <c r="K149" s="11">
        <f>VLOOKUP(B149,DEBT!B:O,6,FALSE)</f>
        <v>141472000</v>
      </c>
      <c r="L149" s="11">
        <f>VLOOKUP(B149,REV!B:O,6,FALSE)</f>
        <v>104329000</v>
      </c>
      <c r="M149" s="11">
        <f>VLOOKUP(B149,RoA!B:O,6,FALSE)</f>
        <v>-0.11</v>
      </c>
      <c r="N149" s="11">
        <f>VLOOKUP(B149,RoE!B:O,6,FALSE)</f>
        <v>-207</v>
      </c>
      <c r="O149" s="11">
        <f>VLOOKUP(B149,ASSET!B:P,6,FALSE)</f>
        <v>843477000</v>
      </c>
      <c r="P149" s="11">
        <f>VLOOKUP(B149,MCAP!B:P,6,FALSE)</f>
        <v>4049426</v>
      </c>
      <c r="Q149" s="11">
        <f>VLOOKUP(B149,MB!B:O,6,FALSE)</f>
        <v>-1.01</v>
      </c>
    </row>
    <row r="150" spans="1:17" x14ac:dyDescent="0.3">
      <c r="A150" s="20" t="s">
        <v>26</v>
      </c>
      <c r="B150" s="20">
        <v>938692</v>
      </c>
      <c r="C150" s="21">
        <f>VLOOKUP(B150,ESGC!B:M,$C$2,FALSE)</f>
        <v>42.759251236046602</v>
      </c>
      <c r="D150" s="21" t="str">
        <f t="shared" si="6"/>
        <v>C</v>
      </c>
      <c r="E150" s="21">
        <f>VLOOKUP(B150,ESG!A:M,'2009'!$E$2,FALSE)</f>
        <v>68.127198124267295</v>
      </c>
      <c r="F150" s="11" t="b">
        <f t="shared" si="7"/>
        <v>0</v>
      </c>
      <c r="G150" s="23" t="str">
        <f t="shared" si="8"/>
        <v>B</v>
      </c>
      <c r="H150" s="11">
        <f>VLOOKUP(B150,NI!C:P,6,FALSE)</f>
        <v>4605000</v>
      </c>
      <c r="I150" s="11">
        <f>VLOOKUP(B150,EBITDA!B:O,6,FALSE)</f>
        <v>6830000</v>
      </c>
      <c r="J150" s="11">
        <f>VLOOKUP(B150,EQIT!B:O,6,FALSE)</f>
        <v>22667000</v>
      </c>
      <c r="K150" s="11">
        <f>VLOOKUP(B150,DEBT!B:O,6,FALSE)</f>
        <v>10601000</v>
      </c>
      <c r="L150" s="11">
        <f>VLOOKUP(B150,REV!B:O,6,FALSE)</f>
        <v>14642000</v>
      </c>
      <c r="M150" s="11">
        <f>VLOOKUP(B150,RoA!B:O,6,FALSE)</f>
        <v>13.1</v>
      </c>
      <c r="N150" s="11">
        <f>VLOOKUP(B150,RoE!B:O,6,FALSE)</f>
        <v>21.15</v>
      </c>
      <c r="O150" s="11">
        <f>VLOOKUP(B150,ASSET!B:P,6,FALSE)</f>
        <v>39629000</v>
      </c>
      <c r="P150" s="11">
        <f>VLOOKUP(B150,MCAP!B:P,6,FALSE)</f>
        <v>56287150</v>
      </c>
      <c r="Q150" s="11">
        <f>VLOOKUP(B150,MB!B:O,6,FALSE)</f>
        <v>2.72</v>
      </c>
    </row>
    <row r="151" spans="1:17" x14ac:dyDescent="0.3">
      <c r="A151" s="20" t="s">
        <v>28</v>
      </c>
      <c r="B151" s="20">
        <v>905276</v>
      </c>
      <c r="C151" s="21">
        <f>VLOOKUP(B151,ESGC!B:M,$C$2,FALSE)</f>
        <v>42.149303927315302</v>
      </c>
      <c r="D151" s="21" t="str">
        <f t="shared" si="6"/>
        <v>C</v>
      </c>
      <c r="E151" s="21">
        <f>VLOOKUP(B151,ESG!A:M,'2009'!$E$2,FALSE)</f>
        <v>61.798607854630703</v>
      </c>
      <c r="F151" s="11" t="b">
        <f t="shared" si="7"/>
        <v>0</v>
      </c>
      <c r="G151" s="23" t="str">
        <f t="shared" si="8"/>
        <v>B</v>
      </c>
      <c r="H151" s="11">
        <f>VLOOKUP(B151,NI!C:P,6,FALSE)</f>
        <v>247772</v>
      </c>
      <c r="I151" s="11">
        <f>VLOOKUP(B151,EBITDA!B:O,6,FALSE)</f>
        <v>441408</v>
      </c>
      <c r="J151" s="11">
        <f>VLOOKUP(B151,EQIT!B:O,6,FALSE)</f>
        <v>2529149</v>
      </c>
      <c r="K151" s="11">
        <f>VLOOKUP(B151,DEBT!B:O,6,FALSE)</f>
        <v>379626</v>
      </c>
      <c r="L151" s="11">
        <f>VLOOKUP(B151,REV!B:O,6,FALSE)</f>
        <v>2014908</v>
      </c>
      <c r="M151" s="11">
        <f>VLOOKUP(B151,RoA!B:O,6,FALSE)</f>
        <v>7.88</v>
      </c>
      <c r="N151" s="11">
        <f>VLOOKUP(B151,RoE!B:O,6,FALSE)</f>
        <v>10.01</v>
      </c>
      <c r="O151" s="11">
        <f>VLOOKUP(B151,ASSET!B:P,6,FALSE)</f>
        <v>3330648</v>
      </c>
      <c r="P151" s="11">
        <f>VLOOKUP(B151,MCAP!B:P,6,FALSE)</f>
        <v>9216995</v>
      </c>
      <c r="Q151" s="11">
        <f>VLOOKUP(B151,MB!B:O,6,FALSE)</f>
        <v>3.14</v>
      </c>
    </row>
    <row r="152" spans="1:17" x14ac:dyDescent="0.3">
      <c r="A152" s="20" t="s">
        <v>29</v>
      </c>
      <c r="B152" s="20" t="s">
        <v>354</v>
      </c>
      <c r="C152" s="21">
        <f>VLOOKUP(B152,ESGC!B:M,$C$2,FALSE)</f>
        <v>42.598685312342901</v>
      </c>
      <c r="D152" s="21" t="str">
        <f t="shared" si="6"/>
        <v>C</v>
      </c>
      <c r="E152" s="21">
        <f>VLOOKUP(B152,ESG!A:M,'2009'!$E$2,FALSE)</f>
        <v>68.133878561193896</v>
      </c>
      <c r="F152" s="11" t="b">
        <f t="shared" si="7"/>
        <v>0</v>
      </c>
      <c r="G152" s="23" t="str">
        <f t="shared" si="8"/>
        <v>B</v>
      </c>
      <c r="H152" s="11">
        <f>VLOOKUP(B152,NI!C:P,6,FALSE)</f>
        <v>4745900</v>
      </c>
      <c r="I152" s="11">
        <f>VLOOKUP(B152,EBITDA!B:O,6,FALSE)</f>
        <v>8403900</v>
      </c>
      <c r="J152" s="11">
        <f>VLOOKUP(B152,EQIT!B:O,6,FALSE)</f>
        <v>24416100</v>
      </c>
      <c r="K152" s="11">
        <f>VLOOKUP(B152,DEBT!B:O,6,FALSE)</f>
        <v>8399100</v>
      </c>
      <c r="L152" s="11">
        <f>VLOOKUP(B152,REV!B:O,6,FALSE)</f>
        <v>61686000</v>
      </c>
      <c r="M152" s="11">
        <f>VLOOKUP(B152,RoA!B:O,6,FALSE)</f>
        <v>10.02</v>
      </c>
      <c r="N152" s="11">
        <f>VLOOKUP(B152,RoE!B:O,6,FALSE)</f>
        <v>20.48</v>
      </c>
      <c r="O152" s="11">
        <f>VLOOKUP(B152,ASSET!B:P,6,FALSE)</f>
        <v>52125400</v>
      </c>
      <c r="P152" s="11">
        <f>VLOOKUP(B152,MCAP!B:P,6,FALSE)</f>
        <v>26218240</v>
      </c>
      <c r="Q152" s="11">
        <f>VLOOKUP(B152,MB!B:O,6,FALSE)</f>
        <v>1.06</v>
      </c>
    </row>
    <row r="153" spans="1:17" x14ac:dyDescent="0.3">
      <c r="A153" s="20" t="s">
        <v>32</v>
      </c>
      <c r="B153" s="20">
        <v>132808</v>
      </c>
      <c r="C153" s="21">
        <f>VLOOKUP(B153,ESGC!B:M,$C$2,FALSE)</f>
        <v>32.621899107000701</v>
      </c>
      <c r="D153" s="21" t="str">
        <f t="shared" si="6"/>
        <v>C</v>
      </c>
      <c r="E153" s="21">
        <f>VLOOKUP(B153,ESG!A:M,'2009'!$E$2,FALSE)</f>
        <v>60.305526609063101</v>
      </c>
      <c r="F153" s="11" t="b">
        <f t="shared" si="7"/>
        <v>0</v>
      </c>
      <c r="G153" s="23" t="str">
        <f t="shared" si="8"/>
        <v>B</v>
      </c>
      <c r="H153" s="11">
        <f>VLOOKUP(B153,NI!C:P,6,FALSE)</f>
        <v>-114840</v>
      </c>
      <c r="I153" s="11">
        <f>VLOOKUP(B153,EBITDA!B:O,6,FALSE)</f>
        <v>564890</v>
      </c>
      <c r="J153" s="11">
        <f>VLOOKUP(B153,EQIT!B:O,6,FALSE)</f>
        <v>580610</v>
      </c>
      <c r="K153" s="11">
        <f>VLOOKUP(B153,DEBT!B:O,6,FALSE)</f>
        <v>5690310</v>
      </c>
      <c r="L153" s="11">
        <f>VLOOKUP(B153,REV!B:O,6,FALSE)</f>
        <v>1195763</v>
      </c>
      <c r="M153" s="11">
        <f>VLOOKUP(B153,RoA!B:O,6,FALSE)</f>
        <v>1.7</v>
      </c>
      <c r="N153" s="11">
        <f>VLOOKUP(B153,RoE!B:O,6,FALSE)</f>
        <v>-17.579999999999998</v>
      </c>
      <c r="O153" s="11">
        <f>VLOOKUP(B153,ASSET!B:P,6,FALSE)</f>
        <v>7865845</v>
      </c>
      <c r="P153" s="11">
        <f>VLOOKUP(B153,MCAP!B:P,6,FALSE)</f>
        <v>1854358</v>
      </c>
      <c r="Q153" s="11">
        <f>VLOOKUP(B153,MB!B:O,6,FALSE)</f>
        <v>3.02</v>
      </c>
    </row>
    <row r="154" spans="1:17" x14ac:dyDescent="0.3">
      <c r="A154" s="20" t="s">
        <v>33</v>
      </c>
      <c r="B154" s="20">
        <v>992816</v>
      </c>
      <c r="C154" s="21">
        <f>VLOOKUP(B154,ESGC!B:M,$C$2,FALSE)</f>
        <v>32.535463071512297</v>
      </c>
      <c r="D154" s="21" t="str">
        <f t="shared" si="6"/>
        <v>C</v>
      </c>
      <c r="E154" s="21">
        <f>VLOOKUP(B154,ESG!A:M,'2009'!$E$2,FALSE)</f>
        <v>63.346788211990102</v>
      </c>
      <c r="F154" s="11" t="b">
        <f t="shared" si="7"/>
        <v>0</v>
      </c>
      <c r="G154" s="23" t="str">
        <f t="shared" si="8"/>
        <v>B</v>
      </c>
      <c r="H154" s="11">
        <f>VLOOKUP(B154,NI!C:P,6,FALSE)</f>
        <v>8235000</v>
      </c>
      <c r="I154" s="11">
        <f>VLOOKUP(B154,EBITDA!B:O,6,FALSE)</f>
        <v>12800000</v>
      </c>
      <c r="J154" s="11">
        <f>VLOOKUP(B154,EQIT!B:O,6,FALSE)</f>
        <v>31640000</v>
      </c>
      <c r="K154" s="11">
        <f>VLOOKUP(B154,DEBT!B:O,6,FALSE)</f>
        <v>0</v>
      </c>
      <c r="L154" s="11">
        <f>VLOOKUP(B154,REV!B:O,6,FALSE)</f>
        <v>42603000</v>
      </c>
      <c r="M154" s="11">
        <f>VLOOKUP(B154,RoA!B:O,6,FALSE)</f>
        <v>19.75</v>
      </c>
      <c r="N154" s="11">
        <f>VLOOKUP(B154,RoE!B:O,6,FALSE)</f>
        <v>30.54</v>
      </c>
      <c r="O154" s="11">
        <f>VLOOKUP(B154,ASSET!B:P,6,FALSE)</f>
        <v>47338000</v>
      </c>
      <c r="P154" s="11">
        <f>VLOOKUP(B154,MCAP!B:P,6,FALSE)</f>
        <v>189617813</v>
      </c>
      <c r="Q154" s="11">
        <f>VLOOKUP(B154,MB!B:O,6,FALSE)</f>
        <v>5.24</v>
      </c>
    </row>
    <row r="155" spans="1:17" x14ac:dyDescent="0.3">
      <c r="A155" s="20" t="s">
        <v>34</v>
      </c>
      <c r="B155" s="20">
        <v>905296</v>
      </c>
      <c r="C155" s="21">
        <f>VLOOKUP(B155,ESGC!B:M,$C$2,FALSE)</f>
        <v>47.994433860883099</v>
      </c>
      <c r="D155" s="21" t="str">
        <f t="shared" si="6"/>
        <v>C</v>
      </c>
      <c r="E155" s="21">
        <f>VLOOKUP(B155,ESG!A:M,'2009'!$E$2,FALSE)</f>
        <v>73.488867721766297</v>
      </c>
      <c r="F155" s="11" t="b">
        <f t="shared" si="7"/>
        <v>0</v>
      </c>
      <c r="G155" s="23" t="str">
        <f t="shared" si="8"/>
        <v>B</v>
      </c>
      <c r="H155" s="11">
        <f>VLOOKUP(B155,NI!C:P,6,FALSE)</f>
        <v>-305327</v>
      </c>
      <c r="I155" s="11">
        <f>VLOOKUP(B155,EBITDA!B:O,6,FALSE)</f>
        <v>-138313</v>
      </c>
      <c r="J155" s="11">
        <f>VLOOKUP(B155,EQIT!B:O,6,FALSE)</f>
        <v>7094608</v>
      </c>
      <c r="K155" s="11">
        <f>VLOOKUP(B155,DEBT!B:O,6,FALSE)</f>
        <v>201894</v>
      </c>
      <c r="L155" s="11">
        <f>VLOOKUP(B155,REV!B:O,6,FALSE)</f>
        <v>5013607</v>
      </c>
      <c r="M155" s="11">
        <f>VLOOKUP(B155,RoA!B:O,6,FALSE)</f>
        <v>-2.86</v>
      </c>
      <c r="N155" s="11">
        <f>VLOOKUP(B155,RoE!B:O,6,FALSE)</f>
        <v>-4.17</v>
      </c>
      <c r="O155" s="11">
        <f>VLOOKUP(B155,ASSET!B:P,6,FALSE)</f>
        <v>9475972</v>
      </c>
      <c r="P155" s="11">
        <f>VLOOKUP(B155,MCAP!B:P,6,FALSE)</f>
        <v>18692383</v>
      </c>
      <c r="Q155" s="11">
        <f>VLOOKUP(B155,MB!B:O,6,FALSE)</f>
        <v>2.4500000000000002</v>
      </c>
    </row>
    <row r="156" spans="1:17" x14ac:dyDescent="0.3">
      <c r="A156" s="20" t="s">
        <v>35</v>
      </c>
      <c r="B156" s="20">
        <v>921093</v>
      </c>
      <c r="C156" s="21">
        <f>VLOOKUP(B156,ESGC!B:M,$C$2,FALSE)</f>
        <v>41.347104627096797</v>
      </c>
      <c r="D156" s="21" t="str">
        <f t="shared" si="6"/>
        <v>C</v>
      </c>
      <c r="E156" s="21">
        <f>VLOOKUP(B156,ESG!A:M,'2009'!$E$2,FALSE)</f>
        <v>68.496678389996106</v>
      </c>
      <c r="F156" s="11" t="b">
        <f t="shared" si="7"/>
        <v>0</v>
      </c>
      <c r="G156" s="23" t="str">
        <f t="shared" si="8"/>
        <v>B</v>
      </c>
      <c r="H156" s="11">
        <f>VLOOKUP(B156,NI!C:P,6,FALSE)</f>
        <v>1707000</v>
      </c>
      <c r="I156" s="11">
        <f>VLOOKUP(B156,EBITDA!B:O,6,FALSE)</f>
        <v>3549000</v>
      </c>
      <c r="J156" s="11">
        <f>VLOOKUP(B156,EQIT!B:O,6,FALSE)</f>
        <v>13499000</v>
      </c>
      <c r="K156" s="11">
        <f>VLOOKUP(B156,DEBT!B:O,6,FALSE)</f>
        <v>8204000</v>
      </c>
      <c r="L156" s="11">
        <f>VLOOKUP(B156,REV!B:O,6,FALSE)</f>
        <v>69213000</v>
      </c>
      <c r="M156" s="11">
        <f>VLOOKUP(B156,RoA!B:O,6,FALSE)</f>
        <v>5.79</v>
      </c>
      <c r="N156" s="11">
        <f>VLOOKUP(B156,RoE!B:O,6,FALSE)</f>
        <v>12.65</v>
      </c>
      <c r="O156" s="11">
        <f>VLOOKUP(B156,ASSET!B:P,6,FALSE)</f>
        <v>31585000</v>
      </c>
      <c r="P156" s="11">
        <f>VLOOKUP(B156,MCAP!B:P,6,FALSE)</f>
        <v>20101020</v>
      </c>
      <c r="Q156" s="11">
        <f>VLOOKUP(B156,MB!B:O,6,FALSE)</f>
        <v>1.28</v>
      </c>
    </row>
    <row r="157" spans="1:17" x14ac:dyDescent="0.3">
      <c r="A157" s="20" t="s">
        <v>38</v>
      </c>
      <c r="B157" s="20">
        <v>945388</v>
      </c>
      <c r="C157" s="21">
        <f>VLOOKUP(B157,ESGC!B:M,$C$2,FALSE)</f>
        <v>38.177692813243802</v>
      </c>
      <c r="D157" s="21" t="str">
        <f t="shared" si="6"/>
        <v>C</v>
      </c>
      <c r="E157" s="21">
        <f>VLOOKUP(B157,ESG!A:M,'2009'!$E$2,FALSE)</f>
        <v>72.820032091134095</v>
      </c>
      <c r="F157" s="11" t="b">
        <f t="shared" si="7"/>
        <v>0</v>
      </c>
      <c r="G157" s="23" t="str">
        <f t="shared" si="8"/>
        <v>B</v>
      </c>
      <c r="H157" s="11">
        <f>VLOOKUP(B157,NI!C:P,6,FALSE)</f>
        <v>12535000</v>
      </c>
      <c r="I157" s="11">
        <f>VLOOKUP(B157,EBITDA!B:O,6,FALSE)</f>
        <v>41335000</v>
      </c>
      <c r="J157" s="11">
        <f>VLOOKUP(B157,EQIT!B:O,6,FALSE)</f>
        <v>101900000</v>
      </c>
      <c r="K157" s="11">
        <f>VLOOKUP(B157,DEBT!B:O,6,FALSE)</f>
        <v>72081000</v>
      </c>
      <c r="L157" s="11">
        <f>VLOOKUP(B157,REV!B:O,6,FALSE)</f>
        <v>123018000</v>
      </c>
      <c r="M157" s="11">
        <f>VLOOKUP(B157,RoA!B:O,6,FALSE)</f>
        <v>5.51</v>
      </c>
      <c r="N157" s="11">
        <f>VLOOKUP(B157,RoE!B:O,6,FALSE)</f>
        <v>12.65</v>
      </c>
      <c r="O157" s="11">
        <f>VLOOKUP(B157,ASSET!B:P,6,FALSE)</f>
        <v>268752000</v>
      </c>
      <c r="P157" s="11">
        <f>VLOOKUP(B157,MCAP!B:P,6,FALSE)</f>
        <v>165431123</v>
      </c>
      <c r="Q157" s="11">
        <f>VLOOKUP(B157,MB!B:O,6,FALSE)</f>
        <v>1.57</v>
      </c>
    </row>
    <row r="158" spans="1:17" x14ac:dyDescent="0.3">
      <c r="A158" s="20" t="s">
        <v>39</v>
      </c>
      <c r="B158" s="20">
        <v>702259</v>
      </c>
      <c r="C158" s="21">
        <f>VLOOKUP(B158,ESGC!B:M,$C$2,FALSE)</f>
        <v>47.245976139576499</v>
      </c>
      <c r="D158" s="21" t="str">
        <f t="shared" si="6"/>
        <v>C</v>
      </c>
      <c r="E158" s="21">
        <f>VLOOKUP(B158,ESG!A:M,'2009'!$E$2,FALSE)</f>
        <v>72.727246396800197</v>
      </c>
      <c r="F158" s="11" t="b">
        <f t="shared" si="7"/>
        <v>0</v>
      </c>
      <c r="G158" s="23" t="str">
        <f t="shared" si="8"/>
        <v>B</v>
      </c>
      <c r="H158" s="11">
        <f>VLOOKUP(B158,NI!C:P,6,FALSE)</f>
        <v>58000</v>
      </c>
      <c r="I158" s="11">
        <f>VLOOKUP(B158,EBITDA!B:O,6,FALSE)</f>
        <v>196200</v>
      </c>
      <c r="J158" s="11">
        <f>VLOOKUP(B158,EQIT!B:O,6,FALSE)</f>
        <v>1473500</v>
      </c>
      <c r="K158" s="11">
        <f>VLOOKUP(B158,DEBT!B:O,6,FALSE)</f>
        <v>0</v>
      </c>
      <c r="L158" s="11">
        <f>VLOOKUP(B158,REV!B:O,6,FALSE)</f>
        <v>1724600</v>
      </c>
      <c r="M158" s="11">
        <f>VLOOKUP(B158,RoA!B:O,6,FALSE)</f>
        <v>2.5</v>
      </c>
      <c r="N158" s="11">
        <f>VLOOKUP(B158,RoE!B:O,6,FALSE)</f>
        <v>4.17</v>
      </c>
      <c r="O158" s="11">
        <f>VLOOKUP(B158,ASSET!B:P,6,FALSE)</f>
        <v>2345300</v>
      </c>
      <c r="P158" s="11">
        <f>VLOOKUP(B158,MCAP!B:P,6,FALSE)</f>
        <v>5816349</v>
      </c>
      <c r="Q158" s="11">
        <f>VLOOKUP(B158,MB!B:O,6,FALSE)</f>
        <v>3.67</v>
      </c>
    </row>
    <row r="159" spans="1:17" x14ac:dyDescent="0.3">
      <c r="A159" s="20" t="s">
        <v>44</v>
      </c>
      <c r="B159" s="20">
        <v>921431</v>
      </c>
      <c r="C159" s="21">
        <f>VLOOKUP(B159,ESGC!B:M,$C$2,FALSE)</f>
        <v>37.643610698365499</v>
      </c>
      <c r="D159" s="21" t="str">
        <f t="shared" si="6"/>
        <v>C</v>
      </c>
      <c r="E159" s="21">
        <f>VLOOKUP(B159,ESG!A:M,'2009'!$E$2,FALSE)</f>
        <v>72.559948669458294</v>
      </c>
      <c r="F159" s="11" t="b">
        <f t="shared" si="7"/>
        <v>0</v>
      </c>
      <c r="G159" s="23" t="str">
        <f t="shared" si="8"/>
        <v>B</v>
      </c>
      <c r="H159" s="11">
        <f>VLOOKUP(B159,NI!C:P,6,FALSE)</f>
        <v>421000</v>
      </c>
      <c r="I159" s="11">
        <f>VLOOKUP(B159,EBITDA!B:O,6,FALSE)</f>
        <v>1459000</v>
      </c>
      <c r="J159" s="11">
        <f>VLOOKUP(B159,EQIT!B:O,6,FALSE)</f>
        <v>7284000</v>
      </c>
      <c r="K159" s="11">
        <f>VLOOKUP(B159,DEBT!B:O,6,FALSE)</f>
        <v>1800000</v>
      </c>
      <c r="L159" s="11">
        <f>VLOOKUP(B159,REV!B:O,6,FALSE)</f>
        <v>9664000</v>
      </c>
      <c r="M159" s="11">
        <f>VLOOKUP(B159,RoA!B:O,6,FALSE)</f>
        <v>4.38</v>
      </c>
      <c r="N159" s="11">
        <f>VLOOKUP(B159,RoE!B:O,6,FALSE)</f>
        <v>5.98</v>
      </c>
      <c r="O159" s="11">
        <f>VLOOKUP(B159,ASSET!B:P,6,FALSE)</f>
        <v>11439000</v>
      </c>
      <c r="P159" s="11">
        <f>VLOOKUP(B159,MCAP!B:P,6,FALSE)</f>
        <v>12629760</v>
      </c>
      <c r="Q159" s="11">
        <f>VLOOKUP(B159,MB!B:O,6,FALSE)</f>
        <v>1.87</v>
      </c>
    </row>
    <row r="160" spans="1:17" x14ac:dyDescent="0.3">
      <c r="A160" s="20" t="s">
        <v>47</v>
      </c>
      <c r="B160" s="20">
        <v>905840</v>
      </c>
      <c r="C160" s="21">
        <f>VLOOKUP(B160,ESGC!B:M,$C$2,FALSE)</f>
        <v>32.670670453167297</v>
      </c>
      <c r="D160" s="21" t="str">
        <f t="shared" si="6"/>
        <v>C</v>
      </c>
      <c r="E160" s="21">
        <f>VLOOKUP(B160,ESG!A:M,'2009'!$E$2,FALSE)</f>
        <v>59.019501825874798</v>
      </c>
      <c r="F160" s="11" t="b">
        <f t="shared" si="7"/>
        <v>0</v>
      </c>
      <c r="G160" s="23" t="str">
        <f t="shared" si="8"/>
        <v>B</v>
      </c>
      <c r="H160" s="11">
        <f>VLOOKUP(B160,NI!C:P,6,FALSE)</f>
        <v>-1367000</v>
      </c>
      <c r="I160" s="11">
        <f>VLOOKUP(B160,EBITDA!B:O,6,FALSE)</f>
        <v>-1529000</v>
      </c>
      <c r="J160" s="11">
        <f>VLOOKUP(B160,EQIT!B:O,6,FALSE)</f>
        <v>28977000</v>
      </c>
      <c r="K160" s="11">
        <f>VLOOKUP(B160,DEBT!B:O,6,FALSE)</f>
        <v>21071000</v>
      </c>
      <c r="L160" s="11">
        <f>VLOOKUP(B160,REV!B:O,6,FALSE)</f>
        <v>12081900</v>
      </c>
      <c r="M160" s="11">
        <f>VLOOKUP(B160,RoA!B:O,6,FALSE)</f>
        <v>-0.38</v>
      </c>
      <c r="N160" s="11">
        <f>VLOOKUP(B160,RoE!B:O,6,FALSE)</f>
        <v>-5.0599999999999996</v>
      </c>
      <c r="O160" s="11">
        <f>VLOOKUP(B160,ASSET!B:P,6,FALSE)</f>
        <v>212224000</v>
      </c>
      <c r="P160" s="11">
        <f>VLOOKUP(B160,MCAP!B:P,6,FALSE)</f>
        <v>33783137</v>
      </c>
      <c r="Q160" s="11">
        <f>VLOOKUP(B160,MB!B:O,6,FALSE)</f>
        <v>1.26</v>
      </c>
    </row>
    <row r="161" spans="1:17" x14ac:dyDescent="0.3">
      <c r="A161" s="20" t="s">
        <v>48</v>
      </c>
      <c r="B161" s="20">
        <v>916365</v>
      </c>
      <c r="C161" s="21">
        <f>VLOOKUP(B161,ESGC!B:M,$C$2,FALSE)</f>
        <v>37.216203717742601</v>
      </c>
      <c r="D161" s="21" t="str">
        <f t="shared" si="6"/>
        <v>C</v>
      </c>
      <c r="E161" s="21">
        <f>VLOOKUP(B161,ESG!A:M,'2009'!$E$2,FALSE)</f>
        <v>71.371182945689398</v>
      </c>
      <c r="F161" s="11" t="b">
        <f t="shared" si="7"/>
        <v>0</v>
      </c>
      <c r="G161" s="23" t="str">
        <f t="shared" si="8"/>
        <v>B</v>
      </c>
      <c r="H161" s="11">
        <f>VLOOKUP(B161,NI!C:P,6,FALSE)</f>
        <v>2205000</v>
      </c>
      <c r="I161" s="11">
        <f>VLOOKUP(B161,EBITDA!B:O,6,FALSE)</f>
        <v>3418000</v>
      </c>
      <c r="J161" s="11">
        <f>VLOOKUP(B161,EQIT!B:O,6,FALSE)</f>
        <v>7191000</v>
      </c>
      <c r="K161" s="11">
        <f>VLOOKUP(B161,DEBT!B:O,6,FALSE)</f>
        <v>4151000</v>
      </c>
      <c r="L161" s="11">
        <f>VLOOKUP(B161,REV!B:O,6,FALSE)</f>
        <v>12557000</v>
      </c>
      <c r="M161" s="11">
        <f>VLOOKUP(B161,RoA!B:O,6,FALSE)</f>
        <v>14.59</v>
      </c>
      <c r="N161" s="11">
        <f>VLOOKUP(B161,RoE!B:O,6,FALSE)</f>
        <v>32.86</v>
      </c>
      <c r="O161" s="11">
        <f>VLOOKUP(B161,ASSET!B:P,6,FALSE)</f>
        <v>16259000</v>
      </c>
      <c r="P161" s="11">
        <f>VLOOKUP(B161,MCAP!B:P,6,FALSE)</f>
        <v>35265019</v>
      </c>
      <c r="Q161" s="11">
        <f>VLOOKUP(B161,MB!B:O,6,FALSE)</f>
        <v>4.8899999999999997</v>
      </c>
    </row>
    <row r="162" spans="1:17" x14ac:dyDescent="0.3">
      <c r="A162" s="20" t="s">
        <v>50</v>
      </c>
      <c r="B162" s="20">
        <v>905876</v>
      </c>
      <c r="C162" s="21">
        <f>VLOOKUP(B162,ESGC!B:M,$C$2,FALSE)</f>
        <v>36.518302001339798</v>
      </c>
      <c r="D162" s="21" t="str">
        <f t="shared" si="6"/>
        <v>C</v>
      </c>
      <c r="E162" s="21">
        <f>VLOOKUP(B162,ESG!A:M,'2009'!$E$2,FALSE)</f>
        <v>56.072318288393902</v>
      </c>
      <c r="F162" s="11" t="b">
        <f t="shared" si="7"/>
        <v>0</v>
      </c>
      <c r="G162" s="23" t="str">
        <f t="shared" si="8"/>
        <v>B</v>
      </c>
      <c r="H162" s="11">
        <f>VLOOKUP(B162,NI!C:P,6,FALSE)</f>
        <v>1231603</v>
      </c>
      <c r="I162" s="11">
        <f>VLOOKUP(B162,EBITDA!B:O,6,FALSE)</f>
        <v>2143456</v>
      </c>
      <c r="J162" s="11">
        <f>VLOOKUP(B162,EQIT!B:O,6,FALSE)</f>
        <v>5142712</v>
      </c>
      <c r="K162" s="11">
        <f>VLOOKUP(B162,DEBT!B:O,6,FALSE)</f>
        <v>1891425</v>
      </c>
      <c r="L162" s="11">
        <f>VLOOKUP(B162,REV!B:O,6,FALSE)</f>
        <v>7056016</v>
      </c>
      <c r="M162" s="11">
        <f>VLOOKUP(B162,RoA!B:O,6,FALSE)</f>
        <v>14.81</v>
      </c>
      <c r="N162" s="11">
        <f>VLOOKUP(B162,RoE!B:O,6,FALSE)</f>
        <v>24.44</v>
      </c>
      <c r="O162" s="11">
        <f>VLOOKUP(B162,ASSET!B:P,6,FALSE)</f>
        <v>9148336</v>
      </c>
      <c r="P162" s="11">
        <f>VLOOKUP(B162,MCAP!B:P,6,FALSE)</f>
        <v>18696302</v>
      </c>
      <c r="Q162" s="11">
        <f>VLOOKUP(B162,MB!B:O,6,FALSE)</f>
        <v>3.27</v>
      </c>
    </row>
    <row r="163" spans="1:17" x14ac:dyDescent="0.3">
      <c r="A163" s="20" t="s">
        <v>52</v>
      </c>
      <c r="B163" s="20">
        <v>929302</v>
      </c>
      <c r="C163" s="21">
        <f>VLOOKUP(B163,ESGC!B:M,$C$2,FALSE)</f>
        <v>35.562964048456401</v>
      </c>
      <c r="D163" s="21" t="str">
        <f t="shared" si="6"/>
        <v>C</v>
      </c>
      <c r="E163" s="21">
        <f>VLOOKUP(B163,ESG!A:M,'2009'!$E$2,FALSE)</f>
        <v>58.946440917425598</v>
      </c>
      <c r="F163" s="11" t="b">
        <f t="shared" si="7"/>
        <v>0</v>
      </c>
      <c r="G163" s="23" t="str">
        <f t="shared" si="8"/>
        <v>B</v>
      </c>
      <c r="H163" s="11">
        <f>VLOOKUP(B163,NI!C:P,6,FALSE)</f>
        <v>1003000</v>
      </c>
      <c r="I163" s="11">
        <f>VLOOKUP(B163,EBITDA!B:O,6,FALSE)</f>
        <v>2587000</v>
      </c>
      <c r="J163" s="11">
        <f>VLOOKUP(B163,EQIT!B:O,6,FALSE)</f>
        <v>4643000</v>
      </c>
      <c r="K163" s="11">
        <f>VLOOKUP(B163,DEBT!B:O,6,FALSE)</f>
        <v>1963000</v>
      </c>
      <c r="L163" s="11">
        <f>VLOOKUP(B163,REV!B:O,6,FALSE)</f>
        <v>45015000</v>
      </c>
      <c r="M163" s="11">
        <f>VLOOKUP(B163,RoA!B:O,6,FALSE)</f>
        <v>7.47</v>
      </c>
      <c r="N163" s="11">
        <f>VLOOKUP(B163,RoE!B:O,6,FALSE)</f>
        <v>21.98</v>
      </c>
      <c r="O163" s="11">
        <f>VLOOKUP(B163,ASSET!B:P,6,FALSE)</f>
        <v>15798000</v>
      </c>
      <c r="P163" s="11">
        <f>VLOOKUP(B163,MCAP!B:P,6,FALSE)</f>
        <v>16323971</v>
      </c>
      <c r="Q163" s="11">
        <f>VLOOKUP(B163,MB!B:O,6,FALSE)</f>
        <v>2.5</v>
      </c>
    </row>
    <row r="164" spans="1:17" x14ac:dyDescent="0.3">
      <c r="A164" s="20" t="s">
        <v>54</v>
      </c>
      <c r="B164" s="20">
        <v>904818</v>
      </c>
      <c r="C164" s="21">
        <f>VLOOKUP(B164,ESGC!B:M,$C$2,FALSE)</f>
        <v>37.638143883110402</v>
      </c>
      <c r="D164" s="21" t="str">
        <f t="shared" si="6"/>
        <v>C</v>
      </c>
      <c r="E164" s="21">
        <f>VLOOKUP(B164,ESG!A:M,'2009'!$E$2,FALSE)</f>
        <v>73.609621099554204</v>
      </c>
      <c r="F164" s="11" t="b">
        <f t="shared" si="7"/>
        <v>0</v>
      </c>
      <c r="G164" s="23" t="str">
        <f t="shared" si="8"/>
        <v>B</v>
      </c>
      <c r="H164" s="11">
        <f>VLOOKUP(B164,NI!C:P,6,FALSE)</f>
        <v>1335000</v>
      </c>
      <c r="I164" s="11">
        <f>VLOOKUP(B164,EBITDA!B:O,6,FALSE)</f>
        <v>3662000</v>
      </c>
      <c r="J164" s="11">
        <f>VLOOKUP(B164,EQIT!B:O,6,FALSE)</f>
        <v>2128000</v>
      </c>
      <c r="K164" s="11">
        <f>VLOOKUP(B164,DEBT!B:O,6,FALSE)</f>
        <v>12924000</v>
      </c>
      <c r="L164" s="11">
        <f>VLOOKUP(B164,REV!B:O,6,FALSE)</f>
        <v>68281000</v>
      </c>
      <c r="M164" s="11">
        <f>VLOOKUP(B164,RoA!B:O,6,FALSE)</f>
        <v>3.03</v>
      </c>
      <c r="N164" s="11">
        <f>VLOOKUP(B164,RoE!B:O,6,FALSE)</f>
        <v>314.63</v>
      </c>
      <c r="O164" s="11">
        <f>VLOOKUP(B164,ASSET!B:P,6,FALSE)</f>
        <v>58991000</v>
      </c>
      <c r="P164" s="11">
        <f>VLOOKUP(B164,MCAP!B:P,6,FALSE)</f>
        <v>40914401</v>
      </c>
      <c r="Q164" s="11">
        <f>VLOOKUP(B164,MB!B:O,6,FALSE)</f>
        <v>18.100000000000001</v>
      </c>
    </row>
    <row r="165" spans="1:17" x14ac:dyDescent="0.3">
      <c r="A165" s="20" t="s">
        <v>58</v>
      </c>
      <c r="B165" s="20">
        <v>912216</v>
      </c>
      <c r="C165" s="21">
        <f>VLOOKUP(B165,ESGC!B:M,$C$2,FALSE)</f>
        <v>35.270735638921401</v>
      </c>
      <c r="D165" s="21" t="str">
        <f t="shared" si="6"/>
        <v>C</v>
      </c>
      <c r="E165" s="21">
        <f>VLOOKUP(B165,ESG!A:M,'2009'!$E$2,FALSE)</f>
        <v>55.8355889249017</v>
      </c>
      <c r="F165" s="11" t="b">
        <f t="shared" si="7"/>
        <v>0</v>
      </c>
      <c r="G165" s="23" t="str">
        <f t="shared" si="8"/>
        <v>B</v>
      </c>
      <c r="H165" s="11">
        <f>VLOOKUP(B165,NI!C:P,6,FALSE)</f>
        <v>435000</v>
      </c>
      <c r="I165" s="11">
        <f>VLOOKUP(B165,EBITDA!B:O,6,FALSE)</f>
        <v>722000</v>
      </c>
      <c r="J165" s="11">
        <f>VLOOKUP(B165,EQIT!B:O,6,FALSE)</f>
        <v>1816000</v>
      </c>
      <c r="K165" s="11">
        <f>VLOOKUP(B165,DEBT!B:O,6,FALSE)</f>
        <v>999000</v>
      </c>
      <c r="L165" s="11">
        <f>VLOOKUP(B165,REV!B:O,6,FALSE)</f>
        <v>2481000</v>
      </c>
      <c r="M165" s="11">
        <f>VLOOKUP(B165,RoA!B:O,6,FALSE)</f>
        <v>13.34</v>
      </c>
      <c r="N165" s="11">
        <f>VLOOKUP(B165,RoE!B:O,6,FALSE)</f>
        <v>24.57</v>
      </c>
      <c r="O165" s="11">
        <f>VLOOKUP(B165,ASSET!B:P,6,FALSE)</f>
        <v>3475000</v>
      </c>
      <c r="P165" s="11">
        <f>VLOOKUP(B165,MCAP!B:P,6,FALSE)</f>
        <v>8042492</v>
      </c>
      <c r="Q165" s="11">
        <f>VLOOKUP(B165,MB!B:O,6,FALSE)</f>
        <v>3.67</v>
      </c>
    </row>
    <row r="166" spans="1:17" x14ac:dyDescent="0.3">
      <c r="A166" s="20" t="s">
        <v>65</v>
      </c>
      <c r="B166" s="20">
        <v>755695</v>
      </c>
      <c r="C166" s="21">
        <f>VLOOKUP(B166,ESGC!B:M,$C$2,FALSE)</f>
        <v>37.058978873239397</v>
      </c>
      <c r="D166" s="21" t="str">
        <f t="shared" si="6"/>
        <v>C</v>
      </c>
      <c r="E166" s="21">
        <f>VLOOKUP(B166,ESG!A:M,'2009'!$E$2,FALSE)</f>
        <v>67.779929577464699</v>
      </c>
      <c r="F166" s="11" t="b">
        <f t="shared" si="7"/>
        <v>0</v>
      </c>
      <c r="G166" s="23" t="str">
        <f t="shared" si="8"/>
        <v>B</v>
      </c>
      <c r="H166" s="11">
        <f>VLOOKUP(B166,NI!C:P,6,FALSE)</f>
        <v>1790000</v>
      </c>
      <c r="I166" s="11">
        <f>VLOOKUP(B166,EBITDA!B:O,6,FALSE)</f>
        <v>3495000</v>
      </c>
      <c r="J166" s="11">
        <f>VLOOKUP(B166,EQIT!B:O,6,FALSE)</f>
        <v>22035000</v>
      </c>
      <c r="K166" s="11">
        <f>VLOOKUP(B166,DEBT!B:O,6,FALSE)</f>
        <v>10047000</v>
      </c>
      <c r="L166" s="11">
        <f>VLOOKUP(B166,REV!B:O,6,FALSE)</f>
        <v>13157000</v>
      </c>
      <c r="M166" s="11">
        <f>VLOOKUP(B166,RoA!B:O,6,FALSE)</f>
        <v>5.8</v>
      </c>
      <c r="N166" s="11">
        <f>VLOOKUP(B166,RoE!B:O,6,FALSE)</f>
        <v>8.6999999999999993</v>
      </c>
      <c r="O166" s="11">
        <f>VLOOKUP(B166,ASSET!B:P,6,FALSE)</f>
        <v>36835000</v>
      </c>
      <c r="P166" s="11">
        <f>VLOOKUP(B166,MCAP!B:P,6,FALSE)</f>
        <v>24940030</v>
      </c>
      <c r="Q166" s="11">
        <f>VLOOKUP(B166,MB!B:O,6,FALSE)</f>
        <v>1.1599999999999999</v>
      </c>
    </row>
    <row r="167" spans="1:17" x14ac:dyDescent="0.3">
      <c r="A167" s="20" t="s">
        <v>66</v>
      </c>
      <c r="B167" s="20">
        <v>902224</v>
      </c>
      <c r="C167" s="21">
        <f>VLOOKUP(B167,ESGC!B:M,$C$2,FALSE)</f>
        <v>33.870196757849598</v>
      </c>
      <c r="D167" s="21" t="str">
        <f t="shared" si="6"/>
        <v>C</v>
      </c>
      <c r="E167" s="21">
        <f>VLOOKUP(B167,ESG!A:M,'2009'!$E$2,FALSE)</f>
        <v>66.101049253404099</v>
      </c>
      <c r="F167" s="11" t="b">
        <f t="shared" si="7"/>
        <v>0</v>
      </c>
      <c r="G167" s="23" t="str">
        <f t="shared" si="8"/>
        <v>B</v>
      </c>
      <c r="H167" s="11">
        <f>VLOOKUP(B167,NI!C:P,6,FALSE)</f>
        <v>895000</v>
      </c>
      <c r="I167" s="11">
        <f>VLOOKUP(B167,EBITDA!B:O,6,FALSE)</f>
        <v>4339000</v>
      </c>
      <c r="J167" s="11">
        <f>VLOOKUP(B167,EQIT!B:O,6,FALSE)</f>
        <v>8740000</v>
      </c>
      <c r="K167" s="11">
        <f>VLOOKUP(B167,DEBT!B:O,6,FALSE)</f>
        <v>31631000</v>
      </c>
      <c r="L167" s="11">
        <f>VLOOKUP(B167,REV!B:O,6,FALSE)</f>
        <v>32396000</v>
      </c>
      <c r="M167" s="11">
        <f>VLOOKUP(B167,RoA!B:O,6,FALSE)</f>
        <v>3</v>
      </c>
      <c r="N167" s="11">
        <f>VLOOKUP(B167,RoE!B:O,6,FALSE)</f>
        <v>12.07</v>
      </c>
      <c r="O167" s="11">
        <f>VLOOKUP(B167,ASSET!B:P,6,FALSE)</f>
        <v>57324000</v>
      </c>
      <c r="P167" s="11">
        <f>VLOOKUP(B167,MCAP!B:P,6,FALSE)</f>
        <v>35602948</v>
      </c>
      <c r="Q167" s="11">
        <f>VLOOKUP(B167,MB!B:O,6,FALSE)</f>
        <v>3.8</v>
      </c>
    </row>
    <row r="168" spans="1:17" x14ac:dyDescent="0.3">
      <c r="A168" s="20" t="s">
        <v>72</v>
      </c>
      <c r="B168" s="20">
        <v>755741</v>
      </c>
      <c r="C168" s="21">
        <f>VLOOKUP(B168,ESGC!B:M,$C$2,FALSE)</f>
        <v>35.864117179393801</v>
      </c>
      <c r="D168" s="21" t="str">
        <f t="shared" si="6"/>
        <v>C</v>
      </c>
      <c r="E168" s="21">
        <f>VLOOKUP(B168,ESG!A:M,'2009'!$E$2,FALSE)</f>
        <v>67.130533209362497</v>
      </c>
      <c r="F168" s="11" t="b">
        <f t="shared" si="7"/>
        <v>0</v>
      </c>
      <c r="G168" s="23" t="str">
        <f t="shared" si="8"/>
        <v>B</v>
      </c>
      <c r="H168" s="11">
        <f>VLOOKUP(B168,NI!C:P,6,FALSE)</f>
        <v>787000</v>
      </c>
      <c r="I168" s="11">
        <f>VLOOKUP(B168,EBITDA!B:O,6,FALSE)</f>
        <v>1656000</v>
      </c>
      <c r="J168" s="11">
        <f>VLOOKUP(B168,EQIT!B:O,6,FALSE)</f>
        <v>5073000</v>
      </c>
      <c r="K168" s="11">
        <f>VLOOKUP(B168,DEBT!B:O,6,FALSE)</f>
        <v>1512000</v>
      </c>
      <c r="L168" s="11">
        <f>VLOOKUP(B168,REV!B:O,6,FALSE)</f>
        <v>4474000</v>
      </c>
      <c r="M168" s="11">
        <f>VLOOKUP(B168,RoA!B:O,6,FALSE)</f>
        <v>1.47</v>
      </c>
      <c r="N168" s="11">
        <f>VLOOKUP(B168,RoE!B:O,6,FALSE)</f>
        <v>17.23</v>
      </c>
      <c r="O168" s="11">
        <f>VLOOKUP(B168,ASSET!B:P,6,FALSE)</f>
        <v>75182000</v>
      </c>
      <c r="P168" s="11">
        <f>VLOOKUP(B168,MCAP!B:P,6,FALSE)</f>
        <v>21871309</v>
      </c>
      <c r="Q168" s="11">
        <f>VLOOKUP(B168,MB!B:O,6,FALSE)</f>
        <v>4.03</v>
      </c>
    </row>
    <row r="169" spans="1:17" x14ac:dyDescent="0.3">
      <c r="A169" s="20" t="s">
        <v>80</v>
      </c>
      <c r="B169" s="20">
        <v>741344</v>
      </c>
      <c r="C169" s="21">
        <f>VLOOKUP(B169,ESGC!B:M,$C$2,FALSE)</f>
        <v>37.625042146925402</v>
      </c>
      <c r="D169" s="21" t="str">
        <f t="shared" si="6"/>
        <v>C</v>
      </c>
      <c r="E169" s="21">
        <f>VLOOKUP(B169,ESG!A:M,'2009'!$E$2,FALSE)</f>
        <v>73.701411727479197</v>
      </c>
      <c r="F169" s="11" t="b">
        <f t="shared" si="7"/>
        <v>0</v>
      </c>
      <c r="G169" s="23" t="str">
        <f t="shared" si="8"/>
        <v>B</v>
      </c>
      <c r="H169" s="11">
        <f>VLOOKUP(B169,NI!C:P,6,FALSE)</f>
        <v>-9246000</v>
      </c>
      <c r="I169" s="11">
        <f>VLOOKUP(B169,EBITDA!B:O,6,FALSE)</f>
        <v>6303000</v>
      </c>
      <c r="J169" s="11">
        <f>VLOOKUP(B169,EQIT!B:O,6,FALSE)</f>
        <v>152388000</v>
      </c>
      <c r="K169" s="11">
        <f>VLOOKUP(B169,DEBT!B:O,6,FALSE)</f>
        <v>561336000</v>
      </c>
      <c r="L169" s="11">
        <f>VLOOKUP(B169,REV!B:O,6,FALSE)</f>
        <v>107409000</v>
      </c>
      <c r="M169" s="11">
        <f>VLOOKUP(B169,RoA!B:O,6,FALSE)</f>
        <v>0.1</v>
      </c>
      <c r="N169" s="11">
        <f>VLOOKUP(B169,RoE!B:O,6,FALSE)</f>
        <v>-8.2799999999999994</v>
      </c>
      <c r="O169" s="11">
        <f>VLOOKUP(B169,ASSET!B:P,6,FALSE)</f>
        <v>1856646000</v>
      </c>
      <c r="P169" s="11">
        <f>VLOOKUP(B169,MCAP!B:P,6,FALSE)</f>
        <v>94279723</v>
      </c>
      <c r="Q169" s="11">
        <f>VLOOKUP(B169,MB!B:O,6,FALSE)</f>
        <v>0.64</v>
      </c>
    </row>
    <row r="170" spans="1:17" x14ac:dyDescent="0.3">
      <c r="A170" s="20" t="s">
        <v>89</v>
      </c>
      <c r="B170" s="20">
        <v>929814</v>
      </c>
      <c r="C170" s="21">
        <f>VLOOKUP(B170,ESGC!B:M,$C$2,FALSE)</f>
        <v>34.317878369772799</v>
      </c>
      <c r="D170" s="21" t="str">
        <f t="shared" si="6"/>
        <v>C</v>
      </c>
      <c r="E170" s="21">
        <f>VLOOKUP(B170,ESG!A:M,'2009'!$E$2,FALSE)</f>
        <v>65.0643281681171</v>
      </c>
      <c r="F170" s="11" t="b">
        <f t="shared" si="7"/>
        <v>0</v>
      </c>
      <c r="G170" s="23" t="str">
        <f t="shared" si="8"/>
        <v>B</v>
      </c>
      <c r="H170" s="11">
        <f>VLOOKUP(B170,NI!C:P,6,FALSE)</f>
        <v>978400</v>
      </c>
      <c r="I170" s="11">
        <f>VLOOKUP(B170,EBITDA!B:O,6,FALSE)</f>
        <v>1542900</v>
      </c>
      <c r="J170" s="11">
        <f>VLOOKUP(B170,EQIT!B:O,6,FALSE)</f>
        <v>4720900</v>
      </c>
      <c r="K170" s="11">
        <f>VLOOKUP(B170,DEBT!B:O,6,FALSE)</f>
        <v>3489700</v>
      </c>
      <c r="L170" s="11">
        <f>VLOOKUP(B170,REV!B:O,6,FALSE)</f>
        <v>12731200</v>
      </c>
      <c r="M170" s="11">
        <f>VLOOKUP(B170,RoA!B:O,6,FALSE)</f>
        <v>9.2899999999999991</v>
      </c>
      <c r="N170" s="11">
        <f>VLOOKUP(B170,RoE!B:O,6,FALSE)</f>
        <v>19.45</v>
      </c>
      <c r="O170" s="11">
        <f>VLOOKUP(B170,ASSET!B:P,6,FALSE)</f>
        <v>11073300</v>
      </c>
      <c r="P170" s="11">
        <f>VLOOKUP(B170,MCAP!B:P,6,FALSE)</f>
        <v>10180197</v>
      </c>
      <c r="Q170" s="11">
        <f>VLOOKUP(B170,MB!B:O,6,FALSE)</f>
        <v>2</v>
      </c>
    </row>
    <row r="171" spans="1:17" x14ac:dyDescent="0.3">
      <c r="A171" s="20" t="s">
        <v>94</v>
      </c>
      <c r="B171" s="20">
        <v>912273</v>
      </c>
      <c r="C171" s="21">
        <f>VLOOKUP(B171,ESGC!B:M,$C$2,FALSE)</f>
        <v>47.412828671914198</v>
      </c>
      <c r="D171" s="21" t="str">
        <f t="shared" si="6"/>
        <v>C</v>
      </c>
      <c r="E171" s="21">
        <f>VLOOKUP(B171,ESG!A:M,'2009'!$E$2,FALSE)</f>
        <v>73.397085915257094</v>
      </c>
      <c r="F171" s="11" t="b">
        <f t="shared" si="7"/>
        <v>0</v>
      </c>
      <c r="G171" s="23" t="str">
        <f t="shared" si="8"/>
        <v>B</v>
      </c>
      <c r="H171" s="11">
        <f>VLOOKUP(B171,NI!C:P,6,FALSE)</f>
        <v>2008000</v>
      </c>
      <c r="I171" s="11">
        <f>VLOOKUP(B171,EBITDA!B:O,6,FALSE)</f>
        <v>1379000</v>
      </c>
      <c r="J171" s="11">
        <f>VLOOKUP(B171,EQIT!B:O,6,FALSE)</f>
        <v>15543000</v>
      </c>
      <c r="K171" s="11">
        <f>VLOOKUP(B171,DEBT!B:O,6,FALSE)</f>
        <v>2004000</v>
      </c>
      <c r="L171" s="11">
        <f>VLOOKUP(B171,REV!B:O,6,FALSE)</f>
        <v>5395000</v>
      </c>
      <c r="M171" s="11">
        <f>VLOOKUP(B171,RoA!B:O,6,FALSE)</f>
        <v>11.9</v>
      </c>
      <c r="N171" s="11">
        <f>VLOOKUP(B171,RoE!B:O,6,FALSE)</f>
        <v>13.85</v>
      </c>
      <c r="O171" s="11">
        <f>VLOOKUP(B171,ASSET!B:P,6,FALSE)</f>
        <v>18313000</v>
      </c>
      <c r="P171" s="11">
        <f>VLOOKUP(B171,MCAP!B:P,6,FALSE)</f>
        <v>29988430</v>
      </c>
      <c r="Q171" s="11">
        <f>VLOOKUP(B171,MB!B:O,6,FALSE)</f>
        <v>1.53</v>
      </c>
    </row>
    <row r="172" spans="1:17" x14ac:dyDescent="0.3">
      <c r="A172" s="20" t="s">
        <v>95</v>
      </c>
      <c r="B172" s="20">
        <v>312385</v>
      </c>
      <c r="C172" s="21">
        <f>VLOOKUP(B172,ESGC!B:M,$C$2,FALSE)</f>
        <v>35.092760844079699</v>
      </c>
      <c r="D172" s="21" t="str">
        <f t="shared" si="6"/>
        <v>C</v>
      </c>
      <c r="E172" s="21">
        <f>VLOOKUP(B172,ESG!A:M,'2009'!$E$2,FALSE)</f>
        <v>50.741077243714898</v>
      </c>
      <c r="F172" s="11" t="b">
        <f t="shared" si="7"/>
        <v>0</v>
      </c>
      <c r="G172" s="23" t="str">
        <f t="shared" si="8"/>
        <v>B</v>
      </c>
      <c r="H172" s="11">
        <f>VLOOKUP(B172,NI!C:P,6,FALSE)</f>
        <v>1086000</v>
      </c>
      <c r="I172" s="11">
        <f>VLOOKUP(B172,EBITDA!B:O,6,FALSE)</f>
        <v>2517000</v>
      </c>
      <c r="J172" s="11">
        <f>VLOOKUP(B172,EQIT!B:O,6,FALSE)</f>
        <v>10018000</v>
      </c>
      <c r="K172" s="11">
        <f>VLOOKUP(B172,DEBT!B:O,6,FALSE)</f>
        <v>2303000</v>
      </c>
      <c r="L172" s="11">
        <f>VLOOKUP(B172,REV!B:O,6,FALSE)</f>
        <v>71422000</v>
      </c>
      <c r="M172" s="11">
        <f>VLOOKUP(B172,RoA!B:O,6,FALSE)</f>
        <v>5.42</v>
      </c>
      <c r="N172" s="11">
        <f>VLOOKUP(B172,RoE!B:O,6,FALSE)</f>
        <v>11.31</v>
      </c>
      <c r="O172" s="11">
        <f>VLOOKUP(B172,ASSET!B:P,6,FALSE)</f>
        <v>21972000</v>
      </c>
      <c r="P172" s="11">
        <f>VLOOKUP(B172,MCAP!B:P,6,FALSE)</f>
        <v>25796582</v>
      </c>
      <c r="Q172" s="11">
        <f>VLOOKUP(B172,MB!B:O,6,FALSE)</f>
        <v>2.31</v>
      </c>
    </row>
    <row r="173" spans="1:17" x14ac:dyDescent="0.3">
      <c r="A173" s="20" t="s">
        <v>97</v>
      </c>
      <c r="B173" s="20">
        <v>993189</v>
      </c>
      <c r="C173" s="21">
        <f>VLOOKUP(B173,ESGC!B:M,$C$2,FALSE)</f>
        <v>35.257875976099299</v>
      </c>
      <c r="D173" s="21" t="str">
        <f t="shared" si="6"/>
        <v>C</v>
      </c>
      <c r="E173" s="21">
        <f>VLOOKUP(B173,ESG!A:M,'2009'!$E$2,FALSE)</f>
        <v>66.260432803262603</v>
      </c>
      <c r="F173" s="11" t="b">
        <f t="shared" si="7"/>
        <v>0</v>
      </c>
      <c r="G173" s="23" t="str">
        <f t="shared" si="8"/>
        <v>B</v>
      </c>
      <c r="H173" s="11">
        <f>VLOOKUP(B173,NI!C:P,6,FALSE)</f>
        <v>1127000</v>
      </c>
      <c r="I173" s="11">
        <f>VLOOKUP(B173,EBITDA!B:O,6,FALSE)</f>
        <v>3226000</v>
      </c>
      <c r="J173" s="11">
        <f>VLOOKUP(B173,EQIT!B:O,6,FALSE)</f>
        <v>8846000</v>
      </c>
      <c r="K173" s="11">
        <f>VLOOKUP(B173,DEBT!B:O,6,FALSE)</f>
        <v>8008000</v>
      </c>
      <c r="L173" s="11">
        <f>VLOOKUP(B173,REV!B:O,6,FALSE)</f>
        <v>9041000</v>
      </c>
      <c r="M173" s="11">
        <f>VLOOKUP(B173,RoA!B:O,6,FALSE)</f>
        <v>5.68</v>
      </c>
      <c r="N173" s="11">
        <f>VLOOKUP(B173,RoE!B:O,6,FALSE)</f>
        <v>13.64</v>
      </c>
      <c r="O173" s="11">
        <f>VLOOKUP(B173,ASSET!B:P,6,FALSE)</f>
        <v>27036000</v>
      </c>
      <c r="P173" s="11">
        <f>VLOOKUP(B173,MCAP!B:P,6,FALSE)</f>
        <v>19078875</v>
      </c>
      <c r="Q173" s="11">
        <f>VLOOKUP(B173,MB!B:O,6,FALSE)</f>
        <v>2.0099999999999998</v>
      </c>
    </row>
    <row r="174" spans="1:17" x14ac:dyDescent="0.3">
      <c r="A174" s="20" t="s">
        <v>104</v>
      </c>
      <c r="B174" s="20">
        <v>906189</v>
      </c>
      <c r="C174" s="21">
        <f>VLOOKUP(B174,ESGC!B:M,$C$2,FALSE)</f>
        <v>41.299876074830102</v>
      </c>
      <c r="D174" s="21" t="str">
        <f t="shared" si="6"/>
        <v>C</v>
      </c>
      <c r="E174" s="21">
        <f>VLOOKUP(B174,ESG!A:M,'2009'!$E$2,FALSE)</f>
        <v>67.435817723430603</v>
      </c>
      <c r="F174" s="11" t="b">
        <f t="shared" si="7"/>
        <v>0</v>
      </c>
      <c r="G174" s="23" t="str">
        <f t="shared" si="8"/>
        <v>B</v>
      </c>
      <c r="H174" s="11">
        <f>VLOOKUP(B174,NI!C:P,6,FALSE)</f>
        <v>873500</v>
      </c>
      <c r="I174" s="11">
        <f>VLOOKUP(B174,EBITDA!B:O,6,FALSE)</f>
        <v>3619500</v>
      </c>
      <c r="J174" s="11">
        <f>VLOOKUP(B174,EQIT!B:O,6,FALSE)</f>
        <v>4818700</v>
      </c>
      <c r="K174" s="11">
        <f>VLOOKUP(B174,DEBT!B:O,6,FALSE)</f>
        <v>24550600</v>
      </c>
      <c r="L174" s="11">
        <f>VLOOKUP(B174,REV!B:O,6,FALSE)</f>
        <v>23103400</v>
      </c>
      <c r="M174" s="11">
        <f>VLOOKUP(B174,RoA!B:O,6,FALSE)</f>
        <v>4.7300000000000004</v>
      </c>
      <c r="N174" s="11">
        <f>VLOOKUP(B174,RoE!B:O,6,FALSE)</f>
        <v>15.39</v>
      </c>
      <c r="O174" s="11">
        <f>VLOOKUP(B174,ASSET!B:P,6,FALSE)</f>
        <v>38327800</v>
      </c>
      <c r="P174" s="11">
        <f>VLOOKUP(B174,MCAP!B:P,6,FALSE)</f>
        <v>22893180</v>
      </c>
      <c r="Q174" s="11" t="e">
        <f>VLOOKUP(B174,MB!B:O,6,FALSE)</f>
        <v>#N/A</v>
      </c>
    </row>
    <row r="175" spans="1:17" x14ac:dyDescent="0.3">
      <c r="A175" s="20" t="s">
        <v>112</v>
      </c>
      <c r="B175" s="20">
        <v>905214</v>
      </c>
      <c r="C175" s="21">
        <f>VLOOKUP(B175,ESGC!B:M,$C$2,FALSE)</f>
        <v>38.983708744202701</v>
      </c>
      <c r="D175" s="21" t="str">
        <f t="shared" si="6"/>
        <v>C</v>
      </c>
      <c r="E175" s="21">
        <f>VLOOKUP(B175,ESG!A:M,'2009'!$E$2,FALSE)</f>
        <v>67.361356882344893</v>
      </c>
      <c r="F175" s="11" t="b">
        <f t="shared" si="7"/>
        <v>0</v>
      </c>
      <c r="G175" s="23" t="str">
        <f t="shared" si="8"/>
        <v>B</v>
      </c>
      <c r="H175" s="11">
        <f>VLOOKUP(B175,NI!C:P,6,FALSE)</f>
        <v>532000</v>
      </c>
      <c r="I175" s="11">
        <f>VLOOKUP(B175,EBITDA!B:O,6,FALSE)</f>
        <v>2347000</v>
      </c>
      <c r="J175" s="11">
        <f>VLOOKUP(B175,EQIT!B:O,6,FALSE)</f>
        <v>6278000</v>
      </c>
      <c r="K175" s="11">
        <f>VLOOKUP(B175,DEBT!B:O,6,FALSE)</f>
        <v>8368000</v>
      </c>
      <c r="L175" s="11">
        <f>VLOOKUP(B175,REV!B:O,6,FALSE)</f>
        <v>7844000</v>
      </c>
      <c r="M175" s="11">
        <f>VLOOKUP(B175,RoA!B:O,6,FALSE)</f>
        <v>3.63</v>
      </c>
      <c r="N175" s="11">
        <f>VLOOKUP(B175,RoE!B:O,6,FALSE)</f>
        <v>8.67</v>
      </c>
      <c r="O175" s="11">
        <f>VLOOKUP(B175,ASSET!B:P,6,FALSE)</f>
        <v>24195000</v>
      </c>
      <c r="P175" s="11">
        <f>VLOOKUP(B175,MCAP!B:P,6,FALSE)</f>
        <v>7209788</v>
      </c>
      <c r="Q175" s="11">
        <f>VLOOKUP(B175,MB!B:O,6,FALSE)</f>
        <v>0.92</v>
      </c>
    </row>
    <row r="176" spans="1:17" x14ac:dyDescent="0.3">
      <c r="A176" s="20" t="s">
        <v>113</v>
      </c>
      <c r="B176" s="20">
        <v>904383</v>
      </c>
      <c r="C176" s="21">
        <f>VLOOKUP(B176,ESGC!B:M,$C$2,FALSE)</f>
        <v>36.0890676835199</v>
      </c>
      <c r="D176" s="21" t="str">
        <f t="shared" si="6"/>
        <v>C</v>
      </c>
      <c r="E176" s="21">
        <f>VLOOKUP(B176,ESG!A:M,'2009'!$E$2,FALSE)</f>
        <v>70.582390686188901</v>
      </c>
      <c r="F176" s="11" t="b">
        <f t="shared" si="7"/>
        <v>0</v>
      </c>
      <c r="G176" s="23" t="str">
        <f t="shared" si="8"/>
        <v>B</v>
      </c>
      <c r="H176" s="11">
        <f>VLOOKUP(B176,NI!C:P,6,FALSE)</f>
        <v>1075000</v>
      </c>
      <c r="I176" s="11">
        <f>VLOOKUP(B176,EBITDA!B:O,6,FALSE)</f>
        <v>4359000</v>
      </c>
      <c r="J176" s="11">
        <f>VLOOKUP(B176,EQIT!B:O,6,FALSE)</f>
        <v>21750000</v>
      </c>
      <c r="K176" s="11">
        <f>VLOOKUP(B176,DEBT!B:O,6,FALSE)</f>
        <v>17015000</v>
      </c>
      <c r="L176" s="11">
        <f>VLOOKUP(B176,REV!B:O,6,FALSE)</f>
        <v>12719000</v>
      </c>
      <c r="M176" s="11">
        <f>VLOOKUP(B176,RoA!B:O,6,FALSE)</f>
        <v>2.84</v>
      </c>
      <c r="N176" s="11">
        <f>VLOOKUP(B176,RoE!B:O,6,FALSE)</f>
        <v>5.03</v>
      </c>
      <c r="O176" s="11">
        <f>VLOOKUP(B176,ASSET!B:P,6,FALSE)</f>
        <v>57040000</v>
      </c>
      <c r="P176" s="11">
        <f>VLOOKUP(B176,MCAP!B:P,6,FALSE)</f>
        <v>22527890</v>
      </c>
      <c r="Q176" s="11">
        <f>VLOOKUP(B176,MB!B:O,6,FALSE)</f>
        <v>0.95</v>
      </c>
    </row>
    <row r="177" spans="1:17" x14ac:dyDescent="0.3">
      <c r="A177" s="20" t="s">
        <v>119</v>
      </c>
      <c r="B177" s="20">
        <v>687609</v>
      </c>
      <c r="C177" s="21">
        <f>VLOOKUP(B177,ESGC!B:M,$C$2,FALSE)</f>
        <v>32.647788083580402</v>
      </c>
      <c r="D177" s="21" t="str">
        <f t="shared" si="6"/>
        <v>C</v>
      </c>
      <c r="E177" s="21">
        <f>VLOOKUP(B177,ESG!A:M,'2009'!$E$2,FALSE)</f>
        <v>54.707340873043201</v>
      </c>
      <c r="F177" s="11" t="b">
        <f t="shared" si="7"/>
        <v>0</v>
      </c>
      <c r="G177" s="23" t="str">
        <f t="shared" si="8"/>
        <v>B</v>
      </c>
      <c r="H177" s="11">
        <f>VLOOKUP(B177,NI!C:P,6,FALSE)</f>
        <v>2389097</v>
      </c>
      <c r="I177" s="11">
        <f>VLOOKUP(B177,EBITDA!B:O,6,FALSE)</f>
        <v>3690097</v>
      </c>
      <c r="J177" s="11">
        <f>VLOOKUP(B177,EQIT!B:O,6,FALSE)</f>
        <v>13787648</v>
      </c>
      <c r="K177" s="11">
        <f>VLOOKUP(B177,DEBT!B:O,6,FALSE)</f>
        <v>0</v>
      </c>
      <c r="L177" s="11">
        <f>VLOOKUP(B177,REV!B:O,6,FALSE)</f>
        <v>8727362</v>
      </c>
      <c r="M177" s="11">
        <f>VLOOKUP(B177,RoA!B:O,6,FALSE)</f>
        <v>14.05</v>
      </c>
      <c r="N177" s="11">
        <f>VLOOKUP(B177,RoE!B:O,6,FALSE)</f>
        <v>19.21</v>
      </c>
      <c r="O177" s="11">
        <f>VLOOKUP(B177,ASSET!B:P,6,FALSE)</f>
        <v>18408320</v>
      </c>
      <c r="P177" s="11">
        <f>VLOOKUP(B177,MCAP!B:P,6,FALSE)</f>
        <v>30537210</v>
      </c>
      <c r="Q177" s="11">
        <f>VLOOKUP(B177,MB!B:O,6,FALSE)</f>
        <v>2.2799999999999998</v>
      </c>
    </row>
    <row r="178" spans="1:17" x14ac:dyDescent="0.3">
      <c r="A178" s="20" t="s">
        <v>123</v>
      </c>
      <c r="B178" s="20">
        <v>921290</v>
      </c>
      <c r="C178" s="21">
        <f>VLOOKUP(B178,ESGC!B:M,$C$2,FALSE)</f>
        <v>45.208253635260398</v>
      </c>
      <c r="D178" s="21" t="str">
        <f t="shared" si="6"/>
        <v>C</v>
      </c>
      <c r="E178" s="21">
        <f>VLOOKUP(B178,ESG!A:M,'2009'!$E$2,FALSE)</f>
        <v>66.732296744205101</v>
      </c>
      <c r="F178" s="11" t="b">
        <f t="shared" si="7"/>
        <v>0</v>
      </c>
      <c r="G178" s="23" t="str">
        <f t="shared" si="8"/>
        <v>B</v>
      </c>
      <c r="H178" s="11">
        <f>VLOOKUP(B178,NI!C:P,6,FALSE)</f>
        <v>4328800</v>
      </c>
      <c r="I178" s="11">
        <f>VLOOKUP(B178,EBITDA!B:O,6,FALSE)</f>
        <v>6916900</v>
      </c>
      <c r="J178" s="11">
        <f>VLOOKUP(B178,EQIT!B:O,6,FALSE)</f>
        <v>9523700</v>
      </c>
      <c r="K178" s="11">
        <f>VLOOKUP(B178,DEBT!B:O,6,FALSE)</f>
        <v>6662100</v>
      </c>
      <c r="L178" s="11">
        <f>VLOOKUP(B178,REV!B:O,6,FALSE)</f>
        <v>21836000</v>
      </c>
      <c r="M178" s="11">
        <f>VLOOKUP(B178,RoA!B:O,6,FALSE)</f>
        <v>15.88</v>
      </c>
      <c r="N178" s="11">
        <f>VLOOKUP(B178,RoE!B:O,6,FALSE)</f>
        <v>53.25</v>
      </c>
      <c r="O178" s="11">
        <f>VLOOKUP(B178,ASSET!B:P,6,FALSE)</f>
        <v>27460900</v>
      </c>
      <c r="P178" s="11">
        <f>VLOOKUP(B178,MCAP!B:P,6,FALSE)</f>
        <v>41031590</v>
      </c>
      <c r="Q178" s="11">
        <f>VLOOKUP(B178,MB!B:O,6,FALSE)</f>
        <v>3.96</v>
      </c>
    </row>
    <row r="179" spans="1:17" x14ac:dyDescent="0.3">
      <c r="A179" s="20" t="s">
        <v>128</v>
      </c>
      <c r="B179" s="20">
        <v>329534</v>
      </c>
      <c r="C179" s="21">
        <f>VLOOKUP(B179,ESGC!B:M,$C$2,FALSE)</f>
        <v>27.1858048169257</v>
      </c>
      <c r="D179" s="21" t="str">
        <f t="shared" si="6"/>
        <v>C</v>
      </c>
      <c r="E179" s="21">
        <f>VLOOKUP(B179,ESG!A:M,'2009'!$E$2,FALSE)</f>
        <v>52.132803663702198</v>
      </c>
      <c r="F179" s="11" t="b">
        <f t="shared" si="7"/>
        <v>0</v>
      </c>
      <c r="G179" s="23" t="str">
        <f t="shared" si="8"/>
        <v>B</v>
      </c>
      <c r="H179" s="11">
        <f>VLOOKUP(B179,NI!C:P,6,FALSE)</f>
        <v>12495</v>
      </c>
      <c r="I179" s="11">
        <f>VLOOKUP(B179,EBITDA!B:O,6,FALSE)</f>
        <v>1121867</v>
      </c>
      <c r="J179" s="11">
        <f>VLOOKUP(B179,EQIT!B:O,6,FALSE)</f>
        <v>4838566</v>
      </c>
      <c r="K179" s="11">
        <f>VLOOKUP(B179,DEBT!B:O,6,FALSE)</f>
        <v>9392570</v>
      </c>
      <c r="L179" s="11">
        <f>VLOOKUP(B179,REV!B:O,6,FALSE)</f>
        <v>1943711</v>
      </c>
      <c r="M179" s="11">
        <f>VLOOKUP(B179,RoA!B:O,6,FALSE)</f>
        <v>4.37</v>
      </c>
      <c r="N179" s="11">
        <f>VLOOKUP(B179,RoE!B:O,6,FALSE)</f>
        <v>7.23</v>
      </c>
      <c r="O179" s="11">
        <f>VLOOKUP(B179,ASSET!B:P,6,FALSE)</f>
        <v>15417515</v>
      </c>
      <c r="P179" s="11">
        <f>VLOOKUP(B179,MCAP!B:P,6,FALSE)</f>
        <v>9457017</v>
      </c>
      <c r="Q179" s="11">
        <f>VLOOKUP(B179,MB!B:O,6,FALSE)</f>
        <v>1.8</v>
      </c>
    </row>
    <row r="180" spans="1:17" x14ac:dyDescent="0.3">
      <c r="A180" s="20" t="s">
        <v>131</v>
      </c>
      <c r="B180" s="20">
        <v>902317</v>
      </c>
      <c r="C180" s="21">
        <f>VLOOKUP(B180,ESGC!B:M,$C$2,FALSE)</f>
        <v>36.491580092788901</v>
      </c>
      <c r="D180" s="21" t="str">
        <f t="shared" si="6"/>
        <v>C</v>
      </c>
      <c r="E180" s="21">
        <f>VLOOKUP(B180,ESG!A:M,'2009'!$E$2,FALSE)</f>
        <v>67.664011249407494</v>
      </c>
      <c r="F180" s="11" t="b">
        <f t="shared" si="7"/>
        <v>0</v>
      </c>
      <c r="G180" s="23" t="str">
        <f t="shared" si="8"/>
        <v>B</v>
      </c>
      <c r="H180" s="11">
        <f>VLOOKUP(B180,NI!C:P,6,FALSE)</f>
        <v>2707000</v>
      </c>
      <c r="I180" s="11">
        <f>VLOOKUP(B180,EBITDA!B:O,6,FALSE)</f>
        <v>7784000</v>
      </c>
      <c r="J180" s="11">
        <f>VLOOKUP(B180,EQIT!B:O,6,FALSE)</f>
        <v>12640000</v>
      </c>
      <c r="K180" s="11">
        <f>VLOOKUP(B180,DEBT!B:O,6,FALSE)</f>
        <v>12681000</v>
      </c>
      <c r="L180" s="11">
        <f>VLOOKUP(B180,REV!B:O,6,FALSE)</f>
        <v>17318000</v>
      </c>
      <c r="M180" s="11">
        <f>VLOOKUP(B180,RoA!B:O,6,FALSE)</f>
        <v>6.58</v>
      </c>
      <c r="N180" s="11">
        <f>VLOOKUP(B180,RoE!B:O,6,FALSE)</f>
        <v>22.86</v>
      </c>
      <c r="O180" s="11">
        <f>VLOOKUP(B180,ASSET!B:P,6,FALSE)</f>
        <v>49180000</v>
      </c>
      <c r="P180" s="11">
        <f>VLOOKUP(B180,MCAP!B:P,6,FALSE)</f>
        <v>32254200</v>
      </c>
      <c r="Q180" s="11">
        <f>VLOOKUP(B180,MB!B:O,6,FALSE)</f>
        <v>2.68</v>
      </c>
    </row>
    <row r="181" spans="1:17" x14ac:dyDescent="0.3">
      <c r="A181" s="20" t="s">
        <v>137</v>
      </c>
      <c r="B181" s="20">
        <v>951849</v>
      </c>
      <c r="C181" s="21">
        <f>VLOOKUP(B181,ESGC!B:M,$C$2,FALSE)</f>
        <v>28.601736627043099</v>
      </c>
      <c r="D181" s="21" t="str">
        <f t="shared" si="6"/>
        <v>C</v>
      </c>
      <c r="E181" s="21">
        <f>VLOOKUP(B181,ESG!A:M,'2009'!$E$2,FALSE)</f>
        <v>50.953473254086099</v>
      </c>
      <c r="F181" s="11" t="b">
        <f t="shared" si="7"/>
        <v>0</v>
      </c>
      <c r="G181" s="23" t="str">
        <f t="shared" si="8"/>
        <v>B</v>
      </c>
      <c r="H181" s="11">
        <f>VLOOKUP(B181,NI!C:P,6,FALSE)</f>
        <v>98000</v>
      </c>
      <c r="I181" s="11">
        <f>VLOOKUP(B181,EBITDA!B:O,6,FALSE)</f>
        <v>2737000</v>
      </c>
      <c r="J181" s="11">
        <f>VLOOKUP(B181,EQIT!B:O,6,FALSE)</f>
        <v>13626000</v>
      </c>
      <c r="K181" s="11">
        <f>VLOOKUP(B181,DEBT!B:O,6,FALSE)</f>
        <v>2583000</v>
      </c>
      <c r="L181" s="11">
        <f>VLOOKUP(B181,REV!B:O,6,FALSE)</f>
        <v>35497000</v>
      </c>
      <c r="M181" s="11">
        <f>VLOOKUP(B181,RoA!B:O,6,FALSE)</f>
        <v>0.61</v>
      </c>
      <c r="N181" s="11">
        <f>VLOOKUP(B181,RoE!B:O,6,FALSE)</f>
        <v>0.7</v>
      </c>
      <c r="O181" s="11">
        <f>VLOOKUP(B181,ASSET!B:P,6,FALSE)</f>
        <v>24244000</v>
      </c>
      <c r="P181" s="11">
        <f>VLOOKUP(B181,MCAP!B:P,6,FALSE)</f>
        <v>26036400</v>
      </c>
      <c r="Q181" s="11">
        <f>VLOOKUP(B181,MB!B:O,6,FALSE)</f>
        <v>1.72</v>
      </c>
    </row>
    <row r="182" spans="1:17" x14ac:dyDescent="0.3">
      <c r="A182" s="20" t="s">
        <v>142</v>
      </c>
      <c r="B182" s="20">
        <v>905082</v>
      </c>
      <c r="C182" s="21">
        <f>VLOOKUP(B182,ESGC!B:M,$C$2,FALSE)</f>
        <v>34.574751043903198</v>
      </c>
      <c r="D182" s="21" t="str">
        <f t="shared" si="6"/>
        <v>C</v>
      </c>
      <c r="E182" s="21">
        <f>VLOOKUP(B182,ESG!A:M,'2009'!$E$2,FALSE)</f>
        <v>53.980962761963703</v>
      </c>
      <c r="F182" s="11" t="b">
        <f t="shared" si="7"/>
        <v>0</v>
      </c>
      <c r="G182" s="23" t="str">
        <f t="shared" si="8"/>
        <v>B</v>
      </c>
      <c r="H182" s="11">
        <f>VLOOKUP(B182,NI!C:P,6,FALSE)</f>
        <v>228500</v>
      </c>
      <c r="I182" s="11">
        <f>VLOOKUP(B182,EBITDA!B:O,6,FALSE)</f>
        <v>462100</v>
      </c>
      <c r="J182" s="11">
        <f>VLOOKUP(B182,EQIT!B:O,6,FALSE)</f>
        <v>1076400</v>
      </c>
      <c r="K182" s="11">
        <f>VLOOKUP(B182,DEBT!B:O,6,FALSE)</f>
        <v>643900</v>
      </c>
      <c r="L182" s="11">
        <f>VLOOKUP(B182,REV!B:O,6,FALSE)</f>
        <v>2826200</v>
      </c>
      <c r="M182" s="11">
        <f>VLOOKUP(B182,RoA!B:O,6,FALSE)</f>
        <v>8.7200000000000006</v>
      </c>
      <c r="N182" s="11">
        <f>VLOOKUP(B182,RoE!B:O,6,FALSE)</f>
        <v>23.09</v>
      </c>
      <c r="O182" s="11">
        <f>VLOOKUP(B182,ASSET!B:P,6,FALSE)</f>
        <v>2895500</v>
      </c>
      <c r="P182" s="11">
        <f>VLOOKUP(B182,MCAP!B:P,6,FALSE)</f>
        <v>4043653</v>
      </c>
      <c r="Q182" s="11">
        <f>VLOOKUP(B182,MB!B:O,6,FALSE)</f>
        <v>3.91</v>
      </c>
    </row>
    <row r="183" spans="1:17" x14ac:dyDescent="0.3">
      <c r="A183" s="20" t="s">
        <v>143</v>
      </c>
      <c r="B183" s="20">
        <v>902230</v>
      </c>
      <c r="C183" s="21">
        <f>VLOOKUP(B183,ESGC!B:M,$C$2,FALSE)</f>
        <v>37.7275035719519</v>
      </c>
      <c r="D183" s="21" t="str">
        <f t="shared" si="6"/>
        <v>C</v>
      </c>
      <c r="E183" s="21">
        <f>VLOOKUP(B183,ESG!A:M,'2009'!$E$2,FALSE)</f>
        <v>74.673757143903799</v>
      </c>
      <c r="F183" s="11" t="b">
        <f t="shared" si="7"/>
        <v>0</v>
      </c>
      <c r="G183" s="23" t="str">
        <f t="shared" si="8"/>
        <v>B</v>
      </c>
      <c r="H183" s="11">
        <f>VLOOKUP(B183,NI!C:P,6,FALSE)</f>
        <v>2712000</v>
      </c>
      <c r="I183" s="11">
        <f>VLOOKUP(B183,EBITDA!B:O,6,FALSE)</f>
        <v>17862000</v>
      </c>
      <c r="J183" s="11">
        <f>VLOOKUP(B183,EQIT!B:O,6,FALSE)</f>
        <v>-7820000</v>
      </c>
      <c r="K183" s="11">
        <f>VLOOKUP(B183,DEBT!B:O,6,FALSE)</f>
        <v>133087000</v>
      </c>
      <c r="L183" s="11">
        <f>VLOOKUP(B183,REV!B:O,6,FALSE)</f>
        <v>118308000</v>
      </c>
      <c r="M183" s="11">
        <f>VLOOKUP(B183,RoA!B:O,6,FALSE)</f>
        <v>3.51</v>
      </c>
      <c r="N183" s="11" t="str">
        <f>VLOOKUP(B183,RoE!B:O,6,FALSE)</f>
        <v>NA</v>
      </c>
      <c r="O183" s="11">
        <f>VLOOKUP(B183,ASSET!B:P,6,FALSE)</f>
        <v>192227000</v>
      </c>
      <c r="P183" s="11">
        <f>VLOOKUP(B183,MCAP!B:P,6,FALSE)</f>
        <v>33370000</v>
      </c>
      <c r="Q183" s="11">
        <f>VLOOKUP(B183,MB!B:O,6,FALSE)</f>
        <v>-2.86</v>
      </c>
    </row>
    <row r="184" spans="1:17" x14ac:dyDescent="0.3">
      <c r="A184" s="20" t="s">
        <v>154</v>
      </c>
      <c r="B184" s="20">
        <v>696738</v>
      </c>
      <c r="C184" s="21">
        <f>VLOOKUP(B184,ESGC!B:M,$C$2,FALSE)</f>
        <v>33.902821010362302</v>
      </c>
      <c r="D184" s="21" t="str">
        <f t="shared" si="6"/>
        <v>C</v>
      </c>
      <c r="E184" s="21">
        <f>VLOOKUP(B184,ESG!A:M,'2009'!$E$2,FALSE)</f>
        <v>64.932078802333805</v>
      </c>
      <c r="F184" s="11" t="b">
        <f t="shared" si="7"/>
        <v>0</v>
      </c>
      <c r="G184" s="23" t="str">
        <f t="shared" si="8"/>
        <v>B</v>
      </c>
      <c r="H184" s="11">
        <f>VLOOKUP(B184,NI!C:P,6,FALSE)</f>
        <v>12192000</v>
      </c>
      <c r="I184" s="11">
        <f>VLOOKUP(B184,EBITDA!B:O,6,FALSE)</f>
        <v>27672000</v>
      </c>
      <c r="J184" s="11">
        <f>VLOOKUP(B184,EQIT!B:O,6,FALSE)</f>
        <v>62614000</v>
      </c>
      <c r="K184" s="11">
        <f>VLOOKUP(B184,DEBT!B:O,6,FALSE)</f>
        <v>437341000</v>
      </c>
      <c r="L184" s="11">
        <f>VLOOKUP(B184,REV!B:O,6,FALSE)</f>
        <v>51673000</v>
      </c>
      <c r="M184" s="11">
        <f>VLOOKUP(B184,RoA!B:O,6,FALSE)</f>
        <v>2.0499999999999998</v>
      </c>
      <c r="N184" s="11">
        <f>VLOOKUP(B184,RoE!B:O,6,FALSE)</f>
        <v>22.39</v>
      </c>
      <c r="O184" s="11">
        <f>VLOOKUP(B184,ASSET!B:P,6,FALSE)</f>
        <v>841005000</v>
      </c>
      <c r="P184" s="11">
        <f>VLOOKUP(B184,MCAP!B:P,6,FALSE)</f>
        <v>86971829</v>
      </c>
      <c r="Q184" s="11">
        <f>VLOOKUP(B184,MB!B:O,6,FALSE)</f>
        <v>1.5</v>
      </c>
    </row>
    <row r="185" spans="1:17" x14ac:dyDescent="0.3">
      <c r="A185" s="20" t="s">
        <v>159</v>
      </c>
      <c r="B185" s="20">
        <v>867871</v>
      </c>
      <c r="C185" s="21">
        <f>VLOOKUP(B185,ESGC!B:M,$C$2,FALSE)</f>
        <v>38.011040631571099</v>
      </c>
      <c r="D185" s="21" t="str">
        <f t="shared" si="6"/>
        <v>C</v>
      </c>
      <c r="E185" s="21">
        <f>VLOOKUP(B185,ESG!A:M,'2009'!$E$2,FALSE)</f>
        <v>69.276049517110394</v>
      </c>
      <c r="F185" s="11" t="b">
        <f t="shared" si="7"/>
        <v>0</v>
      </c>
      <c r="G185" s="23" t="str">
        <f t="shared" si="8"/>
        <v>B</v>
      </c>
      <c r="H185" s="11">
        <f>VLOOKUP(B185,NI!C:P,6,FALSE)</f>
        <v>-1014000</v>
      </c>
      <c r="I185" s="11">
        <f>VLOOKUP(B185,EBITDA!B:O,6,FALSE)</f>
        <v>-782000</v>
      </c>
      <c r="J185" s="11">
        <f>VLOOKUP(B185,EQIT!B:O,6,FALSE)</f>
        <v>17178000</v>
      </c>
      <c r="K185" s="11">
        <f>VLOOKUP(B185,DEBT!B:O,6,FALSE)</f>
        <v>6975000</v>
      </c>
      <c r="L185" s="11">
        <f>VLOOKUP(B185,REV!B:O,6,FALSE)</f>
        <v>26209000</v>
      </c>
      <c r="M185" s="11">
        <f>VLOOKUP(B185,RoA!B:O,6,FALSE)</f>
        <v>-0.2</v>
      </c>
      <c r="N185" s="11">
        <f>VLOOKUP(B185,RoE!B:O,6,FALSE)</f>
        <v>-5.98</v>
      </c>
      <c r="O185" s="11">
        <f>VLOOKUP(B185,ASSET!B:P,6,FALSE)</f>
        <v>303777000</v>
      </c>
      <c r="P185" s="11">
        <f>VLOOKUP(B185,MCAP!B:P,6,FALSE)</f>
        <v>8908776</v>
      </c>
      <c r="Q185" s="11">
        <f>VLOOKUP(B185,MB!B:O,6,FALSE)</f>
        <v>0.52</v>
      </c>
    </row>
    <row r="186" spans="1:17" x14ac:dyDescent="0.3">
      <c r="A186" s="20" t="s">
        <v>160</v>
      </c>
      <c r="B186" s="20">
        <v>912030</v>
      </c>
      <c r="C186" s="21">
        <f>VLOOKUP(B186,ESGC!B:M,$C$2,FALSE)</f>
        <v>39.840699491989</v>
      </c>
      <c r="D186" s="21" t="str">
        <f t="shared" si="6"/>
        <v>C</v>
      </c>
      <c r="E186" s="21">
        <f>VLOOKUP(B186,ESG!A:M,'2009'!$E$2,FALSE)</f>
        <v>66.348065650644699</v>
      </c>
      <c r="F186" s="11" t="b">
        <f t="shared" si="7"/>
        <v>0</v>
      </c>
      <c r="G186" s="23" t="str">
        <f t="shared" si="8"/>
        <v>B</v>
      </c>
      <c r="H186" s="11">
        <f>VLOOKUP(B186,NI!C:P,6,FALSE)</f>
        <v>374930</v>
      </c>
      <c r="I186" s="11">
        <f>VLOOKUP(B186,EBITDA!B:O,6,FALSE)</f>
        <v>768407</v>
      </c>
      <c r="J186" s="11">
        <f>VLOOKUP(B186,EQIT!B:O,6,FALSE)</f>
        <v>1594772</v>
      </c>
      <c r="K186" s="11">
        <f>VLOOKUP(B186,DEBT!B:O,6,FALSE)</f>
        <v>1146111</v>
      </c>
      <c r="L186" s="11">
        <f>VLOOKUP(B186,REV!B:O,6,FALSE)</f>
        <v>4067947</v>
      </c>
      <c r="M186" s="11">
        <f>VLOOKUP(B186,RoA!B:O,6,FALSE)</f>
        <v>11.89</v>
      </c>
      <c r="N186" s="11">
        <f>VLOOKUP(B186,RoE!B:O,6,FALSE)</f>
        <v>25.12</v>
      </c>
      <c r="O186" s="11">
        <f>VLOOKUP(B186,ASSET!B:P,6,FALSE)</f>
        <v>3865355</v>
      </c>
      <c r="P186" s="11">
        <f>VLOOKUP(B186,MCAP!B:P,6,FALSE)</f>
        <v>4395346</v>
      </c>
      <c r="Q186" s="11">
        <f>VLOOKUP(B186,MB!B:O,6,FALSE)</f>
        <v>2.54</v>
      </c>
    </row>
    <row r="187" spans="1:17" x14ac:dyDescent="0.3">
      <c r="A187" s="20" t="s">
        <v>164</v>
      </c>
      <c r="B187" s="20">
        <v>905802</v>
      </c>
      <c r="C187" s="21">
        <f>VLOOKUP(B187,ESGC!B:M,$C$2,FALSE)</f>
        <v>44.970195831213502</v>
      </c>
      <c r="D187" s="21" t="str">
        <f t="shared" si="6"/>
        <v>C</v>
      </c>
      <c r="E187" s="21">
        <f>VLOOKUP(B187,ESG!A:M,'2009'!$E$2,FALSE)</f>
        <v>71.072467134125205</v>
      </c>
      <c r="F187" s="11" t="b">
        <f t="shared" si="7"/>
        <v>0</v>
      </c>
      <c r="G187" s="23" t="str">
        <f t="shared" si="8"/>
        <v>B</v>
      </c>
      <c r="H187" s="11">
        <f>VLOOKUP(B187,NI!C:P,6,FALSE)</f>
        <v>740000</v>
      </c>
      <c r="I187" s="11">
        <f>VLOOKUP(B187,EBITDA!B:O,6,FALSE)</f>
        <v>4313000</v>
      </c>
      <c r="J187" s="11">
        <f>VLOOKUP(B187,EQIT!B:O,6,FALSE)</f>
        <v>13384000</v>
      </c>
      <c r="K187" s="11">
        <f>VLOOKUP(B187,DEBT!B:O,6,FALSE)</f>
        <v>4467000</v>
      </c>
      <c r="L187" s="11">
        <f>VLOOKUP(B187,REV!B:O,6,FALSE)</f>
        <v>29378000</v>
      </c>
      <c r="M187" s="11">
        <f>VLOOKUP(B187,RoA!B:O,6,FALSE)</f>
        <v>3.65</v>
      </c>
      <c r="N187" s="11">
        <f>VLOOKUP(B187,RoE!B:O,6,FALSE)</f>
        <v>5.76</v>
      </c>
      <c r="O187" s="11">
        <f>VLOOKUP(B187,ASSET!B:P,6,FALSE)</f>
        <v>27056000</v>
      </c>
      <c r="P187" s="11">
        <f>VLOOKUP(B187,MCAP!B:P,6,FALSE)</f>
        <v>19797384</v>
      </c>
      <c r="Q187" s="11">
        <f>VLOOKUP(B187,MB!B:O,6,FALSE)</f>
        <v>1.36</v>
      </c>
    </row>
    <row r="188" spans="1:17" x14ac:dyDescent="0.3">
      <c r="A188" s="20" t="s">
        <v>166</v>
      </c>
      <c r="B188" s="20">
        <v>998171</v>
      </c>
      <c r="C188" s="21">
        <f>VLOOKUP(B188,ESGC!B:M,$C$2,FALSE)</f>
        <v>40.289842411398602</v>
      </c>
      <c r="D188" s="21" t="str">
        <f t="shared" si="6"/>
        <v>C</v>
      </c>
      <c r="E188" s="21">
        <f>VLOOKUP(B188,ESG!A:M,'2009'!$E$2,FALSE)</f>
        <v>74.810454053566602</v>
      </c>
      <c r="F188" s="11" t="b">
        <f t="shared" si="7"/>
        <v>0</v>
      </c>
      <c r="G188" s="23" t="str">
        <f t="shared" si="8"/>
        <v>B</v>
      </c>
      <c r="H188" s="11">
        <f>VLOOKUP(B188,NI!C:P,6,FALSE)</f>
        <v>2661000</v>
      </c>
      <c r="I188" s="11">
        <f>VLOOKUP(B188,EBITDA!B:O,6,FALSE)</f>
        <v>6464000</v>
      </c>
      <c r="J188" s="11">
        <f>VLOOKUP(B188,EQIT!B:O,6,FALSE)</f>
        <v>19393000</v>
      </c>
      <c r="K188" s="11">
        <f>VLOOKUP(B188,DEBT!B:O,6,FALSE)</f>
        <v>9682000</v>
      </c>
      <c r="L188" s="11">
        <f>VLOOKUP(B188,REV!B:O,6,FALSE)</f>
        <v>66176000</v>
      </c>
      <c r="M188" s="11">
        <f>VLOOKUP(B188,RoA!B:O,6,FALSE)</f>
        <v>7.56</v>
      </c>
      <c r="N188" s="11">
        <f>VLOOKUP(B188,RoE!B:O,6,FALSE)</f>
        <v>14.32</v>
      </c>
      <c r="O188" s="11">
        <f>VLOOKUP(B188,ASSET!B:P,6,FALSE)</f>
        <v>40865000</v>
      </c>
      <c r="P188" s="11">
        <f>VLOOKUP(B188,MCAP!B:P,6,FALSE)</f>
        <v>49123140</v>
      </c>
      <c r="Q188" s="11">
        <f>VLOOKUP(B188,MB!B:O,6,FALSE)</f>
        <v>2.48</v>
      </c>
    </row>
    <row r="189" spans="1:17" x14ac:dyDescent="0.3">
      <c r="A189" s="20" t="s">
        <v>172</v>
      </c>
      <c r="B189" s="20">
        <v>905052</v>
      </c>
      <c r="C189" s="21">
        <f>VLOOKUP(B189,ESGC!B:M,$C$2,FALSE)</f>
        <v>34.446850169336898</v>
      </c>
      <c r="D189" s="21" t="str">
        <f t="shared" si="6"/>
        <v>C</v>
      </c>
      <c r="E189" s="21">
        <f>VLOOKUP(B189,ESG!A:M,'2009'!$E$2,FALSE)</f>
        <v>60.560367005340602</v>
      </c>
      <c r="F189" s="11" t="b">
        <f t="shared" si="7"/>
        <v>0</v>
      </c>
      <c r="G189" s="23" t="str">
        <f t="shared" si="8"/>
        <v>B</v>
      </c>
      <c r="H189" s="11">
        <f>VLOOKUP(B189,NI!C:P,6,FALSE)</f>
        <v>947009</v>
      </c>
      <c r="I189" s="11">
        <f>VLOOKUP(B189,EBITDA!B:O,6,FALSE)</f>
        <v>1947986</v>
      </c>
      <c r="J189" s="11">
        <f>VLOOKUP(B189,EQIT!B:O,6,FALSE)</f>
        <v>8808207</v>
      </c>
      <c r="K189" s="11">
        <f>VLOOKUP(B189,DEBT!B:O,6,FALSE)</f>
        <v>3128555</v>
      </c>
      <c r="L189" s="11">
        <f>VLOOKUP(B189,REV!B:O,6,FALSE)</f>
        <v>13877068</v>
      </c>
      <c r="M189" s="11">
        <f>VLOOKUP(B189,RoA!B:O,6,FALSE)</f>
        <v>6.9</v>
      </c>
      <c r="N189" s="11">
        <f>VLOOKUP(B189,RoE!B:O,6,FALSE)</f>
        <v>11.5</v>
      </c>
      <c r="O189" s="11">
        <f>VLOOKUP(B189,ASSET!B:P,6,FALSE)</f>
        <v>15408940</v>
      </c>
      <c r="P189" s="11">
        <f>VLOOKUP(B189,MCAP!B:P,6,FALSE)</f>
        <v>24107114</v>
      </c>
      <c r="Q189" s="11">
        <f>VLOOKUP(B189,MB!B:O,6,FALSE)</f>
        <v>2.52</v>
      </c>
    </row>
    <row r="190" spans="1:17" x14ac:dyDescent="0.3">
      <c r="A190" s="20" t="s">
        <v>189</v>
      </c>
      <c r="B190" s="20">
        <v>905922</v>
      </c>
      <c r="C190" s="21">
        <f>VLOOKUP(B190,ESGC!B:M,$C$2,FALSE)</f>
        <v>39.259445977499396</v>
      </c>
      <c r="D190" s="21" t="str">
        <f t="shared" si="6"/>
        <v>C</v>
      </c>
      <c r="E190" s="21">
        <f>VLOOKUP(B190,ESG!A:M,'2009'!$E$2,FALSE)</f>
        <v>62.090320526427497</v>
      </c>
      <c r="F190" s="11" t="b">
        <f t="shared" si="7"/>
        <v>0</v>
      </c>
      <c r="G190" s="23" t="str">
        <f t="shared" si="8"/>
        <v>B</v>
      </c>
      <c r="H190" s="11">
        <f>VLOOKUP(B190,NI!C:P,6,FALSE)</f>
        <v>1212000</v>
      </c>
      <c r="I190" s="11">
        <f>VLOOKUP(B190,EBITDA!B:O,6,FALSE)</f>
        <v>2348000</v>
      </c>
      <c r="J190" s="11">
        <f>VLOOKUP(B190,EQIT!B:O,6,FALSE)</f>
        <v>2272000</v>
      </c>
      <c r="K190" s="11">
        <f>VLOOKUP(B190,DEBT!B:O,6,FALSE)</f>
        <v>4880000</v>
      </c>
      <c r="L190" s="11">
        <f>VLOOKUP(B190,REV!B:O,6,FALSE)</f>
        <v>12575000</v>
      </c>
      <c r="M190" s="11">
        <f>VLOOKUP(B190,RoA!B:O,6,FALSE)</f>
        <v>12.59</v>
      </c>
      <c r="N190" s="11">
        <f>VLOOKUP(B190,RoE!B:O,6,FALSE)</f>
        <v>65.16</v>
      </c>
      <c r="O190" s="11">
        <f>VLOOKUP(B190,ASSET!B:P,6,FALSE)</f>
        <v>11200000</v>
      </c>
      <c r="P190" s="11">
        <f>VLOOKUP(B190,MCAP!B:P,6,FALSE)</f>
        <v>20289413</v>
      </c>
      <c r="Q190" s="11">
        <f>VLOOKUP(B190,MB!B:O,6,FALSE)</f>
        <v>8.23</v>
      </c>
    </row>
    <row r="191" spans="1:17" x14ac:dyDescent="0.3">
      <c r="A191" s="20" t="s">
        <v>196</v>
      </c>
      <c r="B191" s="20">
        <v>937343</v>
      </c>
      <c r="C191" s="21">
        <f>VLOOKUP(B191,ESGC!B:M,$C$2,FALSE)</f>
        <v>41.688637293537397</v>
      </c>
      <c r="D191" s="21" t="str">
        <f t="shared" si="6"/>
        <v>C</v>
      </c>
      <c r="E191" s="21">
        <f>VLOOKUP(B191,ESG!A:M,'2009'!$E$2,FALSE)</f>
        <v>68.884520963886501</v>
      </c>
      <c r="F191" s="11" t="b">
        <f t="shared" si="7"/>
        <v>0</v>
      </c>
      <c r="G191" s="23" t="str">
        <f t="shared" si="8"/>
        <v>B</v>
      </c>
      <c r="H191" s="11">
        <f>VLOOKUP(B191,NI!C:P,6,FALSE)</f>
        <v>448000</v>
      </c>
      <c r="I191" s="11">
        <f>VLOOKUP(B191,EBITDA!B:O,6,FALSE)</f>
        <v>1223000</v>
      </c>
      <c r="J191" s="11">
        <f>VLOOKUP(B191,EQIT!B:O,6,FALSE)</f>
        <v>2183000</v>
      </c>
      <c r="K191" s="11">
        <f>VLOOKUP(B191,DEBT!B:O,6,FALSE)</f>
        <v>2725000</v>
      </c>
      <c r="L191" s="11">
        <f>VLOOKUP(B191,REV!B:O,6,FALSE)</f>
        <v>8632000</v>
      </c>
      <c r="M191" s="11">
        <f>VLOOKUP(B191,RoA!B:O,6,FALSE)</f>
        <v>7.99</v>
      </c>
      <c r="N191" s="11">
        <f>VLOOKUP(B191,RoE!B:O,6,FALSE)</f>
        <v>22.09</v>
      </c>
      <c r="O191" s="11">
        <f>VLOOKUP(B191,ASSET!B:P,6,FALSE)</f>
        <v>7173000</v>
      </c>
      <c r="P191" s="11">
        <f>VLOOKUP(B191,MCAP!B:P,6,FALSE)</f>
        <v>6214520</v>
      </c>
      <c r="Q191" s="11">
        <f>VLOOKUP(B191,MB!B:O,6,FALSE)</f>
        <v>2.48</v>
      </c>
    </row>
    <row r="192" spans="1:17" x14ac:dyDescent="0.3">
      <c r="A192" s="20" t="s">
        <v>227</v>
      </c>
      <c r="B192" s="20">
        <v>683118</v>
      </c>
      <c r="C192" s="21">
        <f>VLOOKUP(B192,ESGC!B:M,$C$2,FALSE)</f>
        <v>25.902611371629501</v>
      </c>
      <c r="D192" s="21" t="str">
        <f t="shared" si="6"/>
        <v>C</v>
      </c>
      <c r="E192" s="21">
        <f>VLOOKUP(B192,ESG!A:M,'2009'!$E$2,FALSE)</f>
        <v>50.805222743259101</v>
      </c>
      <c r="F192" s="11" t="b">
        <f t="shared" si="7"/>
        <v>0</v>
      </c>
      <c r="G192" s="23" t="str">
        <f t="shared" si="8"/>
        <v>B</v>
      </c>
      <c r="H192" s="11">
        <f>VLOOKUP(B192,NI!C:P,6,FALSE)</f>
        <v>402000</v>
      </c>
      <c r="I192" s="11">
        <f>VLOOKUP(B192,EBITDA!B:O,6,FALSE)</f>
        <v>746000</v>
      </c>
      <c r="J192" s="11">
        <f>VLOOKUP(B192,EQIT!B:O,6,FALSE)</f>
        <v>-606200</v>
      </c>
      <c r="K192" s="11">
        <f>VLOOKUP(B192,DEBT!B:O,6,FALSE)</f>
        <v>1193700</v>
      </c>
      <c r="L192" s="11">
        <f>VLOOKUP(B192,REV!B:O,6,FALSE)</f>
        <v>1795300</v>
      </c>
      <c r="M192" s="11">
        <f>VLOOKUP(B192,RoA!B:O,6,FALSE)</f>
        <v>25.52</v>
      </c>
      <c r="N192" s="11" t="str">
        <f>VLOOKUP(B192,RoE!B:O,6,FALSE)</f>
        <v>NA</v>
      </c>
      <c r="O192" s="11">
        <f>VLOOKUP(B192,ASSET!B:P,6,FALSE)</f>
        <v>1810700</v>
      </c>
      <c r="P192" s="11">
        <f>VLOOKUP(B192,MCAP!B:P,6,FALSE)</f>
        <v>6347779</v>
      </c>
      <c r="Q192" s="11">
        <f>VLOOKUP(B192,MB!B:O,6,FALSE)</f>
        <v>-9.1999999999999993</v>
      </c>
    </row>
    <row r="193" spans="1:17" x14ac:dyDescent="0.3">
      <c r="A193" s="20" t="s">
        <v>228</v>
      </c>
      <c r="B193" s="20">
        <v>327998</v>
      </c>
      <c r="C193" s="21">
        <f>VLOOKUP(B193,ESGC!B:M,$C$2,FALSE)</f>
        <v>31.192786497028202</v>
      </c>
      <c r="D193" s="21" t="str">
        <f t="shared" si="6"/>
        <v>C</v>
      </c>
      <c r="E193" s="21">
        <f>VLOOKUP(B193,ESG!A:M,'2009'!$E$2,FALSE)</f>
        <v>61.135572994056403</v>
      </c>
      <c r="F193" s="11" t="b">
        <f t="shared" si="7"/>
        <v>0</v>
      </c>
      <c r="G193" s="23" t="str">
        <f t="shared" si="8"/>
        <v>B</v>
      </c>
      <c r="H193" s="11">
        <f>VLOOKUP(B193,NI!C:P,6,FALSE)</f>
        <v>-907000</v>
      </c>
      <c r="I193" s="11">
        <f>VLOOKUP(B193,EBITDA!B:O,6,FALSE)</f>
        <v>8793000</v>
      </c>
      <c r="J193" s="11">
        <f>VLOOKUP(B193,EQIT!B:O,6,FALSE)</f>
        <v>37091000</v>
      </c>
      <c r="K193" s="11">
        <f>VLOOKUP(B193,DEBT!B:O,6,FALSE)</f>
        <v>363255000</v>
      </c>
      <c r="L193" s="11">
        <f>VLOOKUP(B193,REV!B:O,6,FALSE)</f>
        <v>30070000</v>
      </c>
      <c r="M193" s="11">
        <f>VLOOKUP(B193,RoA!B:O,6,FALSE)</f>
        <v>0.99</v>
      </c>
      <c r="N193" s="11">
        <f>VLOOKUP(B193,RoE!B:O,6,FALSE)</f>
        <v>-2.64</v>
      </c>
      <c r="O193" s="11">
        <f>VLOOKUP(B193,ASSET!B:P,6,FALSE)</f>
        <v>771462000</v>
      </c>
      <c r="P193" s="11">
        <f>VLOOKUP(B193,MCAP!B:P,6,FALSE)</f>
        <v>40273618</v>
      </c>
      <c r="Q193" s="11">
        <f>VLOOKUP(B193,MB!B:O,6,FALSE)</f>
        <v>1.1499999999999999</v>
      </c>
    </row>
    <row r="194" spans="1:17" x14ac:dyDescent="0.3">
      <c r="A194" s="20" t="s">
        <v>237</v>
      </c>
      <c r="B194" s="20">
        <v>993249</v>
      </c>
      <c r="C194" s="21">
        <f>VLOOKUP(B194,ESGC!B:M,$C$2,FALSE)</f>
        <v>36.107049989386503</v>
      </c>
      <c r="D194" s="21" t="str">
        <f t="shared" si="6"/>
        <v>C</v>
      </c>
      <c r="E194" s="21">
        <f>VLOOKUP(B194,ESG!A:M,'2009'!$E$2,FALSE)</f>
        <v>63.285528550201597</v>
      </c>
      <c r="F194" s="11" t="b">
        <f t="shared" si="7"/>
        <v>0</v>
      </c>
      <c r="G194" s="23" t="str">
        <f t="shared" si="8"/>
        <v>B</v>
      </c>
      <c r="H194" s="11">
        <f>VLOOKUP(B194,NI!C:P,6,FALSE)</f>
        <v>1486700</v>
      </c>
      <c r="I194" s="11">
        <f>VLOOKUP(B194,EBITDA!B:O,6,FALSE)</f>
        <v>2343600</v>
      </c>
      <c r="J194" s="11">
        <f>VLOOKUP(B194,EQIT!B:O,6,FALSE)</f>
        <v>8693100</v>
      </c>
      <c r="K194" s="11">
        <f>VLOOKUP(B194,DEBT!B:O,6,FALSE)</f>
        <v>812100</v>
      </c>
      <c r="L194" s="11">
        <f>VLOOKUP(B194,REV!B:O,6,FALSE)</f>
        <v>19083400</v>
      </c>
      <c r="M194" s="11">
        <f>VLOOKUP(B194,RoA!B:O,6,FALSE)</f>
        <v>12.19</v>
      </c>
      <c r="N194" s="11">
        <f>VLOOKUP(B194,RoE!B:O,6,FALSE)</f>
        <v>18</v>
      </c>
      <c r="O194" s="11">
        <f>VLOOKUP(B194,ASSET!B:P,6,FALSE)</f>
        <v>12718400</v>
      </c>
      <c r="P194" s="11">
        <f>VLOOKUP(B194,MCAP!B:P,6,FALSE)</f>
        <v>32076985</v>
      </c>
      <c r="Q194" s="11">
        <f>VLOOKUP(B194,MB!B:O,6,FALSE)</f>
        <v>2.89</v>
      </c>
    </row>
    <row r="195" spans="1:17" x14ac:dyDescent="0.3">
      <c r="A195" s="20" t="s">
        <v>241</v>
      </c>
      <c r="B195" s="20">
        <v>901899</v>
      </c>
      <c r="C195" s="21">
        <f>VLOOKUP(B195,ESGC!B:M,$C$2,FALSE)</f>
        <v>37.921789541905099</v>
      </c>
      <c r="D195" s="21" t="str">
        <f t="shared" si="6"/>
        <v>C</v>
      </c>
      <c r="E195" s="21">
        <f>VLOOKUP(B195,ESG!A:M,'2009'!$E$2,FALSE)</f>
        <v>71.588259934874003</v>
      </c>
      <c r="F195" s="11" t="b">
        <f t="shared" si="7"/>
        <v>0</v>
      </c>
      <c r="G195" s="23" t="str">
        <f t="shared" si="8"/>
        <v>B</v>
      </c>
      <c r="H195" s="11">
        <f>VLOOKUP(B195,NI!C:P,6,FALSE)</f>
        <v>1026000</v>
      </c>
      <c r="I195" s="11">
        <f>VLOOKUP(B195,EBITDA!B:O,6,FALSE)</f>
        <v>2902000</v>
      </c>
      <c r="J195" s="11">
        <f>VLOOKUP(B195,EQIT!B:O,6,FALSE)</f>
        <v>10353000</v>
      </c>
      <c r="K195" s="11">
        <f>VLOOKUP(B195,DEBT!B:O,6,FALSE)</f>
        <v>7153000</v>
      </c>
      <c r="L195" s="11">
        <f>VLOOKUP(B195,REV!B:O,6,FALSE)</f>
        <v>7969000</v>
      </c>
      <c r="M195" s="11">
        <f>VLOOKUP(B195,RoA!B:O,6,FALSE)</f>
        <v>4.95</v>
      </c>
      <c r="N195" s="11">
        <f>VLOOKUP(B195,RoE!B:O,6,FALSE)</f>
        <v>10.28</v>
      </c>
      <c r="O195" s="11">
        <f>VLOOKUP(B195,ASSET!B:P,6,FALSE)</f>
        <v>27369000</v>
      </c>
      <c r="P195" s="11">
        <f>VLOOKUP(B195,MCAP!B:P,6,FALSE)</f>
        <v>19344028</v>
      </c>
      <c r="Q195" s="11">
        <f>VLOOKUP(B195,MB!B:O,6,FALSE)</f>
        <v>1.65</v>
      </c>
    </row>
    <row r="196" spans="1:17" x14ac:dyDescent="0.3">
      <c r="A196" s="20" t="s">
        <v>243</v>
      </c>
      <c r="B196" s="20">
        <v>905809</v>
      </c>
      <c r="C196" s="21">
        <f>VLOOKUP(B196,ESGC!B:M,$C$2,FALSE)</f>
        <v>45.807071299157997</v>
      </c>
      <c r="D196" s="21" t="str">
        <f t="shared" ref="D196:D259" si="9">IF(C196&gt;75,"A",IF(C196&gt;50,"B",IF(C196&gt;25,"C","D")))</f>
        <v>C</v>
      </c>
      <c r="E196" s="21">
        <f>VLOOKUP(B196,ESG!A:M,'2009'!$E$2,FALSE)</f>
        <v>74.947475931649393</v>
      </c>
      <c r="F196" s="11" t="b">
        <f t="shared" ref="F196:F259" si="10">C196=E196</f>
        <v>0</v>
      </c>
      <c r="G196" s="23" t="str">
        <f t="shared" ref="G196:G259" si="11">IF(E196&gt;75,"A",IF(E196&gt;50,"B",IF(E196&gt;25,"C","D")))</f>
        <v>B</v>
      </c>
      <c r="H196" s="11">
        <f>VLOOKUP(B196,NI!C:P,6,FALSE)</f>
        <v>1240000</v>
      </c>
      <c r="I196" s="11">
        <f>VLOOKUP(B196,EBITDA!B:O,6,FALSE)</f>
        <v>3283000</v>
      </c>
      <c r="J196" s="11">
        <f>VLOOKUP(B196,EQIT!B:O,6,FALSE)</f>
        <v>12687000</v>
      </c>
      <c r="K196" s="11">
        <f>VLOOKUP(B196,DEBT!B:O,6,FALSE)</f>
        <v>4294000</v>
      </c>
      <c r="L196" s="11">
        <f>VLOOKUP(B196,REV!B:O,6,FALSE)</f>
        <v>33755000</v>
      </c>
      <c r="M196" s="11">
        <f>VLOOKUP(B196,RoA!B:O,6,FALSE)</f>
        <v>6.45</v>
      </c>
      <c r="N196" s="11">
        <f>VLOOKUP(B196,RoE!B:O,6,FALSE)</f>
        <v>13.7</v>
      </c>
      <c r="O196" s="11">
        <f>VLOOKUP(B196,ASSET!B:P,6,FALSE)</f>
        <v>29242000</v>
      </c>
      <c r="P196" s="11">
        <f>VLOOKUP(B196,MCAP!B:P,6,FALSE)</f>
        <v>17138421</v>
      </c>
      <c r="Q196" s="11">
        <f>VLOOKUP(B196,MB!B:O,6,FALSE)</f>
        <v>1.3</v>
      </c>
    </row>
    <row r="197" spans="1:17" x14ac:dyDescent="0.3">
      <c r="A197" s="20" t="s">
        <v>246</v>
      </c>
      <c r="B197" s="20">
        <v>905102</v>
      </c>
      <c r="C197" s="21">
        <f>VLOOKUP(B197,ESGC!B:M,$C$2,FALSE)</f>
        <v>39.396380329875299</v>
      </c>
      <c r="D197" s="21" t="str">
        <f t="shared" si="9"/>
        <v>C</v>
      </c>
      <c r="E197" s="21">
        <f>VLOOKUP(B197,ESG!A:M,'2009'!$E$2,FALSE)</f>
        <v>69.987729213209704</v>
      </c>
      <c r="F197" s="11" t="b">
        <f t="shared" si="10"/>
        <v>0</v>
      </c>
      <c r="G197" s="23" t="str">
        <f t="shared" si="11"/>
        <v>B</v>
      </c>
      <c r="H197" s="11">
        <f>VLOOKUP(B197,NI!C:P,6,FALSE)</f>
        <v>2911000</v>
      </c>
      <c r="I197" s="11">
        <f>VLOOKUP(B197,EBITDA!B:O,6,FALSE)</f>
        <v>7926000</v>
      </c>
      <c r="J197" s="11">
        <f>VLOOKUP(B197,EQIT!B:O,6,FALSE)</f>
        <v>29081000</v>
      </c>
      <c r="K197" s="11">
        <f>VLOOKUP(B197,DEBT!B:O,6,FALSE)</f>
        <v>2821000</v>
      </c>
      <c r="L197" s="11">
        <f>VLOOKUP(B197,REV!B:O,6,FALSE)</f>
        <v>15369000</v>
      </c>
      <c r="M197" s="11">
        <f>VLOOKUP(B197,RoA!B:O,6,FALSE)</f>
        <v>7</v>
      </c>
      <c r="N197" s="11">
        <f>VLOOKUP(B197,RoE!B:O,6,FALSE)</f>
        <v>10.33</v>
      </c>
      <c r="O197" s="11">
        <f>VLOOKUP(B197,ASSET!B:P,6,FALSE)</f>
        <v>44229000</v>
      </c>
      <c r="P197" s="11">
        <f>VLOOKUP(B197,MCAP!B:P,6,FALSE)</f>
        <v>66049833</v>
      </c>
      <c r="Q197" s="11">
        <f>VLOOKUP(B197,MB!B:O,6,FALSE)</f>
        <v>2.15</v>
      </c>
    </row>
    <row r="198" spans="1:17" x14ac:dyDescent="0.3">
      <c r="A198" s="20" t="s">
        <v>259</v>
      </c>
      <c r="B198" s="20">
        <v>944175</v>
      </c>
      <c r="C198" s="21">
        <f>VLOOKUP(B198,ESGC!B:M,$C$2,FALSE)</f>
        <v>40.743195993989303</v>
      </c>
      <c r="D198" s="21" t="str">
        <f t="shared" si="9"/>
        <v>C</v>
      </c>
      <c r="E198" s="21">
        <f>VLOOKUP(B198,ESG!A:M,'2009'!$E$2,FALSE)</f>
        <v>63.407295942780799</v>
      </c>
      <c r="F198" s="11" t="b">
        <f t="shared" si="10"/>
        <v>0</v>
      </c>
      <c r="G198" s="23" t="str">
        <f t="shared" si="11"/>
        <v>B</v>
      </c>
      <c r="H198" s="11">
        <f>VLOOKUP(B198,NI!C:P,6,FALSE)</f>
        <v>1997000</v>
      </c>
      <c r="I198" s="11">
        <f>VLOOKUP(B198,EBITDA!B:O,6,FALSE)</f>
        <v>4937000</v>
      </c>
      <c r="J198" s="11">
        <f>VLOOKUP(B198,EQIT!B:O,6,FALSE)</f>
        <v>21636000</v>
      </c>
      <c r="K198" s="11">
        <f>VLOOKUP(B198,DEBT!B:O,6,FALSE)</f>
        <v>39261000</v>
      </c>
      <c r="L198" s="11">
        <f>VLOOKUP(B198,REV!B:O,6,FALSE)</f>
        <v>18732000</v>
      </c>
      <c r="M198" s="11">
        <f>VLOOKUP(B198,RoA!B:O,6,FALSE)</f>
        <v>1.1599999999999999</v>
      </c>
      <c r="N198" s="11">
        <f>VLOOKUP(B198,RoE!B:O,6,FALSE)</f>
        <v>10.31</v>
      </c>
      <c r="O198" s="11">
        <f>VLOOKUP(B198,ASSET!B:P,6,FALSE)</f>
        <v>269863000</v>
      </c>
      <c r="P198" s="11">
        <f>VLOOKUP(B198,MCAP!B:P,6,FALSE)</f>
        <v>24388980</v>
      </c>
      <c r="Q198" s="11">
        <f>VLOOKUP(B198,MB!B:O,6,FALSE)</f>
        <v>0.98</v>
      </c>
    </row>
    <row r="199" spans="1:17" x14ac:dyDescent="0.3">
      <c r="A199" s="20" t="s">
        <v>260</v>
      </c>
      <c r="B199" s="20">
        <v>901897</v>
      </c>
      <c r="C199" s="21">
        <f>VLOOKUP(B199,ESGC!B:M,$C$2,FALSE)</f>
        <v>40.326573758183201</v>
      </c>
      <c r="D199" s="21" t="str">
        <f t="shared" si="9"/>
        <v>C</v>
      </c>
      <c r="E199" s="21">
        <f>VLOOKUP(B199,ESG!A:M,'2009'!$E$2,FALSE)</f>
        <v>72.226181224231695</v>
      </c>
      <c r="F199" s="11" t="b">
        <f t="shared" si="10"/>
        <v>0</v>
      </c>
      <c r="G199" s="23" t="str">
        <f t="shared" si="11"/>
        <v>B</v>
      </c>
      <c r="H199" s="11">
        <f>VLOOKUP(B199,NI!C:P,6,FALSE)</f>
        <v>336000</v>
      </c>
      <c r="I199" s="11">
        <f>VLOOKUP(B199,EBITDA!B:O,6,FALSE)</f>
        <v>1295000</v>
      </c>
      <c r="J199" s="11">
        <f>VLOOKUP(B199,EQIT!B:O,6,FALSE)</f>
        <v>3753000</v>
      </c>
      <c r="K199" s="11">
        <f>VLOOKUP(B199,DEBT!B:O,6,FALSE)</f>
        <v>3346000</v>
      </c>
      <c r="L199" s="11">
        <f>VLOOKUP(B199,REV!B:O,6,FALSE)</f>
        <v>12239000</v>
      </c>
      <c r="M199" s="11">
        <f>VLOOKUP(B199,RoA!B:O,6,FALSE)</f>
        <v>3.19</v>
      </c>
      <c r="N199" s="11">
        <f>VLOOKUP(B199,RoE!B:O,6,FALSE)</f>
        <v>9.48</v>
      </c>
      <c r="O199" s="11">
        <f>VLOOKUP(B199,ASSET!B:P,6,FALSE)</f>
        <v>14240000</v>
      </c>
      <c r="P199" s="11">
        <f>VLOOKUP(B199,MCAP!B:P,6,FALSE)</f>
        <v>9698185</v>
      </c>
      <c r="Q199" s="11">
        <f>VLOOKUP(B199,MB!B:O,6,FALSE)</f>
        <v>2.62</v>
      </c>
    </row>
    <row r="200" spans="1:17" x14ac:dyDescent="0.3">
      <c r="A200" s="20" t="s">
        <v>261</v>
      </c>
      <c r="B200" s="20">
        <v>902107</v>
      </c>
      <c r="C200" s="21">
        <f>VLOOKUP(B200,ESGC!B:M,$C$2,FALSE)</f>
        <v>42.442145681075502</v>
      </c>
      <c r="D200" s="21" t="str">
        <f t="shared" si="9"/>
        <v>C</v>
      </c>
      <c r="E200" s="21">
        <f>VLOOKUP(B200,ESG!A:M,'2009'!$E$2,FALSE)</f>
        <v>67.331099872789395</v>
      </c>
      <c r="F200" s="11" t="b">
        <f t="shared" si="10"/>
        <v>0</v>
      </c>
      <c r="G200" s="23" t="str">
        <f t="shared" si="11"/>
        <v>B</v>
      </c>
      <c r="H200" s="11">
        <f>VLOOKUP(B200,NI!C:P,6,FALSE)</f>
        <v>407000</v>
      </c>
      <c r="I200" s="11">
        <f>VLOOKUP(B200,EBITDA!B:O,6,FALSE)</f>
        <v>1852000</v>
      </c>
      <c r="J200" s="11">
        <f>VLOOKUP(B200,EQIT!B:O,6,FALSE)</f>
        <v>5496000</v>
      </c>
      <c r="K200" s="11">
        <f>VLOOKUP(B200,DEBT!B:O,6,FALSE)</f>
        <v>7782000</v>
      </c>
      <c r="L200" s="11">
        <f>VLOOKUP(B200,REV!B:O,6,FALSE)</f>
        <v>7556000</v>
      </c>
      <c r="M200" s="11">
        <f>VLOOKUP(B200,RoA!B:O,6,FALSE)</f>
        <v>3.05</v>
      </c>
      <c r="N200" s="11">
        <f>VLOOKUP(B200,RoE!B:O,6,FALSE)</f>
        <v>7.7</v>
      </c>
      <c r="O200" s="11">
        <f>VLOOKUP(B200,ASSET!B:P,6,FALSE)</f>
        <v>22165000</v>
      </c>
      <c r="P200" s="11">
        <f>VLOOKUP(B200,MCAP!B:P,6,FALSE)</f>
        <v>12186783</v>
      </c>
      <c r="Q200" s="11">
        <f>VLOOKUP(B200,MB!B:O,6,FALSE)</f>
        <v>2.1</v>
      </c>
    </row>
    <row r="201" spans="1:17" x14ac:dyDescent="0.3">
      <c r="A201" s="20" t="s">
        <v>263</v>
      </c>
      <c r="B201" s="20">
        <v>912228</v>
      </c>
      <c r="C201" s="21">
        <f>VLOOKUP(B201,ESGC!B:M,$C$2,FALSE)</f>
        <v>36.151163314996801</v>
      </c>
      <c r="D201" s="21" t="str">
        <f t="shared" si="9"/>
        <v>C</v>
      </c>
      <c r="E201" s="21">
        <f>VLOOKUP(B201,ESG!A:M,'2009'!$E$2,FALSE)</f>
        <v>69.738224065891103</v>
      </c>
      <c r="F201" s="11" t="b">
        <f t="shared" si="10"/>
        <v>0</v>
      </c>
      <c r="G201" s="23" t="str">
        <f t="shared" si="11"/>
        <v>B</v>
      </c>
      <c r="H201" s="11">
        <f>VLOOKUP(B201,NI!C:P,6,FALSE)</f>
        <v>11233000</v>
      </c>
      <c r="I201" s="11">
        <f>VLOOKUP(B201,EBITDA!B:O,6,FALSE)</f>
        <v>19704000</v>
      </c>
      <c r="J201" s="11">
        <f>VLOOKUP(B201,EQIT!B:O,6,FALSE)</f>
        <v>61775000</v>
      </c>
      <c r="K201" s="11">
        <f>VLOOKUP(B201,DEBT!B:O,6,FALSE)</f>
        <v>36972000</v>
      </c>
      <c r="L201" s="11">
        <f>VLOOKUP(B201,REV!B:O,6,FALSE)</f>
        <v>79029000</v>
      </c>
      <c r="M201" s="11">
        <f>VLOOKUP(B201,RoA!B:O,6,FALSE)</f>
        <v>10.24</v>
      </c>
      <c r="N201" s="11">
        <f>VLOOKUP(B201,RoE!B:O,6,FALSE)</f>
        <v>20.18</v>
      </c>
      <c r="O201" s="11">
        <f>VLOOKUP(B201,ASSET!B:P,6,FALSE)</f>
        <v>134833000</v>
      </c>
      <c r="P201" s="11">
        <f>VLOOKUP(B201,MCAP!B:P,6,FALSE)</f>
        <v>176857710</v>
      </c>
      <c r="Q201" s="11">
        <f>VLOOKUP(B201,MB!B:O,6,FALSE)</f>
        <v>2.8</v>
      </c>
    </row>
    <row r="202" spans="1:17" x14ac:dyDescent="0.3">
      <c r="A202" s="20" t="s">
        <v>265</v>
      </c>
      <c r="B202" s="20">
        <v>670129</v>
      </c>
      <c r="C202" s="21">
        <f>VLOOKUP(B202,ESGC!B:M,$C$2,FALSE)</f>
        <v>34.306480228870498</v>
      </c>
      <c r="D202" s="21" t="str">
        <f t="shared" si="9"/>
        <v>C</v>
      </c>
      <c r="E202" s="21">
        <f>VLOOKUP(B202,ESG!A:M,'2009'!$E$2,FALSE)</f>
        <v>58.165199263711102</v>
      </c>
      <c r="F202" s="11" t="b">
        <f t="shared" si="10"/>
        <v>0</v>
      </c>
      <c r="G202" s="23" t="str">
        <f t="shared" si="11"/>
        <v>B</v>
      </c>
      <c r="H202" s="11">
        <f>VLOOKUP(B202,NI!C:P,6,FALSE)</f>
        <v>-88795</v>
      </c>
      <c r="I202" s="11">
        <f>VLOOKUP(B202,EBITDA!B:O,6,FALSE)</f>
        <v>167337</v>
      </c>
      <c r="J202" s="11">
        <f>VLOOKUP(B202,EQIT!B:O,6,FALSE)</f>
        <v>2707516</v>
      </c>
      <c r="K202" s="11">
        <f>VLOOKUP(B202,DEBT!B:O,6,FALSE)</f>
        <v>3212596</v>
      </c>
      <c r="L202" s="11">
        <f>VLOOKUP(B202,REV!B:O,6,FALSE)</f>
        <v>633842</v>
      </c>
      <c r="M202" s="11">
        <f>VLOOKUP(B202,RoA!B:O,6,FALSE)</f>
        <v>0.51</v>
      </c>
      <c r="N202" s="11">
        <f>VLOOKUP(B202,RoE!B:O,6,FALSE)</f>
        <v>-2.0099999999999998</v>
      </c>
      <c r="O202" s="11">
        <f>VLOOKUP(B202,ASSET!B:P,6,FALSE)</f>
        <v>6841958</v>
      </c>
      <c r="P202" s="11">
        <f>VLOOKUP(B202,MCAP!B:P,6,FALSE)</f>
        <v>3813552</v>
      </c>
      <c r="Q202" s="11">
        <f>VLOOKUP(B202,MB!B:O,6,FALSE)</f>
        <v>1.34</v>
      </c>
    </row>
    <row r="203" spans="1:17" x14ac:dyDescent="0.3">
      <c r="A203" s="20" t="s">
        <v>270</v>
      </c>
      <c r="B203" s="20">
        <v>546370</v>
      </c>
      <c r="C203" s="21">
        <f>VLOOKUP(B203,ESGC!B:M,$C$2,FALSE)</f>
        <v>42.496437114403101</v>
      </c>
      <c r="D203" s="21" t="str">
        <f t="shared" si="9"/>
        <v>C</v>
      </c>
      <c r="E203" s="21">
        <f>VLOOKUP(B203,ESG!A:M,'2009'!$E$2,FALSE)</f>
        <v>71.356510592442604</v>
      </c>
      <c r="F203" s="11" t="b">
        <f t="shared" si="10"/>
        <v>0</v>
      </c>
      <c r="G203" s="23" t="str">
        <f t="shared" si="11"/>
        <v>B</v>
      </c>
      <c r="H203" s="11">
        <f>VLOOKUP(B203,NI!C:P,6,FALSE)</f>
        <v>1592000</v>
      </c>
      <c r="I203" s="11">
        <f>VLOOKUP(B203,EBITDA!B:O,6,FALSE)</f>
        <v>2752000</v>
      </c>
      <c r="J203" s="11">
        <f>VLOOKUP(B203,EQIT!B:O,6,FALSE)</f>
        <v>20316000</v>
      </c>
      <c r="K203" s="11">
        <f>VLOOKUP(B203,DEBT!B:O,6,FALSE)</f>
        <v>189000</v>
      </c>
      <c r="L203" s="11">
        <f>VLOOKUP(B203,REV!B:O,6,FALSE)</f>
        <v>10416000</v>
      </c>
      <c r="M203" s="11">
        <f>VLOOKUP(B203,RoA!B:O,6,FALSE)</f>
        <v>6.39</v>
      </c>
      <c r="N203" s="11">
        <f>VLOOKUP(B203,RoE!B:O,6,FALSE)</f>
        <v>8.32</v>
      </c>
      <c r="O203" s="11">
        <f>VLOOKUP(B203,ASSET!B:P,6,FALSE)</f>
        <v>26602000</v>
      </c>
      <c r="P203" s="11">
        <f>VLOOKUP(B203,MCAP!B:P,6,FALSE)</f>
        <v>77207940</v>
      </c>
      <c r="Q203" s="11">
        <f>VLOOKUP(B203,MB!B:O,6,FALSE)</f>
        <v>3.64</v>
      </c>
    </row>
    <row r="204" spans="1:17" x14ac:dyDescent="0.3">
      <c r="A204" s="20" t="s">
        <v>283</v>
      </c>
      <c r="B204" s="20">
        <v>912090</v>
      </c>
      <c r="C204" s="21">
        <f>VLOOKUP(B204,ESGC!B:M,$C$2,FALSE)</f>
        <v>38.724662162162097</v>
      </c>
      <c r="D204" s="21" t="str">
        <f t="shared" si="9"/>
        <v>C</v>
      </c>
      <c r="E204" s="21">
        <f>VLOOKUP(B204,ESG!A:M,'2009'!$E$2,FALSE)</f>
        <v>72.043918918918905</v>
      </c>
      <c r="F204" s="11" t="b">
        <f t="shared" si="10"/>
        <v>0</v>
      </c>
      <c r="G204" s="23" t="str">
        <f t="shared" si="11"/>
        <v>B</v>
      </c>
      <c r="H204" s="11">
        <f>VLOOKUP(B204,NI!C:P,6,FALSE)</f>
        <v>3156000</v>
      </c>
      <c r="I204" s="11">
        <f>VLOOKUP(B204,EBITDA!B:O,6,FALSE)</f>
        <v>6428000</v>
      </c>
      <c r="J204" s="11">
        <f>VLOOKUP(B204,EQIT!B:O,6,FALSE)</f>
        <v>19120000</v>
      </c>
      <c r="K204" s="11">
        <f>VLOOKUP(B204,DEBT!B:O,6,FALSE)</f>
        <v>5480000</v>
      </c>
      <c r="L204" s="11">
        <f>VLOOKUP(B204,REV!B:O,6,FALSE)</f>
        <v>22702000</v>
      </c>
      <c r="M204" s="11">
        <f>VLOOKUP(B204,RoA!B:O,6,FALSE)</f>
        <v>10.17</v>
      </c>
      <c r="N204" s="11">
        <f>VLOOKUP(B204,RoE!B:O,6,FALSE)</f>
        <v>17.420000000000002</v>
      </c>
      <c r="O204" s="11">
        <f>VLOOKUP(B204,ASSET!B:P,6,FALSE)</f>
        <v>33089000</v>
      </c>
      <c r="P204" s="11">
        <f>VLOOKUP(B204,MCAP!B:P,6,FALSE)</f>
        <v>77770372</v>
      </c>
      <c r="Q204" s="11">
        <f>VLOOKUP(B204,MB!B:O,6,FALSE)</f>
        <v>3.87</v>
      </c>
    </row>
    <row r="205" spans="1:17" x14ac:dyDescent="0.3">
      <c r="A205" s="20" t="s">
        <v>292</v>
      </c>
      <c r="B205" s="20">
        <v>905647</v>
      </c>
      <c r="C205" s="21">
        <f>VLOOKUP(B205,ESGC!B:M,$C$2,FALSE)</f>
        <v>35.993997221136702</v>
      </c>
      <c r="D205" s="21" t="str">
        <f t="shared" si="9"/>
        <v>C</v>
      </c>
      <c r="E205" s="21">
        <f>VLOOKUP(B205,ESG!A:M,'2009'!$E$2,FALSE)</f>
        <v>55.321327775606697</v>
      </c>
      <c r="F205" s="11" t="b">
        <f t="shared" si="10"/>
        <v>0</v>
      </c>
      <c r="G205" s="23" t="str">
        <f t="shared" si="11"/>
        <v>B</v>
      </c>
      <c r="H205" s="11">
        <f>VLOOKUP(B205,NI!C:P,6,FALSE)</f>
        <v>99000</v>
      </c>
      <c r="I205" s="11">
        <f>VLOOKUP(B205,EBITDA!B:O,6,FALSE)</f>
        <v>945000</v>
      </c>
      <c r="J205" s="11">
        <f>VLOOKUP(B205,EQIT!B:O,6,FALSE)</f>
        <v>5466000</v>
      </c>
      <c r="K205" s="11">
        <f>VLOOKUP(B205,DEBT!B:O,6,FALSE)</f>
        <v>3515000</v>
      </c>
      <c r="L205" s="11">
        <f>VLOOKUP(B205,REV!B:O,6,FALSE)</f>
        <v>10350000</v>
      </c>
      <c r="M205" s="11">
        <f>VLOOKUP(B205,RoA!B:O,6,FALSE)</f>
        <v>1.46</v>
      </c>
      <c r="N205" s="11">
        <f>VLOOKUP(B205,RoE!B:O,6,FALSE)</f>
        <v>1.9</v>
      </c>
      <c r="O205" s="11">
        <f>VLOOKUP(B205,ASSET!B:P,6,FALSE)</f>
        <v>14269000</v>
      </c>
      <c r="P205" s="11">
        <f>VLOOKUP(B205,MCAP!B:P,6,FALSE)</f>
        <v>8490100</v>
      </c>
      <c r="Q205" s="11">
        <f>VLOOKUP(B205,MB!B:O,6,FALSE)</f>
        <v>1.31</v>
      </c>
    </row>
    <row r="206" spans="1:17" x14ac:dyDescent="0.3">
      <c r="A206" s="20" t="s">
        <v>302</v>
      </c>
      <c r="B206" s="20">
        <v>266220</v>
      </c>
      <c r="C206" s="21">
        <f>VLOOKUP(B206,ESGC!B:M,$C$2,FALSE)</f>
        <v>34.058712121212103</v>
      </c>
      <c r="D206" s="21" t="str">
        <f t="shared" si="9"/>
        <v>C</v>
      </c>
      <c r="E206" s="21">
        <f>VLOOKUP(B206,ESG!A:M,'2009'!$E$2,FALSE)</f>
        <v>57.511363636363598</v>
      </c>
      <c r="F206" s="11" t="b">
        <f t="shared" si="10"/>
        <v>0</v>
      </c>
      <c r="G206" s="23" t="str">
        <f t="shared" si="11"/>
        <v>B</v>
      </c>
      <c r="H206" s="11">
        <f>VLOOKUP(B206,NI!C:P,6,FALSE)</f>
        <v>623369</v>
      </c>
      <c r="I206" s="11" t="str">
        <f>VLOOKUP(B206,EBITDA!B:O,6,FALSE)</f>
        <v>NA</v>
      </c>
      <c r="J206" s="11">
        <f>VLOOKUP(B206,EQIT!B:O,6,FALSE)</f>
        <v>1696042</v>
      </c>
      <c r="K206" s="11">
        <f>VLOOKUP(B206,DEBT!B:O,6,FALSE)</f>
        <v>33076</v>
      </c>
      <c r="L206" s="11">
        <f>VLOOKUP(B206,REV!B:O,6,FALSE)</f>
        <v>3230468</v>
      </c>
      <c r="M206" s="11">
        <f>VLOOKUP(B206,RoA!B:O,6,FALSE)</f>
        <v>27.12</v>
      </c>
      <c r="N206" s="11">
        <f>VLOOKUP(B206,RoE!B:O,6,FALSE)</f>
        <v>38.82</v>
      </c>
      <c r="O206" s="11">
        <f>VLOOKUP(B206,ASSET!B:P,6,FALSE)</f>
        <v>2405244</v>
      </c>
      <c r="P206" s="11">
        <f>VLOOKUP(B206,MCAP!B:P,6,FALSE)</f>
        <v>11616776</v>
      </c>
      <c r="Q206" s="11">
        <f>VLOOKUP(B206,MB!B:O,6,FALSE)</f>
        <v>7.11</v>
      </c>
    </row>
    <row r="207" spans="1:17" x14ac:dyDescent="0.3">
      <c r="A207" s="20" t="s">
        <v>303</v>
      </c>
      <c r="B207" s="20">
        <v>923425</v>
      </c>
      <c r="C207" s="21">
        <f>VLOOKUP(B207,ESGC!B:M,$C$2,FALSE)</f>
        <v>34.370563045460401</v>
      </c>
      <c r="D207" s="21" t="str">
        <f t="shared" si="9"/>
        <v>C</v>
      </c>
      <c r="E207" s="21">
        <f>VLOOKUP(B207,ESG!A:M,'2009'!$E$2,FALSE)</f>
        <v>64.574459424254201</v>
      </c>
      <c r="F207" s="11" t="b">
        <f t="shared" si="10"/>
        <v>0</v>
      </c>
      <c r="G207" s="23" t="str">
        <f t="shared" si="11"/>
        <v>B</v>
      </c>
      <c r="H207" s="11">
        <f>VLOOKUP(B207,NI!C:P,6,FALSE)</f>
        <v>2488000</v>
      </c>
      <c r="I207" s="11" t="e">
        <f>VLOOKUP(B207,EBITDA!B:O,6,FALSE)</f>
        <v>#N/A</v>
      </c>
      <c r="J207" s="11" t="e">
        <f>VLOOKUP(B207,EQIT!B:O,6,FALSE)</f>
        <v>#N/A</v>
      </c>
      <c r="K207" s="11" t="e">
        <f>VLOOKUP(B207,DEBT!B:O,6,FALSE)</f>
        <v>#N/A</v>
      </c>
      <c r="L207" s="11">
        <f>VLOOKUP(B207,REV!B:O,6,FALSE)</f>
        <v>65357000</v>
      </c>
      <c r="M207" s="11" t="e">
        <f>VLOOKUP(B207,RoA!B:O,6,FALSE)</f>
        <v>#N/A</v>
      </c>
      <c r="N207" s="11" t="e">
        <f>VLOOKUP(B207,RoE!B:O,6,FALSE)</f>
        <v>#N/A</v>
      </c>
      <c r="O207" s="11" t="e">
        <f>VLOOKUP(B207,ASSET!B:P,6,FALSE)</f>
        <v>#N/A</v>
      </c>
      <c r="P207" s="11" t="e">
        <f>VLOOKUP(B207,MCAP!B:P,6,FALSE)</f>
        <v>#N/A</v>
      </c>
      <c r="Q207" s="11">
        <f>VLOOKUP(B207,MB!B:O,6,FALSE)</f>
        <v>2.39</v>
      </c>
    </row>
    <row r="208" spans="1:17" x14ac:dyDescent="0.3">
      <c r="A208" s="20" t="s">
        <v>307</v>
      </c>
      <c r="B208" s="20">
        <v>921855</v>
      </c>
      <c r="C208" s="21">
        <f>VLOOKUP(B208,ESGC!B:M,$C$2,FALSE)</f>
        <v>36.778479445269902</v>
      </c>
      <c r="D208" s="21" t="str">
        <f t="shared" si="9"/>
        <v>C</v>
      </c>
      <c r="E208" s="21">
        <f>VLOOKUP(B208,ESG!A:M,'2009'!$E$2,FALSE)</f>
        <v>59.064205267351397</v>
      </c>
      <c r="F208" s="11" t="b">
        <f t="shared" si="10"/>
        <v>0</v>
      </c>
      <c r="G208" s="23" t="str">
        <f t="shared" si="11"/>
        <v>B</v>
      </c>
      <c r="H208" s="11">
        <f>VLOOKUP(B208,NI!C:P,6,FALSE)</f>
        <v>1213572</v>
      </c>
      <c r="I208" s="11">
        <f>VLOOKUP(B208,EBITDA!B:O,6,FALSE)</f>
        <v>2437814</v>
      </c>
      <c r="J208" s="11">
        <f>VLOOKUP(B208,EQIT!B:O,6,FALSE)</f>
        <v>2889276</v>
      </c>
      <c r="K208" s="11">
        <f>VLOOKUP(B208,DEBT!B:O,6,FALSE)</f>
        <v>792524</v>
      </c>
      <c r="L208" s="11">
        <f>VLOOKUP(B208,REV!B:O,6,FALSE)</f>
        <v>20288444</v>
      </c>
      <c r="M208" s="11">
        <f>VLOOKUP(B208,RoA!B:O,6,FALSE)</f>
        <v>18.28</v>
      </c>
      <c r="N208" s="11">
        <f>VLOOKUP(B208,RoE!B:O,6,FALSE)</f>
        <v>48.31</v>
      </c>
      <c r="O208" s="11">
        <f>VLOOKUP(B208,ASSET!B:P,6,FALSE)</f>
        <v>7463977</v>
      </c>
      <c r="P208" s="11">
        <f>VLOOKUP(B208,MCAP!B:P,6,FALSE)</f>
        <v>14963063</v>
      </c>
      <c r="Q208" s="11">
        <f>VLOOKUP(B208,MB!B:O,6,FALSE)</f>
        <v>5.58</v>
      </c>
    </row>
    <row r="209" spans="1:17" x14ac:dyDescent="0.3">
      <c r="A209" s="20" t="s">
        <v>314</v>
      </c>
      <c r="B209" s="20">
        <v>277487</v>
      </c>
      <c r="C209" s="21">
        <f>VLOOKUP(B209,ESGC!B:M,$C$2,FALSE)</f>
        <v>40.539654531946503</v>
      </c>
      <c r="D209" s="21" t="str">
        <f t="shared" si="9"/>
        <v>C</v>
      </c>
      <c r="E209" s="21">
        <f>VLOOKUP(B209,ESG!A:M,'2009'!$E$2,FALSE)</f>
        <v>56.079309063893</v>
      </c>
      <c r="F209" s="11" t="b">
        <f t="shared" si="10"/>
        <v>0</v>
      </c>
      <c r="G209" s="23" t="str">
        <f t="shared" si="11"/>
        <v>B</v>
      </c>
      <c r="H209" s="11">
        <f>VLOOKUP(B209,NI!C:P,6,FALSE)</f>
        <v>2152000</v>
      </c>
      <c r="I209" s="11">
        <f>VLOOKUP(B209,EBITDA!B:O,6,FALSE)</f>
        <v>5471000</v>
      </c>
      <c r="J209" s="11">
        <f>VLOOKUP(B209,EQIT!B:O,6,FALSE)</f>
        <v>7630000</v>
      </c>
      <c r="K209" s="11">
        <f>VLOOKUP(B209,DEBT!B:O,6,FALSE)</f>
        <v>9521000</v>
      </c>
      <c r="L209" s="11">
        <f>VLOOKUP(B209,REV!B:O,6,FALSE)</f>
        <v>45119000</v>
      </c>
      <c r="M209" s="11">
        <f>VLOOKUP(B209,RoA!B:O,6,FALSE)</f>
        <v>7.49</v>
      </c>
      <c r="N209" s="11">
        <f>VLOOKUP(B209,RoE!B:O,6,FALSE)</f>
        <v>29.87</v>
      </c>
      <c r="O209" s="11">
        <f>VLOOKUP(B209,ASSET!B:P,6,FALSE)</f>
        <v>31829000</v>
      </c>
      <c r="P209" s="11">
        <f>VLOOKUP(B209,MCAP!B:P,6,FALSE)</f>
        <v>57025780</v>
      </c>
      <c r="Q209" s="11">
        <f>VLOOKUP(B209,MB!B:O,6,FALSE)</f>
        <v>7.58</v>
      </c>
    </row>
    <row r="210" spans="1:17" x14ac:dyDescent="0.3">
      <c r="A210" s="20" t="s">
        <v>315</v>
      </c>
      <c r="B210" s="20">
        <v>905122</v>
      </c>
      <c r="C210" s="21">
        <f>VLOOKUP(B210,ESGC!B:M,$C$2,FALSE)</f>
        <v>40.930664933135198</v>
      </c>
      <c r="D210" s="21" t="str">
        <f t="shared" si="9"/>
        <v>C</v>
      </c>
      <c r="E210" s="21">
        <f>VLOOKUP(B210,ESG!A:M,'2009'!$E$2,FALSE)</f>
        <v>60.194663199603703</v>
      </c>
      <c r="F210" s="11" t="b">
        <f t="shared" si="10"/>
        <v>0</v>
      </c>
      <c r="G210" s="23" t="str">
        <f t="shared" si="11"/>
        <v>B</v>
      </c>
      <c r="H210" s="11">
        <f>VLOOKUP(B210,NI!C:P,6,FALSE)</f>
        <v>3829000</v>
      </c>
      <c r="I210" s="11">
        <f>VLOOKUP(B210,EBITDA!B:O,6,FALSE)</f>
        <v>7723000</v>
      </c>
      <c r="J210" s="11">
        <f>VLOOKUP(B210,EQIT!B:O,6,FALSE)</f>
        <v>20066000</v>
      </c>
      <c r="K210" s="11">
        <f>VLOOKUP(B210,DEBT!B:O,6,FALSE)</f>
        <v>9744000</v>
      </c>
      <c r="L210" s="11">
        <f>VLOOKUP(B210,REV!B:O,6,FALSE)</f>
        <v>52425000</v>
      </c>
      <c r="M210" s="11">
        <f>VLOOKUP(B210,RoA!B:O,6,FALSE)</f>
        <v>8.02</v>
      </c>
      <c r="N210" s="11">
        <f>VLOOKUP(B210,RoE!B:O,6,FALSE)</f>
        <v>21.37</v>
      </c>
      <c r="O210" s="11">
        <f>VLOOKUP(B210,ASSET!B:P,6,FALSE)</f>
        <v>53660000</v>
      </c>
      <c r="P210" s="11">
        <f>VLOOKUP(B210,MCAP!B:P,6,FALSE)</f>
        <v>65019262</v>
      </c>
      <c r="Q210" s="11">
        <f>VLOOKUP(B210,MB!B:O,6,FALSE)</f>
        <v>2.95</v>
      </c>
    </row>
    <row r="211" spans="1:17" x14ac:dyDescent="0.3">
      <c r="A211" s="20" t="s">
        <v>317</v>
      </c>
      <c r="B211" s="20">
        <v>741410</v>
      </c>
      <c r="C211" s="21">
        <f>VLOOKUP(B211,ESGC!B:M,$C$2,FALSE)</f>
        <v>39.455603704944203</v>
      </c>
      <c r="D211" s="21" t="str">
        <f t="shared" si="9"/>
        <v>C</v>
      </c>
      <c r="E211" s="21">
        <f>VLOOKUP(B211,ESG!A:M,'2009'!$E$2,FALSE)</f>
        <v>61.847715346396399</v>
      </c>
      <c r="F211" s="11" t="b">
        <f t="shared" si="10"/>
        <v>0</v>
      </c>
      <c r="G211" s="23" t="str">
        <f t="shared" si="11"/>
        <v>B</v>
      </c>
      <c r="H211" s="11">
        <f>VLOOKUP(B211,NI!C:P,6,FALSE)</f>
        <v>852600</v>
      </c>
      <c r="I211" s="11">
        <f>VLOOKUP(B211,EBITDA!B:O,6,FALSE)</f>
        <v>1492200</v>
      </c>
      <c r="J211" s="11">
        <f>VLOOKUP(B211,EQIT!B:O,6,FALSE)</f>
        <v>8120500</v>
      </c>
      <c r="K211" s="11">
        <f>VLOOKUP(B211,DEBT!B:O,6,FALSE)</f>
        <v>2549600</v>
      </c>
      <c r="L211" s="11">
        <f>VLOOKUP(B211,REV!B:O,6,FALSE)</f>
        <v>10302800</v>
      </c>
      <c r="M211" s="11">
        <f>VLOOKUP(B211,RoA!B:O,6,FALSE)</f>
        <v>1.81</v>
      </c>
      <c r="N211" s="11">
        <f>VLOOKUP(B211,RoE!B:O,6,FALSE)</f>
        <v>11.11</v>
      </c>
      <c r="O211" s="11">
        <f>VLOOKUP(B211,ASSET!B:P,6,FALSE)</f>
        <v>54477000</v>
      </c>
      <c r="P211" s="11">
        <f>VLOOKUP(B211,MCAP!B:P,6,FALSE)</f>
        <v>6476917</v>
      </c>
      <c r="Q211" s="11" t="e">
        <f>VLOOKUP(B211,MB!B:O,6,FALSE)</f>
        <v>#N/A</v>
      </c>
    </row>
    <row r="212" spans="1:17" x14ac:dyDescent="0.3">
      <c r="A212" s="20" t="s">
        <v>324</v>
      </c>
      <c r="B212" s="20">
        <v>543487</v>
      </c>
      <c r="C212" s="21">
        <f>VLOOKUP(B212,ESGC!B:M,$C$2,FALSE)</f>
        <v>28.956768498724202</v>
      </c>
      <c r="D212" s="21" t="str">
        <f t="shared" si="9"/>
        <v>C</v>
      </c>
      <c r="E212" s="21">
        <f>VLOOKUP(B212,ESG!A:M,'2009'!$E$2,FALSE)</f>
        <v>50.266478173918998</v>
      </c>
      <c r="F212" s="11" t="b">
        <f t="shared" si="10"/>
        <v>0</v>
      </c>
      <c r="G212" s="23" t="str">
        <f t="shared" si="11"/>
        <v>B</v>
      </c>
      <c r="H212" s="11">
        <f>VLOOKUP(B212,NI!C:P,6,FALSE)</f>
        <v>1591000</v>
      </c>
      <c r="I212" s="11">
        <f>VLOOKUP(B212,EBITDA!B:O,6,FALSE)</f>
        <v>3124000</v>
      </c>
      <c r="J212" s="11">
        <f>VLOOKUP(B212,EQIT!B:O,6,FALSE)</f>
        <v>8704000</v>
      </c>
      <c r="K212" s="11">
        <f>VLOOKUP(B212,DEBT!B:O,6,FALSE)</f>
        <v>6773000</v>
      </c>
      <c r="L212" s="11">
        <f>VLOOKUP(B212,REV!B:O,6,FALSE)</f>
        <v>13619000</v>
      </c>
      <c r="M212" s="11">
        <f>VLOOKUP(B212,RoA!B:O,6,FALSE)</f>
        <v>8.5500000000000007</v>
      </c>
      <c r="N212" s="11">
        <f>VLOOKUP(B212,RoE!B:O,6,FALSE)</f>
        <v>20.47</v>
      </c>
      <c r="O212" s="11">
        <f>VLOOKUP(B212,ASSET!B:P,6,FALSE)</f>
        <v>21900000</v>
      </c>
      <c r="P212" s="11">
        <f>VLOOKUP(B212,MCAP!B:P,6,FALSE)</f>
        <v>18058002</v>
      </c>
      <c r="Q212" s="11">
        <f>VLOOKUP(B212,MB!B:O,6,FALSE)</f>
        <v>1.95</v>
      </c>
    </row>
    <row r="213" spans="1:17" x14ac:dyDescent="0.3">
      <c r="A213" s="20" t="s">
        <v>330</v>
      </c>
      <c r="B213" s="20">
        <v>921964</v>
      </c>
      <c r="C213" s="21">
        <f>VLOOKUP(B213,ESGC!B:M,$C$2,FALSE)</f>
        <v>37.709214881732201</v>
      </c>
      <c r="D213" s="21" t="str">
        <f t="shared" si="9"/>
        <v>C</v>
      </c>
      <c r="E213" s="21">
        <f>VLOOKUP(B213,ESG!A:M,'2009'!$E$2,FALSE)</f>
        <v>74.830194469346907</v>
      </c>
      <c r="F213" s="11" t="b">
        <f t="shared" si="10"/>
        <v>0</v>
      </c>
      <c r="G213" s="23" t="str">
        <f t="shared" si="11"/>
        <v>B</v>
      </c>
      <c r="H213" s="11">
        <f>VLOOKUP(B213,NI!C:P,6,FALSE)</f>
        <v>3307000</v>
      </c>
      <c r="I213" s="11">
        <f>VLOOKUP(B213,EBITDA!B:O,6,FALSE)</f>
        <v>7300000</v>
      </c>
      <c r="J213" s="11">
        <f>VLOOKUP(B213,EQIT!B:O,6,FALSE)</f>
        <v>33734000</v>
      </c>
      <c r="K213" s="11">
        <f>VLOOKUP(B213,DEBT!B:O,6,FALSE)</f>
        <v>12927000</v>
      </c>
      <c r="L213" s="11">
        <f>VLOOKUP(B213,REV!B:O,6,FALSE)</f>
        <v>36149000</v>
      </c>
      <c r="M213" s="11">
        <f>VLOOKUP(B213,RoA!B:O,6,FALSE)</f>
        <v>5.87</v>
      </c>
      <c r="N213" s="11">
        <f>VLOOKUP(B213,RoE!B:O,6,FALSE)</f>
        <v>10.01</v>
      </c>
      <c r="O213" s="11">
        <f>VLOOKUP(B213,ASSET!B:P,6,FALSE)</f>
        <v>63117000</v>
      </c>
      <c r="P213" s="11">
        <f>VLOOKUP(B213,MCAP!B:P,6,FALSE)</f>
        <v>58640175</v>
      </c>
      <c r="Q213" s="11">
        <f>VLOOKUP(B213,MB!B:O,6,FALSE)</f>
        <v>1.57</v>
      </c>
    </row>
    <row r="214" spans="1:17" x14ac:dyDescent="0.3">
      <c r="A214" s="20" t="s">
        <v>337</v>
      </c>
      <c r="B214" s="20">
        <v>905818</v>
      </c>
      <c r="C214" s="21">
        <f>VLOOKUP(B214,ESGC!B:M,$C$2,FALSE)</f>
        <v>38.321834701055103</v>
      </c>
      <c r="D214" s="21" t="str">
        <f t="shared" si="9"/>
        <v>C</v>
      </c>
      <c r="E214" s="21">
        <f>VLOOKUP(B214,ESG!A:M,'2009'!$E$2,FALSE)</f>
        <v>74.643669402110206</v>
      </c>
      <c r="F214" s="11" t="b">
        <f t="shared" si="10"/>
        <v>0</v>
      </c>
      <c r="G214" s="23" t="str">
        <f t="shared" si="11"/>
        <v>B</v>
      </c>
      <c r="H214" s="11">
        <f>VLOOKUP(B214,NI!C:P,6,FALSE)</f>
        <v>-545000</v>
      </c>
      <c r="I214" s="11">
        <f>VLOOKUP(B214,EBITDA!B:O,6,FALSE)</f>
        <v>88000</v>
      </c>
      <c r="J214" s="11">
        <f>VLOOKUP(B214,EQIT!B:O,6,FALSE)</f>
        <v>4044000</v>
      </c>
      <c r="K214" s="11">
        <f>VLOOKUP(B214,DEBT!B:O,6,FALSE)</f>
        <v>5690000</v>
      </c>
      <c r="L214" s="11">
        <f>VLOOKUP(B214,REV!B:O,6,FALSE)</f>
        <v>5528000</v>
      </c>
      <c r="M214" s="11">
        <f>VLOOKUP(B214,RoA!B:O,6,FALSE)</f>
        <v>-1.68</v>
      </c>
      <c r="N214" s="11">
        <f>VLOOKUP(B214,RoE!B:O,6,FALSE)</f>
        <v>-12.31</v>
      </c>
      <c r="O214" s="11">
        <f>VLOOKUP(B214,ASSET!B:P,6,FALSE)</f>
        <v>14951000</v>
      </c>
      <c r="P214" s="11">
        <f>VLOOKUP(B214,MCAP!B:P,6,FALSE)</f>
        <v>9117973</v>
      </c>
      <c r="Q214" s="11">
        <f>VLOOKUP(B214,MB!B:O,6,FALSE)</f>
        <v>2.0699999999999998</v>
      </c>
    </row>
    <row r="215" spans="1:17" x14ac:dyDescent="0.3">
      <c r="A215" s="20" t="s">
        <v>338</v>
      </c>
      <c r="B215" s="20">
        <v>904869</v>
      </c>
      <c r="C215" s="21">
        <f>VLOOKUP(B215,ESGC!B:M,$C$2,FALSE)</f>
        <v>37.824417281566703</v>
      </c>
      <c r="D215" s="21" t="str">
        <f t="shared" si="9"/>
        <v>C</v>
      </c>
      <c r="E215" s="21">
        <f>VLOOKUP(B215,ESG!A:M,'2009'!$E$2,FALSE)</f>
        <v>63.884128680780599</v>
      </c>
      <c r="F215" s="11" t="b">
        <f t="shared" si="10"/>
        <v>0</v>
      </c>
      <c r="G215" s="23" t="str">
        <f t="shared" si="11"/>
        <v>B</v>
      </c>
      <c r="H215" s="11">
        <f>VLOOKUP(B215,NI!C:P,6,FALSE)</f>
        <v>328000</v>
      </c>
      <c r="I215" s="11">
        <f>VLOOKUP(B215,EBITDA!B:O,6,FALSE)</f>
        <v>1038000</v>
      </c>
      <c r="J215" s="11">
        <f>VLOOKUP(B215,EQIT!B:O,6,FALSE)</f>
        <v>3664000</v>
      </c>
      <c r="K215" s="11">
        <f>VLOOKUP(B215,DEBT!B:O,6,FALSE)</f>
        <v>2903000</v>
      </c>
      <c r="L215" s="11">
        <f>VLOOKUP(B215,REV!B:O,6,FALSE)</f>
        <v>17099000</v>
      </c>
      <c r="M215" s="11">
        <f>VLOOKUP(B215,RoA!B:O,6,FALSE)</f>
        <v>3.29</v>
      </c>
      <c r="N215" s="11">
        <f>VLOOKUP(B215,RoE!B:O,6,FALSE)</f>
        <v>9.84</v>
      </c>
      <c r="O215" s="11">
        <f>VLOOKUP(B215,ASSET!B:P,6,FALSE)</f>
        <v>15094000</v>
      </c>
      <c r="P215" s="11">
        <f>VLOOKUP(B215,MCAP!B:P,6,FALSE)</f>
        <v>6049500</v>
      </c>
      <c r="Q215" s="11">
        <f>VLOOKUP(B215,MB!B:O,6,FALSE)</f>
        <v>1.48</v>
      </c>
    </row>
    <row r="216" spans="1:17" x14ac:dyDescent="0.3">
      <c r="A216" s="20" t="s">
        <v>344</v>
      </c>
      <c r="B216" s="20">
        <v>543542</v>
      </c>
      <c r="C216" s="21">
        <f>VLOOKUP(B216,ESGC!B:M,$C$2,FALSE)</f>
        <v>41.6070075757575</v>
      </c>
      <c r="D216" s="21" t="str">
        <f t="shared" si="9"/>
        <v>C</v>
      </c>
      <c r="E216" s="21">
        <f>VLOOKUP(B216,ESG!A:M,'2009'!$E$2,FALSE)</f>
        <v>64.944784382284297</v>
      </c>
      <c r="F216" s="11" t="b">
        <f t="shared" si="10"/>
        <v>0</v>
      </c>
      <c r="G216" s="23" t="str">
        <f t="shared" si="11"/>
        <v>B</v>
      </c>
      <c r="H216" s="11">
        <f>VLOOKUP(B216,NI!C:P,6,FALSE)</f>
        <v>375640</v>
      </c>
      <c r="I216" s="11">
        <f>VLOOKUP(B216,EBITDA!B:O,6,FALSE)</f>
        <v>598648</v>
      </c>
      <c r="J216" s="11">
        <f>VLOOKUP(B216,EQIT!B:O,6,FALSE)</f>
        <v>1737900</v>
      </c>
      <c r="K216" s="11">
        <f>VLOOKUP(B216,DEBT!B:O,6,FALSE)</f>
        <v>690125</v>
      </c>
      <c r="L216" s="11">
        <f>VLOOKUP(B216,REV!B:O,6,FALSE)</f>
        <v>1825184</v>
      </c>
      <c r="M216" s="11">
        <f>VLOOKUP(B216,RoA!B:O,6,FALSE)</f>
        <v>13.56</v>
      </c>
      <c r="N216" s="11">
        <f>VLOOKUP(B216,RoE!B:O,6,FALSE)</f>
        <v>22.03</v>
      </c>
      <c r="O216" s="11">
        <f>VLOOKUP(B216,ASSET!B:P,6,FALSE)</f>
        <v>2748128</v>
      </c>
      <c r="P216" s="11">
        <f>VLOOKUP(B216,MCAP!B:P,6,FALSE)</f>
        <v>6904205</v>
      </c>
      <c r="Q216" s="11">
        <f>VLOOKUP(B216,MB!B:O,6,FALSE)</f>
        <v>2.97</v>
      </c>
    </row>
    <row r="217" spans="1:17" x14ac:dyDescent="0.3">
      <c r="A217" s="20" t="s">
        <v>345</v>
      </c>
      <c r="B217" s="20">
        <v>878574</v>
      </c>
      <c r="C217" s="21">
        <f>VLOOKUP(B217,ESGC!B:M,$C$2,FALSE)</f>
        <v>37.131897775869703</v>
      </c>
      <c r="D217" s="21" t="str">
        <f t="shared" si="9"/>
        <v>C</v>
      </c>
      <c r="E217" s="21">
        <f>VLOOKUP(B217,ESG!A:M,'2009'!$E$2,FALSE)</f>
        <v>62.996189917936697</v>
      </c>
      <c r="F217" s="11" t="b">
        <f t="shared" si="10"/>
        <v>0</v>
      </c>
      <c r="G217" s="23" t="str">
        <f t="shared" si="11"/>
        <v>B</v>
      </c>
      <c r="H217" s="11">
        <f>VLOOKUP(B217,NI!C:P,6,FALSE)</f>
        <v>1071000</v>
      </c>
      <c r="I217" s="11">
        <f>VLOOKUP(B217,EBITDA!B:O,6,FALSE)</f>
        <v>2084000</v>
      </c>
      <c r="J217" s="11">
        <f>VLOOKUP(B217,EQIT!B:O,6,FALSE)</f>
        <v>1025000</v>
      </c>
      <c r="K217" s="11">
        <f>VLOOKUP(B217,DEBT!B:O,6,FALSE)</f>
        <v>3230000</v>
      </c>
      <c r="L217" s="11">
        <f>VLOOKUP(B217,REV!B:O,6,FALSE)</f>
        <v>10836000</v>
      </c>
      <c r="M217" s="11">
        <f>VLOOKUP(B217,RoA!B:O,6,FALSE)</f>
        <v>18.420000000000002</v>
      </c>
      <c r="N217" s="11">
        <f>VLOOKUP(B217,RoE!B:O,6,FALSE)</f>
        <v>233.59</v>
      </c>
      <c r="O217" s="11">
        <f>VLOOKUP(B217,ASSET!B:P,6,FALSE)</f>
        <v>6897000</v>
      </c>
      <c r="P217" s="11">
        <f>VLOOKUP(B217,MCAP!B:P,6,FALSE)</f>
        <v>16400930</v>
      </c>
      <c r="Q217" s="11">
        <f>VLOOKUP(B217,MB!B:O,6,FALSE)</f>
        <v>15.81</v>
      </c>
    </row>
    <row r="218" spans="1:17" x14ac:dyDescent="0.3">
      <c r="A218" s="20" t="s">
        <v>3</v>
      </c>
      <c r="B218" s="20">
        <v>312367</v>
      </c>
      <c r="C218" s="21">
        <f>VLOOKUP(B218,ESGC!B:M,$C$2,FALSE)</f>
        <v>34.065250097694403</v>
      </c>
      <c r="D218" s="21" t="str">
        <f t="shared" si="9"/>
        <v>C</v>
      </c>
      <c r="E218" s="21">
        <f>VLOOKUP(B218,ESG!A:M,'2009'!$E$2,FALSE)</f>
        <v>38.130500195388798</v>
      </c>
      <c r="F218" s="11" t="b">
        <f t="shared" si="10"/>
        <v>0</v>
      </c>
      <c r="G218" s="23" t="str">
        <f t="shared" si="11"/>
        <v>C</v>
      </c>
      <c r="H218" s="11">
        <f>VLOOKUP(B218,NI!C:P,6,FALSE)</f>
        <v>113000</v>
      </c>
      <c r="I218" s="11">
        <f>VLOOKUP(B218,EBITDA!B:O,6,FALSE)</f>
        <v>343000</v>
      </c>
      <c r="J218" s="11">
        <f>VLOOKUP(B218,EQIT!B:O,6,FALSE)</f>
        <v>10756000</v>
      </c>
      <c r="K218" s="11">
        <f>VLOOKUP(B218,DEBT!B:O,6,FALSE)</f>
        <v>0</v>
      </c>
      <c r="L218" s="11">
        <f>VLOOKUP(B218,REV!B:O,6,FALSE)</f>
        <v>4279000</v>
      </c>
      <c r="M218" s="11">
        <f>VLOOKUP(B218,RoA!B:O,6,FALSE)</f>
        <v>0.81</v>
      </c>
      <c r="N218" s="11">
        <f>VLOOKUP(B218,RoE!B:O,6,FALSE)</f>
        <v>1.01</v>
      </c>
      <c r="O218" s="11">
        <f>VLOOKUP(B218,ASSET!B:P,6,FALSE)</f>
        <v>13742000</v>
      </c>
      <c r="P218" s="11">
        <f>VLOOKUP(B218,MCAP!B:P,6,FALSE)</f>
        <v>13892290</v>
      </c>
      <c r="Q218" s="11">
        <f>VLOOKUP(B218,MB!B:O,6,FALSE)</f>
        <v>1.39</v>
      </c>
    </row>
    <row r="219" spans="1:17" x14ac:dyDescent="0.3">
      <c r="A219" s="20" t="s">
        <v>5</v>
      </c>
      <c r="B219" s="20" t="s">
        <v>351</v>
      </c>
      <c r="C219" s="21">
        <f>VLOOKUP(B219,ESGC!B:M,$C$2,FALSE)</f>
        <v>37.730193595624101</v>
      </c>
      <c r="D219" s="21" t="str">
        <f t="shared" si="9"/>
        <v>C</v>
      </c>
      <c r="E219" s="21">
        <f>VLOOKUP(B219,ESG!A:M,'2009'!$E$2,FALSE)</f>
        <v>37.730193595624101</v>
      </c>
      <c r="F219" s="11" t="b">
        <f t="shared" si="10"/>
        <v>1</v>
      </c>
      <c r="G219" s="23" t="str">
        <f t="shared" si="11"/>
        <v>C</v>
      </c>
      <c r="H219" s="11">
        <f>VLOOKUP(B219,NI!C:P,6,FALSE)</f>
        <v>270373</v>
      </c>
      <c r="I219" s="11">
        <f>VLOOKUP(B219,EBITDA!B:O,6,FALSE)</f>
        <v>599291</v>
      </c>
      <c r="J219" s="11">
        <f>VLOOKUP(B219,EQIT!B:O,6,FALSE)</f>
        <v>1282365</v>
      </c>
      <c r="K219" s="11">
        <f>VLOOKUP(B219,DEBT!B:O,6,FALSE)</f>
        <v>213799</v>
      </c>
      <c r="L219" s="11">
        <f>VLOOKUP(B219,REV!B:O,6,FALSE)</f>
        <v>5412623</v>
      </c>
      <c r="M219" s="11">
        <f>VLOOKUP(B219,RoA!B:O,6,FALSE)</f>
        <v>9.32</v>
      </c>
      <c r="N219" s="11">
        <f>VLOOKUP(B219,RoE!B:O,6,FALSE)</f>
        <v>22.94</v>
      </c>
      <c r="O219" s="11">
        <f>VLOOKUP(B219,ASSET!B:P,6,FALSE)</f>
        <v>3072963</v>
      </c>
      <c r="P219" s="11">
        <f>VLOOKUP(B219,MCAP!B:P,6,FALSE)</f>
        <v>3789859</v>
      </c>
      <c r="Q219" s="11">
        <f>VLOOKUP(B219,MB!B:O,6,FALSE)</f>
        <v>2.92</v>
      </c>
    </row>
    <row r="220" spans="1:17" x14ac:dyDescent="0.3">
      <c r="A220" s="20" t="s">
        <v>11</v>
      </c>
      <c r="B220" s="20">
        <v>277355</v>
      </c>
      <c r="C220" s="21">
        <f>VLOOKUP(B220,ESGC!B:M,$C$2,FALSE)</f>
        <v>36.647063423789703</v>
      </c>
      <c r="D220" s="21" t="str">
        <f t="shared" si="9"/>
        <v>C</v>
      </c>
      <c r="E220" s="21">
        <f>VLOOKUP(B220,ESG!A:M,'2009'!$E$2,FALSE)</f>
        <v>36.647063423789703</v>
      </c>
      <c r="F220" s="11" t="b">
        <f t="shared" si="10"/>
        <v>1</v>
      </c>
      <c r="G220" s="23" t="str">
        <f t="shared" si="11"/>
        <v>C</v>
      </c>
      <c r="H220" s="11">
        <f>VLOOKUP(B220,NI!C:P,6,FALSE)</f>
        <v>145913</v>
      </c>
      <c r="I220" s="11">
        <f>VLOOKUP(B220,EBITDA!B:O,6,FALSE)</f>
        <v>362565</v>
      </c>
      <c r="J220" s="11">
        <f>VLOOKUP(B220,EQIT!B:O,6,FALSE)</f>
        <v>1738722</v>
      </c>
      <c r="K220" s="11">
        <f>VLOOKUP(B220,DEBT!B:O,6,FALSE)</f>
        <v>199755</v>
      </c>
      <c r="L220" s="11">
        <f>VLOOKUP(B220,REV!B:O,6,FALSE)</f>
        <v>859773</v>
      </c>
      <c r="M220" s="11">
        <f>VLOOKUP(B220,RoA!B:O,6,FALSE)</f>
        <v>8.17</v>
      </c>
      <c r="N220" s="11">
        <f>VLOOKUP(B220,RoE!B:O,6,FALSE)</f>
        <v>8.82</v>
      </c>
      <c r="O220" s="11">
        <f>VLOOKUP(B220,ASSET!B:P,6,FALSE)</f>
        <v>1960356</v>
      </c>
      <c r="P220" s="11">
        <f>VLOOKUP(B220,MCAP!B:P,6,FALSE)</f>
        <v>4339433</v>
      </c>
      <c r="Q220" s="11">
        <f>VLOOKUP(B220,MB!B:O,6,FALSE)</f>
        <v>1.86</v>
      </c>
    </row>
    <row r="221" spans="1:17" x14ac:dyDescent="0.3">
      <c r="A221" s="20" t="s">
        <v>13</v>
      </c>
      <c r="B221" s="20">
        <v>325596</v>
      </c>
      <c r="C221" s="21">
        <f>VLOOKUP(B221,ESGC!B:M,$C$2,FALSE)</f>
        <v>26.693472306755901</v>
      </c>
      <c r="D221" s="21" t="str">
        <f t="shared" si="9"/>
        <v>C</v>
      </c>
      <c r="E221" s="21">
        <f>VLOOKUP(B221,ESG!A:M,'2009'!$E$2,FALSE)</f>
        <v>36.405812538040102</v>
      </c>
      <c r="F221" s="11" t="b">
        <f t="shared" si="10"/>
        <v>0</v>
      </c>
      <c r="G221" s="23" t="str">
        <f t="shared" si="11"/>
        <v>C</v>
      </c>
      <c r="H221" s="11">
        <f>VLOOKUP(B221,NI!C:P,6,FALSE)</f>
        <v>222000</v>
      </c>
      <c r="I221" s="11">
        <f>VLOOKUP(B221,EBITDA!B:O,6,FALSE)</f>
        <v>575000</v>
      </c>
      <c r="J221" s="11">
        <f>VLOOKUP(B221,EQIT!B:O,6,FALSE)</f>
        <v>3023100</v>
      </c>
      <c r="K221" s="11">
        <f>VLOOKUP(B221,DEBT!B:O,6,FALSE)</f>
        <v>1457800</v>
      </c>
      <c r="L221" s="11">
        <f>VLOOKUP(B221,REV!B:O,6,FALSE)</f>
        <v>2793000</v>
      </c>
      <c r="M221" s="11">
        <f>VLOOKUP(B221,RoA!B:O,6,FALSE)</f>
        <v>5.0999999999999996</v>
      </c>
      <c r="N221" s="11">
        <f>VLOOKUP(B221,RoE!B:O,6,FALSE)</f>
        <v>8.65</v>
      </c>
      <c r="O221" s="11">
        <f>VLOOKUP(B221,ASSET!B:P,6,FALSE)</f>
        <v>5951000</v>
      </c>
      <c r="P221" s="11">
        <f>VLOOKUP(B221,MCAP!B:P,6,FALSE)</f>
        <v>4887874</v>
      </c>
      <c r="Q221" s="11">
        <f>VLOOKUP(B221,MB!B:O,6,FALSE)</f>
        <v>1.29</v>
      </c>
    </row>
    <row r="222" spans="1:17" x14ac:dyDescent="0.3">
      <c r="A222" s="20" t="s">
        <v>18</v>
      </c>
      <c r="B222" s="20">
        <v>891399</v>
      </c>
      <c r="C222" s="21">
        <f>VLOOKUP(B222,ESGC!B:M,$C$2,FALSE)</f>
        <v>28.150376114413099</v>
      </c>
      <c r="D222" s="21" t="str">
        <f t="shared" si="9"/>
        <v>C</v>
      </c>
      <c r="E222" s="21">
        <f>VLOOKUP(B222,ESG!A:M,'2009'!$E$2,FALSE)</f>
        <v>43.800752228826099</v>
      </c>
      <c r="F222" s="11" t="b">
        <f t="shared" si="10"/>
        <v>0</v>
      </c>
      <c r="G222" s="23" t="str">
        <f t="shared" si="11"/>
        <v>C</v>
      </c>
      <c r="H222" s="11">
        <f>VLOOKUP(B222,NI!C:P,6,FALSE)</f>
        <v>902000</v>
      </c>
      <c r="I222" s="11">
        <f>VLOOKUP(B222,EBITDA!B:O,6,FALSE)</f>
        <v>1627000</v>
      </c>
      <c r="J222" s="11">
        <f>VLOOKUP(B222,EQIT!B:O,6,FALSE)</f>
        <v>5257000</v>
      </c>
      <c r="K222" s="11">
        <f>VLOOKUP(B222,DEBT!B:O,6,FALSE)</f>
        <v>393000</v>
      </c>
      <c r="L222" s="11">
        <f>VLOOKUP(B222,REV!B:O,6,FALSE)</f>
        <v>24509000</v>
      </c>
      <c r="M222" s="11">
        <f>VLOOKUP(B222,RoA!B:O,6,FALSE)</f>
        <v>8.41</v>
      </c>
      <c r="N222" s="11">
        <f>VLOOKUP(B222,RoE!B:O,6,FALSE)</f>
        <v>22.75</v>
      </c>
      <c r="O222" s="11">
        <f>VLOOKUP(B222,ASSET!B:P,6,FALSE)</f>
        <v>13795000</v>
      </c>
      <c r="P222" s="11">
        <f>VLOOKUP(B222,MCAP!B:P,6,FALSE)</f>
        <v>59726880</v>
      </c>
      <c r="Q222" s="11">
        <f>VLOOKUP(B222,MB!B:O,6,FALSE)</f>
        <v>7.42</v>
      </c>
    </row>
    <row r="223" spans="1:17" x14ac:dyDescent="0.3">
      <c r="A223" s="20" t="s">
        <v>23</v>
      </c>
      <c r="B223" s="20">
        <v>680902</v>
      </c>
      <c r="C223" s="21">
        <f>VLOOKUP(B223,ESGC!B:M,$C$2,FALSE)</f>
        <v>41.8691575781259</v>
      </c>
      <c r="D223" s="21" t="str">
        <f t="shared" si="9"/>
        <v>C</v>
      </c>
      <c r="E223" s="21">
        <f>VLOOKUP(B223,ESG!A:M,'2009'!$E$2,FALSE)</f>
        <v>41.8691575781259</v>
      </c>
      <c r="F223" s="11" t="b">
        <f t="shared" si="10"/>
        <v>1</v>
      </c>
      <c r="G223" s="23" t="str">
        <f t="shared" si="11"/>
        <v>C</v>
      </c>
      <c r="H223" s="11">
        <f>VLOOKUP(B223,NI!C:P,6,FALSE)</f>
        <v>246595</v>
      </c>
      <c r="I223" s="11">
        <f>VLOOKUP(B223,EBITDA!B:O,6,FALSE)</f>
        <v>1066905</v>
      </c>
      <c r="J223" s="11">
        <f>VLOOKUP(B223,EQIT!B:O,6,FALSE)</f>
        <v>3315082</v>
      </c>
      <c r="K223" s="11">
        <f>VLOOKUP(B223,DEBT!B:O,6,FALSE)</f>
        <v>4211581</v>
      </c>
      <c r="L223" s="11">
        <f>VLOOKUP(B223,REV!B:O,6,FALSE)</f>
        <v>1724114</v>
      </c>
      <c r="M223" s="11">
        <f>VLOOKUP(B223,RoA!B:O,6,FALSE)</f>
        <v>4.91</v>
      </c>
      <c r="N223" s="11">
        <f>VLOOKUP(B223,RoE!B:O,6,FALSE)</f>
        <v>7.82</v>
      </c>
      <c r="O223" s="11">
        <f>VLOOKUP(B223,ASSET!B:P,6,FALSE)</f>
        <v>8314483</v>
      </c>
      <c r="P223" s="11">
        <f>VLOOKUP(B223,MCAP!B:P,6,FALSE)</f>
        <v>17353136</v>
      </c>
      <c r="Q223" s="11">
        <f>VLOOKUP(B223,MB!B:O,6,FALSE)</f>
        <v>4.4800000000000004</v>
      </c>
    </row>
    <row r="224" spans="1:17" x14ac:dyDescent="0.3">
      <c r="A224" s="20" t="s">
        <v>25</v>
      </c>
      <c r="B224" s="20">
        <v>154680</v>
      </c>
      <c r="C224" s="21">
        <f>VLOOKUP(B224,ESGC!B:M,$C$2,FALSE)</f>
        <v>27.234056271981199</v>
      </c>
      <c r="D224" s="21" t="str">
        <f t="shared" si="9"/>
        <v>C</v>
      </c>
      <c r="E224" s="21">
        <f>VLOOKUP(B224,ESG!A:M,'2009'!$E$2,FALSE)</f>
        <v>27.234056271981199</v>
      </c>
      <c r="F224" s="11" t="b">
        <f t="shared" si="10"/>
        <v>1</v>
      </c>
      <c r="G224" s="23" t="str">
        <f t="shared" si="11"/>
        <v>C</v>
      </c>
      <c r="H224" s="11">
        <f>VLOOKUP(B224,NI!C:P,6,FALSE)</f>
        <v>511852</v>
      </c>
      <c r="I224" s="11">
        <f>VLOOKUP(B224,EBITDA!B:O,6,FALSE)</f>
        <v>981892</v>
      </c>
      <c r="J224" s="11">
        <f>VLOOKUP(B224,EQIT!B:O,6,FALSE)</f>
        <v>2716469</v>
      </c>
      <c r="K224" s="11">
        <f>VLOOKUP(B224,DEBT!B:O,6,FALSE)</f>
        <v>1178001</v>
      </c>
      <c r="L224" s="11">
        <f>VLOOKUP(B224,REV!B:O,6,FALSE)</f>
        <v>71759990</v>
      </c>
      <c r="M224" s="11">
        <f>VLOOKUP(B224,RoA!B:O,6,FALSE)</f>
        <v>4.22</v>
      </c>
      <c r="N224" s="11">
        <f>VLOOKUP(B224,RoE!B:O,6,FALSE)</f>
        <v>18.55</v>
      </c>
      <c r="O224" s="11">
        <f>VLOOKUP(B224,ASSET!B:P,6,FALSE)</f>
        <v>13572740</v>
      </c>
      <c r="P224" s="11">
        <f>VLOOKUP(B224,MCAP!B:P,6,FALSE)</f>
        <v>7506133</v>
      </c>
      <c r="Q224" s="11">
        <f>VLOOKUP(B224,MB!B:O,6,FALSE)</f>
        <v>2.38</v>
      </c>
    </row>
    <row r="225" spans="1:17" x14ac:dyDescent="0.3">
      <c r="A225" s="20" t="s">
        <v>27</v>
      </c>
      <c r="B225" s="20">
        <v>546075</v>
      </c>
      <c r="C225" s="21">
        <f>VLOOKUP(B225,ESGC!B:M,$C$2,FALSE)</f>
        <v>34.692388209680097</v>
      </c>
      <c r="D225" s="21" t="str">
        <f t="shared" si="9"/>
        <v>C</v>
      </c>
      <c r="E225" s="21">
        <f>VLOOKUP(B225,ESG!A:M,'2009'!$E$2,FALSE)</f>
        <v>34.692388209680097</v>
      </c>
      <c r="F225" s="11" t="b">
        <f t="shared" si="10"/>
        <v>1</v>
      </c>
      <c r="G225" s="23" t="str">
        <f t="shared" si="11"/>
        <v>C</v>
      </c>
      <c r="H225" s="11">
        <f>VLOOKUP(B225,NI!C:P,6,FALSE)</f>
        <v>317834</v>
      </c>
      <c r="I225" s="11">
        <f>VLOOKUP(B225,EBITDA!B:O,6,FALSE)</f>
        <v>581637</v>
      </c>
      <c r="J225" s="11">
        <f>VLOOKUP(B225,EQIT!B:O,6,FALSE)</f>
        <v>1746077</v>
      </c>
      <c r="K225" s="11">
        <f>VLOOKUP(B225,DEBT!B:O,6,FALSE)</f>
        <v>753449</v>
      </c>
      <c r="L225" s="11">
        <f>VLOOKUP(B225,REV!B:O,6,FALSE)</f>
        <v>2820065</v>
      </c>
      <c r="M225" s="11">
        <f>VLOOKUP(B225,RoA!B:O,6,FALSE)</f>
        <v>11</v>
      </c>
      <c r="N225" s="11">
        <f>VLOOKUP(B225,RoE!B:O,6,FALSE)</f>
        <v>20.54</v>
      </c>
      <c r="O225" s="11">
        <f>VLOOKUP(B225,ASSET!B:P,6,FALSE)</f>
        <v>3219184</v>
      </c>
      <c r="P225" s="11">
        <f>VLOOKUP(B225,MCAP!B:P,6,FALSE)</f>
        <v>7998834</v>
      </c>
      <c r="Q225" s="11">
        <f>VLOOKUP(B225,MB!B:O,6,FALSE)</f>
        <v>3.87</v>
      </c>
    </row>
    <row r="226" spans="1:17" x14ac:dyDescent="0.3">
      <c r="A226" s="20" t="s">
        <v>31</v>
      </c>
      <c r="B226" s="20">
        <v>921983</v>
      </c>
      <c r="C226" s="21">
        <f>VLOOKUP(B226,ESGC!B:M,$C$2,FALSE)</f>
        <v>39.862741456166397</v>
      </c>
      <c r="D226" s="21" t="str">
        <f t="shared" si="9"/>
        <v>C</v>
      </c>
      <c r="E226" s="21">
        <f>VLOOKUP(B226,ESG!A:M,'2009'!$E$2,FALSE)</f>
        <v>39.862741456166397</v>
      </c>
      <c r="F226" s="11" t="b">
        <f t="shared" si="10"/>
        <v>1</v>
      </c>
      <c r="G226" s="23" t="str">
        <f t="shared" si="11"/>
        <v>C</v>
      </c>
      <c r="H226" s="11">
        <f>VLOOKUP(B226,NI!C:P,6,FALSE)</f>
        <v>-291692</v>
      </c>
      <c r="I226" s="11">
        <f>VLOOKUP(B226,EBITDA!B:O,6,FALSE)</f>
        <v>5899049</v>
      </c>
      <c r="J226" s="11">
        <f>VLOOKUP(B226,EQIT!B:O,6,FALSE)</f>
        <v>15778621</v>
      </c>
      <c r="K226" s="11">
        <f>VLOOKUP(B226,DEBT!B:O,6,FALSE)</f>
        <v>5067716</v>
      </c>
      <c r="L226" s="11">
        <f>VLOOKUP(B226,REV!B:O,6,FALSE)</f>
        <v>8612650</v>
      </c>
      <c r="M226" s="11">
        <f>VLOOKUP(B226,RoA!B:O,6,FALSE)</f>
        <v>-0.41</v>
      </c>
      <c r="N226" s="11">
        <f>VLOOKUP(B226,RoE!B:O,6,FALSE)</f>
        <v>-1.81</v>
      </c>
      <c r="O226" s="11">
        <f>VLOOKUP(B226,ASSET!B:P,6,FALSE)</f>
        <v>28185743</v>
      </c>
      <c r="P226" s="11">
        <f>VLOOKUP(B226,MCAP!B:P,6,FALSE)</f>
        <v>34710205</v>
      </c>
      <c r="Q226" s="11">
        <f>VLOOKUP(B226,MB!B:O,6,FALSE)</f>
        <v>2</v>
      </c>
    </row>
    <row r="227" spans="1:17" x14ac:dyDescent="0.3">
      <c r="A227" s="20" t="s">
        <v>37</v>
      </c>
      <c r="B227" s="20" t="s">
        <v>355</v>
      </c>
      <c r="C227" s="21">
        <f>VLOOKUP(B227,ESGC!B:M,$C$2,FALSE)</f>
        <v>47.297695807514103</v>
      </c>
      <c r="D227" s="21" t="str">
        <f t="shared" si="9"/>
        <v>C</v>
      </c>
      <c r="E227" s="21">
        <f>VLOOKUP(B227,ESG!A:M,'2009'!$E$2,FALSE)</f>
        <v>47.297695807514103</v>
      </c>
      <c r="F227" s="11" t="b">
        <f t="shared" si="10"/>
        <v>1</v>
      </c>
      <c r="G227" s="23" t="str">
        <f t="shared" si="11"/>
        <v>C</v>
      </c>
      <c r="H227" s="11">
        <f>VLOOKUP(B227,NI!C:P,6,FALSE)</f>
        <v>430574</v>
      </c>
      <c r="I227" s="11">
        <f>VLOOKUP(B227,EBITDA!B:O,6,FALSE)</f>
        <v>866621</v>
      </c>
      <c r="J227" s="11">
        <f>VLOOKUP(B227,EQIT!B:O,6,FALSE)</f>
        <v>4658699</v>
      </c>
      <c r="K227" s="11">
        <f>VLOOKUP(B227,DEBT!B:O,6,FALSE)</f>
        <v>980218</v>
      </c>
      <c r="L227" s="11">
        <f>VLOOKUP(B227,REV!B:O,6,FALSE)</f>
        <v>8721708</v>
      </c>
      <c r="M227" s="11">
        <f>VLOOKUP(B227,RoA!B:O,6,FALSE)</f>
        <v>1.89</v>
      </c>
      <c r="N227" s="11">
        <f>VLOOKUP(B227,RoE!B:O,6,FALSE)</f>
        <v>9.73</v>
      </c>
      <c r="O227" s="11">
        <f>VLOOKUP(B227,ASSET!B:P,6,FALSE)</f>
        <v>25674556</v>
      </c>
      <c r="P227" s="11">
        <f>VLOOKUP(B227,MCAP!B:P,6,FALSE)</f>
        <v>3438804</v>
      </c>
      <c r="Q227" s="11">
        <f>VLOOKUP(B227,MB!B:O,6,FALSE)</f>
        <v>0.81</v>
      </c>
    </row>
    <row r="228" spans="1:17" x14ac:dyDescent="0.3">
      <c r="A228" s="20" t="s">
        <v>40</v>
      </c>
      <c r="B228" s="20">
        <v>912669</v>
      </c>
      <c r="C228" s="21">
        <f>VLOOKUP(B228,ESGC!B:M,$C$2,FALSE)</f>
        <v>34.302872215709201</v>
      </c>
      <c r="D228" s="21" t="str">
        <f t="shared" si="9"/>
        <v>C</v>
      </c>
      <c r="E228" s="21">
        <f>VLOOKUP(B228,ESG!A:M,'2009'!$E$2,FALSE)</f>
        <v>34.302872215709201</v>
      </c>
      <c r="F228" s="11" t="b">
        <f t="shared" si="10"/>
        <v>1</v>
      </c>
      <c r="G228" s="23" t="str">
        <f t="shared" si="11"/>
        <v>C</v>
      </c>
      <c r="H228" s="11">
        <f>VLOOKUP(B228,NI!C:P,6,FALSE)</f>
        <v>1328200</v>
      </c>
      <c r="I228" s="11">
        <f>VLOOKUP(B228,EBITDA!B:O,6,FALSE)</f>
        <v>2246100</v>
      </c>
      <c r="J228" s="11">
        <f>VLOOKUP(B228,EQIT!B:O,6,FALSE)</f>
        <v>5322600</v>
      </c>
      <c r="K228" s="11">
        <f>VLOOKUP(B228,DEBT!B:O,6,FALSE)</f>
        <v>775500</v>
      </c>
      <c r="L228" s="11">
        <f>VLOOKUP(B228,REV!B:O,6,FALSE)</f>
        <v>8867100</v>
      </c>
      <c r="M228" s="11">
        <f>VLOOKUP(B228,RoA!B:O,6,FALSE)</f>
        <v>5.53</v>
      </c>
      <c r="N228" s="11">
        <f>VLOOKUP(B228,RoE!B:O,6,FALSE)</f>
        <v>25.6</v>
      </c>
      <c r="O228" s="11">
        <f>VLOOKUP(B228,ASSET!B:P,6,FALSE)</f>
        <v>25307600</v>
      </c>
      <c r="P228" s="11">
        <f>VLOOKUP(B228,MCAP!B:P,6,FALSE)</f>
        <v>21482794</v>
      </c>
      <c r="Q228" s="11">
        <f>VLOOKUP(B228,MB!B:O,6,FALSE)</f>
        <v>3.62</v>
      </c>
    </row>
    <row r="229" spans="1:17" x14ac:dyDescent="0.3">
      <c r="A229" s="20" t="s">
        <v>41</v>
      </c>
      <c r="B229" s="20">
        <v>544616</v>
      </c>
      <c r="C229" s="21">
        <f>VLOOKUP(B229,ESGC!B:M,$C$2,FALSE)</f>
        <v>35.893926413562902</v>
      </c>
      <c r="D229" s="21" t="str">
        <f t="shared" si="9"/>
        <v>C</v>
      </c>
      <c r="E229" s="21">
        <f>VLOOKUP(B229,ESG!A:M,'2009'!$E$2,FALSE)</f>
        <v>35.893926413562902</v>
      </c>
      <c r="F229" s="11" t="b">
        <f t="shared" si="10"/>
        <v>1</v>
      </c>
      <c r="G229" s="23" t="str">
        <f t="shared" si="11"/>
        <v>C</v>
      </c>
      <c r="H229" s="11">
        <f>VLOOKUP(B229,NI!C:P,6,FALSE)</f>
        <v>657049</v>
      </c>
      <c r="I229" s="11">
        <f>VLOOKUP(B229,EBITDA!B:O,6,FALSE)</f>
        <v>1360382</v>
      </c>
      <c r="J229" s="11">
        <f>VLOOKUP(B229,EQIT!B:O,6,FALSE)</f>
        <v>-433074</v>
      </c>
      <c r="K229" s="11">
        <f>VLOOKUP(B229,DEBT!B:O,6,FALSE)</f>
        <v>2782603</v>
      </c>
      <c r="L229" s="11">
        <f>VLOOKUP(B229,REV!B:O,6,FALSE)</f>
        <v>6816824</v>
      </c>
      <c r="M229" s="11">
        <f>VLOOKUP(B229,RoA!B:O,6,FALSE)</f>
        <v>14.36</v>
      </c>
      <c r="N229" s="11" t="str">
        <f>VLOOKUP(B229,RoE!B:O,6,FALSE)</f>
        <v>NA</v>
      </c>
      <c r="O229" s="11">
        <f>VLOOKUP(B229,ASSET!B:P,6,FALSE)</f>
        <v>5259338</v>
      </c>
      <c r="P229" s="11">
        <f>VLOOKUP(B229,MCAP!B:P,6,FALSE)</f>
        <v>8030114</v>
      </c>
      <c r="Q229" s="11">
        <f>VLOOKUP(B229,MB!B:O,6,FALSE)</f>
        <v>-10.46</v>
      </c>
    </row>
    <row r="230" spans="1:17" x14ac:dyDescent="0.3">
      <c r="A230" s="20" t="s">
        <v>42</v>
      </c>
      <c r="B230" s="20">
        <v>130502</v>
      </c>
      <c r="C230" s="21">
        <f>VLOOKUP(B230,ESGC!B:M,$C$2,FALSE)</f>
        <v>48.671819210041903</v>
      </c>
      <c r="D230" s="21" t="str">
        <f t="shared" si="9"/>
        <v>C</v>
      </c>
      <c r="E230" s="21">
        <f>VLOOKUP(B230,ESG!A:M,'2009'!$E$2,FALSE)</f>
        <v>48.671819210041903</v>
      </c>
      <c r="F230" s="11" t="b">
        <f t="shared" si="10"/>
        <v>1</v>
      </c>
      <c r="G230" s="23" t="str">
        <f t="shared" si="11"/>
        <v>C</v>
      </c>
      <c r="H230" s="11">
        <f>VLOOKUP(B230,NI!C:P,6,FALSE)</f>
        <v>91760</v>
      </c>
      <c r="I230" s="11">
        <f>VLOOKUP(B230,EBITDA!B:O,6,FALSE)</f>
        <v>435041</v>
      </c>
      <c r="J230" s="11">
        <f>VLOOKUP(B230,EQIT!B:O,6,FALSE)</f>
        <v>3050127</v>
      </c>
      <c r="K230" s="11">
        <f>VLOOKUP(B230,DEBT!B:O,6,FALSE)</f>
        <v>3974872</v>
      </c>
      <c r="L230" s="11">
        <f>VLOOKUP(B230,REV!B:O,6,FALSE)</f>
        <v>851582</v>
      </c>
      <c r="M230" s="11">
        <f>VLOOKUP(B230,RoA!B:O,6,FALSE)</f>
        <v>3.46</v>
      </c>
      <c r="N230" s="11">
        <f>VLOOKUP(B230,RoE!B:O,6,FALSE)</f>
        <v>5.22</v>
      </c>
      <c r="O230" s="11">
        <f>VLOOKUP(B230,ASSET!B:P,6,FALSE)</f>
        <v>7457605</v>
      </c>
      <c r="P230" s="11">
        <f>VLOOKUP(B230,MCAP!B:P,6,FALSE)</f>
        <v>6694343</v>
      </c>
      <c r="Q230" s="11">
        <f>VLOOKUP(B230,MB!B:O,6,FALSE)</f>
        <v>1.98</v>
      </c>
    </row>
    <row r="231" spans="1:17" x14ac:dyDescent="0.3">
      <c r="A231" s="20" t="s">
        <v>49</v>
      </c>
      <c r="B231" s="20">
        <v>992305</v>
      </c>
      <c r="C231" s="21">
        <f>VLOOKUP(B231,ESGC!B:M,$C$2,FALSE)</f>
        <v>31.024172899824499</v>
      </c>
      <c r="D231" s="21" t="str">
        <f t="shared" si="9"/>
        <v>C</v>
      </c>
      <c r="E231" s="21">
        <f>VLOOKUP(B231,ESG!A:M,'2009'!$E$2,FALSE)</f>
        <v>43.969249754451297</v>
      </c>
      <c r="F231" s="11" t="b">
        <f t="shared" si="10"/>
        <v>0</v>
      </c>
      <c r="G231" s="23" t="str">
        <f t="shared" si="11"/>
        <v>C</v>
      </c>
      <c r="H231" s="11">
        <f>VLOOKUP(B231,NI!C:P,6,FALSE)</f>
        <v>729000</v>
      </c>
      <c r="I231" s="11">
        <f>VLOOKUP(B231,EBITDA!B:O,6,FALSE)</f>
        <v>1972000</v>
      </c>
      <c r="J231" s="11">
        <f>VLOOKUP(B231,EQIT!B:O,6,FALSE)</f>
        <v>16191000</v>
      </c>
      <c r="K231" s="11">
        <f>VLOOKUP(B231,DEBT!B:O,6,FALSE)</f>
        <v>29482000</v>
      </c>
      <c r="L231" s="11">
        <f>VLOOKUP(B231,REV!B:O,6,FALSE)</f>
        <v>10824000</v>
      </c>
      <c r="M231" s="11">
        <f>VLOOKUP(B231,RoA!B:O,6,FALSE)</f>
        <v>0.83</v>
      </c>
      <c r="N231" s="11">
        <f>VLOOKUP(B231,RoE!B:O,6,FALSE)</f>
        <v>5</v>
      </c>
      <c r="O231" s="11">
        <f>VLOOKUP(B231,ASSET!B:P,6,FALSE)</f>
        <v>165195000</v>
      </c>
      <c r="P231" s="11">
        <f>VLOOKUP(B231,MCAP!B:P,6,FALSE)</f>
        <v>17498958</v>
      </c>
      <c r="Q231" s="11">
        <f>VLOOKUP(B231,MB!B:O,6,FALSE)</f>
        <v>1.17</v>
      </c>
    </row>
    <row r="232" spans="1:17" x14ac:dyDescent="0.3">
      <c r="A232" s="20" t="s">
        <v>51</v>
      </c>
      <c r="B232" s="20">
        <v>874227</v>
      </c>
      <c r="C232" s="21">
        <f>VLOOKUP(B232,ESGC!B:M,$C$2,FALSE)</f>
        <v>27.430425296339699</v>
      </c>
      <c r="D232" s="21" t="str">
        <f t="shared" si="9"/>
        <v>C</v>
      </c>
      <c r="E232" s="21">
        <f>VLOOKUP(B232,ESG!A:M,'2009'!$E$2,FALSE)</f>
        <v>27.430425296339699</v>
      </c>
      <c r="F232" s="11" t="b">
        <f t="shared" si="10"/>
        <v>1</v>
      </c>
      <c r="G232" s="23" t="str">
        <f t="shared" si="11"/>
        <v>C</v>
      </c>
      <c r="H232" s="11">
        <f>VLOOKUP(B232,NI!C:P,6,FALSE)</f>
        <v>8055000</v>
      </c>
      <c r="I232" s="11">
        <f>VLOOKUP(B232,EBITDA!B:O,6,FALSE)</f>
        <v>16671000</v>
      </c>
      <c r="J232" s="11">
        <f>VLOOKUP(B232,EQIT!B:O,6,FALSE)</f>
        <v>131102000</v>
      </c>
      <c r="K232" s="11">
        <f>VLOOKUP(B232,DEBT!B:O,6,FALSE)</f>
        <v>37909000</v>
      </c>
      <c r="L232" s="11">
        <f>VLOOKUP(B232,REV!B:O,6,FALSE)</f>
        <v>112024000</v>
      </c>
      <c r="M232" s="11">
        <f>VLOOKUP(B232,RoA!B:O,6,FALSE)</f>
        <v>3.31</v>
      </c>
      <c r="N232" s="11">
        <f>VLOOKUP(B232,RoE!B:O,6,FALSE)</f>
        <v>6.7</v>
      </c>
      <c r="O232" s="11">
        <f>VLOOKUP(B232,ASSET!B:P,6,FALSE)</f>
        <v>297119000</v>
      </c>
      <c r="P232" s="11">
        <f>VLOOKUP(B232,MCAP!B:P,6,FALSE)</f>
        <v>153933501</v>
      </c>
      <c r="Q232" s="11">
        <f>VLOOKUP(B232,MB!B:O,6,FALSE)</f>
        <v>1.19</v>
      </c>
    </row>
    <row r="233" spans="1:17" x14ac:dyDescent="0.3">
      <c r="A233" s="20" t="s">
        <v>53</v>
      </c>
      <c r="B233" s="20">
        <v>545725</v>
      </c>
      <c r="C233" s="21">
        <f>VLOOKUP(B233,ESGC!B:M,$C$2,FALSE)</f>
        <v>29.312221396731001</v>
      </c>
      <c r="D233" s="21" t="str">
        <f t="shared" si="9"/>
        <v>C</v>
      </c>
      <c r="E233" s="21">
        <f>VLOOKUP(B233,ESG!A:M,'2009'!$E$2,FALSE)</f>
        <v>46.124442793462102</v>
      </c>
      <c r="F233" s="11" t="b">
        <f t="shared" si="10"/>
        <v>0</v>
      </c>
      <c r="G233" s="23" t="str">
        <f t="shared" si="11"/>
        <v>C</v>
      </c>
      <c r="H233" s="11">
        <f>VLOOKUP(B233,NI!C:P,6,FALSE)</f>
        <v>968000</v>
      </c>
      <c r="I233" s="11">
        <f>VLOOKUP(B233,EBITDA!B:O,6,FALSE)</f>
        <v>1787900</v>
      </c>
      <c r="J233" s="11">
        <f>VLOOKUP(B233,EQIT!B:O,6,FALSE)</f>
        <v>6221000</v>
      </c>
      <c r="K233" s="11">
        <f>VLOOKUP(B233,DEBT!B:O,6,FALSE)</f>
        <v>1099969</v>
      </c>
      <c r="L233" s="11">
        <f>VLOOKUP(B233,REV!B:O,6,FALSE)</f>
        <v>4426700</v>
      </c>
      <c r="M233" s="11">
        <f>VLOOKUP(B233,RoA!B:O,6,FALSE)</f>
        <v>11.6</v>
      </c>
      <c r="N233" s="11">
        <f>VLOOKUP(B233,RoE!B:O,6,FALSE)</f>
        <v>16.100000000000001</v>
      </c>
      <c r="O233" s="11">
        <f>VLOOKUP(B233,ASSET!B:P,6,FALSE)</f>
        <v>8552000</v>
      </c>
      <c r="P233" s="11">
        <f>VLOOKUP(B233,MCAP!B:P,6,FALSE)</f>
        <v>14704743</v>
      </c>
      <c r="Q233" s="11">
        <f>VLOOKUP(B233,MB!B:O,6,FALSE)</f>
        <v>2.3199999999999998</v>
      </c>
    </row>
    <row r="234" spans="1:17" x14ac:dyDescent="0.3">
      <c r="A234" s="20" t="s">
        <v>56</v>
      </c>
      <c r="B234" s="20">
        <v>325824</v>
      </c>
      <c r="C234" s="21">
        <f>VLOOKUP(B234,ESGC!B:M,$C$2,FALSE)</f>
        <v>49.7246338357036</v>
      </c>
      <c r="D234" s="21" t="str">
        <f t="shared" si="9"/>
        <v>C</v>
      </c>
      <c r="E234" s="21">
        <f>VLOOKUP(B234,ESG!A:M,'2009'!$E$2,FALSE)</f>
        <v>49.7246338357036</v>
      </c>
      <c r="F234" s="11" t="b">
        <f t="shared" si="10"/>
        <v>1</v>
      </c>
      <c r="G234" s="23" t="str">
        <f t="shared" si="11"/>
        <v>C</v>
      </c>
      <c r="H234" s="11">
        <f>VLOOKUP(B234,NI!C:P,6,FALSE)</f>
        <v>-1025000</v>
      </c>
      <c r="I234" s="11">
        <f>VLOOKUP(B234,EBITDA!B:O,6,FALSE)</f>
        <v>-61000</v>
      </c>
      <c r="J234" s="11">
        <f>VLOOKUP(B234,EQIT!B:O,6,FALSE)</f>
        <v>12301000</v>
      </c>
      <c r="K234" s="11">
        <f>VLOOKUP(B234,DEBT!B:O,6,FALSE)</f>
        <v>5918000</v>
      </c>
      <c r="L234" s="11">
        <f>VLOOKUP(B234,REV!B:O,6,FALSE)</f>
        <v>8188000</v>
      </c>
      <c r="M234" s="11">
        <f>VLOOKUP(B234,RoA!B:O,6,FALSE)</f>
        <v>-2.91</v>
      </c>
      <c r="N234" s="11">
        <f>VLOOKUP(B234,RoE!B:O,6,FALSE)</f>
        <v>-8.0500000000000007</v>
      </c>
      <c r="O234" s="11">
        <f>VLOOKUP(B234,ASSET!B:P,6,FALSE)</f>
        <v>25177000</v>
      </c>
      <c r="P234" s="11">
        <f>VLOOKUP(B234,MCAP!B:P,6,FALSE)</f>
        <v>13596785</v>
      </c>
      <c r="Q234" s="11">
        <f>VLOOKUP(B234,MB!B:O,6,FALSE)</f>
        <v>1.34</v>
      </c>
    </row>
    <row r="235" spans="1:17" x14ac:dyDescent="0.3">
      <c r="A235" s="20" t="s">
        <v>59</v>
      </c>
      <c r="B235" s="20">
        <v>879628</v>
      </c>
      <c r="C235" s="21">
        <f>VLOOKUP(B235,ESGC!B:M,$C$2,FALSE)</f>
        <v>28.954759571306599</v>
      </c>
      <c r="D235" s="21" t="str">
        <f t="shared" si="9"/>
        <v>C</v>
      </c>
      <c r="E235" s="21">
        <f>VLOOKUP(B235,ESG!A:M,'2009'!$E$2,FALSE)</f>
        <v>28.954759571306599</v>
      </c>
      <c r="F235" s="11" t="b">
        <f t="shared" si="10"/>
        <v>1</v>
      </c>
      <c r="G235" s="23" t="str">
        <f t="shared" si="11"/>
        <v>C</v>
      </c>
      <c r="H235" s="11">
        <f>VLOOKUP(B235,NI!C:P,6,FALSE)</f>
        <v>360830</v>
      </c>
      <c r="I235" s="11">
        <f>VLOOKUP(B235,EBITDA!B:O,6,FALSE)</f>
        <v>617575</v>
      </c>
      <c r="J235" s="11">
        <f>VLOOKUP(B235,EQIT!B:O,6,FALSE)</f>
        <v>1079900</v>
      </c>
      <c r="K235" s="11">
        <f>VLOOKUP(B235,DEBT!B:O,6,FALSE)</f>
        <v>77258</v>
      </c>
      <c r="L235" s="11">
        <f>VLOOKUP(B235,REV!B:O,6,FALSE)</f>
        <v>7577189</v>
      </c>
      <c r="M235" s="11">
        <f>VLOOKUP(B235,RoA!B:O,6,FALSE)</f>
        <v>19.93</v>
      </c>
      <c r="N235" s="11">
        <f>VLOOKUP(B235,RoE!B:O,6,FALSE)</f>
        <v>33</v>
      </c>
      <c r="O235" s="11">
        <f>VLOOKUP(B235,ASSET!B:P,6,FALSE)</f>
        <v>1819826</v>
      </c>
      <c r="P235" s="11">
        <f>VLOOKUP(B235,MCAP!B:P,6,FALSE)</f>
        <v>9813666</v>
      </c>
      <c r="Q235" s="11">
        <f>VLOOKUP(B235,MB!B:O,6,FALSE)</f>
        <v>9.15</v>
      </c>
    </row>
    <row r="236" spans="1:17" x14ac:dyDescent="0.3">
      <c r="A236" s="20" t="s">
        <v>60</v>
      </c>
      <c r="B236" s="20">
        <v>755148</v>
      </c>
      <c r="C236" s="21">
        <f>VLOOKUP(B236,ESGC!B:M,$C$2,FALSE)</f>
        <v>38.1936537108</v>
      </c>
      <c r="D236" s="21" t="str">
        <f t="shared" si="9"/>
        <v>C</v>
      </c>
      <c r="E236" s="21">
        <f>VLOOKUP(B236,ESG!A:M,'2009'!$E$2,FALSE)</f>
        <v>38.1936537108</v>
      </c>
      <c r="F236" s="11" t="b">
        <f t="shared" si="10"/>
        <v>1</v>
      </c>
      <c r="G236" s="23" t="str">
        <f t="shared" si="11"/>
        <v>C</v>
      </c>
      <c r="H236" s="11">
        <f>VLOOKUP(B236,NI!C:P,6,FALSE)</f>
        <v>-149871</v>
      </c>
      <c r="I236" s="11">
        <f>VLOOKUP(B236,EBITDA!B:O,6,FALSE)</f>
        <v>-31013</v>
      </c>
      <c r="J236" s="11">
        <f>VLOOKUP(B236,EQIT!B:O,6,FALSE)</f>
        <v>108373</v>
      </c>
      <c r="K236" s="11">
        <f>VLOOKUP(B236,DEBT!B:O,6,FALSE)</f>
        <v>436012</v>
      </c>
      <c r="L236" s="11">
        <f>VLOOKUP(B236,REV!B:O,6,FALSE)</f>
        <v>852632</v>
      </c>
      <c r="M236" s="11">
        <f>VLOOKUP(B236,RoA!B:O,6,FALSE)</f>
        <v>-8.9600000000000009</v>
      </c>
      <c r="N236" s="11">
        <f>VLOOKUP(B236,RoE!B:O,6,FALSE)</f>
        <v>-142.5</v>
      </c>
      <c r="O236" s="11">
        <f>VLOOKUP(B236,ASSET!B:P,6,FALSE)</f>
        <v>1321087</v>
      </c>
      <c r="P236" s="11">
        <f>VLOOKUP(B236,MCAP!B:P,6,FALSE)</f>
        <v>1609208</v>
      </c>
      <c r="Q236" s="11">
        <f>VLOOKUP(B236,MB!B:O,6,FALSE)</f>
        <v>17.649999999999999</v>
      </c>
    </row>
    <row r="237" spans="1:17" x14ac:dyDescent="0.3">
      <c r="A237" s="20" t="s">
        <v>64</v>
      </c>
      <c r="B237" s="20">
        <v>877723</v>
      </c>
      <c r="C237" s="21">
        <f>VLOOKUP(B237,ESGC!B:M,$C$2,FALSE)</f>
        <v>37.959915231310298</v>
      </c>
      <c r="D237" s="21" t="str">
        <f t="shared" si="9"/>
        <v>C</v>
      </c>
      <c r="E237" s="21">
        <f>VLOOKUP(B237,ESG!A:M,'2009'!$E$2,FALSE)</f>
        <v>37.959915231310298</v>
      </c>
      <c r="F237" s="11" t="b">
        <f t="shared" si="10"/>
        <v>1</v>
      </c>
      <c r="G237" s="23" t="str">
        <f t="shared" si="11"/>
        <v>C</v>
      </c>
      <c r="H237" s="11">
        <f>VLOOKUP(B237,NI!C:P,6,FALSE)</f>
        <v>59213</v>
      </c>
      <c r="I237" s="11">
        <f>VLOOKUP(B237,EBITDA!B:O,6,FALSE)</f>
        <v>157625</v>
      </c>
      <c r="J237" s="11">
        <f>VLOOKUP(B237,EQIT!B:O,6,FALSE)</f>
        <v>1593067</v>
      </c>
      <c r="K237" s="11">
        <f>VLOOKUP(B237,DEBT!B:O,6,FALSE)</f>
        <v>337047</v>
      </c>
      <c r="L237" s="11">
        <f>VLOOKUP(B237,REV!B:O,6,FALSE)</f>
        <v>6973966</v>
      </c>
      <c r="M237" s="11">
        <f>VLOOKUP(B237,RoA!B:O,6,FALSE)</f>
        <v>2.78</v>
      </c>
      <c r="N237" s="11">
        <f>VLOOKUP(B237,RoE!B:O,6,FALSE)</f>
        <v>3.84</v>
      </c>
      <c r="O237" s="11">
        <f>VLOOKUP(B237,ASSET!B:P,6,FALSE)</f>
        <v>2276024</v>
      </c>
      <c r="P237" s="11">
        <f>VLOOKUP(B237,MCAP!B:P,6,FALSE)</f>
        <v>5344506</v>
      </c>
      <c r="Q237" s="11">
        <f>VLOOKUP(B237,MB!B:O,6,FALSE)</f>
        <v>2.17</v>
      </c>
    </row>
    <row r="238" spans="1:17" x14ac:dyDescent="0.3">
      <c r="A238" s="20" t="s">
        <v>71</v>
      </c>
      <c r="B238" s="20">
        <v>904842</v>
      </c>
      <c r="C238" s="21">
        <f>VLOOKUP(B238,ESGC!B:M,$C$2,FALSE)</f>
        <v>33.0243684992571</v>
      </c>
      <c r="D238" s="21" t="str">
        <f t="shared" si="9"/>
        <v>C</v>
      </c>
      <c r="E238" s="21">
        <f>VLOOKUP(B238,ESG!A:M,'2009'!$E$2,FALSE)</f>
        <v>33.0243684992571</v>
      </c>
      <c r="F238" s="11" t="b">
        <f t="shared" si="10"/>
        <v>1</v>
      </c>
      <c r="G238" s="23" t="str">
        <f t="shared" si="11"/>
        <v>C</v>
      </c>
      <c r="H238" s="11">
        <f>VLOOKUP(B238,NI!C:P,6,FALSE)</f>
        <v>372000</v>
      </c>
      <c r="I238" s="11">
        <f>VLOOKUP(B238,EBITDA!B:O,6,FALSE)</f>
        <v>1920000</v>
      </c>
      <c r="J238" s="11">
        <f>VLOOKUP(B238,EQIT!B:O,6,FALSE)</f>
        <v>2639000</v>
      </c>
      <c r="K238" s="11">
        <f>VLOOKUP(B238,DEBT!B:O,6,FALSE)</f>
        <v>10278000</v>
      </c>
      <c r="L238" s="11">
        <f>VLOOKUP(B238,REV!B:O,6,FALSE)</f>
        <v>8281000</v>
      </c>
      <c r="M238" s="11">
        <f>VLOOKUP(B238,RoA!B:O,6,FALSE)</f>
        <v>4.01</v>
      </c>
      <c r="N238" s="11">
        <f>VLOOKUP(B238,RoE!B:O,6,FALSE)</f>
        <v>15.91</v>
      </c>
      <c r="O238" s="11">
        <f>VLOOKUP(B238,ASSET!B:P,6,FALSE)</f>
        <v>19773000</v>
      </c>
      <c r="P238" s="11">
        <f>VLOOKUP(B238,MCAP!B:P,6,FALSE)</f>
        <v>5673410</v>
      </c>
      <c r="Q238" s="11">
        <f>VLOOKUP(B238,MB!B:O,6,FALSE)</f>
        <v>1.73</v>
      </c>
    </row>
    <row r="239" spans="1:17" x14ac:dyDescent="0.3">
      <c r="A239" s="20" t="s">
        <v>76</v>
      </c>
      <c r="B239" s="20" t="s">
        <v>359</v>
      </c>
      <c r="C239" s="21">
        <f>VLOOKUP(B239,ESGC!B:M,$C$2,FALSE)</f>
        <v>29.7180723602232</v>
      </c>
      <c r="D239" s="21" t="str">
        <f t="shared" si="9"/>
        <v>C</v>
      </c>
      <c r="E239" s="21">
        <f>VLOOKUP(B239,ESG!A:M,'2009'!$E$2,FALSE)</f>
        <v>29.7180723602232</v>
      </c>
      <c r="F239" s="11" t="b">
        <f t="shared" si="10"/>
        <v>1</v>
      </c>
      <c r="G239" s="23" t="str">
        <f t="shared" si="11"/>
        <v>C</v>
      </c>
      <c r="H239" s="11">
        <f>VLOOKUP(B239,NI!C:P,6,FALSE)</f>
        <v>-311943</v>
      </c>
      <c r="I239" s="11">
        <f>VLOOKUP(B239,EBITDA!B:O,6,FALSE)</f>
        <v>-206413</v>
      </c>
      <c r="J239" s="11">
        <f>VLOOKUP(B239,EQIT!B:O,6,FALSE)</f>
        <v>2038106</v>
      </c>
      <c r="K239" s="11">
        <f>VLOOKUP(B239,DEBT!B:O,6,FALSE)</f>
        <v>392793</v>
      </c>
      <c r="L239" s="11">
        <f>VLOOKUP(B239,REV!B:O,6,FALSE)</f>
        <v>1009794</v>
      </c>
      <c r="M239" s="11">
        <f>VLOOKUP(B239,RoA!B:O,6,FALSE)</f>
        <v>-7.92</v>
      </c>
      <c r="N239" s="11">
        <f>VLOOKUP(B239,RoE!B:O,6,FALSE)</f>
        <v>-14.22</v>
      </c>
      <c r="O239" s="11">
        <f>VLOOKUP(B239,ASSET!B:P,6,FALSE)</f>
        <v>3444537</v>
      </c>
      <c r="P239" s="11">
        <f>VLOOKUP(B239,MCAP!B:P,6,FALSE)</f>
        <v>4378320</v>
      </c>
      <c r="Q239" s="11">
        <f>VLOOKUP(B239,MB!B:O,6,FALSE)</f>
        <v>1.74</v>
      </c>
    </row>
    <row r="240" spans="1:17" x14ac:dyDescent="0.3">
      <c r="A240" s="20" t="s">
        <v>77</v>
      </c>
      <c r="B240" s="20">
        <v>951545</v>
      </c>
      <c r="C240" s="21">
        <f>VLOOKUP(B240,ESGC!B:M,$C$2,FALSE)</f>
        <v>32.2340502242319</v>
      </c>
      <c r="D240" s="21" t="str">
        <f t="shared" si="9"/>
        <v>C</v>
      </c>
      <c r="E240" s="21">
        <f>VLOOKUP(B240,ESG!A:M,'2009'!$E$2,FALSE)</f>
        <v>32.2340502242319</v>
      </c>
      <c r="F240" s="11" t="b">
        <f t="shared" si="10"/>
        <v>1</v>
      </c>
      <c r="G240" s="23" t="str">
        <f t="shared" si="11"/>
        <v>C</v>
      </c>
      <c r="H240" s="11" t="e">
        <f>VLOOKUP(B240,NI!C:P,6,FALSE)</f>
        <v>#N/A</v>
      </c>
      <c r="I240" s="11">
        <f>VLOOKUP(B240,EBITDA!B:O,6,FALSE)</f>
        <v>675000</v>
      </c>
      <c r="J240" s="11">
        <f>VLOOKUP(B240,EQIT!B:O,6,FALSE)</f>
        <v>4093000</v>
      </c>
      <c r="K240" s="11">
        <f>VLOOKUP(B240,DEBT!B:O,6,FALSE)</f>
        <v>839000</v>
      </c>
      <c r="L240" s="11">
        <f>VLOOKUP(B240,REV!B:O,6,FALSE)</f>
        <v>4034000</v>
      </c>
      <c r="M240" s="11">
        <f>VLOOKUP(B240,RoA!B:O,6,FALSE)</f>
        <v>3.38</v>
      </c>
      <c r="N240" s="11">
        <f>VLOOKUP(B240,RoE!B:O,6,FALSE)</f>
        <v>10.95</v>
      </c>
      <c r="O240" s="11">
        <f>VLOOKUP(B240,ASSET!B:P,6,FALSE)</f>
        <v>14440000</v>
      </c>
      <c r="P240" s="11">
        <f>VLOOKUP(B240,MCAP!B:P,6,FALSE)</f>
        <v>4250880</v>
      </c>
      <c r="Q240" s="11">
        <f>VLOOKUP(B240,MB!B:O,6,FALSE)</f>
        <v>1.03</v>
      </c>
    </row>
    <row r="241" spans="1:17" x14ac:dyDescent="0.3">
      <c r="A241" s="20" t="s">
        <v>81</v>
      </c>
      <c r="B241" s="20">
        <v>867705</v>
      </c>
      <c r="C241" s="21">
        <f>VLOOKUP(B241,ESGC!B:M,$C$2,FALSE)</f>
        <v>38.776648158285703</v>
      </c>
      <c r="D241" s="21" t="str">
        <f t="shared" si="9"/>
        <v>C</v>
      </c>
      <c r="E241" s="21">
        <f>VLOOKUP(B241,ESG!A:M,'2009'!$E$2,FALSE)</f>
        <v>38.776648158285703</v>
      </c>
      <c r="F241" s="11" t="b">
        <f t="shared" si="10"/>
        <v>1</v>
      </c>
      <c r="G241" s="23" t="str">
        <f t="shared" si="11"/>
        <v>C</v>
      </c>
      <c r="H241" s="11">
        <f>VLOOKUP(B241,NI!C:P,6,FALSE)</f>
        <v>191017</v>
      </c>
      <c r="I241" s="11">
        <f>VLOOKUP(B241,EBITDA!B:O,6,FALSE)</f>
        <v>332895</v>
      </c>
      <c r="J241" s="11">
        <f>VLOOKUP(B241,EQIT!B:O,6,FALSE)</f>
        <v>2188507</v>
      </c>
      <c r="K241" s="11">
        <f>VLOOKUP(B241,DEBT!B:O,6,FALSE)</f>
        <v>0</v>
      </c>
      <c r="L241" s="11">
        <f>VLOOKUP(B241,REV!B:O,6,FALSE)</f>
        <v>1614088</v>
      </c>
      <c r="M241" s="11">
        <f>VLOOKUP(B241,RoA!B:O,6,FALSE)</f>
        <v>6.67</v>
      </c>
      <c r="N241" s="11">
        <f>VLOOKUP(B241,RoE!B:O,6,FALSE)</f>
        <v>9.3000000000000007</v>
      </c>
      <c r="O241" s="11">
        <f>VLOOKUP(B241,ASSET!B:P,6,FALSE)</f>
        <v>3053203</v>
      </c>
      <c r="P241" s="11">
        <f>VLOOKUP(B241,MCAP!B:P,6,FALSE)</f>
        <v>7598360</v>
      </c>
      <c r="Q241" s="11">
        <f>VLOOKUP(B241,MB!B:O,6,FALSE)</f>
        <v>3.11</v>
      </c>
    </row>
    <row r="242" spans="1:17" x14ac:dyDescent="0.3">
      <c r="A242" s="20" t="s">
        <v>83</v>
      </c>
      <c r="B242" s="20" t="s">
        <v>360</v>
      </c>
      <c r="C242" s="21">
        <f>VLOOKUP(B242,ESGC!B:M,$C$2,FALSE)</f>
        <v>45.014687849510103</v>
      </c>
      <c r="D242" s="21" t="str">
        <f t="shared" si="9"/>
        <v>C</v>
      </c>
      <c r="E242" s="21">
        <f>VLOOKUP(B242,ESG!A:M,'2009'!$E$2,FALSE)</f>
        <v>45.014687849510103</v>
      </c>
      <c r="F242" s="11" t="b">
        <f t="shared" si="10"/>
        <v>1</v>
      </c>
      <c r="G242" s="23" t="str">
        <f t="shared" si="11"/>
        <v>C</v>
      </c>
      <c r="H242" s="11">
        <f>VLOOKUP(B242,NI!C:P,6,FALSE)</f>
        <v>825800</v>
      </c>
      <c r="I242" s="11">
        <f>VLOOKUP(B242,EBITDA!B:O,6,FALSE)</f>
        <v>1808700</v>
      </c>
      <c r="J242" s="11">
        <f>VLOOKUP(B242,EQIT!B:O,6,FALSE)</f>
        <v>19301000</v>
      </c>
      <c r="K242" s="11">
        <f>VLOOKUP(B242,DEBT!B:O,6,FALSE)</f>
        <v>2314500</v>
      </c>
      <c r="L242" s="11">
        <f>VLOOKUP(B242,REV!B:O,6,FALSE)</f>
        <v>2612800</v>
      </c>
      <c r="M242" s="11">
        <f>VLOOKUP(B242,RoA!B:O,6,FALSE)</f>
        <v>2.15</v>
      </c>
      <c r="N242" s="11">
        <f>VLOOKUP(B242,RoE!B:O,6,FALSE)</f>
        <v>4.3499999999999996</v>
      </c>
      <c r="O242" s="11">
        <f>VLOOKUP(B242,ASSET!B:P,6,FALSE)</f>
        <v>35651000</v>
      </c>
      <c r="P242" s="11">
        <f>VLOOKUP(B242,MCAP!B:P,6,FALSE)</f>
        <v>22346077</v>
      </c>
      <c r="Q242" s="11">
        <f>VLOOKUP(B242,MB!B:O,6,FALSE)</f>
        <v>1.05</v>
      </c>
    </row>
    <row r="243" spans="1:17" x14ac:dyDescent="0.3">
      <c r="A243" s="20" t="s">
        <v>92</v>
      </c>
      <c r="B243" s="20">
        <v>937083</v>
      </c>
      <c r="C243" s="21">
        <f>VLOOKUP(B243,ESGC!B:M,$C$2,FALSE)</f>
        <v>36.466131646093302</v>
      </c>
      <c r="D243" s="21" t="str">
        <f t="shared" si="9"/>
        <v>C</v>
      </c>
      <c r="E243" s="21">
        <f>VLOOKUP(B243,ESG!A:M,'2009'!$E$2,FALSE)</f>
        <v>36.466131646093302</v>
      </c>
      <c r="F243" s="11" t="b">
        <f t="shared" si="10"/>
        <v>1</v>
      </c>
      <c r="G243" s="23" t="str">
        <f t="shared" si="11"/>
        <v>C</v>
      </c>
      <c r="H243" s="11">
        <f>VLOOKUP(B243,NI!C:P,6,FALSE)</f>
        <v>-301400</v>
      </c>
      <c r="I243" s="11">
        <f>VLOOKUP(B243,EBITDA!B:O,6,FALSE)</f>
        <v>183800</v>
      </c>
      <c r="J243" s="11">
        <f>VLOOKUP(B243,EQIT!B:O,6,FALSE)</f>
        <v>1908300</v>
      </c>
      <c r="K243" s="11">
        <f>VLOOKUP(B243,DEBT!B:O,6,FALSE)</f>
        <v>4433600</v>
      </c>
      <c r="L243" s="11">
        <f>VLOOKUP(B243,REV!B:O,6,FALSE)</f>
        <v>3654600</v>
      </c>
      <c r="M243" s="11">
        <f>VLOOKUP(B243,RoA!B:O,6,FALSE)</f>
        <v>-1.03</v>
      </c>
      <c r="N243" s="11">
        <f>VLOOKUP(B243,RoE!B:O,6,FALSE)</f>
        <v>-12.9</v>
      </c>
      <c r="O243" s="11">
        <f>VLOOKUP(B243,ASSET!B:P,6,FALSE)</f>
        <v>8036500</v>
      </c>
      <c r="P243" s="11">
        <f>VLOOKUP(B243,MCAP!B:P,6,FALSE)</f>
        <v>3490964</v>
      </c>
      <c r="Q243" s="11">
        <f>VLOOKUP(B243,MB!B:O,6,FALSE)</f>
        <v>11.14</v>
      </c>
    </row>
    <row r="244" spans="1:17" x14ac:dyDescent="0.3">
      <c r="A244" s="20" t="s">
        <v>93</v>
      </c>
      <c r="B244" s="20">
        <v>938928</v>
      </c>
      <c r="C244" s="21">
        <f>VLOOKUP(B244,ESGC!B:M,$C$2,FALSE)</f>
        <v>31.265781404995899</v>
      </c>
      <c r="D244" s="21" t="str">
        <f t="shared" si="9"/>
        <v>C</v>
      </c>
      <c r="E244" s="21">
        <f>VLOOKUP(B244,ESG!A:M,'2009'!$E$2,FALSE)</f>
        <v>31.265781404995899</v>
      </c>
      <c r="F244" s="11" t="b">
        <f t="shared" si="10"/>
        <v>1</v>
      </c>
      <c r="G244" s="23" t="str">
        <f t="shared" si="11"/>
        <v>C</v>
      </c>
      <c r="H244" s="11">
        <f>VLOOKUP(B244,NI!C:P,6,FALSE)</f>
        <v>100548</v>
      </c>
      <c r="I244" s="11">
        <f>VLOOKUP(B244,EBITDA!B:O,6,FALSE)</f>
        <v>238573</v>
      </c>
      <c r="J244" s="11">
        <f>VLOOKUP(B244,EQIT!B:O,6,FALSE)</f>
        <v>1540342</v>
      </c>
      <c r="K244" s="11">
        <f>VLOOKUP(B244,DEBT!B:O,6,FALSE)</f>
        <v>781474</v>
      </c>
      <c r="L244" s="11">
        <f>VLOOKUP(B244,REV!B:O,6,FALSE)</f>
        <v>1080421</v>
      </c>
      <c r="M244" s="11">
        <f>VLOOKUP(B244,RoA!B:O,6,FALSE)</f>
        <v>4.75</v>
      </c>
      <c r="N244" s="11">
        <f>VLOOKUP(B244,RoE!B:O,6,FALSE)</f>
        <v>6.8</v>
      </c>
      <c r="O244" s="11">
        <f>VLOOKUP(B244,ASSET!B:P,6,FALSE)</f>
        <v>2524126</v>
      </c>
      <c r="P244" s="11">
        <f>VLOOKUP(B244,MCAP!B:P,6,FALSE)</f>
        <v>1724690</v>
      </c>
      <c r="Q244" s="11">
        <f>VLOOKUP(B244,MB!B:O,6,FALSE)</f>
        <v>0.88</v>
      </c>
    </row>
    <row r="245" spans="1:17" x14ac:dyDescent="0.3">
      <c r="A245" s="20" t="s">
        <v>96</v>
      </c>
      <c r="B245" s="20">
        <v>687197</v>
      </c>
      <c r="C245" s="21">
        <f>VLOOKUP(B245,ESGC!B:M,$C$2,FALSE)</f>
        <v>39.941394207806802</v>
      </c>
      <c r="D245" s="21" t="str">
        <f t="shared" si="9"/>
        <v>C</v>
      </c>
      <c r="E245" s="21">
        <f>VLOOKUP(B245,ESG!A:M,'2009'!$E$2,FALSE)</f>
        <v>39.941394207806802</v>
      </c>
      <c r="F245" s="11" t="b">
        <f t="shared" si="10"/>
        <v>1</v>
      </c>
      <c r="G245" s="23" t="str">
        <f t="shared" si="11"/>
        <v>C</v>
      </c>
      <c r="H245" s="11">
        <f>VLOOKUP(B245,NI!C:P,6,FALSE)</f>
        <v>-135138</v>
      </c>
      <c r="I245" s="11">
        <f>VLOOKUP(B245,EBITDA!B:O,6,FALSE)</f>
        <v>765940</v>
      </c>
      <c r="J245" s="11">
        <f>VLOOKUP(B245,EQIT!B:O,6,FALSE)</f>
        <v>2933845</v>
      </c>
      <c r="K245" s="11">
        <f>VLOOKUP(B245,DEBT!B:O,6,FALSE)</f>
        <v>6579150</v>
      </c>
      <c r="L245" s="11">
        <f>VLOOKUP(B245,REV!B:O,6,FALSE)</f>
        <v>1685407</v>
      </c>
      <c r="M245" s="11">
        <f>VLOOKUP(B245,RoA!B:O,6,FALSE)</f>
        <v>1.53</v>
      </c>
      <c r="N245" s="11">
        <f>VLOOKUP(B245,RoE!B:O,6,FALSE)</f>
        <v>-4.79</v>
      </c>
      <c r="O245" s="11">
        <f>VLOOKUP(B245,ASSET!B:P,6,FALSE)</f>
        <v>10956606</v>
      </c>
      <c r="P245" s="11">
        <f>VLOOKUP(B245,MCAP!B:P,6,FALSE)</f>
        <v>11428167</v>
      </c>
      <c r="Q245" s="11">
        <f>VLOOKUP(B245,MB!B:O,6,FALSE)</f>
        <v>3.07</v>
      </c>
    </row>
    <row r="246" spans="1:17" x14ac:dyDescent="0.3">
      <c r="A246" s="20" t="s">
        <v>100</v>
      </c>
      <c r="B246" s="20">
        <v>325922</v>
      </c>
      <c r="C246" s="21">
        <f>VLOOKUP(B246,ESGC!B:M,$C$2,FALSE)</f>
        <v>36.186163680008903</v>
      </c>
      <c r="D246" s="21" t="str">
        <f t="shared" si="9"/>
        <v>C</v>
      </c>
      <c r="E246" s="21">
        <f>VLOOKUP(B246,ESG!A:M,'2009'!$E$2,FALSE)</f>
        <v>36.186163680008903</v>
      </c>
      <c r="F246" s="11" t="b">
        <f t="shared" si="10"/>
        <v>1</v>
      </c>
      <c r="G246" s="23" t="str">
        <f t="shared" si="11"/>
        <v>C</v>
      </c>
      <c r="H246" s="11">
        <f>VLOOKUP(B246,NI!C:P,6,FALSE)</f>
        <v>-545300</v>
      </c>
      <c r="I246" s="11">
        <f>VLOOKUP(B246,EBITDA!B:O,6,FALSE)</f>
        <v>-429400</v>
      </c>
      <c r="J246" s="11">
        <f>VLOOKUP(B246,EQIT!B:O,6,FALSE)</f>
        <v>2259600</v>
      </c>
      <c r="K246" s="11">
        <f>VLOOKUP(B246,DEBT!B:O,6,FALSE)</f>
        <v>3277300</v>
      </c>
      <c r="L246" s="11">
        <f>VLOOKUP(B246,REV!B:O,6,FALSE)</f>
        <v>3657600</v>
      </c>
      <c r="M246" s="11">
        <f>VLOOKUP(B246,RoA!B:O,6,FALSE)</f>
        <v>-6.77</v>
      </c>
      <c r="N246" s="11">
        <f>VLOOKUP(B246,RoE!B:O,6,FALSE)</f>
        <v>-21.41</v>
      </c>
      <c r="O246" s="11">
        <f>VLOOKUP(B246,ASSET!B:P,6,FALSE)</f>
        <v>6756600</v>
      </c>
      <c r="P246" s="11">
        <f>VLOOKUP(B246,MCAP!B:P,6,FALSE)</f>
        <v>3451017</v>
      </c>
      <c r="Q246" s="11">
        <f>VLOOKUP(B246,MB!B:O,6,FALSE)</f>
        <v>1.86</v>
      </c>
    </row>
    <row r="247" spans="1:17" x14ac:dyDescent="0.3">
      <c r="A247" s="20" t="s">
        <v>101</v>
      </c>
      <c r="B247" s="20">
        <v>912941</v>
      </c>
      <c r="C247" s="21">
        <f>VLOOKUP(B247,ESGC!B:M,$C$2,FALSE)</f>
        <v>40.783557230896598</v>
      </c>
      <c r="D247" s="21" t="str">
        <f t="shared" si="9"/>
        <v>C</v>
      </c>
      <c r="E247" s="21">
        <f>VLOOKUP(B247,ESG!A:M,'2009'!$E$2,FALSE)</f>
        <v>40.783557230896598</v>
      </c>
      <c r="F247" s="11" t="b">
        <f t="shared" si="10"/>
        <v>1</v>
      </c>
      <c r="G247" s="23" t="str">
        <f t="shared" si="11"/>
        <v>C</v>
      </c>
      <c r="H247" s="11">
        <f>VLOOKUP(B247,NI!C:P,6,FALSE)</f>
        <v>1151704</v>
      </c>
      <c r="I247" s="11">
        <f>VLOOKUP(B247,EBITDA!B:O,6,FALSE)</f>
        <v>1889097</v>
      </c>
      <c r="J247" s="11">
        <f>VLOOKUP(B247,EQIT!B:O,6,FALSE)</f>
        <v>11630176</v>
      </c>
      <c r="K247" s="11">
        <f>VLOOKUP(B247,DEBT!B:O,6,FALSE)</f>
        <v>2933209</v>
      </c>
      <c r="L247" s="11">
        <f>VLOOKUP(B247,REV!B:O,6,FALSE)</f>
        <v>11184938</v>
      </c>
      <c r="M247" s="11">
        <f>VLOOKUP(B247,RoA!B:O,6,FALSE)</f>
        <v>6.64</v>
      </c>
      <c r="N247" s="11">
        <f>VLOOKUP(B247,RoE!B:O,6,FALSE)</f>
        <v>10.74</v>
      </c>
      <c r="O247" s="11">
        <f>VLOOKUP(B247,ASSET!B:P,6,FALSE)</f>
        <v>19595420</v>
      </c>
      <c r="P247" s="11">
        <f>VLOOKUP(B247,MCAP!B:P,6,FALSE)</f>
        <v>24269672</v>
      </c>
      <c r="Q247" s="11">
        <f>VLOOKUP(B247,MB!B:O,6,FALSE)</f>
        <v>1.87</v>
      </c>
    </row>
    <row r="248" spans="1:17" x14ac:dyDescent="0.3">
      <c r="A248" s="20" t="s">
        <v>102</v>
      </c>
      <c r="B248" s="20">
        <v>152719</v>
      </c>
      <c r="C248" s="21">
        <f>VLOOKUP(B248,ESGC!B:M,$C$2,FALSE)</f>
        <v>25.876861697736199</v>
      </c>
      <c r="D248" s="21" t="str">
        <f t="shared" si="9"/>
        <v>C</v>
      </c>
      <c r="E248" s="21">
        <f>VLOOKUP(B248,ESG!A:M,'2009'!$E$2,FALSE)</f>
        <v>45.415695226458404</v>
      </c>
      <c r="F248" s="11" t="b">
        <f t="shared" si="10"/>
        <v>0</v>
      </c>
      <c r="G248" s="23" t="str">
        <f t="shared" si="11"/>
        <v>C</v>
      </c>
      <c r="H248" s="11">
        <f>VLOOKUP(B248,NI!C:P,6,FALSE)</f>
        <v>372200</v>
      </c>
      <c r="I248" s="11">
        <f>VLOOKUP(B248,EBITDA!B:O,6,FALSE)</f>
        <v>903900</v>
      </c>
      <c r="J248" s="11">
        <f>VLOOKUP(B248,EQIT!B:O,6,FALSE)</f>
        <v>1606100</v>
      </c>
      <c r="K248" s="11">
        <f>VLOOKUP(B248,DEBT!B:O,6,FALSE)</f>
        <v>1841200</v>
      </c>
      <c r="L248" s="11">
        <f>VLOOKUP(B248,REV!B:O,6,FALSE)</f>
        <v>7217500</v>
      </c>
      <c r="M248" s="11">
        <f>VLOOKUP(B248,RoA!B:O,6,FALSE)</f>
        <v>9.07</v>
      </c>
      <c r="N248" s="11">
        <f>VLOOKUP(B248,RoE!B:O,6,FALSE)</f>
        <v>24.69</v>
      </c>
      <c r="O248" s="11">
        <f>VLOOKUP(B248,ASSET!B:P,6,FALSE)</f>
        <v>5025300</v>
      </c>
      <c r="P248" s="11">
        <f>VLOOKUP(B248,MCAP!B:P,6,FALSE)</f>
        <v>4885251</v>
      </c>
      <c r="Q248" s="11">
        <f>VLOOKUP(B248,MB!B:O,6,FALSE)</f>
        <v>2.74</v>
      </c>
    </row>
    <row r="249" spans="1:17" x14ac:dyDescent="0.3">
      <c r="A249" s="20" t="s">
        <v>105</v>
      </c>
      <c r="B249" s="20">
        <v>510209</v>
      </c>
      <c r="C249" s="21">
        <f>VLOOKUP(B249,ESGC!B:M,$C$2,FALSE)</f>
        <v>37.878103542120201</v>
      </c>
      <c r="D249" s="21" t="str">
        <f t="shared" si="9"/>
        <v>C</v>
      </c>
      <c r="E249" s="21">
        <f>VLOOKUP(B249,ESG!A:M,'2009'!$E$2,FALSE)</f>
        <v>37.878103542120201</v>
      </c>
      <c r="F249" s="11" t="b">
        <f t="shared" si="10"/>
        <v>1</v>
      </c>
      <c r="G249" s="23" t="str">
        <f t="shared" si="11"/>
        <v>C</v>
      </c>
      <c r="H249" s="11">
        <f>VLOOKUP(B249,NI!C:P,6,FALSE)</f>
        <v>274258</v>
      </c>
      <c r="I249" s="11">
        <f>VLOOKUP(B249,EBITDA!B:O,6,FALSE)</f>
        <v>437277</v>
      </c>
      <c r="J249" s="11">
        <f>VLOOKUP(B249,EQIT!B:O,6,FALSE)</f>
        <v>1832105</v>
      </c>
      <c r="K249" s="11">
        <f>VLOOKUP(B249,DEBT!B:O,6,FALSE)</f>
        <v>469325</v>
      </c>
      <c r="L249" s="11">
        <f>VLOOKUP(B249,REV!B:O,6,FALSE)</f>
        <v>2159916</v>
      </c>
      <c r="M249" s="11">
        <f>VLOOKUP(B249,RoA!B:O,6,FALSE)</f>
        <v>9.57</v>
      </c>
      <c r="N249" s="11">
        <f>VLOOKUP(B249,RoE!B:O,6,FALSE)</f>
        <v>16.04</v>
      </c>
      <c r="O249" s="11">
        <f>VLOOKUP(B249,ASSET!B:P,6,FALSE)</f>
        <v>3074223</v>
      </c>
      <c r="P249" s="11">
        <f>VLOOKUP(B249,MCAP!B:P,6,FALSE)</f>
        <v>5169990</v>
      </c>
      <c r="Q249" s="11">
        <f>VLOOKUP(B249,MB!B:O,6,FALSE)</f>
        <v>2.81</v>
      </c>
    </row>
    <row r="250" spans="1:17" x14ac:dyDescent="0.3">
      <c r="A250" s="20" t="s">
        <v>106</v>
      </c>
      <c r="B250" s="20">
        <v>271980</v>
      </c>
      <c r="C250" s="21">
        <f>VLOOKUP(B250,ESGC!B:M,$C$2,FALSE)</f>
        <v>31.777725098407199</v>
      </c>
      <c r="D250" s="21" t="str">
        <f t="shared" si="9"/>
        <v>C</v>
      </c>
      <c r="E250" s="21">
        <f>VLOOKUP(B250,ESG!A:M,'2009'!$E$2,FALSE)</f>
        <v>48.6431694950601</v>
      </c>
      <c r="F250" s="11" t="b">
        <f t="shared" si="10"/>
        <v>0</v>
      </c>
      <c r="G250" s="23" t="str">
        <f t="shared" si="11"/>
        <v>C</v>
      </c>
      <c r="H250" s="11">
        <f>VLOOKUP(B250,NI!C:P,6,FALSE)</f>
        <v>-2479000</v>
      </c>
      <c r="I250" s="11">
        <f>VLOOKUP(B250,EBITDA!B:O,6,FALSE)</f>
        <v>-2069000</v>
      </c>
      <c r="J250" s="11">
        <f>VLOOKUP(B250,EQIT!B:O,6,FALSE)</f>
        <v>15570000</v>
      </c>
      <c r="K250" s="11">
        <f>VLOOKUP(B250,DEBT!B:O,6,FALSE)</f>
        <v>7279000</v>
      </c>
      <c r="L250" s="11">
        <f>VLOOKUP(B250,REV!B:O,6,FALSE)</f>
        <v>7631000</v>
      </c>
      <c r="M250" s="11">
        <f>VLOOKUP(B250,RoA!B:O,6,FALSE)</f>
        <v>-7.31</v>
      </c>
      <c r="N250" s="11">
        <f>VLOOKUP(B250,RoE!B:O,6,FALSE)</f>
        <v>-15.19</v>
      </c>
      <c r="O250" s="11">
        <f>VLOOKUP(B250,ASSET!B:P,6,FALSE)</f>
        <v>29686000</v>
      </c>
      <c r="P250" s="11">
        <f>VLOOKUP(B250,MCAP!B:P,6,FALSE)</f>
        <v>32832450</v>
      </c>
      <c r="Q250" s="11">
        <f>VLOOKUP(B250,MB!B:O,6,FALSE)</f>
        <v>2.02</v>
      </c>
    </row>
    <row r="251" spans="1:17" x14ac:dyDescent="0.3">
      <c r="A251" s="20" t="s">
        <v>107</v>
      </c>
      <c r="B251" s="20" t="s">
        <v>361</v>
      </c>
      <c r="C251" s="21">
        <f>VLOOKUP(B251,ESGC!B:M,$C$2,FALSE)</f>
        <v>40.285718226329202</v>
      </c>
      <c r="D251" s="21" t="str">
        <f t="shared" si="9"/>
        <v>C</v>
      </c>
      <c r="E251" s="21">
        <f>VLOOKUP(B251,ESG!A:M,'2009'!$E$2,FALSE)</f>
        <v>40.285718226329202</v>
      </c>
      <c r="F251" s="11" t="b">
        <f t="shared" si="10"/>
        <v>1</v>
      </c>
      <c r="G251" s="23" t="str">
        <f t="shared" si="11"/>
        <v>C</v>
      </c>
      <c r="H251" s="11">
        <f>VLOOKUP(B251,NI!C:P,6,FALSE)</f>
        <v>552000</v>
      </c>
      <c r="I251" s="11">
        <f>VLOOKUP(B251,EBITDA!B:O,6,FALSE)</f>
        <v>1372000</v>
      </c>
      <c r="J251" s="11">
        <f>VLOOKUP(B251,EQIT!B:O,6,FALSE)</f>
        <v>6206000</v>
      </c>
      <c r="K251" s="11">
        <f>VLOOKUP(B251,DEBT!B:O,6,FALSE)</f>
        <v>3495000</v>
      </c>
      <c r="L251" s="11">
        <f>VLOOKUP(B251,REV!B:O,6,FALSE)</f>
        <v>3516000</v>
      </c>
      <c r="M251" s="11">
        <f>VLOOKUP(B251,RoA!B:O,6,FALSE)</f>
        <v>6.4</v>
      </c>
      <c r="N251" s="11">
        <f>VLOOKUP(B251,RoE!B:O,6,FALSE)</f>
        <v>9.4</v>
      </c>
      <c r="O251" s="11">
        <f>VLOOKUP(B251,ASSET!B:P,6,FALSE)</f>
        <v>10965000</v>
      </c>
      <c r="P251" s="11">
        <f>VLOOKUP(B251,MCAP!B:P,6,FALSE)</f>
        <v>8710280</v>
      </c>
      <c r="Q251" s="11">
        <f>VLOOKUP(B251,MB!B:O,6,FALSE)</f>
        <v>1.35</v>
      </c>
    </row>
    <row r="252" spans="1:17" x14ac:dyDescent="0.3">
      <c r="A252" s="20" t="s">
        <v>109</v>
      </c>
      <c r="B252" s="20">
        <v>154259</v>
      </c>
      <c r="C252" s="21">
        <f>VLOOKUP(B252,ESGC!B:M,$C$2,FALSE)</f>
        <v>26.745844167904899</v>
      </c>
      <c r="D252" s="21" t="str">
        <f t="shared" si="9"/>
        <v>C</v>
      </c>
      <c r="E252" s="21">
        <f>VLOOKUP(B252,ESG!A:M,'2009'!$E$2,FALSE)</f>
        <v>40.991688335809798</v>
      </c>
      <c r="F252" s="11" t="b">
        <f t="shared" si="10"/>
        <v>0</v>
      </c>
      <c r="G252" s="23" t="str">
        <f t="shared" si="11"/>
        <v>C</v>
      </c>
      <c r="H252" s="11">
        <f>VLOOKUP(B252,NI!C:P,6,FALSE)</f>
        <v>320500</v>
      </c>
      <c r="I252" s="11">
        <f>VLOOKUP(B252,EBITDA!B:O,6,FALSE)</f>
        <v>672500</v>
      </c>
      <c r="J252" s="11">
        <f>VLOOKUP(B252,EQIT!B:O,6,FALSE)</f>
        <v>1429200</v>
      </c>
      <c r="K252" s="11">
        <f>VLOOKUP(B252,DEBT!B:O,6,FALSE)</f>
        <v>267500</v>
      </c>
      <c r="L252" s="11">
        <f>VLOOKUP(B252,REV!B:O,6,FALSE)</f>
        <v>5231200</v>
      </c>
      <c r="M252" s="11">
        <f>VLOOKUP(B252,RoA!B:O,6,FALSE)</f>
        <v>15.27</v>
      </c>
      <c r="N252" s="11">
        <f>VLOOKUP(B252,RoE!B:O,6,FALSE)</f>
        <v>23.9</v>
      </c>
      <c r="O252" s="11">
        <f>VLOOKUP(B252,ASSET!B:P,6,FALSE)</f>
        <v>2254700</v>
      </c>
      <c r="P252" s="11">
        <f>VLOOKUP(B252,MCAP!B:P,6,FALSE)</f>
        <v>4227359</v>
      </c>
      <c r="Q252" s="11">
        <f>VLOOKUP(B252,MB!B:O,6,FALSE)</f>
        <v>3.02</v>
      </c>
    </row>
    <row r="253" spans="1:17" x14ac:dyDescent="0.3">
      <c r="A253" s="20" t="s">
        <v>111</v>
      </c>
      <c r="B253" s="20">
        <v>904830</v>
      </c>
      <c r="C253" s="21">
        <f>VLOOKUP(B253,ESGC!B:M,$C$2,FALSE)</f>
        <v>43.191007125456203</v>
      </c>
      <c r="D253" s="21" t="str">
        <f t="shared" si="9"/>
        <v>C</v>
      </c>
      <c r="E253" s="21">
        <f>VLOOKUP(B253,ESG!A:M,'2009'!$E$2,FALSE)</f>
        <v>43.191007125456203</v>
      </c>
      <c r="F253" s="11" t="b">
        <f t="shared" si="10"/>
        <v>1</v>
      </c>
      <c r="G253" s="23" t="str">
        <f t="shared" si="11"/>
        <v>C</v>
      </c>
      <c r="H253" s="11">
        <f>VLOOKUP(B253,NI!C:P,6,FALSE)</f>
        <v>367608</v>
      </c>
      <c r="I253" s="11">
        <f>VLOOKUP(B253,EBITDA!B:O,6,FALSE)</f>
        <v>866041</v>
      </c>
      <c r="J253" s="11">
        <f>VLOOKUP(B253,EQIT!B:O,6,FALSE)</f>
        <v>4083608</v>
      </c>
      <c r="K253" s="11">
        <f>VLOOKUP(B253,DEBT!B:O,6,FALSE)</f>
        <v>1860884</v>
      </c>
      <c r="L253" s="11">
        <f>VLOOKUP(B253,REV!B:O,6,FALSE)</f>
        <v>5775689</v>
      </c>
      <c r="M253" s="11">
        <f>VLOOKUP(B253,RoA!B:O,6,FALSE)</f>
        <v>5.48</v>
      </c>
      <c r="N253" s="11">
        <f>VLOOKUP(B253,RoE!B:O,6,FALSE)</f>
        <v>9.0500000000000007</v>
      </c>
      <c r="O253" s="11">
        <f>VLOOKUP(B253,ASSET!B:P,6,FALSE)</f>
        <v>7882403</v>
      </c>
      <c r="P253" s="11">
        <f>VLOOKUP(B253,MCAP!B:P,6,FALSE)</f>
        <v>7775911</v>
      </c>
      <c r="Q253" s="11">
        <f>VLOOKUP(B253,MB!B:O,6,FALSE)</f>
        <v>1.79</v>
      </c>
    </row>
    <row r="254" spans="1:17" x14ac:dyDescent="0.3">
      <c r="A254" s="20" t="s">
        <v>115</v>
      </c>
      <c r="B254" s="20">
        <v>916091</v>
      </c>
      <c r="C254" s="21">
        <f>VLOOKUP(B254,ESGC!B:M,$C$2,FALSE)</f>
        <v>34.855213433556301</v>
      </c>
      <c r="D254" s="21" t="str">
        <f t="shared" si="9"/>
        <v>C</v>
      </c>
      <c r="E254" s="21">
        <f>VLOOKUP(B254,ESG!A:M,'2009'!$E$2,FALSE)</f>
        <v>34.855213433556301</v>
      </c>
      <c r="F254" s="11" t="b">
        <f t="shared" si="10"/>
        <v>1</v>
      </c>
      <c r="G254" s="23" t="str">
        <f t="shared" si="11"/>
        <v>C</v>
      </c>
      <c r="H254" s="11">
        <f>VLOOKUP(B254,NI!C:P,6,FALSE)</f>
        <v>1115200</v>
      </c>
      <c r="I254" s="11">
        <f>VLOOKUP(B254,EBITDA!B:O,6,FALSE)</f>
        <v>2479600</v>
      </c>
      <c r="J254" s="11">
        <f>VLOOKUP(B254,EQIT!B:O,6,FALSE)</f>
        <v>5509900</v>
      </c>
      <c r="K254" s="11">
        <f>VLOOKUP(B254,DEBT!B:O,6,FALSE)</f>
        <v>4234500</v>
      </c>
      <c r="L254" s="11">
        <f>VLOOKUP(B254,REV!B:O,6,FALSE)</f>
        <v>16739900</v>
      </c>
      <c r="M254" s="11">
        <f>VLOOKUP(B254,RoA!B:O,6,FALSE)</f>
        <v>8.23</v>
      </c>
      <c r="N254" s="11">
        <f>VLOOKUP(B254,RoE!B:O,6,FALSE)</f>
        <v>20.329999999999998</v>
      </c>
      <c r="O254" s="11">
        <f>VLOOKUP(B254,ASSET!B:P,6,FALSE)</f>
        <v>15450200</v>
      </c>
      <c r="P254" s="11">
        <f>VLOOKUP(B254,MCAP!B:P,6,FALSE)</f>
        <v>8715708</v>
      </c>
      <c r="Q254" s="11">
        <f>VLOOKUP(B254,MB!B:O,6,FALSE)</f>
        <v>1.23</v>
      </c>
    </row>
    <row r="255" spans="1:17" x14ac:dyDescent="0.3">
      <c r="A255" s="20" t="s">
        <v>116</v>
      </c>
      <c r="B255" s="20">
        <v>883488</v>
      </c>
      <c r="C255" s="21">
        <f>VLOOKUP(B255,ESGC!B:M,$C$2,FALSE)</f>
        <v>34.3599870639123</v>
      </c>
      <c r="D255" s="21" t="str">
        <f t="shared" si="9"/>
        <v>C</v>
      </c>
      <c r="E255" s="21">
        <f>VLOOKUP(B255,ESG!A:M,'2009'!$E$2,FALSE)</f>
        <v>34.3599870639123</v>
      </c>
      <c r="F255" s="11" t="b">
        <f t="shared" si="10"/>
        <v>1</v>
      </c>
      <c r="G255" s="23" t="str">
        <f t="shared" si="11"/>
        <v>C</v>
      </c>
      <c r="H255" s="11">
        <f>VLOOKUP(B255,NI!C:P,6,FALSE)</f>
        <v>-1297762</v>
      </c>
      <c r="I255" s="11">
        <f>VLOOKUP(B255,EBITDA!B:O,6,FALSE)</f>
        <v>-1431053</v>
      </c>
      <c r="J255" s="11">
        <f>VLOOKUP(B255,EQIT!B:O,6,FALSE)</f>
        <v>3749555</v>
      </c>
      <c r="K255" s="11">
        <f>VLOOKUP(B255,DEBT!B:O,6,FALSE)</f>
        <v>11647525</v>
      </c>
      <c r="L255" s="11">
        <f>VLOOKUP(B255,REV!B:O,6,FALSE)</f>
        <v>2877410</v>
      </c>
      <c r="M255" s="11">
        <f>VLOOKUP(B255,RoA!B:O,6,FALSE)</f>
        <v>-2.41</v>
      </c>
      <c r="N255" s="11">
        <f>VLOOKUP(B255,RoE!B:O,6,FALSE)</f>
        <v>-40.93</v>
      </c>
      <c r="O255" s="11">
        <f>VLOOKUP(B255,ASSET!B:P,6,FALSE)</f>
        <v>45924624</v>
      </c>
      <c r="P255" s="11">
        <f>VLOOKUP(B255,MCAP!B:P,6,FALSE)</f>
        <v>3333389</v>
      </c>
      <c r="Q255" s="11">
        <f>VLOOKUP(B255,MB!B:O,6,FALSE)</f>
        <v>0.55000000000000004</v>
      </c>
    </row>
    <row r="256" spans="1:17" x14ac:dyDescent="0.3">
      <c r="A256" s="20" t="s">
        <v>117</v>
      </c>
      <c r="B256" s="20">
        <v>357922</v>
      </c>
      <c r="C256" s="21">
        <f>VLOOKUP(B256,ESGC!B:M,$C$2,FALSE)</f>
        <v>40.433703913484401</v>
      </c>
      <c r="D256" s="21" t="str">
        <f t="shared" si="9"/>
        <v>C</v>
      </c>
      <c r="E256" s="21">
        <f>VLOOKUP(B256,ESG!A:M,'2009'!$E$2,FALSE)</f>
        <v>40.433703913484401</v>
      </c>
      <c r="F256" s="11" t="b">
        <f t="shared" si="10"/>
        <v>1</v>
      </c>
      <c r="G256" s="23" t="str">
        <f t="shared" si="11"/>
        <v>C</v>
      </c>
      <c r="H256" s="11">
        <f>VLOOKUP(B256,NI!C:P,6,FALSE)</f>
        <v>136000</v>
      </c>
      <c r="I256" s="11">
        <f>VLOOKUP(B256,EBITDA!B:O,6,FALSE)</f>
        <v>585000</v>
      </c>
      <c r="J256" s="11">
        <f>VLOOKUP(B256,EQIT!B:O,6,FALSE)</f>
        <v>1513000</v>
      </c>
      <c r="K256" s="11">
        <f>VLOOKUP(B256,DEBT!B:O,6,FALSE)</f>
        <v>1610000</v>
      </c>
      <c r="L256" s="11">
        <f>VLOOKUP(B256,REV!B:O,6,FALSE)</f>
        <v>5024000</v>
      </c>
      <c r="M256" s="11">
        <f>VLOOKUP(B256,RoA!B:O,6,FALSE)</f>
        <v>3.56</v>
      </c>
      <c r="N256" s="11">
        <f>VLOOKUP(B256,RoE!B:O,6,FALSE)</f>
        <v>8.8699999999999992</v>
      </c>
      <c r="O256" s="11">
        <f>VLOOKUP(B256,ASSET!B:P,6,FALSE)</f>
        <v>5485000</v>
      </c>
      <c r="P256" s="11">
        <f>VLOOKUP(B256,MCAP!B:P,6,FALSE)</f>
        <v>4360495</v>
      </c>
      <c r="Q256" s="11">
        <f>VLOOKUP(B256,MB!B:O,6,FALSE)</f>
        <v>2.62</v>
      </c>
    </row>
    <row r="257" spans="1:17" x14ac:dyDescent="0.3">
      <c r="A257" s="20" t="s">
        <v>121</v>
      </c>
      <c r="B257" s="20">
        <v>902324</v>
      </c>
      <c r="C257" s="21">
        <f>VLOOKUP(B257,ESGC!B:M,$C$2,FALSE)</f>
        <v>48.286117114683201</v>
      </c>
      <c r="D257" s="21" t="str">
        <f t="shared" si="9"/>
        <v>C</v>
      </c>
      <c r="E257" s="21">
        <f>VLOOKUP(B257,ESG!A:M,'2009'!$E$2,FALSE)</f>
        <v>48.286117114683201</v>
      </c>
      <c r="F257" s="11" t="b">
        <f t="shared" si="10"/>
        <v>1</v>
      </c>
      <c r="G257" s="23" t="str">
        <f t="shared" si="11"/>
        <v>C</v>
      </c>
      <c r="H257" s="11">
        <f>VLOOKUP(B257,NI!C:P,6,FALSE)</f>
        <v>798000</v>
      </c>
      <c r="I257" s="11">
        <f>VLOOKUP(B257,EBITDA!B:O,6,FALSE)</f>
        <v>3082000</v>
      </c>
      <c r="J257" s="11">
        <f>VLOOKUP(B257,EQIT!B:O,6,FALSE)</f>
        <v>9841000</v>
      </c>
      <c r="K257" s="11">
        <f>VLOOKUP(B257,DEBT!B:O,6,FALSE)</f>
        <v>11123000</v>
      </c>
      <c r="L257" s="11">
        <f>VLOOKUP(B257,REV!B:O,6,FALSE)</f>
        <v>12256000</v>
      </c>
      <c r="M257" s="11">
        <f>VLOOKUP(B257,RoA!B:O,6,FALSE)</f>
        <v>3.08</v>
      </c>
      <c r="N257" s="11">
        <f>VLOOKUP(B257,RoE!B:O,6,FALSE)</f>
        <v>8.24</v>
      </c>
      <c r="O257" s="11">
        <f>VLOOKUP(B257,ASSET!B:P,6,FALSE)</f>
        <v>41444000</v>
      </c>
      <c r="P257" s="11">
        <f>VLOOKUP(B257,MCAP!B:P,6,FALSE)</f>
        <v>11331714</v>
      </c>
      <c r="Q257" s="11">
        <f>VLOOKUP(B257,MB!B:O,6,FALSE)</f>
        <v>1.1599999999999999</v>
      </c>
    </row>
    <row r="258" spans="1:17" x14ac:dyDescent="0.3">
      <c r="A258" s="20" t="s">
        <v>122</v>
      </c>
      <c r="B258" s="20">
        <v>500320</v>
      </c>
      <c r="C258" s="21">
        <f>VLOOKUP(B258,ESGC!B:M,$C$2,FALSE)</f>
        <v>25.612749120750198</v>
      </c>
      <c r="D258" s="21" t="str">
        <f t="shared" si="9"/>
        <v>C</v>
      </c>
      <c r="E258" s="21">
        <f>VLOOKUP(B258,ESG!A:M,'2009'!$E$2,FALSE)</f>
        <v>47.892164908167203</v>
      </c>
      <c r="F258" s="11" t="b">
        <f t="shared" si="10"/>
        <v>0</v>
      </c>
      <c r="G258" s="23" t="str">
        <f t="shared" si="11"/>
        <v>C</v>
      </c>
      <c r="H258" s="11">
        <f>VLOOKUP(B258,NI!C:P,6,FALSE)</f>
        <v>-1088000</v>
      </c>
      <c r="I258" s="11">
        <f>VLOOKUP(B258,EBITDA!B:O,6,FALSE)</f>
        <v>-666000</v>
      </c>
      <c r="J258" s="11">
        <f>VLOOKUP(B258,EQIT!B:O,6,FALSE)</f>
        <v>3134000</v>
      </c>
      <c r="K258" s="11">
        <f>VLOOKUP(B258,DEBT!B:O,6,FALSE)</f>
        <v>0</v>
      </c>
      <c r="L258" s="11">
        <f>VLOOKUP(B258,REV!B:O,6,FALSE)</f>
        <v>4212000</v>
      </c>
      <c r="M258" s="11">
        <f>VLOOKUP(B258,RoA!B:O,6,FALSE)</f>
        <v>-20.7</v>
      </c>
      <c r="N258" s="11">
        <f>VLOOKUP(B258,RoE!B:O,6,FALSE)</f>
        <v>-29.12</v>
      </c>
      <c r="O258" s="11">
        <f>VLOOKUP(B258,ASSET!B:P,6,FALSE)</f>
        <v>4617000</v>
      </c>
      <c r="P258" s="11">
        <f>VLOOKUP(B258,MCAP!B:P,6,FALSE)</f>
        <v>5730446</v>
      </c>
      <c r="Q258" s="11">
        <f>VLOOKUP(B258,MB!B:O,6,FALSE)</f>
        <v>2.2200000000000002</v>
      </c>
    </row>
    <row r="259" spans="1:17" x14ac:dyDescent="0.3">
      <c r="A259" s="20" t="s">
        <v>126</v>
      </c>
      <c r="B259" s="20">
        <v>500373</v>
      </c>
      <c r="C259" s="21">
        <f>VLOOKUP(B259,ESGC!B:M,$C$2,FALSE)</f>
        <v>44.3268065222491</v>
      </c>
      <c r="D259" s="21" t="str">
        <f t="shared" si="9"/>
        <v>C</v>
      </c>
      <c r="E259" s="21">
        <f>VLOOKUP(B259,ESG!A:M,'2009'!$E$2,FALSE)</f>
        <v>44.3268065222491</v>
      </c>
      <c r="F259" s="11" t="b">
        <f t="shared" si="10"/>
        <v>1</v>
      </c>
      <c r="G259" s="23" t="str">
        <f t="shared" si="11"/>
        <v>C</v>
      </c>
      <c r="H259" s="11">
        <f>VLOOKUP(B259,NI!C:P,6,FALSE)</f>
        <v>546627</v>
      </c>
      <c r="I259" s="11">
        <f>VLOOKUP(B259,EBITDA!B:O,6,FALSE)</f>
        <v>2518100</v>
      </c>
      <c r="J259" s="11">
        <f>VLOOKUP(B259,EQIT!B:O,6,FALSE)</f>
        <v>9998042</v>
      </c>
      <c r="K259" s="11">
        <f>VLOOKUP(B259,DEBT!B:O,6,FALSE)</f>
        <v>2797000</v>
      </c>
      <c r="L259" s="11">
        <f>VLOOKUP(B259,REV!B:O,6,FALSE)</f>
        <v>3806589</v>
      </c>
      <c r="M259" s="11">
        <f>VLOOKUP(B259,RoA!B:O,6,FALSE)</f>
        <v>3.59</v>
      </c>
      <c r="N259" s="11">
        <f>VLOOKUP(B259,RoE!B:O,6,FALSE)</f>
        <v>5.75</v>
      </c>
      <c r="O259" s="11">
        <f>VLOOKUP(B259,ASSET!B:P,6,FALSE)</f>
        <v>18118667</v>
      </c>
      <c r="P259" s="11">
        <f>VLOOKUP(B259,MCAP!B:P,6,FALSE)</f>
        <v>24569092</v>
      </c>
      <c r="Q259" s="11">
        <f>VLOOKUP(B259,MB!B:O,6,FALSE)</f>
        <v>2.06</v>
      </c>
    </row>
    <row r="260" spans="1:17" x14ac:dyDescent="0.3">
      <c r="A260" s="20" t="s">
        <v>127</v>
      </c>
      <c r="B260" s="20">
        <v>906194</v>
      </c>
      <c r="C260" s="21">
        <f>VLOOKUP(B260,ESGC!B:M,$C$2,FALSE)</f>
        <v>27.8831770222743</v>
      </c>
      <c r="D260" s="21" t="str">
        <f t="shared" ref="D260:D323" si="12">IF(C260&gt;75,"A",IF(C260&gt;50,"B",IF(C260&gt;25,"C","D")))</f>
        <v>C</v>
      </c>
      <c r="E260" s="21">
        <f>VLOOKUP(B260,ESG!A:M,'2009'!$E$2,FALSE)</f>
        <v>27.8831770222743</v>
      </c>
      <c r="F260" s="11" t="b">
        <f t="shared" ref="F260:F323" si="13">C260=E260</f>
        <v>1</v>
      </c>
      <c r="G260" s="23" t="str">
        <f t="shared" ref="G260:G323" si="14">IF(E260&gt;75,"A",IF(E260&gt;50,"B",IF(E260&gt;25,"C","D")))</f>
        <v>C</v>
      </c>
      <c r="H260" s="11">
        <f>VLOOKUP(B260,NI!C:P,6,FALSE)</f>
        <v>233900</v>
      </c>
      <c r="I260" s="11">
        <f>VLOOKUP(B260,EBITDA!B:O,6,FALSE)</f>
        <v>572400</v>
      </c>
      <c r="J260" s="11">
        <f>VLOOKUP(B260,EQIT!B:O,6,FALSE)</f>
        <v>1601200</v>
      </c>
      <c r="K260" s="11">
        <f>VLOOKUP(B260,DEBT!B:O,6,FALSE)</f>
        <v>1174100</v>
      </c>
      <c r="L260" s="11">
        <f>VLOOKUP(B260,REV!B:O,6,FALSE)</f>
        <v>1824500</v>
      </c>
      <c r="M260" s="11">
        <f>VLOOKUP(B260,RoA!B:O,6,FALSE)</f>
        <v>7.96</v>
      </c>
      <c r="N260" s="11">
        <f>VLOOKUP(B260,RoE!B:O,6,FALSE)</f>
        <v>16.059999999999999</v>
      </c>
      <c r="O260" s="11">
        <f>VLOOKUP(B260,ASSET!B:P,6,FALSE)</f>
        <v>3550500</v>
      </c>
      <c r="P260" s="11">
        <f>VLOOKUP(B260,MCAP!B:P,6,FALSE)</f>
        <v>3898318</v>
      </c>
      <c r="Q260" s="11">
        <f>VLOOKUP(B260,MB!B:O,6,FALSE)</f>
        <v>2.27</v>
      </c>
    </row>
    <row r="261" spans="1:17" x14ac:dyDescent="0.3">
      <c r="A261" s="20" t="s">
        <v>130</v>
      </c>
      <c r="B261" s="20">
        <v>311759</v>
      </c>
      <c r="C261" s="21">
        <f>VLOOKUP(B261,ESGC!B:M,$C$2,FALSE)</f>
        <v>39.312301587301498</v>
      </c>
      <c r="D261" s="21" t="str">
        <f t="shared" si="12"/>
        <v>C</v>
      </c>
      <c r="E261" s="21">
        <f>VLOOKUP(B261,ESG!A:M,'2009'!$E$2,FALSE)</f>
        <v>39.312301587301498</v>
      </c>
      <c r="F261" s="11" t="b">
        <f t="shared" si="13"/>
        <v>1</v>
      </c>
      <c r="G261" s="23" t="str">
        <f t="shared" si="14"/>
        <v>C</v>
      </c>
      <c r="H261" s="11">
        <f>VLOOKUP(B261,NI!C:P,6,FALSE)</f>
        <v>806989</v>
      </c>
      <c r="I261" s="11" t="str">
        <f>VLOOKUP(B261,EBITDA!B:O,6,FALSE)</f>
        <v>NA</v>
      </c>
      <c r="J261" s="11">
        <f>VLOOKUP(B261,EQIT!B:O,6,FALSE)</f>
        <v>5792448</v>
      </c>
      <c r="K261" s="11">
        <f>VLOOKUP(B261,DEBT!B:O,6,FALSE)</f>
        <v>1017984</v>
      </c>
      <c r="L261" s="11">
        <f>VLOOKUP(B261,REV!B:O,6,FALSE)</f>
        <v>4433517</v>
      </c>
      <c r="M261" s="11">
        <f>VLOOKUP(B261,RoA!B:O,6,FALSE)</f>
        <v>4.99</v>
      </c>
      <c r="N261" s="11">
        <f>VLOOKUP(B261,RoE!B:O,6,FALSE)</f>
        <v>14.79</v>
      </c>
      <c r="O261" s="11">
        <f>VLOOKUP(B261,ASSET!B:P,6,FALSE)</f>
        <v>17827142</v>
      </c>
      <c r="P261" s="11">
        <f>VLOOKUP(B261,MCAP!B:P,6,FALSE)</f>
        <v>5080824</v>
      </c>
      <c r="Q261" s="11">
        <f>VLOOKUP(B261,MB!B:O,6,FALSE)</f>
        <v>0.9</v>
      </c>
    </row>
    <row r="262" spans="1:17" x14ac:dyDescent="0.3">
      <c r="A262" s="20" t="s">
        <v>132</v>
      </c>
      <c r="B262" s="20" t="s">
        <v>362</v>
      </c>
      <c r="C262" s="21">
        <f>VLOOKUP(B262,ESGC!B:M,$C$2,FALSE)</f>
        <v>25.7512961709294</v>
      </c>
      <c r="D262" s="21" t="str">
        <f t="shared" si="12"/>
        <v>C</v>
      </c>
      <c r="E262" s="21">
        <f>VLOOKUP(B262,ESG!A:M,'2009'!$E$2,FALSE)</f>
        <v>25.7512961709294</v>
      </c>
      <c r="F262" s="11" t="b">
        <f t="shared" si="13"/>
        <v>1</v>
      </c>
      <c r="G262" s="23" t="str">
        <f t="shared" si="14"/>
        <v>C</v>
      </c>
      <c r="H262" s="11">
        <f>VLOOKUP(B262,NI!C:P,6,FALSE)</f>
        <v>299526</v>
      </c>
      <c r="I262" s="11">
        <f>VLOOKUP(B262,EBITDA!B:O,6,FALSE)</f>
        <v>686692</v>
      </c>
      <c r="J262" s="11">
        <f>VLOOKUP(B262,EQIT!B:O,6,FALSE)</f>
        <v>2682681</v>
      </c>
      <c r="K262" s="11">
        <f>VLOOKUP(B262,DEBT!B:O,6,FALSE)</f>
        <v>895086</v>
      </c>
      <c r="L262" s="11">
        <f>VLOOKUP(B262,REV!B:O,6,FALSE)</f>
        <v>2955426</v>
      </c>
      <c r="M262" s="11">
        <f>VLOOKUP(B262,RoA!B:O,6,FALSE)</f>
        <v>5.99</v>
      </c>
      <c r="N262" s="11">
        <f>VLOOKUP(B262,RoE!B:O,6,FALSE)</f>
        <v>11.95</v>
      </c>
      <c r="O262" s="11">
        <f>VLOOKUP(B262,ASSET!B:P,6,FALSE)</f>
        <v>5937156</v>
      </c>
      <c r="P262" s="11">
        <f>VLOOKUP(B262,MCAP!B:P,6,FALSE)</f>
        <v>7449581</v>
      </c>
      <c r="Q262" s="11">
        <f>VLOOKUP(B262,MB!B:O,6,FALSE)</f>
        <v>2.63</v>
      </c>
    </row>
    <row r="263" spans="1:17" x14ac:dyDescent="0.3">
      <c r="A263" s="20" t="s">
        <v>133</v>
      </c>
      <c r="B263" s="20">
        <v>910722</v>
      </c>
      <c r="C263" s="21">
        <f>VLOOKUP(B263,ESGC!B:M,$C$2,FALSE)</f>
        <v>27.509342028135901</v>
      </c>
      <c r="D263" s="21" t="str">
        <f t="shared" si="12"/>
        <v>C</v>
      </c>
      <c r="E263" s="21">
        <f>VLOOKUP(B263,ESG!A:M,'2009'!$E$2,FALSE)</f>
        <v>27.509342028135901</v>
      </c>
      <c r="F263" s="11" t="b">
        <f t="shared" si="13"/>
        <v>1</v>
      </c>
      <c r="G263" s="23" t="str">
        <f t="shared" si="14"/>
        <v>C</v>
      </c>
      <c r="H263" s="11">
        <f>VLOOKUP(B263,NI!C:P,6,FALSE)</f>
        <v>240217</v>
      </c>
      <c r="I263" s="11">
        <f>VLOOKUP(B263,EBITDA!B:O,6,FALSE)</f>
        <v>444926</v>
      </c>
      <c r="J263" s="11">
        <f>VLOOKUP(B263,EQIT!B:O,6,FALSE)</f>
        <v>1553007</v>
      </c>
      <c r="K263" s="11">
        <f>VLOOKUP(B263,DEBT!B:O,6,FALSE)</f>
        <v>0</v>
      </c>
      <c r="L263" s="11">
        <f>VLOOKUP(B263,REV!B:O,6,FALSE)</f>
        <v>4092283</v>
      </c>
      <c r="M263" s="11">
        <f>VLOOKUP(B263,RoA!B:O,6,FALSE)</f>
        <v>10.87</v>
      </c>
      <c r="N263" s="11">
        <f>VLOOKUP(B263,RoE!B:O,6,FALSE)</f>
        <v>16.46</v>
      </c>
      <c r="O263" s="11">
        <f>VLOOKUP(B263,ASSET!B:P,6,FALSE)</f>
        <v>2323722</v>
      </c>
      <c r="P263" s="11">
        <f>VLOOKUP(B263,MCAP!B:P,6,FALSE)</f>
        <v>7372126</v>
      </c>
      <c r="Q263" s="11">
        <f>VLOOKUP(B263,MB!B:O,6,FALSE)</f>
        <v>5.05</v>
      </c>
    </row>
    <row r="264" spans="1:17" x14ac:dyDescent="0.3">
      <c r="A264" s="20" t="s">
        <v>135</v>
      </c>
      <c r="B264" s="20">
        <v>755980</v>
      </c>
      <c r="C264" s="21">
        <f>VLOOKUP(B264,ESGC!B:M,$C$2,FALSE)</f>
        <v>27.4169181778121</v>
      </c>
      <c r="D264" s="21" t="str">
        <f t="shared" si="12"/>
        <v>C</v>
      </c>
      <c r="E264" s="21">
        <f>VLOOKUP(B264,ESG!A:M,'2009'!$E$2,FALSE)</f>
        <v>27.4169181778121</v>
      </c>
      <c r="F264" s="11" t="b">
        <f t="shared" si="13"/>
        <v>1</v>
      </c>
      <c r="G264" s="23" t="str">
        <f t="shared" si="14"/>
        <v>C</v>
      </c>
      <c r="H264" s="11">
        <f>VLOOKUP(B264,NI!C:P,6,FALSE)</f>
        <v>184357</v>
      </c>
      <c r="I264" s="11">
        <f>VLOOKUP(B264,EBITDA!B:O,6,FALSE)</f>
        <v>337577</v>
      </c>
      <c r="J264" s="11">
        <f>VLOOKUP(B264,EQIT!B:O,6,FALSE)</f>
        <v>1190843</v>
      </c>
      <c r="K264" s="11">
        <f>VLOOKUP(B264,DEBT!B:O,6,FALSE)</f>
        <v>0</v>
      </c>
      <c r="L264" s="11">
        <f>VLOOKUP(B264,REV!B:O,6,FALSE)</f>
        <v>1930330</v>
      </c>
      <c r="M264" s="11">
        <f>VLOOKUP(B264,RoA!B:O,6,FALSE)</f>
        <v>14.01</v>
      </c>
      <c r="N264" s="11">
        <f>VLOOKUP(B264,RoE!B:O,6,FALSE)</f>
        <v>15.8</v>
      </c>
      <c r="O264" s="11">
        <f>VLOOKUP(B264,ASSET!B:P,6,FALSE)</f>
        <v>1327358</v>
      </c>
      <c r="P264" s="11">
        <f>VLOOKUP(B264,MCAP!B:P,6,FALSE)</f>
        <v>6139015</v>
      </c>
      <c r="Q264" s="11">
        <f>VLOOKUP(B264,MB!B:O,6,FALSE)</f>
        <v>4.8600000000000003</v>
      </c>
    </row>
    <row r="265" spans="1:17" x14ac:dyDescent="0.3">
      <c r="A265" s="20" t="s">
        <v>136</v>
      </c>
      <c r="B265" s="20">
        <v>905994</v>
      </c>
      <c r="C265" s="21">
        <f>VLOOKUP(B265,ESGC!B:M,$C$2,FALSE)</f>
        <v>42.323364885010101</v>
      </c>
      <c r="D265" s="21" t="str">
        <f t="shared" si="12"/>
        <v>C</v>
      </c>
      <c r="E265" s="21">
        <f>VLOOKUP(B265,ESG!A:M,'2009'!$E$2,FALSE)</f>
        <v>42.323364885010101</v>
      </c>
      <c r="F265" s="11" t="b">
        <f t="shared" si="13"/>
        <v>1</v>
      </c>
      <c r="G265" s="23" t="str">
        <f t="shared" si="14"/>
        <v>C</v>
      </c>
      <c r="H265" s="11">
        <f>VLOOKUP(B265,NI!C:P,6,FALSE)</f>
        <v>96465</v>
      </c>
      <c r="I265" s="11">
        <f>VLOOKUP(B265,EBITDA!B:O,6,FALSE)</f>
        <v>324908</v>
      </c>
      <c r="J265" s="11">
        <f>VLOOKUP(B265,EQIT!B:O,6,FALSE)</f>
        <v>1167340</v>
      </c>
      <c r="K265" s="11">
        <f>VLOOKUP(B265,DEBT!B:O,6,FALSE)</f>
        <v>1793848</v>
      </c>
      <c r="L265" s="11">
        <f>VLOOKUP(B265,REV!B:O,6,FALSE)</f>
        <v>531019</v>
      </c>
      <c r="M265" s="11">
        <f>VLOOKUP(B265,RoA!B:O,6,FALSE)</f>
        <v>5.35</v>
      </c>
      <c r="N265" s="11">
        <f>VLOOKUP(B265,RoE!B:O,6,FALSE)</f>
        <v>8.61</v>
      </c>
      <c r="O265" s="11">
        <f>VLOOKUP(B265,ASSET!B:P,6,FALSE)</f>
        <v>3222309</v>
      </c>
      <c r="P265" s="11">
        <f>VLOOKUP(B265,MCAP!B:P,6,FALSE)</f>
        <v>4147312</v>
      </c>
      <c r="Q265" s="11">
        <f>VLOOKUP(B265,MB!B:O,6,FALSE)</f>
        <v>3.32</v>
      </c>
    </row>
    <row r="266" spans="1:17" x14ac:dyDescent="0.3">
      <c r="A266" s="20" t="s">
        <v>138</v>
      </c>
      <c r="B266" s="20" t="s">
        <v>363</v>
      </c>
      <c r="C266" s="21">
        <f>VLOOKUP(B266,ESGC!B:M,$C$2,FALSE)</f>
        <v>25.825610287480899</v>
      </c>
      <c r="D266" s="21" t="str">
        <f t="shared" si="12"/>
        <v>C</v>
      </c>
      <c r="E266" s="21">
        <f>VLOOKUP(B266,ESG!A:M,'2009'!$E$2,FALSE)</f>
        <v>25.825610287480899</v>
      </c>
      <c r="F266" s="11" t="b">
        <f t="shared" si="13"/>
        <v>1</v>
      </c>
      <c r="G266" s="23" t="str">
        <f t="shared" si="14"/>
        <v>C</v>
      </c>
      <c r="H266" s="11">
        <f>VLOOKUP(B266,NI!C:P,6,FALSE)</f>
        <v>105900</v>
      </c>
      <c r="I266" s="11">
        <f>VLOOKUP(B266,EBITDA!B:O,6,FALSE)</f>
        <v>634600</v>
      </c>
      <c r="J266" s="11">
        <f>VLOOKUP(B266,EQIT!B:O,6,FALSE)</f>
        <v>8308900</v>
      </c>
      <c r="K266" s="11">
        <f>VLOOKUP(B266,DEBT!B:O,6,FALSE)</f>
        <v>3253300</v>
      </c>
      <c r="L266" s="11">
        <f>VLOOKUP(B266,REV!B:O,6,FALSE)</f>
        <v>3769500</v>
      </c>
      <c r="M266" s="11">
        <f>VLOOKUP(B266,RoA!B:O,6,FALSE)</f>
        <v>1.25</v>
      </c>
      <c r="N266" s="11">
        <f>VLOOKUP(B266,RoE!B:O,6,FALSE)</f>
        <v>1.79</v>
      </c>
      <c r="O266" s="11">
        <f>VLOOKUP(B266,ASSET!B:P,6,FALSE)</f>
        <v>13997600</v>
      </c>
      <c r="P266" s="11">
        <f>VLOOKUP(B266,MCAP!B:P,6,FALSE)</f>
        <v>8778280</v>
      </c>
      <c r="Q266" s="11">
        <f>VLOOKUP(B266,MB!B:O,6,FALSE)</f>
        <v>0.57999999999999996</v>
      </c>
    </row>
    <row r="267" spans="1:17" x14ac:dyDescent="0.3">
      <c r="A267" s="20" t="s">
        <v>139</v>
      </c>
      <c r="B267" s="20">
        <v>997198</v>
      </c>
      <c r="C267" s="21">
        <f>VLOOKUP(B267,ESGC!B:M,$C$2,FALSE)</f>
        <v>25.0974488790214</v>
      </c>
      <c r="D267" s="21" t="str">
        <f t="shared" si="12"/>
        <v>C</v>
      </c>
      <c r="E267" s="21">
        <f>VLOOKUP(B267,ESG!A:M,'2009'!$E$2,FALSE)</f>
        <v>42.4515349261845</v>
      </c>
      <c r="F267" s="11" t="b">
        <f t="shared" si="13"/>
        <v>0</v>
      </c>
      <c r="G267" s="23" t="str">
        <f t="shared" si="14"/>
        <v>C</v>
      </c>
      <c r="H267" s="11">
        <f>VLOOKUP(B267,NI!C:P,6,FALSE)</f>
        <v>507000</v>
      </c>
      <c r="I267" s="11">
        <f>VLOOKUP(B267,EBITDA!B:O,6,FALSE)</f>
        <v>1312000</v>
      </c>
      <c r="J267" s="11">
        <f>VLOOKUP(B267,EQIT!B:O,6,FALSE)</f>
        <v>9678000</v>
      </c>
      <c r="K267" s="11">
        <f>VLOOKUP(B267,DEBT!B:O,6,FALSE)</f>
        <v>12104000</v>
      </c>
      <c r="L267" s="11">
        <f>VLOOKUP(B267,REV!B:O,6,FALSE)</f>
        <v>7298000</v>
      </c>
      <c r="M267" s="11">
        <f>VLOOKUP(B267,RoA!B:O,6,FALSE)</f>
        <v>0.81</v>
      </c>
      <c r="N267" s="11">
        <f>VLOOKUP(B267,RoE!B:O,6,FALSE)</f>
        <v>5.79</v>
      </c>
      <c r="O267" s="11">
        <f>VLOOKUP(B267,ASSET!B:P,6,FALSE)</f>
        <v>113354000</v>
      </c>
      <c r="P267" s="11">
        <f>VLOOKUP(B267,MCAP!B:P,6,FALSE)</f>
        <v>7751913</v>
      </c>
      <c r="Q267" s="11">
        <f>VLOOKUP(B267,MB!B:O,6,FALSE)</f>
        <v>0.84</v>
      </c>
    </row>
    <row r="268" spans="1:17" x14ac:dyDescent="0.3">
      <c r="A268" s="20" t="s">
        <v>147</v>
      </c>
      <c r="B268" s="20">
        <v>255781</v>
      </c>
      <c r="C268" s="21">
        <f>VLOOKUP(B268,ESGC!B:M,$C$2,FALSE)</f>
        <v>31.457386363636299</v>
      </c>
      <c r="D268" s="21" t="str">
        <f t="shared" si="12"/>
        <v>C</v>
      </c>
      <c r="E268" s="21">
        <f>VLOOKUP(B268,ESG!A:M,'2009'!$E$2,FALSE)</f>
        <v>31.457386363636299</v>
      </c>
      <c r="F268" s="11" t="b">
        <f t="shared" si="13"/>
        <v>1</v>
      </c>
      <c r="G268" s="23" t="str">
        <f t="shared" si="14"/>
        <v>C</v>
      </c>
      <c r="H268" s="11">
        <f>VLOOKUP(B268,NI!C:P,6,FALSE)</f>
        <v>703950</v>
      </c>
      <c r="I268" s="11">
        <f>VLOOKUP(B268,EBITDA!B:O,6,FALSE)</f>
        <v>905137</v>
      </c>
      <c r="J268" s="11">
        <f>VLOOKUP(B268,EQIT!B:O,6,FALSE)</f>
        <v>2836447</v>
      </c>
      <c r="K268" s="11">
        <f>VLOOKUP(B268,DEBT!B:O,6,FALSE)</f>
        <v>0</v>
      </c>
      <c r="L268" s="11">
        <f>VLOOKUP(B268,REV!B:O,6,FALSE)</f>
        <v>2946440</v>
      </c>
      <c r="M268" s="11">
        <f>VLOOKUP(B268,RoA!B:O,6,FALSE)</f>
        <v>20.92</v>
      </c>
      <c r="N268" s="11">
        <f>VLOOKUP(B268,RoE!B:O,6,FALSE)</f>
        <v>27.81</v>
      </c>
      <c r="O268" s="11">
        <f>VLOOKUP(B268,ASSET!B:P,6,FALSE)</f>
        <v>3805376</v>
      </c>
      <c r="P268" s="11">
        <f>VLOOKUP(B268,MCAP!B:P,6,FALSE)</f>
        <v>6148412</v>
      </c>
      <c r="Q268" s="11">
        <f>VLOOKUP(B268,MB!B:O,6,FALSE)</f>
        <v>2.59</v>
      </c>
    </row>
    <row r="269" spans="1:17" x14ac:dyDescent="0.3">
      <c r="A269" s="20" t="s">
        <v>148</v>
      </c>
      <c r="B269" s="20">
        <v>907652</v>
      </c>
      <c r="C269" s="21">
        <f>VLOOKUP(B269,ESGC!B:M,$C$2,FALSE)</f>
        <v>42.658971025260001</v>
      </c>
      <c r="D269" s="21" t="str">
        <f t="shared" si="12"/>
        <v>C</v>
      </c>
      <c r="E269" s="21">
        <f>VLOOKUP(B269,ESG!A:M,'2009'!$E$2,FALSE)</f>
        <v>46.984608717186703</v>
      </c>
      <c r="F269" s="11" t="b">
        <f t="shared" si="13"/>
        <v>0</v>
      </c>
      <c r="G269" s="23" t="str">
        <f t="shared" si="14"/>
        <v>C</v>
      </c>
      <c r="H269" s="11">
        <f>VLOOKUP(B269,NI!C:P,6,FALSE)</f>
        <v>2394000</v>
      </c>
      <c r="I269" s="11">
        <f>VLOOKUP(B269,EBITDA!B:O,6,FALSE)</f>
        <v>4246000</v>
      </c>
      <c r="J269" s="11">
        <f>VLOOKUP(B269,EQIT!B:O,6,FALSE)</f>
        <v>12423000</v>
      </c>
      <c r="K269" s="11">
        <f>VLOOKUP(B269,DEBT!B:O,6,FALSE)</f>
        <v>3864000</v>
      </c>
      <c r="L269" s="11">
        <f>VLOOKUP(B269,REV!B:O,6,FALSE)</f>
        <v>31981000</v>
      </c>
      <c r="M269" s="11">
        <f>VLOOKUP(B269,RoA!B:O,6,FALSE)</f>
        <v>8.4499999999999993</v>
      </c>
      <c r="N269" s="11">
        <f>VLOOKUP(B269,RoE!B:O,6,FALSE)</f>
        <v>21.3</v>
      </c>
      <c r="O269" s="11">
        <f>VLOOKUP(B269,ASSET!B:P,6,FALSE)</f>
        <v>30914000</v>
      </c>
      <c r="P269" s="11">
        <f>VLOOKUP(B269,MCAP!B:P,6,FALSE)</f>
        <v>26293489</v>
      </c>
      <c r="Q269" s="11">
        <f>VLOOKUP(B269,MB!B:O,6,FALSE)</f>
        <v>2</v>
      </c>
    </row>
    <row r="270" spans="1:17" x14ac:dyDescent="0.3">
      <c r="A270" s="20" t="s">
        <v>152</v>
      </c>
      <c r="B270" s="20">
        <v>546697</v>
      </c>
      <c r="C270" s="21">
        <f>VLOOKUP(B270,ESGC!B:M,$C$2,FALSE)</f>
        <v>39.907551353279899</v>
      </c>
      <c r="D270" s="21" t="str">
        <f t="shared" si="12"/>
        <v>C</v>
      </c>
      <c r="E270" s="21">
        <f>VLOOKUP(B270,ESG!A:M,'2009'!$E$2,FALSE)</f>
        <v>39.907551353279899</v>
      </c>
      <c r="F270" s="11" t="b">
        <f t="shared" si="13"/>
        <v>1</v>
      </c>
      <c r="G270" s="23" t="str">
        <f t="shared" si="14"/>
        <v>C</v>
      </c>
      <c r="H270" s="11">
        <f>VLOOKUP(B270,NI!C:P,6,FALSE)</f>
        <v>2635755</v>
      </c>
      <c r="I270" s="11">
        <f>VLOOKUP(B270,EBITDA!B:O,6,FALSE)</f>
        <v>3784562</v>
      </c>
      <c r="J270" s="11">
        <f>VLOOKUP(B270,EQIT!B:O,6,FALSE)</f>
        <v>6367065</v>
      </c>
      <c r="K270" s="11">
        <f>VLOOKUP(B270,DEBT!B:O,6,FALSE)</f>
        <v>1161030</v>
      </c>
      <c r="L270" s="11">
        <f>VLOOKUP(B270,REV!B:O,6,FALSE)</f>
        <v>6929689</v>
      </c>
      <c r="M270" s="11">
        <f>VLOOKUP(B270,RoA!B:O,6,FALSE)</f>
        <v>32.83</v>
      </c>
      <c r="N270" s="11">
        <f>VLOOKUP(B270,RoE!B:O,6,FALSE)</f>
        <v>50.11</v>
      </c>
      <c r="O270" s="11">
        <f>VLOOKUP(B270,ASSET!B:P,6,FALSE)</f>
        <v>9597061</v>
      </c>
      <c r="P270" s="11">
        <f>VLOOKUP(B270,MCAP!B:P,6,FALSE)</f>
        <v>38932312</v>
      </c>
      <c r="Q270" s="11">
        <f>VLOOKUP(B270,MB!B:O,6,FALSE)</f>
        <v>6.5</v>
      </c>
    </row>
    <row r="271" spans="1:17" x14ac:dyDescent="0.3">
      <c r="A271" s="20" t="s">
        <v>153</v>
      </c>
      <c r="B271" s="20">
        <v>993394</v>
      </c>
      <c r="C271" s="21">
        <f>VLOOKUP(B271,ESGC!B:M,$C$2,FALSE)</f>
        <v>30.867924133311</v>
      </c>
      <c r="D271" s="21" t="str">
        <f t="shared" si="12"/>
        <v>C</v>
      </c>
      <c r="E271" s="21">
        <f>VLOOKUP(B271,ESG!A:M,'2009'!$E$2,FALSE)</f>
        <v>30.867924133311</v>
      </c>
      <c r="F271" s="11" t="b">
        <f t="shared" si="13"/>
        <v>1</v>
      </c>
      <c r="G271" s="23" t="str">
        <f t="shared" si="14"/>
        <v>C</v>
      </c>
      <c r="H271" s="11">
        <f>VLOOKUP(B271,NI!C:P,6,FALSE)</f>
        <v>404953</v>
      </c>
      <c r="I271" s="11">
        <f>VLOOKUP(B271,EBITDA!B:O,6,FALSE)</f>
        <v>679725</v>
      </c>
      <c r="J271" s="11">
        <f>VLOOKUP(B271,EQIT!B:O,6,FALSE)</f>
        <v>3398891</v>
      </c>
      <c r="K271" s="11">
        <f>VLOOKUP(B271,DEBT!B:O,6,FALSE)</f>
        <v>1153778</v>
      </c>
      <c r="L271" s="11">
        <f>VLOOKUP(B271,REV!B:O,6,FALSE)</f>
        <v>3382844</v>
      </c>
      <c r="M271" s="11">
        <f>VLOOKUP(B271,RoA!B:O,6,FALSE)</f>
        <v>3.05</v>
      </c>
      <c r="N271" s="11">
        <f>VLOOKUP(B271,RoE!B:O,6,FALSE)</f>
        <v>14.41</v>
      </c>
      <c r="O271" s="11">
        <f>VLOOKUP(B271,ASSET!B:P,6,FALSE)</f>
        <v>16023759</v>
      </c>
      <c r="P271" s="11">
        <f>VLOOKUP(B271,MCAP!B:P,6,FALSE)</f>
        <v>3640850</v>
      </c>
      <c r="Q271" s="11">
        <f>VLOOKUP(B271,MB!B:O,6,FALSE)</f>
        <v>1.0900000000000001</v>
      </c>
    </row>
    <row r="272" spans="1:17" x14ac:dyDescent="0.3">
      <c r="A272" s="20" t="s">
        <v>155</v>
      </c>
      <c r="B272" s="20">
        <v>905596</v>
      </c>
      <c r="C272" s="21">
        <f>VLOOKUP(B272,ESGC!B:M,$C$2,FALSE)</f>
        <v>32.175169837977499</v>
      </c>
      <c r="D272" s="21" t="str">
        <f t="shared" si="12"/>
        <v>C</v>
      </c>
      <c r="E272" s="21">
        <f>VLOOKUP(B272,ESG!A:M,'2009'!$E$2,FALSE)</f>
        <v>45.1195704451859</v>
      </c>
      <c r="F272" s="11" t="b">
        <f t="shared" si="13"/>
        <v>0</v>
      </c>
      <c r="G272" s="23" t="str">
        <f t="shared" si="14"/>
        <v>C</v>
      </c>
      <c r="H272" s="11">
        <f>VLOOKUP(B272,NI!C:P,6,FALSE)</f>
        <v>485673</v>
      </c>
      <c r="I272" s="11">
        <f>VLOOKUP(B272,EBITDA!B:O,6,FALSE)</f>
        <v>1067029</v>
      </c>
      <c r="J272" s="11">
        <f>VLOOKUP(B272,EQIT!B:O,6,FALSE)</f>
        <v>1405859</v>
      </c>
      <c r="K272" s="11">
        <f>VLOOKUP(B272,DEBT!B:O,6,FALSE)</f>
        <v>2043792</v>
      </c>
      <c r="L272" s="11">
        <f>VLOOKUP(B272,REV!B:O,6,FALSE)</f>
        <v>4083577</v>
      </c>
      <c r="M272" s="11">
        <f>VLOOKUP(B272,RoA!B:O,6,FALSE)</f>
        <v>10.08</v>
      </c>
      <c r="N272" s="11">
        <f>VLOOKUP(B272,RoE!B:O,6,FALSE)</f>
        <v>40.58</v>
      </c>
      <c r="O272" s="11">
        <f>VLOOKUP(B272,ASSET!B:P,6,FALSE)</f>
        <v>5359722</v>
      </c>
      <c r="P272" s="11">
        <f>VLOOKUP(B272,MCAP!B:P,6,FALSE)</f>
        <v>7557376</v>
      </c>
      <c r="Q272" s="11">
        <f>VLOOKUP(B272,MB!B:O,6,FALSE)</f>
        <v>4.09</v>
      </c>
    </row>
    <row r="273" spans="1:17" x14ac:dyDescent="0.3">
      <c r="A273" s="20" t="s">
        <v>158</v>
      </c>
      <c r="B273" s="20">
        <v>729665</v>
      </c>
      <c r="C273" s="21">
        <f>VLOOKUP(B273,ESGC!B:M,$C$2,FALSE)</f>
        <v>38.335346754103099</v>
      </c>
      <c r="D273" s="21" t="str">
        <f t="shared" si="12"/>
        <v>C</v>
      </c>
      <c r="E273" s="21">
        <f>VLOOKUP(B273,ESG!A:M,'2009'!$E$2,FALSE)</f>
        <v>38.335346754103099</v>
      </c>
      <c r="F273" s="11" t="b">
        <f t="shared" si="13"/>
        <v>1</v>
      </c>
      <c r="G273" s="23" t="str">
        <f t="shared" si="14"/>
        <v>C</v>
      </c>
      <c r="H273" s="11">
        <f>VLOOKUP(B273,NI!C:P,6,FALSE)</f>
        <v>-55116</v>
      </c>
      <c r="I273" s="11">
        <f>VLOOKUP(B273,EBITDA!B:O,6,FALSE)</f>
        <v>446684</v>
      </c>
      <c r="J273" s="11">
        <f>VLOOKUP(B273,EQIT!B:O,6,FALSE)</f>
        <v>2108118</v>
      </c>
      <c r="K273" s="11">
        <f>VLOOKUP(B273,DEBT!B:O,6,FALSE)</f>
        <v>5636129</v>
      </c>
      <c r="L273" s="11">
        <f>VLOOKUP(B273,REV!B:O,6,FALSE)</f>
        <v>4827309</v>
      </c>
      <c r="M273" s="11">
        <f>VLOOKUP(B273,RoA!B:O,6,FALSE)</f>
        <v>-0.5</v>
      </c>
      <c r="N273" s="11">
        <f>VLOOKUP(B273,RoE!B:O,6,FALSE)</f>
        <v>-2.61</v>
      </c>
      <c r="O273" s="11">
        <f>VLOOKUP(B273,ASSET!B:P,6,FALSE)</f>
        <v>8978014</v>
      </c>
      <c r="P273" s="11">
        <f>VLOOKUP(B273,MCAP!B:P,6,FALSE)</f>
        <v>5904705</v>
      </c>
      <c r="Q273" s="11">
        <f>VLOOKUP(B273,MB!B:O,6,FALSE)</f>
        <v>2.77</v>
      </c>
    </row>
    <row r="274" spans="1:17" x14ac:dyDescent="0.3">
      <c r="A274" s="20" t="s">
        <v>162</v>
      </c>
      <c r="B274" s="20">
        <v>945589</v>
      </c>
      <c r="C274" s="21">
        <f>VLOOKUP(B274,ESGC!B:M,$C$2,FALSE)</f>
        <v>42.236713559984302</v>
      </c>
      <c r="D274" s="21" t="str">
        <f t="shared" si="12"/>
        <v>C</v>
      </c>
      <c r="E274" s="21">
        <f>VLOOKUP(B274,ESG!A:M,'2009'!$E$2,FALSE)</f>
        <v>42.236713559984302</v>
      </c>
      <c r="F274" s="11" t="b">
        <f t="shared" si="13"/>
        <v>1</v>
      </c>
      <c r="G274" s="23" t="str">
        <f t="shared" si="14"/>
        <v>C</v>
      </c>
      <c r="H274" s="11">
        <f>VLOOKUP(B274,NI!C:P,6,FALSE)</f>
        <v>71748</v>
      </c>
      <c r="I274" s="11">
        <f>VLOOKUP(B274,EBITDA!B:O,6,FALSE)</f>
        <v>723234</v>
      </c>
      <c r="J274" s="11">
        <f>VLOOKUP(B274,EQIT!B:O,6,FALSE)</f>
        <v>5485037</v>
      </c>
      <c r="K274" s="11">
        <f>VLOOKUP(B274,DEBT!B:O,6,FALSE)</f>
        <v>5656143</v>
      </c>
      <c r="L274" s="11">
        <f>VLOOKUP(B274,REV!B:O,6,FALSE)</f>
        <v>1157030</v>
      </c>
      <c r="M274" s="11">
        <f>VLOOKUP(B274,RoA!B:O,6,FALSE)</f>
        <v>2.7</v>
      </c>
      <c r="N274" s="11">
        <f>VLOOKUP(B274,RoE!B:O,6,FALSE)</f>
        <v>2.1</v>
      </c>
      <c r="O274" s="11">
        <f>VLOOKUP(B274,ASSET!B:P,6,FALSE)</f>
        <v>12209735</v>
      </c>
      <c r="P274" s="11">
        <f>VLOOKUP(B274,MCAP!B:P,6,FALSE)</f>
        <v>8964961</v>
      </c>
      <c r="Q274" s="11">
        <f>VLOOKUP(B274,MB!B:O,6,FALSE)</f>
        <v>1.51</v>
      </c>
    </row>
    <row r="275" spans="1:17" x14ac:dyDescent="0.3">
      <c r="A275" s="20" t="s">
        <v>163</v>
      </c>
      <c r="B275" s="20">
        <v>905077</v>
      </c>
      <c r="C275" s="21">
        <f>VLOOKUP(B275,ESGC!B:M,$C$2,FALSE)</f>
        <v>32.064694332413502</v>
      </c>
      <c r="D275" s="21" t="str">
        <f t="shared" si="12"/>
        <v>C</v>
      </c>
      <c r="E275" s="21">
        <f>VLOOKUP(B275,ESG!A:M,'2009'!$E$2,FALSE)</f>
        <v>47.700817236255503</v>
      </c>
      <c r="F275" s="11" t="b">
        <f t="shared" si="13"/>
        <v>0</v>
      </c>
      <c r="G275" s="23" t="str">
        <f t="shared" si="14"/>
        <v>C</v>
      </c>
      <c r="H275" s="11">
        <f>VLOOKUP(B275,NI!C:P,6,FALSE)</f>
        <v>435994</v>
      </c>
      <c r="I275" s="11">
        <f>VLOOKUP(B275,EBITDA!B:O,6,FALSE)</f>
        <v>944878</v>
      </c>
      <c r="J275" s="11">
        <f>VLOOKUP(B275,EQIT!B:O,6,FALSE)</f>
        <v>720459</v>
      </c>
      <c r="K275" s="11">
        <f>VLOOKUP(B275,DEBT!B:O,6,FALSE)</f>
        <v>1542043</v>
      </c>
      <c r="L275" s="11">
        <f>VLOOKUP(B275,REV!B:O,6,FALSE)</f>
        <v>5298668</v>
      </c>
      <c r="M275" s="11">
        <f>VLOOKUP(B275,RoA!B:O,6,FALSE)</f>
        <v>13.59</v>
      </c>
      <c r="N275" s="11">
        <f>VLOOKUP(B275,RoE!B:O,6,FALSE)</f>
        <v>83.95</v>
      </c>
      <c r="O275" s="11">
        <f>VLOOKUP(B275,ASSET!B:P,6,FALSE)</f>
        <v>3670678</v>
      </c>
      <c r="P275" s="11">
        <f>VLOOKUP(B275,MCAP!B:P,6,FALSE)</f>
        <v>8160058</v>
      </c>
      <c r="Q275" s="11">
        <f>VLOOKUP(B275,MB!B:O,6,FALSE)</f>
        <v>12.47</v>
      </c>
    </row>
    <row r="276" spans="1:17" x14ac:dyDescent="0.3">
      <c r="A276" s="20" t="s">
        <v>165</v>
      </c>
      <c r="B276" s="20">
        <v>542983</v>
      </c>
      <c r="C276" s="21">
        <f>VLOOKUP(B276,ESGC!B:M,$C$2,FALSE)</f>
        <v>33.777492254228697</v>
      </c>
      <c r="D276" s="21" t="str">
        <f t="shared" si="12"/>
        <v>C</v>
      </c>
      <c r="E276" s="21">
        <f>VLOOKUP(B276,ESG!A:M,'2009'!$E$2,FALSE)</f>
        <v>33.777492254228697</v>
      </c>
      <c r="F276" s="11" t="b">
        <f t="shared" si="13"/>
        <v>1</v>
      </c>
      <c r="G276" s="23" t="str">
        <f t="shared" si="14"/>
        <v>C</v>
      </c>
      <c r="H276" s="11">
        <f>VLOOKUP(B276,NI!C:P,6,FALSE)</f>
        <v>-2176237</v>
      </c>
      <c r="I276" s="11">
        <f>VLOOKUP(B276,EBITDA!B:O,6,FALSE)</f>
        <v>-1745249</v>
      </c>
      <c r="J276" s="11">
        <f>VLOOKUP(B276,EQIT!B:O,6,FALSE)</f>
        <v>2512715</v>
      </c>
      <c r="K276" s="11">
        <f>VLOOKUP(B276,DEBT!B:O,6,FALSE)</f>
        <v>1903328</v>
      </c>
      <c r="L276" s="11">
        <f>VLOOKUP(B276,REV!B:O,6,FALSE)</f>
        <v>1637134</v>
      </c>
      <c r="M276" s="11">
        <f>VLOOKUP(B276,RoA!B:O,6,FALSE)</f>
        <v>-30.83</v>
      </c>
      <c r="N276" s="11">
        <f>VLOOKUP(B276,RoE!B:O,6,FALSE)</f>
        <v>-60.83</v>
      </c>
      <c r="O276" s="11">
        <f>VLOOKUP(B276,ASSET!B:P,6,FALSE)</f>
        <v>5689828</v>
      </c>
      <c r="P276" s="11">
        <f>VLOOKUP(B276,MCAP!B:P,6,FALSE)</f>
        <v>3736998</v>
      </c>
      <c r="Q276" s="11">
        <f>VLOOKUP(B276,MB!B:O,6,FALSE)</f>
        <v>1.68</v>
      </c>
    </row>
    <row r="277" spans="1:17" x14ac:dyDescent="0.3">
      <c r="A277" s="20" t="s">
        <v>168</v>
      </c>
      <c r="B277" s="20">
        <v>912588</v>
      </c>
      <c r="C277" s="21">
        <f>VLOOKUP(B277,ESGC!B:M,$C$2,FALSE)</f>
        <v>32.666449975235203</v>
      </c>
      <c r="D277" s="21" t="str">
        <f t="shared" si="12"/>
        <v>C</v>
      </c>
      <c r="E277" s="21">
        <f>VLOOKUP(B277,ESG!A:M,'2009'!$E$2,FALSE)</f>
        <v>45.332899950470498</v>
      </c>
      <c r="F277" s="11" t="b">
        <f t="shared" si="13"/>
        <v>0</v>
      </c>
      <c r="G277" s="23" t="str">
        <f t="shared" si="14"/>
        <v>C</v>
      </c>
      <c r="H277" s="11">
        <f>VLOOKUP(B277,NI!C:P,6,FALSE)</f>
        <v>-287000</v>
      </c>
      <c r="I277" s="11">
        <f>VLOOKUP(B277,EBITDA!B:O,6,FALSE)</f>
        <v>786000</v>
      </c>
      <c r="J277" s="11">
        <f>VLOOKUP(B277,EQIT!B:O,6,FALSE)</f>
        <v>6089000</v>
      </c>
      <c r="K277" s="11">
        <f>VLOOKUP(B277,DEBT!B:O,6,FALSE)</f>
        <v>5837000</v>
      </c>
      <c r="L277" s="11">
        <f>VLOOKUP(B277,REV!B:O,6,FALSE)</f>
        <v>4158000</v>
      </c>
      <c r="M277" s="11">
        <f>VLOOKUP(B277,RoA!B:O,6,FALSE)</f>
        <v>-0.05</v>
      </c>
      <c r="N277" s="11">
        <f>VLOOKUP(B277,RoE!B:O,6,FALSE)</f>
        <v>-4.51</v>
      </c>
      <c r="O277" s="11">
        <f>VLOOKUP(B277,ASSET!B:P,6,FALSE)</f>
        <v>12555000</v>
      </c>
      <c r="P277" s="11">
        <f>VLOOKUP(B277,MCAP!B:P,6,FALSE)</f>
        <v>7542321</v>
      </c>
      <c r="Q277" s="11">
        <f>VLOOKUP(B277,MB!B:O,6,FALSE)</f>
        <v>1.1499999999999999</v>
      </c>
    </row>
    <row r="278" spans="1:17" x14ac:dyDescent="0.3">
      <c r="A278" s="20" t="s">
        <v>171</v>
      </c>
      <c r="B278" s="20">
        <v>951068</v>
      </c>
      <c r="C278" s="21">
        <f>VLOOKUP(B278,ESGC!B:M,$C$2,FALSE)</f>
        <v>44.968855367313701</v>
      </c>
      <c r="D278" s="21" t="str">
        <f t="shared" si="12"/>
        <v>C</v>
      </c>
      <c r="E278" s="21">
        <f>VLOOKUP(B278,ESG!A:M,'2009'!$E$2,FALSE)</f>
        <v>44.968855367313701</v>
      </c>
      <c r="F278" s="11" t="b">
        <f t="shared" si="13"/>
        <v>1</v>
      </c>
      <c r="G278" s="23" t="str">
        <f t="shared" si="14"/>
        <v>C</v>
      </c>
      <c r="H278" s="11">
        <f>VLOOKUP(B278,NI!C:P,6,FALSE)</f>
        <v>-3268935</v>
      </c>
      <c r="I278" s="11">
        <f>VLOOKUP(B278,EBITDA!B:O,6,FALSE)</f>
        <v>-3474706</v>
      </c>
      <c r="J278" s="11">
        <f>VLOOKUP(B278,EQIT!B:O,6,FALSE)</f>
        <v>3575424</v>
      </c>
      <c r="K278" s="11">
        <f>VLOOKUP(B278,DEBT!B:O,6,FALSE)</f>
        <v>4678911</v>
      </c>
      <c r="L278" s="11">
        <f>VLOOKUP(B278,REV!B:O,6,FALSE)</f>
        <v>3292650</v>
      </c>
      <c r="M278" s="11">
        <f>VLOOKUP(B278,RoA!B:O,6,FALSE)</f>
        <v>-5.67</v>
      </c>
      <c r="N278" s="11">
        <f>VLOOKUP(B278,RoE!B:O,6,FALSE)</f>
        <v>-74</v>
      </c>
      <c r="O278" s="11">
        <f>VLOOKUP(B278,ASSET!B:P,6,FALSE)</f>
        <v>51554665</v>
      </c>
      <c r="P278" s="11">
        <f>VLOOKUP(B278,MCAP!B:P,6,FALSE)</f>
        <v>2612530</v>
      </c>
      <c r="Q278" s="11">
        <f>VLOOKUP(B278,MB!B:O,6,FALSE)</f>
        <v>0.85</v>
      </c>
    </row>
    <row r="279" spans="1:17" x14ac:dyDescent="0.3">
      <c r="A279" s="20" t="s">
        <v>175</v>
      </c>
      <c r="B279" s="20" t="s">
        <v>365</v>
      </c>
      <c r="C279" s="21">
        <f>VLOOKUP(B279,ESGC!B:M,$C$2,FALSE)</f>
        <v>36.407264421716398</v>
      </c>
      <c r="D279" s="21" t="str">
        <f t="shared" si="12"/>
        <v>C</v>
      </c>
      <c r="E279" s="21">
        <f>VLOOKUP(B279,ESG!A:M,'2009'!$E$2,FALSE)</f>
        <v>36.407264421716398</v>
      </c>
      <c r="F279" s="11" t="b">
        <f t="shared" si="13"/>
        <v>1</v>
      </c>
      <c r="G279" s="23" t="str">
        <f t="shared" si="14"/>
        <v>C</v>
      </c>
      <c r="H279" s="11">
        <f>VLOOKUP(B279,NI!C:P,6,FALSE)</f>
        <v>315988</v>
      </c>
      <c r="I279" s="11">
        <f>VLOOKUP(B279,EBITDA!B:O,6,FALSE)</f>
        <v>627984</v>
      </c>
      <c r="J279" s="11">
        <f>VLOOKUP(B279,EQIT!B:O,6,FALSE)</f>
        <v>2399732</v>
      </c>
      <c r="K279" s="11">
        <f>VLOOKUP(B279,DEBT!B:O,6,FALSE)</f>
        <v>307500</v>
      </c>
      <c r="L279" s="11">
        <f>VLOOKUP(B279,REV!B:O,6,FALSE)</f>
        <v>994788</v>
      </c>
      <c r="M279" s="11">
        <f>VLOOKUP(B279,RoA!B:O,6,FALSE)</f>
        <v>1.8</v>
      </c>
      <c r="N279" s="11">
        <f>VLOOKUP(B279,RoE!B:O,6,FALSE)</f>
        <v>14.34</v>
      </c>
      <c r="O279" s="11">
        <f>VLOOKUP(B279,ASSET!B:P,6,FALSE)</f>
        <v>21884875</v>
      </c>
      <c r="P279" s="11">
        <f>VLOOKUP(B279,MCAP!B:P,6,FALSE)</f>
        <v>8252815</v>
      </c>
      <c r="Q279" s="11">
        <f>VLOOKUP(B279,MB!B:O,6,FALSE)</f>
        <v>2.98</v>
      </c>
    </row>
    <row r="280" spans="1:17" x14ac:dyDescent="0.3">
      <c r="A280" s="20" t="s">
        <v>177</v>
      </c>
      <c r="B280" s="20">
        <v>905050</v>
      </c>
      <c r="C280" s="21">
        <f>VLOOKUP(B280,ESGC!B:M,$C$2,FALSE)</f>
        <v>30.011269951588901</v>
      </c>
      <c r="D280" s="21" t="str">
        <f t="shared" si="12"/>
        <v>C</v>
      </c>
      <c r="E280" s="21">
        <f>VLOOKUP(B280,ESG!A:M,'2009'!$E$2,FALSE)</f>
        <v>43.893507645113303</v>
      </c>
      <c r="F280" s="11" t="b">
        <f t="shared" si="13"/>
        <v>0</v>
      </c>
      <c r="G280" s="23" t="str">
        <f t="shared" si="14"/>
        <v>C</v>
      </c>
      <c r="H280" s="11">
        <f>VLOOKUP(B280,NI!C:P,6,FALSE)</f>
        <v>195526</v>
      </c>
      <c r="I280" s="11">
        <f>VLOOKUP(B280,EBITDA!B:O,6,FALSE)</f>
        <v>412892</v>
      </c>
      <c r="J280" s="11">
        <f>VLOOKUP(B280,EQIT!B:O,6,FALSE)</f>
        <v>769003</v>
      </c>
      <c r="K280" s="11">
        <f>VLOOKUP(B280,DEBT!B:O,6,FALSE)</f>
        <v>1011529</v>
      </c>
      <c r="L280" s="11">
        <f>VLOOKUP(B280,REV!B:O,6,FALSE)</f>
        <v>2326158</v>
      </c>
      <c r="M280" s="11">
        <f>VLOOKUP(B280,RoA!B:O,6,FALSE)</f>
        <v>9.1300000000000008</v>
      </c>
      <c r="N280" s="11">
        <f>VLOOKUP(B280,RoE!B:O,6,FALSE)</f>
        <v>29.14</v>
      </c>
      <c r="O280" s="11">
        <f>VLOOKUP(B280,ASSET!B:P,6,FALSE)</f>
        <v>2515054</v>
      </c>
      <c r="P280" s="11">
        <f>VLOOKUP(B280,MCAP!B:P,6,FALSE)</f>
        <v>3256535</v>
      </c>
      <c r="Q280" s="11">
        <f>VLOOKUP(B280,MB!B:O,6,FALSE)</f>
        <v>4.0199999999999996</v>
      </c>
    </row>
    <row r="281" spans="1:17" x14ac:dyDescent="0.3">
      <c r="A281" s="20" t="s">
        <v>182</v>
      </c>
      <c r="B281" s="20">
        <v>894720</v>
      </c>
      <c r="C281" s="21">
        <f>VLOOKUP(B281,ESGC!B:M,$C$2,FALSE)</f>
        <v>40.755065636171501</v>
      </c>
      <c r="D281" s="21" t="str">
        <f t="shared" si="12"/>
        <v>C</v>
      </c>
      <c r="E281" s="21">
        <f>VLOOKUP(B281,ESG!A:M,'2009'!$E$2,FALSE)</f>
        <v>40.755065636171501</v>
      </c>
      <c r="F281" s="11" t="b">
        <f t="shared" si="13"/>
        <v>1</v>
      </c>
      <c r="G281" s="23" t="str">
        <f t="shared" si="14"/>
        <v>C</v>
      </c>
      <c r="H281" s="11">
        <f>VLOOKUP(B281,NI!C:P,6,FALSE)</f>
        <v>220877</v>
      </c>
      <c r="I281" s="11">
        <f>VLOOKUP(B281,EBITDA!B:O,6,FALSE)</f>
        <v>882261</v>
      </c>
      <c r="J281" s="11">
        <f>VLOOKUP(B281,EQIT!B:O,6,FALSE)</f>
        <v>2141142</v>
      </c>
      <c r="K281" s="11">
        <f>VLOOKUP(B281,DEBT!B:O,6,FALSE)</f>
        <v>3251784</v>
      </c>
      <c r="L281" s="11">
        <f>VLOOKUP(B281,REV!B:O,6,FALSE)</f>
        <v>3013595</v>
      </c>
      <c r="M281" s="11">
        <f>VLOOKUP(B281,RoA!B:O,6,FALSE)</f>
        <v>5.61</v>
      </c>
      <c r="N281" s="11">
        <f>VLOOKUP(B281,RoE!B:O,6,FALSE)</f>
        <v>11.2</v>
      </c>
      <c r="O281" s="11">
        <f>VLOOKUP(B281,ASSET!B:P,6,FALSE)</f>
        <v>6846834</v>
      </c>
      <c r="P281" s="11">
        <f>VLOOKUP(B281,MCAP!B:P,6,FALSE)</f>
        <v>4632724</v>
      </c>
      <c r="Q281" s="11">
        <f>VLOOKUP(B281,MB!B:O,6,FALSE)</f>
        <v>2.68</v>
      </c>
    </row>
    <row r="282" spans="1:17" x14ac:dyDescent="0.3">
      <c r="A282" s="20" t="s">
        <v>183</v>
      </c>
      <c r="B282" s="20">
        <v>912142</v>
      </c>
      <c r="C282" s="21">
        <f>VLOOKUP(B282,ESGC!B:M,$C$2,FALSE)</f>
        <v>45.892443982392798</v>
      </c>
      <c r="D282" s="21" t="str">
        <f t="shared" si="12"/>
        <v>C</v>
      </c>
      <c r="E282" s="21">
        <f>VLOOKUP(B282,ESG!A:M,'2009'!$E$2,FALSE)</f>
        <v>45.892443982392798</v>
      </c>
      <c r="F282" s="11" t="b">
        <f t="shared" si="13"/>
        <v>1</v>
      </c>
      <c r="G282" s="23" t="str">
        <f t="shared" si="14"/>
        <v>C</v>
      </c>
      <c r="H282" s="11">
        <f>VLOOKUP(B282,NI!C:P,6,FALSE)</f>
        <v>399854</v>
      </c>
      <c r="I282" s="11">
        <f>VLOOKUP(B282,EBITDA!B:O,6,FALSE)</f>
        <v>714031</v>
      </c>
      <c r="J282" s="11">
        <f>VLOOKUP(B282,EQIT!B:O,6,FALSE)</f>
        <v>2625913</v>
      </c>
      <c r="K282" s="11">
        <f>VLOOKUP(B282,DEBT!B:O,6,FALSE)</f>
        <v>18232</v>
      </c>
      <c r="L282" s="11">
        <f>VLOOKUP(B282,REV!B:O,6,FALSE)</f>
        <v>11467376</v>
      </c>
      <c r="M282" s="11">
        <f>VLOOKUP(B282,RoA!B:O,6,FALSE)</f>
        <v>9.52</v>
      </c>
      <c r="N282" s="11">
        <f>VLOOKUP(B282,RoE!B:O,6,FALSE)</f>
        <v>16.420000000000002</v>
      </c>
      <c r="O282" s="11">
        <f>VLOOKUP(B282,ASSET!B:P,6,FALSE)</f>
        <v>4272646</v>
      </c>
      <c r="P282" s="11">
        <f>VLOOKUP(B282,MCAP!B:P,6,FALSE)</f>
        <v>4672288</v>
      </c>
      <c r="Q282" s="11">
        <f>VLOOKUP(B282,MB!B:O,6,FALSE)</f>
        <v>2.29</v>
      </c>
    </row>
    <row r="283" spans="1:17" x14ac:dyDescent="0.3">
      <c r="A283" s="20" t="s">
        <v>184</v>
      </c>
      <c r="B283" s="20">
        <v>921925</v>
      </c>
      <c r="C283" s="21">
        <f>VLOOKUP(B283,ESGC!B:M,$C$2,FALSE)</f>
        <v>25.488056858147701</v>
      </c>
      <c r="D283" s="21" t="str">
        <f t="shared" si="12"/>
        <v>C</v>
      </c>
      <c r="E283" s="21">
        <f>VLOOKUP(B283,ESG!A:M,'2009'!$E$2,FALSE)</f>
        <v>25.488056858147701</v>
      </c>
      <c r="F283" s="11" t="b">
        <f t="shared" si="13"/>
        <v>1</v>
      </c>
      <c r="G283" s="23" t="str">
        <f t="shared" si="14"/>
        <v>C</v>
      </c>
      <c r="H283" s="11">
        <f>VLOOKUP(B283,NI!C:P,6,FALSE)</f>
        <v>550280</v>
      </c>
      <c r="I283" s="11">
        <f>VLOOKUP(B283,EBITDA!B:O,6,FALSE)</f>
        <v>-35793</v>
      </c>
      <c r="J283" s="11">
        <f>VLOOKUP(B283,EQIT!B:O,6,FALSE)</f>
        <v>4361647</v>
      </c>
      <c r="K283" s="11">
        <f>VLOOKUP(B283,DEBT!B:O,6,FALSE)</f>
        <v>1970371</v>
      </c>
      <c r="L283" s="11">
        <f>VLOOKUP(B283,REV!B:O,6,FALSE)</f>
        <v>902967</v>
      </c>
      <c r="M283" s="11">
        <f>VLOOKUP(B283,RoA!B:O,6,FALSE)</f>
        <v>10.64</v>
      </c>
      <c r="N283" s="11">
        <f>VLOOKUP(B283,RoE!B:O,6,FALSE)</f>
        <v>15.64</v>
      </c>
      <c r="O283" s="11">
        <f>VLOOKUP(B283,ASSET!B:P,6,FALSE)</f>
        <v>6762364</v>
      </c>
      <c r="P283" s="11">
        <f>VLOOKUP(B283,MCAP!B:P,6,FALSE)</f>
        <v>5787825</v>
      </c>
      <c r="Q283" s="11">
        <f>VLOOKUP(B283,MB!B:O,6,FALSE)</f>
        <v>1.42</v>
      </c>
    </row>
    <row r="284" spans="1:17" x14ac:dyDescent="0.3">
      <c r="A284" s="20" t="s">
        <v>188</v>
      </c>
      <c r="B284" s="20">
        <v>699943</v>
      </c>
      <c r="C284" s="21">
        <f>VLOOKUP(B284,ESGC!B:M,$C$2,FALSE)</f>
        <v>38.548496655403099</v>
      </c>
      <c r="D284" s="21" t="str">
        <f t="shared" si="12"/>
        <v>C</v>
      </c>
      <c r="E284" s="21">
        <f>VLOOKUP(B284,ESG!A:M,'2009'!$E$2,FALSE)</f>
        <v>38.548496655403099</v>
      </c>
      <c r="F284" s="11" t="b">
        <f t="shared" si="13"/>
        <v>1</v>
      </c>
      <c r="G284" s="23" t="str">
        <f t="shared" si="14"/>
        <v>C</v>
      </c>
      <c r="H284" s="11">
        <f>VLOOKUP(B284,NI!C:P,6,FALSE)</f>
        <v>116999</v>
      </c>
      <c r="I284" s="11">
        <f>VLOOKUP(B284,EBITDA!B:O,6,FALSE)</f>
        <v>460434</v>
      </c>
      <c r="J284" s="11">
        <f>VLOOKUP(B284,EQIT!B:O,6,FALSE)</f>
        <v>5822136</v>
      </c>
      <c r="K284" s="11">
        <f>VLOOKUP(B284,DEBT!B:O,6,FALSE)</f>
        <v>0</v>
      </c>
      <c r="L284" s="11">
        <f>VLOOKUP(B284,REV!B:O,6,FALSE)</f>
        <v>3315912</v>
      </c>
      <c r="M284" s="11">
        <f>VLOOKUP(B284,RoA!B:O,6,FALSE)</f>
        <v>1.59</v>
      </c>
      <c r="N284" s="11">
        <f>VLOOKUP(B284,RoE!B:O,6,FALSE)</f>
        <v>2</v>
      </c>
      <c r="O284" s="11">
        <f>VLOOKUP(B284,ASSET!B:P,6,FALSE)</f>
        <v>7579708</v>
      </c>
      <c r="P284" s="11">
        <f>VLOOKUP(B284,MCAP!B:P,6,FALSE)</f>
        <v>13850824</v>
      </c>
      <c r="Q284" s="11">
        <f>VLOOKUP(B284,MB!B:O,6,FALSE)</f>
        <v>2.4900000000000002</v>
      </c>
    </row>
    <row r="285" spans="1:17" x14ac:dyDescent="0.3">
      <c r="A285" s="20" t="s">
        <v>192</v>
      </c>
      <c r="B285" s="20">
        <v>546169</v>
      </c>
      <c r="C285" s="21">
        <f>VLOOKUP(B285,ESGC!B:M,$C$2,FALSE)</f>
        <v>40.249891450653401</v>
      </c>
      <c r="D285" s="21" t="str">
        <f t="shared" si="12"/>
        <v>C</v>
      </c>
      <c r="E285" s="21">
        <f>VLOOKUP(B285,ESG!A:M,'2009'!$E$2,FALSE)</f>
        <v>40.249891450653401</v>
      </c>
      <c r="F285" s="11" t="b">
        <f t="shared" si="13"/>
        <v>1</v>
      </c>
      <c r="G285" s="23" t="str">
        <f t="shared" si="14"/>
        <v>C</v>
      </c>
      <c r="H285" s="11">
        <f>VLOOKUP(B285,NI!C:P,6,FALSE)</f>
        <v>-51651</v>
      </c>
      <c r="I285" s="11">
        <f>VLOOKUP(B285,EBITDA!B:O,6,FALSE)</f>
        <v>396810</v>
      </c>
      <c r="J285" s="11">
        <f>VLOOKUP(B285,EQIT!B:O,6,FALSE)</f>
        <v>4217973</v>
      </c>
      <c r="K285" s="11">
        <f>VLOOKUP(B285,DEBT!B:O,6,FALSE)</f>
        <v>4434383</v>
      </c>
      <c r="L285" s="11">
        <f>VLOOKUP(B285,REV!B:O,6,FALSE)</f>
        <v>844329</v>
      </c>
      <c r="M285" s="11">
        <f>VLOOKUP(B285,RoA!B:O,6,FALSE)</f>
        <v>1.37</v>
      </c>
      <c r="N285" s="11">
        <f>VLOOKUP(B285,RoE!B:O,6,FALSE)</f>
        <v>-1.36</v>
      </c>
      <c r="O285" s="11">
        <f>VLOOKUP(B285,ASSET!B:P,6,FALSE)</f>
        <v>10062033</v>
      </c>
      <c r="P285" s="11">
        <f>VLOOKUP(B285,MCAP!B:P,6,FALSE)</f>
        <v>5486856</v>
      </c>
      <c r="Q285" s="11">
        <f>VLOOKUP(B285,MB!B:O,6,FALSE)</f>
        <v>1.33</v>
      </c>
    </row>
    <row r="286" spans="1:17" x14ac:dyDescent="0.3">
      <c r="A286" s="20" t="s">
        <v>199</v>
      </c>
      <c r="B286" s="20">
        <v>906487</v>
      </c>
      <c r="C286" s="21">
        <f>VLOOKUP(B286,ESGC!B:M,$C$2,FALSE)</f>
        <v>30.502310185504399</v>
      </c>
      <c r="D286" s="21" t="str">
        <f t="shared" si="12"/>
        <v>C</v>
      </c>
      <c r="E286" s="21">
        <f>VLOOKUP(B286,ESG!A:M,'2009'!$E$2,FALSE)</f>
        <v>30.502310185504399</v>
      </c>
      <c r="F286" s="11" t="b">
        <f t="shared" si="13"/>
        <v>1</v>
      </c>
      <c r="G286" s="23" t="str">
        <f t="shared" si="14"/>
        <v>C</v>
      </c>
      <c r="H286" s="11">
        <f>VLOOKUP(B286,NI!C:P,6,FALSE)</f>
        <v>111800</v>
      </c>
      <c r="I286" s="11">
        <f>VLOOKUP(B286,EBITDA!B:O,6,FALSE)</f>
        <v>367300</v>
      </c>
      <c r="J286" s="11">
        <f>VLOOKUP(B286,EQIT!B:O,6,FALSE)</f>
        <v>1554000</v>
      </c>
      <c r="K286" s="11">
        <f>VLOOKUP(B286,DEBT!B:O,6,FALSE)</f>
        <v>825000</v>
      </c>
      <c r="L286" s="11">
        <f>VLOOKUP(B286,REV!B:O,6,FALSE)</f>
        <v>3054000</v>
      </c>
      <c r="M286" s="11">
        <f>VLOOKUP(B286,RoA!B:O,6,FALSE)</f>
        <v>4.41</v>
      </c>
      <c r="N286" s="11">
        <f>VLOOKUP(B286,RoE!B:O,6,FALSE)</f>
        <v>6.97</v>
      </c>
      <c r="O286" s="11">
        <f>VLOOKUP(B286,ASSET!B:P,6,FALSE)</f>
        <v>3047000</v>
      </c>
      <c r="P286" s="11">
        <f>VLOOKUP(B286,MCAP!B:P,6,FALSE)</f>
        <v>3035520</v>
      </c>
      <c r="Q286" s="11">
        <f>VLOOKUP(B286,MB!B:O,6,FALSE)</f>
        <v>1.97</v>
      </c>
    </row>
    <row r="287" spans="1:17" x14ac:dyDescent="0.3">
      <c r="A287" s="20" t="s">
        <v>201</v>
      </c>
      <c r="B287" s="20">
        <v>912402</v>
      </c>
      <c r="C287" s="21">
        <f>VLOOKUP(B287,ESGC!B:M,$C$2,FALSE)</f>
        <v>32.814098396959601</v>
      </c>
      <c r="D287" s="21" t="str">
        <f t="shared" si="12"/>
        <v>C</v>
      </c>
      <c r="E287" s="21">
        <f>VLOOKUP(B287,ESG!A:M,'2009'!$E$2,FALSE)</f>
        <v>49.282042947765397</v>
      </c>
      <c r="F287" s="11" t="b">
        <f t="shared" si="13"/>
        <v>0</v>
      </c>
      <c r="G287" s="23" t="str">
        <f t="shared" si="14"/>
        <v>C</v>
      </c>
      <c r="H287" s="11">
        <f>VLOOKUP(B287,NI!C:P,6,FALSE)</f>
        <v>-406000</v>
      </c>
      <c r="I287" s="11">
        <f>VLOOKUP(B287,EBITDA!B:O,6,FALSE)</f>
        <v>-256000</v>
      </c>
      <c r="J287" s="11">
        <f>VLOOKUP(B287,EQIT!B:O,6,FALSE)</f>
        <v>10949000</v>
      </c>
      <c r="K287" s="11">
        <f>VLOOKUP(B287,DEBT!B:O,6,FALSE)</f>
        <v>5400000</v>
      </c>
      <c r="L287" s="11">
        <f>VLOOKUP(B287,REV!B:O,6,FALSE)</f>
        <v>8890000</v>
      </c>
      <c r="M287" s="11">
        <f>VLOOKUP(B287,RoA!B:O,6,FALSE)</f>
        <v>-0.19</v>
      </c>
      <c r="N287" s="11">
        <f>VLOOKUP(B287,RoE!B:O,6,FALSE)</f>
        <v>-4.8499999999999996</v>
      </c>
      <c r="O287" s="11">
        <f>VLOOKUP(B287,ASSET!B:P,6,FALSE)</f>
        <v>177433000</v>
      </c>
      <c r="P287" s="11">
        <f>VLOOKUP(B287,MCAP!B:P,6,FALSE)</f>
        <v>7519315</v>
      </c>
      <c r="Q287" s="11">
        <f>VLOOKUP(B287,MB!B:O,6,FALSE)</f>
        <v>0.73</v>
      </c>
    </row>
    <row r="288" spans="1:17" x14ac:dyDescent="0.3">
      <c r="A288" s="20" t="s">
        <v>204</v>
      </c>
      <c r="B288" s="20">
        <v>922418</v>
      </c>
      <c r="C288" s="21">
        <f>VLOOKUP(B288,ESGC!B:M,$C$2,FALSE)</f>
        <v>28.899120052475801</v>
      </c>
      <c r="D288" s="21" t="str">
        <f t="shared" si="12"/>
        <v>C</v>
      </c>
      <c r="E288" s="21">
        <f>VLOOKUP(B288,ESG!A:M,'2009'!$E$2,FALSE)</f>
        <v>40.734748041459603</v>
      </c>
      <c r="F288" s="11" t="b">
        <f t="shared" si="13"/>
        <v>0</v>
      </c>
      <c r="G288" s="23" t="str">
        <f t="shared" si="14"/>
        <v>C</v>
      </c>
      <c r="H288" s="11">
        <f>VLOOKUP(B288,NI!C:P,6,FALSE)</f>
        <v>564000</v>
      </c>
      <c r="I288" s="11">
        <f>VLOOKUP(B288,EBITDA!B:O,6,FALSE)</f>
        <v>2962000</v>
      </c>
      <c r="J288" s="11">
        <f>VLOOKUP(B288,EQIT!B:O,6,FALSE)</f>
        <v>16870000</v>
      </c>
      <c r="K288" s="11">
        <f>VLOOKUP(B288,DEBT!B:O,6,FALSE)</f>
        <v>9485000</v>
      </c>
      <c r="L288" s="11">
        <f>VLOOKUP(B288,REV!B:O,6,FALSE)</f>
        <v>15469000</v>
      </c>
      <c r="M288" s="11">
        <f>VLOOKUP(B288,RoA!B:O,6,FALSE)</f>
        <v>1.22</v>
      </c>
      <c r="N288" s="11">
        <f>VLOOKUP(B288,RoE!B:O,6,FALSE)</f>
        <v>3.76</v>
      </c>
      <c r="O288" s="11">
        <f>VLOOKUP(B288,ASSET!B:P,6,FALSE)</f>
        <v>73443000</v>
      </c>
      <c r="P288" s="11">
        <f>VLOOKUP(B288,MCAP!B:P,6,FALSE)</f>
        <v>15451306</v>
      </c>
      <c r="Q288" s="11">
        <f>VLOOKUP(B288,MB!B:O,6,FALSE)</f>
        <v>0.89</v>
      </c>
    </row>
    <row r="289" spans="1:17" x14ac:dyDescent="0.3">
      <c r="A289" s="20" t="s">
        <v>205</v>
      </c>
      <c r="B289" s="20">
        <v>905620</v>
      </c>
      <c r="C289" s="21">
        <f>VLOOKUP(B289,ESGC!B:M,$C$2,FALSE)</f>
        <v>49.884090909090901</v>
      </c>
      <c r="D289" s="21" t="str">
        <f t="shared" si="12"/>
        <v>C</v>
      </c>
      <c r="E289" s="21">
        <f>VLOOKUP(B289,ESG!A:M,'2009'!$E$2,FALSE)</f>
        <v>49.884090909090901</v>
      </c>
      <c r="F289" s="11" t="b">
        <f t="shared" si="13"/>
        <v>1</v>
      </c>
      <c r="G289" s="23" t="str">
        <f t="shared" si="14"/>
        <v>C</v>
      </c>
      <c r="H289" s="11">
        <f>VLOOKUP(B289,NI!C:P,6,FALSE)</f>
        <v>1783000</v>
      </c>
      <c r="I289" s="11">
        <f>VLOOKUP(B289,EBITDA!B:O,6,FALSE)</f>
        <v>4871000</v>
      </c>
      <c r="J289" s="11">
        <f>VLOOKUP(B289,EQIT!B:O,6,FALSE)</f>
        <v>19069000</v>
      </c>
      <c r="K289" s="11">
        <f>VLOOKUP(B289,DEBT!B:O,6,FALSE)</f>
        <v>5080000</v>
      </c>
      <c r="L289" s="11">
        <f>VLOOKUP(B289,REV!B:O,6,FALSE)</f>
        <v>47220000</v>
      </c>
      <c r="M289" s="11">
        <f>VLOOKUP(B289,RoA!B:O,6,FALSE)</f>
        <v>6.05</v>
      </c>
      <c r="N289" s="11">
        <f>VLOOKUP(B289,RoE!B:O,6,FALSE)</f>
        <v>9.61</v>
      </c>
      <c r="O289" s="11">
        <f>VLOOKUP(B289,ASSET!B:P,6,FALSE)</f>
        <v>33005000</v>
      </c>
      <c r="P289" s="11">
        <f>VLOOKUP(B289,MCAP!B:P,6,FALSE)</f>
        <v>34126010</v>
      </c>
      <c r="Q289" s="11">
        <f>VLOOKUP(B289,MB!B:O,6,FALSE)</f>
        <v>1.7</v>
      </c>
    </row>
    <row r="290" spans="1:17" x14ac:dyDescent="0.3">
      <c r="A290" s="20" t="s">
        <v>206</v>
      </c>
      <c r="B290" s="20">
        <v>951503</v>
      </c>
      <c r="C290" s="21">
        <f>VLOOKUP(B290,ESGC!B:M,$C$2,FALSE)</f>
        <v>34.0182152527778</v>
      </c>
      <c r="D290" s="21" t="str">
        <f t="shared" si="12"/>
        <v>C</v>
      </c>
      <c r="E290" s="21">
        <f>VLOOKUP(B290,ESG!A:M,'2009'!$E$2,FALSE)</f>
        <v>34.0182152527778</v>
      </c>
      <c r="F290" s="11" t="b">
        <f t="shared" si="13"/>
        <v>1</v>
      </c>
      <c r="G290" s="23" t="str">
        <f t="shared" si="14"/>
        <v>C</v>
      </c>
      <c r="H290" s="11">
        <f>VLOOKUP(B290,NI!C:P,6,FALSE)</f>
        <v>332006</v>
      </c>
      <c r="I290" s="11">
        <f>VLOOKUP(B290,EBITDA!B:O,6,FALSE)</f>
        <v>949624</v>
      </c>
      <c r="J290" s="11">
        <f>VLOOKUP(B290,EQIT!B:O,6,FALSE)</f>
        <v>6974907</v>
      </c>
      <c r="K290" s="11">
        <f>VLOOKUP(B290,DEBT!B:O,6,FALSE)</f>
        <v>12682598</v>
      </c>
      <c r="L290" s="11">
        <f>VLOOKUP(B290,REV!B:O,6,FALSE)</f>
        <v>3942920</v>
      </c>
      <c r="M290" s="11">
        <f>VLOOKUP(B290,RoA!B:O,6,FALSE)</f>
        <v>0.89</v>
      </c>
      <c r="N290" s="11">
        <f>VLOOKUP(B290,RoE!B:O,6,FALSE)</f>
        <v>5.05</v>
      </c>
      <c r="O290" s="11">
        <f>VLOOKUP(B290,ASSET!B:P,6,FALSE)</f>
        <v>68880399</v>
      </c>
      <c r="P290" s="11">
        <f>VLOOKUP(B290,MCAP!B:P,6,FALSE)</f>
        <v>7907916</v>
      </c>
      <c r="Q290" s="11">
        <f>VLOOKUP(B290,MB!B:O,6,FALSE)</f>
        <v>1.1200000000000001</v>
      </c>
    </row>
    <row r="291" spans="1:17" x14ac:dyDescent="0.3">
      <c r="A291" s="20" t="s">
        <v>207</v>
      </c>
      <c r="B291" s="20">
        <v>357366</v>
      </c>
      <c r="C291" s="21">
        <f>VLOOKUP(B291,ESGC!B:M,$C$2,FALSE)</f>
        <v>45.4077809318932</v>
      </c>
      <c r="D291" s="21" t="str">
        <f t="shared" si="12"/>
        <v>C</v>
      </c>
      <c r="E291" s="21">
        <f>VLOOKUP(B291,ESG!A:M,'2009'!$E$2,FALSE)</f>
        <v>45.4077809318932</v>
      </c>
      <c r="F291" s="11" t="b">
        <f t="shared" si="13"/>
        <v>1</v>
      </c>
      <c r="G291" s="23" t="str">
        <f t="shared" si="14"/>
        <v>C</v>
      </c>
      <c r="H291" s="11">
        <f>VLOOKUP(B291,NI!C:P,6,FALSE)</f>
        <v>160913</v>
      </c>
      <c r="I291" s="11">
        <f>VLOOKUP(B291,EBITDA!B:O,6,FALSE)</f>
        <v>646487</v>
      </c>
      <c r="J291" s="11">
        <f>VLOOKUP(B291,EQIT!B:O,6,FALSE)</f>
        <v>1857571</v>
      </c>
      <c r="K291" s="11">
        <f>VLOOKUP(B291,DEBT!B:O,6,FALSE)</f>
        <v>4531634</v>
      </c>
      <c r="L291" s="11">
        <f>VLOOKUP(B291,REV!B:O,6,FALSE)</f>
        <v>805654</v>
      </c>
      <c r="M291" s="11">
        <f>VLOOKUP(B291,RoA!B:O,6,FALSE)</f>
        <v>3.84</v>
      </c>
      <c r="N291" s="11">
        <f>VLOOKUP(B291,RoE!B:O,6,FALSE)</f>
        <v>7.5</v>
      </c>
      <c r="O291" s="11">
        <f>VLOOKUP(B291,ASSET!B:P,6,FALSE)</f>
        <v>7252471</v>
      </c>
      <c r="P291" s="11">
        <f>VLOOKUP(B291,MCAP!B:P,6,FALSE)</f>
        <v>3475203</v>
      </c>
      <c r="Q291" s="11">
        <f>VLOOKUP(B291,MB!B:O,6,FALSE)</f>
        <v>1.44</v>
      </c>
    </row>
    <row r="292" spans="1:17" x14ac:dyDescent="0.3">
      <c r="A292" s="20" t="s">
        <v>211</v>
      </c>
      <c r="B292" s="20">
        <v>130062</v>
      </c>
      <c r="C292" s="21">
        <f>VLOOKUP(B292,ESGC!B:M,$C$2,FALSE)</f>
        <v>43.557878723554801</v>
      </c>
      <c r="D292" s="21" t="str">
        <f t="shared" si="12"/>
        <v>C</v>
      </c>
      <c r="E292" s="21">
        <f>VLOOKUP(B292,ESG!A:M,'2009'!$E$2,FALSE)</f>
        <v>43.557878723554801</v>
      </c>
      <c r="F292" s="11" t="b">
        <f t="shared" si="13"/>
        <v>1</v>
      </c>
      <c r="G292" s="23" t="str">
        <f t="shared" si="14"/>
        <v>C</v>
      </c>
      <c r="H292" s="11">
        <f>VLOOKUP(B292,NI!C:P,6,FALSE)</f>
        <v>84411</v>
      </c>
      <c r="I292" s="11">
        <f>VLOOKUP(B292,EBITDA!B:O,6,FALSE)</f>
        <v>368113</v>
      </c>
      <c r="J292" s="11">
        <f>VLOOKUP(B292,EQIT!B:O,6,FALSE)</f>
        <v>1365240</v>
      </c>
      <c r="K292" s="11">
        <f>VLOOKUP(B292,DEBT!B:O,6,FALSE)</f>
        <v>1251348</v>
      </c>
      <c r="L292" s="11">
        <f>VLOOKUP(B292,REV!B:O,6,FALSE)</f>
        <v>1702603</v>
      </c>
      <c r="M292" s="11">
        <f>VLOOKUP(B292,RoA!B:O,6,FALSE)</f>
        <v>4.21</v>
      </c>
      <c r="N292" s="11">
        <f>VLOOKUP(B292,RoE!B:O,6,FALSE)</f>
        <v>7.07</v>
      </c>
      <c r="O292" s="11">
        <f>VLOOKUP(B292,ASSET!B:P,6,FALSE)</f>
        <v>3239283</v>
      </c>
      <c r="P292" s="11">
        <f>VLOOKUP(B292,MCAP!B:P,6,FALSE)</f>
        <v>4059125</v>
      </c>
      <c r="Q292" s="11">
        <f>VLOOKUP(B292,MB!B:O,6,FALSE)</f>
        <v>3.28</v>
      </c>
    </row>
    <row r="293" spans="1:17" x14ac:dyDescent="0.3">
      <c r="A293" s="20" t="s">
        <v>213</v>
      </c>
      <c r="B293" s="20">
        <v>771830</v>
      </c>
      <c r="C293" s="21">
        <f>VLOOKUP(B293,ESGC!B:M,$C$2,FALSE)</f>
        <v>31.1884232147539</v>
      </c>
      <c r="D293" s="21" t="str">
        <f t="shared" si="12"/>
        <v>C</v>
      </c>
      <c r="E293" s="21">
        <f>VLOOKUP(B293,ESG!A:M,'2009'!$E$2,FALSE)</f>
        <v>43.749395449115703</v>
      </c>
      <c r="F293" s="11" t="b">
        <f t="shared" si="13"/>
        <v>0</v>
      </c>
      <c r="G293" s="23" t="str">
        <f t="shared" si="14"/>
        <v>C</v>
      </c>
      <c r="H293" s="11">
        <f>VLOOKUP(B293,NI!C:P,6,FALSE)</f>
        <v>10455</v>
      </c>
      <c r="I293" s="11">
        <f>VLOOKUP(B293,EBITDA!B:O,6,FALSE)</f>
        <v>240042</v>
      </c>
      <c r="J293" s="11">
        <f>VLOOKUP(B293,EQIT!B:O,6,FALSE)</f>
        <v>2594465</v>
      </c>
      <c r="K293" s="11">
        <f>VLOOKUP(B293,DEBT!B:O,6,FALSE)</f>
        <v>0</v>
      </c>
      <c r="L293" s="11">
        <f>VLOOKUP(B293,REV!B:O,6,FALSE)</f>
        <v>1646015</v>
      </c>
      <c r="M293" s="11">
        <f>VLOOKUP(B293,RoA!B:O,6,FALSE)</f>
        <v>0.31</v>
      </c>
      <c r="N293" s="11">
        <f>VLOOKUP(B293,RoE!B:O,6,FALSE)</f>
        <v>0.36</v>
      </c>
      <c r="O293" s="11">
        <f>VLOOKUP(B293,ASSET!B:P,6,FALSE)</f>
        <v>3075861</v>
      </c>
      <c r="P293" s="11">
        <f>VLOOKUP(B293,MCAP!B:P,6,FALSE)</f>
        <v>6218306</v>
      </c>
      <c r="Q293" s="11">
        <f>VLOOKUP(B293,MB!B:O,6,FALSE)</f>
        <v>2.39</v>
      </c>
    </row>
    <row r="294" spans="1:17" x14ac:dyDescent="0.3">
      <c r="A294" s="20" t="s">
        <v>214</v>
      </c>
      <c r="B294" s="20">
        <v>510493</v>
      </c>
      <c r="C294" s="21">
        <f>VLOOKUP(B294,ESGC!B:M,$C$2,FALSE)</f>
        <v>38.0958092715615</v>
      </c>
      <c r="D294" s="21" t="str">
        <f t="shared" si="12"/>
        <v>C</v>
      </c>
      <c r="E294" s="21">
        <f>VLOOKUP(B294,ESG!A:M,'2009'!$E$2,FALSE)</f>
        <v>38.0958092715615</v>
      </c>
      <c r="F294" s="11" t="b">
        <f t="shared" si="13"/>
        <v>1</v>
      </c>
      <c r="G294" s="23" t="str">
        <f t="shared" si="14"/>
        <v>C</v>
      </c>
      <c r="H294" s="11">
        <f>VLOOKUP(B294,NI!C:P,6,FALSE)</f>
        <v>299800</v>
      </c>
      <c r="I294" s="11">
        <f>VLOOKUP(B294,EBITDA!B:O,6,FALSE)</f>
        <v>566300</v>
      </c>
      <c r="J294" s="11">
        <f>VLOOKUP(B294,EQIT!B:O,6,FALSE)</f>
        <v>1334600</v>
      </c>
      <c r="K294" s="11">
        <f>VLOOKUP(B294,DEBT!B:O,6,FALSE)</f>
        <v>991100</v>
      </c>
      <c r="L294" s="11">
        <f>VLOOKUP(B294,REV!B:O,6,FALSE)</f>
        <v>3192100</v>
      </c>
      <c r="M294" s="11">
        <f>VLOOKUP(B294,RoA!B:O,6,FALSE)</f>
        <v>10.17</v>
      </c>
      <c r="N294" s="11">
        <f>VLOOKUP(B294,RoE!B:O,6,FALSE)</f>
        <v>25.09</v>
      </c>
      <c r="O294" s="11">
        <f>VLOOKUP(B294,ASSET!B:P,6,FALSE)</f>
        <v>3387800</v>
      </c>
      <c r="P294" s="11">
        <f>VLOOKUP(B294,MCAP!B:P,6,FALSE)</f>
        <v>4761934</v>
      </c>
      <c r="Q294" s="11">
        <f>VLOOKUP(B294,MB!B:O,6,FALSE)</f>
        <v>3.43</v>
      </c>
    </row>
    <row r="295" spans="1:17" x14ac:dyDescent="0.3">
      <c r="A295" s="20" t="s">
        <v>220</v>
      </c>
      <c r="B295" s="20">
        <v>516007</v>
      </c>
      <c r="C295" s="21">
        <f>VLOOKUP(B295,ESGC!B:M,$C$2,FALSE)</f>
        <v>26.442886329866202</v>
      </c>
      <c r="D295" s="21" t="str">
        <f t="shared" si="12"/>
        <v>C</v>
      </c>
      <c r="E295" s="21">
        <f>VLOOKUP(B295,ESG!A:M,'2009'!$E$2,FALSE)</f>
        <v>32.885772659732503</v>
      </c>
      <c r="F295" s="11" t="b">
        <f t="shared" si="13"/>
        <v>0</v>
      </c>
      <c r="G295" s="23" t="str">
        <f t="shared" si="14"/>
        <v>C</v>
      </c>
      <c r="H295" s="11">
        <f>VLOOKUP(B295,NI!C:P,6,FALSE)</f>
        <v>-1291682</v>
      </c>
      <c r="I295" s="11">
        <f>VLOOKUP(B295,EBITDA!B:O,6,FALSE)</f>
        <v>-359711</v>
      </c>
      <c r="J295" s="11">
        <f>VLOOKUP(B295,EQIT!B:O,6,FALSE)</f>
        <v>3870432</v>
      </c>
      <c r="K295" s="11">
        <f>VLOOKUP(B295,DEBT!B:O,6,FALSE)</f>
        <v>14060270</v>
      </c>
      <c r="L295" s="11">
        <f>VLOOKUP(B295,REV!B:O,6,FALSE)</f>
        <v>5978589</v>
      </c>
      <c r="M295" s="11">
        <f>VLOOKUP(B295,RoA!B:O,6,FALSE)</f>
        <v>-3.44</v>
      </c>
      <c r="N295" s="11">
        <f>VLOOKUP(B295,RoE!B:O,6,FALSE)</f>
        <v>-32.93</v>
      </c>
      <c r="O295" s="11">
        <f>VLOOKUP(B295,ASSET!B:P,6,FALSE)</f>
        <v>22518210</v>
      </c>
      <c r="P295" s="11">
        <f>VLOOKUP(B295,MCAP!B:P,6,FALSE)</f>
        <v>4023923</v>
      </c>
      <c r="Q295" s="11">
        <f>VLOOKUP(B295,MB!B:O,6,FALSE)</f>
        <v>1.51</v>
      </c>
    </row>
    <row r="296" spans="1:17" x14ac:dyDescent="0.3">
      <c r="A296" s="20" t="s">
        <v>221</v>
      </c>
      <c r="B296" s="20">
        <v>328228</v>
      </c>
      <c r="C296" s="21">
        <f>VLOOKUP(B296,ESGC!B:M,$C$2,FALSE)</f>
        <v>30.216212387651399</v>
      </c>
      <c r="D296" s="21" t="str">
        <f t="shared" si="12"/>
        <v>C</v>
      </c>
      <c r="E296" s="21">
        <f>VLOOKUP(B296,ESG!A:M,'2009'!$E$2,FALSE)</f>
        <v>30.216212387651399</v>
      </c>
      <c r="F296" s="11" t="b">
        <f t="shared" si="13"/>
        <v>1</v>
      </c>
      <c r="G296" s="23" t="str">
        <f t="shared" si="14"/>
        <v>C</v>
      </c>
      <c r="H296" s="11">
        <f>VLOOKUP(B296,NI!C:P,6,FALSE)</f>
        <v>248820</v>
      </c>
      <c r="I296" s="11">
        <f>VLOOKUP(B296,EBITDA!B:O,6,FALSE)</f>
        <v>357565</v>
      </c>
      <c r="J296" s="11">
        <f>VLOOKUP(B296,EQIT!B:O,6,FALSE)</f>
        <v>990766</v>
      </c>
      <c r="K296" s="11">
        <f>VLOOKUP(B296,DEBT!B:O,6,FALSE)</f>
        <v>1149184</v>
      </c>
      <c r="L296" s="11">
        <f>VLOOKUP(B296,REV!B:O,6,FALSE)</f>
        <v>903297</v>
      </c>
      <c r="M296" s="11">
        <f>VLOOKUP(B296,RoA!B:O,6,FALSE)</f>
        <v>10.73</v>
      </c>
      <c r="N296" s="11">
        <f>VLOOKUP(B296,RoE!B:O,6,FALSE)</f>
        <v>24.55</v>
      </c>
      <c r="O296" s="11">
        <f>VLOOKUP(B296,ASSET!B:P,6,FALSE)</f>
        <v>2421439</v>
      </c>
      <c r="P296" s="11">
        <f>VLOOKUP(B296,MCAP!B:P,6,FALSE)</f>
        <v>5309443</v>
      </c>
      <c r="Q296" s="11">
        <f>VLOOKUP(B296,MB!B:O,6,FALSE)</f>
        <v>3.23</v>
      </c>
    </row>
    <row r="297" spans="1:17" x14ac:dyDescent="0.3">
      <c r="A297" s="20" t="s">
        <v>222</v>
      </c>
      <c r="B297" s="20">
        <v>999506</v>
      </c>
      <c r="C297" s="21">
        <f>VLOOKUP(B297,ESGC!B:M,$C$2,FALSE)</f>
        <v>43.254528135990597</v>
      </c>
      <c r="D297" s="21" t="str">
        <f t="shared" si="12"/>
        <v>C</v>
      </c>
      <c r="E297" s="21">
        <f>VLOOKUP(B297,ESG!A:M,'2009'!$E$2,FALSE)</f>
        <v>43.254528135990597</v>
      </c>
      <c r="F297" s="11" t="b">
        <f t="shared" si="13"/>
        <v>1</v>
      </c>
      <c r="G297" s="23" t="str">
        <f t="shared" si="14"/>
        <v>C</v>
      </c>
      <c r="H297" s="11">
        <f>VLOOKUP(B297,NI!C:P,6,FALSE)</f>
        <v>-1835000</v>
      </c>
      <c r="I297" s="11">
        <f>VLOOKUP(B297,EBITDA!B:O,6,FALSE)</f>
        <v>470000</v>
      </c>
      <c r="J297" s="11">
        <f>VLOOKUP(B297,EQIT!B:O,6,FALSE)</f>
        <v>4654000</v>
      </c>
      <c r="K297" s="11">
        <f>VLOOKUP(B297,DEBT!B:O,6,FALSE)</f>
        <v>3098000</v>
      </c>
      <c r="L297" s="11">
        <f>VLOOKUP(B297,REV!B:O,6,FALSE)</f>
        <v>4803000</v>
      </c>
      <c r="M297" s="11">
        <f>VLOOKUP(B297,RoA!B:O,6,FALSE)</f>
        <v>-14.15</v>
      </c>
      <c r="N297" s="11">
        <f>VLOOKUP(B297,RoE!B:O,6,FALSE)</f>
        <v>-33.880000000000003</v>
      </c>
      <c r="O297" s="11">
        <f>VLOOKUP(B297,ASSET!B:P,6,FALSE)</f>
        <v>11348000</v>
      </c>
      <c r="P297" s="11">
        <f>VLOOKUP(B297,MCAP!B:P,6,FALSE)</f>
        <v>8962272</v>
      </c>
      <c r="Q297" s="11">
        <f>VLOOKUP(B297,MB!B:O,6,FALSE)</f>
        <v>0.87</v>
      </c>
    </row>
    <row r="298" spans="1:17" x14ac:dyDescent="0.3">
      <c r="A298" s="20" t="s">
        <v>224</v>
      </c>
      <c r="B298" s="20">
        <v>325475</v>
      </c>
      <c r="C298" s="21">
        <f>VLOOKUP(B298,ESGC!B:M,$C$2,FALSE)</f>
        <v>47.746087171867202</v>
      </c>
      <c r="D298" s="21" t="str">
        <f t="shared" si="12"/>
        <v>C</v>
      </c>
      <c r="E298" s="21">
        <f>VLOOKUP(B298,ESG!A:M,'2009'!$E$2,FALSE)</f>
        <v>47.746087171867202</v>
      </c>
      <c r="F298" s="11" t="b">
        <f t="shared" si="13"/>
        <v>1</v>
      </c>
      <c r="G298" s="23" t="str">
        <f t="shared" si="14"/>
        <v>C</v>
      </c>
      <c r="H298" s="11">
        <f>VLOOKUP(B298,NI!C:P,6,FALSE)</f>
        <v>-5499</v>
      </c>
      <c r="I298" s="11">
        <f>VLOOKUP(B298,EBITDA!B:O,6,FALSE)</f>
        <v>352322</v>
      </c>
      <c r="J298" s="11">
        <f>VLOOKUP(B298,EQIT!B:O,6,FALSE)</f>
        <v>3200823</v>
      </c>
      <c r="K298" s="11">
        <f>VLOOKUP(B298,DEBT!B:O,6,FALSE)</f>
        <v>1872379</v>
      </c>
      <c r="L298" s="11">
        <f>VLOOKUP(B298,REV!B:O,6,FALSE)</f>
        <v>5344024</v>
      </c>
      <c r="M298" s="11">
        <f>VLOOKUP(B298,RoA!B:O,6,FALSE)</f>
        <v>1.2</v>
      </c>
      <c r="N298" s="11">
        <f>VLOOKUP(B298,RoE!B:O,6,FALSE)</f>
        <v>-0.17</v>
      </c>
      <c r="O298" s="11">
        <f>VLOOKUP(B298,ASSET!B:P,6,FALSE)</f>
        <v>6391446</v>
      </c>
      <c r="P298" s="11">
        <f>VLOOKUP(B298,MCAP!B:P,6,FALSE)</f>
        <v>3259838</v>
      </c>
      <c r="Q298" s="11">
        <f>VLOOKUP(B298,MB!B:O,6,FALSE)</f>
        <v>1.1200000000000001</v>
      </c>
    </row>
    <row r="299" spans="1:17" x14ac:dyDescent="0.3">
      <c r="A299" s="20" t="s">
        <v>229</v>
      </c>
      <c r="B299" s="20">
        <v>771767</v>
      </c>
      <c r="C299" s="21">
        <f>VLOOKUP(B299,ESGC!B:M,$C$2,FALSE)</f>
        <v>25.0015246914393</v>
      </c>
      <c r="D299" s="21" t="str">
        <f t="shared" si="12"/>
        <v>C</v>
      </c>
      <c r="E299" s="21">
        <f>VLOOKUP(B299,ESG!A:M,'2009'!$E$2,FALSE)</f>
        <v>25.0015246914393</v>
      </c>
      <c r="F299" s="11" t="b">
        <f t="shared" si="13"/>
        <v>1</v>
      </c>
      <c r="G299" s="23" t="str">
        <f t="shared" si="14"/>
        <v>C</v>
      </c>
      <c r="H299" s="11">
        <f>VLOOKUP(B299,NI!C:P,6,FALSE)</f>
        <v>2350200</v>
      </c>
      <c r="I299" s="11">
        <f>VLOOKUP(B299,EBITDA!B:O,6,FALSE)</f>
        <v>3356400</v>
      </c>
      <c r="J299" s="11">
        <f>VLOOKUP(B299,EQIT!B:O,6,FALSE)</f>
        <v>8493000</v>
      </c>
      <c r="K299" s="11">
        <f>VLOOKUP(B299,DEBT!B:O,6,FALSE)</f>
        <v>1392500</v>
      </c>
      <c r="L299" s="11">
        <f>VLOOKUP(B299,REV!B:O,6,FALSE)</f>
        <v>10298000</v>
      </c>
      <c r="M299" s="11">
        <f>VLOOKUP(B299,RoA!B:O,6,FALSE)</f>
        <v>19.89</v>
      </c>
      <c r="N299" s="11">
        <f>VLOOKUP(B299,RoE!B:O,6,FALSE)</f>
        <v>30.87</v>
      </c>
      <c r="O299" s="11">
        <f>VLOOKUP(B299,ASSET!B:P,6,FALSE)</f>
        <v>12413900</v>
      </c>
      <c r="P299" s="11">
        <f>VLOOKUP(B299,MCAP!B:P,6,FALSE)</f>
        <v>26550779</v>
      </c>
      <c r="Q299" s="11">
        <f>VLOOKUP(B299,MB!B:O,6,FALSE)</f>
        <v>2.77</v>
      </c>
    </row>
    <row r="300" spans="1:17" x14ac:dyDescent="0.3">
      <c r="A300" s="20" t="s">
        <v>231</v>
      </c>
      <c r="B300" s="20">
        <v>906931</v>
      </c>
      <c r="C300" s="21">
        <f>VLOOKUP(B300,ESGC!B:M,$C$2,FALSE)</f>
        <v>32.930161943319803</v>
      </c>
      <c r="D300" s="21" t="str">
        <f t="shared" si="12"/>
        <v>C</v>
      </c>
      <c r="E300" s="21">
        <f>VLOOKUP(B300,ESG!A:M,'2009'!$E$2,FALSE)</f>
        <v>32.930161943319803</v>
      </c>
      <c r="F300" s="11" t="b">
        <f t="shared" si="13"/>
        <v>1</v>
      </c>
      <c r="G300" s="23" t="str">
        <f t="shared" si="14"/>
        <v>C</v>
      </c>
      <c r="H300" s="11">
        <f>VLOOKUP(B300,NI!C:P,6,FALSE)</f>
        <v>93536</v>
      </c>
      <c r="I300" s="11">
        <f>VLOOKUP(B300,EBITDA!B:O,6,FALSE)</f>
        <v>894882</v>
      </c>
      <c r="J300" s="11">
        <f>VLOOKUP(B300,EQIT!B:O,6,FALSE)</f>
        <v>3130076</v>
      </c>
      <c r="K300" s="11">
        <f>VLOOKUP(B300,DEBT!B:O,6,FALSE)</f>
        <v>3787028</v>
      </c>
      <c r="L300" s="11">
        <f>VLOOKUP(B300,REV!B:O,6,FALSE)</f>
        <v>5092785</v>
      </c>
      <c r="M300" s="11">
        <f>VLOOKUP(B300,RoA!B:O,6,FALSE)</f>
        <v>3.84</v>
      </c>
      <c r="N300" s="11">
        <f>VLOOKUP(B300,RoE!B:O,6,FALSE)</f>
        <v>3.21</v>
      </c>
      <c r="O300" s="11">
        <f>VLOOKUP(B300,ASSET!B:P,6,FALSE)</f>
        <v>10765124</v>
      </c>
      <c r="P300" s="11">
        <f>VLOOKUP(B300,MCAP!B:P,6,FALSE)</f>
        <v>5648514</v>
      </c>
      <c r="Q300" s="11">
        <f>VLOOKUP(B300,MB!B:O,6,FALSE)</f>
        <v>1.57</v>
      </c>
    </row>
    <row r="301" spans="1:17" x14ac:dyDescent="0.3">
      <c r="A301" s="20" t="s">
        <v>232</v>
      </c>
      <c r="B301" s="20">
        <v>884383</v>
      </c>
      <c r="C301" s="21">
        <f>VLOOKUP(B301,ESGC!B:M,$C$2,FALSE)</f>
        <v>31.0893230569373</v>
      </c>
      <c r="D301" s="21" t="str">
        <f t="shared" si="12"/>
        <v>C</v>
      </c>
      <c r="E301" s="21">
        <f>VLOOKUP(B301,ESG!A:M,'2009'!$E$2,FALSE)</f>
        <v>31.0893230569373</v>
      </c>
      <c r="F301" s="11" t="b">
        <f t="shared" si="13"/>
        <v>1</v>
      </c>
      <c r="G301" s="23" t="str">
        <f t="shared" si="14"/>
        <v>C</v>
      </c>
      <c r="H301" s="11">
        <f>VLOOKUP(B301,NI!C:P,6,FALSE)</f>
        <v>1469000</v>
      </c>
      <c r="I301" s="11">
        <f>VLOOKUP(B301,EBITDA!B:O,6,FALSE)</f>
        <v>2704000</v>
      </c>
      <c r="J301" s="11">
        <f>VLOOKUP(B301,EQIT!B:O,6,FALSE)</f>
        <v>14113000</v>
      </c>
      <c r="K301" s="11">
        <f>VLOOKUP(B301,DEBT!B:O,6,FALSE)</f>
        <v>883000</v>
      </c>
      <c r="L301" s="11">
        <f>VLOOKUP(B301,REV!B:O,6,FALSE)</f>
        <v>12686000</v>
      </c>
      <c r="M301" s="11">
        <f>VLOOKUP(B301,RoA!B:O,6,FALSE)</f>
        <v>7.03</v>
      </c>
      <c r="N301" s="11">
        <f>VLOOKUP(B301,RoE!B:O,6,FALSE)</f>
        <v>10.99</v>
      </c>
      <c r="O301" s="11">
        <f>VLOOKUP(B301,ASSET!B:P,6,FALSE)</f>
        <v>21440000</v>
      </c>
      <c r="P301" s="11">
        <f>VLOOKUP(B301,MCAP!B:P,6,FALSE)</f>
        <v>18449537</v>
      </c>
      <c r="Q301" s="11">
        <f>VLOOKUP(B301,MB!B:O,6,FALSE)</f>
        <v>1.29</v>
      </c>
    </row>
    <row r="302" spans="1:17" x14ac:dyDescent="0.3">
      <c r="A302" s="20" t="s">
        <v>233</v>
      </c>
      <c r="B302" s="20">
        <v>867422</v>
      </c>
      <c r="C302" s="21">
        <f>VLOOKUP(B302,ESGC!B:M,$C$2,FALSE)</f>
        <v>31.344297919762202</v>
      </c>
      <c r="D302" s="21" t="str">
        <f t="shared" si="12"/>
        <v>C</v>
      </c>
      <c r="E302" s="21">
        <f>VLOOKUP(B302,ESG!A:M,'2009'!$E$2,FALSE)</f>
        <v>32.688595839524503</v>
      </c>
      <c r="F302" s="11" t="b">
        <f t="shared" si="13"/>
        <v>0</v>
      </c>
      <c r="G302" s="23" t="str">
        <f t="shared" si="14"/>
        <v>C</v>
      </c>
      <c r="H302" s="11">
        <f>VLOOKUP(B302,NI!C:P,6,FALSE)</f>
        <v>86545</v>
      </c>
      <c r="I302" s="11">
        <f>VLOOKUP(B302,EBITDA!B:O,6,FALSE)</f>
        <v>242232</v>
      </c>
      <c r="J302" s="11">
        <f>VLOOKUP(B302,EQIT!B:O,6,FALSE)</f>
        <v>1662346</v>
      </c>
      <c r="K302" s="11">
        <f>VLOOKUP(B302,DEBT!B:O,6,FALSE)</f>
        <v>1265000</v>
      </c>
      <c r="L302" s="11">
        <f>VLOOKUP(B302,REV!B:O,6,FALSE)</f>
        <v>3535108</v>
      </c>
      <c r="M302" s="11">
        <f>VLOOKUP(B302,RoA!B:O,6,FALSE)</f>
        <v>2.27</v>
      </c>
      <c r="N302" s="11">
        <f>VLOOKUP(B302,RoE!B:O,6,FALSE)</f>
        <v>5.15</v>
      </c>
      <c r="O302" s="11">
        <f>VLOOKUP(B302,ASSET!B:P,6,FALSE)</f>
        <v>5210460</v>
      </c>
      <c r="P302" s="11">
        <f>VLOOKUP(B302,MCAP!B:P,6,FALSE)</f>
        <v>11415766</v>
      </c>
      <c r="Q302" s="11">
        <f>VLOOKUP(B302,MB!B:O,6,FALSE)</f>
        <v>3.29</v>
      </c>
    </row>
    <row r="303" spans="1:17" x14ac:dyDescent="0.3">
      <c r="A303" s="20" t="s">
        <v>238</v>
      </c>
      <c r="B303" s="20">
        <v>906176</v>
      </c>
      <c r="C303" s="21">
        <f>VLOOKUP(B303,ESGC!B:M,$C$2,FALSE)</f>
        <v>46.781664190193098</v>
      </c>
      <c r="D303" s="21" t="str">
        <f t="shared" si="12"/>
        <v>C</v>
      </c>
      <c r="E303" s="21">
        <f>VLOOKUP(B303,ESG!A:M,'2009'!$E$2,FALSE)</f>
        <v>46.781664190193098</v>
      </c>
      <c r="F303" s="11" t="b">
        <f t="shared" si="13"/>
        <v>1</v>
      </c>
      <c r="G303" s="23" t="str">
        <f t="shared" si="14"/>
        <v>C</v>
      </c>
      <c r="H303" s="11">
        <f>VLOOKUP(B303,NI!C:P,6,FALSE)</f>
        <v>220500</v>
      </c>
      <c r="I303" s="11">
        <f>VLOOKUP(B303,EBITDA!B:O,6,FALSE)</f>
        <v>1369000</v>
      </c>
      <c r="J303" s="11">
        <f>VLOOKUP(B303,EQIT!B:O,6,FALSE)</f>
        <v>4854100</v>
      </c>
      <c r="K303" s="11">
        <f>VLOOKUP(B303,DEBT!B:O,6,FALSE)</f>
        <v>6787400</v>
      </c>
      <c r="L303" s="11">
        <f>VLOOKUP(B303,REV!B:O,6,FALSE)</f>
        <v>6539100</v>
      </c>
      <c r="M303" s="11">
        <f>VLOOKUP(B303,RoA!B:O,6,FALSE)</f>
        <v>2.4300000000000002</v>
      </c>
      <c r="N303" s="11">
        <f>VLOOKUP(B303,RoE!B:O,6,FALSE)</f>
        <v>4.54</v>
      </c>
      <c r="O303" s="11">
        <f>VLOOKUP(B303,ASSET!B:P,6,FALSE)</f>
        <v>19271700</v>
      </c>
      <c r="P303" s="11">
        <f>VLOOKUP(B303,MCAP!B:P,6,FALSE)</f>
        <v>4254693</v>
      </c>
      <c r="Q303" s="11">
        <f>VLOOKUP(B303,MB!B:O,6,FALSE)</f>
        <v>0.76</v>
      </c>
    </row>
    <row r="304" spans="1:17" x14ac:dyDescent="0.3">
      <c r="A304" s="20" t="s">
        <v>249</v>
      </c>
      <c r="B304" s="20">
        <v>921757</v>
      </c>
      <c r="C304" s="21">
        <f>VLOOKUP(B304,ESGC!B:M,$C$2,FALSE)</f>
        <v>37.510800063332702</v>
      </c>
      <c r="D304" s="21" t="str">
        <f t="shared" si="12"/>
        <v>C</v>
      </c>
      <c r="E304" s="21">
        <f>VLOOKUP(B304,ESG!A:M,'2009'!$E$2,FALSE)</f>
        <v>37.510800063332702</v>
      </c>
      <c r="F304" s="11" t="b">
        <f t="shared" si="13"/>
        <v>1</v>
      </c>
      <c r="G304" s="23" t="str">
        <f t="shared" si="14"/>
        <v>C</v>
      </c>
      <c r="H304" s="11">
        <f>VLOOKUP(B304,NI!C:P,6,FALSE)</f>
        <v>111900</v>
      </c>
      <c r="I304" s="11">
        <f>VLOOKUP(B304,EBITDA!B:O,6,FALSE)</f>
        <v>986200</v>
      </c>
      <c r="J304" s="11">
        <f>VLOOKUP(B304,EQIT!B:O,6,FALSE)</f>
        <v>5103700</v>
      </c>
      <c r="K304" s="11">
        <f>VLOOKUP(B304,DEBT!B:O,6,FALSE)</f>
        <v>6072800</v>
      </c>
      <c r="L304" s="11">
        <f>VLOOKUP(B304,REV!B:O,6,FALSE)</f>
        <v>8086500</v>
      </c>
      <c r="M304" s="11">
        <f>VLOOKUP(B304,RoA!B:O,6,FALSE)</f>
        <v>1.48</v>
      </c>
      <c r="N304" s="11">
        <f>VLOOKUP(B304,RoE!B:O,6,FALSE)</f>
        <v>2.25</v>
      </c>
      <c r="O304" s="11">
        <f>VLOOKUP(B304,ASSET!B:P,6,FALSE)</f>
        <v>14365200</v>
      </c>
      <c r="P304" s="11">
        <f>VLOOKUP(B304,MCAP!B:P,6,FALSE)</f>
        <v>13201954</v>
      </c>
      <c r="Q304" s="11">
        <f>VLOOKUP(B304,MB!B:O,6,FALSE)</f>
        <v>2.82</v>
      </c>
    </row>
    <row r="305" spans="1:17" x14ac:dyDescent="0.3">
      <c r="A305" s="20" t="s">
        <v>250</v>
      </c>
      <c r="B305" s="20">
        <v>905150</v>
      </c>
      <c r="C305" s="21">
        <f>VLOOKUP(B305,ESGC!B:M,$C$2,FALSE)</f>
        <v>36.884378120965501</v>
      </c>
      <c r="D305" s="21" t="str">
        <f t="shared" si="12"/>
        <v>C</v>
      </c>
      <c r="E305" s="21">
        <f>VLOOKUP(B305,ESG!A:M,'2009'!$E$2,FALSE)</f>
        <v>36.884378120965501</v>
      </c>
      <c r="F305" s="11" t="b">
        <f t="shared" si="13"/>
        <v>1</v>
      </c>
      <c r="G305" s="23" t="str">
        <f t="shared" si="14"/>
        <v>C</v>
      </c>
      <c r="H305" s="11">
        <f>VLOOKUP(B305,NI!C:P,6,FALSE)</f>
        <v>508515</v>
      </c>
      <c r="I305" s="11">
        <f>VLOOKUP(B305,EBITDA!B:O,6,FALSE)</f>
        <v>1151262</v>
      </c>
      <c r="J305" s="11">
        <f>VLOOKUP(B305,EQIT!B:O,6,FALSE)</f>
        <v>4279625</v>
      </c>
      <c r="K305" s="11">
        <f>VLOOKUP(B305,DEBT!B:O,6,FALSE)</f>
        <v>2321172</v>
      </c>
      <c r="L305" s="11">
        <f>VLOOKUP(B305,REV!B:O,6,FALSE)</f>
        <v>10309015</v>
      </c>
      <c r="M305" s="11">
        <f>VLOOKUP(B305,RoA!B:O,6,FALSE)</f>
        <v>5.74</v>
      </c>
      <c r="N305" s="11">
        <f>VLOOKUP(B305,RoE!B:O,6,FALSE)</f>
        <v>10.66</v>
      </c>
      <c r="O305" s="11">
        <f>VLOOKUP(B305,ASSET!B:P,6,FALSE)</f>
        <v>9855902</v>
      </c>
      <c r="P305" s="11">
        <f>VLOOKUP(B305,MCAP!B:P,6,FALSE)</f>
        <v>8647125</v>
      </c>
      <c r="Q305" s="11">
        <f>VLOOKUP(B305,MB!B:O,6,FALSE)</f>
        <v>2.0299999999999998</v>
      </c>
    </row>
    <row r="306" spans="1:17" x14ac:dyDescent="0.3">
      <c r="A306" s="20" t="s">
        <v>251</v>
      </c>
      <c r="B306" s="20">
        <v>945297</v>
      </c>
      <c r="C306" s="21">
        <f>VLOOKUP(B306,ESGC!B:M,$C$2,FALSE)</f>
        <v>44.950263774912102</v>
      </c>
      <c r="D306" s="21" t="str">
        <f t="shared" si="12"/>
        <v>C</v>
      </c>
      <c r="E306" s="21">
        <f>VLOOKUP(B306,ESG!A:M,'2009'!$E$2,FALSE)</f>
        <v>44.950263774912102</v>
      </c>
      <c r="F306" s="11" t="b">
        <f t="shared" si="13"/>
        <v>1</v>
      </c>
      <c r="G306" s="23" t="str">
        <f t="shared" si="14"/>
        <v>C</v>
      </c>
      <c r="H306" s="11">
        <f>VLOOKUP(B306,NI!C:P,6,FALSE)</f>
        <v>533545</v>
      </c>
      <c r="I306" s="11">
        <f>VLOOKUP(B306,EBITDA!B:O,6,FALSE)</f>
        <v>957519</v>
      </c>
      <c r="J306" s="11">
        <f>VLOOKUP(B306,EQIT!B:O,6,FALSE)</f>
        <v>1341478</v>
      </c>
      <c r="K306" s="11">
        <f>VLOOKUP(B306,DEBT!B:O,6,FALSE)</f>
        <v>0</v>
      </c>
      <c r="L306" s="11">
        <f>VLOOKUP(B306,REV!B:O,6,FALSE)</f>
        <v>2082759</v>
      </c>
      <c r="M306" s="11">
        <f>VLOOKUP(B306,RoA!B:O,6,FALSE)</f>
        <v>11</v>
      </c>
      <c r="N306" s="11">
        <f>VLOOKUP(B306,RoE!B:O,6,FALSE)</f>
        <v>42.04</v>
      </c>
      <c r="O306" s="11">
        <f>VLOOKUP(B306,ASSET!B:P,6,FALSE)</f>
        <v>5110928</v>
      </c>
      <c r="P306" s="11">
        <f>VLOOKUP(B306,MCAP!B:P,6,FALSE)</f>
        <v>11060305</v>
      </c>
      <c r="Q306" s="11">
        <f>VLOOKUP(B306,MB!B:O,6,FALSE)</f>
        <v>7.65</v>
      </c>
    </row>
    <row r="307" spans="1:17" x14ac:dyDescent="0.3">
      <c r="A307" s="20" t="s">
        <v>252</v>
      </c>
      <c r="B307" s="20">
        <v>906585</v>
      </c>
      <c r="C307" s="21">
        <f>VLOOKUP(B307,ESGC!B:M,$C$2,FALSE)</f>
        <v>43.755750925436203</v>
      </c>
      <c r="D307" s="21" t="str">
        <f t="shared" si="12"/>
        <v>C</v>
      </c>
      <c r="E307" s="21">
        <f>VLOOKUP(B307,ESG!A:M,'2009'!$E$2,FALSE)</f>
        <v>43.755750925436203</v>
      </c>
      <c r="F307" s="11" t="b">
        <f t="shared" si="13"/>
        <v>1</v>
      </c>
      <c r="G307" s="23" t="str">
        <f t="shared" si="14"/>
        <v>C</v>
      </c>
      <c r="H307" s="11">
        <f>VLOOKUP(B307,NI!C:P,6,FALSE)</f>
        <v>115512</v>
      </c>
      <c r="I307" s="11">
        <f>VLOOKUP(B307,EBITDA!B:O,6,FALSE)</f>
        <v>313723</v>
      </c>
      <c r="J307" s="11">
        <f>VLOOKUP(B307,EQIT!B:O,6,FALSE)</f>
        <v>2012088</v>
      </c>
      <c r="K307" s="11">
        <f>VLOOKUP(B307,DEBT!B:O,6,FALSE)</f>
        <v>805637</v>
      </c>
      <c r="L307" s="11">
        <f>VLOOKUP(B307,REV!B:O,6,FALSE)</f>
        <v>2692468</v>
      </c>
      <c r="M307" s="11">
        <f>VLOOKUP(B307,RoA!B:O,6,FALSE)</f>
        <v>3.46</v>
      </c>
      <c r="N307" s="11">
        <f>VLOOKUP(B307,RoE!B:O,6,FALSE)</f>
        <v>5.91</v>
      </c>
      <c r="O307" s="11">
        <f>VLOOKUP(B307,ASSET!B:P,6,FALSE)</f>
        <v>3906202</v>
      </c>
      <c r="P307" s="11">
        <f>VLOOKUP(B307,MCAP!B:P,6,FALSE)</f>
        <v>3186573</v>
      </c>
      <c r="Q307" s="11">
        <f>VLOOKUP(B307,MB!B:O,6,FALSE)</f>
        <v>1.5</v>
      </c>
    </row>
    <row r="308" spans="1:17" x14ac:dyDescent="0.3">
      <c r="A308" s="20" t="s">
        <v>253</v>
      </c>
      <c r="B308" s="20">
        <v>517465</v>
      </c>
      <c r="C308" s="21">
        <f>VLOOKUP(B308,ESGC!B:M,$C$2,FALSE)</f>
        <v>35.914162923155097</v>
      </c>
      <c r="D308" s="21" t="str">
        <f t="shared" si="12"/>
        <v>C</v>
      </c>
      <c r="E308" s="21">
        <f>VLOOKUP(B308,ESG!A:M,'2009'!$E$2,FALSE)</f>
        <v>35.914162923155097</v>
      </c>
      <c r="F308" s="11" t="b">
        <f t="shared" si="13"/>
        <v>1</v>
      </c>
      <c r="G308" s="23" t="str">
        <f t="shared" si="14"/>
        <v>C</v>
      </c>
      <c r="H308" s="11">
        <f>VLOOKUP(B308,NI!C:P,6,FALSE)</f>
        <v>101200</v>
      </c>
      <c r="I308" s="11">
        <f>VLOOKUP(B308,EBITDA!B:O,6,FALSE)</f>
        <v>206000</v>
      </c>
      <c r="J308" s="11">
        <f>VLOOKUP(B308,EQIT!B:O,6,FALSE)</f>
        <v>5100700</v>
      </c>
      <c r="K308" s="11">
        <f>VLOOKUP(B308,DEBT!B:O,6,FALSE)</f>
        <v>340700</v>
      </c>
      <c r="L308" s="11">
        <f>VLOOKUP(B308,REV!B:O,6,FALSE)</f>
        <v>1075900</v>
      </c>
      <c r="M308" s="11">
        <f>VLOOKUP(B308,RoA!B:O,6,FALSE)</f>
        <v>0.54</v>
      </c>
      <c r="N308" s="11">
        <f>VLOOKUP(B308,RoE!B:O,6,FALSE)</f>
        <v>1.97</v>
      </c>
      <c r="O308" s="11">
        <f>VLOOKUP(B308,ASSET!B:P,6,FALSE)</f>
        <v>21257200</v>
      </c>
      <c r="P308" s="11">
        <f>VLOOKUP(B308,MCAP!B:P,6,FALSE)</f>
        <v>5761500</v>
      </c>
      <c r="Q308" s="11">
        <f>VLOOKUP(B308,MB!B:O,6,FALSE)</f>
        <v>1.1100000000000001</v>
      </c>
    </row>
    <row r="309" spans="1:17" x14ac:dyDescent="0.3">
      <c r="A309" s="20" t="s">
        <v>258</v>
      </c>
      <c r="B309" s="20">
        <v>895705</v>
      </c>
      <c r="C309" s="21">
        <f>VLOOKUP(B309,ESGC!B:M,$C$2,FALSE)</f>
        <v>46.306712527741503</v>
      </c>
      <c r="D309" s="21" t="str">
        <f t="shared" si="12"/>
        <v>C</v>
      </c>
      <c r="E309" s="21">
        <f>VLOOKUP(B309,ESG!A:M,'2009'!$E$2,FALSE)</f>
        <v>46.306712527741503</v>
      </c>
      <c r="F309" s="11" t="b">
        <f t="shared" si="13"/>
        <v>1</v>
      </c>
      <c r="G309" s="23" t="str">
        <f t="shared" si="14"/>
        <v>C</v>
      </c>
      <c r="H309" s="11">
        <f>VLOOKUP(B309,NI!C:P,6,FALSE)</f>
        <v>-52106</v>
      </c>
      <c r="I309" s="11">
        <f>VLOOKUP(B309,EBITDA!B:O,6,FALSE)</f>
        <v>637631</v>
      </c>
      <c r="J309" s="11">
        <f>VLOOKUP(B309,EQIT!B:O,6,FALSE)</f>
        <v>3536188</v>
      </c>
      <c r="K309" s="11">
        <f>VLOOKUP(B309,DEBT!B:O,6,FALSE)</f>
        <v>2761011</v>
      </c>
      <c r="L309" s="11">
        <f>VLOOKUP(B309,REV!B:O,6,FALSE)</f>
        <v>1609984</v>
      </c>
      <c r="M309" s="11">
        <f>VLOOKUP(B309,RoA!B:O,6,FALSE)</f>
        <v>0.62</v>
      </c>
      <c r="N309" s="11">
        <f>VLOOKUP(B309,RoE!B:O,6,FALSE)</f>
        <v>-1.47</v>
      </c>
      <c r="O309" s="11">
        <f>VLOOKUP(B309,ASSET!B:P,6,FALSE)</f>
        <v>8866878</v>
      </c>
      <c r="P309" s="11">
        <f>VLOOKUP(B309,MCAP!B:P,6,FALSE)</f>
        <v>5509460</v>
      </c>
      <c r="Q309" s="11">
        <f>VLOOKUP(B309,MB!B:O,6,FALSE)</f>
        <v>1.1499999999999999</v>
      </c>
    </row>
    <row r="310" spans="1:17" x14ac:dyDescent="0.3">
      <c r="A310" s="20" t="s">
        <v>262</v>
      </c>
      <c r="B310" s="20" t="s">
        <v>369</v>
      </c>
      <c r="C310" s="21">
        <f>VLOOKUP(B310,ESGC!B:M,$C$2,FALSE)</f>
        <v>36.1331330723511</v>
      </c>
      <c r="D310" s="21" t="str">
        <f t="shared" si="12"/>
        <v>C</v>
      </c>
      <c r="E310" s="21">
        <f>VLOOKUP(B310,ESG!A:M,'2009'!$E$2,FALSE)</f>
        <v>36.1331330723511</v>
      </c>
      <c r="F310" s="11" t="b">
        <f t="shared" si="13"/>
        <v>1</v>
      </c>
      <c r="G310" s="23" t="str">
        <f t="shared" si="14"/>
        <v>C</v>
      </c>
      <c r="H310" s="11">
        <f>VLOOKUP(B310,NI!C:P,6,FALSE)</f>
        <v>589700</v>
      </c>
      <c r="I310" s="11">
        <f>VLOOKUP(B310,EBITDA!B:O,6,FALSE)</f>
        <v>923300</v>
      </c>
      <c r="J310" s="11">
        <f>VLOOKUP(B310,EQIT!B:O,6,FALSE)</f>
        <v>8284000</v>
      </c>
      <c r="K310" s="11">
        <f>VLOOKUP(B310,DEBT!B:O,6,FALSE)</f>
        <v>1686200</v>
      </c>
      <c r="L310" s="11">
        <f>VLOOKUP(B310,REV!B:O,6,FALSE)</f>
        <v>9223300</v>
      </c>
      <c r="M310" s="11">
        <f>VLOOKUP(B310,RoA!B:O,6,FALSE)</f>
        <v>0.53</v>
      </c>
      <c r="N310" s="11">
        <f>VLOOKUP(B310,RoE!B:O,6,FALSE)</f>
        <v>8.0399999999999991</v>
      </c>
      <c r="O310" s="11">
        <f>VLOOKUP(B310,ASSET!B:P,6,FALSE)</f>
        <v>137759400</v>
      </c>
      <c r="P310" s="11">
        <f>VLOOKUP(B310,MCAP!B:P,6,FALSE)</f>
        <v>7668760</v>
      </c>
      <c r="Q310" s="11">
        <f>VLOOKUP(B310,MB!B:O,6,FALSE)</f>
        <v>1.0900000000000001</v>
      </c>
    </row>
    <row r="311" spans="1:17" x14ac:dyDescent="0.3">
      <c r="A311" s="20" t="s">
        <v>268</v>
      </c>
      <c r="B311" s="20">
        <v>905792</v>
      </c>
      <c r="C311" s="21">
        <f>VLOOKUP(B311,ESGC!B:M,$C$2,FALSE)</f>
        <v>36.331985887765697</v>
      </c>
      <c r="D311" s="21" t="str">
        <f t="shared" si="12"/>
        <v>C</v>
      </c>
      <c r="E311" s="21">
        <f>VLOOKUP(B311,ESG!A:M,'2009'!$E$2,FALSE)</f>
        <v>36.331985887765697</v>
      </c>
      <c r="F311" s="11" t="b">
        <f t="shared" si="13"/>
        <v>1</v>
      </c>
      <c r="G311" s="23" t="str">
        <f t="shared" si="14"/>
        <v>C</v>
      </c>
      <c r="H311" s="11">
        <f>VLOOKUP(B311,NI!C:P,6,FALSE)</f>
        <v>581666</v>
      </c>
      <c r="I311" s="11">
        <f>VLOOKUP(B311,EBITDA!B:O,6,FALSE)</f>
        <v>1118124</v>
      </c>
      <c r="J311" s="11">
        <f>VLOOKUP(B311,EQIT!B:O,6,FALSE)</f>
        <v>5528630</v>
      </c>
      <c r="K311" s="11">
        <f>VLOOKUP(B311,DEBT!B:O,6,FALSE)</f>
        <v>518889</v>
      </c>
      <c r="L311" s="11">
        <f>VLOOKUP(B311,REV!B:O,6,FALSE)</f>
        <v>1627702</v>
      </c>
      <c r="M311" s="11">
        <f>VLOOKUP(B311,RoA!B:O,6,FALSE)</f>
        <v>8.65</v>
      </c>
      <c r="N311" s="11">
        <f>VLOOKUP(B311,RoE!B:O,6,FALSE)</f>
        <v>10.75</v>
      </c>
      <c r="O311" s="11">
        <f>VLOOKUP(B311,ASSET!B:P,6,FALSE)</f>
        <v>9805645</v>
      </c>
      <c r="P311" s="11">
        <f>VLOOKUP(B311,MCAP!B:P,6,FALSE)</f>
        <v>13716631</v>
      </c>
      <c r="Q311" s="11">
        <f>VLOOKUP(B311,MB!B:O,6,FALSE)</f>
        <v>2.38</v>
      </c>
    </row>
    <row r="312" spans="1:17" x14ac:dyDescent="0.3">
      <c r="A312" s="20" t="s">
        <v>271</v>
      </c>
      <c r="B312" s="20">
        <v>877181</v>
      </c>
      <c r="C312" s="21">
        <f>VLOOKUP(B312,ESGC!B:M,$C$2,FALSE)</f>
        <v>38.297338329349401</v>
      </c>
      <c r="D312" s="21" t="str">
        <f t="shared" si="12"/>
        <v>C</v>
      </c>
      <c r="E312" s="21">
        <f>VLOOKUP(B312,ESG!A:M,'2009'!$E$2,FALSE)</f>
        <v>48.333807093481397</v>
      </c>
      <c r="F312" s="11" t="b">
        <f t="shared" si="13"/>
        <v>0</v>
      </c>
      <c r="G312" s="23" t="str">
        <f t="shared" si="14"/>
        <v>C</v>
      </c>
      <c r="H312" s="11">
        <f>VLOOKUP(B312,NI!C:P,6,FALSE)</f>
        <v>729111</v>
      </c>
      <c r="I312" s="11">
        <f>VLOOKUP(B312,EBITDA!B:O,6,FALSE)</f>
        <v>1597998</v>
      </c>
      <c r="J312" s="11">
        <f>VLOOKUP(B312,EQIT!B:O,6,FALSE)</f>
        <v>3989639</v>
      </c>
      <c r="K312" s="11">
        <f>VLOOKUP(B312,DEBT!B:O,6,FALSE)</f>
        <v>3107300</v>
      </c>
      <c r="L312" s="11">
        <f>VLOOKUP(B312,REV!B:O,6,FALSE)</f>
        <v>7455243</v>
      </c>
      <c r="M312" s="11">
        <f>VLOOKUP(B312,RoA!B:O,6,FALSE)</f>
        <v>9.7200000000000006</v>
      </c>
      <c r="N312" s="11">
        <f>VLOOKUP(B312,RoE!B:O,6,FALSE)</f>
        <v>19.2</v>
      </c>
      <c r="O312" s="11">
        <f>VLOOKUP(B312,ASSET!B:P,6,FALSE)</f>
        <v>8563643</v>
      </c>
      <c r="P312" s="11">
        <f>VLOOKUP(B312,MCAP!B:P,6,FALSE)</f>
        <v>11067654</v>
      </c>
      <c r="Q312" s="11">
        <f>VLOOKUP(B312,MB!B:O,6,FALSE)</f>
        <v>2.37</v>
      </c>
    </row>
    <row r="313" spans="1:17" x14ac:dyDescent="0.3">
      <c r="A313" s="20" t="s">
        <v>276</v>
      </c>
      <c r="B313" s="20">
        <v>683432</v>
      </c>
      <c r="C313" s="21">
        <f>VLOOKUP(B313,ESGC!B:M,$C$2,FALSE)</f>
        <v>34.205240328253197</v>
      </c>
      <c r="D313" s="21" t="str">
        <f t="shared" si="12"/>
        <v>C</v>
      </c>
      <c r="E313" s="21">
        <f>VLOOKUP(B313,ESG!A:M,'2009'!$E$2,FALSE)</f>
        <v>34.205240328253197</v>
      </c>
      <c r="F313" s="11" t="b">
        <f t="shared" si="13"/>
        <v>1</v>
      </c>
      <c r="G313" s="23" t="str">
        <f t="shared" si="14"/>
        <v>C</v>
      </c>
      <c r="H313" s="11">
        <f>VLOOKUP(B313,NI!C:P,6,FALSE)</f>
        <v>495000</v>
      </c>
      <c r="I313" s="11">
        <f>VLOOKUP(B313,EBITDA!B:O,6,FALSE)</f>
        <v>2419400</v>
      </c>
      <c r="J313" s="11">
        <f>VLOOKUP(B313,EQIT!B:O,6,FALSE)</f>
        <v>7564500</v>
      </c>
      <c r="K313" s="11">
        <f>VLOOKUP(B313,DEBT!B:O,6,FALSE)</f>
        <v>6962600</v>
      </c>
      <c r="L313" s="11">
        <f>VLOOKUP(B313,REV!B:O,6,FALSE)</f>
        <v>8194000</v>
      </c>
      <c r="M313" s="11">
        <f>VLOOKUP(B313,RoA!B:O,6,FALSE)</f>
        <v>4.47</v>
      </c>
      <c r="N313" s="11">
        <f>VLOOKUP(B313,RoE!B:O,6,FALSE)</f>
        <v>6.67</v>
      </c>
      <c r="O313" s="11">
        <f>VLOOKUP(B313,ASSET!B:P,6,FALSE)</f>
        <v>19540300</v>
      </c>
      <c r="P313" s="11">
        <f>VLOOKUP(B313,MCAP!B:P,6,FALSE)</f>
        <v>10780448</v>
      </c>
      <c r="Q313" s="11">
        <f>VLOOKUP(B313,MB!B:O,6,FALSE)</f>
        <v>1.37</v>
      </c>
    </row>
    <row r="314" spans="1:17" x14ac:dyDescent="0.3">
      <c r="A314" s="20" t="s">
        <v>277</v>
      </c>
      <c r="B314" s="20">
        <v>923649</v>
      </c>
      <c r="C314" s="21">
        <f>VLOOKUP(B314,ESGC!B:M,$C$2,FALSE)</f>
        <v>32.178329425556797</v>
      </c>
      <c r="D314" s="21" t="str">
        <f t="shared" si="12"/>
        <v>C</v>
      </c>
      <c r="E314" s="21">
        <f>VLOOKUP(B314,ESG!A:M,'2009'!$E$2,FALSE)</f>
        <v>32.178329425556797</v>
      </c>
      <c r="F314" s="11" t="b">
        <f t="shared" si="13"/>
        <v>1</v>
      </c>
      <c r="G314" s="23" t="str">
        <f t="shared" si="14"/>
        <v>C</v>
      </c>
      <c r="H314" s="11">
        <f>VLOOKUP(B314,NI!C:P,6,FALSE)</f>
        <v>35067</v>
      </c>
      <c r="I314" s="11">
        <f>VLOOKUP(B314,EBITDA!B:O,6,FALSE)</f>
        <v>132529</v>
      </c>
      <c r="J314" s="11">
        <f>VLOOKUP(B314,EQIT!B:O,6,FALSE)</f>
        <v>899810</v>
      </c>
      <c r="K314" s="11">
        <f>VLOOKUP(B314,DEBT!B:O,6,FALSE)</f>
        <v>1892</v>
      </c>
      <c r="L314" s="11">
        <f>VLOOKUP(B314,REV!B:O,6,FALSE)</f>
        <v>3036547</v>
      </c>
      <c r="M314" s="11">
        <f>VLOOKUP(B314,RoA!B:O,6,FALSE)</f>
        <v>2.72</v>
      </c>
      <c r="N314" s="11">
        <f>VLOOKUP(B314,RoE!B:O,6,FALSE)</f>
        <v>3.72</v>
      </c>
      <c r="O314" s="11">
        <f>VLOOKUP(B314,ASSET!B:P,6,FALSE)</f>
        <v>1237020</v>
      </c>
      <c r="P314" s="11">
        <f>VLOOKUP(B314,MCAP!B:P,6,FALSE)</f>
        <v>3973290</v>
      </c>
      <c r="Q314" s="11">
        <f>VLOOKUP(B314,MB!B:O,6,FALSE)</f>
        <v>4.63</v>
      </c>
    </row>
    <row r="315" spans="1:17" x14ac:dyDescent="0.3">
      <c r="A315" s="20" t="s">
        <v>280</v>
      </c>
      <c r="B315" s="20">
        <v>702365</v>
      </c>
      <c r="C315" s="21">
        <f>VLOOKUP(B315,ESGC!B:M,$C$2,FALSE)</f>
        <v>34.294597499023098</v>
      </c>
      <c r="D315" s="21" t="str">
        <f t="shared" si="12"/>
        <v>C</v>
      </c>
      <c r="E315" s="21">
        <f>VLOOKUP(B315,ESG!A:M,'2009'!$E$2,FALSE)</f>
        <v>34.294597499023098</v>
      </c>
      <c r="F315" s="11" t="b">
        <f t="shared" si="13"/>
        <v>1</v>
      </c>
      <c r="G315" s="23" t="str">
        <f t="shared" si="14"/>
        <v>C</v>
      </c>
      <c r="H315" s="11">
        <f>VLOOKUP(B315,NI!C:P,6,FALSE)</f>
        <v>442757</v>
      </c>
      <c r="I315" s="11">
        <f>VLOOKUP(B315,EBITDA!B:O,6,FALSE)</f>
        <v>886965</v>
      </c>
      <c r="J315" s="11">
        <f>VLOOKUP(B315,EQIT!B:O,6,FALSE)</f>
        <v>1157293</v>
      </c>
      <c r="K315" s="11">
        <f>VLOOKUP(B315,DEBT!B:O,6,FALSE)</f>
        <v>150000</v>
      </c>
      <c r="L315" s="11">
        <f>VLOOKUP(B315,REV!B:O,6,FALSE)</f>
        <v>7184213</v>
      </c>
      <c r="M315" s="11">
        <f>VLOOKUP(B315,RoA!B:O,6,FALSE)</f>
        <v>17.52</v>
      </c>
      <c r="N315" s="11">
        <f>VLOOKUP(B315,RoE!B:O,6,FALSE)</f>
        <v>41.12</v>
      </c>
      <c r="O315" s="11">
        <f>VLOOKUP(B315,ASSET!B:P,6,FALSE)</f>
        <v>2768633</v>
      </c>
      <c r="P315" s="11">
        <f>VLOOKUP(B315,MCAP!B:P,6,FALSE)</f>
        <v>5250298</v>
      </c>
      <c r="Q315" s="11">
        <f>VLOOKUP(B315,MB!B:O,6,FALSE)</f>
        <v>5.12</v>
      </c>
    </row>
    <row r="316" spans="1:17" x14ac:dyDescent="0.3">
      <c r="A316" s="20" t="s">
        <v>281</v>
      </c>
      <c r="B316" s="20">
        <v>322549</v>
      </c>
      <c r="C316" s="21">
        <f>VLOOKUP(B316,ESGC!B:M,$C$2,FALSE)</f>
        <v>45.424999999999997</v>
      </c>
      <c r="D316" s="21" t="str">
        <f t="shared" si="12"/>
        <v>C</v>
      </c>
      <c r="E316" s="21">
        <f>VLOOKUP(B316,ESG!A:M,'2009'!$E$2,FALSE)</f>
        <v>45.424999999999997</v>
      </c>
      <c r="F316" s="11" t="b">
        <f t="shared" si="13"/>
        <v>1</v>
      </c>
      <c r="G316" s="23" t="str">
        <f t="shared" si="14"/>
        <v>C</v>
      </c>
      <c r="H316" s="11">
        <f>VLOOKUP(B316,NI!C:P,6,FALSE)</f>
        <v>162421</v>
      </c>
      <c r="I316" s="11">
        <f>VLOOKUP(B316,EBITDA!B:O,6,FALSE)</f>
        <v>1080507</v>
      </c>
      <c r="J316" s="11">
        <f>VLOOKUP(B316,EQIT!B:O,6,FALSE)</f>
        <v>7499717</v>
      </c>
      <c r="K316" s="11">
        <f>VLOOKUP(B316,DEBT!B:O,6,FALSE)</f>
        <v>7718247</v>
      </c>
      <c r="L316" s="11">
        <f>VLOOKUP(B316,REV!B:O,6,FALSE)</f>
        <v>5889826</v>
      </c>
      <c r="M316" s="11">
        <f>VLOOKUP(B316,RoA!B:O,6,FALSE)</f>
        <v>2.25</v>
      </c>
      <c r="N316" s="11">
        <f>VLOOKUP(B316,RoE!B:O,6,FALSE)</f>
        <v>2.27</v>
      </c>
      <c r="O316" s="11">
        <f>VLOOKUP(B316,ASSET!B:P,6,FALSE)</f>
        <v>18233494</v>
      </c>
      <c r="P316" s="11">
        <f>VLOOKUP(B316,MCAP!B:P,6,FALSE)</f>
        <v>5408645</v>
      </c>
      <c r="Q316" s="11">
        <f>VLOOKUP(B316,MB!B:O,6,FALSE)</f>
        <v>0.67</v>
      </c>
    </row>
    <row r="317" spans="1:17" x14ac:dyDescent="0.3">
      <c r="A317" s="20" t="s">
        <v>282</v>
      </c>
      <c r="B317" s="20">
        <v>905414</v>
      </c>
      <c r="C317" s="21">
        <f>VLOOKUP(B317,ESGC!B:M,$C$2,FALSE)</f>
        <v>49.637843413107298</v>
      </c>
      <c r="D317" s="21" t="str">
        <f t="shared" si="12"/>
        <v>C</v>
      </c>
      <c r="E317" s="21">
        <f>VLOOKUP(B317,ESG!A:M,'2009'!$E$2,FALSE)</f>
        <v>49.637843413107298</v>
      </c>
      <c r="F317" s="11" t="b">
        <f t="shared" si="13"/>
        <v>1</v>
      </c>
      <c r="G317" s="23" t="str">
        <f t="shared" si="14"/>
        <v>C</v>
      </c>
      <c r="H317" s="11">
        <f>VLOOKUP(B317,NI!C:P,6,FALSE)</f>
        <v>730502</v>
      </c>
      <c r="I317" s="11">
        <f>VLOOKUP(B317,EBITDA!B:O,6,FALSE)</f>
        <v>1691689</v>
      </c>
      <c r="J317" s="11">
        <f>VLOOKUP(B317,EQIT!B:O,6,FALSE)</f>
        <v>1847287</v>
      </c>
      <c r="K317" s="11">
        <f>VLOOKUP(B317,DEBT!B:O,6,FALSE)</f>
        <v>1197813</v>
      </c>
      <c r="L317" s="11">
        <f>VLOOKUP(B317,REV!B:O,6,FALSE)</f>
        <v>5951782</v>
      </c>
      <c r="M317" s="11">
        <f>VLOOKUP(B317,RoA!B:O,6,FALSE)</f>
        <v>12.54</v>
      </c>
      <c r="N317" s="11">
        <f>VLOOKUP(B317,RoE!B:O,6,FALSE)</f>
        <v>46.68</v>
      </c>
      <c r="O317" s="11">
        <f>VLOOKUP(B317,ASSET!B:P,6,FALSE)</f>
        <v>6451178</v>
      </c>
      <c r="P317" s="11">
        <f>VLOOKUP(B317,MCAP!B:P,6,FALSE)</f>
        <v>10567068</v>
      </c>
      <c r="Q317" s="11">
        <f>VLOOKUP(B317,MB!B:O,6,FALSE)</f>
        <v>4.57</v>
      </c>
    </row>
    <row r="318" spans="1:17" x14ac:dyDescent="0.3">
      <c r="A318" s="20" t="s">
        <v>288</v>
      </c>
      <c r="B318" s="20">
        <v>357834</v>
      </c>
      <c r="C318" s="21">
        <f>VLOOKUP(B318,ESGC!B:M,$C$2,FALSE)</f>
        <v>43.095671775722501</v>
      </c>
      <c r="D318" s="21" t="str">
        <f t="shared" si="12"/>
        <v>C</v>
      </c>
      <c r="E318" s="21">
        <f>VLOOKUP(B318,ESG!A:M,'2009'!$E$2,FALSE)</f>
        <v>43.095671775722501</v>
      </c>
      <c r="F318" s="11" t="b">
        <f t="shared" si="13"/>
        <v>1</v>
      </c>
      <c r="G318" s="23" t="str">
        <f t="shared" si="14"/>
        <v>C</v>
      </c>
      <c r="H318" s="11">
        <f>VLOOKUP(B318,NI!C:P,6,FALSE)</f>
        <v>283098</v>
      </c>
      <c r="I318" s="11">
        <f>VLOOKUP(B318,EBITDA!B:O,6,FALSE)</f>
        <v>2343377</v>
      </c>
      <c r="J318" s="11">
        <f>VLOOKUP(B318,EQIT!B:O,6,FALSE)</f>
        <v>4412433</v>
      </c>
      <c r="K318" s="11">
        <f>VLOOKUP(B318,DEBT!B:O,6,FALSE)</f>
        <v>18630302</v>
      </c>
      <c r="L318" s="11">
        <f>VLOOKUP(B318,REV!B:O,6,FALSE)</f>
        <v>3775216</v>
      </c>
      <c r="M318" s="11">
        <f>VLOOKUP(B318,RoA!B:O,6,FALSE)</f>
        <v>3.85</v>
      </c>
      <c r="N318" s="11">
        <f>VLOOKUP(B318,RoE!B:O,6,FALSE)</f>
        <v>8.06</v>
      </c>
      <c r="O318" s="11">
        <f>VLOOKUP(B318,ASSET!B:P,6,FALSE)</f>
        <v>25939566</v>
      </c>
      <c r="P318" s="11">
        <f>VLOOKUP(B318,MCAP!B:P,6,FALSE)</f>
        <v>22802712</v>
      </c>
      <c r="Q318" s="11">
        <f>VLOOKUP(B318,MB!B:O,6,FALSE)</f>
        <v>4.71</v>
      </c>
    </row>
    <row r="319" spans="1:17" x14ac:dyDescent="0.3">
      <c r="A319" s="20" t="s">
        <v>289</v>
      </c>
      <c r="B319" s="20">
        <v>895784</v>
      </c>
      <c r="C319" s="21">
        <f>VLOOKUP(B319,ESGC!B:M,$C$2,FALSE)</f>
        <v>36.718840788627404</v>
      </c>
      <c r="D319" s="21" t="str">
        <f t="shared" si="12"/>
        <v>C</v>
      </c>
      <c r="E319" s="21">
        <f>VLOOKUP(B319,ESG!A:M,'2009'!$E$2,FALSE)</f>
        <v>36.718840788627404</v>
      </c>
      <c r="F319" s="11" t="b">
        <f t="shared" si="13"/>
        <v>1</v>
      </c>
      <c r="G319" s="23" t="str">
        <f t="shared" si="14"/>
        <v>C</v>
      </c>
      <c r="H319" s="11">
        <f>VLOOKUP(B319,NI!C:P,6,FALSE)</f>
        <v>44510</v>
      </c>
      <c r="I319" s="11">
        <f>VLOOKUP(B319,EBITDA!B:O,6,FALSE)</f>
        <v>500310</v>
      </c>
      <c r="J319" s="11">
        <f>VLOOKUP(B319,EQIT!B:O,6,FALSE)</f>
        <v>4130938</v>
      </c>
      <c r="K319" s="11">
        <f>VLOOKUP(B319,DEBT!B:O,6,FALSE)</f>
        <v>4909571</v>
      </c>
      <c r="L319" s="11">
        <f>VLOOKUP(B319,REV!B:O,6,FALSE)</f>
        <v>1010659</v>
      </c>
      <c r="M319" s="11">
        <f>VLOOKUP(B319,RoA!B:O,6,FALSE)</f>
        <v>2.04</v>
      </c>
      <c r="N319" s="11">
        <f>VLOOKUP(B319,RoE!B:O,6,FALSE)</f>
        <v>0.97</v>
      </c>
      <c r="O319" s="11">
        <f>VLOOKUP(B319,ASSET!B:P,6,FALSE)</f>
        <v>10487577</v>
      </c>
      <c r="P319" s="11">
        <f>VLOOKUP(B319,MCAP!B:P,6,FALSE)</f>
        <v>3894354</v>
      </c>
      <c r="Q319" s="11">
        <f>VLOOKUP(B319,MB!B:O,6,FALSE)</f>
        <v>0.8</v>
      </c>
    </row>
    <row r="320" spans="1:17" x14ac:dyDescent="0.3">
      <c r="A320" s="20" t="s">
        <v>290</v>
      </c>
      <c r="B320" s="20">
        <v>906400</v>
      </c>
      <c r="C320" s="21">
        <f>VLOOKUP(B320,ESGC!B:M,$C$2,FALSE)</f>
        <v>39.878364553138603</v>
      </c>
      <c r="D320" s="21" t="str">
        <f t="shared" si="12"/>
        <v>C</v>
      </c>
      <c r="E320" s="21">
        <f>VLOOKUP(B320,ESG!A:M,'2009'!$E$2,FALSE)</f>
        <v>39.878364553138603</v>
      </c>
      <c r="F320" s="11" t="b">
        <f t="shared" si="13"/>
        <v>1</v>
      </c>
      <c r="G320" s="23" t="str">
        <f t="shared" si="14"/>
        <v>C</v>
      </c>
      <c r="H320" s="11">
        <f>VLOOKUP(B320,NI!C:P,6,FALSE)</f>
        <v>134200</v>
      </c>
      <c r="I320" s="11">
        <f>VLOOKUP(B320,EBITDA!B:O,6,FALSE)</f>
        <v>325800</v>
      </c>
      <c r="J320" s="11">
        <f>VLOOKUP(B320,EQIT!B:O,6,FALSE)</f>
        <v>1290000</v>
      </c>
      <c r="K320" s="11">
        <f>VLOOKUP(B320,DEBT!B:O,6,FALSE)</f>
        <v>1091500</v>
      </c>
      <c r="L320" s="11">
        <f>VLOOKUP(B320,REV!B:O,6,FALSE)</f>
        <v>2417500</v>
      </c>
      <c r="M320" s="11">
        <f>VLOOKUP(B320,RoA!B:O,6,FALSE)</f>
        <v>5.47</v>
      </c>
      <c r="N320" s="11">
        <f>VLOOKUP(B320,RoE!B:O,6,FALSE)</f>
        <v>10.84</v>
      </c>
      <c r="O320" s="11">
        <f>VLOOKUP(B320,ASSET!B:P,6,FALSE)</f>
        <v>3359200</v>
      </c>
      <c r="P320" s="11">
        <f>VLOOKUP(B320,MCAP!B:P,6,FALSE)</f>
        <v>2440306</v>
      </c>
      <c r="Q320" s="11">
        <f>VLOOKUP(B320,MB!B:O,6,FALSE)</f>
        <v>1.65</v>
      </c>
    </row>
    <row r="321" spans="1:17" x14ac:dyDescent="0.3">
      <c r="A321" s="20" t="s">
        <v>293</v>
      </c>
      <c r="B321" s="20">
        <v>921503</v>
      </c>
      <c r="C321" s="21">
        <f>VLOOKUP(B321,ESGC!B:M,$C$2,FALSE)</f>
        <v>38.3355966677222</v>
      </c>
      <c r="D321" s="21" t="str">
        <f t="shared" si="12"/>
        <v>C</v>
      </c>
      <c r="E321" s="21">
        <f>VLOOKUP(B321,ESG!A:M,'2009'!$E$2,FALSE)</f>
        <v>38.3355966677222</v>
      </c>
      <c r="F321" s="11" t="b">
        <f t="shared" si="13"/>
        <v>1</v>
      </c>
      <c r="G321" s="23" t="str">
        <f t="shared" si="14"/>
        <v>C</v>
      </c>
      <c r="H321" s="11">
        <f>VLOOKUP(B321,NI!C:P,6,FALSE)</f>
        <v>224300</v>
      </c>
      <c r="I321" s="11">
        <f>VLOOKUP(B321,EBITDA!B:O,6,FALSE)</f>
        <v>547100</v>
      </c>
      <c r="J321" s="11">
        <f>VLOOKUP(B321,EQIT!B:O,6,FALSE)</f>
        <v>1986100</v>
      </c>
      <c r="K321" s="11">
        <f>VLOOKUP(B321,DEBT!B:O,6,FALSE)</f>
        <v>1383100</v>
      </c>
      <c r="L321" s="11">
        <f>VLOOKUP(B321,REV!B:O,6,FALSE)</f>
        <v>3737100</v>
      </c>
      <c r="M321" s="11">
        <f>VLOOKUP(B321,RoA!B:O,6,FALSE)</f>
        <v>5.52</v>
      </c>
      <c r="N321" s="11">
        <f>VLOOKUP(B321,RoE!B:O,6,FALSE)</f>
        <v>12.15</v>
      </c>
      <c r="O321" s="11">
        <f>VLOOKUP(B321,ASSET!B:P,6,FALSE)</f>
        <v>4769100</v>
      </c>
      <c r="P321" s="11">
        <f>VLOOKUP(B321,MCAP!B:P,6,FALSE)</f>
        <v>4145454</v>
      </c>
      <c r="Q321" s="11">
        <f>VLOOKUP(B321,MB!B:O,6,FALSE)</f>
        <v>1.7</v>
      </c>
    </row>
    <row r="322" spans="1:17" x14ac:dyDescent="0.3">
      <c r="A322" s="20" t="s">
        <v>297</v>
      </c>
      <c r="B322" s="20">
        <v>922725</v>
      </c>
      <c r="C322" s="21">
        <f>VLOOKUP(B322,ESGC!B:M,$C$2,FALSE)</f>
        <v>35.312055836246799</v>
      </c>
      <c r="D322" s="21" t="str">
        <f t="shared" si="12"/>
        <v>C</v>
      </c>
      <c r="E322" s="21">
        <f>VLOOKUP(B322,ESG!A:M,'2009'!$E$2,FALSE)</f>
        <v>35.312055836246799</v>
      </c>
      <c r="F322" s="11" t="b">
        <f t="shared" si="13"/>
        <v>1</v>
      </c>
      <c r="G322" s="23" t="str">
        <f t="shared" si="14"/>
        <v>C</v>
      </c>
      <c r="H322" s="11">
        <f>VLOOKUP(B322,NI!C:P,6,FALSE)</f>
        <v>-1827695</v>
      </c>
      <c r="I322" s="11">
        <f>VLOOKUP(B322,EBITDA!B:O,6,FALSE)</f>
        <v>-778535</v>
      </c>
      <c r="J322" s="11">
        <f>VLOOKUP(B322,EQIT!B:O,6,FALSE)</f>
        <v>17495055</v>
      </c>
      <c r="K322" s="11">
        <f>VLOOKUP(B322,DEBT!B:O,6,FALSE)</f>
        <v>22854884</v>
      </c>
      <c r="L322" s="11">
        <f>VLOOKUP(B322,REV!B:O,6,FALSE)</f>
        <v>10440025</v>
      </c>
      <c r="M322" s="11">
        <f>VLOOKUP(B322,RoA!B:O,6,FALSE)</f>
        <v>-0.53</v>
      </c>
      <c r="N322" s="11">
        <f>VLOOKUP(B322,RoE!B:O,6,FALSE)</f>
        <v>-10</v>
      </c>
      <c r="O322" s="11">
        <f>VLOOKUP(B322,ASSET!B:P,6,FALSE)</f>
        <v>174164735</v>
      </c>
      <c r="P322" s="11">
        <f>VLOOKUP(B322,MCAP!B:P,6,FALSE)</f>
        <v>10127763</v>
      </c>
      <c r="Q322" s="11">
        <f>VLOOKUP(B322,MB!B:O,6,FALSE)</f>
        <v>0.68</v>
      </c>
    </row>
    <row r="323" spans="1:17" x14ac:dyDescent="0.3">
      <c r="A323" s="20" t="s">
        <v>299</v>
      </c>
      <c r="B323" s="20">
        <v>325059</v>
      </c>
      <c r="C323" s="21">
        <f>VLOOKUP(B323,ESGC!B:M,$C$2,FALSE)</f>
        <v>40.440221364043801</v>
      </c>
      <c r="D323" s="21" t="str">
        <f t="shared" si="12"/>
        <v>C</v>
      </c>
      <c r="E323" s="21">
        <f>VLOOKUP(B323,ESG!A:M,'2009'!$E$2,FALSE)</f>
        <v>40.440221364043801</v>
      </c>
      <c r="F323" s="11" t="b">
        <f t="shared" si="13"/>
        <v>1</v>
      </c>
      <c r="G323" s="23" t="str">
        <f t="shared" si="14"/>
        <v>C</v>
      </c>
      <c r="H323" s="11">
        <f>VLOOKUP(B323,NI!C:P,6,FALSE)</f>
        <v>167681</v>
      </c>
      <c r="I323" s="11">
        <f>VLOOKUP(B323,EBITDA!B:O,6,FALSE)</f>
        <v>334523</v>
      </c>
      <c r="J323" s="11">
        <f>VLOOKUP(B323,EQIT!B:O,6,FALSE)</f>
        <v>1844166</v>
      </c>
      <c r="K323" s="11">
        <f>VLOOKUP(B323,DEBT!B:O,6,FALSE)</f>
        <v>0</v>
      </c>
      <c r="L323" s="11">
        <f>VLOOKUP(B323,REV!B:O,6,FALSE)</f>
        <v>1354660</v>
      </c>
      <c r="M323" s="11">
        <f>VLOOKUP(B323,RoA!B:O,6,FALSE)</f>
        <v>6.33</v>
      </c>
      <c r="N323" s="11">
        <f>VLOOKUP(B323,RoE!B:O,6,FALSE)</f>
        <v>9.94</v>
      </c>
      <c r="O323" s="11">
        <f>VLOOKUP(B323,ASSET!B:P,6,FALSE)</f>
        <v>2733458</v>
      </c>
      <c r="P323" s="11">
        <f>VLOOKUP(B323,MCAP!B:P,6,FALSE)</f>
        <v>3273935</v>
      </c>
      <c r="Q323" s="11">
        <f>VLOOKUP(B323,MB!B:O,6,FALSE)</f>
        <v>1.78</v>
      </c>
    </row>
    <row r="324" spans="1:17" x14ac:dyDescent="0.3">
      <c r="A324" s="20" t="s">
        <v>301</v>
      </c>
      <c r="B324" s="20">
        <v>729104</v>
      </c>
      <c r="C324" s="21">
        <f>VLOOKUP(B324,ESGC!B:M,$C$2,FALSE)</f>
        <v>35.204120682917598</v>
      </c>
      <c r="D324" s="21" t="str">
        <f t="shared" ref="D324:D351" si="15">IF(C324&gt;75,"A",IF(C324&gt;50,"B",IF(C324&gt;25,"C","D")))</f>
        <v>C</v>
      </c>
      <c r="E324" s="21">
        <f>VLOOKUP(B324,ESG!A:M,'2009'!$E$2,FALSE)</f>
        <v>35.204120682917598</v>
      </c>
      <c r="F324" s="11" t="b">
        <f t="shared" ref="F324:F351" si="16">C324=E324</f>
        <v>1</v>
      </c>
      <c r="G324" s="23" t="str">
        <f t="shared" ref="G324:G351" si="17">IF(E324&gt;75,"A",IF(E324&gt;50,"B",IF(E324&gt;25,"C","D")))</f>
        <v>C</v>
      </c>
      <c r="H324" s="11">
        <f>VLOOKUP(B324,NI!C:P,6,FALSE)</f>
        <v>433600</v>
      </c>
      <c r="I324" s="11">
        <f>VLOOKUP(B324,EBITDA!B:O,6,FALSE)</f>
        <v>759100</v>
      </c>
      <c r="J324" s="11">
        <f>VLOOKUP(B324,EQIT!B:O,6,FALSE)</f>
        <v>2882200</v>
      </c>
      <c r="K324" s="11">
        <f>VLOOKUP(B324,DEBT!B:O,6,FALSE)</f>
        <v>0</v>
      </c>
      <c r="L324" s="11">
        <f>VLOOKUP(B324,REV!B:O,6,FALSE)</f>
        <v>1871900</v>
      </c>
      <c r="M324" s="11">
        <f>VLOOKUP(B324,RoA!B:O,6,FALSE)</f>
        <v>14.88</v>
      </c>
      <c r="N324" s="11">
        <f>VLOOKUP(B324,RoE!B:O,6,FALSE)</f>
        <v>16.149999999999999</v>
      </c>
      <c r="O324" s="11">
        <f>VLOOKUP(B324,ASSET!B:P,6,FALSE)</f>
        <v>3146000</v>
      </c>
      <c r="P324" s="11">
        <f>VLOOKUP(B324,MCAP!B:P,6,FALSE)</f>
        <v>13766936</v>
      </c>
      <c r="Q324" s="11">
        <f>VLOOKUP(B324,MB!B:O,6,FALSE)</f>
        <v>4.13</v>
      </c>
    </row>
    <row r="325" spans="1:17" x14ac:dyDescent="0.3">
      <c r="A325" s="20" t="s">
        <v>305</v>
      </c>
      <c r="B325" s="20">
        <v>906394</v>
      </c>
      <c r="C325" s="21">
        <f>VLOOKUP(B325,ESGC!B:M,$C$2,FALSE)</f>
        <v>44.965392546320103</v>
      </c>
      <c r="D325" s="21" t="str">
        <f t="shared" si="15"/>
        <v>C</v>
      </c>
      <c r="E325" s="21">
        <f>VLOOKUP(B325,ESG!A:M,'2009'!$E$2,FALSE)</f>
        <v>44.965392546320103</v>
      </c>
      <c r="F325" s="11" t="b">
        <f t="shared" si="16"/>
        <v>1</v>
      </c>
      <c r="G325" s="23" t="str">
        <f t="shared" si="17"/>
        <v>C</v>
      </c>
      <c r="H325" s="11">
        <f>VLOOKUP(B325,NI!C:P,6,FALSE)</f>
        <v>851300</v>
      </c>
      <c r="I325" s="11">
        <f>VLOOKUP(B325,EBITDA!B:O,6,FALSE)</f>
        <v>1832500</v>
      </c>
      <c r="J325" s="11">
        <f>VLOOKUP(B325,EQIT!B:O,6,FALSE)</f>
        <v>15430900</v>
      </c>
      <c r="K325" s="11">
        <f>VLOOKUP(B325,DEBT!B:O,6,FALSE)</f>
        <v>2183400</v>
      </c>
      <c r="L325" s="11">
        <f>VLOOKUP(B325,REV!B:O,6,FALSE)</f>
        <v>10109700</v>
      </c>
      <c r="M325" s="11">
        <f>VLOOKUP(B325,RoA!B:O,6,FALSE)</f>
        <v>4.34</v>
      </c>
      <c r="N325" s="11">
        <f>VLOOKUP(B325,RoE!B:O,6,FALSE)</f>
        <v>5.6</v>
      </c>
      <c r="O325" s="11">
        <f>VLOOKUP(B325,ASSET!B:P,6,FALSE)</f>
        <v>21625000</v>
      </c>
      <c r="P325" s="11">
        <f>VLOOKUP(B325,MCAP!B:P,6,FALSE)</f>
        <v>20214611</v>
      </c>
      <c r="Q325" s="11">
        <f>VLOOKUP(B325,MB!B:O,6,FALSE)</f>
        <v>1.19</v>
      </c>
    </row>
    <row r="326" spans="1:17" x14ac:dyDescent="0.3">
      <c r="A326" s="20" t="s">
        <v>308</v>
      </c>
      <c r="B326" s="20">
        <v>944738</v>
      </c>
      <c r="C326" s="21">
        <f>VLOOKUP(B326,ESGC!B:M,$C$2,FALSE)</f>
        <v>33.206706434038999</v>
      </c>
      <c r="D326" s="21" t="str">
        <f t="shared" si="15"/>
        <v>C</v>
      </c>
      <c r="E326" s="21">
        <f>VLOOKUP(B326,ESG!A:M,'2009'!$E$2,FALSE)</f>
        <v>33.206706434038999</v>
      </c>
      <c r="F326" s="11" t="b">
        <f t="shared" si="16"/>
        <v>1</v>
      </c>
      <c r="G326" s="23" t="str">
        <f t="shared" si="17"/>
        <v>C</v>
      </c>
      <c r="H326" s="11">
        <f>VLOOKUP(B326,NI!C:P,6,FALSE)</f>
        <v>218613</v>
      </c>
      <c r="I326" s="11">
        <f>VLOOKUP(B326,EBITDA!B:O,6,FALSE)</f>
        <v>499163</v>
      </c>
      <c r="J326" s="11">
        <f>VLOOKUP(B326,EQIT!B:O,6,FALSE)</f>
        <v>1175801</v>
      </c>
      <c r="K326" s="11">
        <f>VLOOKUP(B326,DEBT!B:O,6,FALSE)</f>
        <v>218400</v>
      </c>
      <c r="L326" s="11">
        <f>VLOOKUP(B326,REV!B:O,6,FALSE)</f>
        <v>1688062</v>
      </c>
      <c r="M326" s="11">
        <f>VLOOKUP(B326,RoA!B:O,6,FALSE)</f>
        <v>13.36</v>
      </c>
      <c r="N326" s="11">
        <f>VLOOKUP(B326,RoE!B:O,6,FALSE)</f>
        <v>19.87</v>
      </c>
      <c r="O326" s="11">
        <f>VLOOKUP(B326,ASSET!B:P,6,FALSE)</f>
        <v>1710954</v>
      </c>
      <c r="P326" s="11">
        <f>VLOOKUP(B326,MCAP!B:P,6,FALSE)</f>
        <v>3405299</v>
      </c>
      <c r="Q326" s="11">
        <f>VLOOKUP(B326,MB!B:O,6,FALSE)</f>
        <v>2.69</v>
      </c>
    </row>
    <row r="327" spans="1:17" x14ac:dyDescent="0.3">
      <c r="A327" s="20" t="s">
        <v>310</v>
      </c>
      <c r="B327" s="20">
        <v>906643</v>
      </c>
      <c r="C327" s="21">
        <f>VLOOKUP(B327,ESGC!B:M,$C$2,FALSE)</f>
        <v>48.6151346735559</v>
      </c>
      <c r="D327" s="21" t="str">
        <f t="shared" si="15"/>
        <v>C</v>
      </c>
      <c r="E327" s="21">
        <f>VLOOKUP(B327,ESG!A:M,'2009'!$E$2,FALSE)</f>
        <v>48.6151346735559</v>
      </c>
      <c r="F327" s="11" t="b">
        <f t="shared" si="16"/>
        <v>1</v>
      </c>
      <c r="G327" s="23" t="str">
        <f t="shared" si="17"/>
        <v>C</v>
      </c>
      <c r="H327" s="11">
        <f>VLOOKUP(B327,NI!C:P,6,FALSE)</f>
        <v>-537000</v>
      </c>
      <c r="I327" s="11">
        <f>VLOOKUP(B327,EBITDA!B:O,6,FALSE)</f>
        <v>284000</v>
      </c>
      <c r="J327" s="11">
        <f>VLOOKUP(B327,EQIT!B:O,6,FALSE)</f>
        <v>4352000</v>
      </c>
      <c r="K327" s="11">
        <f>VLOOKUP(B327,DEBT!B:O,6,FALSE)</f>
        <v>3552000</v>
      </c>
      <c r="L327" s="11">
        <f>VLOOKUP(B327,REV!B:O,6,FALSE)</f>
        <v>26738000</v>
      </c>
      <c r="M327" s="11">
        <f>VLOOKUP(B327,RoA!B:O,6,FALSE)</f>
        <v>-3.1</v>
      </c>
      <c r="N327" s="11">
        <f>VLOOKUP(B327,RoE!B:O,6,FALSE)</f>
        <v>-11.47</v>
      </c>
      <c r="O327" s="11">
        <f>VLOOKUP(B327,ASSET!B:P,6,FALSE)</f>
        <v>10595000</v>
      </c>
      <c r="P327" s="11">
        <f>VLOOKUP(B327,MCAP!B:P,6,FALSE)</f>
        <v>4613520</v>
      </c>
      <c r="Q327" s="11">
        <f>VLOOKUP(B327,MB!B:O,6,FALSE)</f>
        <v>1.1000000000000001</v>
      </c>
    </row>
    <row r="328" spans="1:17" x14ac:dyDescent="0.3">
      <c r="A328" s="20" t="s">
        <v>312</v>
      </c>
      <c r="B328" s="20">
        <v>992656</v>
      </c>
      <c r="C328" s="21">
        <f>VLOOKUP(B328,ESGC!B:M,$C$2,FALSE)</f>
        <v>47.945432243497798</v>
      </c>
      <c r="D328" s="21" t="str">
        <f t="shared" si="15"/>
        <v>C</v>
      </c>
      <c r="E328" s="21">
        <f>VLOOKUP(B328,ESG!A:M,'2009'!$E$2,FALSE)</f>
        <v>47.945432243497798</v>
      </c>
      <c r="F328" s="11" t="b">
        <f t="shared" si="16"/>
        <v>1</v>
      </c>
      <c r="G328" s="23" t="str">
        <f t="shared" si="17"/>
        <v>C</v>
      </c>
      <c r="H328" s="11">
        <f>VLOOKUP(B328,NI!C:P,6,FALSE)</f>
        <v>-98282</v>
      </c>
      <c r="I328" s="11">
        <f>VLOOKUP(B328,EBITDA!B:O,6,FALSE)</f>
        <v>354144</v>
      </c>
      <c r="J328" s="11">
        <f>VLOOKUP(B328,EQIT!B:O,6,FALSE)</f>
        <v>1263046</v>
      </c>
      <c r="K328" s="11">
        <f>VLOOKUP(B328,DEBT!B:O,6,FALSE)</f>
        <v>3426589</v>
      </c>
      <c r="L328" s="11">
        <f>VLOOKUP(B328,REV!B:O,6,FALSE)</f>
        <v>615261</v>
      </c>
      <c r="M328" s="11">
        <f>VLOOKUP(B328,RoA!B:O,6,FALSE)</f>
        <v>0.14000000000000001</v>
      </c>
      <c r="N328" s="11">
        <f>VLOOKUP(B328,RoE!B:O,6,FALSE)</f>
        <v>-7.16</v>
      </c>
      <c r="O328" s="11">
        <f>VLOOKUP(B328,ASSET!B:P,6,FALSE)</f>
        <v>5132617</v>
      </c>
      <c r="P328" s="11">
        <f>VLOOKUP(B328,MCAP!B:P,6,FALSE)</f>
        <v>2555853</v>
      </c>
      <c r="Q328" s="11">
        <f>VLOOKUP(B328,MB!B:O,6,FALSE)</f>
        <v>1.78</v>
      </c>
    </row>
    <row r="329" spans="1:17" x14ac:dyDescent="0.3">
      <c r="A329" s="20" t="s">
        <v>319</v>
      </c>
      <c r="B329" s="20">
        <v>906220</v>
      </c>
      <c r="C329" s="21">
        <f>VLOOKUP(B329,ESGC!B:M,$C$2,FALSE)</f>
        <v>39.727081937698799</v>
      </c>
      <c r="D329" s="21" t="str">
        <f t="shared" si="15"/>
        <v>C</v>
      </c>
      <c r="E329" s="21">
        <f>VLOOKUP(B329,ESG!A:M,'2009'!$E$2,FALSE)</f>
        <v>39.727081937698799</v>
      </c>
      <c r="F329" s="11" t="b">
        <f t="shared" si="16"/>
        <v>1</v>
      </c>
      <c r="G329" s="23" t="str">
        <f t="shared" si="17"/>
        <v>C</v>
      </c>
      <c r="H329" s="11">
        <f>VLOOKUP(B329,NI!C:P,6,FALSE)</f>
        <v>327122</v>
      </c>
      <c r="I329" s="11">
        <f>VLOOKUP(B329,EBITDA!B:O,6,FALSE)</f>
        <v>523349</v>
      </c>
      <c r="J329" s="11">
        <f>VLOOKUP(B329,EQIT!B:O,6,FALSE)</f>
        <v>1311783</v>
      </c>
      <c r="K329" s="11">
        <f>VLOOKUP(B329,DEBT!B:O,6,FALSE)</f>
        <v>36844</v>
      </c>
      <c r="L329" s="11">
        <f>VLOOKUP(B329,REV!B:O,6,FALSE)</f>
        <v>2214060</v>
      </c>
      <c r="M329" s="11">
        <f>VLOOKUP(B329,RoA!B:O,6,FALSE)</f>
        <v>15.32</v>
      </c>
      <c r="N329" s="11">
        <f>VLOOKUP(B329,RoE!B:O,6,FALSE)</f>
        <v>27.28</v>
      </c>
      <c r="O329" s="11">
        <f>VLOOKUP(B329,ASSET!B:P,6,FALSE)</f>
        <v>2265848</v>
      </c>
      <c r="P329" s="11">
        <f>VLOOKUP(B329,MCAP!B:P,6,FALSE)</f>
        <v>5869415</v>
      </c>
      <c r="Q329" s="11">
        <f>VLOOKUP(B329,MB!B:O,6,FALSE)</f>
        <v>4.13</v>
      </c>
    </row>
    <row r="330" spans="1:17" x14ac:dyDescent="0.3">
      <c r="A330" s="20" t="s">
        <v>320</v>
      </c>
      <c r="B330" s="20">
        <v>674693</v>
      </c>
      <c r="C330" s="21">
        <f>VLOOKUP(B330,ESGC!B:M,$C$2,FALSE)</f>
        <v>33.1834459692435</v>
      </c>
      <c r="D330" s="21" t="str">
        <f t="shared" si="15"/>
        <v>C</v>
      </c>
      <c r="E330" s="21">
        <f>VLOOKUP(B330,ESG!A:M,'2009'!$E$2,FALSE)</f>
        <v>33.1834459692435</v>
      </c>
      <c r="F330" s="11" t="b">
        <f t="shared" si="16"/>
        <v>1</v>
      </c>
      <c r="G330" s="23" t="str">
        <f t="shared" si="17"/>
        <v>C</v>
      </c>
      <c r="H330" s="11">
        <f>VLOOKUP(B330,NI!C:P,6,FALSE)</f>
        <v>210324</v>
      </c>
      <c r="I330" s="11">
        <f>VLOOKUP(B330,EBITDA!B:O,6,FALSE)</f>
        <v>414907</v>
      </c>
      <c r="J330" s="11">
        <f>VLOOKUP(B330,EQIT!B:O,6,FALSE)</f>
        <v>549741</v>
      </c>
      <c r="K330" s="11">
        <f>VLOOKUP(B330,DEBT!B:O,6,FALSE)</f>
        <v>574378</v>
      </c>
      <c r="L330" s="11">
        <f>VLOOKUP(B330,REV!B:O,6,FALSE)</f>
        <v>1030619</v>
      </c>
      <c r="M330" s="11">
        <f>VLOOKUP(B330,RoA!B:O,6,FALSE)</f>
        <v>11.44</v>
      </c>
      <c r="N330" s="11">
        <f>VLOOKUP(B330,RoE!B:O,6,FALSE)</f>
        <v>81.78</v>
      </c>
      <c r="O330" s="11">
        <f>VLOOKUP(B330,ASSET!B:P,6,FALSE)</f>
        <v>2457449</v>
      </c>
      <c r="P330" s="11">
        <f>VLOOKUP(B330,MCAP!B:P,6,FALSE)</f>
        <v>4443179</v>
      </c>
      <c r="Q330" s="11">
        <f>VLOOKUP(B330,MB!B:O,6,FALSE)</f>
        <v>8.16</v>
      </c>
    </row>
    <row r="331" spans="1:17" x14ac:dyDescent="0.3">
      <c r="A331" s="20" t="s">
        <v>322</v>
      </c>
      <c r="B331" s="20">
        <v>545310</v>
      </c>
      <c r="C331" s="21">
        <f>VLOOKUP(B331,ESGC!B:M,$C$2,FALSE)</f>
        <v>37.605828533564299</v>
      </c>
      <c r="D331" s="21" t="str">
        <f t="shared" si="15"/>
        <v>C</v>
      </c>
      <c r="E331" s="21">
        <f>VLOOKUP(B331,ESG!A:M,'2009'!$E$2,FALSE)</f>
        <v>37.605828533564299</v>
      </c>
      <c r="F331" s="11" t="b">
        <f t="shared" si="16"/>
        <v>1</v>
      </c>
      <c r="G331" s="23" t="str">
        <f t="shared" si="17"/>
        <v>C</v>
      </c>
      <c r="H331" s="11">
        <f>VLOOKUP(B331,NI!C:P,6,FALSE)</f>
        <v>-642178</v>
      </c>
      <c r="I331" s="11">
        <f>VLOOKUP(B331,EBITDA!B:O,6,FALSE)</f>
        <v>-598879</v>
      </c>
      <c r="J331" s="11">
        <f>VLOOKUP(B331,EQIT!B:O,6,FALSE)</f>
        <v>1096346</v>
      </c>
      <c r="K331" s="11">
        <f>VLOOKUP(B331,DEBT!B:O,6,FALSE)</f>
        <v>153836</v>
      </c>
      <c r="L331" s="11">
        <f>VLOOKUP(B331,REV!B:O,6,FALSE)</f>
        <v>101889</v>
      </c>
      <c r="M331" s="11">
        <f>VLOOKUP(B331,RoA!B:O,6,FALSE)</f>
        <v>-43.16</v>
      </c>
      <c r="N331" s="11">
        <f>VLOOKUP(B331,RoE!B:O,6,FALSE)</f>
        <v>-96.19</v>
      </c>
      <c r="O331" s="11">
        <f>VLOOKUP(B331,ASSET!B:P,6,FALSE)</f>
        <v>1955488</v>
      </c>
      <c r="P331" s="11">
        <f>VLOOKUP(B331,MCAP!B:P,6,FALSE)</f>
        <v>8568072</v>
      </c>
      <c r="Q331" s="11">
        <f>VLOOKUP(B331,MB!B:O,6,FALSE)</f>
        <v>6.19</v>
      </c>
    </row>
    <row r="332" spans="1:17" x14ac:dyDescent="0.3">
      <c r="A332" s="20" t="s">
        <v>323</v>
      </c>
      <c r="B332" s="20">
        <v>901892</v>
      </c>
      <c r="C332" s="21">
        <f>VLOOKUP(B332,ESGC!B:M,$C$2,FALSE)</f>
        <v>43.233847904750697</v>
      </c>
      <c r="D332" s="21" t="str">
        <f t="shared" si="15"/>
        <v>C</v>
      </c>
      <c r="E332" s="21">
        <f>VLOOKUP(B332,ESG!A:M,'2009'!$E$2,FALSE)</f>
        <v>43.233847904750697</v>
      </c>
      <c r="F332" s="11" t="b">
        <f t="shared" si="16"/>
        <v>1</v>
      </c>
      <c r="G332" s="23" t="str">
        <f t="shared" si="17"/>
        <v>C</v>
      </c>
      <c r="H332" s="11">
        <f>VLOOKUP(B332,NI!C:P,6,FALSE)</f>
        <v>461271</v>
      </c>
      <c r="I332" s="11">
        <f>VLOOKUP(B332,EBITDA!B:O,6,FALSE)</f>
        <v>894398</v>
      </c>
      <c r="J332" s="11">
        <f>VLOOKUP(B332,EQIT!B:O,6,FALSE)</f>
        <v>3815151</v>
      </c>
      <c r="K332" s="11">
        <f>VLOOKUP(B332,DEBT!B:O,6,FALSE)</f>
        <v>1187126</v>
      </c>
      <c r="L332" s="11">
        <f>VLOOKUP(B332,REV!B:O,6,FALSE)</f>
        <v>7142540</v>
      </c>
      <c r="M332" s="11">
        <f>VLOOKUP(B332,RoA!B:O,6,FALSE)</f>
        <v>8.08</v>
      </c>
      <c r="N332" s="11">
        <f>VLOOKUP(B332,RoE!B:O,6,FALSE)</f>
        <v>12.52</v>
      </c>
      <c r="O332" s="11">
        <f>VLOOKUP(B332,ASSET!B:P,6,FALSE)</f>
        <v>6459475</v>
      </c>
      <c r="P332" s="11">
        <f>VLOOKUP(B332,MCAP!B:P,6,FALSE)</f>
        <v>8077283</v>
      </c>
      <c r="Q332" s="11">
        <f>VLOOKUP(B332,MB!B:O,6,FALSE)</f>
        <v>2.12</v>
      </c>
    </row>
    <row r="333" spans="1:17" x14ac:dyDescent="0.3">
      <c r="A333" s="20" t="s">
        <v>325</v>
      </c>
      <c r="B333" s="20">
        <v>912146</v>
      </c>
      <c r="C333" s="21">
        <f>VLOOKUP(B333,ESGC!B:M,$C$2,FALSE)</f>
        <v>35.460734958195602</v>
      </c>
      <c r="D333" s="21" t="str">
        <f t="shared" si="15"/>
        <v>C</v>
      </c>
      <c r="E333" s="21">
        <f>VLOOKUP(B333,ESG!A:M,'2009'!$E$2,FALSE)</f>
        <v>35.460734958195602</v>
      </c>
      <c r="F333" s="11" t="b">
        <f t="shared" si="16"/>
        <v>1</v>
      </c>
      <c r="G333" s="23" t="str">
        <f t="shared" si="17"/>
        <v>C</v>
      </c>
      <c r="H333" s="11">
        <f>VLOOKUP(B333,NI!C:P,6,FALSE)</f>
        <v>3993</v>
      </c>
      <c r="I333" s="11">
        <f>VLOOKUP(B333,EBITDA!B:O,6,FALSE)</f>
        <v>1198678</v>
      </c>
      <c r="J333" s="11">
        <f>VLOOKUP(B333,EQIT!B:O,6,FALSE)</f>
        <v>5392653</v>
      </c>
      <c r="K333" s="11">
        <f>VLOOKUP(B333,DEBT!B:O,6,FALSE)</f>
        <v>10946368</v>
      </c>
      <c r="L333" s="11">
        <f>VLOOKUP(B333,REV!B:O,6,FALSE)</f>
        <v>2742578</v>
      </c>
      <c r="M333" s="11">
        <f>VLOOKUP(B333,RoA!B:O,6,FALSE)</f>
        <v>2.4900000000000002</v>
      </c>
      <c r="N333" s="11">
        <f>VLOOKUP(B333,RoE!B:O,6,FALSE)</f>
        <v>0.95</v>
      </c>
      <c r="O333" s="11">
        <f>VLOOKUP(B333,ASSET!B:P,6,FALSE)</f>
        <v>20185472</v>
      </c>
      <c r="P333" s="11">
        <f>VLOOKUP(B333,MCAP!B:P,6,FALSE)</f>
        <v>12674118</v>
      </c>
      <c r="Q333" s="11">
        <f>VLOOKUP(B333,MB!B:O,6,FALSE)</f>
        <v>2.2599999999999998</v>
      </c>
    </row>
    <row r="334" spans="1:17" x14ac:dyDescent="0.3">
      <c r="A334" s="20" t="s">
        <v>326</v>
      </c>
      <c r="B334" s="20">
        <v>905816</v>
      </c>
      <c r="C334" s="21">
        <f>VLOOKUP(B334,ESGC!B:M,$C$2,FALSE)</f>
        <v>34.440687280187497</v>
      </c>
      <c r="D334" s="21" t="str">
        <f t="shared" si="15"/>
        <v>C</v>
      </c>
      <c r="E334" s="21">
        <f>VLOOKUP(B334,ESG!A:M,'2009'!$E$2,FALSE)</f>
        <v>34.440687280187497</v>
      </c>
      <c r="F334" s="11" t="b">
        <f t="shared" si="16"/>
        <v>1</v>
      </c>
      <c r="G334" s="23" t="str">
        <f t="shared" si="17"/>
        <v>C</v>
      </c>
      <c r="H334" s="11">
        <f>VLOOKUP(B334,NI!C:P,6,FALSE)</f>
        <v>30314</v>
      </c>
      <c r="I334" s="11">
        <f>VLOOKUP(B334,EBITDA!B:O,6,FALSE)</f>
        <v>533877</v>
      </c>
      <c r="J334" s="11">
        <f>VLOOKUP(B334,EQIT!B:O,6,FALSE)</f>
        <v>4052022</v>
      </c>
      <c r="K334" s="11">
        <f>VLOOKUP(B334,DEBT!B:O,6,FALSE)</f>
        <v>2738013</v>
      </c>
      <c r="L334" s="11">
        <f>VLOOKUP(B334,REV!B:O,6,FALSE)</f>
        <v>2690490</v>
      </c>
      <c r="M334" s="11">
        <f>VLOOKUP(B334,RoA!B:O,6,FALSE)</f>
        <v>1.53</v>
      </c>
      <c r="N334" s="11">
        <f>VLOOKUP(B334,RoE!B:O,6,FALSE)</f>
        <v>0.8</v>
      </c>
      <c r="O334" s="11">
        <f>VLOOKUP(B334,ASSET!B:P,6,FALSE)</f>
        <v>8532950</v>
      </c>
      <c r="P334" s="11">
        <f>VLOOKUP(B334,MCAP!B:P,6,FALSE)</f>
        <v>6631785</v>
      </c>
      <c r="Q334" s="11">
        <f>VLOOKUP(B334,MB!B:O,6,FALSE)</f>
        <v>1.77</v>
      </c>
    </row>
    <row r="335" spans="1:17" x14ac:dyDescent="0.3">
      <c r="A335" s="20" t="s">
        <v>336</v>
      </c>
      <c r="B335" s="20" t="s">
        <v>372</v>
      </c>
      <c r="C335" s="21">
        <f>VLOOKUP(B335,ESGC!B:M,$C$2,FALSE)</f>
        <v>27.388429073856901</v>
      </c>
      <c r="D335" s="21" t="str">
        <f t="shared" si="15"/>
        <v>C</v>
      </c>
      <c r="E335" s="21">
        <f>VLOOKUP(B335,ESG!A:M,'2009'!$E$2,FALSE)</f>
        <v>45.276858147713902</v>
      </c>
      <c r="F335" s="11" t="b">
        <f t="shared" si="16"/>
        <v>0</v>
      </c>
      <c r="G335" s="23" t="str">
        <f t="shared" si="17"/>
        <v>C</v>
      </c>
      <c r="H335" s="11">
        <f>VLOOKUP(B335,NI!C:P,6,FALSE)</f>
        <v>848800</v>
      </c>
      <c r="I335" s="11">
        <f>VLOOKUP(B335,EBITDA!B:O,6,FALSE)</f>
        <v>1465900</v>
      </c>
      <c r="J335" s="11">
        <f>VLOOKUP(B335,EQIT!B:O,6,FALSE)</f>
        <v>353500</v>
      </c>
      <c r="K335" s="11">
        <f>VLOOKUP(B335,DEBT!B:O,6,FALSE)</f>
        <v>3048500</v>
      </c>
      <c r="L335" s="11">
        <f>VLOOKUP(B335,REV!B:O,6,FALSE)</f>
        <v>5044500</v>
      </c>
      <c r="M335" s="11">
        <f>VLOOKUP(B335,RoA!B:O,6,FALSE)</f>
        <v>14.94</v>
      </c>
      <c r="N335" s="11">
        <f>VLOOKUP(B335,RoE!B:O,6,FALSE)</f>
        <v>491.49</v>
      </c>
      <c r="O335" s="11">
        <f>VLOOKUP(B335,ASSET!B:P,6,FALSE)</f>
        <v>7353400</v>
      </c>
      <c r="P335" s="11">
        <f>VLOOKUP(B335,MCAP!B:P,6,FALSE)</f>
        <v>12940525</v>
      </c>
      <c r="Q335" s="11">
        <f>VLOOKUP(B335,MB!B:O,6,FALSE)</f>
        <v>38.82</v>
      </c>
    </row>
    <row r="336" spans="1:17" x14ac:dyDescent="0.3">
      <c r="A336" s="20" t="s">
        <v>340</v>
      </c>
      <c r="B336" s="20" t="s">
        <v>373</v>
      </c>
      <c r="C336" s="21">
        <f>VLOOKUP(B336,ESGC!B:M,$C$2,FALSE)</f>
        <v>49.067540322580598</v>
      </c>
      <c r="D336" s="21" t="str">
        <f t="shared" si="15"/>
        <v>C</v>
      </c>
      <c r="E336" s="21">
        <f>VLOOKUP(B336,ESG!A:M,'2009'!$E$2,FALSE)</f>
        <v>49.067540322580598</v>
      </c>
      <c r="F336" s="11" t="b">
        <f t="shared" si="16"/>
        <v>1</v>
      </c>
      <c r="G336" s="23" t="str">
        <f t="shared" si="17"/>
        <v>C</v>
      </c>
      <c r="H336" s="11">
        <f>VLOOKUP(B336,NI!C:P,6,FALSE)</f>
        <v>438000</v>
      </c>
      <c r="I336" s="11">
        <f>VLOOKUP(B336,EBITDA!B:O,6,FALSE)</f>
        <v>854000</v>
      </c>
      <c r="J336" s="11">
        <f>VLOOKUP(B336,EQIT!B:O,6,FALSE)</f>
        <v>2180000</v>
      </c>
      <c r="K336" s="11">
        <f>VLOOKUP(B336,DEBT!B:O,6,FALSE)</f>
        <v>2374000</v>
      </c>
      <c r="L336" s="11">
        <f>VLOOKUP(B336,REV!B:O,6,FALSE)</f>
        <v>3263000</v>
      </c>
      <c r="M336" s="11">
        <f>VLOOKUP(B336,RoA!B:O,6,FALSE)</f>
        <v>3.46</v>
      </c>
      <c r="N336" s="11">
        <f>VLOOKUP(B336,RoE!B:O,6,FALSE)</f>
        <v>21.76</v>
      </c>
      <c r="O336" s="11">
        <f>VLOOKUP(B336,ASSET!B:P,6,FALSE)</f>
        <v>15541000</v>
      </c>
      <c r="P336" s="11">
        <f>VLOOKUP(B336,MCAP!B:P,6,FALSE)</f>
        <v>4447849</v>
      </c>
      <c r="Q336" s="11">
        <f>VLOOKUP(B336,MB!B:O,6,FALSE)</f>
        <v>2.17</v>
      </c>
    </row>
    <row r="337" spans="1:17" x14ac:dyDescent="0.3">
      <c r="A337" s="20" t="s">
        <v>341</v>
      </c>
      <c r="B337" s="20" t="s">
        <v>374</v>
      </c>
      <c r="C337" s="21">
        <f>VLOOKUP(B337,ESGC!B:M,$C$2,FALSE)</f>
        <v>26.609485164209101</v>
      </c>
      <c r="D337" s="21" t="str">
        <f t="shared" si="15"/>
        <v>C</v>
      </c>
      <c r="E337" s="21">
        <f>VLOOKUP(B337,ESG!A:M,'2009'!$E$2,FALSE)</f>
        <v>26.609485164209101</v>
      </c>
      <c r="F337" s="11" t="b">
        <f t="shared" si="16"/>
        <v>1</v>
      </c>
      <c r="G337" s="23" t="str">
        <f t="shared" si="17"/>
        <v>C</v>
      </c>
      <c r="H337" s="11">
        <f>VLOOKUP(B337,NI!C:P,6,FALSE)</f>
        <v>20654</v>
      </c>
      <c r="I337" s="11">
        <f>VLOOKUP(B337,EBITDA!B:O,6,FALSE)</f>
        <v>663917</v>
      </c>
      <c r="J337" s="11">
        <f>VLOOKUP(B337,EQIT!B:O,6,FALSE)</f>
        <v>3034338</v>
      </c>
      <c r="K337" s="11">
        <f>VLOOKUP(B337,DEBT!B:O,6,FALSE)</f>
        <v>3569103</v>
      </c>
      <c r="L337" s="11">
        <f>VLOOKUP(B337,REV!B:O,6,FALSE)</f>
        <v>3045611</v>
      </c>
      <c r="M337" s="11">
        <f>VLOOKUP(B337,RoA!B:O,6,FALSE)</f>
        <v>2.21</v>
      </c>
      <c r="N337" s="11">
        <f>VLOOKUP(B337,RoE!B:O,6,FALSE)</f>
        <v>0.89</v>
      </c>
      <c r="O337" s="11">
        <f>VLOOKUP(B337,ASSET!B:P,6,FALSE)</f>
        <v>7555383</v>
      </c>
      <c r="P337" s="11">
        <f>VLOOKUP(B337,MCAP!B:P,6,FALSE)</f>
        <v>7179378</v>
      </c>
      <c r="Q337" s="11">
        <f>VLOOKUP(B337,MB!B:O,6,FALSE)</f>
        <v>2.81</v>
      </c>
    </row>
    <row r="338" spans="1:17" x14ac:dyDescent="0.3">
      <c r="A338" s="20" t="s">
        <v>347</v>
      </c>
      <c r="B338" s="20">
        <v>951584</v>
      </c>
      <c r="C338" s="21">
        <f>VLOOKUP(B338,ESGC!B:M,$C$2,FALSE)</f>
        <v>43.228965442114699</v>
      </c>
      <c r="D338" s="21" t="str">
        <f t="shared" si="15"/>
        <v>C</v>
      </c>
      <c r="E338" s="21">
        <f>VLOOKUP(B338,ESG!A:M,'2009'!$E$2,FALSE)</f>
        <v>43.228965442114699</v>
      </c>
      <c r="F338" s="11" t="b">
        <f t="shared" si="16"/>
        <v>1</v>
      </c>
      <c r="G338" s="23" t="str">
        <f t="shared" si="17"/>
        <v>C</v>
      </c>
      <c r="H338" s="11">
        <f>VLOOKUP(B338,NI!C:P,6,FALSE)</f>
        <v>-1234447</v>
      </c>
      <c r="I338" s="11">
        <f>VLOOKUP(B338,EBITDA!B:O,6,FALSE)</f>
        <v>-1263264</v>
      </c>
      <c r="J338" s="11">
        <f>VLOOKUP(B338,EQIT!B:O,6,FALSE)</f>
        <v>4189874</v>
      </c>
      <c r="K338" s="11">
        <f>VLOOKUP(B338,DEBT!B:O,6,FALSE)</f>
        <v>2983634</v>
      </c>
      <c r="L338" s="11">
        <f>VLOOKUP(B338,REV!B:O,6,FALSE)</f>
        <v>3020072</v>
      </c>
      <c r="M338" s="11">
        <f>VLOOKUP(B338,RoA!B:O,6,FALSE)</f>
        <v>-2.09</v>
      </c>
      <c r="N338" s="11">
        <f>VLOOKUP(B338,RoE!B:O,6,FALSE)</f>
        <v>-27.1</v>
      </c>
      <c r="O338" s="11">
        <f>VLOOKUP(B338,ASSET!B:P,6,FALSE)</f>
        <v>50624758</v>
      </c>
      <c r="P338" s="11">
        <f>VLOOKUP(B338,MCAP!B:P,6,FALSE)</f>
        <v>1929954</v>
      </c>
      <c r="Q338" s="11">
        <f>VLOOKUP(B338,MB!B:O,6,FALSE)</f>
        <v>0.56000000000000005</v>
      </c>
    </row>
    <row r="339" spans="1:17" x14ac:dyDescent="0.3">
      <c r="A339" s="20" t="s">
        <v>63</v>
      </c>
      <c r="B339" s="20">
        <v>944704</v>
      </c>
      <c r="C339" s="21">
        <f>VLOOKUP(B339,ESGC!B:M,$C$2,FALSE)</f>
        <v>22.217707937385502</v>
      </c>
      <c r="D339" s="21" t="str">
        <f t="shared" si="15"/>
        <v>D</v>
      </c>
      <c r="E339" s="21">
        <f>VLOOKUP(B339,ESG!A:M,'2009'!$E$2,FALSE)</f>
        <v>33.970299595701299</v>
      </c>
      <c r="F339" s="11" t="b">
        <f t="shared" si="16"/>
        <v>0</v>
      </c>
      <c r="G339" s="23" t="str">
        <f t="shared" si="17"/>
        <v>C</v>
      </c>
      <c r="H339" s="11">
        <f>VLOOKUP(B339,NI!C:P,6,FALSE)</f>
        <v>1151600</v>
      </c>
      <c r="I339" s="11">
        <f>VLOOKUP(B339,EBITDA!B:O,6,FALSE)</f>
        <v>2277500</v>
      </c>
      <c r="J339" s="11">
        <f>VLOOKUP(B339,EQIT!B:O,6,FALSE)</f>
        <v>8724700</v>
      </c>
      <c r="K339" s="11">
        <f>VLOOKUP(B339,DEBT!B:O,6,FALSE)</f>
        <v>3647300</v>
      </c>
      <c r="L339" s="11">
        <f>VLOOKUP(B339,REV!B:O,6,FALSE)</f>
        <v>99513500</v>
      </c>
      <c r="M339" s="11">
        <f>VLOOKUP(B339,RoA!B:O,6,FALSE)</f>
        <v>5.31</v>
      </c>
      <c r="N339" s="11">
        <f>VLOOKUP(B339,RoE!B:O,6,FALSE)</f>
        <v>13.98</v>
      </c>
      <c r="O339" s="11">
        <f>VLOOKUP(B339,ASSET!B:P,6,FALSE)</f>
        <v>25094600</v>
      </c>
      <c r="P339" s="11">
        <f>VLOOKUP(B339,MCAP!B:P,6,FALSE)</f>
        <v>11606400</v>
      </c>
      <c r="Q339" s="11">
        <f>VLOOKUP(B339,MB!B:O,6,FALSE)</f>
        <v>1.91</v>
      </c>
    </row>
    <row r="340" spans="1:17" x14ac:dyDescent="0.3">
      <c r="A340" s="20" t="s">
        <v>87</v>
      </c>
      <c r="B340" s="20">
        <v>981550</v>
      </c>
      <c r="C340" s="21">
        <f>VLOOKUP(B340,ESGC!B:M,$C$2,FALSE)</f>
        <v>24.2324612608788</v>
      </c>
      <c r="D340" s="21" t="str">
        <f t="shared" si="15"/>
        <v>D</v>
      </c>
      <c r="E340" s="21">
        <f>VLOOKUP(B340,ESG!A:M,'2009'!$E$2,FALSE)</f>
        <v>47.815571872406899</v>
      </c>
      <c r="F340" s="11" t="b">
        <f t="shared" si="16"/>
        <v>0</v>
      </c>
      <c r="G340" s="23" t="str">
        <f t="shared" si="17"/>
        <v>C</v>
      </c>
      <c r="H340" s="11">
        <f>VLOOKUP(B340,NI!C:P,6,FALSE)</f>
        <v>3638000</v>
      </c>
      <c r="I340" s="11">
        <f>VLOOKUP(B340,EBITDA!B:O,6,FALSE)</f>
        <v>13843000</v>
      </c>
      <c r="J340" s="11">
        <f>VLOOKUP(B340,EQIT!B:O,6,FALSE)</f>
        <v>42721000</v>
      </c>
      <c r="K340" s="11">
        <f>VLOOKUP(B340,DEBT!B:O,6,FALSE)</f>
        <v>29081000</v>
      </c>
      <c r="L340" s="11">
        <f>VLOOKUP(B340,REV!B:O,6,FALSE)</f>
        <v>35756000</v>
      </c>
      <c r="M340" s="11">
        <f>VLOOKUP(B340,RoA!B:O,6,FALSE)</f>
        <v>4.47</v>
      </c>
      <c r="N340" s="11">
        <f>VLOOKUP(B340,RoE!B:O,6,FALSE)</f>
        <v>8.75</v>
      </c>
      <c r="O340" s="11">
        <f>VLOOKUP(B340,ASSET!B:P,6,FALSE)</f>
        <v>112733000</v>
      </c>
      <c r="P340" s="11">
        <f>VLOOKUP(B340,MCAP!B:P,6,FALSE)</f>
        <v>47841494</v>
      </c>
      <c r="Q340" s="11">
        <f>VLOOKUP(B340,MB!B:O,6,FALSE)</f>
        <v>1.1499999999999999</v>
      </c>
    </row>
    <row r="341" spans="1:17" x14ac:dyDescent="0.3">
      <c r="A341" s="20" t="s">
        <v>88</v>
      </c>
      <c r="B341" s="20">
        <v>922964</v>
      </c>
      <c r="C341" s="21">
        <f>VLOOKUP(B341,ESGC!B:M,$C$2,FALSE)</f>
        <v>23.265608627540399</v>
      </c>
      <c r="D341" s="21" t="str">
        <f t="shared" si="15"/>
        <v>D</v>
      </c>
      <c r="E341" s="21">
        <f>VLOOKUP(B341,ESG!A:M,'2009'!$E$2,FALSE)</f>
        <v>41.663960617912799</v>
      </c>
      <c r="F341" s="11" t="b">
        <f t="shared" si="16"/>
        <v>0</v>
      </c>
      <c r="G341" s="23" t="str">
        <f t="shared" si="17"/>
        <v>C</v>
      </c>
      <c r="H341" s="11">
        <f>VLOOKUP(B341,NI!C:P,6,FALSE)</f>
        <v>-118000</v>
      </c>
      <c r="I341" s="11">
        <f>VLOOKUP(B341,EBITDA!B:O,6,FALSE)</f>
        <v>171000</v>
      </c>
      <c r="J341" s="11">
        <f>VLOOKUP(B341,EQIT!B:O,6,FALSE)</f>
        <v>4779000</v>
      </c>
      <c r="K341" s="11">
        <f>VLOOKUP(B341,DEBT!B:O,6,FALSE)</f>
        <v>11522000</v>
      </c>
      <c r="L341" s="11">
        <f>VLOOKUP(B341,REV!B:O,6,FALSE)</f>
        <v>3155000</v>
      </c>
      <c r="M341" s="11">
        <f>VLOOKUP(B341,RoA!B:O,6,FALSE)</f>
        <v>0.19</v>
      </c>
      <c r="N341" s="11">
        <f>VLOOKUP(B341,RoE!B:O,6,FALSE)</f>
        <v>-2.44</v>
      </c>
      <c r="O341" s="11">
        <f>VLOOKUP(B341,ASSET!B:P,6,FALSE)</f>
        <v>59249000</v>
      </c>
      <c r="P341" s="11">
        <f>VLOOKUP(B341,MCAP!B:P,6,FALSE)</f>
        <v>4470382</v>
      </c>
      <c r="Q341" s="11">
        <f>VLOOKUP(B341,MB!B:O,6,FALSE)</f>
        <v>0.97</v>
      </c>
    </row>
    <row r="342" spans="1:17" x14ac:dyDescent="0.3">
      <c r="A342" s="20" t="s">
        <v>161</v>
      </c>
      <c r="B342" s="20">
        <v>749688</v>
      </c>
      <c r="C342" s="21">
        <f>VLOOKUP(B342,ESGC!B:M,$C$2,FALSE)</f>
        <v>16.712846815162099</v>
      </c>
      <c r="D342" s="21" t="str">
        <f t="shared" si="15"/>
        <v>D</v>
      </c>
      <c r="E342" s="21">
        <f>VLOOKUP(B342,ESG!A:M,'2009'!$E$2,FALSE)</f>
        <v>26.7590269636576</v>
      </c>
      <c r="F342" s="11" t="b">
        <f t="shared" si="16"/>
        <v>0</v>
      </c>
      <c r="G342" s="23" t="str">
        <f t="shared" si="17"/>
        <v>C</v>
      </c>
      <c r="H342" s="11">
        <f>VLOOKUP(B342,NI!C:P,6,FALSE)</f>
        <v>1054000</v>
      </c>
      <c r="I342" s="11">
        <f>VLOOKUP(B342,EBITDA!B:O,6,FALSE)</f>
        <v>5168000</v>
      </c>
      <c r="J342" s="11">
        <f>VLOOKUP(B342,EQIT!B:O,6,FALSE)</f>
        <v>-8986000</v>
      </c>
      <c r="K342" s="11">
        <f>VLOOKUP(B342,DEBT!B:O,6,FALSE)</f>
        <v>25670000</v>
      </c>
      <c r="L342" s="11">
        <f>VLOOKUP(B342,REV!B:O,6,FALSE)</f>
        <v>30052000</v>
      </c>
      <c r="M342" s="11">
        <f>VLOOKUP(B342,RoA!B:O,6,FALSE)</f>
        <v>9.69</v>
      </c>
      <c r="N342" s="11" t="e">
        <f>VLOOKUP(B342,RoE!B:O,6,FALSE)</f>
        <v>#N/A</v>
      </c>
      <c r="O342" s="11">
        <f>VLOOKUP(B342,ASSET!B:P,6,FALSE)</f>
        <v>24131000</v>
      </c>
      <c r="P342" s="11" t="str">
        <f>VLOOKUP(B342,MCAP!B:P,6,FALSE)</f>
        <v>NA</v>
      </c>
      <c r="Q342" s="11" t="str">
        <f>VLOOKUP(B342,MB!B:O,6,FALSE)</f>
        <v>NA</v>
      </c>
    </row>
    <row r="343" spans="1:17" x14ac:dyDescent="0.3">
      <c r="A343" s="20" t="s">
        <v>210</v>
      </c>
      <c r="B343" s="20">
        <v>904780</v>
      </c>
      <c r="C343" s="21">
        <f>VLOOKUP(B343,ESGC!B:M,$C$2,FALSE)</f>
        <v>18.259867199108399</v>
      </c>
      <c r="D343" s="21" t="str">
        <f t="shared" si="15"/>
        <v>D</v>
      </c>
      <c r="E343" s="21">
        <f>VLOOKUP(B343,ESG!A:M,'2009'!$E$2,FALSE)</f>
        <v>35.077426705909197</v>
      </c>
      <c r="F343" s="11" t="b">
        <f t="shared" si="16"/>
        <v>0</v>
      </c>
      <c r="G343" s="23" t="str">
        <f t="shared" si="17"/>
        <v>C</v>
      </c>
      <c r="H343" s="11">
        <f>VLOOKUP(B343,NI!C:P,6,FALSE)</f>
        <v>223000</v>
      </c>
      <c r="I343" s="11">
        <f>VLOOKUP(B343,EBITDA!B:O,6,FALSE)</f>
        <v>891000</v>
      </c>
      <c r="J343" s="11">
        <f>VLOOKUP(B343,EQIT!B:O,6,FALSE)</f>
        <v>5828000</v>
      </c>
      <c r="K343" s="11">
        <f>VLOOKUP(B343,DEBT!B:O,6,FALSE)</f>
        <v>3592000</v>
      </c>
      <c r="L343" s="11">
        <f>VLOOKUP(B343,REV!B:O,6,FALSE)</f>
        <v>10493000</v>
      </c>
      <c r="M343" s="11">
        <f>VLOOKUP(B343,RoA!B:O,6,FALSE)</f>
        <v>2.7</v>
      </c>
      <c r="N343" s="11">
        <f>VLOOKUP(B343,RoE!B:O,6,FALSE)</f>
        <v>3.86</v>
      </c>
      <c r="O343" s="11">
        <f>VLOOKUP(B343,ASSET!B:P,6,FALSE)</f>
        <v>14095000</v>
      </c>
      <c r="P343" s="11">
        <f>VLOOKUP(B343,MCAP!B:P,6,FALSE)</f>
        <v>11695213</v>
      </c>
      <c r="Q343" s="11">
        <f>VLOOKUP(B343,MB!B:O,6,FALSE)</f>
        <v>2.15</v>
      </c>
    </row>
    <row r="344" spans="1:17" x14ac:dyDescent="0.3">
      <c r="A344" s="20" t="s">
        <v>275</v>
      </c>
      <c r="B344" s="20">
        <v>951051</v>
      </c>
      <c r="C344" s="21">
        <f>VLOOKUP(B344,ESGC!B:M,$C$2,FALSE)</f>
        <v>22.256777225617</v>
      </c>
      <c r="D344" s="21" t="str">
        <f t="shared" si="15"/>
        <v>D</v>
      </c>
      <c r="E344" s="21">
        <f>VLOOKUP(B344,ESG!A:M,'2009'!$E$2,FALSE)</f>
        <v>36.770191619375602</v>
      </c>
      <c r="F344" s="11" t="b">
        <f t="shared" si="16"/>
        <v>0</v>
      </c>
      <c r="G344" s="23" t="str">
        <f t="shared" si="17"/>
        <v>C</v>
      </c>
      <c r="H344" s="11">
        <f>VLOOKUP(B344,NI!C:P,6,FALSE)</f>
        <v>-1261000</v>
      </c>
      <c r="I344" s="11">
        <f>VLOOKUP(B344,EBITDA!B:O,6,FALSE)</f>
        <v>-372000</v>
      </c>
      <c r="J344" s="11">
        <f>VLOOKUP(B344,EQIT!B:O,6,FALSE)</f>
        <v>14113000</v>
      </c>
      <c r="K344" s="11">
        <f>VLOOKUP(B344,DEBT!B:O,6,FALSE)</f>
        <v>22132000</v>
      </c>
      <c r="L344" s="11">
        <f>VLOOKUP(B344,REV!B:O,6,FALSE)</f>
        <v>7994000</v>
      </c>
      <c r="M344" s="11">
        <f>VLOOKUP(B344,RoA!B:O,6,FALSE)</f>
        <v>-0.41</v>
      </c>
      <c r="N344" s="11">
        <f>VLOOKUP(B344,RoE!B:O,6,FALSE)</f>
        <v>-9.1999999999999993</v>
      </c>
      <c r="O344" s="11">
        <f>VLOOKUP(B344,ASSET!B:P,6,FALSE)</f>
        <v>142318000</v>
      </c>
      <c r="P344" s="11">
        <f>VLOOKUP(B344,MCAP!B:P,6,FALSE)</f>
        <v>6308905</v>
      </c>
      <c r="Q344" s="11">
        <f>VLOOKUP(B344,MB!B:O,6,FALSE)</f>
        <v>0.52</v>
      </c>
    </row>
    <row r="345" spans="1:17" x14ac:dyDescent="0.3">
      <c r="A345" s="20" t="s">
        <v>108</v>
      </c>
      <c r="B345" s="20">
        <v>135448</v>
      </c>
      <c r="C345" s="21">
        <f>VLOOKUP(B345,ESGC!B:M,$C$2,FALSE)</f>
        <v>22.269084890697101</v>
      </c>
      <c r="D345" s="21" t="str">
        <f t="shared" si="15"/>
        <v>D</v>
      </c>
      <c r="E345" s="21">
        <f>VLOOKUP(B345,ESG!A:M,'2009'!$E$2,FALSE)</f>
        <v>22.269084890697101</v>
      </c>
      <c r="F345" s="11" t="b">
        <f t="shared" si="16"/>
        <v>1</v>
      </c>
      <c r="G345" s="23" t="str">
        <f t="shared" si="17"/>
        <v>D</v>
      </c>
      <c r="H345" s="11">
        <f>VLOOKUP(B345,NI!C:P,6,FALSE)</f>
        <v>635545</v>
      </c>
      <c r="I345" s="11">
        <f>VLOOKUP(B345,EBITDA!B:O,6,FALSE)</f>
        <v>2341290</v>
      </c>
      <c r="J345" s="11">
        <f>VLOOKUP(B345,EQIT!B:O,6,FALSE)</f>
        <v>-2092171</v>
      </c>
      <c r="K345" s="11">
        <f>VLOOKUP(B345,DEBT!B:O,6,FALSE)</f>
        <v>6496564</v>
      </c>
      <c r="L345" s="11">
        <f>VLOOKUP(B345,REV!B:O,6,FALSE)</f>
        <v>11664151</v>
      </c>
      <c r="M345" s="11">
        <f>VLOOKUP(B345,RoA!B:O,6,FALSE)</f>
        <v>12.04</v>
      </c>
      <c r="N345" s="11" t="str">
        <f>VLOOKUP(B345,RoE!B:O,6,FALSE)</f>
        <v>NA</v>
      </c>
      <c r="O345" s="11">
        <f>VLOOKUP(B345,ASSET!B:P,6,FALSE)</f>
        <v>8295343</v>
      </c>
      <c r="P345" s="11">
        <f>VLOOKUP(B345,MCAP!B:P,6,FALSE)</f>
        <v>9288124</v>
      </c>
      <c r="Q345" s="11">
        <f>VLOOKUP(B345,MB!B:O,6,FALSE)</f>
        <v>-3.86</v>
      </c>
    </row>
    <row r="346" spans="1:17" x14ac:dyDescent="0.3">
      <c r="A346" s="20" t="s">
        <v>141</v>
      </c>
      <c r="B346" s="20">
        <v>741123</v>
      </c>
      <c r="C346" s="21">
        <f>VLOOKUP(B346,ESGC!B:M,$C$2,FALSE)</f>
        <v>17.215128956623602</v>
      </c>
      <c r="D346" s="21" t="str">
        <f t="shared" si="15"/>
        <v>D</v>
      </c>
      <c r="E346" s="21">
        <f>VLOOKUP(B346,ESG!A:M,'2009'!$E$2,FALSE)</f>
        <v>24.930257913247299</v>
      </c>
      <c r="F346" s="11" t="b">
        <f t="shared" si="16"/>
        <v>0</v>
      </c>
      <c r="G346" s="23" t="str">
        <f t="shared" si="17"/>
        <v>D</v>
      </c>
      <c r="H346" s="11">
        <f>VLOOKUP(B346,NI!C:P,6,FALSE)</f>
        <v>451000</v>
      </c>
      <c r="I346" s="11">
        <f>VLOOKUP(B346,EBITDA!B:O,6,FALSE)</f>
        <v>1287000</v>
      </c>
      <c r="J346" s="11">
        <f>VLOOKUP(B346,EQIT!B:O,6,FALSE)</f>
        <v>3026000</v>
      </c>
      <c r="K346" s="11">
        <f>VLOOKUP(B346,DEBT!B:O,6,FALSE)</f>
        <v>3641000</v>
      </c>
      <c r="L346" s="11">
        <f>VLOOKUP(B346,REV!B:O,6,FALSE)</f>
        <v>4077000</v>
      </c>
      <c r="M346" s="11">
        <f>VLOOKUP(B346,RoA!B:O,6,FALSE)</f>
        <v>6.99</v>
      </c>
      <c r="N346" s="11">
        <f>VLOOKUP(B346,RoE!B:O,6,FALSE)</f>
        <v>16.940000000000001</v>
      </c>
      <c r="O346" s="11">
        <f>VLOOKUP(B346,ASSET!B:P,6,FALSE)</f>
        <v>8378000</v>
      </c>
      <c r="P346" s="11">
        <f>VLOOKUP(B346,MCAP!B:P,6,FALSE)</f>
        <v>7427136</v>
      </c>
      <c r="Q346" s="11">
        <f>VLOOKUP(B346,MB!B:O,6,FALSE)</f>
        <v>2.52</v>
      </c>
    </row>
    <row r="347" spans="1:17" x14ac:dyDescent="0.3">
      <c r="A347" s="20" t="s">
        <v>151</v>
      </c>
      <c r="B347" s="20">
        <v>906511</v>
      </c>
      <c r="C347" s="21">
        <f>VLOOKUP(B347,ESGC!B:M,$C$2,FALSE)</f>
        <v>24.788801472743199</v>
      </c>
      <c r="D347" s="21" t="str">
        <f t="shared" si="15"/>
        <v>D</v>
      </c>
      <c r="E347" s="21">
        <f>VLOOKUP(B347,ESG!A:M,'2009'!$E$2,FALSE)</f>
        <v>24.788801472743199</v>
      </c>
      <c r="F347" s="11" t="b">
        <f t="shared" si="16"/>
        <v>1</v>
      </c>
      <c r="G347" s="23" t="str">
        <f t="shared" si="17"/>
        <v>D</v>
      </c>
      <c r="H347" s="11">
        <f>VLOOKUP(B347,NI!C:P,6,FALSE)</f>
        <v>399575</v>
      </c>
      <c r="I347" s="11">
        <f>VLOOKUP(B347,EBITDA!B:O,6,FALSE)</f>
        <v>762461</v>
      </c>
      <c r="J347" s="11">
        <f>VLOOKUP(B347,EQIT!B:O,6,FALSE)</f>
        <v>2621330</v>
      </c>
      <c r="K347" s="11">
        <f>VLOOKUP(B347,DEBT!B:O,6,FALSE)</f>
        <v>513504</v>
      </c>
      <c r="L347" s="11">
        <f>VLOOKUP(B347,REV!B:O,6,FALSE)</f>
        <v>10057512</v>
      </c>
      <c r="M347" s="11">
        <f>VLOOKUP(B347,RoA!B:O,6,FALSE)</f>
        <v>8.8800000000000008</v>
      </c>
      <c r="N347" s="11">
        <f>VLOOKUP(B347,RoE!B:O,6,FALSE)</f>
        <v>16.16</v>
      </c>
      <c r="O347" s="11">
        <f>VLOOKUP(B347,ASSET!B:P,6,FALSE)</f>
        <v>4836967</v>
      </c>
      <c r="P347" s="11">
        <f>VLOOKUP(B347,MCAP!B:P,6,FALSE)</f>
        <v>6032521</v>
      </c>
      <c r="Q347" s="11">
        <f>VLOOKUP(B347,MB!B:O,6,FALSE)</f>
        <v>2.29</v>
      </c>
    </row>
    <row r="348" spans="1:17" x14ac:dyDescent="0.3">
      <c r="A348" s="20" t="s">
        <v>200</v>
      </c>
      <c r="B348" s="20">
        <v>912219</v>
      </c>
      <c r="C348" s="21">
        <f>VLOOKUP(B348,ESGC!B:M,$C$2,FALSE)</f>
        <v>23.197663707921599</v>
      </c>
      <c r="D348" s="21" t="str">
        <f t="shared" si="15"/>
        <v>D</v>
      </c>
      <c r="E348" s="21">
        <f>VLOOKUP(B348,ESG!A:M,'2009'!$E$2,FALSE)</f>
        <v>23.197663707921599</v>
      </c>
      <c r="F348" s="11" t="b">
        <f t="shared" si="16"/>
        <v>1</v>
      </c>
      <c r="G348" s="23" t="str">
        <f t="shared" si="17"/>
        <v>D</v>
      </c>
      <c r="H348" s="11">
        <f>VLOOKUP(B348,NI!C:P,6,FALSE)</f>
        <v>-417147</v>
      </c>
      <c r="I348" s="11">
        <f>VLOOKUP(B348,EBITDA!B:O,6,FALSE)</f>
        <v>-543925</v>
      </c>
      <c r="J348" s="11">
        <f>VLOOKUP(B348,EQIT!B:O,6,FALSE)</f>
        <v>2443479</v>
      </c>
      <c r="K348" s="11">
        <f>VLOOKUP(B348,DEBT!B:O,6,FALSE)</f>
        <v>2978909</v>
      </c>
      <c r="L348" s="11">
        <f>VLOOKUP(B348,REV!B:O,6,FALSE)</f>
        <v>3119387</v>
      </c>
      <c r="M348" s="11">
        <f>VLOOKUP(B348,RoA!B:O,6,FALSE)</f>
        <v>-4.3600000000000003</v>
      </c>
      <c r="N348" s="11">
        <f>VLOOKUP(B348,RoE!B:O,6,FALSE)</f>
        <v>-16.47</v>
      </c>
      <c r="O348" s="11">
        <f>VLOOKUP(B348,ASSET!B:P,6,FALSE)</f>
        <v>7314791</v>
      </c>
      <c r="P348" s="11">
        <f>VLOOKUP(B348,MCAP!B:P,6,FALSE)</f>
        <v>2361122</v>
      </c>
      <c r="Q348" s="11">
        <f>VLOOKUP(B348,MB!B:O,6,FALSE)</f>
        <v>1.17</v>
      </c>
    </row>
    <row r="349" spans="1:17" x14ac:dyDescent="0.3">
      <c r="A349" s="20" t="s">
        <v>272</v>
      </c>
      <c r="B349" s="20">
        <v>894145</v>
      </c>
      <c r="C349" s="21">
        <f>VLOOKUP(B349,ESGC!B:M,$C$2,FALSE)</f>
        <v>15.655758580264299</v>
      </c>
      <c r="D349" s="21" t="str">
        <f t="shared" si="15"/>
        <v>D</v>
      </c>
      <c r="E349" s="21">
        <f>VLOOKUP(B349,ESG!A:M,'2009'!$E$2,FALSE)</f>
        <v>15.655758580264299</v>
      </c>
      <c r="F349" s="11" t="b">
        <f t="shared" si="16"/>
        <v>1</v>
      </c>
      <c r="G349" s="23" t="str">
        <f t="shared" si="17"/>
        <v>D</v>
      </c>
      <c r="H349" s="11">
        <f>VLOOKUP(B349,NI!C:P,6,FALSE)</f>
        <v>406000</v>
      </c>
      <c r="I349" s="11">
        <f>VLOOKUP(B349,EBITDA!B:O,6,FALSE)</f>
        <v>803500</v>
      </c>
      <c r="J349" s="11">
        <f>VLOOKUP(B349,EQIT!B:O,6,FALSE)</f>
        <v>2735100</v>
      </c>
      <c r="K349" s="11">
        <f>VLOOKUP(B349,DEBT!B:O,6,FALSE)</f>
        <v>483000</v>
      </c>
      <c r="L349" s="11">
        <f>VLOOKUP(B349,REV!B:O,6,FALSE)</f>
        <v>5018900</v>
      </c>
      <c r="M349" s="11">
        <f>VLOOKUP(B349,RoA!B:O,6,FALSE)</f>
        <v>9.9600000000000009</v>
      </c>
      <c r="N349" s="11">
        <f>VLOOKUP(B349,RoE!B:O,6,FALSE)</f>
        <v>15.84</v>
      </c>
      <c r="O349" s="11">
        <f>VLOOKUP(B349,ASSET!B:P,6,FALSE)</f>
        <v>4253700</v>
      </c>
      <c r="P349" s="11">
        <f>VLOOKUP(B349,MCAP!B:P,6,FALSE)</f>
        <v>8033216</v>
      </c>
      <c r="Q349" s="11">
        <f>VLOOKUP(B349,MB!B:O,6,FALSE)</f>
        <v>2.41</v>
      </c>
    </row>
    <row r="350" spans="1:17" x14ac:dyDescent="0.3">
      <c r="A350" s="20" t="s">
        <v>279</v>
      </c>
      <c r="B350" s="20">
        <v>546965</v>
      </c>
      <c r="C350" s="21">
        <f>VLOOKUP(B350,ESGC!B:M,$C$2,FALSE)</f>
        <v>23.8915022144066</v>
      </c>
      <c r="D350" s="21" t="str">
        <f t="shared" si="15"/>
        <v>D</v>
      </c>
      <c r="E350" s="21">
        <f>VLOOKUP(B350,ESG!A:M,'2009'!$E$2,FALSE)</f>
        <v>23.8915022144066</v>
      </c>
      <c r="F350" s="11" t="b">
        <f t="shared" si="16"/>
        <v>1</v>
      </c>
      <c r="G350" s="23" t="str">
        <f t="shared" si="17"/>
        <v>D</v>
      </c>
      <c r="H350" s="11">
        <f>VLOOKUP(B350,NI!C:P,6,FALSE)</f>
        <v>239481</v>
      </c>
      <c r="I350" s="11">
        <f>VLOOKUP(B350,EBITDA!B:O,6,FALSE)</f>
        <v>499310</v>
      </c>
      <c r="J350" s="11">
        <f>VLOOKUP(B350,EQIT!B:O,6,FALSE)</f>
        <v>2421490</v>
      </c>
      <c r="K350" s="11">
        <f>VLOOKUP(B350,DEBT!B:O,6,FALSE)</f>
        <v>1153758</v>
      </c>
      <c r="L350" s="11">
        <f>VLOOKUP(B350,REV!B:O,6,FALSE)</f>
        <v>2049668</v>
      </c>
      <c r="M350" s="11">
        <f>VLOOKUP(B350,RoA!B:O,6,FALSE)</f>
        <v>6.74</v>
      </c>
      <c r="N350" s="11">
        <f>VLOOKUP(B350,RoE!B:O,6,FALSE)</f>
        <v>10.82</v>
      </c>
      <c r="O350" s="11">
        <f>VLOOKUP(B350,ASSET!B:P,6,FALSE)</f>
        <v>4294613</v>
      </c>
      <c r="P350" s="11">
        <f>VLOOKUP(B350,MCAP!B:P,6,FALSE)</f>
        <v>4902775</v>
      </c>
      <c r="Q350" s="11">
        <f>VLOOKUP(B350,MB!B:O,6,FALSE)</f>
        <v>1.94</v>
      </c>
    </row>
    <row r="351" spans="1:17" x14ac:dyDescent="0.3">
      <c r="A351" s="10" t="s">
        <v>335</v>
      </c>
      <c r="B351" s="10">
        <v>906785</v>
      </c>
      <c r="C351" s="10">
        <f>VLOOKUP(B351,ESGC!B:M,$C$2,FALSE)</f>
        <v>24.925303030302999</v>
      </c>
      <c r="D351" s="10" t="str">
        <f t="shared" si="15"/>
        <v>D</v>
      </c>
      <c r="E351" s="10">
        <f>VLOOKUP(B351,ESG!A:M,'2009'!$E$2,FALSE)</f>
        <v>24.925303030302999</v>
      </c>
      <c r="F351" s="10" t="b">
        <f t="shared" si="16"/>
        <v>1</v>
      </c>
      <c r="G351" s="22" t="str">
        <f t="shared" si="17"/>
        <v>D</v>
      </c>
      <c r="H351" s="10">
        <f>VLOOKUP(B351,NI!C:P,6,FALSE)</f>
        <v>470000</v>
      </c>
      <c r="I351" s="10">
        <f>VLOOKUP(B351,EBITDA!B:O,6,FALSE)</f>
        <v>1007000</v>
      </c>
      <c r="J351" s="10">
        <f>VLOOKUP(B351,EQIT!B:O,6,FALSE)</f>
        <v>3192000</v>
      </c>
      <c r="K351" s="10">
        <f>VLOOKUP(B351,DEBT!B:O,6,FALSE)</f>
        <v>482000</v>
      </c>
      <c r="L351" s="10">
        <f>VLOOKUP(B351,REV!B:O,6,FALSE)</f>
        <v>7453000</v>
      </c>
      <c r="M351" s="10">
        <f>VLOOKUP(B351,RoA!B:O,6,FALSE)</f>
        <v>10.029999999999999</v>
      </c>
      <c r="N351" s="10">
        <f>VLOOKUP(B351,RoE!B:O,6,FALSE)</f>
        <v>15.96</v>
      </c>
      <c r="O351" s="10">
        <f>VLOOKUP(B351,ASSET!B:P,6,FALSE)</f>
        <v>5083000</v>
      </c>
      <c r="P351" s="10">
        <f>VLOOKUP(B351,MCAP!B:P,6,FALSE)</f>
        <v>9933750</v>
      </c>
      <c r="Q351" s="10">
        <f>VLOOKUP(B351,MB!B:O,6,FALSE)</f>
        <v>1.73</v>
      </c>
    </row>
  </sheetData>
  <autoFilter ref="A3:G3" xr:uid="{7CD17195-9E36-4B9F-8296-7C7B8204900A}">
    <sortState xmlns:xlrd2="http://schemas.microsoft.com/office/spreadsheetml/2017/richdata2" ref="A4:G351">
      <sortCondition ref="G3"/>
    </sortState>
  </autoFilter>
  <mergeCells count="1">
    <mergeCell ref="A1:Q1"/>
  </mergeCells>
  <conditionalFormatting sqref="F1:F1048576">
    <cfRule type="containsText" dxfId="18" priority="1" operator="containsText" text="FALSCH">
      <formula>NOT(ISERROR(SEARCH("FALSCH",F1)))</formula>
    </cfRule>
  </conditionalFormatting>
  <conditionalFormatting sqref="F4:F350">
    <cfRule type="containsText" dxfId="17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FE3D-9877-4DCD-B677-20D3FE59D39E}">
  <sheetPr>
    <tabColor rgb="FFFFFF00"/>
  </sheetPr>
  <dimension ref="A1:Q350"/>
  <sheetViews>
    <sheetView topLeftCell="F12" workbookViewId="0">
      <selection activeCell="G21" sqref="G21:G80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5</v>
      </c>
      <c r="E2" s="10">
        <v>6</v>
      </c>
    </row>
    <row r="3" spans="1:17" ht="14.5" thickBot="1" x14ac:dyDescent="0.35">
      <c r="A3" s="16" t="s">
        <v>348</v>
      </c>
      <c r="B3" s="16" t="s">
        <v>349</v>
      </c>
      <c r="C3" s="17" t="s">
        <v>376</v>
      </c>
      <c r="D3" s="17"/>
      <c r="E3" s="17" t="s">
        <v>378</v>
      </c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2</v>
      </c>
      <c r="B4" s="18" t="s">
        <v>350</v>
      </c>
      <c r="C4" s="19">
        <f>VLOOKUP(B4,'[2]ESGC PORTFOLIO'!B:M,$C$2,FALSE)</f>
        <v>82.828881987577603</v>
      </c>
      <c r="D4" s="19" t="str">
        <f t="shared" ref="D4:D67" si="0">IF(C4&gt;75,"A",IF(C4&gt;50,"B",IF(C4&gt;25,"C","D")))</f>
        <v>A</v>
      </c>
      <c r="E4" s="19">
        <f>VLOOKUP(B4,ESG!A:M,'2010'!$E$2,FALSE)</f>
        <v>82.828881987577603</v>
      </c>
      <c r="F4" s="14" t="b">
        <f t="shared" ref="F4:F67" si="1">C4=E4</f>
        <v>1</v>
      </c>
      <c r="G4" s="15" t="str">
        <f t="shared" ref="G4:G67" si="2">IF(E4&gt;75,"A",IF(E4&gt;50,"B",IF(E4&gt;25,"C","D")))</f>
        <v>A</v>
      </c>
      <c r="H4" s="14">
        <f>VLOOKUP(B4,NI!C:P,7,FALSE)</f>
        <v>1780656</v>
      </c>
      <c r="I4" s="14">
        <f>VLOOKUP(B4,EBITDA!B:O,7,FALSE)</f>
        <v>3403734</v>
      </c>
      <c r="J4" s="14">
        <f>VLOOKUP(B4,EQIT!B:O,7,FALSE)</f>
        <v>2835746</v>
      </c>
      <c r="K4" s="14">
        <f>VLOOKUP(B4,DEBT!B:O,7,FALSE)</f>
        <v>1588</v>
      </c>
      <c r="L4" s="14">
        <f>VLOOKUP(B4,REV!B:O,7,FALSE)</f>
        <v>23094078</v>
      </c>
      <c r="M4" s="14">
        <f>VLOOKUP(B4,RoA!B:O,7,FALSE)</f>
        <v>15.04</v>
      </c>
      <c r="N4" s="14">
        <f>VLOOKUP(B4,RoE!B:O,7,FALSE)</f>
        <v>62.8</v>
      </c>
      <c r="O4" s="14">
        <f>VLOOKUP(B4,ASSET!B:P,7,FALSE)</f>
        <v>12303062</v>
      </c>
      <c r="P4" s="14">
        <f>VLOOKUP(B4,MCAP!B:P,7,FALSE)</f>
        <v>33459247</v>
      </c>
      <c r="Q4" s="14">
        <f>VLOOKUP(B4,MB!B:O,7,FALSE)</f>
        <v>7.35</v>
      </c>
    </row>
    <row r="5" spans="1:17" x14ac:dyDescent="0.3">
      <c r="A5" s="20" t="s">
        <v>10</v>
      </c>
      <c r="B5" s="20">
        <v>905271</v>
      </c>
      <c r="C5" s="21">
        <f>VLOOKUP(B5,'[2]ESGC PORTFOLIO'!B:M,$C$2,FALSE)</f>
        <v>77.437420797230601</v>
      </c>
      <c r="D5" s="21" t="str">
        <f t="shared" si="0"/>
        <v>A</v>
      </c>
      <c r="E5" s="21">
        <f>VLOOKUP(B5,ESG!A:M,'2010'!$E$2,FALSE)</f>
        <v>77.437420797230601</v>
      </c>
      <c r="F5" s="11" t="b">
        <f t="shared" si="1"/>
        <v>1</v>
      </c>
      <c r="G5" s="12" t="str">
        <f t="shared" si="2"/>
        <v>A</v>
      </c>
      <c r="H5" s="11">
        <f>VLOOKUP(B5,NI!C:P,7,FALSE)</f>
        <v>1029100</v>
      </c>
      <c r="I5" s="11">
        <f>VLOOKUP(B5,EBITDA!B:O,7,FALSE)</f>
        <v>2252400</v>
      </c>
      <c r="J5" s="11">
        <f>VLOOKUP(B5,EQIT!B:O,7,FALSE)</f>
        <v>5546900</v>
      </c>
      <c r="K5" s="11">
        <f>VLOOKUP(B5,DEBT!B:O,7,FALSE)</f>
        <v>4159700</v>
      </c>
      <c r="L5" s="11">
        <f>VLOOKUP(B5,REV!B:O,7,FALSE)</f>
        <v>9026000</v>
      </c>
      <c r="M5" s="11">
        <f>VLOOKUP(B5,RoA!B:O,7,FALSE)</f>
        <v>8.4</v>
      </c>
      <c r="N5" s="11">
        <f>VLOOKUP(B5,RoE!B:O,7,FALSE)</f>
        <v>19.91</v>
      </c>
      <c r="O5" s="11">
        <f>VLOOKUP(B5,ASSET!B:P,7,FALSE)</f>
        <v>13420400</v>
      </c>
      <c r="P5" s="11">
        <f>VLOOKUP(B5,MCAP!B:P,7,FALSE)</f>
        <v>19445371</v>
      </c>
      <c r="Q5" s="11">
        <f>VLOOKUP(B5,MB!B:O,7,FALSE)</f>
        <v>3.18</v>
      </c>
    </row>
    <row r="6" spans="1:17" x14ac:dyDescent="0.3">
      <c r="A6" s="20" t="s">
        <v>20</v>
      </c>
      <c r="B6" s="20">
        <v>905425</v>
      </c>
      <c r="C6" s="21">
        <f>VLOOKUP(B6,'[2]ESGC PORTFOLIO'!B:M,$C$2,FALSE)</f>
        <v>80.207769684356506</v>
      </c>
      <c r="D6" s="21" t="str">
        <f t="shared" si="0"/>
        <v>A</v>
      </c>
      <c r="E6" s="21">
        <f>VLOOKUP(B6,ESG!A:M,'2010'!$E$2,FALSE)</f>
        <v>80.207769684356506</v>
      </c>
      <c r="F6" s="11" t="b">
        <f t="shared" si="1"/>
        <v>1</v>
      </c>
      <c r="G6" s="12" t="str">
        <f t="shared" si="2"/>
        <v>A</v>
      </c>
      <c r="H6" s="11">
        <f>VLOOKUP(B6,NI!C:P,7,FALSE)</f>
        <v>1211000</v>
      </c>
      <c r="I6" s="11">
        <f>VLOOKUP(B6,EBITDA!B:O,7,FALSE)</f>
        <v>4412000</v>
      </c>
      <c r="J6" s="11">
        <f>VLOOKUP(B6,EQIT!B:O,7,FALSE)</f>
        <v>13622000</v>
      </c>
      <c r="K6" s="11">
        <f>VLOOKUP(B6,DEBT!B:O,7,FALSE)</f>
        <v>18157000</v>
      </c>
      <c r="L6" s="11">
        <f>VLOOKUP(B6,REV!B:O,7,FALSE)</f>
        <v>14427000</v>
      </c>
      <c r="M6" s="11">
        <f>VLOOKUP(B6,RoA!B:O,7,FALSE)</f>
        <v>3.67</v>
      </c>
      <c r="N6" s="11">
        <f>VLOOKUP(B6,RoE!B:O,7,FALSE)</f>
        <v>9.0500000000000007</v>
      </c>
      <c r="O6" s="11">
        <f>VLOOKUP(B6,ASSET!B:P,7,FALSE)</f>
        <v>50455000</v>
      </c>
      <c r="P6" s="11">
        <f>VLOOKUP(B6,MCAP!B:P,7,FALSE)</f>
        <v>17299441</v>
      </c>
      <c r="Q6" s="11">
        <f>VLOOKUP(B6,MB!B:O,7,FALSE)</f>
        <v>1.28</v>
      </c>
    </row>
    <row r="7" spans="1:17" x14ac:dyDescent="0.3">
      <c r="A7" s="20" t="s">
        <v>34</v>
      </c>
      <c r="B7" s="20">
        <v>905296</v>
      </c>
      <c r="C7" s="21">
        <f>VLOOKUP(B7,'[2]ESGC PORTFOLIO'!B:M,$C$2,FALSE)</f>
        <v>77.300227244904207</v>
      </c>
      <c r="D7" s="21" t="str">
        <f t="shared" si="0"/>
        <v>A</v>
      </c>
      <c r="E7" s="21">
        <f>VLOOKUP(B7,ESG!A:M,'2010'!$E$2,FALSE)</f>
        <v>77.300227244904207</v>
      </c>
      <c r="F7" s="11" t="b">
        <f t="shared" si="1"/>
        <v>1</v>
      </c>
      <c r="G7" s="12" t="str">
        <f t="shared" si="2"/>
        <v>A</v>
      </c>
      <c r="H7" s="11">
        <f>VLOOKUP(B7,NI!C:P,7,FALSE)</f>
        <v>937866</v>
      </c>
      <c r="I7" s="11">
        <f>VLOOKUP(B7,EBITDA!B:O,7,FALSE)</f>
        <v>1712988</v>
      </c>
      <c r="J7" s="11">
        <f>VLOOKUP(B7,EQIT!B:O,7,FALSE)</f>
        <v>7536113</v>
      </c>
      <c r="K7" s="11">
        <f>VLOOKUP(B7,DEBT!B:O,7,FALSE)</f>
        <v>205529</v>
      </c>
      <c r="L7" s="11">
        <f>VLOOKUP(B7,REV!B:O,7,FALSE)</f>
        <v>9548667</v>
      </c>
      <c r="M7" s="11">
        <f>VLOOKUP(B7,RoA!B:O,7,FALSE)</f>
        <v>9.3699999999999992</v>
      </c>
      <c r="N7" s="11">
        <f>VLOOKUP(B7,RoE!B:O,7,FALSE)</f>
        <v>12.82</v>
      </c>
      <c r="O7" s="11">
        <f>VLOOKUP(B7,ASSET!B:P,7,FALSE)</f>
        <v>10831198</v>
      </c>
      <c r="P7" s="11">
        <f>VLOOKUP(B7,MCAP!B:P,7,FALSE)</f>
        <v>18658372</v>
      </c>
      <c r="Q7" s="11">
        <f>VLOOKUP(B7,MB!B:O,7,FALSE)</f>
        <v>1.98</v>
      </c>
    </row>
    <row r="8" spans="1:17" x14ac:dyDescent="0.3">
      <c r="A8" s="20" t="s">
        <v>44</v>
      </c>
      <c r="B8" s="20">
        <v>921431</v>
      </c>
      <c r="C8" s="21">
        <f>VLOOKUP(B8,'[2]ESGC PORTFOLIO'!B:M,$C$2,FALSE)</f>
        <v>80.603231733821502</v>
      </c>
      <c r="D8" s="21" t="str">
        <f t="shared" si="0"/>
        <v>A</v>
      </c>
      <c r="E8" s="21">
        <f>VLOOKUP(B8,ESG!A:M,'2010'!$E$2,FALSE)</f>
        <v>80.603231733821502</v>
      </c>
      <c r="F8" s="11" t="b">
        <f t="shared" si="1"/>
        <v>1</v>
      </c>
      <c r="G8" s="12" t="str">
        <f t="shared" si="2"/>
        <v>A</v>
      </c>
      <c r="H8" s="11">
        <f>VLOOKUP(B8,NI!C:P,7,FALSE)</f>
        <v>812000</v>
      </c>
      <c r="I8" s="11">
        <f>VLOOKUP(B8,EBITDA!B:O,7,FALSE)</f>
        <v>2508000</v>
      </c>
      <c r="J8" s="11">
        <f>VLOOKUP(B8,EQIT!B:O,7,FALSE)</f>
        <v>14100000</v>
      </c>
      <c r="K8" s="11">
        <f>VLOOKUP(B8,DEBT!B:O,7,FALSE)</f>
        <v>3885000</v>
      </c>
      <c r="L8" s="11">
        <f>VLOOKUP(B8,REV!B:O,7,FALSE)</f>
        <v>14414000</v>
      </c>
      <c r="M8" s="11">
        <f>VLOOKUP(B8,RoA!B:O,7,FALSE)</f>
        <v>5.31</v>
      </c>
      <c r="N8" s="11">
        <f>VLOOKUP(B8,RoE!B:O,7,FALSE)</f>
        <v>7.59</v>
      </c>
      <c r="O8" s="11">
        <f>VLOOKUP(B8,ASSET!B:P,7,FALSE)</f>
        <v>22986000</v>
      </c>
      <c r="P8" s="11">
        <f>VLOOKUP(B8,MCAP!B:P,7,FALSE)</f>
        <v>24697440</v>
      </c>
      <c r="Q8" s="11">
        <f>VLOOKUP(B8,MB!B:O,7,FALSE)</f>
        <v>1.24</v>
      </c>
    </row>
    <row r="9" spans="1:17" x14ac:dyDescent="0.3">
      <c r="A9" s="20" t="s">
        <v>50</v>
      </c>
      <c r="B9" s="20">
        <v>905876</v>
      </c>
      <c r="C9" s="21">
        <f>VLOOKUP(B9,'[2]ESGC PORTFOLIO'!B:M,$C$2,FALSE)</f>
        <v>77.207352367325697</v>
      </c>
      <c r="D9" s="21" t="str">
        <f t="shared" si="0"/>
        <v>A</v>
      </c>
      <c r="E9" s="21">
        <f>VLOOKUP(B9,ESG!A:M,'2010'!$E$2,FALSE)</f>
        <v>77.207352367325697</v>
      </c>
      <c r="F9" s="11" t="b">
        <f t="shared" si="1"/>
        <v>1</v>
      </c>
      <c r="G9" s="12" t="str">
        <f t="shared" si="2"/>
        <v>A</v>
      </c>
      <c r="H9" s="11">
        <f>VLOOKUP(B9,NI!C:P,7,FALSE)</f>
        <v>1317610</v>
      </c>
      <c r="I9" s="11">
        <f>VLOOKUP(B9,EBITDA!B:O,7,FALSE)</f>
        <v>2207692</v>
      </c>
      <c r="J9" s="11">
        <f>VLOOKUP(B9,EQIT!B:O,7,FALSE)</f>
        <v>5434580</v>
      </c>
      <c r="K9" s="11">
        <f>VLOOKUP(B9,DEBT!B:O,7,FALSE)</f>
        <v>1698115</v>
      </c>
      <c r="L9" s="11">
        <f>VLOOKUP(B9,REV!B:O,7,FALSE)</f>
        <v>7403804</v>
      </c>
      <c r="M9" s="11">
        <f>VLOOKUP(B9,RoA!B:O,7,FALSE)</f>
        <v>14.48</v>
      </c>
      <c r="N9" s="11">
        <f>VLOOKUP(B9,RoE!B:O,7,FALSE)</f>
        <v>24.91</v>
      </c>
      <c r="O9" s="11">
        <f>VLOOKUP(B9,ASSET!B:P,7,FALSE)</f>
        <v>9498360</v>
      </c>
      <c r="P9" s="11">
        <f>VLOOKUP(B9,MCAP!B:P,7,FALSE)</f>
        <v>19424095</v>
      </c>
      <c r="Q9" s="11">
        <f>VLOOKUP(B9,MB!B:O,7,FALSE)</f>
        <v>3.14</v>
      </c>
    </row>
    <row r="10" spans="1:17" x14ac:dyDescent="0.3">
      <c r="A10" s="20" t="s">
        <v>57</v>
      </c>
      <c r="B10" s="20">
        <v>905080</v>
      </c>
      <c r="C10" s="21">
        <f>VLOOKUP(B10,'[2]ESGC PORTFOLIO'!B:M,$C$2,FALSE)</f>
        <v>83.226618906587603</v>
      </c>
      <c r="D10" s="21" t="str">
        <f t="shared" si="0"/>
        <v>A</v>
      </c>
      <c r="E10" s="21">
        <f>VLOOKUP(B10,ESG!A:M,'2010'!$E$2,FALSE)</f>
        <v>83.226618906587603</v>
      </c>
      <c r="F10" s="11" t="b">
        <f t="shared" si="1"/>
        <v>1</v>
      </c>
      <c r="G10" s="12" t="str">
        <f t="shared" si="2"/>
        <v>A</v>
      </c>
      <c r="H10" s="11">
        <f>VLOOKUP(B10,NI!C:P,7,FALSE)</f>
        <v>3090000</v>
      </c>
      <c r="I10" s="11">
        <f>VLOOKUP(B10,EBITDA!B:O,7,FALSE)</f>
        <v>6808000</v>
      </c>
      <c r="J10" s="11">
        <f>VLOOKUP(B10,EQIT!B:O,7,FALSE)</f>
        <v>15713000</v>
      </c>
      <c r="K10" s="11">
        <f>VLOOKUP(B10,DEBT!B:O,7,FALSE)</f>
        <v>4735000</v>
      </c>
      <c r="L10" s="11">
        <f>VLOOKUP(B10,REV!B:O,7,FALSE)</f>
        <v>19484000</v>
      </c>
      <c r="M10" s="11">
        <f>VLOOKUP(B10,RoA!B:O,7,FALSE)</f>
        <v>11.04</v>
      </c>
      <c r="N10" s="11">
        <f>VLOOKUP(B10,RoE!B:O,7,FALSE)</f>
        <v>20.23</v>
      </c>
      <c r="O10" s="11">
        <f>VLOOKUP(B10,ASSET!B:P,7,FALSE)</f>
        <v>30226000</v>
      </c>
      <c r="P10" s="11">
        <f>VLOOKUP(B10,MCAP!B:P,7,FALSE)</f>
        <v>44989520</v>
      </c>
      <c r="Q10" s="11">
        <f>VLOOKUP(B10,MB!B:O,7,FALSE)</f>
        <v>3.04</v>
      </c>
    </row>
    <row r="11" spans="1:17" x14ac:dyDescent="0.3">
      <c r="A11" s="20" t="s">
        <v>67</v>
      </c>
      <c r="B11" s="20" t="s">
        <v>356</v>
      </c>
      <c r="C11" s="21">
        <f>VLOOKUP(B11,'[2]ESGC PORTFOLIO'!B:M,$C$2,FALSE)</f>
        <v>76.347266276343603</v>
      </c>
      <c r="D11" s="21" t="str">
        <f t="shared" si="0"/>
        <v>A</v>
      </c>
      <c r="E11" s="21">
        <f>VLOOKUP(B11,ESG!A:M,'2010'!$E$2,FALSE)</f>
        <v>76.347266276343603</v>
      </c>
      <c r="F11" s="11" t="b">
        <f t="shared" si="1"/>
        <v>1</v>
      </c>
      <c r="G11" s="12" t="str">
        <f t="shared" si="2"/>
        <v>A</v>
      </c>
      <c r="H11" s="11">
        <f>VLOOKUP(B11,NI!C:P,7,FALSE)</f>
        <v>200345</v>
      </c>
      <c r="I11" s="11">
        <f>VLOOKUP(B11,EBITDA!B:O,7,FALSE)</f>
        <v>545609</v>
      </c>
      <c r="J11" s="11">
        <f>VLOOKUP(B11,EQIT!B:O,7,FALSE)</f>
        <v>908215</v>
      </c>
      <c r="K11" s="11">
        <f>VLOOKUP(B11,DEBT!B:O,7,FALSE)</f>
        <v>2515567</v>
      </c>
      <c r="L11" s="11">
        <f>VLOOKUP(B11,REV!B:O,7,FALSE)</f>
        <v>5115316</v>
      </c>
      <c r="M11" s="11">
        <f>VLOOKUP(B11,RoA!B:O,7,FALSE)</f>
        <v>6.4</v>
      </c>
      <c r="N11" s="11">
        <f>VLOOKUP(B11,RoE!B:O,7,FALSE)</f>
        <v>26.06</v>
      </c>
      <c r="O11" s="11">
        <f>VLOOKUP(B11,ASSET!B:P,7,FALSE)</f>
        <v>5111248</v>
      </c>
      <c r="P11" s="11">
        <f>VLOOKUP(B11,MCAP!B:P,7,FALSE)</f>
        <v>6627224</v>
      </c>
      <c r="Q11" s="11">
        <f>VLOOKUP(B11,MB!B:O,7,FALSE)</f>
        <v>6.64</v>
      </c>
    </row>
    <row r="12" spans="1:17" x14ac:dyDescent="0.3">
      <c r="A12" s="20" t="s">
        <v>86</v>
      </c>
      <c r="B12" s="20">
        <v>906148</v>
      </c>
      <c r="C12" s="21">
        <f>VLOOKUP(B12,'[2]ESGC PORTFOLIO'!B:M,$C$2,FALSE)</f>
        <v>84.964981205801706</v>
      </c>
      <c r="D12" s="21" t="str">
        <f t="shared" si="0"/>
        <v>A</v>
      </c>
      <c r="E12" s="21">
        <f>VLOOKUP(B12,ESG!A:M,'2010'!$E$2,FALSE)</f>
        <v>84.964981205801706</v>
      </c>
      <c r="F12" s="11" t="b">
        <f t="shared" si="1"/>
        <v>1</v>
      </c>
      <c r="G12" s="12" t="str">
        <f t="shared" si="2"/>
        <v>A</v>
      </c>
      <c r="H12" s="11">
        <f>VLOOKUP(B12,NI!C:P,7,FALSE)</f>
        <v>2169000</v>
      </c>
      <c r="I12" s="11">
        <f>VLOOKUP(B12,EBITDA!B:O,7,FALSE)</f>
        <v>3866000</v>
      </c>
      <c r="J12" s="11">
        <f>VLOOKUP(B12,EQIT!B:O,7,FALSE)</f>
        <v>2675000</v>
      </c>
      <c r="K12" s="11">
        <f>VLOOKUP(B12,DEBT!B:O,7,FALSE)</f>
        <v>3424000</v>
      </c>
      <c r="L12" s="11">
        <f>VLOOKUP(B12,REV!B:O,7,FALSE)</f>
        <v>15564000</v>
      </c>
      <c r="M12" s="11">
        <f>VLOOKUP(B12,RoA!B:O,7,FALSE)</f>
        <v>20.21</v>
      </c>
      <c r="N12" s="11">
        <f>VLOOKUP(B12,RoE!B:O,7,FALSE)</f>
        <v>74.91</v>
      </c>
      <c r="O12" s="11">
        <f>VLOOKUP(B12,ASSET!B:P,7,FALSE)</f>
        <v>11088000</v>
      </c>
      <c r="P12" s="11">
        <f>VLOOKUP(B12,MCAP!B:P,7,FALSE)</f>
        <v>39771132</v>
      </c>
      <c r="Q12" s="11">
        <f>VLOOKUP(B12,MB!B:O,7,FALSE)</f>
        <v>14.22</v>
      </c>
    </row>
    <row r="13" spans="1:17" x14ac:dyDescent="0.3">
      <c r="A13" s="20" t="s">
        <v>146</v>
      </c>
      <c r="B13" s="20">
        <v>951018</v>
      </c>
      <c r="C13" s="21">
        <f>VLOOKUP(B13,'[2]ESGC PORTFOLIO'!B:M,$C$2,FALSE)</f>
        <v>85.472962586321103</v>
      </c>
      <c r="D13" s="21" t="str">
        <f t="shared" si="0"/>
        <v>A</v>
      </c>
      <c r="E13" s="21">
        <f>VLOOKUP(B13,ESG!A:M,'2010'!$E$2,FALSE)</f>
        <v>85.472962586321103</v>
      </c>
      <c r="F13" s="11" t="b">
        <f t="shared" si="1"/>
        <v>1</v>
      </c>
      <c r="G13" s="12" t="str">
        <f t="shared" si="2"/>
        <v>A</v>
      </c>
      <c r="H13" s="11">
        <f>VLOOKUP(B13,NI!C:P,7,FALSE)</f>
        <v>1204000</v>
      </c>
      <c r="I13" s="11">
        <f>VLOOKUP(B13,EBITDA!B:O,7,FALSE)</f>
        <v>2637000</v>
      </c>
      <c r="J13" s="11">
        <f>VLOOKUP(B13,EQIT!B:O,7,FALSE)</f>
        <v>4080000</v>
      </c>
      <c r="K13" s="11">
        <f>VLOOKUP(B13,DEBT!B:O,7,FALSE)</f>
        <v>0</v>
      </c>
      <c r="L13" s="11">
        <f>VLOOKUP(B13,REV!B:O,7,FALSE)</f>
        <v>14664000</v>
      </c>
      <c r="M13" s="11">
        <f>VLOOKUP(B13,RoA!B:O,7,FALSE)</f>
        <v>16.670000000000002</v>
      </c>
      <c r="N13" s="11">
        <f>VLOOKUP(B13,RoE!B:O,7,FALSE)</f>
        <v>26.84</v>
      </c>
      <c r="O13" s="11">
        <f>VLOOKUP(B13,ASSET!B:P,7,FALSE)</f>
        <v>6834000</v>
      </c>
      <c r="P13" s="11">
        <f>VLOOKUP(B13,MCAP!B:P,7,FALSE)</f>
        <v>13018320</v>
      </c>
      <c r="Q13" s="11">
        <f>VLOOKUP(B13,MB!B:O,7,FALSE)</f>
        <v>2.91</v>
      </c>
    </row>
    <row r="14" spans="1:17" x14ac:dyDescent="0.3">
      <c r="A14" s="20" t="s">
        <v>173</v>
      </c>
      <c r="B14" s="20">
        <v>905446</v>
      </c>
      <c r="C14" s="21">
        <f>VLOOKUP(B14,'[2]ESGC PORTFOLIO'!B:M,$C$2,FALSE)</f>
        <v>81.924330357142793</v>
      </c>
      <c r="D14" s="21" t="str">
        <f t="shared" si="0"/>
        <v>A</v>
      </c>
      <c r="E14" s="21">
        <f>VLOOKUP(B14,ESG!A:M,'2010'!$E$2,FALSE)</f>
        <v>81.924330357142793</v>
      </c>
      <c r="F14" s="11" t="b">
        <f t="shared" si="1"/>
        <v>1</v>
      </c>
      <c r="G14" s="12" t="str">
        <f t="shared" si="2"/>
        <v>A</v>
      </c>
      <c r="H14" s="11">
        <f>VLOOKUP(B14,NI!C:P,7,FALSE)</f>
        <v>489687</v>
      </c>
      <c r="I14" s="11">
        <f>VLOOKUP(B14,EBITDA!B:O,7,FALSE)</f>
        <v>1308230</v>
      </c>
      <c r="J14" s="11">
        <f>VLOOKUP(B14,EQIT!B:O,7,FALSE)</f>
        <v>6033435</v>
      </c>
      <c r="K14" s="11">
        <f>VLOOKUP(B14,DEBT!B:O,7,FALSE)</f>
        <v>2790775</v>
      </c>
      <c r="L14" s="11">
        <f>VLOOKUP(B14,REV!B:O,7,FALSE)</f>
        <v>10665763</v>
      </c>
      <c r="M14" s="11">
        <f>VLOOKUP(B14,RoA!B:O,7,FALSE)</f>
        <v>4.49</v>
      </c>
      <c r="N14" s="11">
        <f>VLOOKUP(B14,RoE!B:O,7,FALSE)</f>
        <v>8.8699999999999992</v>
      </c>
      <c r="O14" s="11">
        <f>VLOOKUP(B14,ASSET!B:P,7,FALSE)</f>
        <v>15144306</v>
      </c>
      <c r="P14" s="11">
        <f>VLOOKUP(B14,MCAP!B:P,7,FALSE)</f>
        <v>11557138</v>
      </c>
      <c r="Q14" s="11">
        <f>VLOOKUP(B14,MB!B:O,7,FALSE)</f>
        <v>1.42</v>
      </c>
    </row>
    <row r="15" spans="1:17" x14ac:dyDescent="0.3">
      <c r="A15" s="20" t="s">
        <v>186</v>
      </c>
      <c r="B15" s="20">
        <v>545615</v>
      </c>
      <c r="C15" s="21">
        <f>VLOOKUP(B15,'[2]ESGC PORTFOLIO'!B:M,$C$2,FALSE)</f>
        <v>87.9902482269503</v>
      </c>
      <c r="D15" s="21" t="str">
        <f t="shared" si="0"/>
        <v>A</v>
      </c>
      <c r="E15" s="21">
        <f>VLOOKUP(B15,ESG!A:M,'2010'!$E$2,FALSE)</f>
        <v>87.9902482269503</v>
      </c>
      <c r="F15" s="11" t="b">
        <f t="shared" si="1"/>
        <v>1</v>
      </c>
      <c r="G15" s="12" t="str">
        <f t="shared" si="2"/>
        <v>A</v>
      </c>
      <c r="H15" s="11">
        <f>VLOOKUP(B15,NI!C:P,7,FALSE)</f>
        <v>1132000</v>
      </c>
      <c r="I15" s="11">
        <f>VLOOKUP(B15,EBITDA!B:O,7,FALSE)</f>
        <v>2757000</v>
      </c>
      <c r="J15" s="11">
        <f>VLOOKUP(B15,EQIT!B:O,7,FALSE)</f>
        <v>14084000</v>
      </c>
      <c r="K15" s="11">
        <f>VLOOKUP(B15,DEBT!B:O,7,FALSE)</f>
        <v>4188000</v>
      </c>
      <c r="L15" s="11">
        <f>VLOOKUP(B15,REV!B:O,7,FALSE)</f>
        <v>17016000</v>
      </c>
      <c r="M15" s="11">
        <f>VLOOKUP(B15,RoA!B:O,7,FALSE)</f>
        <v>5.22</v>
      </c>
      <c r="N15" s="11">
        <f>VLOOKUP(B15,RoE!B:O,7,FALSE)</f>
        <v>8.3800000000000008</v>
      </c>
      <c r="O15" s="11">
        <f>VLOOKUP(B15,ASSET!B:P,7,FALSE)</f>
        <v>25997000</v>
      </c>
      <c r="P15" s="11">
        <f>VLOOKUP(B15,MCAP!B:P,7,FALSE)</f>
        <v>20239527</v>
      </c>
      <c r="Q15" s="11">
        <f>VLOOKUP(B15,MB!B:O,7,FALSE)</f>
        <v>1.39</v>
      </c>
    </row>
    <row r="16" spans="1:17" x14ac:dyDescent="0.3">
      <c r="A16" s="20" t="s">
        <v>202</v>
      </c>
      <c r="B16" s="20" t="s">
        <v>367</v>
      </c>
      <c r="C16" s="21">
        <f>VLOOKUP(B16,'[2]ESGC PORTFOLIO'!B:M,$C$2,FALSE)</f>
        <v>83.627015558698702</v>
      </c>
      <c r="D16" s="21" t="str">
        <f t="shared" si="0"/>
        <v>A</v>
      </c>
      <c r="E16" s="21">
        <f>VLOOKUP(B16,ESG!A:M,'2010'!$E$2,FALSE)</f>
        <v>83.627015558698702</v>
      </c>
      <c r="F16" s="11" t="b">
        <f t="shared" si="1"/>
        <v>1</v>
      </c>
      <c r="G16" s="12" t="str">
        <f t="shared" si="2"/>
        <v>A</v>
      </c>
      <c r="H16" s="11">
        <f>VLOOKUP(B16,NI!C:P,7,FALSE)</f>
        <v>1195000</v>
      </c>
      <c r="I16" s="11">
        <f>VLOOKUP(B16,EBITDA!B:O,7,FALSE)</f>
        <v>2789000</v>
      </c>
      <c r="J16" s="11">
        <f>VLOOKUP(B16,EQIT!B:O,7,FALSE)</f>
        <v>5792000</v>
      </c>
      <c r="K16" s="11">
        <f>VLOOKUP(B16,DEBT!B:O,7,FALSE)</f>
        <v>5557000</v>
      </c>
      <c r="L16" s="11">
        <f>VLOOKUP(B16,REV!B:O,7,FALSE)</f>
        <v>10116000</v>
      </c>
      <c r="M16" s="11">
        <f>VLOOKUP(B16,RoA!B:O,7,FALSE)</f>
        <v>8.58</v>
      </c>
      <c r="N16" s="11">
        <f>VLOOKUP(B16,RoE!B:O,7,FALSE)</f>
        <v>21.52</v>
      </c>
      <c r="O16" s="11">
        <f>VLOOKUP(B16,ASSET!B:P,7,FALSE)</f>
        <v>15274000</v>
      </c>
      <c r="P16" s="11">
        <f>VLOOKUP(B16,MCAP!B:P,7,FALSE)</f>
        <v>29022553</v>
      </c>
      <c r="Q16" s="11">
        <f>VLOOKUP(B16,MB!B:O,7,FALSE)</f>
        <v>4.68</v>
      </c>
    </row>
    <row r="17" spans="1:17" x14ac:dyDescent="0.3">
      <c r="A17" s="20" t="s">
        <v>240</v>
      </c>
      <c r="B17" s="20">
        <v>906560</v>
      </c>
      <c r="C17" s="21">
        <f>VLOOKUP(B17,'[2]ESGC PORTFOLIO'!B:M,$C$2,FALSE)</f>
        <v>84.078303850156104</v>
      </c>
      <c r="D17" s="21" t="str">
        <f t="shared" si="0"/>
        <v>A</v>
      </c>
      <c r="E17" s="21">
        <f>VLOOKUP(B17,ESG!A:M,'2010'!$E$2,FALSE)</f>
        <v>84.078303850156104</v>
      </c>
      <c r="F17" s="11" t="b">
        <f t="shared" si="1"/>
        <v>1</v>
      </c>
      <c r="G17" s="12" t="str">
        <f t="shared" si="2"/>
        <v>A</v>
      </c>
      <c r="H17" s="11">
        <f>VLOOKUP(B17,NI!C:P,7,FALSE)</f>
        <v>613000</v>
      </c>
      <c r="I17" s="11">
        <f>VLOOKUP(B17,EBITDA!B:O,7,FALSE)</f>
        <v>1446000</v>
      </c>
      <c r="J17" s="11">
        <f>VLOOKUP(B17,EQIT!B:O,7,FALSE)</f>
        <v>2021000</v>
      </c>
      <c r="K17" s="11">
        <f>VLOOKUP(B17,DEBT!B:O,7,FALSE)</f>
        <v>2781000</v>
      </c>
      <c r="L17" s="11">
        <f>VLOOKUP(B17,REV!B:O,7,FALSE)</f>
        <v>9700000</v>
      </c>
      <c r="M17" s="11">
        <f>VLOOKUP(B17,RoA!B:O,7,FALSE)</f>
        <v>9.92</v>
      </c>
      <c r="N17" s="11">
        <f>VLOOKUP(B17,RoE!B:O,7,FALSE)</f>
        <v>34.119999999999997</v>
      </c>
      <c r="O17" s="11">
        <f>VLOOKUP(B17,ASSET!B:P,7,FALSE)</f>
        <v>7462000</v>
      </c>
      <c r="P17" s="11">
        <f>VLOOKUP(B17,MCAP!B:P,7,FALSE)</f>
        <v>9238840</v>
      </c>
      <c r="Q17" s="11">
        <f>VLOOKUP(B17,MB!B:O,7,FALSE)</f>
        <v>3.94</v>
      </c>
    </row>
    <row r="18" spans="1:17" x14ac:dyDescent="0.3">
      <c r="A18" s="20" t="s">
        <v>257</v>
      </c>
      <c r="B18" s="20">
        <v>902607</v>
      </c>
      <c r="C18" s="21">
        <f>VLOOKUP(B18,'[2]ESGC PORTFOLIO'!B:M,$C$2,FALSE)</f>
        <v>83.152839304296094</v>
      </c>
      <c r="D18" s="21" t="str">
        <f t="shared" si="0"/>
        <v>A</v>
      </c>
      <c r="E18" s="21">
        <f>VLOOKUP(B18,ESG!A:M,'2010'!$E$2,FALSE)</f>
        <v>83.152839304296094</v>
      </c>
      <c r="F18" s="11" t="b">
        <f t="shared" si="1"/>
        <v>1</v>
      </c>
      <c r="G18" s="12" t="str">
        <f t="shared" si="2"/>
        <v>A</v>
      </c>
      <c r="H18" s="11">
        <f>VLOOKUP(B18,NI!C:P,7,FALSE)</f>
        <v>325053</v>
      </c>
      <c r="I18" s="11">
        <f>VLOOKUP(B18,EBITDA!B:O,7,FALSE)</f>
        <v>1215361</v>
      </c>
      <c r="J18" s="11">
        <f>VLOOKUP(B18,EQIT!B:O,7,FALSE)</f>
        <v>3683327</v>
      </c>
      <c r="K18" s="11">
        <f>VLOOKUP(B18,DEBT!B:O,7,FALSE)</f>
        <v>3694273</v>
      </c>
      <c r="L18" s="11">
        <f>VLOOKUP(B18,REV!B:O,7,FALSE)</f>
        <v>3262209</v>
      </c>
      <c r="M18" s="11">
        <f>VLOOKUP(B18,RoA!B:O,7,FALSE)</f>
        <v>4.0999999999999996</v>
      </c>
      <c r="N18" s="11">
        <f>VLOOKUP(B18,RoE!B:O,7,FALSE)</f>
        <v>10</v>
      </c>
      <c r="O18" s="11">
        <f>VLOOKUP(B18,ASSET!B:P,7,FALSE)</f>
        <v>12290703</v>
      </c>
      <c r="P18" s="11">
        <f>VLOOKUP(B18,MCAP!B:P,7,FALSE)</f>
        <v>4508502</v>
      </c>
      <c r="Q18" s="11">
        <f>VLOOKUP(B18,MB!B:O,7,FALSE)</f>
        <v>1.21</v>
      </c>
    </row>
    <row r="19" spans="1:17" x14ac:dyDescent="0.3">
      <c r="A19" s="20" t="s">
        <v>266</v>
      </c>
      <c r="B19" s="20" t="s">
        <v>370</v>
      </c>
      <c r="C19" s="21">
        <f>VLOOKUP(B19,'[2]ESGC PORTFOLIO'!B:M,$C$2,FALSE)</f>
        <v>81.172591357042293</v>
      </c>
      <c r="D19" s="21" t="str">
        <f t="shared" si="0"/>
        <v>A</v>
      </c>
      <c r="E19" s="21">
        <f>VLOOKUP(B19,ESG!A:M,'2010'!$E$2,FALSE)</f>
        <v>81.172591357042293</v>
      </c>
      <c r="F19" s="11" t="b">
        <f t="shared" si="1"/>
        <v>1</v>
      </c>
      <c r="G19" s="12" t="str">
        <f t="shared" si="2"/>
        <v>A</v>
      </c>
      <c r="H19" s="11">
        <f>VLOOKUP(B19,NI!C:P,7,FALSE)</f>
        <v>2716000</v>
      </c>
      <c r="I19" s="11">
        <f>VLOOKUP(B19,EBITDA!B:O,7,FALSE)</f>
        <v>5750000</v>
      </c>
      <c r="J19" s="11">
        <f>VLOOKUP(B19,EQIT!B:O,7,FALSE)</f>
        <v>29270000</v>
      </c>
      <c r="K19" s="11">
        <f>VLOOKUP(B19,DEBT!B:O,7,FALSE)</f>
        <v>33691000</v>
      </c>
      <c r="L19" s="11">
        <f>VLOOKUP(B19,REV!B:O,7,FALSE)</f>
        <v>40370000</v>
      </c>
      <c r="M19" s="11">
        <f>VLOOKUP(B19,RoA!B:O,7,FALSE)</f>
        <v>0.69</v>
      </c>
      <c r="N19" s="11">
        <f>VLOOKUP(B19,RoE!B:O,7,FALSE)</f>
        <v>10.07</v>
      </c>
      <c r="O19" s="11">
        <f>VLOOKUP(B19,ASSET!B:P,7,FALSE)</f>
        <v>539854000</v>
      </c>
      <c r="P19" s="11">
        <f>VLOOKUP(B19,MCAP!B:P,7,FALSE)</f>
        <v>28521245</v>
      </c>
      <c r="Q19" s="11">
        <f>VLOOKUP(B19,MB!B:O,7,FALSE)</f>
        <v>0.9</v>
      </c>
    </row>
    <row r="20" spans="1:17" x14ac:dyDescent="0.3">
      <c r="A20" s="20" t="s">
        <v>333</v>
      </c>
      <c r="B20" s="20">
        <v>902335</v>
      </c>
      <c r="C20" s="21">
        <f>VLOOKUP(B20,'[2]ESGC PORTFOLIO'!B:M,$C$2,FALSE)</f>
        <v>81.248615033942798</v>
      </c>
      <c r="D20" s="21" t="str">
        <f t="shared" si="0"/>
        <v>A</v>
      </c>
      <c r="E20" s="21">
        <f>VLOOKUP(B20,ESG!A:M,'2010'!$E$2,FALSE)</f>
        <v>81.248615033942798</v>
      </c>
      <c r="F20" s="11" t="b">
        <f t="shared" si="1"/>
        <v>1</v>
      </c>
      <c r="G20" s="12" t="str">
        <f t="shared" si="2"/>
        <v>A</v>
      </c>
      <c r="H20" s="11">
        <f>VLOOKUP(B20,NI!C:P,7,FALSE)</f>
        <v>456500</v>
      </c>
      <c r="I20" s="11">
        <f>VLOOKUP(B20,EBITDA!B:O,7,FALSE)</f>
        <v>1168000</v>
      </c>
      <c r="J20" s="11">
        <f>VLOOKUP(B20,EQIT!B:O,7,FALSE)</f>
        <v>3802100</v>
      </c>
      <c r="K20" s="11">
        <f>VLOOKUP(B20,DEBT!B:O,7,FALSE)</f>
        <v>5063300</v>
      </c>
      <c r="L20" s="11">
        <f>VLOOKUP(B20,REV!B:O,7,FALSE)</f>
        <v>4202500</v>
      </c>
      <c r="M20" s="11">
        <f>VLOOKUP(B20,RoA!B:O,7,FALSE)</f>
        <v>4.59</v>
      </c>
      <c r="N20" s="11">
        <f>VLOOKUP(B20,RoE!B:O,7,FALSE)</f>
        <v>12.39</v>
      </c>
      <c r="O20" s="11">
        <f>VLOOKUP(B20,ASSET!B:P,7,FALSE)</f>
        <v>13059800</v>
      </c>
      <c r="P20" s="11">
        <f>VLOOKUP(B20,MCAP!B:P,7,FALSE)</f>
        <v>6879886</v>
      </c>
      <c r="Q20" s="11">
        <f>VLOOKUP(B20,MB!B:O,7,FALSE)</f>
        <v>1.79</v>
      </c>
    </row>
    <row r="21" spans="1:17" x14ac:dyDescent="0.3">
      <c r="A21" s="20" t="s">
        <v>61</v>
      </c>
      <c r="B21" s="20">
        <v>905075</v>
      </c>
      <c r="C21" s="21">
        <f>VLOOKUP(B21,'[2]ESGC PORTFOLIO'!B:M,$C$2,FALSE)</f>
        <v>50.751866147083099</v>
      </c>
      <c r="D21" s="21" t="str">
        <f t="shared" si="0"/>
        <v>B</v>
      </c>
      <c r="E21" s="21">
        <f>VLOOKUP(B21,ESG!A:M,'2010'!$E$2,FALSE)</f>
        <v>81.095569028860197</v>
      </c>
      <c r="F21" s="11" t="b">
        <f t="shared" si="1"/>
        <v>0</v>
      </c>
      <c r="G21" s="13" t="str">
        <f t="shared" si="2"/>
        <v>A</v>
      </c>
      <c r="H21" s="11">
        <f>VLOOKUP(B21,NI!C:P,7,FALSE)</f>
        <v>830000</v>
      </c>
      <c r="I21" s="11">
        <f>VLOOKUP(B21,EBITDA!B:O,7,FALSE)</f>
        <v>1604000</v>
      </c>
      <c r="J21" s="11">
        <f>VLOOKUP(B21,EQIT!B:O,7,FALSE)</f>
        <v>926000</v>
      </c>
      <c r="K21" s="11">
        <f>VLOOKUP(B21,DEBT!B:O,7,FALSE)</f>
        <v>2780000</v>
      </c>
      <c r="L21" s="11">
        <f>VLOOKUP(B21,REV!B:O,7,FALSE)</f>
        <v>7676000</v>
      </c>
      <c r="M21" s="11">
        <f>VLOOKUP(B21,RoA!B:O,7,FALSE)</f>
        <v>14.68</v>
      </c>
      <c r="N21" s="11">
        <f>VLOOKUP(B21,RoE!B:O,7,FALSE)</f>
        <v>100.36</v>
      </c>
      <c r="O21" s="11">
        <f>VLOOKUP(B21,ASSET!B:P,7,FALSE)</f>
        <v>6255000</v>
      </c>
      <c r="P21" s="11">
        <f>VLOOKUP(B21,MCAP!B:P,7,FALSE)</f>
        <v>11676000</v>
      </c>
      <c r="Q21" s="11">
        <f>VLOOKUP(B21,MB!B:O,7,FALSE)</f>
        <v>11.26</v>
      </c>
    </row>
    <row r="22" spans="1:17" x14ac:dyDescent="0.3">
      <c r="A22" s="20" t="s">
        <v>150</v>
      </c>
      <c r="B22" s="20">
        <v>905801</v>
      </c>
      <c r="C22" s="21">
        <f>VLOOKUP(B22,'[2]ESGC PORTFOLIO'!B:M,$C$2,FALSE)</f>
        <v>50.796316549512603</v>
      </c>
      <c r="D22" s="21" t="str">
        <f t="shared" si="0"/>
        <v>B</v>
      </c>
      <c r="E22" s="21">
        <f>VLOOKUP(B22,ESG!A:M,'2010'!$E$2,FALSE)</f>
        <v>89.347735139841504</v>
      </c>
      <c r="F22" s="11" t="b">
        <f t="shared" si="1"/>
        <v>0</v>
      </c>
      <c r="G22" s="13" t="str">
        <f t="shared" si="2"/>
        <v>A</v>
      </c>
      <c r="H22" s="11">
        <f>VLOOKUP(B22,NI!C:P,7,FALSE)</f>
        <v>1530500</v>
      </c>
      <c r="I22" s="11">
        <f>VLOOKUP(B22,EBITDA!B:O,7,FALSE)</f>
        <v>3012100</v>
      </c>
      <c r="J22" s="11">
        <f>VLOOKUP(B22,EQIT!B:O,7,FALSE)</f>
        <v>5402900</v>
      </c>
      <c r="K22" s="11">
        <f>VLOOKUP(B22,DEBT!B:O,7,FALSE)</f>
        <v>6425900</v>
      </c>
      <c r="L22" s="11">
        <f>VLOOKUP(B22,REV!B:O,7,FALSE)</f>
        <v>14796500</v>
      </c>
      <c r="M22" s="11">
        <f>VLOOKUP(B22,RoA!B:O,7,FALSE)</f>
        <v>9.89</v>
      </c>
      <c r="N22" s="11">
        <f>VLOOKUP(B22,RoE!B:O,7,FALSE)</f>
        <v>28.94</v>
      </c>
      <c r="O22" s="11">
        <f>VLOOKUP(B22,ASSET!B:P,7,FALSE)</f>
        <v>17678900</v>
      </c>
      <c r="P22" s="11">
        <f>VLOOKUP(B22,MCAP!B:P,7,FALSE)</f>
        <v>23364835</v>
      </c>
      <c r="Q22" s="11">
        <f>VLOOKUP(B22,MB!B:O,7,FALSE)</f>
        <v>3.64</v>
      </c>
    </row>
    <row r="23" spans="1:17" x14ac:dyDescent="0.3">
      <c r="A23" s="20" t="s">
        <v>185</v>
      </c>
      <c r="B23" s="20">
        <v>912212</v>
      </c>
      <c r="C23" s="21">
        <f>VLOOKUP(B23,'[2]ESGC PORTFOLIO'!B:M,$C$2,FALSE)</f>
        <v>50.4802400197445</v>
      </c>
      <c r="D23" s="21" t="str">
        <f t="shared" si="0"/>
        <v>B</v>
      </c>
      <c r="E23" s="21">
        <f>VLOOKUP(B23,ESG!A:M,'2010'!$E$2,FALSE)</f>
        <v>83.416620390366305</v>
      </c>
      <c r="F23" s="11" t="b">
        <f t="shared" si="1"/>
        <v>0</v>
      </c>
      <c r="G23" s="13" t="str">
        <f t="shared" si="2"/>
        <v>A</v>
      </c>
      <c r="H23" s="11">
        <f>VLOOKUP(B23,NI!C:P,7,FALSE)</f>
        <v>13334000</v>
      </c>
      <c r="I23" s="11">
        <f>VLOOKUP(B23,EBITDA!B:O,7,FALSE)</f>
        <v>20347000</v>
      </c>
      <c r="J23" s="11">
        <f>VLOOKUP(B23,EQIT!B:O,7,FALSE)</f>
        <v>56579000</v>
      </c>
      <c r="K23" s="11">
        <f>VLOOKUP(B23,DEBT!B:O,7,FALSE)</f>
        <v>16773000</v>
      </c>
      <c r="L23" s="11">
        <f>VLOOKUP(B23,REV!B:O,7,FALSE)</f>
        <v>61641000</v>
      </c>
      <c r="M23" s="11">
        <f>VLOOKUP(B23,RoA!B:O,7,FALSE)</f>
        <v>14.58</v>
      </c>
      <c r="N23" s="11">
        <f>VLOOKUP(B23,RoE!B:O,7,FALSE)</f>
        <v>24.88</v>
      </c>
      <c r="O23" s="11">
        <f>VLOOKUP(B23,ASSET!B:P,7,FALSE)</f>
        <v>97812000</v>
      </c>
      <c r="P23" s="11">
        <f>VLOOKUP(B23,MCAP!B:P,7,FALSE)</f>
        <v>169351299</v>
      </c>
      <c r="Q23" s="11">
        <f>VLOOKUP(B23,MB!B:O,7,FALSE)</f>
        <v>3.02</v>
      </c>
    </row>
    <row r="24" spans="1:17" x14ac:dyDescent="0.3">
      <c r="A24" s="20" t="s">
        <v>203</v>
      </c>
      <c r="B24" s="20">
        <v>154423</v>
      </c>
      <c r="C24" s="21">
        <f>VLOOKUP(B24,'[2]ESGC PORTFOLIO'!B:M,$C$2,FALSE)</f>
        <v>50.757860618162297</v>
      </c>
      <c r="D24" s="21" t="str">
        <f t="shared" si="0"/>
        <v>B</v>
      </c>
      <c r="E24" s="21">
        <f>VLOOKUP(B24,ESG!A:M,'2010'!$E$2,FALSE)</f>
        <v>77.1913969120004</v>
      </c>
      <c r="F24" s="11" t="b">
        <f t="shared" si="1"/>
        <v>0</v>
      </c>
      <c r="G24" s="13" t="str">
        <f t="shared" si="2"/>
        <v>A</v>
      </c>
      <c r="H24" s="11">
        <f>VLOOKUP(B24,NI!C:P,7,FALSE)</f>
        <v>2926000</v>
      </c>
      <c r="I24" s="11">
        <f>VLOOKUP(B24,EBITDA!B:O,7,FALSE)</f>
        <v>4700000</v>
      </c>
      <c r="J24" s="11">
        <f>VLOOKUP(B24,EQIT!B:O,7,FALSE)</f>
        <v>3708000</v>
      </c>
      <c r="K24" s="11">
        <f>VLOOKUP(B24,DEBT!B:O,7,FALSE)</f>
        <v>5019000</v>
      </c>
      <c r="L24" s="11">
        <f>VLOOKUP(B24,REV!B:O,7,FALSE)</f>
        <v>45803000</v>
      </c>
      <c r="M24" s="11">
        <f>VLOOKUP(B24,RoA!B:O,7,FALSE)</f>
        <v>10.01</v>
      </c>
      <c r="N24" s="11">
        <f>VLOOKUP(B24,RoE!B:O,7,FALSE)</f>
        <v>74.67</v>
      </c>
      <c r="O24" s="11">
        <f>VLOOKUP(B24,ASSET!B:P,7,FALSE)</f>
        <v>31585000</v>
      </c>
      <c r="P24" s="11">
        <f>VLOOKUP(B24,MCAP!B:P,7,FALSE)</f>
        <v>24188860</v>
      </c>
      <c r="Q24" s="11">
        <f>VLOOKUP(B24,MB!B:O,7,FALSE)</f>
        <v>6.91</v>
      </c>
    </row>
    <row r="25" spans="1:17" x14ac:dyDescent="0.3">
      <c r="A25" s="20" t="s">
        <v>209</v>
      </c>
      <c r="B25" s="20">
        <v>544682</v>
      </c>
      <c r="C25" s="21">
        <f>VLOOKUP(B25,'[2]ESGC PORTFOLIO'!B:M,$C$2,FALSE)</f>
        <v>50.421129273669699</v>
      </c>
      <c r="D25" s="21" t="str">
        <f t="shared" si="0"/>
        <v>B</v>
      </c>
      <c r="E25" s="21">
        <f>VLOOKUP(B25,ESG!A:M,'2010'!$E$2,FALSE)</f>
        <v>92.037227100798503</v>
      </c>
      <c r="F25" s="11" t="b">
        <f t="shared" si="1"/>
        <v>0</v>
      </c>
      <c r="G25" s="13" t="str">
        <f t="shared" si="2"/>
        <v>A</v>
      </c>
      <c r="H25" s="11">
        <f>VLOOKUP(B25,NI!C:P,7,FALSE)</f>
        <v>2568000</v>
      </c>
      <c r="I25" s="11">
        <f>VLOOKUP(B25,EBITDA!B:O,7,FALSE)</f>
        <v>7774000</v>
      </c>
      <c r="J25" s="11">
        <f>VLOOKUP(B25,EQIT!B:O,7,FALSE)</f>
        <v>23771000</v>
      </c>
      <c r="K25" s="11">
        <f>VLOOKUP(B25,DEBT!B:O,7,FALSE)</f>
        <v>7896000</v>
      </c>
      <c r="L25" s="11">
        <f>VLOOKUP(B25,REV!B:O,7,FALSE)</f>
        <v>66993000</v>
      </c>
      <c r="M25" s="11">
        <f>VLOOKUP(B25,RoA!B:O,7,FALSE)</f>
        <v>5.43</v>
      </c>
      <c r="N25" s="11">
        <f>VLOOKUP(B25,RoE!B:O,7,FALSE)</f>
        <v>11.24</v>
      </c>
      <c r="O25" s="11">
        <f>VLOOKUP(B25,ASSET!B:P,7,FALSE)</f>
        <v>50014000</v>
      </c>
      <c r="P25" s="11">
        <f>VLOOKUP(B25,MCAP!B:P,7,FALSE)</f>
        <v>26291300</v>
      </c>
      <c r="Q25" s="11">
        <f>VLOOKUP(B25,MB!B:O,7,FALSE)</f>
        <v>0.97</v>
      </c>
    </row>
    <row r="26" spans="1:17" x14ac:dyDescent="0.3">
      <c r="A26" s="20" t="s">
        <v>226</v>
      </c>
      <c r="B26" s="20" t="s">
        <v>368</v>
      </c>
      <c r="C26" s="21">
        <f>VLOOKUP(B26,'[2]ESGC PORTFOLIO'!B:M,$C$2,FALSE)</f>
        <v>50.480508155674201</v>
      </c>
      <c r="D26" s="21" t="str">
        <f t="shared" si="0"/>
        <v>B</v>
      </c>
      <c r="E26" s="21">
        <f>VLOOKUP(B26,ESG!A:M,'2010'!$E$2,FALSE)</f>
        <v>78.738794089126202</v>
      </c>
      <c r="F26" s="11" t="b">
        <f t="shared" si="1"/>
        <v>0</v>
      </c>
      <c r="G26" s="13" t="str">
        <f t="shared" si="2"/>
        <v>A</v>
      </c>
      <c r="H26" s="11">
        <f>VLOOKUP(B26,NI!C:P,7,FALSE)</f>
        <v>2518000</v>
      </c>
      <c r="I26" s="11">
        <f>VLOOKUP(B26,EBITDA!B:O,7,FALSE)</f>
        <v>6501000</v>
      </c>
      <c r="J26" s="11">
        <f>VLOOKUP(B26,EQIT!B:O,7,FALSE)</f>
        <v>35834000</v>
      </c>
      <c r="K26" s="11">
        <f>VLOOKUP(B26,DEBT!B:O,7,FALSE)</f>
        <v>28724000</v>
      </c>
      <c r="L26" s="11">
        <f>VLOOKUP(B26,REV!B:O,7,FALSE)</f>
        <v>49207000</v>
      </c>
      <c r="M26" s="11">
        <f>VLOOKUP(B26,RoA!B:O,7,FALSE)</f>
        <v>6.22</v>
      </c>
      <c r="N26" s="11">
        <f>VLOOKUP(B26,RoE!B:O,7,FALSE)</f>
        <v>13.33</v>
      </c>
      <c r="O26" s="11">
        <f>VLOOKUP(B26,ASSET!B:P,7,FALSE)</f>
        <v>95289000</v>
      </c>
      <c r="P26" s="11">
        <f>VLOOKUP(B26,MCAP!B:P,7,FALSE)</f>
        <v>55081577</v>
      </c>
      <c r="Q26" s="11">
        <f>VLOOKUP(B26,MB!B:O,7,FALSE)</f>
        <v>1.54</v>
      </c>
    </row>
    <row r="27" spans="1:17" x14ac:dyDescent="0.3">
      <c r="A27" s="20" t="s">
        <v>242</v>
      </c>
      <c r="B27" s="20">
        <v>905861</v>
      </c>
      <c r="C27" s="21">
        <f>VLOOKUP(B27,'[2]ESGC PORTFOLIO'!B:M,$C$2,FALSE)</f>
        <v>52.033034186306601</v>
      </c>
      <c r="D27" s="21" t="str">
        <f t="shared" si="0"/>
        <v>B</v>
      </c>
      <c r="E27" s="21">
        <f>VLOOKUP(B27,ESG!A:M,'2010'!$E$2,FALSE)</f>
        <v>85.1005511312339</v>
      </c>
      <c r="F27" s="11" t="b">
        <f t="shared" si="1"/>
        <v>0</v>
      </c>
      <c r="G27" s="13" t="str">
        <f t="shared" si="2"/>
        <v>A</v>
      </c>
      <c r="H27" s="11">
        <f>VLOOKUP(B27,NI!C:P,7,FALSE)</f>
        <v>663900</v>
      </c>
      <c r="I27" s="11">
        <f>VLOOKUP(B27,EBITDA!B:O,7,FALSE)</f>
        <v>1254500</v>
      </c>
      <c r="J27" s="11">
        <f>VLOOKUP(B27,EQIT!B:O,7,FALSE)</f>
        <v>6830300</v>
      </c>
      <c r="K27" s="11">
        <f>VLOOKUP(B27,DEBT!B:O,7,FALSE)</f>
        <v>9896100</v>
      </c>
      <c r="L27" s="11">
        <f>VLOOKUP(B27,REV!B:O,7,FALSE)</f>
        <v>4101000</v>
      </c>
      <c r="M27" s="11">
        <f>VLOOKUP(B27,RoA!B:O,7,FALSE)</f>
        <v>0.93</v>
      </c>
      <c r="N27" s="11">
        <f>VLOOKUP(B27,RoE!B:O,7,FALSE)</f>
        <v>10.1</v>
      </c>
      <c r="O27" s="11">
        <f>VLOOKUP(B27,ASSET!B:P,7,FALSE)</f>
        <v>83843900</v>
      </c>
      <c r="P27" s="11">
        <f>VLOOKUP(B27,MCAP!B:P,7,FALSE)</f>
        <v>13424120</v>
      </c>
      <c r="Q27" s="11">
        <f>VLOOKUP(B27,MB!B:O,7,FALSE)</f>
        <v>1.75</v>
      </c>
    </row>
    <row r="28" spans="1:17" x14ac:dyDescent="0.3">
      <c r="A28" s="20" t="s">
        <v>304</v>
      </c>
      <c r="B28" s="20">
        <v>905061</v>
      </c>
      <c r="C28" s="21">
        <f>VLOOKUP(B28,'[2]ESGC PORTFOLIO'!B:M,$C$2,FALSE)</f>
        <v>51.660251652690199</v>
      </c>
      <c r="D28" s="21" t="str">
        <f t="shared" si="0"/>
        <v>B</v>
      </c>
      <c r="E28" s="21">
        <f>VLOOKUP(B28,ESG!A:M,'2010'!$E$2,FALSE)</f>
        <v>88.614620952439196</v>
      </c>
      <c r="F28" s="11" t="b">
        <f t="shared" si="1"/>
        <v>0</v>
      </c>
      <c r="G28" s="13" t="str">
        <f t="shared" si="2"/>
        <v>A</v>
      </c>
      <c r="H28" s="11">
        <f>VLOOKUP(B28,NI!C:P,7,FALSE)</f>
        <v>3184000</v>
      </c>
      <c r="I28" s="11">
        <f>VLOOKUP(B28,EBITDA!B:O,7,FALSE)</f>
        <v>5464000</v>
      </c>
      <c r="J28" s="11">
        <f>VLOOKUP(B28,EQIT!B:O,7,FALSE)</f>
        <v>10437000</v>
      </c>
      <c r="K28" s="11">
        <f>VLOOKUP(B28,DEBT!B:O,7,FALSE)</f>
        <v>0</v>
      </c>
      <c r="L28" s="11">
        <f>VLOOKUP(B28,REV!B:O,7,FALSE)</f>
        <v>13966000</v>
      </c>
      <c r="M28" s="11">
        <f>VLOOKUP(B28,RoA!B:O,7,FALSE)</f>
        <v>26.91</v>
      </c>
      <c r="N28" s="11">
        <f>VLOOKUP(B28,RoE!B:O,7,FALSE)</f>
        <v>31.59</v>
      </c>
      <c r="O28" s="11">
        <f>VLOOKUP(B28,ASSET!B:P,7,FALSE)</f>
        <v>12474000</v>
      </c>
      <c r="P28" s="11">
        <f>VLOOKUP(B28,MCAP!B:P,7,FALSE)</f>
        <v>37941920</v>
      </c>
      <c r="Q28" s="11">
        <f>VLOOKUP(B28,MB!B:O,7,FALSE)</f>
        <v>2.96</v>
      </c>
    </row>
    <row r="29" spans="1:17" x14ac:dyDescent="0.3">
      <c r="A29" s="20" t="s">
        <v>337</v>
      </c>
      <c r="B29" s="20">
        <v>905818</v>
      </c>
      <c r="C29" s="21">
        <f>VLOOKUP(B29,'[2]ESGC PORTFOLIO'!B:M,$C$2,FALSE)</f>
        <v>54.537405232644502</v>
      </c>
      <c r="D29" s="21" t="str">
        <f t="shared" si="0"/>
        <v>B</v>
      </c>
      <c r="E29" s="21">
        <f>VLOOKUP(B29,ESG!A:M,'2010'!$E$2,FALSE)</f>
        <v>87.646239036717702</v>
      </c>
      <c r="F29" s="11" t="b">
        <f t="shared" si="1"/>
        <v>0</v>
      </c>
      <c r="G29" s="13" t="str">
        <f t="shared" si="2"/>
        <v>A</v>
      </c>
      <c r="H29" s="11">
        <f>VLOOKUP(B29,NI!C:P,7,FALSE)</f>
        <v>1281000</v>
      </c>
      <c r="I29" s="11">
        <f>VLOOKUP(B29,EBITDA!B:O,7,FALSE)</f>
        <v>1051000</v>
      </c>
      <c r="J29" s="11">
        <f>VLOOKUP(B29,EQIT!B:O,7,FALSE)</f>
        <v>4612000</v>
      </c>
      <c r="K29" s="11">
        <f>VLOOKUP(B29,DEBT!B:O,7,FALSE)</f>
        <v>5060000</v>
      </c>
      <c r="L29" s="11">
        <f>VLOOKUP(B29,REV!B:O,7,FALSE)</f>
        <v>6552000</v>
      </c>
      <c r="M29" s="11">
        <f>VLOOKUP(B29,RoA!B:O,7,FALSE)</f>
        <v>11.2</v>
      </c>
      <c r="N29" s="11">
        <f>VLOOKUP(B29,RoE!B:O,7,FALSE)</f>
        <v>29.6</v>
      </c>
      <c r="O29" s="11">
        <f>VLOOKUP(B29,ASSET!B:P,7,FALSE)</f>
        <v>13163000</v>
      </c>
      <c r="P29" s="11">
        <f>VLOOKUP(B29,MCAP!B:P,7,FALSE)</f>
        <v>10146017</v>
      </c>
      <c r="Q29" s="11">
        <f>VLOOKUP(B29,MB!B:O,7,FALSE)</f>
        <v>1.81</v>
      </c>
    </row>
    <row r="30" spans="1:17" x14ac:dyDescent="0.3">
      <c r="A30" s="20" t="s">
        <v>343</v>
      </c>
      <c r="B30" s="20">
        <v>905284</v>
      </c>
      <c r="C30" s="21">
        <f>VLOOKUP(B30,'[2]ESGC PORTFOLIO'!B:M,$C$2,FALSE)</f>
        <v>56.303456111893198</v>
      </c>
      <c r="D30" s="21" t="str">
        <f t="shared" si="0"/>
        <v>B</v>
      </c>
      <c r="E30" s="21">
        <f>VLOOKUP(B30,ESG!A:M,'2010'!$E$2,FALSE)</f>
        <v>81.724559282610002</v>
      </c>
      <c r="F30" s="11" t="b">
        <f t="shared" si="1"/>
        <v>0</v>
      </c>
      <c r="G30" s="13" t="str">
        <f t="shared" si="2"/>
        <v>A</v>
      </c>
      <c r="H30" s="11">
        <f>VLOOKUP(B30,NI!C:P,7,FALSE)</f>
        <v>585000</v>
      </c>
      <c r="I30" s="11">
        <f>VLOOKUP(B30,EBITDA!B:O,7,FALSE)</f>
        <v>2504000</v>
      </c>
      <c r="J30" s="11">
        <f>VLOOKUP(B30,EQIT!B:O,7,FALSE)</f>
        <v>12006000</v>
      </c>
      <c r="K30" s="11">
        <f>VLOOKUP(B30,DEBT!B:O,7,FALSE)</f>
        <v>9257000</v>
      </c>
      <c r="L30" s="11">
        <f>VLOOKUP(B30,REV!B:O,7,FALSE)</f>
        <v>21633000</v>
      </c>
      <c r="M30" s="11">
        <f>VLOOKUP(B30,RoA!B:O,7,FALSE)</f>
        <v>3.81</v>
      </c>
      <c r="N30" s="11">
        <f>VLOOKUP(B30,RoE!B:O,7,FALSE)</f>
        <v>6.14</v>
      </c>
      <c r="O30" s="11">
        <f>VLOOKUP(B30,ASSET!B:P,7,FALSE)</f>
        <v>30060000</v>
      </c>
      <c r="P30" s="11">
        <f>VLOOKUP(B30,MCAP!B:P,7,FALSE)</f>
        <v>16100099</v>
      </c>
      <c r="Q30" s="11">
        <f>VLOOKUP(B30,MB!B:O,7,FALSE)</f>
        <v>1.19</v>
      </c>
    </row>
    <row r="31" spans="1:17" x14ac:dyDescent="0.3">
      <c r="A31" s="20" t="s">
        <v>0</v>
      </c>
      <c r="B31" s="20">
        <v>902172</v>
      </c>
      <c r="C31" s="21">
        <f>VLOOKUP(B31,'[2]ESGC PORTFOLIO'!B:M,$C$2,FALSE)</f>
        <v>46.539558402705502</v>
      </c>
      <c r="D31" s="21" t="str">
        <f t="shared" si="0"/>
        <v>C</v>
      </c>
      <c r="E31" s="21">
        <f>VLOOKUP(B31,ESG!A:M,'2010'!$E$2,FALSE)</f>
        <v>85.579116805411005</v>
      </c>
      <c r="F31" s="11" t="b">
        <f t="shared" si="1"/>
        <v>0</v>
      </c>
      <c r="G31" s="13" t="str">
        <f t="shared" si="2"/>
        <v>A</v>
      </c>
      <c r="H31" s="11">
        <f>VLOOKUP(B31,NI!C:P,7,FALSE)</f>
        <v>4085000</v>
      </c>
      <c r="I31" s="11">
        <f>VLOOKUP(B31,EBITDA!B:O,7,FALSE)</f>
        <v>7057000</v>
      </c>
      <c r="J31" s="11">
        <f>VLOOKUP(B31,EQIT!B:O,7,FALSE)</f>
        <v>15663000</v>
      </c>
      <c r="K31" s="11">
        <f>VLOOKUP(B31,DEBT!B:O,7,FALSE)</f>
        <v>5452000</v>
      </c>
      <c r="L31" s="11">
        <f>VLOOKUP(B31,REV!B:O,7,FALSE)</f>
        <v>26662000</v>
      </c>
      <c r="M31" s="11">
        <f>VLOOKUP(B31,RoA!B:O,7,FALSE)</f>
        <v>14.68</v>
      </c>
      <c r="N31" s="11">
        <f>VLOOKUP(B31,RoE!B:O,7,FALSE)</f>
        <v>28.15</v>
      </c>
      <c r="O31" s="11">
        <f>VLOOKUP(B31,ASSET!B:P,7,FALSE)</f>
        <v>29508000</v>
      </c>
      <c r="P31" s="11">
        <f>VLOOKUP(B31,MCAP!B:P,7,FALSE)</f>
        <v>61443668</v>
      </c>
      <c r="Q31" s="11">
        <f>VLOOKUP(B31,MB!B:O,7,FALSE)</f>
        <v>3.98</v>
      </c>
    </row>
    <row r="32" spans="1:17" x14ac:dyDescent="0.3">
      <c r="A32" s="20" t="s">
        <v>1</v>
      </c>
      <c r="B32" s="20">
        <v>916328</v>
      </c>
      <c r="C32" s="21">
        <f>VLOOKUP(B32,'[2]ESGC PORTFOLIO'!B:M,$C$2,FALSE)</f>
        <v>40.793147600156097</v>
      </c>
      <c r="D32" s="21" t="str">
        <f t="shared" si="0"/>
        <v>C</v>
      </c>
      <c r="E32" s="21">
        <f>VLOOKUP(B32,ESG!A:M,'2010'!$E$2,FALSE)</f>
        <v>79.242545200312094</v>
      </c>
      <c r="F32" s="11" t="b">
        <f t="shared" si="1"/>
        <v>0</v>
      </c>
      <c r="G32" s="13" t="str">
        <f t="shared" si="2"/>
        <v>A</v>
      </c>
      <c r="H32" s="11">
        <f>VLOOKUP(B32,NI!C:P,7,FALSE)</f>
        <v>4626172</v>
      </c>
      <c r="I32" s="11">
        <f>VLOOKUP(B32,EBITDA!B:O,7,FALSE)</f>
        <v>9138274</v>
      </c>
      <c r="J32" s="11">
        <f>VLOOKUP(B32,EQIT!B:O,7,FALSE)</f>
        <v>22388135</v>
      </c>
      <c r="K32" s="11">
        <f>VLOOKUP(B32,DEBT!B:O,7,FALSE)</f>
        <v>18268283</v>
      </c>
      <c r="L32" s="11">
        <f>VLOOKUP(B32,REV!B:O,7,FALSE)</f>
        <v>35166721</v>
      </c>
      <c r="M32" s="11">
        <f>VLOOKUP(B32,RoA!B:O,7,FALSE)</f>
        <v>9.32</v>
      </c>
      <c r="N32" s="11">
        <f>VLOOKUP(B32,RoE!B:O,7,FALSE)</f>
        <v>20.45</v>
      </c>
      <c r="O32" s="11">
        <f>VLOOKUP(B32,ASSET!B:P,7,FALSE)</f>
        <v>58810239</v>
      </c>
      <c r="P32" s="11">
        <f>VLOOKUP(B32,MCAP!B:P,7,FALSE)</f>
        <v>74116001</v>
      </c>
      <c r="Q32" s="11">
        <f>VLOOKUP(B32,MB!B:O,7,FALSE)</f>
        <v>3.6</v>
      </c>
    </row>
    <row r="33" spans="1:17" x14ac:dyDescent="0.3">
      <c r="A33" s="20" t="s">
        <v>9</v>
      </c>
      <c r="B33" s="20">
        <v>277642</v>
      </c>
      <c r="C33" s="21">
        <f>VLOOKUP(B33,'[2]ESGC PORTFOLIO'!B:M,$C$2,FALSE)</f>
        <v>49.678110366805399</v>
      </c>
      <c r="D33" s="21" t="str">
        <f t="shared" si="0"/>
        <v>C</v>
      </c>
      <c r="E33" s="21">
        <f>VLOOKUP(B33,ESG!A:M,'2010'!$E$2,FALSE)</f>
        <v>82.949970733610797</v>
      </c>
      <c r="F33" s="11" t="b">
        <f t="shared" si="1"/>
        <v>0</v>
      </c>
      <c r="G33" s="13" t="str">
        <f t="shared" si="2"/>
        <v>A</v>
      </c>
      <c r="H33" s="11">
        <f>VLOOKUP(B33,NI!C:P,7,FALSE)</f>
        <v>684000</v>
      </c>
      <c r="I33" s="11">
        <f>VLOOKUP(B33,EBITDA!B:O,7,FALSE)</f>
        <v>1011000</v>
      </c>
      <c r="J33" s="11">
        <f>VLOOKUP(B33,EQIT!B:O,7,FALSE)</f>
        <v>3228000</v>
      </c>
      <c r="K33" s="11">
        <f>VLOOKUP(B33,DEBT!B:O,7,FALSE)</f>
        <v>3691000</v>
      </c>
      <c r="L33" s="11">
        <f>VLOOKUP(B33,REV!B:O,7,FALSE)</f>
        <v>5444000</v>
      </c>
      <c r="M33" s="11">
        <f>VLOOKUP(B33,RoA!B:O,7,FALSE)</f>
        <v>8.9</v>
      </c>
      <c r="N33" s="11">
        <f>VLOOKUP(B33,RoE!B:O,7,FALSE)</f>
        <v>23.86</v>
      </c>
      <c r="O33" s="11">
        <f>VLOOKUP(B33,ASSET!B:P,7,FALSE)</f>
        <v>9506000</v>
      </c>
      <c r="P33" s="11">
        <f>VLOOKUP(B33,MCAP!B:P,7,FALSE)</f>
        <v>14334780</v>
      </c>
      <c r="Q33" s="11">
        <f>VLOOKUP(B33,MB!B:O,7,FALSE)</f>
        <v>3.33</v>
      </c>
    </row>
    <row r="34" spans="1:17" x14ac:dyDescent="0.3">
      <c r="A34" s="20" t="s">
        <v>15</v>
      </c>
      <c r="B34" s="20">
        <v>322677</v>
      </c>
      <c r="C34" s="21">
        <f>VLOOKUP(B34,'[2]ESGC PORTFOLIO'!B:M,$C$2,FALSE)</f>
        <v>43.517490788812502</v>
      </c>
      <c r="D34" s="21" t="str">
        <f t="shared" si="0"/>
        <v>C</v>
      </c>
      <c r="E34" s="21">
        <f>VLOOKUP(B34,ESG!A:M,'2010'!$E$2,FALSE)</f>
        <v>86.638156180799697</v>
      </c>
      <c r="F34" s="11" t="b">
        <f t="shared" si="1"/>
        <v>0</v>
      </c>
      <c r="G34" s="13" t="str">
        <f t="shared" si="2"/>
        <v>A</v>
      </c>
      <c r="H34" s="11">
        <f>VLOOKUP(B34,NI!C:P,7,FALSE)</f>
        <v>928000</v>
      </c>
      <c r="I34" s="11">
        <f>VLOOKUP(B34,EBITDA!B:O,7,FALSE)</f>
        <v>1692000</v>
      </c>
      <c r="J34" s="11">
        <f>VLOOKUP(B34,EQIT!B:O,7,FALSE)</f>
        <v>18081000</v>
      </c>
      <c r="K34" s="11">
        <f>VLOOKUP(B34,DEBT!B:O,7,FALSE)</f>
        <v>5908000</v>
      </c>
      <c r="L34" s="11">
        <f>VLOOKUP(B34,REV!B:O,7,FALSE)</f>
        <v>32361000</v>
      </c>
      <c r="M34" s="11">
        <f>VLOOKUP(B34,RoA!B:O,7,FALSE)</f>
        <v>0.89</v>
      </c>
      <c r="N34" s="11">
        <f>VLOOKUP(B34,RoE!B:O,7,FALSE)</f>
        <v>5.21</v>
      </c>
      <c r="O34" s="11">
        <f>VLOOKUP(B34,ASSET!B:P,7,FALSE)</f>
        <v>130090000</v>
      </c>
      <c r="P34" s="11">
        <f>VLOOKUP(B34,MCAP!B:P,7,FALSE)</f>
        <v>16992040</v>
      </c>
      <c r="Q34" s="11">
        <f>VLOOKUP(B34,MB!B:O,7,FALSE)</f>
        <v>0.94</v>
      </c>
    </row>
    <row r="35" spans="1:17" x14ac:dyDescent="0.3">
      <c r="A35" s="20" t="s">
        <v>21</v>
      </c>
      <c r="B35" s="20">
        <v>906156</v>
      </c>
      <c r="C35" s="21">
        <f>VLOOKUP(B35,'[2]ESGC PORTFOLIO'!B:M,$C$2,FALSE)</f>
        <v>45.937763904594902</v>
      </c>
      <c r="D35" s="21" t="str">
        <f t="shared" si="0"/>
        <v>C</v>
      </c>
      <c r="E35" s="21">
        <f>VLOOKUP(B35,ESG!A:M,'2010'!$E$2,FALSE)</f>
        <v>77.052518959632295</v>
      </c>
      <c r="F35" s="11" t="b">
        <f t="shared" si="1"/>
        <v>0</v>
      </c>
      <c r="G35" s="13" t="str">
        <f t="shared" si="2"/>
        <v>A</v>
      </c>
      <c r="H35" s="11">
        <f>VLOOKUP(B35,NI!C:P,7,FALSE)</f>
        <v>4006000</v>
      </c>
      <c r="I35" s="11">
        <f>VLOOKUP(B35,EBITDA!B:O,7,FALSE)</f>
        <v>9304000</v>
      </c>
      <c r="J35" s="11">
        <f>VLOOKUP(B35,EQIT!B:O,7,FALSE)</f>
        <v>16230000</v>
      </c>
      <c r="K35" s="11">
        <f>VLOOKUP(B35,DEBT!B:O,7,FALSE)</f>
        <v>71368000</v>
      </c>
      <c r="L35" s="11">
        <f>VLOOKUP(B35,REV!B:O,7,FALSE)</f>
        <v>30242000</v>
      </c>
      <c r="M35" s="11">
        <f>VLOOKUP(B35,RoA!B:O,7,FALSE)</f>
        <v>4.2</v>
      </c>
      <c r="N35" s="11">
        <f>VLOOKUP(B35,RoE!B:O,7,FALSE)</f>
        <v>26.15</v>
      </c>
      <c r="O35" s="11">
        <f>VLOOKUP(B35,ASSET!B:P,7,FALSE)</f>
        <v>143645000</v>
      </c>
      <c r="P35" s="11">
        <f>VLOOKUP(B35,MCAP!B:P,7,FALSE)</f>
        <v>51375240</v>
      </c>
      <c r="Q35" s="11">
        <f>VLOOKUP(B35,MB!B:O,7,FALSE)</f>
        <v>3.2</v>
      </c>
    </row>
    <row r="36" spans="1:17" x14ac:dyDescent="0.3">
      <c r="A36" s="20" t="s">
        <v>28</v>
      </c>
      <c r="B36" s="20">
        <v>905276</v>
      </c>
      <c r="C36" s="21">
        <f>VLOOKUP(B36,'[2]ESGC PORTFOLIO'!B:M,$C$2,FALSE)</f>
        <v>47.730777912101303</v>
      </c>
      <c r="D36" s="21" t="str">
        <f t="shared" si="0"/>
        <v>C</v>
      </c>
      <c r="E36" s="21">
        <f>VLOOKUP(B36,ESG!A:M,'2010'!$E$2,FALSE)</f>
        <v>80.755673471261503</v>
      </c>
      <c r="F36" s="11" t="b">
        <f t="shared" si="1"/>
        <v>0</v>
      </c>
      <c r="G36" s="13" t="str">
        <f t="shared" si="2"/>
        <v>A</v>
      </c>
      <c r="H36" s="11">
        <f>VLOOKUP(B36,NI!C:P,7,FALSE)</f>
        <v>711225</v>
      </c>
      <c r="I36" s="11">
        <f>VLOOKUP(B36,EBITDA!B:O,7,FALSE)</f>
        <v>1033005</v>
      </c>
      <c r="J36" s="11">
        <f>VLOOKUP(B36,EQIT!B:O,7,FALSE)</f>
        <v>3199717</v>
      </c>
      <c r="K36" s="11">
        <f>VLOOKUP(B36,DEBT!B:O,7,FALSE)</f>
        <v>400635</v>
      </c>
      <c r="L36" s="11">
        <f>VLOOKUP(B36,REV!B:O,7,FALSE)</f>
        <v>2761503</v>
      </c>
      <c r="M36" s="11">
        <f>VLOOKUP(B36,RoA!B:O,7,FALSE)</f>
        <v>18.899999999999999</v>
      </c>
      <c r="N36" s="11">
        <f>VLOOKUP(B36,RoE!B:O,7,FALSE)</f>
        <v>24.86</v>
      </c>
      <c r="O36" s="11">
        <f>VLOOKUP(B36,ASSET!B:P,7,FALSE)</f>
        <v>4276066</v>
      </c>
      <c r="P36" s="11">
        <f>VLOOKUP(B36,MCAP!B:P,7,FALSE)</f>
        <v>11250258</v>
      </c>
      <c r="Q36" s="11">
        <f>VLOOKUP(B36,MB!B:O,7,FALSE)</f>
        <v>2.8</v>
      </c>
    </row>
    <row r="37" spans="1:17" x14ac:dyDescent="0.3">
      <c r="A37" s="20" t="s">
        <v>29</v>
      </c>
      <c r="B37" s="20" t="s">
        <v>354</v>
      </c>
      <c r="C37" s="21">
        <f>VLOOKUP(B37,'[2]ESGC PORTFOLIO'!B:M,$C$2,FALSE)</f>
        <v>40.9835123110118</v>
      </c>
      <c r="D37" s="21" t="str">
        <f t="shared" si="0"/>
        <v>C</v>
      </c>
      <c r="E37" s="21">
        <f>VLOOKUP(B37,ESG!A:M,'2010'!$E$2,FALSE)</f>
        <v>78.658201092611804</v>
      </c>
      <c r="F37" s="11" t="b">
        <f t="shared" si="1"/>
        <v>0</v>
      </c>
      <c r="G37" s="13" t="str">
        <f t="shared" si="2"/>
        <v>A</v>
      </c>
      <c r="H37" s="11">
        <f>VLOOKUP(B37,NI!C:P,7,FALSE)</f>
        <v>2887100</v>
      </c>
      <c r="I37" s="11">
        <f>VLOOKUP(B37,EBITDA!B:O,7,FALSE)</f>
        <v>5373500</v>
      </c>
      <c r="J37" s="11">
        <f>VLOOKUP(B37,EQIT!B:O,7,FALSE)</f>
        <v>23225600</v>
      </c>
      <c r="K37" s="11">
        <f>VLOOKUP(B37,DEBT!B:O,7,FALSE)</f>
        <v>8953700</v>
      </c>
      <c r="L37" s="11">
        <f>VLOOKUP(B37,REV!B:O,7,FALSE)</f>
        <v>58841200</v>
      </c>
      <c r="M37" s="11">
        <f>VLOOKUP(B37,RoA!B:O,7,FALSE)</f>
        <v>6.18</v>
      </c>
      <c r="N37" s="11">
        <f>VLOOKUP(B37,RoE!B:O,7,FALSE)</f>
        <v>12.12</v>
      </c>
      <c r="O37" s="11">
        <f>VLOOKUP(B37,ASSET!B:P,7,FALSE)</f>
        <v>50166900</v>
      </c>
      <c r="P37" s="11">
        <f>VLOOKUP(B37,MCAP!B:P,7,FALSE)</f>
        <v>21478122</v>
      </c>
      <c r="Q37" s="11">
        <f>VLOOKUP(B37,MB!B:O,7,FALSE)</f>
        <v>0.95</v>
      </c>
    </row>
    <row r="38" spans="1:17" x14ac:dyDescent="0.3">
      <c r="A38" s="20" t="s">
        <v>36</v>
      </c>
      <c r="B38" s="20">
        <v>905113</v>
      </c>
      <c r="C38" s="21">
        <f>VLOOKUP(B38,'[2]ESGC PORTFOLIO'!B:M,$C$2,FALSE)</f>
        <v>43.7870380780071</v>
      </c>
      <c r="D38" s="21" t="str">
        <f t="shared" si="0"/>
        <v>C</v>
      </c>
      <c r="E38" s="21">
        <f>VLOOKUP(B38,ESG!A:M,'2010'!$E$2,FALSE)</f>
        <v>80.287643995210104</v>
      </c>
      <c r="F38" s="11" t="b">
        <f t="shared" si="1"/>
        <v>0</v>
      </c>
      <c r="G38" s="13" t="str">
        <f t="shared" si="2"/>
        <v>A</v>
      </c>
      <c r="H38" s="11">
        <f>VLOOKUP(B38,NI!C:P,7,FALSE)</f>
        <v>253000</v>
      </c>
      <c r="I38" s="11">
        <f>VLOOKUP(B38,EBITDA!B:O,7,FALSE)</f>
        <v>2478000</v>
      </c>
      <c r="J38" s="11">
        <f>VLOOKUP(B38,EQIT!B:O,7,FALSE)</f>
        <v>13556000</v>
      </c>
      <c r="K38" s="11">
        <f>VLOOKUP(B38,DEBT!B:O,7,FALSE)</f>
        <v>9165000</v>
      </c>
      <c r="L38" s="11">
        <f>VLOOKUP(B38,REV!B:O,7,FALSE)</f>
        <v>21128000</v>
      </c>
      <c r="M38" s="11">
        <f>VLOOKUP(B38,RoA!B:O,7,FALSE)</f>
        <v>1.61</v>
      </c>
      <c r="N38" s="11">
        <f>VLOOKUP(B38,RoE!B:O,7,FALSE)</f>
        <v>1.95</v>
      </c>
      <c r="O38" s="11">
        <f>VLOOKUP(B38,ASSET!B:P,7,FALSE)</f>
        <v>36109000</v>
      </c>
      <c r="P38" s="11">
        <f>VLOOKUP(B38,MCAP!B:P,7,FALSE)</f>
        <v>15728979</v>
      </c>
      <c r="Q38" s="11">
        <f>VLOOKUP(B38,MB!B:O,7,FALSE)</f>
        <v>0.86</v>
      </c>
    </row>
    <row r="39" spans="1:17" x14ac:dyDescent="0.3">
      <c r="A39" s="20" t="s">
        <v>38</v>
      </c>
      <c r="B39" s="20">
        <v>945388</v>
      </c>
      <c r="C39" s="21">
        <f>VLOOKUP(B39,'[2]ESGC PORTFOLIO'!B:M,$C$2,FALSE)</f>
        <v>41.283563566239202</v>
      </c>
      <c r="D39" s="21" t="str">
        <f t="shared" si="0"/>
        <v>C</v>
      </c>
      <c r="E39" s="21">
        <f>VLOOKUP(B39,ESG!A:M,'2010'!$E$2,FALSE)</f>
        <v>80.732264747157402</v>
      </c>
      <c r="F39" s="11" t="b">
        <f t="shared" si="1"/>
        <v>0</v>
      </c>
      <c r="G39" s="13" t="str">
        <f t="shared" si="2"/>
        <v>A</v>
      </c>
      <c r="H39" s="11">
        <f>VLOOKUP(B39,NI!C:P,7,FALSE)</f>
        <v>19095000</v>
      </c>
      <c r="I39" s="11">
        <f>VLOOKUP(B39,EBITDA!B:O,7,FALSE)</f>
        <v>39830000</v>
      </c>
      <c r="J39" s="11">
        <f>VLOOKUP(B39,EQIT!B:O,7,FALSE)</f>
        <v>111647000</v>
      </c>
      <c r="K39" s="11">
        <f>VLOOKUP(B39,DEBT!B:O,7,FALSE)</f>
        <v>66167000</v>
      </c>
      <c r="L39" s="11">
        <f>VLOOKUP(B39,REV!B:O,7,FALSE)</f>
        <v>124280000</v>
      </c>
      <c r="M39" s="11">
        <f>VLOOKUP(B39,RoA!B:O,7,FALSE)</f>
        <v>8.1199999999999992</v>
      </c>
      <c r="N39" s="11">
        <f>VLOOKUP(B39,RoE!B:O,7,FALSE)</f>
        <v>18.63</v>
      </c>
      <c r="O39" s="11">
        <f>VLOOKUP(B39,ASSET!B:P,7,FALSE)</f>
        <v>268488000</v>
      </c>
      <c r="P39" s="11">
        <f>VLOOKUP(B39,MCAP!B:P,7,FALSE)</f>
        <v>173667732</v>
      </c>
      <c r="Q39" s="11">
        <f>VLOOKUP(B39,MB!B:O,7,FALSE)</f>
        <v>1.51</v>
      </c>
    </row>
    <row r="40" spans="1:17" x14ac:dyDescent="0.3">
      <c r="A40" s="20" t="s">
        <v>39</v>
      </c>
      <c r="B40" s="20">
        <v>702259</v>
      </c>
      <c r="C40" s="21">
        <f>VLOOKUP(B40,'[2]ESGC PORTFOLIO'!B:M,$C$2,FALSE)</f>
        <v>47.024626703575301</v>
      </c>
      <c r="D40" s="21" t="str">
        <f t="shared" si="0"/>
        <v>C</v>
      </c>
      <c r="E40" s="21">
        <f>VLOOKUP(B40,ESG!A:M,'2010'!$E$2,FALSE)</f>
        <v>78.029835931422497</v>
      </c>
      <c r="F40" s="11" t="b">
        <f t="shared" si="1"/>
        <v>0</v>
      </c>
      <c r="G40" s="13" t="str">
        <f t="shared" si="2"/>
        <v>A</v>
      </c>
      <c r="H40" s="11">
        <f>VLOOKUP(B40,NI!C:P,7,FALSE)</f>
        <v>212000</v>
      </c>
      <c r="I40" s="11">
        <f>VLOOKUP(B40,EBITDA!B:O,7,FALSE)</f>
        <v>377400</v>
      </c>
      <c r="J40" s="11">
        <f>VLOOKUP(B40,EQIT!B:O,7,FALSE)</f>
        <v>1609300</v>
      </c>
      <c r="K40" s="11">
        <f>VLOOKUP(B40,DEBT!B:O,7,FALSE)</f>
        <v>0</v>
      </c>
      <c r="L40" s="11">
        <f>VLOOKUP(B40,REV!B:O,7,FALSE)</f>
        <v>1938800</v>
      </c>
      <c r="M40" s="11">
        <f>VLOOKUP(B40,RoA!B:O,7,FALSE)</f>
        <v>8.41</v>
      </c>
      <c r="N40" s="11">
        <f>VLOOKUP(B40,RoE!B:O,7,FALSE)</f>
        <v>13.75</v>
      </c>
      <c r="O40" s="11">
        <f>VLOOKUP(B40,ASSET!B:P,7,FALSE)</f>
        <v>2696900</v>
      </c>
      <c r="P40" s="11">
        <f>VLOOKUP(B40,MCAP!B:P,7,FALSE)</f>
        <v>8671400</v>
      </c>
      <c r="Q40" s="11">
        <f>VLOOKUP(B40,MB!B:O,7,FALSE)</f>
        <v>4.72</v>
      </c>
    </row>
    <row r="41" spans="1:17" x14ac:dyDescent="0.3">
      <c r="A41" s="20" t="s">
        <v>46</v>
      </c>
      <c r="B41" s="20">
        <v>923937</v>
      </c>
      <c r="C41" s="21">
        <f>VLOOKUP(B41,'[2]ESGC PORTFOLIO'!B:M,$C$2,FALSE)</f>
        <v>42.012884658156601</v>
      </c>
      <c r="D41" s="21" t="str">
        <f t="shared" si="0"/>
        <v>C</v>
      </c>
      <c r="E41" s="21">
        <f>VLOOKUP(B41,ESG!A:M,'2010'!$E$2,FALSE)</f>
        <v>83.834929621656798</v>
      </c>
      <c r="F41" s="11" t="b">
        <f t="shared" si="1"/>
        <v>0</v>
      </c>
      <c r="G41" s="13" t="str">
        <f t="shared" si="2"/>
        <v>A</v>
      </c>
      <c r="H41" s="11">
        <f>VLOOKUP(B41,NI!C:P,7,FALSE)</f>
        <v>-3599000</v>
      </c>
      <c r="I41" s="11">
        <f>VLOOKUP(B41,EBITDA!B:O,7,FALSE)</f>
        <v>9305000</v>
      </c>
      <c r="J41" s="11">
        <f>VLOOKUP(B41,EQIT!B:O,7,FALSE)</f>
        <v>211351000</v>
      </c>
      <c r="K41" s="11">
        <f>VLOOKUP(B41,DEBT!B:O,7,FALSE)</f>
        <v>753752000</v>
      </c>
      <c r="L41" s="11">
        <f>VLOOKUP(B41,REV!B:O,7,FALSE)</f>
        <v>129645000</v>
      </c>
      <c r="M41" s="11">
        <f>VLOOKUP(B41,RoA!B:O,7,FALSE)</f>
        <v>0.3</v>
      </c>
      <c r="N41" s="11">
        <f>VLOOKUP(B41,RoE!B:O,7,FALSE)</f>
        <v>-1.77</v>
      </c>
      <c r="O41" s="11">
        <f>VLOOKUP(B41,ASSET!B:P,7,FALSE)</f>
        <v>2264909000</v>
      </c>
      <c r="P41" s="11">
        <f>VLOOKUP(B41,MCAP!B:P,7,FALSE)</f>
        <v>134535965</v>
      </c>
      <c r="Q41" s="11">
        <f>VLOOKUP(B41,MB!B:O,7,FALSE)</f>
        <v>0.65</v>
      </c>
    </row>
    <row r="42" spans="1:17" x14ac:dyDescent="0.3">
      <c r="A42" s="20" t="s">
        <v>48</v>
      </c>
      <c r="B42" s="20">
        <v>916365</v>
      </c>
      <c r="C42" s="21">
        <f>VLOOKUP(B42,'[2]ESGC PORTFOLIO'!B:M,$C$2,FALSE)</f>
        <v>45.040519722294398</v>
      </c>
      <c r="D42" s="21" t="str">
        <f t="shared" si="0"/>
        <v>C</v>
      </c>
      <c r="E42" s="21">
        <f>VLOOKUP(B42,ESG!A:M,'2010'!$E$2,FALSE)</f>
        <v>83.049789444588896</v>
      </c>
      <c r="F42" s="11" t="b">
        <f t="shared" si="1"/>
        <v>0</v>
      </c>
      <c r="G42" s="13" t="str">
        <f t="shared" si="2"/>
        <v>A</v>
      </c>
      <c r="H42" s="11">
        <f>VLOOKUP(B42,NI!C:P,7,FALSE)</f>
        <v>1420000</v>
      </c>
      <c r="I42" s="11">
        <f>VLOOKUP(B42,EBITDA!B:O,7,FALSE)</f>
        <v>2779000</v>
      </c>
      <c r="J42" s="11">
        <f>VLOOKUP(B42,EQIT!B:O,7,FALSE)</f>
        <v>6567000</v>
      </c>
      <c r="K42" s="11">
        <f>VLOOKUP(B42,DEBT!B:O,7,FALSE)</f>
        <v>4387000</v>
      </c>
      <c r="L42" s="11">
        <f>VLOOKUP(B42,REV!B:O,7,FALSE)</f>
        <v>12846000</v>
      </c>
      <c r="M42" s="11">
        <f>VLOOKUP(B42,RoA!B:O,7,FALSE)</f>
        <v>9.4700000000000006</v>
      </c>
      <c r="N42" s="11">
        <f>VLOOKUP(B42,RoE!B:O,7,FALSE)</f>
        <v>20.64</v>
      </c>
      <c r="O42" s="11">
        <f>VLOOKUP(B42,ASSET!B:P,7,FALSE)</f>
        <v>16350000</v>
      </c>
      <c r="P42" s="11">
        <f>VLOOKUP(B42,MCAP!B:P,7,FALSE)</f>
        <v>29396722</v>
      </c>
      <c r="Q42" s="11">
        <f>VLOOKUP(B42,MB!B:O,7,FALSE)</f>
        <v>4.07</v>
      </c>
    </row>
    <row r="43" spans="1:17" x14ac:dyDescent="0.3">
      <c r="A43" s="20" t="s">
        <v>54</v>
      </c>
      <c r="B43" s="20">
        <v>904818</v>
      </c>
      <c r="C43" s="21">
        <f>VLOOKUP(B43,'[2]ESGC PORTFOLIO'!B:M,$C$2,FALSE)</f>
        <v>39.3202111975558</v>
      </c>
      <c r="D43" s="21" t="str">
        <f t="shared" si="0"/>
        <v>C</v>
      </c>
      <c r="E43" s="21">
        <f>VLOOKUP(B43,ESG!A:M,'2010'!$E$2,FALSE)</f>
        <v>77.125270879960198</v>
      </c>
      <c r="F43" s="11" t="b">
        <f t="shared" si="1"/>
        <v>0</v>
      </c>
      <c r="G43" s="13" t="str">
        <f t="shared" si="2"/>
        <v>A</v>
      </c>
      <c r="H43" s="11">
        <f>VLOOKUP(B43,NI!C:P,7,FALSE)</f>
        <v>3311000</v>
      </c>
      <c r="I43" s="11">
        <f>VLOOKUP(B43,EBITDA!B:O,7,FALSE)</f>
        <v>6643000</v>
      </c>
      <c r="J43" s="11">
        <f>VLOOKUP(B43,EQIT!B:O,7,FALSE)</f>
        <v>2766000</v>
      </c>
      <c r="K43" s="11">
        <f>VLOOKUP(B43,DEBT!B:O,7,FALSE)</f>
        <v>12421000</v>
      </c>
      <c r="L43" s="11">
        <f>VLOOKUP(B43,REV!B:O,7,FALSE)</f>
        <v>64306000</v>
      </c>
      <c r="M43" s="11">
        <f>VLOOKUP(B43,RoA!B:O,7,FALSE)</f>
        <v>6.07</v>
      </c>
      <c r="N43" s="11">
        <f>VLOOKUP(B43,RoE!B:O,7,FALSE)</f>
        <v>135.15</v>
      </c>
      <c r="O43" s="11">
        <f>VLOOKUP(B43,ASSET!B:P,7,FALSE)</f>
        <v>64534000</v>
      </c>
      <c r="P43" s="11">
        <f>VLOOKUP(B43,MCAP!B:P,7,FALSE)</f>
        <v>47983009</v>
      </c>
      <c r="Q43" s="11">
        <f>VLOOKUP(B43,MB!B:O,7,FALSE)</f>
        <v>16.86</v>
      </c>
    </row>
    <row r="44" spans="1:17" x14ac:dyDescent="0.3">
      <c r="A44" s="20" t="s">
        <v>73</v>
      </c>
      <c r="B44" s="20">
        <v>905024</v>
      </c>
      <c r="C44" s="21">
        <f>VLOOKUP(B44,'[2]ESGC PORTFOLIO'!B:M,$C$2,FALSE)</f>
        <v>39.184568187730498</v>
      </c>
      <c r="D44" s="21" t="str">
        <f t="shared" si="0"/>
        <v>C</v>
      </c>
      <c r="E44" s="21">
        <f>VLOOKUP(B44,ESG!A:M,'2010'!$E$2,FALSE)</f>
        <v>76.096409102733801</v>
      </c>
      <c r="F44" s="11" t="b">
        <f t="shared" si="1"/>
        <v>0</v>
      </c>
      <c r="G44" s="13" t="str">
        <f t="shared" si="2"/>
        <v>A</v>
      </c>
      <c r="H44" s="11">
        <f>VLOOKUP(B44,NI!C:P,7,FALSE)</f>
        <v>19024000</v>
      </c>
      <c r="I44" s="11">
        <f>VLOOKUP(B44,EBITDA!B:O,7,FALSE)</f>
        <v>39531000</v>
      </c>
      <c r="J44" s="11">
        <f>VLOOKUP(B44,EQIT!B:O,7,FALSE)</f>
        <v>105081000</v>
      </c>
      <c r="K44" s="11">
        <f>VLOOKUP(B44,DEBT!B:O,7,FALSE)</f>
        <v>11476000</v>
      </c>
      <c r="L44" s="11">
        <f>VLOOKUP(B44,REV!B:O,7,FALSE)</f>
        <v>189607000</v>
      </c>
      <c r="M44" s="11">
        <f>VLOOKUP(B44,RoA!B:O,7,FALSE)</f>
        <v>10.97</v>
      </c>
      <c r="N44" s="11">
        <f>VLOOKUP(B44,RoE!B:O,7,FALSE)</f>
        <v>19.309999999999999</v>
      </c>
      <c r="O44" s="11">
        <f>VLOOKUP(B44,ASSET!B:P,7,FALSE)</f>
        <v>183918000</v>
      </c>
      <c r="P44" s="11">
        <f>VLOOKUP(B44,MCAP!B:P,7,FALSE)</f>
        <v>183182621</v>
      </c>
      <c r="Q44" s="11">
        <f>VLOOKUP(B44,MB!B:O,7,FALSE)</f>
        <v>1.53</v>
      </c>
    </row>
    <row r="45" spans="1:17" x14ac:dyDescent="0.3">
      <c r="A45" s="20" t="s">
        <v>79</v>
      </c>
      <c r="B45" s="20">
        <v>542868</v>
      </c>
      <c r="C45" s="21">
        <f>VLOOKUP(B45,'[2]ESGC PORTFOLIO'!B:M,$C$2,FALSE)</f>
        <v>48.728768705606498</v>
      </c>
      <c r="D45" s="21" t="str">
        <f t="shared" si="0"/>
        <v>C</v>
      </c>
      <c r="E45" s="21">
        <f>VLOOKUP(B45,ESG!A:M,'2010'!$E$2,FALSE)</f>
        <v>82.751655058271794</v>
      </c>
      <c r="F45" s="11" t="b">
        <f t="shared" si="1"/>
        <v>0</v>
      </c>
      <c r="G45" s="13" t="str">
        <f t="shared" si="2"/>
        <v>A</v>
      </c>
      <c r="H45" s="11">
        <f>VLOOKUP(B45,NI!C:P,7,FALSE)</f>
        <v>7767000</v>
      </c>
      <c r="I45" s="11">
        <f>VLOOKUP(B45,EBITDA!B:O,7,FALSE)</f>
        <v>12140000</v>
      </c>
      <c r="J45" s="11">
        <f>VLOOKUP(B45,EQIT!B:O,7,FALSE)</f>
        <v>44267000</v>
      </c>
      <c r="K45" s="11">
        <f>VLOOKUP(B45,DEBT!B:O,7,FALSE)</f>
        <v>15284000</v>
      </c>
      <c r="L45" s="11">
        <f>VLOOKUP(B45,REV!B:O,7,FALSE)</f>
        <v>40040000</v>
      </c>
      <c r="M45" s="11">
        <f>VLOOKUP(B45,RoA!B:O,7,FALSE)</f>
        <v>11.33</v>
      </c>
      <c r="N45" s="11">
        <f>VLOOKUP(B45,RoE!B:O,7,FALSE)</f>
        <v>18.739999999999998</v>
      </c>
      <c r="O45" s="11">
        <f>VLOOKUP(B45,ASSET!B:P,7,FALSE)</f>
        <v>79051000</v>
      </c>
      <c r="P45" s="11">
        <f>VLOOKUP(B45,MCAP!B:P,7,FALSE)</f>
        <v>114400650</v>
      </c>
      <c r="Q45" s="11">
        <f>VLOOKUP(B45,MB!B:O,7,FALSE)</f>
        <v>2.57</v>
      </c>
    </row>
    <row r="46" spans="1:17" x14ac:dyDescent="0.3">
      <c r="A46" s="20" t="s">
        <v>80</v>
      </c>
      <c r="B46" s="20">
        <v>741344</v>
      </c>
      <c r="C46" s="21">
        <f>VLOOKUP(B46,'[2]ESGC PORTFOLIO'!B:M,$C$2,FALSE)</f>
        <v>39.896357265412099</v>
      </c>
      <c r="D46" s="21" t="str">
        <f t="shared" si="0"/>
        <v>C</v>
      </c>
      <c r="E46" s="21">
        <f>VLOOKUP(B46,ESG!A:M,'2010'!$E$2,FALSE)</f>
        <v>78.647676362885306</v>
      </c>
      <c r="F46" s="11" t="b">
        <f t="shared" si="1"/>
        <v>0</v>
      </c>
      <c r="G46" s="13" t="str">
        <f t="shared" si="2"/>
        <v>A</v>
      </c>
      <c r="H46" s="11">
        <f>VLOOKUP(B46,NI!C:P,7,FALSE)</f>
        <v>10503000</v>
      </c>
      <c r="I46" s="11">
        <f>VLOOKUP(B46,EBITDA!B:O,7,FALSE)</f>
        <v>27261000</v>
      </c>
      <c r="J46" s="11">
        <f>VLOOKUP(B46,EQIT!B:O,7,FALSE)</f>
        <v>163156000</v>
      </c>
      <c r="K46" s="11">
        <f>VLOOKUP(B46,DEBT!B:O,7,FALSE)</f>
        <v>621049000</v>
      </c>
      <c r="L46" s="11">
        <f>VLOOKUP(B46,REV!B:O,7,FALSE)</f>
        <v>115867000</v>
      </c>
      <c r="M46" s="11">
        <f>VLOOKUP(B46,RoA!B:O,7,FALSE)</f>
        <v>0.98</v>
      </c>
      <c r="N46" s="11">
        <f>VLOOKUP(B46,RoE!B:O,7,FALSE)</f>
        <v>6.66</v>
      </c>
      <c r="O46" s="11">
        <f>VLOOKUP(B46,ASSET!B:P,7,FALSE)</f>
        <v>1913902000</v>
      </c>
      <c r="P46" s="11">
        <f>VLOOKUP(B46,MCAP!B:P,7,FALSE)</f>
        <v>137446045</v>
      </c>
      <c r="Q46" s="11">
        <f>VLOOKUP(B46,MB!B:O,7,FALSE)</f>
        <v>0.71</v>
      </c>
    </row>
    <row r="47" spans="1:17" x14ac:dyDescent="0.3">
      <c r="A47" s="20" t="s">
        <v>85</v>
      </c>
      <c r="B47" s="20">
        <v>904282</v>
      </c>
      <c r="C47" s="21">
        <f>VLOOKUP(B47,'[2]ESGC PORTFOLIO'!B:M,$C$2,FALSE)</f>
        <v>44.0863894591782</v>
      </c>
      <c r="D47" s="21" t="str">
        <f t="shared" si="0"/>
        <v>C</v>
      </c>
      <c r="E47" s="21">
        <f>VLOOKUP(B47,ESG!A:M,'2010'!$E$2,FALSE)</f>
        <v>86.821427567005102</v>
      </c>
      <c r="F47" s="11" t="b">
        <f t="shared" si="1"/>
        <v>0</v>
      </c>
      <c r="G47" s="13" t="str">
        <f t="shared" si="2"/>
        <v>A</v>
      </c>
      <c r="H47" s="11">
        <f>VLOOKUP(B47,NI!C:P,7,FALSE)</f>
        <v>11809000</v>
      </c>
      <c r="I47" s="11">
        <f>VLOOKUP(B47,EBITDA!B:O,7,FALSE)</f>
        <v>15269000</v>
      </c>
      <c r="J47" s="11">
        <f>VLOOKUP(B47,EQIT!B:O,7,FALSE)</f>
        <v>31003000</v>
      </c>
      <c r="K47" s="11">
        <f>VLOOKUP(B47,DEBT!B:O,7,FALSE)</f>
        <v>23417000</v>
      </c>
      <c r="L47" s="11">
        <f>VLOOKUP(B47,REV!B:O,7,FALSE)</f>
        <v>35200000</v>
      </c>
      <c r="M47" s="11">
        <f>VLOOKUP(B47,RoA!B:O,7,FALSE)</f>
        <v>20.11</v>
      </c>
      <c r="N47" s="11">
        <f>VLOOKUP(B47,RoE!B:O,7,FALSE)</f>
        <v>42.32</v>
      </c>
      <c r="O47" s="11">
        <f>VLOOKUP(B47,ASSET!B:P,7,FALSE)</f>
        <v>72823000</v>
      </c>
      <c r="P47" s="11">
        <f>VLOOKUP(B47,MCAP!B:P,7,FALSE)</f>
        <v>150744840</v>
      </c>
      <c r="Q47" s="11">
        <f>VLOOKUP(B47,MB!B:O,7,FALSE)</f>
        <v>4.32</v>
      </c>
    </row>
    <row r="48" spans="1:17" x14ac:dyDescent="0.3">
      <c r="A48" s="20" t="s">
        <v>89</v>
      </c>
      <c r="B48" s="20">
        <v>929814</v>
      </c>
      <c r="C48" s="21">
        <f>VLOOKUP(B48,'[2]ESGC PORTFOLIO'!B:M,$C$2,FALSE)</f>
        <v>43.804596702994502</v>
      </c>
      <c r="D48" s="21" t="str">
        <f t="shared" si="0"/>
        <v>C</v>
      </c>
      <c r="E48" s="21">
        <f>VLOOKUP(B48,ESG!A:M,'2010'!$E$2,FALSE)</f>
        <v>80.201785998581599</v>
      </c>
      <c r="F48" s="11" t="b">
        <f t="shared" si="1"/>
        <v>0</v>
      </c>
      <c r="G48" s="13" t="str">
        <f t="shared" si="2"/>
        <v>A</v>
      </c>
      <c r="H48" s="11">
        <f>VLOOKUP(B48,NI!C:P,7,FALSE)</f>
        <v>724300</v>
      </c>
      <c r="I48" s="11">
        <f>VLOOKUP(B48,EBITDA!B:O,7,FALSE)</f>
        <v>1657200</v>
      </c>
      <c r="J48" s="11">
        <f>VLOOKUP(B48,EQIT!B:O,7,FALSE)</f>
        <v>4923900</v>
      </c>
      <c r="K48" s="11">
        <f>VLOOKUP(B48,DEBT!B:O,7,FALSE)</f>
        <v>3487200</v>
      </c>
      <c r="L48" s="11">
        <f>VLOOKUP(B48,REV!B:O,7,FALSE)</f>
        <v>12079400</v>
      </c>
      <c r="M48" s="11">
        <f>VLOOKUP(B48,RoA!B:O,7,FALSE)</f>
        <v>7.75</v>
      </c>
      <c r="N48" s="11">
        <f>VLOOKUP(B48,RoE!B:O,7,FALSE)</f>
        <v>15.02</v>
      </c>
      <c r="O48" s="11">
        <f>VLOOKUP(B48,ASSET!B:P,7,FALSE)</f>
        <v>11738000</v>
      </c>
      <c r="P48" s="11">
        <f>VLOOKUP(B48,MCAP!B:P,7,FALSE)</f>
        <v>9986449</v>
      </c>
      <c r="Q48" s="11">
        <f>VLOOKUP(B48,MB!B:O,7,FALSE)</f>
        <v>2.09</v>
      </c>
    </row>
    <row r="49" spans="1:17" x14ac:dyDescent="0.3">
      <c r="A49" s="20" t="s">
        <v>90</v>
      </c>
      <c r="B49" s="20">
        <v>901666</v>
      </c>
      <c r="C49" s="21">
        <f>VLOOKUP(B49,'[2]ESGC PORTFOLIO'!B:M,$C$2,FALSE)</f>
        <v>46.7288505995175</v>
      </c>
      <c r="D49" s="21" t="str">
        <f t="shared" si="0"/>
        <v>C</v>
      </c>
      <c r="E49" s="21">
        <f>VLOOKUP(B49,ESG!A:M,'2010'!$E$2,FALSE)</f>
        <v>87.2077011990351</v>
      </c>
      <c r="F49" s="11" t="b">
        <f t="shared" si="1"/>
        <v>0</v>
      </c>
      <c r="G49" s="13" t="str">
        <f t="shared" si="2"/>
        <v>A</v>
      </c>
      <c r="H49" s="11">
        <f>VLOOKUP(B49,NI!C:P,7,FALSE)</f>
        <v>11358000</v>
      </c>
      <c r="I49" s="11">
        <f>VLOOKUP(B49,EBITDA!B:O,7,FALSE)</f>
        <v>26857000</v>
      </c>
      <c r="J49" s="11">
        <f>VLOOKUP(B49,EQIT!B:O,7,FALSE)</f>
        <v>68562000</v>
      </c>
      <c r="K49" s="11">
        <f>VLOOKUP(B49,DEBT!B:O,7,FALSE)</f>
        <v>23592000</v>
      </c>
      <c r="L49" s="11">
        <f>VLOOKUP(B49,REV!B:O,7,FALSE)</f>
        <v>176906000</v>
      </c>
      <c r="M49" s="11">
        <f>VLOOKUP(B49,RoA!B:O,7,FALSE)</f>
        <v>7.87</v>
      </c>
      <c r="N49" s="11">
        <f>VLOOKUP(B49,RoE!B:O,7,FALSE)</f>
        <v>17.399999999999999</v>
      </c>
      <c r="O49" s="11">
        <f>VLOOKUP(B49,ASSET!B:P,7,FALSE)</f>
        <v>156154000</v>
      </c>
      <c r="P49" s="11">
        <f>VLOOKUP(B49,MCAP!B:P,7,FALSE)</f>
        <v>99947356</v>
      </c>
      <c r="Q49" s="11">
        <f>VLOOKUP(B49,MB!B:O,7,FALSE)</f>
        <v>1.23</v>
      </c>
    </row>
    <row r="50" spans="1:17" x14ac:dyDescent="0.3">
      <c r="A50" s="20" t="s">
        <v>98</v>
      </c>
      <c r="B50" s="20">
        <v>905966</v>
      </c>
      <c r="C50" s="21">
        <f>VLOOKUP(B50,'[2]ESGC PORTFOLIO'!B:M,$C$2,FALSE)</f>
        <v>43.61328125</v>
      </c>
      <c r="D50" s="21" t="str">
        <f t="shared" si="0"/>
        <v>C</v>
      </c>
      <c r="E50" s="21">
        <f>VLOOKUP(B50,ESG!A:M,'2010'!$E$2,FALSE)</f>
        <v>75.9765625</v>
      </c>
      <c r="F50" s="11" t="b">
        <f t="shared" si="1"/>
        <v>0</v>
      </c>
      <c r="G50" s="13" t="str">
        <f t="shared" si="2"/>
        <v>A</v>
      </c>
      <c r="H50" s="11">
        <f>VLOOKUP(B50,NI!C:P,7,FALSE)</f>
        <v>1040000</v>
      </c>
      <c r="I50" s="11">
        <f>VLOOKUP(B50,EBITDA!B:O,7,FALSE)</f>
        <v>1626000</v>
      </c>
      <c r="J50" s="11">
        <f>VLOOKUP(B50,EQIT!B:O,7,FALSE)</f>
        <v>4670000</v>
      </c>
      <c r="K50" s="11">
        <f>VLOOKUP(B50,DEBT!B:O,7,FALSE)</f>
        <v>791000</v>
      </c>
      <c r="L50" s="11">
        <f>VLOOKUP(B50,REV!B:O,7,FALSE)</f>
        <v>13232000</v>
      </c>
      <c r="M50" s="11">
        <f>VLOOKUP(B50,RoA!B:O,7,FALSE)</f>
        <v>11.48</v>
      </c>
      <c r="N50" s="11">
        <f>VLOOKUP(B50,RoE!B:O,7,FALSE)</f>
        <v>24.64</v>
      </c>
      <c r="O50" s="11">
        <f>VLOOKUP(B50,ASSET!B:P,7,FALSE)</f>
        <v>10199000</v>
      </c>
      <c r="P50" s="11">
        <f>VLOOKUP(B50,MCAP!B:P,7,FALSE)</f>
        <v>21528957</v>
      </c>
      <c r="Q50" s="11">
        <f>VLOOKUP(B50,MB!B:O,7,FALSE)</f>
        <v>3.74</v>
      </c>
    </row>
    <row r="51" spans="1:17" x14ac:dyDescent="0.3">
      <c r="A51" s="20" t="s">
        <v>99</v>
      </c>
      <c r="B51" s="20">
        <v>912635</v>
      </c>
      <c r="C51" s="21">
        <f>VLOOKUP(B51,'[2]ESGC PORTFOLIO'!B:M,$C$2,FALSE)</f>
        <v>47.524312007581301</v>
      </c>
      <c r="D51" s="21" t="str">
        <f t="shared" si="0"/>
        <v>C</v>
      </c>
      <c r="E51" s="21">
        <f>VLOOKUP(B51,ESG!A:M,'2010'!$E$2,FALSE)</f>
        <v>92.370052586591299</v>
      </c>
      <c r="F51" s="11" t="b">
        <f t="shared" si="1"/>
        <v>0</v>
      </c>
      <c r="G51" s="13" t="str">
        <f t="shared" si="2"/>
        <v>A</v>
      </c>
      <c r="H51" s="11">
        <f>VLOOKUP(B51,NI!C:P,7,FALSE)</f>
        <v>3427000</v>
      </c>
      <c r="I51" s="11">
        <f>VLOOKUP(B51,EBITDA!B:O,7,FALSE)</f>
        <v>7637000</v>
      </c>
      <c r="J51" s="11">
        <f>VLOOKUP(B51,EQIT!B:O,7,FALSE)</f>
        <v>37700000</v>
      </c>
      <c r="K51" s="11">
        <f>VLOOKUP(B51,DEBT!B:O,7,FALSE)</f>
        <v>10057000</v>
      </c>
      <c r="L51" s="11">
        <f>VLOOKUP(B51,REV!B:O,7,FALSE)</f>
        <v>96413000</v>
      </c>
      <c r="M51" s="11">
        <f>VLOOKUP(B51,RoA!B:O,7,FALSE)</f>
        <v>6.1</v>
      </c>
      <c r="N51" s="11">
        <f>VLOOKUP(B51,RoE!B:O,7,FALSE)</f>
        <v>9.33</v>
      </c>
      <c r="O51" s="11">
        <f>VLOOKUP(B51,ASSET!B:P,7,FALSE)</f>
        <v>62169000</v>
      </c>
      <c r="P51" s="11">
        <f>VLOOKUP(B51,MCAP!B:P,7,FALSE)</f>
        <v>47391510</v>
      </c>
      <c r="Q51" s="11">
        <f>VLOOKUP(B51,MB!B:O,7,FALSE)</f>
        <v>1.0900000000000001</v>
      </c>
    </row>
    <row r="52" spans="1:17" x14ac:dyDescent="0.3">
      <c r="A52" s="20" t="s">
        <v>104</v>
      </c>
      <c r="B52" s="20">
        <v>906189</v>
      </c>
      <c r="C52" s="21">
        <f>VLOOKUP(B52,'[2]ESGC PORTFOLIO'!B:M,$C$2,FALSE)</f>
        <v>42.342551944326601</v>
      </c>
      <c r="D52" s="21" t="str">
        <f t="shared" si="0"/>
        <v>C</v>
      </c>
      <c r="E52" s="21">
        <f>VLOOKUP(B52,ESG!A:M,'2010'!$E$2,FALSE)</f>
        <v>75.465245732624894</v>
      </c>
      <c r="F52" s="11" t="b">
        <f t="shared" si="1"/>
        <v>0</v>
      </c>
      <c r="G52" s="13" t="str">
        <f t="shared" si="2"/>
        <v>A</v>
      </c>
      <c r="H52" s="11">
        <f>VLOOKUP(B52,NI!C:P,7,FALSE)</f>
        <v>1865000</v>
      </c>
      <c r="I52" s="11">
        <f>VLOOKUP(B52,EBITDA!B:O,7,FALSE)</f>
        <v>4751400</v>
      </c>
      <c r="J52" s="11">
        <f>VLOOKUP(B52,EQIT!B:O,7,FALSE)</f>
        <v>6290300</v>
      </c>
      <c r="K52" s="11">
        <f>VLOOKUP(B52,DEBT!B:O,7,FALSE)</f>
        <v>24349000</v>
      </c>
      <c r="L52" s="11">
        <f>VLOOKUP(B52,REV!B:O,7,FALSE)</f>
        <v>26004600</v>
      </c>
      <c r="M52" s="11">
        <f>VLOOKUP(B52,RoA!B:O,7,FALSE)</f>
        <v>6.05</v>
      </c>
      <c r="N52" s="11">
        <f>VLOOKUP(B52,RoE!B:O,7,FALSE)</f>
        <v>33.58</v>
      </c>
      <c r="O52" s="11">
        <f>VLOOKUP(B52,ASSET!B:P,7,FALSE)</f>
        <v>40789700</v>
      </c>
      <c r="P52" s="11">
        <f>VLOOKUP(B52,MCAP!B:P,7,FALSE)</f>
        <v>35062081</v>
      </c>
      <c r="Q52" s="11"/>
    </row>
    <row r="53" spans="1:17" x14ac:dyDescent="0.3">
      <c r="A53" s="20" t="s">
        <v>123</v>
      </c>
      <c r="B53" s="20">
        <v>921290</v>
      </c>
      <c r="C53" s="21">
        <f>VLOOKUP(B53,'[2]ESGC PORTFOLIO'!B:M,$C$2,FALSE)</f>
        <v>47.906225486272298</v>
      </c>
      <c r="D53" s="21" t="str">
        <f t="shared" si="0"/>
        <v>C</v>
      </c>
      <c r="E53" s="21">
        <f>VLOOKUP(B53,ESG!A:M,'2010'!$E$2,FALSE)</f>
        <v>78.120143280236903</v>
      </c>
      <c r="F53" s="11" t="b">
        <f t="shared" si="1"/>
        <v>0</v>
      </c>
      <c r="G53" s="13" t="str">
        <f t="shared" si="2"/>
        <v>A</v>
      </c>
      <c r="H53" s="11">
        <f>VLOOKUP(B53,NI!C:P,7,FALSE)</f>
        <v>5069500</v>
      </c>
      <c r="I53" s="11">
        <f>VLOOKUP(B53,EBITDA!B:O,7,FALSE)</f>
        <v>8038900</v>
      </c>
      <c r="J53" s="11">
        <f>VLOOKUP(B53,EQIT!B:O,7,FALSE)</f>
        <v>12420300</v>
      </c>
      <c r="K53" s="11">
        <f>VLOOKUP(B53,DEBT!B:O,7,FALSE)</f>
        <v>6926500</v>
      </c>
      <c r="L53" s="11">
        <f>VLOOKUP(B53,REV!B:O,7,FALSE)</f>
        <v>23076000</v>
      </c>
      <c r="M53" s="11">
        <f>VLOOKUP(B53,RoA!B:O,7,FALSE)</f>
        <v>17.760000000000002</v>
      </c>
      <c r="N53" s="11">
        <f>VLOOKUP(B53,RoE!B:O,7,FALSE)</f>
        <v>46.2</v>
      </c>
      <c r="O53" s="11">
        <f>VLOOKUP(B53,ASSET!B:P,7,FALSE)</f>
        <v>31001400</v>
      </c>
      <c r="P53" s="11">
        <f>VLOOKUP(B53,MCAP!B:P,7,FALSE)</f>
        <v>40376242</v>
      </c>
      <c r="Q53" s="11">
        <f>VLOOKUP(B53,MB!B:O,7,FALSE)</f>
        <v>3.37</v>
      </c>
    </row>
    <row r="54" spans="1:17" x14ac:dyDescent="0.3">
      <c r="A54" s="20" t="s">
        <v>134</v>
      </c>
      <c r="B54" s="20">
        <v>905039</v>
      </c>
      <c r="C54" s="21">
        <f>VLOOKUP(B54,'[2]ESGC PORTFOLIO'!B:M,$C$2,FALSE)</f>
        <v>43.061561406205598</v>
      </c>
      <c r="D54" s="21" t="str">
        <f t="shared" si="0"/>
        <v>C</v>
      </c>
      <c r="E54" s="21">
        <f>VLOOKUP(B54,ESG!A:M,'2010'!$E$2,FALSE)</f>
        <v>83.850395539684101</v>
      </c>
      <c r="F54" s="11" t="b">
        <f t="shared" si="1"/>
        <v>0</v>
      </c>
      <c r="G54" s="13" t="str">
        <f t="shared" si="2"/>
        <v>A</v>
      </c>
      <c r="H54" s="11">
        <f>VLOOKUP(B54,NI!C:P,7,FALSE)</f>
        <v>30460000</v>
      </c>
      <c r="I54" s="11">
        <f>VLOOKUP(B54,EBITDA!B:O,7,FALSE)</f>
        <v>57301000</v>
      </c>
      <c r="J54" s="11">
        <f>VLOOKUP(B54,EQIT!B:O,7,FALSE)</f>
        <v>146839000</v>
      </c>
      <c r="K54" s="11">
        <f>VLOOKUP(B54,DEBT!B:O,7,FALSE)</f>
        <v>15014000</v>
      </c>
      <c r="L54" s="11">
        <f>VLOOKUP(B54,REV!B:O,7,FALSE)</f>
        <v>341578000</v>
      </c>
      <c r="M54" s="11">
        <f>VLOOKUP(B54,RoA!B:O,7,FALSE)</f>
        <v>11.56</v>
      </c>
      <c r="N54" s="11">
        <f>VLOOKUP(B54,RoE!B:O,7,FALSE)</f>
        <v>23.67</v>
      </c>
      <c r="O54" s="11">
        <f>VLOOKUP(B54,ASSET!B:P,7,FALSE)</f>
        <v>298983000</v>
      </c>
      <c r="P54" s="11">
        <f>VLOOKUP(B54,MCAP!B:P,7,FALSE)</f>
        <v>364064480</v>
      </c>
      <c r="Q54" s="11">
        <f>VLOOKUP(B54,MB!B:O,7,FALSE)</f>
        <v>2.13</v>
      </c>
    </row>
    <row r="55" spans="1:17" x14ac:dyDescent="0.3">
      <c r="A55" s="20" t="s">
        <v>145</v>
      </c>
      <c r="B55" s="20">
        <v>152594</v>
      </c>
      <c r="C55" s="21">
        <f>VLOOKUP(B55,'[2]ESGC PORTFOLIO'!B:M,$C$2,FALSE)</f>
        <v>43.905164480048498</v>
      </c>
      <c r="D55" s="21" t="str">
        <f t="shared" si="0"/>
        <v>C</v>
      </c>
      <c r="E55" s="21">
        <f>VLOOKUP(B55,ESG!A:M,'2010'!$E$2,FALSE)</f>
        <v>83.538972176177396</v>
      </c>
      <c r="F55" s="11" t="b">
        <f t="shared" si="1"/>
        <v>0</v>
      </c>
      <c r="G55" s="13" t="str">
        <f t="shared" si="2"/>
        <v>A</v>
      </c>
      <c r="H55" s="11">
        <f>VLOOKUP(B55,NI!C:P,7,FALSE)</f>
        <v>4273000</v>
      </c>
      <c r="I55" s="11">
        <f>VLOOKUP(B55,EBITDA!B:O,7,FALSE)</f>
        <v>10102000</v>
      </c>
      <c r="J55" s="11">
        <f>VLOOKUP(B55,EQIT!B:O,7,FALSE)</f>
        <v>12504000</v>
      </c>
      <c r="K55" s="11">
        <f>VLOOKUP(B55,DEBT!B:O,7,FALSE)</f>
        <v>4755000</v>
      </c>
      <c r="L55" s="11">
        <f>VLOOKUP(B55,REV!B:O,7,FALSE)</f>
        <v>18395000</v>
      </c>
      <c r="M55" s="11">
        <f>VLOOKUP(B55,RoA!B:O,7,FALSE)</f>
        <v>16.78</v>
      </c>
      <c r="N55" s="11">
        <f>VLOOKUP(B55,RoE!B:O,7,FALSE)</f>
        <v>45.58</v>
      </c>
      <c r="O55" s="11">
        <f>VLOOKUP(B55,ASSET!B:P,7,FALSE)</f>
        <v>29384000</v>
      </c>
      <c r="P55" s="11">
        <f>VLOOKUP(B55,MCAP!B:P,7,FALSE)</f>
        <v>56742525</v>
      </c>
      <c r="Q55" s="11">
        <f>VLOOKUP(B55,MB!B:O,7,FALSE)</f>
        <v>3.14</v>
      </c>
    </row>
    <row r="56" spans="1:17" x14ac:dyDescent="0.3">
      <c r="A56" s="20" t="s">
        <v>149</v>
      </c>
      <c r="B56" s="20">
        <v>906150</v>
      </c>
      <c r="C56" s="21">
        <f>VLOOKUP(B56,'[2]ESGC PORTFOLIO'!B:M,$C$2,FALSE)</f>
        <v>49.664798637085603</v>
      </c>
      <c r="D56" s="21" t="str">
        <f t="shared" si="0"/>
        <v>C</v>
      </c>
      <c r="E56" s="21">
        <f>VLOOKUP(B56,ESG!A:M,'2010'!$E$2,FALSE)</f>
        <v>90.708907618998794</v>
      </c>
      <c r="F56" s="11" t="b">
        <f t="shared" si="1"/>
        <v>0</v>
      </c>
      <c r="G56" s="13" t="str">
        <f t="shared" si="2"/>
        <v>A</v>
      </c>
      <c r="H56" s="11">
        <f>VLOOKUP(B56,NI!C:P,7,FALSE)</f>
        <v>12504000</v>
      </c>
      <c r="I56" s="11">
        <f>VLOOKUP(B56,EBITDA!B:O,7,FALSE)</f>
        <v>26584000</v>
      </c>
      <c r="J56" s="11">
        <f>VLOOKUP(B56,EQIT!B:O,7,FALSE)</f>
        <v>118936000</v>
      </c>
      <c r="K56" s="11">
        <f>VLOOKUP(B56,DEBT!B:O,7,FALSE)</f>
        <v>478640000</v>
      </c>
      <c r="L56" s="11">
        <f>VLOOKUP(B56,REV!B:O,7,FALSE)</f>
        <v>149079000</v>
      </c>
      <c r="M56" s="11">
        <f>VLOOKUP(B56,RoA!B:O,7,FALSE)</f>
        <v>1.6</v>
      </c>
      <c r="N56" s="11">
        <f>VLOOKUP(B56,RoE!B:O,7,FALSE)</f>
        <v>9.58</v>
      </c>
      <c r="O56" s="11">
        <f>VLOOKUP(B56,ASSET!B:P,7,FALSE)</f>
        <v>751216000</v>
      </c>
      <c r="P56" s="11">
        <f>VLOOKUP(B56,MCAP!B:P,7,FALSE)</f>
        <v>194155227</v>
      </c>
      <c r="Q56" s="11">
        <f>VLOOKUP(B56,MB!B:O,7,FALSE)</f>
        <v>1.49</v>
      </c>
    </row>
    <row r="57" spans="1:17" x14ac:dyDescent="0.3">
      <c r="A57" s="20" t="s">
        <v>156</v>
      </c>
      <c r="B57" s="20">
        <v>904678</v>
      </c>
      <c r="C57" s="21">
        <f>VLOOKUP(B57,'[2]ESGC PORTFOLIO'!B:M,$C$2,FALSE)</f>
        <v>38.9684235830292</v>
      </c>
      <c r="D57" s="21" t="str">
        <f t="shared" si="0"/>
        <v>C</v>
      </c>
      <c r="E57" s="21">
        <f>VLOOKUP(B57,ESG!A:M,'2010'!$E$2,FALSE)</f>
        <v>77.303935773653507</v>
      </c>
      <c r="F57" s="11" t="b">
        <f t="shared" si="1"/>
        <v>0</v>
      </c>
      <c r="G57" s="13" t="str">
        <f t="shared" si="2"/>
        <v>A</v>
      </c>
      <c r="H57" s="11">
        <f>VLOOKUP(B57,NI!C:P,7,FALSE)</f>
        <v>1835000</v>
      </c>
      <c r="I57" s="11">
        <f>VLOOKUP(B57,EBITDA!B:O,7,FALSE)</f>
        <v>4082000</v>
      </c>
      <c r="J57" s="11">
        <f>VLOOKUP(B57,EQIT!B:O,7,FALSE)</f>
        <v>10373000</v>
      </c>
      <c r="K57" s="11">
        <f>VLOOKUP(B57,DEBT!B:O,7,FALSE)</f>
        <v>3824000</v>
      </c>
      <c r="L57" s="11">
        <f>VLOOKUP(B57,REV!B:O,7,FALSE)</f>
        <v>17973000</v>
      </c>
      <c r="M57" s="11">
        <f>VLOOKUP(B57,RoA!B:O,7,FALSE)</f>
        <v>11.68</v>
      </c>
      <c r="N57" s="11">
        <f>VLOOKUP(B57,RoE!B:O,7,FALSE)</f>
        <v>19.21</v>
      </c>
      <c r="O57" s="11">
        <f>VLOOKUP(B57,ASSET!B:P,7,FALSE)</f>
        <v>18297000</v>
      </c>
      <c r="P57" s="11">
        <f>VLOOKUP(B57,MCAP!B:P,7,FALSE)</f>
        <v>37155300</v>
      </c>
      <c r="Q57" s="11">
        <f>VLOOKUP(B57,MB!B:O,7,FALSE)</f>
        <v>2.78</v>
      </c>
    </row>
    <row r="58" spans="1:17" x14ac:dyDescent="0.3">
      <c r="A58" s="20" t="s">
        <v>169</v>
      </c>
      <c r="B58" s="20">
        <v>905277</v>
      </c>
      <c r="C58" s="21">
        <f>VLOOKUP(B58,'[2]ESGC PORTFOLIO'!B:M,$C$2,FALSE)</f>
        <v>45.073384036236703</v>
      </c>
      <c r="D58" s="21" t="str">
        <f t="shared" si="0"/>
        <v>C</v>
      </c>
      <c r="E58" s="21">
        <f>VLOOKUP(B58,ESG!A:M,'2010'!$E$2,FALSE)</f>
        <v>82.793826896002898</v>
      </c>
      <c r="F58" s="11" t="b">
        <f t="shared" si="1"/>
        <v>0</v>
      </c>
      <c r="G58" s="13" t="str">
        <f t="shared" si="2"/>
        <v>A</v>
      </c>
      <c r="H58" s="11">
        <f>VLOOKUP(B58,NI!C:P,7,FALSE)</f>
        <v>8761000</v>
      </c>
      <c r="I58" s="11">
        <f>VLOOKUP(B58,EBITDA!B:O,7,FALSE)</f>
        <v>16211000</v>
      </c>
      <c r="J58" s="11">
        <f>VLOOKUP(B58,EQIT!B:O,7,FALSE)</f>
        <v>40449000</v>
      </c>
      <c r="K58" s="11">
        <f>VLOOKUP(B58,DEBT!B:O,7,FALSE)</f>
        <v>21635000</v>
      </c>
      <c r="L58" s="11">
        <f>VLOOKUP(B58,REV!B:O,7,FALSE)</f>
        <v>125682000</v>
      </c>
      <c r="M58" s="11">
        <f>VLOOKUP(B58,RoA!B:O,7,FALSE)</f>
        <v>7.67</v>
      </c>
      <c r="N58" s="11">
        <f>VLOOKUP(B58,RoE!B:O,7,FALSE)</f>
        <v>21.64</v>
      </c>
      <c r="O58" s="11">
        <f>VLOOKUP(B58,ASSET!B:P,7,FALSE)</f>
        <v>122433000</v>
      </c>
      <c r="P58" s="11">
        <f>VLOOKUP(B58,MCAP!B:P,7,FALSE)</f>
        <v>92784106</v>
      </c>
      <c r="Q58" s="11">
        <f>VLOOKUP(B58,MB!B:O,7,FALSE)</f>
        <v>2.21</v>
      </c>
    </row>
    <row r="59" spans="1:17" x14ac:dyDescent="0.3">
      <c r="A59" s="20" t="s">
        <v>174</v>
      </c>
      <c r="B59" s="20">
        <v>922726</v>
      </c>
      <c r="C59" s="21">
        <f>VLOOKUP(B59,'[2]ESGC PORTFOLIO'!B:M,$C$2,FALSE)</f>
        <v>48.766959203036002</v>
      </c>
      <c r="D59" s="21" t="str">
        <f t="shared" si="0"/>
        <v>C</v>
      </c>
      <c r="E59" s="21">
        <f>VLOOKUP(B59,ESG!A:M,'2010'!$E$2,FALSE)</f>
        <v>96.798624288425003</v>
      </c>
      <c r="F59" s="11" t="b">
        <f t="shared" si="1"/>
        <v>0</v>
      </c>
      <c r="G59" s="13" t="str">
        <f t="shared" si="2"/>
        <v>A</v>
      </c>
      <c r="H59" s="11">
        <f>VLOOKUP(B59,NI!C:P,7,FALSE)</f>
        <v>11464000</v>
      </c>
      <c r="I59" s="11">
        <f>VLOOKUP(B59,EBITDA!B:O,7,FALSE)</f>
        <v>20335000</v>
      </c>
      <c r="J59" s="11">
        <f>VLOOKUP(B59,EQIT!B:O,7,FALSE)</f>
        <v>49430000</v>
      </c>
      <c r="K59" s="11">
        <f>VLOOKUP(B59,DEBT!B:O,7,FALSE)</f>
        <v>2115000</v>
      </c>
      <c r="L59" s="11">
        <f>VLOOKUP(B59,REV!B:O,7,FALSE)</f>
        <v>43623000</v>
      </c>
      <c r="M59" s="11">
        <f>VLOOKUP(B59,RoA!B:O,7,FALSE)</f>
        <v>19.809999999999999</v>
      </c>
      <c r="N59" s="11">
        <f>VLOOKUP(B59,RoE!B:O,7,FALSE)</f>
        <v>25.16</v>
      </c>
      <c r="O59" s="11">
        <f>VLOOKUP(B59,ASSET!B:P,7,FALSE)</f>
        <v>62897000</v>
      </c>
      <c r="P59" s="11">
        <f>VLOOKUP(B59,MCAP!B:P,7,FALSE)</f>
        <v>115896330</v>
      </c>
      <c r="Q59" s="11">
        <f>VLOOKUP(B59,MB!B:O,7,FALSE)</f>
        <v>2.13</v>
      </c>
    </row>
    <row r="60" spans="1:17" x14ac:dyDescent="0.3">
      <c r="A60" s="20" t="s">
        <v>176</v>
      </c>
      <c r="B60" s="20">
        <v>906187</v>
      </c>
      <c r="C60" s="21">
        <f>VLOOKUP(B60,'[2]ESGC PORTFOLIO'!B:M,$C$2,FALSE)</f>
        <v>43.644710455330703</v>
      </c>
      <c r="D60" s="21" t="str">
        <f t="shared" si="0"/>
        <v>C</v>
      </c>
      <c r="E60" s="21">
        <f>VLOOKUP(B60,ESG!A:M,'2010'!$E$2,FALSE)</f>
        <v>84.862236444641994</v>
      </c>
      <c r="F60" s="11" t="b">
        <f t="shared" si="1"/>
        <v>0</v>
      </c>
      <c r="G60" s="13" t="str">
        <f t="shared" si="2"/>
        <v>A</v>
      </c>
      <c r="H60" s="11">
        <f>VLOOKUP(B60,NI!C:P,7,FALSE)</f>
        <v>14833000</v>
      </c>
      <c r="I60" s="11">
        <f>VLOOKUP(B60,EBITDA!B:O,7,FALSE)</f>
        <v>25025000</v>
      </c>
      <c r="J60" s="11">
        <f>VLOOKUP(B60,EQIT!B:O,7,FALSE)</f>
        <v>23046000</v>
      </c>
      <c r="K60" s="11">
        <f>VLOOKUP(B60,DEBT!B:O,7,FALSE)</f>
        <v>28624000</v>
      </c>
      <c r="L60" s="11">
        <f>VLOOKUP(B60,REV!B:O,7,FALSE)</f>
        <v>99870000</v>
      </c>
      <c r="M60" s="11">
        <f>VLOOKUP(B60,RoA!B:O,7,FALSE)</f>
        <v>14.08</v>
      </c>
      <c r="N60" s="11">
        <f>VLOOKUP(B60,RoE!B:O,7,FALSE)</f>
        <v>64.94</v>
      </c>
      <c r="O60" s="11">
        <f>VLOOKUP(B60,ASSET!B:P,7,FALSE)</f>
        <v>110232000</v>
      </c>
      <c r="P60" s="11">
        <f>VLOOKUP(B60,MCAP!B:P,7,FALSE)</f>
        <v>180220333</v>
      </c>
      <c r="Q60" s="11">
        <f>VLOOKUP(B60,MB!B:O,7,FALSE)</f>
        <v>7.21</v>
      </c>
    </row>
    <row r="61" spans="1:17" x14ac:dyDescent="0.3">
      <c r="A61" s="20" t="s">
        <v>187</v>
      </c>
      <c r="B61" s="20">
        <v>902242</v>
      </c>
      <c r="C61" s="21">
        <f>VLOOKUP(B61,'[2]ESGC PORTFOLIO'!B:M,$C$2,FALSE)</f>
        <v>43.786491885837698</v>
      </c>
      <c r="D61" s="21" t="str">
        <f t="shared" si="0"/>
        <v>C</v>
      </c>
      <c r="E61" s="21">
        <f>VLOOKUP(B61,ESG!A:M,'2010'!$E$2,FALSE)</f>
        <v>86.427945603736504</v>
      </c>
      <c r="F61" s="11" t="b">
        <f t="shared" si="1"/>
        <v>0</v>
      </c>
      <c r="G61" s="13" t="str">
        <f t="shared" si="2"/>
        <v>A</v>
      </c>
      <c r="H61" s="11">
        <f>VLOOKUP(B61,NI!C:P,7,FALSE)</f>
        <v>15764000</v>
      </c>
      <c r="I61" s="11">
        <f>VLOOKUP(B61,EBITDA!B:O,7,FALSE)</f>
        <v>34392000</v>
      </c>
      <c r="J61" s="11">
        <f>VLOOKUP(B61,EQIT!B:O,7,FALSE)</f>
        <v>168306000</v>
      </c>
      <c r="K61" s="11">
        <f>VLOOKUP(B61,DEBT!B:O,7,FALSE)</f>
        <v>616985000</v>
      </c>
      <c r="L61" s="11">
        <f>VLOOKUP(B61,REV!B:O,7,FALSE)</f>
        <v>115475000</v>
      </c>
      <c r="M61" s="11">
        <f>VLOOKUP(B61,RoA!B:O,7,FALSE)</f>
        <v>0.96</v>
      </c>
      <c r="N61" s="11">
        <f>VLOOKUP(B61,RoE!B:O,7,FALSE)</f>
        <v>9.69</v>
      </c>
      <c r="O61" s="11">
        <f>VLOOKUP(B61,ASSET!B:P,7,FALSE)</f>
        <v>2117605000</v>
      </c>
      <c r="P61" s="11">
        <f>VLOOKUP(B61,MCAP!B:P,7,FALSE)</f>
        <v>165874676</v>
      </c>
      <c r="Q61" s="11">
        <f>VLOOKUP(B61,MB!B:O,7,FALSE)</f>
        <v>0.97</v>
      </c>
    </row>
    <row r="62" spans="1:17" x14ac:dyDescent="0.3">
      <c r="A62" s="20" t="s">
        <v>191</v>
      </c>
      <c r="B62" s="20">
        <v>902354</v>
      </c>
      <c r="C62" s="21">
        <f>VLOOKUP(B62,'[2]ESGC PORTFOLIO'!B:M,$C$2,FALSE)</f>
        <v>41.367743793667302</v>
      </c>
      <c r="D62" s="21" t="str">
        <f t="shared" si="0"/>
        <v>C</v>
      </c>
      <c r="E62" s="21">
        <f>VLOOKUP(B62,ESG!A:M,'2010'!$E$2,FALSE)</f>
        <v>75.592630444477393</v>
      </c>
      <c r="F62" s="11" t="b">
        <f t="shared" si="1"/>
        <v>0</v>
      </c>
      <c r="G62" s="13" t="str">
        <f t="shared" si="2"/>
        <v>A</v>
      </c>
      <c r="H62" s="11">
        <f>VLOOKUP(B62,NI!C:P,7,FALSE)</f>
        <v>1843000</v>
      </c>
      <c r="I62" s="11">
        <f>VLOOKUP(B62,EBITDA!B:O,7,FALSE)</f>
        <v>3609000</v>
      </c>
      <c r="J62" s="11">
        <f>VLOOKUP(B62,EQIT!B:O,7,FALSE)</f>
        <v>5917000</v>
      </c>
      <c r="K62" s="11">
        <f>VLOOKUP(B62,DEBT!B:O,7,FALSE)</f>
        <v>6005000</v>
      </c>
      <c r="L62" s="11">
        <f>VLOOKUP(B62,REV!B:O,7,FALSE)</f>
        <v>19746000</v>
      </c>
      <c r="M62" s="11">
        <f>VLOOKUP(B62,RoA!B:O,7,FALSE)</f>
        <v>10.44</v>
      </c>
      <c r="N62" s="11">
        <f>VLOOKUP(B62,RoE!B:O,7,FALSE)</f>
        <v>32.549999999999997</v>
      </c>
      <c r="O62" s="11">
        <f>VLOOKUP(B62,ASSET!B:P,7,FALSE)</f>
        <v>19552000</v>
      </c>
      <c r="P62" s="11">
        <f>VLOOKUP(B62,MCAP!B:P,7,FALSE)</f>
        <v>25650976</v>
      </c>
      <c r="Q62" s="11">
        <f>VLOOKUP(B62,MB!B:O,7,FALSE)</f>
        <v>4.63</v>
      </c>
    </row>
    <row r="63" spans="1:17" x14ac:dyDescent="0.3">
      <c r="A63" s="20" t="s">
        <v>196</v>
      </c>
      <c r="B63" s="20">
        <v>937343</v>
      </c>
      <c r="C63" s="21">
        <f>VLOOKUP(B63,'[2]ESGC PORTFOLIO'!B:M,$C$2,FALSE)</f>
        <v>42.7098902658215</v>
      </c>
      <c r="D63" s="21" t="str">
        <f t="shared" si="0"/>
        <v>C</v>
      </c>
      <c r="E63" s="21">
        <f>VLOOKUP(B63,ESG!A:M,'2010'!$E$2,FALSE)</f>
        <v>75.760689622552206</v>
      </c>
      <c r="F63" s="11" t="b">
        <f t="shared" si="1"/>
        <v>0</v>
      </c>
      <c r="G63" s="13" t="str">
        <f t="shared" si="2"/>
        <v>A</v>
      </c>
      <c r="H63" s="11">
        <f>VLOOKUP(B63,NI!C:P,7,FALSE)</f>
        <v>805000</v>
      </c>
      <c r="I63" s="11">
        <f>VLOOKUP(B63,EBITDA!B:O,7,FALSE)</f>
        <v>1853000</v>
      </c>
      <c r="J63" s="11">
        <f>VLOOKUP(B63,EQIT!B:O,7,FALSE)</f>
        <v>1476000</v>
      </c>
      <c r="K63" s="11">
        <f>VLOOKUP(B63,DEBT!B:O,7,FALSE)</f>
        <v>2507000</v>
      </c>
      <c r="L63" s="11">
        <f>VLOOKUP(B63,REV!B:O,7,FALSE)</f>
        <v>9613000</v>
      </c>
      <c r="M63" s="11">
        <f>VLOOKUP(B63,RoA!B:O,7,FALSE)</f>
        <v>13.8</v>
      </c>
      <c r="N63" s="11">
        <f>VLOOKUP(B63,RoE!B:O,7,FALSE)</f>
        <v>44</v>
      </c>
      <c r="O63" s="11">
        <f>VLOOKUP(B63,ASSET!B:P,7,FALSE)</f>
        <v>6451000</v>
      </c>
      <c r="P63" s="11">
        <f>VLOOKUP(B63,MCAP!B:P,7,FALSE)</f>
        <v>9864330</v>
      </c>
      <c r="Q63" s="11">
        <f>VLOOKUP(B63,MB!B:O,7,FALSE)</f>
        <v>5.99</v>
      </c>
    </row>
    <row r="64" spans="1:17" x14ac:dyDescent="0.3">
      <c r="A64" s="20" t="s">
        <v>215</v>
      </c>
      <c r="B64" s="20">
        <v>921910</v>
      </c>
      <c r="C64" s="21">
        <f>VLOOKUP(B64,'[2]ESGC PORTFOLIO'!B:M,$C$2,FALSE)</f>
        <v>38.4105332463715</v>
      </c>
      <c r="D64" s="21" t="str">
        <f t="shared" si="0"/>
        <v>C</v>
      </c>
      <c r="E64" s="21">
        <f>VLOOKUP(B64,ESG!A:M,'2010'!$E$2,FALSE)</f>
        <v>76.116841140630399</v>
      </c>
      <c r="F64" s="11" t="b">
        <f t="shared" si="1"/>
        <v>0</v>
      </c>
      <c r="G64" s="13" t="str">
        <f t="shared" si="2"/>
        <v>A</v>
      </c>
      <c r="H64" s="11">
        <f>VLOOKUP(B64,NI!C:P,7,FALSE)</f>
        <v>4946300</v>
      </c>
      <c r="I64" s="11">
        <f>VLOOKUP(B64,EBITDA!B:O,7,FALSE)</f>
        <v>8564600</v>
      </c>
      <c r="J64" s="11">
        <f>VLOOKUP(B64,EQIT!B:O,7,FALSE)</f>
        <v>14634200</v>
      </c>
      <c r="K64" s="11">
        <f>VLOOKUP(B64,DEBT!B:O,7,FALSE)</f>
        <v>11505300</v>
      </c>
      <c r="L64" s="11">
        <f>VLOOKUP(B64,REV!B:O,7,FALSE)</f>
        <v>24074600</v>
      </c>
      <c r="M64" s="11">
        <f>VLOOKUP(B64,RoA!B:O,7,FALSE)</f>
        <v>17.16</v>
      </c>
      <c r="N64" s="11">
        <f>VLOOKUP(B64,RoE!B:O,7,FALSE)</f>
        <v>34.51</v>
      </c>
      <c r="O64" s="11">
        <f>VLOOKUP(B64,ASSET!B:P,7,FALSE)</f>
        <v>31384800</v>
      </c>
      <c r="P64" s="11">
        <f>VLOOKUP(B64,MCAP!B:P,7,FALSE)</f>
        <v>80874336</v>
      </c>
      <c r="Q64" s="11">
        <f>VLOOKUP(B64,MB!B:O,7,FALSE)</f>
        <v>5.46</v>
      </c>
    </row>
    <row r="65" spans="1:17" x14ac:dyDescent="0.3">
      <c r="A65" s="20" t="s">
        <v>218</v>
      </c>
      <c r="B65" s="20">
        <v>905019</v>
      </c>
      <c r="C65" s="21">
        <f>VLOOKUP(B65,'[2]ESGC PORTFOLIO'!B:M,$C$2,FALSE)</f>
        <v>42.565151889101401</v>
      </c>
      <c r="D65" s="21" t="str">
        <f t="shared" si="0"/>
        <v>C</v>
      </c>
      <c r="E65" s="21">
        <f>VLOOKUP(B65,ESG!A:M,'2010'!$E$2,FALSE)</f>
        <v>78.989952901009801</v>
      </c>
      <c r="F65" s="11" t="b">
        <f t="shared" si="1"/>
        <v>0</v>
      </c>
      <c r="G65" s="13" t="str">
        <f t="shared" si="2"/>
        <v>A</v>
      </c>
      <c r="H65" s="11">
        <f>VLOOKUP(B65,NI!C:P,7,FALSE)</f>
        <v>859000</v>
      </c>
      <c r="I65" s="11">
        <f>VLOOKUP(B65,EBITDA!B:O,7,FALSE)</f>
        <v>9162000</v>
      </c>
      <c r="J65" s="11">
        <f>VLOOKUP(B65,EQIT!B:O,7,FALSE)</f>
        <v>54376000</v>
      </c>
      <c r="K65" s="11">
        <f>VLOOKUP(B65,DEBT!B:O,7,FALSE)</f>
        <v>17882000</v>
      </c>
      <c r="L65" s="11">
        <f>VLOOKUP(B65,REV!B:O,7,FALSE)</f>
        <v>45913000</v>
      </c>
      <c r="M65" s="11">
        <f>VLOOKUP(B65,RoA!B:O,7,FALSE)</f>
        <v>1.22</v>
      </c>
      <c r="N65" s="11">
        <f>VLOOKUP(B65,RoE!B:O,7,FALSE)</f>
        <v>1.51</v>
      </c>
      <c r="O65" s="11">
        <f>VLOOKUP(B65,ASSET!B:P,7,FALSE)</f>
        <v>105309000</v>
      </c>
      <c r="P65" s="11">
        <f>VLOOKUP(B65,MCAP!B:P,7,FALSE)</f>
        <v>111079130</v>
      </c>
      <c r="Q65" s="11">
        <f>VLOOKUP(B65,MB!B:O,7,FALSE)</f>
        <v>2.0699999999999998</v>
      </c>
    </row>
    <row r="66" spans="1:17" x14ac:dyDescent="0.3">
      <c r="A66" s="20" t="s">
        <v>223</v>
      </c>
      <c r="B66" s="20">
        <v>719643</v>
      </c>
      <c r="C66" s="21">
        <f>VLOOKUP(B66,'[2]ESGC PORTFOLIO'!B:M,$C$2,FALSE)</f>
        <v>44.345276187849102</v>
      </c>
      <c r="D66" s="21" t="str">
        <f t="shared" si="0"/>
        <v>C</v>
      </c>
      <c r="E66" s="21">
        <f>VLOOKUP(B66,ESG!A:M,'2010'!$E$2,FALSE)</f>
        <v>85.74937590511</v>
      </c>
      <c r="F66" s="11" t="b">
        <f t="shared" si="1"/>
        <v>0</v>
      </c>
      <c r="G66" s="13" t="str">
        <f t="shared" si="2"/>
        <v>A</v>
      </c>
      <c r="H66" s="11">
        <f>VLOOKUP(B66,NI!C:P,7,FALSE)</f>
        <v>18760000</v>
      </c>
      <c r="I66" s="11">
        <f>VLOOKUP(B66,EBITDA!B:O,7,FALSE)</f>
        <v>27671000</v>
      </c>
      <c r="J66" s="11">
        <f>VLOOKUP(B66,EQIT!B:O,7,FALSE)</f>
        <v>46175000</v>
      </c>
      <c r="K66" s="11">
        <f>VLOOKUP(B66,DEBT!B:O,7,FALSE)</f>
        <v>5939000</v>
      </c>
      <c r="L66" s="11">
        <f>VLOOKUP(B66,REV!B:O,7,FALSE)</f>
        <v>61989000</v>
      </c>
      <c r="M66" s="11">
        <f>VLOOKUP(B66,RoA!B:O,7,FALSE)</f>
        <v>23.04</v>
      </c>
      <c r="N66" s="11">
        <f>VLOOKUP(B66,RoE!B:O,7,FALSE)</f>
        <v>43.76</v>
      </c>
      <c r="O66" s="11">
        <f>VLOOKUP(B66,ASSET!B:P,7,FALSE)</f>
        <v>86113000</v>
      </c>
      <c r="P66" s="11">
        <f>VLOOKUP(B66,MCAP!B:P,7,FALSE)</f>
        <v>241923880</v>
      </c>
      <c r="Q66" s="11">
        <f>VLOOKUP(B66,MB!B:O,7,FALSE)</f>
        <v>3.83</v>
      </c>
    </row>
    <row r="67" spans="1:17" x14ac:dyDescent="0.3">
      <c r="A67" s="20" t="s">
        <v>228</v>
      </c>
      <c r="B67" s="20">
        <v>327998</v>
      </c>
      <c r="C67" s="21">
        <f>VLOOKUP(B67,'[2]ESGC PORTFOLIO'!B:M,$C$2,FALSE)</f>
        <v>43.692748981096102</v>
      </c>
      <c r="D67" s="21" t="str">
        <f t="shared" si="0"/>
        <v>C</v>
      </c>
      <c r="E67" s="21">
        <f>VLOOKUP(B67,ESG!A:M,'2010'!$E$2,FALSE)</f>
        <v>85.822997962192105</v>
      </c>
      <c r="F67" s="11" t="b">
        <f t="shared" si="1"/>
        <v>0</v>
      </c>
      <c r="G67" s="13" t="str">
        <f t="shared" si="2"/>
        <v>A</v>
      </c>
      <c r="H67" s="11">
        <f>VLOOKUP(B67,NI!C:P,7,FALSE)</f>
        <v>3594000</v>
      </c>
      <c r="I67" s="11">
        <f>VLOOKUP(B67,EBITDA!B:O,7,FALSE)</f>
        <v>14072000</v>
      </c>
      <c r="J67" s="11">
        <f>VLOOKUP(B67,EQIT!B:O,7,FALSE)</f>
        <v>47614000</v>
      </c>
      <c r="K67" s="11">
        <f>VLOOKUP(B67,DEBT!B:O,7,FALSE)</f>
        <v>353764000</v>
      </c>
      <c r="L67" s="11">
        <f>VLOOKUP(B67,REV!B:O,7,FALSE)</f>
        <v>37429000</v>
      </c>
      <c r="M67" s="11">
        <f>VLOOKUP(B67,RoA!B:O,7,FALSE)</f>
        <v>1.29</v>
      </c>
      <c r="N67" s="11">
        <f>VLOOKUP(B67,RoE!B:O,7,FALSE)</f>
        <v>7</v>
      </c>
      <c r="O67" s="11">
        <f>VLOOKUP(B67,ASSET!B:P,7,FALSE)</f>
        <v>807698000</v>
      </c>
      <c r="P67" s="11">
        <f>VLOOKUP(B67,MCAP!B:P,7,FALSE)</f>
        <v>41142121</v>
      </c>
      <c r="Q67" s="11">
        <f>VLOOKUP(B67,MB!B:O,7,FALSE)</f>
        <v>0.79</v>
      </c>
    </row>
    <row r="68" spans="1:17" x14ac:dyDescent="0.3">
      <c r="A68" s="20" t="s">
        <v>230</v>
      </c>
      <c r="B68" s="20">
        <v>904878</v>
      </c>
      <c r="C68" s="21">
        <f>VLOOKUP(B68,'[2]ESGC PORTFOLIO'!B:M,$C$2,FALSE)</f>
        <v>43.607225363768002</v>
      </c>
      <c r="D68" s="21" t="str">
        <f t="shared" ref="D68:D131" si="3">IF(C68&gt;75,"A",IF(C68&gt;50,"B",IF(C68&gt;25,"C","D")))</f>
        <v>C</v>
      </c>
      <c r="E68" s="21">
        <f>VLOOKUP(B68,ESG!A:M,'2010'!$E$2,FALSE)</f>
        <v>78.390921315771294</v>
      </c>
      <c r="F68" s="11" t="b">
        <f t="shared" ref="F68:F131" si="4">C68=E68</f>
        <v>0</v>
      </c>
      <c r="G68" s="13" t="str">
        <f t="shared" ref="G68:G131" si="5">IF(E68&gt;75,"A",IF(E68&gt;50,"B",IF(E68&gt;25,"C","D")))</f>
        <v>A</v>
      </c>
      <c r="H68" s="11">
        <f>VLOOKUP(B68,NI!C:P,7,FALSE)</f>
        <v>633000</v>
      </c>
      <c r="I68" s="11">
        <f>VLOOKUP(B68,EBITDA!B:O,7,FALSE)</f>
        <v>1469000</v>
      </c>
      <c r="J68" s="11">
        <f>VLOOKUP(B68,EQIT!B:O,7,FALSE)</f>
        <v>10885000</v>
      </c>
      <c r="K68" s="11">
        <f>VLOOKUP(B68,DEBT!B:O,7,FALSE)</f>
        <v>2729000</v>
      </c>
      <c r="L68" s="11">
        <f>VLOOKUP(B68,REV!B:O,7,FALSE)</f>
        <v>19282000</v>
      </c>
      <c r="M68" s="11">
        <f>VLOOKUP(B68,RoA!B:O,7,FALSE)</f>
        <v>3.28</v>
      </c>
      <c r="N68" s="11">
        <f>VLOOKUP(B68,RoE!B:O,7,FALSE)</f>
        <v>6.13</v>
      </c>
      <c r="O68" s="11">
        <f>VLOOKUP(B68,ASSET!B:P,7,FALSE)</f>
        <v>23958000</v>
      </c>
      <c r="P68" s="11">
        <f>VLOOKUP(B68,MCAP!B:P,7,FALSE)</f>
        <v>21351260</v>
      </c>
      <c r="Q68" s="11">
        <f>VLOOKUP(B68,MB!B:O,7,FALSE)</f>
        <v>1.81</v>
      </c>
    </row>
    <row r="69" spans="1:17" x14ac:dyDescent="0.3">
      <c r="A69" s="20" t="s">
        <v>235</v>
      </c>
      <c r="B69" s="20">
        <v>912160</v>
      </c>
      <c r="C69" s="21">
        <f>VLOOKUP(B69,'[2]ESGC PORTFOLIO'!B:M,$C$2,FALSE)</f>
        <v>47.667102421577098</v>
      </c>
      <c r="D69" s="21" t="str">
        <f t="shared" si="3"/>
        <v>C</v>
      </c>
      <c r="E69" s="21">
        <f>VLOOKUP(B69,ESG!A:M,'2010'!$E$2,FALSE)</f>
        <v>83.273903335616694</v>
      </c>
      <c r="F69" s="11" t="b">
        <f t="shared" si="4"/>
        <v>0</v>
      </c>
      <c r="G69" s="13" t="str">
        <f t="shared" si="5"/>
        <v>A</v>
      </c>
      <c r="H69" s="11">
        <f>VLOOKUP(B69,NI!C:P,7,FALSE)</f>
        <v>2277000</v>
      </c>
      <c r="I69" s="11">
        <f>VLOOKUP(B69,EBITDA!B:O,7,FALSE)</f>
        <v>5227000</v>
      </c>
      <c r="J69" s="11">
        <f>VLOOKUP(B69,EQIT!B:O,7,FALSE)</f>
        <v>13345000</v>
      </c>
      <c r="K69" s="11">
        <f>VLOOKUP(B69,DEBT!B:O,7,FALSE)</f>
        <v>4441000</v>
      </c>
      <c r="L69" s="11">
        <f>VLOOKUP(B69,REV!B:O,7,FALSE)</f>
        <v>9540000</v>
      </c>
      <c r="M69" s="11">
        <f>VLOOKUP(B69,RoA!B:O,7,FALSE)</f>
        <v>10.8</v>
      </c>
      <c r="N69" s="11">
        <f>VLOOKUP(B69,RoE!B:O,7,FALSE)</f>
        <v>18.940000000000001</v>
      </c>
      <c r="O69" s="11">
        <f>VLOOKUP(B69,ASSET!B:P,7,FALSE)</f>
        <v>24226000</v>
      </c>
      <c r="P69" s="11">
        <f>VLOOKUP(B69,MCAP!B:P,7,FALSE)</f>
        <v>30268342</v>
      </c>
      <c r="Q69" s="11">
        <f>VLOOKUP(B69,MB!B:O,7,FALSE)</f>
        <v>2.33</v>
      </c>
    </row>
    <row r="70" spans="1:17" x14ac:dyDescent="0.3">
      <c r="A70" s="20" t="s">
        <v>254</v>
      </c>
      <c r="B70" s="20">
        <v>905677</v>
      </c>
      <c r="C70" s="21">
        <f>VLOOKUP(B70,'[2]ESGC PORTFOLIO'!B:M,$C$2,FALSE)</f>
        <v>47.559538206260299</v>
      </c>
      <c r="D70" s="21" t="str">
        <f t="shared" si="3"/>
        <v>C</v>
      </c>
      <c r="E70" s="21">
        <f>VLOOKUP(B70,ESG!A:M,'2010'!$E$2,FALSE)</f>
        <v>88.362319655763898</v>
      </c>
      <c r="F70" s="11" t="b">
        <f t="shared" si="4"/>
        <v>0</v>
      </c>
      <c r="G70" s="13" t="str">
        <f t="shared" si="5"/>
        <v>A</v>
      </c>
      <c r="H70" s="11">
        <f>VLOOKUP(B70,NI!C:P,7,FALSE)</f>
        <v>6314000</v>
      </c>
      <c r="I70" s="11">
        <f>VLOOKUP(B70,EBITDA!B:O,7,FALSE)</f>
        <v>10801000</v>
      </c>
      <c r="J70" s="11">
        <f>VLOOKUP(B70,EQIT!B:O,7,FALSE)</f>
        <v>21123000</v>
      </c>
      <c r="K70" s="11">
        <f>VLOOKUP(B70,DEBT!B:O,7,FALSE)</f>
        <v>24897000</v>
      </c>
      <c r="L70" s="11">
        <f>VLOOKUP(B70,REV!B:O,7,FALSE)</f>
        <v>57838000</v>
      </c>
      <c r="M70" s="11">
        <f>VLOOKUP(B70,RoA!B:O,7,FALSE)</f>
        <v>12.88</v>
      </c>
      <c r="N70" s="11">
        <f>VLOOKUP(B70,RoE!B:O,7,FALSE)</f>
        <v>33.33</v>
      </c>
      <c r="O70" s="11">
        <f>VLOOKUP(B70,ASSET!B:P,7,FALSE)</f>
        <v>68153000</v>
      </c>
      <c r="P70" s="11">
        <f>VLOOKUP(B70,MCAP!B:P,7,FALSE)</f>
        <v>103286730</v>
      </c>
      <c r="Q70" s="11">
        <f>VLOOKUP(B70,MB!B:O,7,FALSE)</f>
        <v>5.04</v>
      </c>
    </row>
    <row r="71" spans="1:17" x14ac:dyDescent="0.3">
      <c r="A71" s="20" t="s">
        <v>256</v>
      </c>
      <c r="B71" s="20">
        <v>904030</v>
      </c>
      <c r="C71" s="21">
        <f>VLOOKUP(B71,'[2]ESGC PORTFOLIO'!B:M,$C$2,FALSE)</f>
        <v>41.625252141199098</v>
      </c>
      <c r="D71" s="21" t="str">
        <f t="shared" si="3"/>
        <v>C</v>
      </c>
      <c r="E71" s="21">
        <f>VLOOKUP(B71,ESG!A:M,'2010'!$E$2,FALSE)</f>
        <v>81.712042743936607</v>
      </c>
      <c r="F71" s="11" t="b">
        <f t="shared" si="4"/>
        <v>0</v>
      </c>
      <c r="G71" s="13" t="str">
        <f t="shared" si="5"/>
        <v>A</v>
      </c>
      <c r="H71" s="11">
        <f>VLOOKUP(B71,NI!C:P,7,FALSE)</f>
        <v>8254000</v>
      </c>
      <c r="I71" s="11">
        <f>VLOOKUP(B71,EBITDA!B:O,7,FALSE)</f>
        <v>19708000</v>
      </c>
      <c r="J71" s="11">
        <f>VLOOKUP(B71,EQIT!B:O,7,FALSE)</f>
        <v>87761000</v>
      </c>
      <c r="K71" s="11">
        <f>VLOOKUP(B71,DEBT!B:O,7,FALSE)</f>
        <v>44033000</v>
      </c>
      <c r="L71" s="11">
        <f>VLOOKUP(B71,REV!B:O,7,FALSE)</f>
        <v>67809000</v>
      </c>
      <c r="M71" s="11">
        <f>VLOOKUP(B71,RoA!B:O,7,FALSE)</f>
        <v>4.6500000000000004</v>
      </c>
      <c r="N71" s="11">
        <f>VLOOKUP(B71,RoE!B:O,7,FALSE)</f>
        <v>9.2899999999999991</v>
      </c>
      <c r="O71" s="11">
        <f>VLOOKUP(B71,ASSET!B:P,7,FALSE)</f>
        <v>193825000</v>
      </c>
      <c r="P71" s="11">
        <f>VLOOKUP(B71,MCAP!B:P,7,FALSE)</f>
        <v>140290120</v>
      </c>
      <c r="Q71" s="11">
        <f>VLOOKUP(B71,MB!B:O,7,FALSE)</f>
        <v>1.58</v>
      </c>
    </row>
    <row r="72" spans="1:17" x14ac:dyDescent="0.3">
      <c r="A72" s="20" t="s">
        <v>294</v>
      </c>
      <c r="B72" s="20">
        <v>326143</v>
      </c>
      <c r="C72" s="21">
        <f>VLOOKUP(B72,'[2]ESGC PORTFOLIO'!B:M,$C$2,FALSE)</f>
        <v>44.202908986175103</v>
      </c>
      <c r="D72" s="21" t="str">
        <f t="shared" si="3"/>
        <v>C</v>
      </c>
      <c r="E72" s="21">
        <f>VLOOKUP(B72,ESG!A:M,'2010'!$E$2,FALSE)</f>
        <v>86.6201036866359</v>
      </c>
      <c r="F72" s="11" t="b">
        <f t="shared" si="4"/>
        <v>0</v>
      </c>
      <c r="G72" s="13" t="str">
        <f t="shared" si="5"/>
        <v>A</v>
      </c>
      <c r="H72" s="11">
        <f>VLOOKUP(B72,NI!C:P,7,FALSE)</f>
        <v>945600</v>
      </c>
      <c r="I72" s="11">
        <f>VLOOKUP(B72,EBITDA!B:O,7,FALSE)</f>
        <v>1862400</v>
      </c>
      <c r="J72" s="11">
        <f>VLOOKUP(B72,EQIT!B:O,7,FALSE)</f>
        <v>3674700</v>
      </c>
      <c r="K72" s="11">
        <f>VLOOKUP(B72,DEBT!B:O,7,FALSE)</f>
        <v>552000</v>
      </c>
      <c r="L72" s="11">
        <f>VLOOKUP(B72,REV!B:O,7,FALSE)</f>
        <v>10707400</v>
      </c>
      <c r="M72" s="11">
        <f>VLOOKUP(B72,RoA!B:O,7,FALSE)</f>
        <v>16.62</v>
      </c>
      <c r="N72" s="11">
        <f>VLOOKUP(B72,RoE!B:O,7,FALSE)</f>
        <v>28.14</v>
      </c>
      <c r="O72" s="11">
        <f>VLOOKUP(B72,ASSET!B:P,7,FALSE)</f>
        <v>6190600</v>
      </c>
      <c r="P72" s="11">
        <f>VLOOKUP(B72,MCAP!B:P,7,FALSE)</f>
        <v>23859738</v>
      </c>
      <c r="Q72" s="11">
        <f>VLOOKUP(B72,MB!B:O,7,FALSE)</f>
        <v>5.29</v>
      </c>
    </row>
    <row r="73" spans="1:17" x14ac:dyDescent="0.3">
      <c r="A73" s="20" t="s">
        <v>295</v>
      </c>
      <c r="B73" s="20">
        <v>951052</v>
      </c>
      <c r="C73" s="21">
        <f>VLOOKUP(B73,'[2]ESGC PORTFOLIO'!B:M,$C$2,FALSE)</f>
        <v>47.616569654006199</v>
      </c>
      <c r="D73" s="21" t="str">
        <f t="shared" si="3"/>
        <v>C</v>
      </c>
      <c r="E73" s="21">
        <f>VLOOKUP(B73,ESG!A:M,'2010'!$E$2,FALSE)</f>
        <v>86.378972641345797</v>
      </c>
      <c r="F73" s="11" t="b">
        <f t="shared" si="4"/>
        <v>0</v>
      </c>
      <c r="G73" s="13" t="str">
        <f t="shared" si="5"/>
        <v>A</v>
      </c>
      <c r="H73" s="11">
        <f>VLOOKUP(B73,NI!C:P,7,FALSE)</f>
        <v>1540000</v>
      </c>
      <c r="I73" s="11">
        <f>VLOOKUP(B73,EBITDA!B:O,7,FALSE)</f>
        <v>2752000</v>
      </c>
      <c r="J73" s="11">
        <f>VLOOKUP(B73,EQIT!B:O,7,FALSE)</f>
        <v>17787000</v>
      </c>
      <c r="K73" s="11">
        <f>VLOOKUP(B73,DEBT!B:O,7,FALSE)</f>
        <v>32591000</v>
      </c>
      <c r="L73" s="11">
        <f>VLOOKUP(B73,REV!B:O,7,FALSE)</f>
        <v>9679000</v>
      </c>
      <c r="M73" s="11">
        <f>VLOOKUP(B73,RoA!B:O,7,FALSE)</f>
        <v>1.1200000000000001</v>
      </c>
      <c r="N73" s="11">
        <f>VLOOKUP(B73,RoE!B:O,7,FALSE)</f>
        <v>9.5399999999999991</v>
      </c>
      <c r="O73" s="11">
        <f>VLOOKUP(B73,ASSET!B:P,7,FALSE)</f>
        <v>158719000</v>
      </c>
      <c r="P73" s="11">
        <f>VLOOKUP(B73,MCAP!B:P,7,FALSE)</f>
        <v>23246203</v>
      </c>
      <c r="Q73" s="11">
        <f>VLOOKUP(B73,MB!B:O,7,FALSE)</f>
        <v>1.1200000000000001</v>
      </c>
    </row>
    <row r="74" spans="1:17" x14ac:dyDescent="0.3">
      <c r="A74" s="20" t="s">
        <v>298</v>
      </c>
      <c r="B74" s="20">
        <v>541900</v>
      </c>
      <c r="C74" s="21">
        <f>VLOOKUP(B74,'[2]ESGC PORTFOLIO'!B:M,$C$2,FALSE)</f>
        <v>48.161431970208902</v>
      </c>
      <c r="D74" s="21" t="str">
        <f t="shared" si="3"/>
        <v>C</v>
      </c>
      <c r="E74" s="21">
        <f>VLOOKUP(B74,ESG!A:M,'2010'!$E$2,FALSE)</f>
        <v>85.734628646300195</v>
      </c>
      <c r="F74" s="11" t="b">
        <f t="shared" si="4"/>
        <v>0</v>
      </c>
      <c r="G74" s="13" t="str">
        <f t="shared" si="5"/>
        <v>A</v>
      </c>
      <c r="H74" s="11">
        <f>VLOOKUP(B74,NI!C:P,7,FALSE)</f>
        <v>714000</v>
      </c>
      <c r="I74" s="11">
        <f>VLOOKUP(B74,EBITDA!B:O,7,FALSE)</f>
        <v>1727000</v>
      </c>
      <c r="J74" s="11">
        <f>VLOOKUP(B74,EQIT!B:O,7,FALSE)</f>
        <v>4548000</v>
      </c>
      <c r="K74" s="11">
        <f>VLOOKUP(B74,DEBT!B:O,7,FALSE)</f>
        <v>1871000</v>
      </c>
      <c r="L74" s="11">
        <f>VLOOKUP(B74,REV!B:O,7,FALSE)</f>
        <v>5985000</v>
      </c>
      <c r="M74" s="11">
        <f>VLOOKUP(B74,RoA!B:O,7,FALSE)</f>
        <v>7.3</v>
      </c>
      <c r="N74" s="11">
        <f>VLOOKUP(B74,RoE!B:O,7,FALSE)</f>
        <v>16.420000000000002</v>
      </c>
      <c r="O74" s="11">
        <f>VLOOKUP(B74,ASSET!B:P,7,FALSE)</f>
        <v>11232000</v>
      </c>
      <c r="P74" s="11">
        <f>VLOOKUP(B74,MCAP!B:P,7,FALSE)</f>
        <v>13358520</v>
      </c>
      <c r="Q74" s="11">
        <f>VLOOKUP(B74,MB!B:O,7,FALSE)</f>
        <v>2.63</v>
      </c>
    </row>
    <row r="75" spans="1:17" x14ac:dyDescent="0.3">
      <c r="A75" s="20" t="s">
        <v>314</v>
      </c>
      <c r="B75" s="20">
        <v>277487</v>
      </c>
      <c r="C75" s="21">
        <f>VLOOKUP(B75,'[2]ESGC PORTFOLIO'!B:M,$C$2,FALSE)</f>
        <v>40.861978263383001</v>
      </c>
      <c r="D75" s="21" t="str">
        <f t="shared" si="3"/>
        <v>C</v>
      </c>
      <c r="E75" s="21">
        <f>VLOOKUP(B75,ESG!A:M,'2010'!$E$2,FALSE)</f>
        <v>76.168400971210502</v>
      </c>
      <c r="F75" s="11" t="b">
        <f t="shared" si="4"/>
        <v>0</v>
      </c>
      <c r="G75" s="13" t="str">
        <f t="shared" si="5"/>
        <v>A</v>
      </c>
      <c r="H75" s="11">
        <f>VLOOKUP(B75,NI!C:P,7,FALSE)</f>
        <v>3488000</v>
      </c>
      <c r="I75" s="11">
        <f>VLOOKUP(B75,EBITDA!B:O,7,FALSE)</f>
        <v>7624000</v>
      </c>
      <c r="J75" s="11">
        <f>VLOOKUP(B75,EQIT!B:O,7,FALSE)</f>
        <v>7979000</v>
      </c>
      <c r="K75" s="11">
        <f>VLOOKUP(B75,DEBT!B:O,7,FALSE)</f>
        <v>10846000</v>
      </c>
      <c r="L75" s="11">
        <f>VLOOKUP(B75,REV!B:O,7,FALSE)</f>
        <v>49449000</v>
      </c>
      <c r="M75" s="11">
        <f>VLOOKUP(B75,RoA!B:O,7,FALSE)</f>
        <v>11.29</v>
      </c>
      <c r="N75" s="11">
        <f>VLOOKUP(B75,RoE!B:O,7,FALSE)</f>
        <v>44.69</v>
      </c>
      <c r="O75" s="11">
        <f>VLOOKUP(B75,ASSET!B:P,7,FALSE)</f>
        <v>33500000</v>
      </c>
      <c r="P75" s="11">
        <f>VLOOKUP(B75,MCAP!B:P,7,FALSE)</f>
        <v>71926780</v>
      </c>
      <c r="Q75" s="11">
        <f>VLOOKUP(B75,MB!B:O,7,FALSE)</f>
        <v>8.2200000000000006</v>
      </c>
    </row>
    <row r="76" spans="1:17" x14ac:dyDescent="0.3">
      <c r="A76" s="20" t="s">
        <v>316</v>
      </c>
      <c r="B76" s="20">
        <v>702635</v>
      </c>
      <c r="C76" s="21">
        <f>VLOOKUP(B76,'[2]ESGC PORTFOLIO'!B:M,$C$2,FALSE)</f>
        <v>44.018916809629602</v>
      </c>
      <c r="D76" s="21" t="str">
        <f t="shared" si="3"/>
        <v>C</v>
      </c>
      <c r="E76" s="21">
        <f>VLOOKUP(B76,ESG!A:M,'2010'!$E$2,FALSE)</f>
        <v>78.578374159799694</v>
      </c>
      <c r="F76" s="11" t="b">
        <f t="shared" si="4"/>
        <v>0</v>
      </c>
      <c r="G76" s="13" t="str">
        <f t="shared" si="5"/>
        <v>A</v>
      </c>
      <c r="H76" s="11">
        <f>VLOOKUP(B76,NI!C:P,7,FALSE)</f>
        <v>4634000</v>
      </c>
      <c r="I76" s="11">
        <f>VLOOKUP(B76,EBITDA!B:O,7,FALSE)</f>
        <v>8928000</v>
      </c>
      <c r="J76" s="11">
        <f>VLOOKUP(B76,EQIT!B:O,7,FALSE)</f>
        <v>25545000</v>
      </c>
      <c r="K76" s="11">
        <f>VLOOKUP(B76,DEBT!B:O,7,FALSE)</f>
        <v>11142000</v>
      </c>
      <c r="L76" s="11">
        <f>VLOOKUP(B76,REV!B:O,7,FALSE)</f>
        <v>94178000</v>
      </c>
      <c r="M76" s="11">
        <f>VLOOKUP(B76,RoA!B:O,7,FALSE)</f>
        <v>8.1</v>
      </c>
      <c r="N76" s="11">
        <f>VLOOKUP(B76,RoE!B:O,7,FALSE)</f>
        <v>18.96</v>
      </c>
      <c r="O76" s="11">
        <f>VLOOKUP(B76,ASSET!B:P,7,FALSE)</f>
        <v>63063000</v>
      </c>
      <c r="P76" s="11">
        <f>VLOOKUP(B76,MCAP!B:P,7,FALSE)</f>
        <v>39215460</v>
      </c>
      <c r="Q76" s="11">
        <f>VLOOKUP(B76,MB!B:O,7,FALSE)</f>
        <v>1.54</v>
      </c>
    </row>
    <row r="77" spans="1:17" x14ac:dyDescent="0.3">
      <c r="A77" s="20" t="s">
        <v>321</v>
      </c>
      <c r="B77" s="20">
        <v>945384</v>
      </c>
      <c r="C77" s="21">
        <f>VLOOKUP(B77,'[2]ESGC PORTFOLIO'!B:M,$C$2,FALSE)</f>
        <v>38.835033031341503</v>
      </c>
      <c r="D77" s="21" t="str">
        <f t="shared" si="3"/>
        <v>C</v>
      </c>
      <c r="E77" s="21">
        <f>VLOOKUP(B77,ESG!A:M,'2010'!$E$2,FALSE)</f>
        <v>75.835203677362102</v>
      </c>
      <c r="F77" s="11" t="b">
        <f t="shared" si="4"/>
        <v>0</v>
      </c>
      <c r="G77" s="13" t="str">
        <f t="shared" si="5"/>
        <v>A</v>
      </c>
      <c r="H77" s="11">
        <f>VLOOKUP(B77,NI!C:P,7,FALSE)</f>
        <v>2549000</v>
      </c>
      <c r="I77" s="11">
        <f>VLOOKUP(B77,EBITDA!B:O,7,FALSE)</f>
        <v>31002000</v>
      </c>
      <c r="J77" s="11">
        <f>VLOOKUP(B77,EQIT!B:O,7,FALSE)</f>
        <v>38569000</v>
      </c>
      <c r="K77" s="11">
        <f>VLOOKUP(B77,DEBT!B:O,7,FALSE)</f>
        <v>52794000</v>
      </c>
      <c r="L77" s="11">
        <f>VLOOKUP(B77,REV!B:O,7,FALSE)</f>
        <v>106565000</v>
      </c>
      <c r="M77" s="11">
        <f>VLOOKUP(B77,RoA!B:O,7,FALSE)</f>
        <v>1.87</v>
      </c>
      <c r="N77" s="11">
        <f>VLOOKUP(B77,RoE!B:O,7,FALSE)</f>
        <v>6.38</v>
      </c>
      <c r="O77" s="11">
        <f>VLOOKUP(B77,ASSET!B:P,7,FALSE)</f>
        <v>220005000</v>
      </c>
      <c r="P77" s="11">
        <f>VLOOKUP(B77,MCAP!B:P,7,FALSE)</f>
        <v>101188427</v>
      </c>
      <c r="Q77" s="11">
        <f>VLOOKUP(B77,MB!B:O,7,FALSE)</f>
        <v>2.35</v>
      </c>
    </row>
    <row r="78" spans="1:17" x14ac:dyDescent="0.3">
      <c r="A78" s="20" t="s">
        <v>329</v>
      </c>
      <c r="B78" s="20">
        <v>916548</v>
      </c>
      <c r="C78" s="21">
        <f>VLOOKUP(B78,'[2]ESGC PORTFOLIO'!B:M,$C$2,FALSE)</f>
        <v>42.901739259699703</v>
      </c>
      <c r="D78" s="21" t="str">
        <f t="shared" si="3"/>
        <v>C</v>
      </c>
      <c r="E78" s="21">
        <f>VLOOKUP(B78,ESG!A:M,'2010'!$E$2,FALSE)</f>
        <v>84.613002328923201</v>
      </c>
      <c r="F78" s="11" t="b">
        <f t="shared" si="4"/>
        <v>0</v>
      </c>
      <c r="G78" s="13" t="str">
        <f t="shared" si="5"/>
        <v>A</v>
      </c>
      <c r="H78" s="11">
        <f>VLOOKUP(B78,NI!C:P,7,FALSE)</f>
        <v>16389000</v>
      </c>
      <c r="I78" s="11">
        <f>VLOOKUP(B78,EBITDA!B:O,7,FALSE)</f>
        <v>33384000</v>
      </c>
      <c r="J78" s="11">
        <f>VLOOKUP(B78,EQIT!B:O,7,FALSE)</f>
        <v>68542000</v>
      </c>
      <c r="K78" s="11">
        <f>VLOOKUP(B78,DEBT!B:O,7,FALSE)</f>
        <v>49597000</v>
      </c>
      <c r="L78" s="11">
        <f>VLOOKUP(B78,REV!B:O,7,FALSE)</f>
        <v>421849000</v>
      </c>
      <c r="M78" s="11">
        <f>VLOOKUP(B78,RoA!B:O,7,FALSE)</f>
        <v>10.17</v>
      </c>
      <c r="N78" s="11">
        <f>VLOOKUP(B78,RoE!B:O,7,FALSE)</f>
        <v>23.58</v>
      </c>
      <c r="O78" s="11">
        <f>VLOOKUP(B78,ASSET!B:P,7,FALSE)</f>
        <v>180336000</v>
      </c>
      <c r="P78" s="11">
        <f>VLOOKUP(B78,MCAP!B:P,7,FALSE)</f>
        <v>189617880</v>
      </c>
      <c r="Q78" s="11">
        <f>VLOOKUP(B78,MB!B:O,7,FALSE)</f>
        <v>2.84</v>
      </c>
    </row>
    <row r="79" spans="1:17" x14ac:dyDescent="0.3">
      <c r="A79" s="20" t="s">
        <v>334</v>
      </c>
      <c r="B79" s="20">
        <v>906195</v>
      </c>
      <c r="C79" s="21">
        <f>VLOOKUP(B79,'[2]ESGC PORTFOLIO'!B:M,$C$2,FALSE)</f>
        <v>41.512536440880098</v>
      </c>
      <c r="D79" s="21" t="str">
        <f t="shared" si="3"/>
        <v>C</v>
      </c>
      <c r="E79" s="21">
        <f>VLOOKUP(B79,ESG!A:M,'2010'!$E$2,FALSE)</f>
        <v>80.812683501229401</v>
      </c>
      <c r="F79" s="11" t="b">
        <f t="shared" si="4"/>
        <v>0</v>
      </c>
      <c r="G79" s="13" t="str">
        <f t="shared" si="5"/>
        <v>A</v>
      </c>
      <c r="H79" s="11">
        <f>VLOOKUP(B79,NI!C:P,7,FALSE)</f>
        <v>11632000</v>
      </c>
      <c r="I79" s="11">
        <f>VLOOKUP(B79,EBITDA!B:O,7,FALSE)</f>
        <v>25616000</v>
      </c>
      <c r="J79" s="11">
        <f>VLOOKUP(B79,EQIT!B:O,7,FALSE)</f>
        <v>117719000</v>
      </c>
      <c r="K79" s="11">
        <f>VLOOKUP(B79,DEBT!B:O,7,FALSE)</f>
        <v>212384000</v>
      </c>
      <c r="L79" s="11">
        <f>VLOOKUP(B79,REV!B:O,7,FALSE)</f>
        <v>94189000</v>
      </c>
      <c r="M79" s="11">
        <f>VLOOKUP(B79,RoA!B:O,7,FALSE)</f>
        <v>1.26</v>
      </c>
      <c r="N79" s="11">
        <f>VLOOKUP(B79,RoE!B:O,7,FALSE)</f>
        <v>10.53</v>
      </c>
      <c r="O79" s="11">
        <f>VLOOKUP(B79,ASSET!B:P,7,FALSE)</f>
        <v>1258128000</v>
      </c>
      <c r="P79" s="11">
        <f>VLOOKUP(B79,MCAP!B:P,7,FALSE)</f>
        <v>163078157</v>
      </c>
      <c r="Q79" s="11">
        <f>VLOOKUP(B79,MB!B:O,7,FALSE)</f>
        <v>1.18</v>
      </c>
    </row>
    <row r="80" spans="1:17" x14ac:dyDescent="0.3">
      <c r="A80" s="20" t="s">
        <v>342</v>
      </c>
      <c r="B80" s="20">
        <v>905010</v>
      </c>
      <c r="C80" s="21">
        <f>VLOOKUP(B80,'[2]ESGC PORTFOLIO'!B:M,$C$2,FALSE)</f>
        <v>40.991031341198699</v>
      </c>
      <c r="D80" s="21" t="str">
        <f t="shared" si="3"/>
        <v>C</v>
      </c>
      <c r="E80" s="21">
        <f>VLOOKUP(B80,ESG!A:M,'2010'!$E$2,FALSE)</f>
        <v>76.662913746227304</v>
      </c>
      <c r="F80" s="11" t="b">
        <f t="shared" si="4"/>
        <v>0</v>
      </c>
      <c r="G80" s="13" t="str">
        <f t="shared" si="5"/>
        <v>A</v>
      </c>
      <c r="H80" s="11">
        <f>VLOOKUP(B80,NI!C:P,7,FALSE)</f>
        <v>751593</v>
      </c>
      <c r="I80" s="11">
        <f>VLOOKUP(B80,EBITDA!B:O,7,FALSE)</f>
        <v>2544998</v>
      </c>
      <c r="J80" s="11">
        <f>VLOOKUP(B80,EQIT!B:O,7,FALSE)</f>
        <v>8083519</v>
      </c>
      <c r="K80" s="11">
        <f>VLOOKUP(B80,DEBT!B:O,7,FALSE)</f>
        <v>9784959</v>
      </c>
      <c r="L80" s="11">
        <f>VLOOKUP(B80,REV!B:O,7,FALSE)</f>
        <v>10299808</v>
      </c>
      <c r="M80" s="11">
        <f>VLOOKUP(B80,RoA!B:O,7,FALSE)</f>
        <v>4.08</v>
      </c>
      <c r="N80" s="11">
        <f>VLOOKUP(B80,RoE!B:O,7,FALSE)</f>
        <v>9.7799999999999994</v>
      </c>
      <c r="O80" s="11">
        <f>VLOOKUP(B80,ASSET!B:P,7,FALSE)</f>
        <v>27387690</v>
      </c>
      <c r="P80" s="11">
        <f>VLOOKUP(B80,MCAP!B:P,7,FALSE)</f>
        <v>11358960</v>
      </c>
      <c r="Q80" s="11">
        <f>VLOOKUP(B80,MB!B:O,7,FALSE)</f>
        <v>1.32</v>
      </c>
    </row>
    <row r="81" spans="1:17" x14ac:dyDescent="0.3">
      <c r="A81" s="20" t="s">
        <v>8</v>
      </c>
      <c r="B81" s="20">
        <v>933185</v>
      </c>
      <c r="C81" s="21">
        <f>VLOOKUP(B81,'[2]ESGC PORTFOLIO'!B:M,$C$2,FALSE)</f>
        <v>58.328971975660103</v>
      </c>
      <c r="D81" s="21" t="str">
        <f t="shared" si="3"/>
        <v>B</v>
      </c>
      <c r="E81" s="21">
        <f>VLOOKUP(B81,ESG!A:M,'2010'!$E$2,FALSE)</f>
        <v>58.328971975660103</v>
      </c>
      <c r="F81" s="11" t="b">
        <f t="shared" si="4"/>
        <v>1</v>
      </c>
      <c r="G81" s="23" t="str">
        <f t="shared" si="5"/>
        <v>B</v>
      </c>
      <c r="H81" s="11">
        <f>VLOOKUP(B81,NI!C:P,7,FALSE)</f>
        <v>2344000</v>
      </c>
      <c r="I81" s="11">
        <f>VLOOKUP(B81,EBITDA!B:O,7,FALSE)</f>
        <v>3816000</v>
      </c>
      <c r="J81" s="11">
        <f>VLOOKUP(B81,EQIT!B:O,7,FALSE)</f>
        <v>11023000</v>
      </c>
      <c r="K81" s="11">
        <f>VLOOKUP(B81,DEBT!B:O,7,FALSE)</f>
        <v>3038000</v>
      </c>
      <c r="L81" s="11">
        <f>VLOOKUP(B81,REV!B:O,7,FALSE)</f>
        <v>21191000</v>
      </c>
      <c r="M81" s="11">
        <f>VLOOKUP(B81,RoA!B:O,7,FALSE)</f>
        <v>2.64</v>
      </c>
      <c r="N81" s="11">
        <f>VLOOKUP(B81,RoE!B:O,7,FALSE)</f>
        <v>23.35</v>
      </c>
      <c r="O81" s="11">
        <f>VLOOKUP(B81,ASSET!B:P,7,FALSE)</f>
        <v>101039000</v>
      </c>
      <c r="P81" s="11">
        <f>VLOOKUP(B81,MCAP!B:P,7,FALSE)</f>
        <v>26502970</v>
      </c>
      <c r="Q81" s="11">
        <f>VLOOKUP(B81,MB!B:O,7,FALSE)</f>
        <v>2.29</v>
      </c>
    </row>
    <row r="82" spans="1:17" x14ac:dyDescent="0.3">
      <c r="A82" s="20" t="s">
        <v>12</v>
      </c>
      <c r="B82" s="20">
        <v>130298</v>
      </c>
      <c r="C82" s="21">
        <f>VLOOKUP(B82,'[2]ESGC PORTFOLIO'!B:M,$C$2,FALSE)</f>
        <v>50.438409710605001</v>
      </c>
      <c r="D82" s="21" t="str">
        <f t="shared" si="3"/>
        <v>B</v>
      </c>
      <c r="E82" s="21">
        <f>VLOOKUP(B82,ESG!A:M,'2010'!$E$2,FALSE)</f>
        <v>50.438409710605001</v>
      </c>
      <c r="F82" s="11" t="b">
        <f t="shared" si="4"/>
        <v>1</v>
      </c>
      <c r="G82" s="23" t="str">
        <f t="shared" si="5"/>
        <v>B</v>
      </c>
      <c r="H82" s="11">
        <f>VLOOKUP(B82,NI!C:P,7,FALSE)</f>
        <v>323720</v>
      </c>
      <c r="I82" s="11">
        <f>VLOOKUP(B82,EBITDA!B:O,7,FALSE)</f>
        <v>513214</v>
      </c>
      <c r="J82" s="11">
        <f>VLOOKUP(B82,EQIT!B:O,7,FALSE)</f>
        <v>1416074</v>
      </c>
      <c r="K82" s="11">
        <f>VLOOKUP(B82,DEBT!B:O,7,FALSE)</f>
        <v>860910</v>
      </c>
      <c r="L82" s="11">
        <f>VLOOKUP(B82,REV!B:O,7,FALSE)</f>
        <v>2362764</v>
      </c>
      <c r="M82" s="11">
        <f>VLOOKUP(B82,RoA!B:O,7,FALSE)</f>
        <v>11.94</v>
      </c>
      <c r="N82" s="11">
        <f>VLOOKUP(B82,RoE!B:O,7,FALSE)</f>
        <v>24.69</v>
      </c>
      <c r="O82" s="11">
        <f>VLOOKUP(B82,ASSET!B:P,7,FALSE)</f>
        <v>3003452</v>
      </c>
      <c r="P82" s="11">
        <f>VLOOKUP(B82,MCAP!B:P,7,FALSE)</f>
        <v>5109112</v>
      </c>
      <c r="Q82" s="11">
        <f>VLOOKUP(B82,MB!B:O,7,FALSE)</f>
        <v>2.85</v>
      </c>
    </row>
    <row r="83" spans="1:17" x14ac:dyDescent="0.3">
      <c r="A83" s="20" t="s">
        <v>14</v>
      </c>
      <c r="B83" s="20">
        <v>906979</v>
      </c>
      <c r="C83" s="21">
        <f>VLOOKUP(B83,'[2]ESGC PORTFOLIO'!B:M,$C$2,FALSE)</f>
        <v>55.332300183340699</v>
      </c>
      <c r="D83" s="21" t="str">
        <f t="shared" si="3"/>
        <v>B</v>
      </c>
      <c r="E83" s="21">
        <f>VLOOKUP(B83,ESG!A:M,'2010'!$E$2,FALSE)</f>
        <v>55.332300183340699</v>
      </c>
      <c r="F83" s="11" t="b">
        <f t="shared" si="4"/>
        <v>1</v>
      </c>
      <c r="G83" s="23" t="str">
        <f t="shared" si="5"/>
        <v>B</v>
      </c>
      <c r="H83" s="11">
        <f>VLOOKUP(B83,NI!C:P,7,FALSE)</f>
        <v>287600</v>
      </c>
      <c r="I83" s="11">
        <f>VLOOKUP(B83,EBITDA!B:O,7,FALSE)</f>
        <v>866800</v>
      </c>
      <c r="J83" s="11">
        <f>VLOOKUP(B83,EQIT!B:O,7,FALSE)</f>
        <v>2893600</v>
      </c>
      <c r="K83" s="11">
        <f>VLOOKUP(B83,DEBT!B:O,7,FALSE)</f>
        <v>2752100</v>
      </c>
      <c r="L83" s="11">
        <f>VLOOKUP(B83,REV!B:O,7,FALSE)</f>
        <v>3416100</v>
      </c>
      <c r="M83" s="11">
        <f>VLOOKUP(B83,RoA!B:O,7,FALSE)</f>
        <v>4.17</v>
      </c>
      <c r="N83" s="11">
        <f>VLOOKUP(B83,RoE!B:O,7,FALSE)</f>
        <v>10.15</v>
      </c>
      <c r="O83" s="11">
        <f>VLOOKUP(B83,ASSET!B:P,7,FALSE)</f>
        <v>9282900</v>
      </c>
      <c r="P83" s="11">
        <f>VLOOKUP(B83,MCAP!B:P,7,FALSE)</f>
        <v>4077569</v>
      </c>
      <c r="Q83" s="11">
        <f>VLOOKUP(B83,MB!B:O,7,FALSE)</f>
        <v>1.38</v>
      </c>
    </row>
    <row r="84" spans="1:17" x14ac:dyDescent="0.3">
      <c r="A84" s="20" t="s">
        <v>23</v>
      </c>
      <c r="B84" s="20">
        <v>680902</v>
      </c>
      <c r="C84" s="21">
        <f>VLOOKUP(B84,'[2]ESGC PORTFOLIO'!B:M,$C$2,FALSE)</f>
        <v>56.278632731577297</v>
      </c>
      <c r="D84" s="21" t="str">
        <f t="shared" si="3"/>
        <v>B</v>
      </c>
      <c r="E84" s="21">
        <f>VLOOKUP(B84,ESG!A:M,'2010'!$E$2,FALSE)</f>
        <v>56.278632731577297</v>
      </c>
      <c r="F84" s="11" t="b">
        <f t="shared" si="4"/>
        <v>1</v>
      </c>
      <c r="G84" s="23" t="str">
        <f t="shared" si="5"/>
        <v>B</v>
      </c>
      <c r="H84" s="11">
        <f>VLOOKUP(B84,NI!C:P,7,FALSE)</f>
        <v>372936</v>
      </c>
      <c r="I84" s="11">
        <f>VLOOKUP(B84,EBITDA!B:O,7,FALSE)</f>
        <v>1245962</v>
      </c>
      <c r="J84" s="11">
        <f>VLOOKUP(B84,EQIT!B:O,7,FALSE)</f>
        <v>3501444</v>
      </c>
      <c r="K84" s="11">
        <f>VLOOKUP(B84,DEBT!B:O,7,FALSE)</f>
        <v>5587388</v>
      </c>
      <c r="L84" s="11">
        <f>VLOOKUP(B84,REV!B:O,7,FALSE)</f>
        <v>1985335</v>
      </c>
      <c r="M84" s="11">
        <f>VLOOKUP(B84,RoA!B:O,7,FALSE)</f>
        <v>5.61</v>
      </c>
      <c r="N84" s="11">
        <f>VLOOKUP(B84,RoE!B:O,7,FALSE)</f>
        <v>10.94</v>
      </c>
      <c r="O84" s="11">
        <f>VLOOKUP(B84,ASSET!B:P,7,FALSE)</f>
        <v>10289530</v>
      </c>
      <c r="P84" s="11">
        <f>VLOOKUP(B84,MCAP!B:P,7,FALSE)</f>
        <v>20587692</v>
      </c>
      <c r="Q84" s="11">
        <f>VLOOKUP(B84,MB!B:O,7,FALSE)</f>
        <v>5.74</v>
      </c>
    </row>
    <row r="85" spans="1:17" x14ac:dyDescent="0.3">
      <c r="A85" s="20" t="s">
        <v>32</v>
      </c>
      <c r="B85" s="20">
        <v>132808</v>
      </c>
      <c r="C85" s="21">
        <f>VLOOKUP(B85,'[2]ESGC PORTFOLIO'!B:M,$C$2,FALSE)</f>
        <v>59.4036075419626</v>
      </c>
      <c r="D85" s="21" t="str">
        <f t="shared" si="3"/>
        <v>B</v>
      </c>
      <c r="E85" s="21">
        <f>VLOOKUP(B85,ESG!A:M,'2010'!$E$2,FALSE)</f>
        <v>59.4036075419626</v>
      </c>
      <c r="F85" s="11" t="b">
        <f t="shared" si="4"/>
        <v>1</v>
      </c>
      <c r="G85" s="23" t="str">
        <f t="shared" si="5"/>
        <v>B</v>
      </c>
      <c r="H85" s="11">
        <f>VLOOKUP(B85,NI!C:P,7,FALSE)</f>
        <v>-125318</v>
      </c>
      <c r="I85" s="11">
        <f>VLOOKUP(B85,EBITDA!B:O,7,FALSE)</f>
        <v>577426</v>
      </c>
      <c r="J85" s="11">
        <f>VLOOKUP(B85,EQIT!B:O,7,FALSE)</f>
        <v>389027</v>
      </c>
      <c r="K85" s="11">
        <f>VLOOKUP(B85,DEBT!B:O,7,FALSE)</f>
        <v>5504801</v>
      </c>
      <c r="L85" s="11">
        <f>VLOOKUP(B85,REV!B:O,7,FALSE)</f>
        <v>1144934</v>
      </c>
      <c r="M85" s="11">
        <f>VLOOKUP(B85,RoA!B:O,7,FALSE)</f>
        <v>1.73</v>
      </c>
      <c r="N85" s="11">
        <f>VLOOKUP(B85,RoE!B:O,7,FALSE)</f>
        <v>-25.85</v>
      </c>
      <c r="O85" s="11">
        <f>VLOOKUP(B85,ASSET!B:P,7,FALSE)</f>
        <v>7320416</v>
      </c>
      <c r="P85" s="11">
        <f>VLOOKUP(B85,MCAP!B:P,7,FALSE)</f>
        <v>3039892</v>
      </c>
      <c r="Q85" s="11">
        <f>VLOOKUP(B85,MB!B:O,7,FALSE)</f>
        <v>6.82</v>
      </c>
    </row>
    <row r="86" spans="1:17" x14ac:dyDescent="0.3">
      <c r="A86" s="20" t="s">
        <v>45</v>
      </c>
      <c r="B86" s="20">
        <v>932060</v>
      </c>
      <c r="C86" s="21">
        <f>VLOOKUP(B86,'[2]ESGC PORTFOLIO'!B:M,$C$2,FALSE)</f>
        <v>65.3814711238293</v>
      </c>
      <c r="D86" s="21" t="str">
        <f t="shared" si="3"/>
        <v>B</v>
      </c>
      <c r="E86" s="21">
        <f>VLOOKUP(B86,ESG!A:M,'2010'!$E$2,FALSE)</f>
        <v>65.3814711238293</v>
      </c>
      <c r="F86" s="11" t="b">
        <f t="shared" si="4"/>
        <v>1</v>
      </c>
      <c r="G86" s="23" t="str">
        <f t="shared" si="5"/>
        <v>B</v>
      </c>
      <c r="H86" s="11">
        <f>VLOOKUP(B86,NI!C:P,7,FALSE)</f>
        <v>468000</v>
      </c>
      <c r="I86" s="11">
        <f>VLOOKUP(B86,EBITDA!B:O,7,FALSE)</f>
        <v>1016400</v>
      </c>
      <c r="J86" s="11">
        <f>VLOOKUP(B86,EQIT!B:O,7,FALSE)</f>
        <v>1518000</v>
      </c>
      <c r="K86" s="11">
        <f>VLOOKUP(B86,DEBT!B:O,7,FALSE)</f>
        <v>2812300</v>
      </c>
      <c r="L86" s="11">
        <f>VLOOKUP(B86,REV!B:O,7,FALSE)</f>
        <v>7636700</v>
      </c>
      <c r="M86" s="11">
        <f>VLOOKUP(B86,RoA!B:O,7,FALSE)</f>
        <v>8.42</v>
      </c>
      <c r="N86" s="11">
        <f>VLOOKUP(B86,RoE!B:O,7,FALSE)</f>
        <v>30.2</v>
      </c>
      <c r="O86" s="11">
        <f>VLOOKUP(B86,ASSET!B:P,7,FALSE)</f>
        <v>6893100</v>
      </c>
      <c r="P86" s="11">
        <f>VLOOKUP(B86,MCAP!B:P,7,FALSE)</f>
        <v>5857689</v>
      </c>
      <c r="Q86" s="11">
        <f>VLOOKUP(B86,MB!B:O,7,FALSE)</f>
        <v>3.62</v>
      </c>
    </row>
    <row r="87" spans="1:17" x14ac:dyDescent="0.3">
      <c r="A87" s="20" t="s">
        <v>52</v>
      </c>
      <c r="B87" s="20">
        <v>929302</v>
      </c>
      <c r="C87" s="21">
        <f>VLOOKUP(B87,'[2]ESGC PORTFOLIO'!B:M,$C$2,FALSE)</f>
        <v>69.1461368366285</v>
      </c>
      <c r="D87" s="21" t="str">
        <f t="shared" si="3"/>
        <v>B</v>
      </c>
      <c r="E87" s="21">
        <f>VLOOKUP(B87,ESG!A:M,'2010'!$E$2,FALSE)</f>
        <v>69.1461368366285</v>
      </c>
      <c r="F87" s="11" t="b">
        <f t="shared" si="4"/>
        <v>1</v>
      </c>
      <c r="G87" s="23" t="str">
        <f t="shared" si="5"/>
        <v>B</v>
      </c>
      <c r="H87" s="11">
        <f>VLOOKUP(B87,NI!C:P,7,FALSE)</f>
        <v>1317000</v>
      </c>
      <c r="I87" s="11">
        <f>VLOOKUP(B87,EBITDA!B:O,7,FALSE)</f>
        <v>3215000</v>
      </c>
      <c r="J87" s="11">
        <f>VLOOKUP(B87,EQIT!B:O,7,FALSE)</f>
        <v>6320000</v>
      </c>
      <c r="K87" s="11">
        <f>VLOOKUP(B87,DEBT!B:O,7,FALSE)</f>
        <v>1802000</v>
      </c>
      <c r="L87" s="11">
        <f>VLOOKUP(B87,REV!B:O,7,FALSE)</f>
        <v>49694000</v>
      </c>
      <c r="M87" s="11">
        <f>VLOOKUP(B87,RoA!B:O,7,FALSE)</f>
        <v>8.09</v>
      </c>
      <c r="N87" s="11">
        <f>VLOOKUP(B87,RoE!B:O,7,FALSE)</f>
        <v>24.03</v>
      </c>
      <c r="O87" s="11">
        <f>VLOOKUP(B87,ASSET!B:P,7,FALSE)</f>
        <v>18283000</v>
      </c>
      <c r="P87" s="11">
        <f>VLOOKUP(B87,MCAP!B:P,7,FALSE)</f>
        <v>14361166</v>
      </c>
      <c r="Q87" s="11">
        <f>VLOOKUP(B87,MB!B:O,7,FALSE)</f>
        <v>2.42</v>
      </c>
    </row>
    <row r="88" spans="1:17" x14ac:dyDescent="0.3">
      <c r="A88" s="20" t="s">
        <v>56</v>
      </c>
      <c r="B88" s="20">
        <v>325824</v>
      </c>
      <c r="C88" s="21">
        <f>VLOOKUP(B88,'[2]ESGC PORTFOLIO'!B:M,$C$2,FALSE)</f>
        <v>63.572019971529102</v>
      </c>
      <c r="D88" s="21" t="str">
        <f t="shared" si="3"/>
        <v>B</v>
      </c>
      <c r="E88" s="21">
        <f>VLOOKUP(B88,ESG!A:M,'2010'!$E$2,FALSE)</f>
        <v>63.572019971529102</v>
      </c>
      <c r="F88" s="11" t="b">
        <f t="shared" si="4"/>
        <v>1</v>
      </c>
      <c r="G88" s="23" t="str">
        <f t="shared" si="5"/>
        <v>B</v>
      </c>
      <c r="H88" s="11">
        <f>VLOOKUP(B88,NI!C:P,7,FALSE)</f>
        <v>-1065000</v>
      </c>
      <c r="I88" s="11">
        <f>VLOOKUP(B88,EBITDA!B:O,7,FALSE)</f>
        <v>146000</v>
      </c>
      <c r="J88" s="11">
        <f>VLOOKUP(B88,EQIT!B:O,7,FALSE)</f>
        <v>11296000</v>
      </c>
      <c r="K88" s="11">
        <f>VLOOKUP(B88,DEBT!B:O,7,FALSE)</f>
        <v>5438000</v>
      </c>
      <c r="L88" s="11">
        <f>VLOOKUP(B88,REV!B:O,7,FALSE)</f>
        <v>7806000</v>
      </c>
      <c r="M88" s="11">
        <f>VLOOKUP(B88,RoA!B:O,7,FALSE)</f>
        <v>-3.42</v>
      </c>
      <c r="N88" s="11">
        <f>VLOOKUP(B88,RoE!B:O,7,FALSE)</f>
        <v>-9.0299999999999994</v>
      </c>
      <c r="O88" s="11">
        <f>VLOOKUP(B88,ASSET!B:P,7,FALSE)</f>
        <v>22128000</v>
      </c>
      <c r="P88" s="11">
        <f>VLOOKUP(B88,MCAP!B:P,7,FALSE)</f>
        <v>11512305</v>
      </c>
      <c r="Q88" s="11">
        <f>VLOOKUP(B88,MB!B:O,7,FALSE)</f>
        <v>0.74</v>
      </c>
    </row>
    <row r="89" spans="1:17" x14ac:dyDescent="0.3">
      <c r="A89" s="20" t="s">
        <v>69</v>
      </c>
      <c r="B89" s="20" t="s">
        <v>358</v>
      </c>
      <c r="C89" s="21">
        <f>VLOOKUP(B89,'[2]ESGC PORTFOLIO'!B:M,$C$2,FALSE)</f>
        <v>67.462361298564801</v>
      </c>
      <c r="D89" s="21" t="str">
        <f t="shared" si="3"/>
        <v>B</v>
      </c>
      <c r="E89" s="21">
        <f>VLOOKUP(B89,ESG!A:M,'2010'!$E$2,FALSE)</f>
        <v>67.462361298564801</v>
      </c>
      <c r="F89" s="11" t="b">
        <f t="shared" si="4"/>
        <v>1</v>
      </c>
      <c r="G89" s="23" t="str">
        <f t="shared" si="5"/>
        <v>B</v>
      </c>
      <c r="H89" s="11">
        <f>VLOOKUP(B89,NI!C:P,7,FALSE)</f>
        <v>374000</v>
      </c>
      <c r="I89" s="11">
        <f>VLOOKUP(B89,EBITDA!B:O,7,FALSE)</f>
        <v>806000</v>
      </c>
      <c r="J89" s="11">
        <f>VLOOKUP(B89,EQIT!B:O,7,FALSE)</f>
        <v>926000</v>
      </c>
      <c r="K89" s="11">
        <f>VLOOKUP(B89,DEBT!B:O,7,FALSE)</f>
        <v>3218000</v>
      </c>
      <c r="L89" s="11">
        <f>VLOOKUP(B89,REV!B:O,7,FALSE)</f>
        <v>5918000</v>
      </c>
      <c r="M89" s="11">
        <f>VLOOKUP(B89,RoA!B:O,7,FALSE)</f>
        <v>5.9</v>
      </c>
      <c r="N89" s="11">
        <f>VLOOKUP(B89,RoE!B:O,7,FALSE)</f>
        <v>49.47</v>
      </c>
      <c r="O89" s="11">
        <f>VLOOKUP(B89,ASSET!B:P,7,FALSE)</f>
        <v>7838000</v>
      </c>
      <c r="P89" s="11">
        <f>VLOOKUP(B89,MCAP!B:P,7,FALSE)</f>
        <v>6412610</v>
      </c>
      <c r="Q89" s="11" t="e">
        <f>VLOOKUP(B89,MB!B:O,7,FALSE)</f>
        <v>#N/A</v>
      </c>
    </row>
    <row r="90" spans="1:17" x14ac:dyDescent="0.3">
      <c r="A90" s="20" t="s">
        <v>71</v>
      </c>
      <c r="B90" s="20">
        <v>904842</v>
      </c>
      <c r="C90" s="21">
        <f>VLOOKUP(B90,'[2]ESGC PORTFOLIO'!B:M,$C$2,FALSE)</f>
        <v>50.174586657417002</v>
      </c>
      <c r="D90" s="21" t="str">
        <f t="shared" si="3"/>
        <v>B</v>
      </c>
      <c r="E90" s="21">
        <f>VLOOKUP(B90,ESG!A:M,'2010'!$E$2,FALSE)</f>
        <v>50.174586657417002</v>
      </c>
      <c r="F90" s="11" t="b">
        <f t="shared" si="4"/>
        <v>1</v>
      </c>
      <c r="G90" s="23" t="str">
        <f t="shared" si="5"/>
        <v>B</v>
      </c>
      <c r="H90" s="11">
        <f>VLOOKUP(B90,NI!C:P,7,FALSE)</f>
        <v>442000</v>
      </c>
      <c r="I90" s="11">
        <f>VLOOKUP(B90,EBITDA!B:O,7,FALSE)</f>
        <v>2161000</v>
      </c>
      <c r="J90" s="11">
        <f>VLOOKUP(B90,EQIT!B:O,7,FALSE)</f>
        <v>3198000</v>
      </c>
      <c r="K90" s="11">
        <f>VLOOKUP(B90,DEBT!B:O,7,FALSE)</f>
        <v>9714000</v>
      </c>
      <c r="L90" s="11">
        <f>VLOOKUP(B90,REV!B:O,7,FALSE)</f>
        <v>8695000</v>
      </c>
      <c r="M90" s="11">
        <f>VLOOKUP(B90,RoA!B:O,7,FALSE)</f>
        <v>4.24</v>
      </c>
      <c r="N90" s="11">
        <f>VLOOKUP(B90,RoE!B:O,7,FALSE)</f>
        <v>15.14</v>
      </c>
      <c r="O90" s="11">
        <f>VLOOKUP(B90,ASSET!B:P,7,FALSE)</f>
        <v>20111000</v>
      </c>
      <c r="P90" s="11">
        <f>VLOOKUP(B90,MCAP!B:P,7,FALSE)</f>
        <v>6681000</v>
      </c>
      <c r="Q90" s="11">
        <f>VLOOKUP(B90,MB!B:O,7,FALSE)</f>
        <v>2.0299999999999998</v>
      </c>
    </row>
    <row r="91" spans="1:17" x14ac:dyDescent="0.3">
      <c r="A91" s="20" t="s">
        <v>82</v>
      </c>
      <c r="B91" s="20">
        <v>916125</v>
      </c>
      <c r="C91" s="21">
        <f>VLOOKUP(B91,'[2]ESGC PORTFOLIO'!B:M,$C$2,FALSE)</f>
        <v>65.364317491808706</v>
      </c>
      <c r="D91" s="21" t="str">
        <f t="shared" si="3"/>
        <v>B</v>
      </c>
      <c r="E91" s="21">
        <f>VLOOKUP(B91,ESG!A:M,'2010'!$E$2,FALSE)</f>
        <v>65.364317491808706</v>
      </c>
      <c r="F91" s="11" t="b">
        <f t="shared" si="4"/>
        <v>1</v>
      </c>
      <c r="G91" s="23" t="str">
        <f t="shared" si="5"/>
        <v>B</v>
      </c>
      <c r="H91" s="11">
        <f>VLOOKUP(B91,NI!C:P,7,FALSE)</f>
        <v>600000</v>
      </c>
      <c r="I91" s="11">
        <f>VLOOKUP(B91,EBITDA!B:O,7,FALSE)</f>
        <v>1240000</v>
      </c>
      <c r="J91" s="11">
        <f>VLOOKUP(B91,EQIT!B:O,7,FALSE)</f>
        <v>83000</v>
      </c>
      <c r="K91" s="11">
        <f>VLOOKUP(B91,DEBT!B:O,7,FALSE)</f>
        <v>2795000</v>
      </c>
      <c r="L91" s="11">
        <f>VLOOKUP(B91,REV!B:O,7,FALSE)</f>
        <v>5534000</v>
      </c>
      <c r="M91" s="11">
        <f>VLOOKUP(B91,RoA!B:O,7,FALSE)</f>
        <v>15.21</v>
      </c>
      <c r="N91" s="11" t="str">
        <f>VLOOKUP(B91,RoE!B:O,7,FALSE)</f>
        <v>NA</v>
      </c>
      <c r="O91" s="11">
        <f>VLOOKUP(B91,ASSET!B:P,7,FALSE)</f>
        <v>4530000</v>
      </c>
      <c r="P91" s="11">
        <f>VLOOKUP(B91,MCAP!B:P,7,FALSE)</f>
        <v>8781018</v>
      </c>
      <c r="Q91" s="11">
        <f>VLOOKUP(B91,MB!B:O,7,FALSE)</f>
        <v>-109.57</v>
      </c>
    </row>
    <row r="92" spans="1:17" x14ac:dyDescent="0.3">
      <c r="A92" s="20" t="s">
        <v>84</v>
      </c>
      <c r="B92" s="20">
        <v>901686</v>
      </c>
      <c r="C92" s="21">
        <f>VLOOKUP(B92,'[2]ESGC PORTFOLIO'!B:M,$C$2,FALSE)</f>
        <v>52.419503562088501</v>
      </c>
      <c r="D92" s="21" t="str">
        <f t="shared" si="3"/>
        <v>B</v>
      </c>
      <c r="E92" s="21">
        <f>VLOOKUP(B92,ESG!A:M,'2010'!$E$2,FALSE)</f>
        <v>52.419503562088501</v>
      </c>
      <c r="F92" s="11" t="b">
        <f t="shared" si="4"/>
        <v>1</v>
      </c>
      <c r="G92" s="23" t="str">
        <f t="shared" si="5"/>
        <v>B</v>
      </c>
      <c r="H92" s="11">
        <f>VLOOKUP(B92,NI!C:P,7,FALSE)</f>
        <v>324000</v>
      </c>
      <c r="I92" s="11">
        <f>VLOOKUP(B92,EBITDA!B:O,7,FALSE)</f>
        <v>1589000</v>
      </c>
      <c r="J92" s="11">
        <f>VLOOKUP(B92,EQIT!B:O,7,FALSE)</f>
        <v>2793000</v>
      </c>
      <c r="K92" s="11">
        <f>VLOOKUP(B92,DEBT!B:O,7,FALSE)</f>
        <v>7386000</v>
      </c>
      <c r="L92" s="11">
        <f>VLOOKUP(B92,REV!B:O,7,FALSE)</f>
        <v>6428000</v>
      </c>
      <c r="M92" s="11">
        <f>VLOOKUP(B92,RoA!B:O,7,FALSE)</f>
        <v>4.03</v>
      </c>
      <c r="N92" s="11">
        <f>VLOOKUP(B92,RoE!B:O,7,FALSE)</f>
        <v>12.01</v>
      </c>
      <c r="O92" s="11">
        <f>VLOOKUP(B92,ASSET!B:P,7,FALSE)</f>
        <v>15616000</v>
      </c>
      <c r="P92" s="11">
        <f>VLOOKUP(B92,MCAP!B:P,7,FALSE)</f>
        <v>4642560</v>
      </c>
      <c r="Q92" s="11">
        <f>VLOOKUP(B92,MB!B:O,7,FALSE)</f>
        <v>1.49</v>
      </c>
    </row>
    <row r="93" spans="1:17" x14ac:dyDescent="0.3">
      <c r="A93" s="20" t="s">
        <v>94</v>
      </c>
      <c r="B93" s="20">
        <v>912273</v>
      </c>
      <c r="C93" s="21">
        <f>VLOOKUP(B93,'[2]ESGC PORTFOLIO'!B:M,$C$2,FALSE)</f>
        <v>68.514423632789899</v>
      </c>
      <c r="D93" s="21" t="str">
        <f t="shared" si="3"/>
        <v>B</v>
      </c>
      <c r="E93" s="21">
        <f>VLOOKUP(B93,ESG!A:M,'2010'!$E$2,FALSE)</f>
        <v>68.514423632789899</v>
      </c>
      <c r="F93" s="11" t="b">
        <f t="shared" si="4"/>
        <v>1</v>
      </c>
      <c r="G93" s="23" t="str">
        <f t="shared" si="5"/>
        <v>B</v>
      </c>
      <c r="H93" s="11">
        <f>VLOOKUP(B93,NI!C:P,7,FALSE)</f>
        <v>3558000</v>
      </c>
      <c r="I93" s="11">
        <f>VLOOKUP(B93,EBITDA!B:O,7,FALSE)</f>
        <v>2848000</v>
      </c>
      <c r="J93" s="11">
        <f>VLOOKUP(B93,EQIT!B:O,7,FALSE)</f>
        <v>19375000</v>
      </c>
      <c r="K93" s="11">
        <f>VLOOKUP(B93,DEBT!B:O,7,FALSE)</f>
        <v>2319000</v>
      </c>
      <c r="L93" s="11">
        <f>VLOOKUP(B93,REV!B:O,7,FALSE)</f>
        <v>6631000</v>
      </c>
      <c r="M93" s="11">
        <f>VLOOKUP(B93,RoA!B:O,7,FALSE)</f>
        <v>17.55</v>
      </c>
      <c r="N93" s="11">
        <f>VLOOKUP(B93,RoE!B:O,7,FALSE)</f>
        <v>20.38</v>
      </c>
      <c r="O93" s="11">
        <f>VLOOKUP(B93,ASSET!B:P,7,FALSE)</f>
        <v>23043000</v>
      </c>
      <c r="P93" s="11">
        <f>VLOOKUP(B93,MCAP!B:P,7,FALSE)</f>
        <v>30158520</v>
      </c>
      <c r="Q93" s="11">
        <f>VLOOKUP(B93,MB!B:O,7,FALSE)</f>
        <v>1.42</v>
      </c>
    </row>
    <row r="94" spans="1:17" x14ac:dyDescent="0.3">
      <c r="A94" s="20" t="s">
        <v>103</v>
      </c>
      <c r="B94" s="20">
        <v>867138</v>
      </c>
      <c r="C94" s="21">
        <f>VLOOKUP(B94,'[2]ESGC PORTFOLIO'!B:M,$C$2,FALSE)</f>
        <v>65.669537643783201</v>
      </c>
      <c r="D94" s="21" t="str">
        <f t="shared" si="3"/>
        <v>B</v>
      </c>
      <c r="E94" s="21">
        <f>VLOOKUP(B94,ESG!A:M,'2010'!$E$2,FALSE)</f>
        <v>65.669537643783201</v>
      </c>
      <c r="F94" s="11" t="b">
        <f t="shared" si="4"/>
        <v>1</v>
      </c>
      <c r="G94" s="23" t="str">
        <f t="shared" si="5"/>
        <v>B</v>
      </c>
      <c r="H94" s="11">
        <f>VLOOKUP(B94,NI!C:P,7,FALSE)</f>
        <v>405615</v>
      </c>
      <c r="I94" s="11">
        <f>VLOOKUP(B94,EBITDA!B:O,7,FALSE)</f>
        <v>1142351</v>
      </c>
      <c r="J94" s="11">
        <f>VLOOKUP(B94,EQIT!B:O,7,FALSE)</f>
        <v>1978422</v>
      </c>
      <c r="K94" s="11">
        <f>VLOOKUP(B94,DEBT!B:O,7,FALSE)</f>
        <v>4308742</v>
      </c>
      <c r="L94" s="11">
        <f>VLOOKUP(B94,REV!B:O,7,FALSE)</f>
        <v>6447391</v>
      </c>
      <c r="M94" s="11">
        <f>VLOOKUP(B94,RoA!B:O,7,FALSE)</f>
        <v>6.61</v>
      </c>
      <c r="N94" s="11">
        <f>VLOOKUP(B94,RoE!B:O,7,FALSE)</f>
        <v>19.72</v>
      </c>
      <c r="O94" s="11">
        <f>VLOOKUP(B94,ASSET!B:P,7,FALSE)</f>
        <v>8114424</v>
      </c>
      <c r="P94" s="11">
        <f>VLOOKUP(B94,MCAP!B:P,7,FALSE)</f>
        <v>6671147</v>
      </c>
      <c r="Q94" s="11">
        <f>VLOOKUP(B94,MB!B:O,7,FALSE)</f>
        <v>3.42</v>
      </c>
    </row>
    <row r="95" spans="1:17" x14ac:dyDescent="0.3">
      <c r="A95" s="20" t="s">
        <v>106</v>
      </c>
      <c r="B95" s="20">
        <v>271980</v>
      </c>
      <c r="C95" s="21">
        <f>VLOOKUP(B95,'[2]ESGC PORTFOLIO'!B:M,$C$2,FALSE)</f>
        <v>50.614040714606901</v>
      </c>
      <c r="D95" s="21" t="str">
        <f t="shared" si="3"/>
        <v>B</v>
      </c>
      <c r="E95" s="21">
        <f>VLOOKUP(B95,ESG!A:M,'2010'!$E$2,FALSE)</f>
        <v>50.614040714606901</v>
      </c>
      <c r="F95" s="11" t="b">
        <f t="shared" si="4"/>
        <v>1</v>
      </c>
      <c r="G95" s="23" t="str">
        <f t="shared" si="5"/>
        <v>B</v>
      </c>
      <c r="H95" s="11">
        <f>VLOOKUP(B95,NI!C:P,7,FALSE)</f>
        <v>4550000</v>
      </c>
      <c r="I95" s="11">
        <f>VLOOKUP(B95,EBITDA!B:O,7,FALSE)</f>
        <v>5842000</v>
      </c>
      <c r="J95" s="11">
        <f>VLOOKUP(B95,EQIT!B:O,7,FALSE)</f>
        <v>19253000</v>
      </c>
      <c r="K95" s="11">
        <f>VLOOKUP(B95,DEBT!B:O,7,FALSE)</f>
        <v>5630000</v>
      </c>
      <c r="L95" s="11">
        <f>VLOOKUP(B95,REV!B:O,7,FALSE)</f>
        <v>9129000</v>
      </c>
      <c r="M95" s="11">
        <f>VLOOKUP(B95,RoA!B:O,7,FALSE)</f>
        <v>15.25</v>
      </c>
      <c r="N95" s="11">
        <f>VLOOKUP(B95,RoE!B:O,7,FALSE)</f>
        <v>26.13</v>
      </c>
      <c r="O95" s="11">
        <f>VLOOKUP(B95,ASSET!B:P,7,FALSE)</f>
        <v>32927000</v>
      </c>
      <c r="P95" s="11">
        <f>VLOOKUP(B95,MCAP!B:P,7,FALSE)</f>
        <v>33877065</v>
      </c>
      <c r="Q95" s="11">
        <f>VLOOKUP(B95,MB!B:O,7,FALSE)</f>
        <v>1.42</v>
      </c>
    </row>
    <row r="96" spans="1:17" x14ac:dyDescent="0.3">
      <c r="A96" s="20" t="s">
        <v>110</v>
      </c>
      <c r="B96" s="20">
        <v>944314</v>
      </c>
      <c r="C96" s="21">
        <f>VLOOKUP(B96,'[2]ESGC PORTFOLIO'!B:M,$C$2,FALSE)</f>
        <v>72.256118241029796</v>
      </c>
      <c r="D96" s="21" t="str">
        <f t="shared" si="3"/>
        <v>B</v>
      </c>
      <c r="E96" s="21">
        <f>VLOOKUP(B96,ESG!A:M,'2010'!$E$2,FALSE)</f>
        <v>72.256118241029796</v>
      </c>
      <c r="F96" s="11" t="b">
        <f t="shared" si="4"/>
        <v>1</v>
      </c>
      <c r="G96" s="23" t="str">
        <f t="shared" si="5"/>
        <v>B</v>
      </c>
      <c r="H96" s="11">
        <f>VLOOKUP(B96,NI!C:P,7,FALSE)</f>
        <v>2808000</v>
      </c>
      <c r="I96" s="11">
        <f>VLOOKUP(B96,EBITDA!B:O,7,FALSE)</f>
        <v>7199000</v>
      </c>
      <c r="J96" s="11">
        <f>VLOOKUP(B96,EQIT!B:O,7,FALSE)</f>
        <v>11997000</v>
      </c>
      <c r="K96" s="11">
        <f>VLOOKUP(B96,DEBT!B:O,7,FALSE)</f>
        <v>17592000</v>
      </c>
      <c r="L96" s="11">
        <f>VLOOKUP(B96,REV!B:O,7,FALSE)</f>
        <v>14573000</v>
      </c>
      <c r="M96" s="11">
        <f>VLOOKUP(B96,RoA!B:O,7,FALSE)</f>
        <v>7.95</v>
      </c>
      <c r="N96" s="11">
        <f>VLOOKUP(B96,RoE!B:O,7,FALSE)</f>
        <v>24.23</v>
      </c>
      <c r="O96" s="11">
        <f>VLOOKUP(B96,ASSET!B:P,7,FALSE)</f>
        <v>42817000</v>
      </c>
      <c r="P96" s="11">
        <f>VLOOKUP(B96,MCAP!B:P,7,FALSE)</f>
        <v>24820320</v>
      </c>
      <c r="Q96" s="11">
        <f>VLOOKUP(B96,MB!B:O,7,FALSE)</f>
        <v>2.17</v>
      </c>
    </row>
    <row r="97" spans="1:17" x14ac:dyDescent="0.3">
      <c r="A97" s="20" t="s">
        <v>112</v>
      </c>
      <c r="B97" s="20">
        <v>905214</v>
      </c>
      <c r="C97" s="21">
        <f>VLOOKUP(B97,'[2]ESGC PORTFOLIO'!B:M,$C$2,FALSE)</f>
        <v>71.110329022347699</v>
      </c>
      <c r="D97" s="21" t="str">
        <f t="shared" si="3"/>
        <v>B</v>
      </c>
      <c r="E97" s="21">
        <f>VLOOKUP(B97,ESG!A:M,'2010'!$E$2,FALSE)</f>
        <v>71.110329022347699</v>
      </c>
      <c r="F97" s="11" t="b">
        <f t="shared" si="4"/>
        <v>1</v>
      </c>
      <c r="G97" s="23" t="str">
        <f t="shared" si="5"/>
        <v>B</v>
      </c>
      <c r="H97" s="11">
        <f>VLOOKUP(B97,NI!C:P,7,FALSE)</f>
        <v>630000</v>
      </c>
      <c r="I97" s="11">
        <f>VLOOKUP(B97,EBITDA!B:O,7,FALSE)</f>
        <v>2526000</v>
      </c>
      <c r="J97" s="11">
        <f>VLOOKUP(B97,EQIT!B:O,7,FALSE)</f>
        <v>6722000</v>
      </c>
      <c r="K97" s="11">
        <f>VLOOKUP(B97,DEBT!B:O,7,FALSE)</f>
        <v>8164000</v>
      </c>
      <c r="L97" s="11">
        <f>VLOOKUP(B97,REV!B:O,7,FALSE)</f>
        <v>8421000</v>
      </c>
      <c r="M97" s="11">
        <f>VLOOKUP(B97,RoA!B:O,7,FALSE)</f>
        <v>4.0199999999999996</v>
      </c>
      <c r="N97" s="11">
        <f>VLOOKUP(B97,RoE!B:O,7,FALSE)</f>
        <v>9.69</v>
      </c>
      <c r="O97" s="11">
        <f>VLOOKUP(B97,ASSET!B:P,7,FALSE)</f>
        <v>24896000</v>
      </c>
      <c r="P97" s="11">
        <f>VLOOKUP(B97,MCAP!B:P,7,FALSE)</f>
        <v>7678495</v>
      </c>
      <c r="Q97" s="11">
        <f>VLOOKUP(B97,MB!B:O,7,FALSE)</f>
        <v>1.17</v>
      </c>
    </row>
    <row r="98" spans="1:17" x14ac:dyDescent="0.3">
      <c r="A98" s="20" t="s">
        <v>113</v>
      </c>
      <c r="B98" s="20">
        <v>904383</v>
      </c>
      <c r="C98" s="21">
        <f>VLOOKUP(B98,'[2]ESGC PORTFOLIO'!B:M,$C$2,FALSE)</f>
        <v>71.532785788613097</v>
      </c>
      <c r="D98" s="21" t="str">
        <f t="shared" si="3"/>
        <v>B</v>
      </c>
      <c r="E98" s="21">
        <f>VLOOKUP(B98,ESG!A:M,'2010'!$E$2,FALSE)</f>
        <v>71.532785788613097</v>
      </c>
      <c r="F98" s="11" t="b">
        <f t="shared" si="4"/>
        <v>1</v>
      </c>
      <c r="G98" s="23" t="str">
        <f t="shared" si="5"/>
        <v>B</v>
      </c>
      <c r="H98" s="11">
        <f>VLOOKUP(B98,NI!C:P,7,FALSE)</f>
        <v>1320000</v>
      </c>
      <c r="I98" s="11">
        <f>VLOOKUP(B98,EBITDA!B:O,7,FALSE)</f>
        <v>4928000</v>
      </c>
      <c r="J98" s="11">
        <f>VLOOKUP(B98,EQIT!B:O,7,FALSE)</f>
        <v>22522000</v>
      </c>
      <c r="K98" s="11">
        <f>VLOOKUP(B98,DEBT!B:O,7,FALSE)</f>
        <v>18426000</v>
      </c>
      <c r="L98" s="11">
        <f>VLOOKUP(B98,REV!B:O,7,FALSE)</f>
        <v>14310000</v>
      </c>
      <c r="M98" s="11">
        <f>VLOOKUP(B98,RoA!B:O,7,FALSE)</f>
        <v>3.21</v>
      </c>
      <c r="N98" s="11">
        <f>VLOOKUP(B98,RoE!B:O,7,FALSE)</f>
        <v>5.96</v>
      </c>
      <c r="O98" s="11">
        <f>VLOOKUP(B98,ASSET!B:P,7,FALSE)</f>
        <v>59090000</v>
      </c>
      <c r="P98" s="11">
        <f>VLOOKUP(B98,MCAP!B:P,7,FALSE)</f>
        <v>23669488</v>
      </c>
      <c r="Q98" s="11">
        <f>VLOOKUP(B98,MB!B:O,7,FALSE)</f>
        <v>1.03</v>
      </c>
    </row>
    <row r="99" spans="1:17" x14ac:dyDescent="0.3">
      <c r="A99" s="20" t="s">
        <v>114</v>
      </c>
      <c r="B99" s="20">
        <v>513260</v>
      </c>
      <c r="C99" s="21">
        <f>VLOOKUP(B99,'[2]ESGC PORTFOLIO'!B:M,$C$2,FALSE)</f>
        <v>57.991502850291802</v>
      </c>
      <c r="D99" s="21" t="str">
        <f t="shared" si="3"/>
        <v>B</v>
      </c>
      <c r="E99" s="21">
        <f>VLOOKUP(B99,ESG!A:M,'2010'!$E$2,FALSE)</f>
        <v>57.991502850291802</v>
      </c>
      <c r="F99" s="11" t="b">
        <f t="shared" si="4"/>
        <v>1</v>
      </c>
      <c r="G99" s="23" t="str">
        <f t="shared" si="5"/>
        <v>B</v>
      </c>
      <c r="H99" s="11">
        <f>VLOOKUP(B99,NI!C:P,7,FALSE)</f>
        <v>-47162</v>
      </c>
      <c r="I99" s="11">
        <f>VLOOKUP(B99,EBITDA!B:O,7,FALSE)</f>
        <v>608817</v>
      </c>
      <c r="J99" s="11">
        <f>VLOOKUP(B99,EQIT!B:O,7,FALSE)</f>
        <v>2041070</v>
      </c>
      <c r="K99" s="11">
        <f>VLOOKUP(B99,DEBT!B:O,7,FALSE)</f>
        <v>4207079</v>
      </c>
      <c r="L99" s="11">
        <f>VLOOKUP(B99,REV!B:O,7,FALSE)</f>
        <v>1393603</v>
      </c>
      <c r="M99" s="11">
        <f>VLOOKUP(B99,RoA!B:O,7,FALSE)</f>
        <v>2.82</v>
      </c>
      <c r="N99" s="11">
        <f>VLOOKUP(B99,RoE!B:O,7,FALSE)</f>
        <v>-0.71</v>
      </c>
      <c r="O99" s="11">
        <f>VLOOKUP(B99,ASSET!B:P,7,FALSE)</f>
        <v>7644276</v>
      </c>
      <c r="P99" s="11">
        <f>VLOOKUP(B99,MCAP!B:P,7,FALSE)</f>
        <v>3142350</v>
      </c>
      <c r="Q99" s="11">
        <f>VLOOKUP(B99,MB!B:O,7,FALSE)</f>
        <v>1.52</v>
      </c>
    </row>
    <row r="100" spans="1:17" x14ac:dyDescent="0.3">
      <c r="A100" s="20" t="s">
        <v>124</v>
      </c>
      <c r="B100" s="20">
        <v>905115</v>
      </c>
      <c r="C100" s="21">
        <f>VLOOKUP(B100,'[2]ESGC PORTFOLIO'!B:M,$C$2,FALSE)</f>
        <v>57.0496081555671</v>
      </c>
      <c r="D100" s="21" t="str">
        <f t="shared" si="3"/>
        <v>B</v>
      </c>
      <c r="E100" s="21">
        <f>VLOOKUP(B100,ESG!A:M,'2010'!$E$2,FALSE)</f>
        <v>57.0496081555671</v>
      </c>
      <c r="F100" s="11" t="b">
        <f t="shared" si="4"/>
        <v>1</v>
      </c>
      <c r="G100" s="23" t="str">
        <f t="shared" si="5"/>
        <v>B</v>
      </c>
      <c r="H100" s="11">
        <f>VLOOKUP(B100,NI!C:P,7,FALSE)</f>
        <v>2164000</v>
      </c>
      <c r="I100" s="11">
        <f>VLOOKUP(B100,EBITDA!B:O,7,FALSE)</f>
        <v>3975000</v>
      </c>
      <c r="J100" s="11">
        <f>VLOOKUP(B100,EQIT!B:O,7,FALSE)</f>
        <v>9792000</v>
      </c>
      <c r="K100" s="11">
        <f>VLOOKUP(B100,DEBT!B:O,7,FALSE)</f>
        <v>5066000</v>
      </c>
      <c r="L100" s="11">
        <f>VLOOKUP(B100,REV!B:O,7,FALSE)</f>
        <v>21044000</v>
      </c>
      <c r="M100" s="11">
        <f>VLOOKUP(B100,RoA!B:O,7,FALSE)</f>
        <v>11.01</v>
      </c>
      <c r="N100" s="11">
        <f>VLOOKUP(B100,RoE!B:O,7,FALSE)</f>
        <v>23.59</v>
      </c>
      <c r="O100" s="11">
        <f>VLOOKUP(B100,ASSET!B:P,7,FALSE)</f>
        <v>22843000</v>
      </c>
      <c r="P100" s="11">
        <f>VLOOKUP(B100,MCAP!B:P,7,FALSE)</f>
        <v>43031333</v>
      </c>
      <c r="Q100" s="11">
        <f>VLOOKUP(B100,MB!B:O,7,FALSE)</f>
        <v>4.0199999999999996</v>
      </c>
    </row>
    <row r="101" spans="1:17" x14ac:dyDescent="0.3">
      <c r="A101" s="20" t="s">
        <v>126</v>
      </c>
      <c r="B101" s="20">
        <v>500373</v>
      </c>
      <c r="C101" s="21">
        <f>VLOOKUP(B101,'[2]ESGC PORTFOLIO'!B:M,$C$2,FALSE)</f>
        <v>57.208647183331699</v>
      </c>
      <c r="D101" s="21" t="str">
        <f t="shared" si="3"/>
        <v>B</v>
      </c>
      <c r="E101" s="21">
        <f>VLOOKUP(B101,ESG!A:M,'2010'!$E$2,FALSE)</f>
        <v>57.208647183331699</v>
      </c>
      <c r="F101" s="11" t="b">
        <f t="shared" si="4"/>
        <v>1</v>
      </c>
      <c r="G101" s="23" t="str">
        <f t="shared" si="5"/>
        <v>B</v>
      </c>
      <c r="H101" s="11">
        <f>VLOOKUP(B101,NI!C:P,7,FALSE)</f>
        <v>160654</v>
      </c>
      <c r="I101" s="11">
        <f>VLOOKUP(B101,EBITDA!B:O,7,FALSE)</f>
        <v>2466488</v>
      </c>
      <c r="J101" s="11">
        <f>VLOOKUP(B101,EQIT!B:O,7,FALSE)</f>
        <v>10231632</v>
      </c>
      <c r="K101" s="11">
        <f>VLOOKUP(B101,DEBT!B:O,7,FALSE)</f>
        <v>5223341</v>
      </c>
      <c r="L101" s="11">
        <f>VLOOKUP(B101,REV!B:O,7,FALSE)</f>
        <v>5790895</v>
      </c>
      <c r="M101" s="11">
        <f>VLOOKUP(B101,RoA!B:O,7,FALSE)</f>
        <v>1.23</v>
      </c>
      <c r="N101" s="11">
        <f>VLOOKUP(B101,RoE!B:O,7,FALSE)</f>
        <v>1.59</v>
      </c>
      <c r="O101" s="11">
        <f>VLOOKUP(B101,ASSET!B:P,7,FALSE)</f>
        <v>21624233</v>
      </c>
      <c r="P101" s="11">
        <f>VLOOKUP(B101,MCAP!B:P,7,FALSE)</f>
        <v>23225209</v>
      </c>
      <c r="Q101" s="11">
        <f>VLOOKUP(B101,MB!B:O,7,FALSE)</f>
        <v>2.17</v>
      </c>
    </row>
    <row r="102" spans="1:17" x14ac:dyDescent="0.3">
      <c r="A102" s="20" t="s">
        <v>129</v>
      </c>
      <c r="B102" s="20">
        <v>867375</v>
      </c>
      <c r="C102" s="21">
        <f>VLOOKUP(B102,'[2]ESGC PORTFOLIO'!B:M,$C$2,FALSE)</f>
        <v>62.840359816033903</v>
      </c>
      <c r="D102" s="21" t="str">
        <f t="shared" si="3"/>
        <v>B</v>
      </c>
      <c r="E102" s="21">
        <f>VLOOKUP(B102,ESG!A:M,'2010'!$E$2,FALSE)</f>
        <v>62.840359816033903</v>
      </c>
      <c r="F102" s="11" t="b">
        <f t="shared" si="4"/>
        <v>1</v>
      </c>
      <c r="G102" s="23" t="str">
        <f t="shared" si="5"/>
        <v>B</v>
      </c>
      <c r="H102" s="11">
        <f>VLOOKUP(B102,NI!C:P,7,FALSE)</f>
        <v>478300</v>
      </c>
      <c r="I102" s="11">
        <f>VLOOKUP(B102,EBITDA!B:O,7,FALSE)</f>
        <v>1040500</v>
      </c>
      <c r="J102" s="11">
        <f>VLOOKUP(B102,EQIT!B:O,7,FALSE)</f>
        <v>1948400</v>
      </c>
      <c r="K102" s="11">
        <f>VLOOKUP(B102,DEBT!B:O,7,FALSE)</f>
        <v>1228400</v>
      </c>
      <c r="L102" s="11">
        <f>VLOOKUP(B102,REV!B:O,7,FALSE)</f>
        <v>7795800</v>
      </c>
      <c r="M102" s="11">
        <f>VLOOKUP(B102,RoA!B:O,7,FALSE)</f>
        <v>10.45</v>
      </c>
      <c r="N102" s="11">
        <f>VLOOKUP(B102,RoE!B:O,7,FALSE)</f>
        <v>26.66</v>
      </c>
      <c r="O102" s="11">
        <f>VLOOKUP(B102,ASSET!B:P,7,FALSE)</f>
        <v>5230800</v>
      </c>
      <c r="P102" s="11">
        <f>VLOOKUP(B102,MCAP!B:P,7,FALSE)</f>
        <v>15956300</v>
      </c>
      <c r="Q102" s="11">
        <f>VLOOKUP(B102,MB!B:O,7,FALSE)</f>
        <v>4.45</v>
      </c>
    </row>
    <row r="103" spans="1:17" x14ac:dyDescent="0.3">
      <c r="A103" s="20" t="s">
        <v>131</v>
      </c>
      <c r="B103" s="20">
        <v>902317</v>
      </c>
      <c r="C103" s="21">
        <f>VLOOKUP(B103,'[2]ESGC PORTFOLIO'!B:M,$C$2,FALSE)</f>
        <v>72.446714731678298</v>
      </c>
      <c r="D103" s="21" t="str">
        <f t="shared" si="3"/>
        <v>B</v>
      </c>
      <c r="E103" s="21">
        <f>VLOOKUP(B103,ESG!A:M,'2010'!$E$2,FALSE)</f>
        <v>72.446714731678298</v>
      </c>
      <c r="F103" s="11" t="b">
        <f t="shared" si="4"/>
        <v>1</v>
      </c>
      <c r="G103" s="23" t="str">
        <f t="shared" si="5"/>
        <v>B</v>
      </c>
      <c r="H103" s="11">
        <f>VLOOKUP(B103,NI!C:P,7,FALSE)</f>
        <v>2563000</v>
      </c>
      <c r="I103" s="11">
        <f>VLOOKUP(B103,EBITDA!B:O,7,FALSE)</f>
        <v>7989000</v>
      </c>
      <c r="J103" s="11">
        <f>VLOOKUP(B103,EQIT!B:O,7,FALSE)</f>
        <v>13560000</v>
      </c>
      <c r="K103" s="11">
        <f>VLOOKUP(B103,DEBT!B:O,7,FALSE)</f>
        <v>12915000</v>
      </c>
      <c r="L103" s="11">
        <f>VLOOKUP(B103,REV!B:O,7,FALSE)</f>
        <v>18644000</v>
      </c>
      <c r="M103" s="11">
        <f>VLOOKUP(B103,RoA!B:O,7,FALSE)</f>
        <v>6.1</v>
      </c>
      <c r="N103" s="11">
        <f>VLOOKUP(B103,RoE!B:O,7,FALSE)</f>
        <v>19.559999999999999</v>
      </c>
      <c r="O103" s="11">
        <f>VLOOKUP(B103,ASSET!B:P,7,FALSE)</f>
        <v>52240000</v>
      </c>
      <c r="P103" s="11">
        <f>VLOOKUP(B103,MCAP!B:P,7,FALSE)</f>
        <v>27565680</v>
      </c>
      <c r="Q103" s="11">
        <f>VLOOKUP(B103,MB!B:O,7,FALSE)</f>
        <v>2.08</v>
      </c>
    </row>
    <row r="104" spans="1:17" x14ac:dyDescent="0.3">
      <c r="A104" s="20" t="s">
        <v>136</v>
      </c>
      <c r="B104" s="20">
        <v>905994</v>
      </c>
      <c r="C104" s="21">
        <f>VLOOKUP(B104,'[2]ESGC PORTFOLIO'!B:M,$C$2,FALSE)</f>
        <v>54.571101773514897</v>
      </c>
      <c r="D104" s="21" t="str">
        <f t="shared" si="3"/>
        <v>B</v>
      </c>
      <c r="E104" s="21">
        <f>VLOOKUP(B104,ESG!A:M,'2010'!$E$2,FALSE)</f>
        <v>54.571101773514897</v>
      </c>
      <c r="F104" s="11" t="b">
        <f t="shared" si="4"/>
        <v>1</v>
      </c>
      <c r="G104" s="23" t="str">
        <f t="shared" si="5"/>
        <v>B</v>
      </c>
      <c r="H104" s="11">
        <f>VLOOKUP(B104,NI!C:P,7,FALSE)</f>
        <v>120839</v>
      </c>
      <c r="I104" s="11">
        <f>VLOOKUP(B104,EBITDA!B:O,7,FALSE)</f>
        <v>347746</v>
      </c>
      <c r="J104" s="11">
        <f>VLOOKUP(B104,EQIT!B:O,7,FALSE)</f>
        <v>1139836</v>
      </c>
      <c r="K104" s="11">
        <f>VLOOKUP(B104,DEBT!B:O,7,FALSE)</f>
        <v>1767149</v>
      </c>
      <c r="L104" s="11">
        <f>VLOOKUP(B104,REV!B:O,7,FALSE)</f>
        <v>544674</v>
      </c>
      <c r="M104" s="11">
        <f>VLOOKUP(B104,RoA!B:O,7,FALSE)</f>
        <v>5.92</v>
      </c>
      <c r="N104" s="11">
        <f>VLOOKUP(B104,RoE!B:O,7,FALSE)</f>
        <v>10.6</v>
      </c>
      <c r="O104" s="11">
        <f>VLOOKUP(B104,ASSET!B:P,7,FALSE)</f>
        <v>3159553</v>
      </c>
      <c r="P104" s="11">
        <f>VLOOKUP(B104,MCAP!B:P,7,FALSE)</f>
        <v>4794754</v>
      </c>
      <c r="Q104" s="11">
        <f>VLOOKUP(B104,MB!B:O,7,FALSE)</f>
        <v>4.49</v>
      </c>
    </row>
    <row r="105" spans="1:17" x14ac:dyDescent="0.3">
      <c r="A105" s="20" t="s">
        <v>140</v>
      </c>
      <c r="B105" s="20">
        <v>905159</v>
      </c>
      <c r="C105" s="21">
        <f>VLOOKUP(B105,'[2]ESGC PORTFOLIO'!B:M,$C$2,FALSE)</f>
        <v>64.649053565234595</v>
      </c>
      <c r="D105" s="21" t="str">
        <f t="shared" si="3"/>
        <v>B</v>
      </c>
      <c r="E105" s="21">
        <f>VLOOKUP(B105,ESG!A:M,'2010'!$E$2,FALSE)</f>
        <v>64.649053565234595</v>
      </c>
      <c r="F105" s="11" t="b">
        <f t="shared" si="4"/>
        <v>1</v>
      </c>
      <c r="G105" s="23" t="str">
        <f t="shared" si="5"/>
        <v>B</v>
      </c>
      <c r="H105" s="11">
        <f>VLOOKUP(B105,NI!C:P,7,FALSE)</f>
        <v>784000</v>
      </c>
      <c r="I105" s="11">
        <f>VLOOKUP(B105,EBITDA!B:O,7,FALSE)</f>
        <v>2657000</v>
      </c>
      <c r="J105" s="11">
        <f>VLOOKUP(B105,EQIT!B:O,7,FALSE)</f>
        <v>8545000</v>
      </c>
      <c r="K105" s="11">
        <f>VLOOKUP(B105,DEBT!B:O,7,FALSE)</f>
        <v>14765000</v>
      </c>
      <c r="L105" s="11">
        <f>VLOOKUP(B105,REV!B:O,7,FALSE)</f>
        <v>13790000</v>
      </c>
      <c r="M105" s="11">
        <f>VLOOKUP(B105,RoA!B:O,7,FALSE)</f>
        <v>3.53</v>
      </c>
      <c r="N105" s="11">
        <f>VLOOKUP(B105,RoE!B:O,7,FALSE)</f>
        <v>9.17</v>
      </c>
      <c r="O105" s="11">
        <f>VLOOKUP(B105,ASSET!B:P,7,FALSE)</f>
        <v>34805000</v>
      </c>
      <c r="P105" s="11">
        <f>VLOOKUP(B105,MCAP!B:P,7,FALSE)</f>
        <v>11285007</v>
      </c>
      <c r="Q105" s="11">
        <f>VLOOKUP(B105,MB!B:O,7,FALSE)</f>
        <v>1.31</v>
      </c>
    </row>
    <row r="106" spans="1:17" x14ac:dyDescent="0.3">
      <c r="A106" s="20" t="s">
        <v>157</v>
      </c>
      <c r="B106" s="20" t="s">
        <v>364</v>
      </c>
      <c r="C106" s="21">
        <f>VLOOKUP(B106,'[2]ESGC PORTFOLIO'!B:M,$C$2,FALSE)</f>
        <v>53.621947624002701</v>
      </c>
      <c r="D106" s="21" t="str">
        <f t="shared" si="3"/>
        <v>B</v>
      </c>
      <c r="E106" s="21">
        <f>VLOOKUP(B106,ESG!A:M,'2010'!$E$2,FALSE)</f>
        <v>53.621947624002701</v>
      </c>
      <c r="F106" s="11" t="b">
        <f t="shared" si="4"/>
        <v>1</v>
      </c>
      <c r="G106" s="23" t="str">
        <f t="shared" si="5"/>
        <v>B</v>
      </c>
      <c r="H106" s="11">
        <f>VLOOKUP(B106,NI!C:P,7,FALSE)</f>
        <v>211293</v>
      </c>
      <c r="I106" s="11">
        <f>VLOOKUP(B106,EBITDA!B:O,7,FALSE)</f>
        <v>452615</v>
      </c>
      <c r="J106" s="11">
        <f>VLOOKUP(B106,EQIT!B:O,7,FALSE)</f>
        <v>562674</v>
      </c>
      <c r="K106" s="11">
        <f>VLOOKUP(B106,DEBT!B:O,7,FALSE)</f>
        <v>2131413</v>
      </c>
      <c r="L106" s="11">
        <f>VLOOKUP(B106,REV!B:O,7,FALSE)</f>
        <v>4326713</v>
      </c>
      <c r="M106" s="11">
        <f>VLOOKUP(B106,RoA!B:O,7,FALSE)</f>
        <v>9.23</v>
      </c>
      <c r="N106" s="11">
        <f>VLOOKUP(B106,RoE!B:O,7,FALSE)</f>
        <v>47.09</v>
      </c>
      <c r="O106" s="11">
        <f>VLOOKUP(B106,ASSET!B:P,7,FALSE)</f>
        <v>3470204</v>
      </c>
      <c r="P106" s="11">
        <f>VLOOKUP(B106,MCAP!B:P,7,FALSE)</f>
        <v>2443658</v>
      </c>
      <c r="Q106" s="11">
        <f>VLOOKUP(B106,MB!B:O,7,FALSE)</f>
        <v>4.4000000000000004</v>
      </c>
    </row>
    <row r="107" spans="1:17" x14ac:dyDescent="0.3">
      <c r="A107" s="20" t="s">
        <v>160</v>
      </c>
      <c r="B107" s="20">
        <v>912030</v>
      </c>
      <c r="C107" s="21">
        <f>VLOOKUP(B107,'[2]ESGC PORTFOLIO'!B:M,$C$2,FALSE)</f>
        <v>69.789444588969801</v>
      </c>
      <c r="D107" s="21" t="str">
        <f t="shared" si="3"/>
        <v>B</v>
      </c>
      <c r="E107" s="21">
        <f>VLOOKUP(B107,ESG!A:M,'2010'!$E$2,FALSE)</f>
        <v>69.789444588969801</v>
      </c>
      <c r="F107" s="11" t="b">
        <f t="shared" si="4"/>
        <v>1</v>
      </c>
      <c r="G107" s="23" t="str">
        <f t="shared" si="5"/>
        <v>B</v>
      </c>
      <c r="H107" s="11">
        <f>VLOOKUP(B107,NI!C:P,7,FALSE)</f>
        <v>397752</v>
      </c>
      <c r="I107" s="11">
        <f>VLOOKUP(B107,EBITDA!B:O,7,FALSE)</f>
        <v>745485</v>
      </c>
      <c r="J107" s="11">
        <f>VLOOKUP(B107,EQIT!B:O,7,FALSE)</f>
        <v>1615420</v>
      </c>
      <c r="K107" s="11">
        <f>VLOOKUP(B107,DEBT!B:O,7,FALSE)</f>
        <v>1399463</v>
      </c>
      <c r="L107" s="11">
        <f>VLOOKUP(B107,REV!B:O,7,FALSE)</f>
        <v>4002161</v>
      </c>
      <c r="M107" s="11">
        <f>VLOOKUP(B107,RoA!B:O,7,FALSE)</f>
        <v>11.42</v>
      </c>
      <c r="N107" s="11">
        <f>VLOOKUP(B107,RoE!B:O,7,FALSE)</f>
        <v>24.78</v>
      </c>
      <c r="O107" s="11">
        <f>VLOOKUP(B107,ASSET!B:P,7,FALSE)</f>
        <v>4035613</v>
      </c>
      <c r="P107" s="11">
        <f>VLOOKUP(B107,MCAP!B:P,7,FALSE)</f>
        <v>6483292</v>
      </c>
      <c r="Q107" s="11">
        <f>VLOOKUP(B107,MB!B:O,7,FALSE)</f>
        <v>3.93</v>
      </c>
    </row>
    <row r="108" spans="1:17" x14ac:dyDescent="0.3">
      <c r="A108" s="20" t="s">
        <v>179</v>
      </c>
      <c r="B108" s="20">
        <v>923465</v>
      </c>
      <c r="C108" s="21">
        <f>VLOOKUP(B108,'[2]ESGC PORTFOLIO'!B:M,$C$2,FALSE)</f>
        <v>60.282067648604801</v>
      </c>
      <c r="D108" s="21" t="str">
        <f t="shared" si="3"/>
        <v>B</v>
      </c>
      <c r="E108" s="21">
        <f>VLOOKUP(B108,ESG!A:M,'2010'!$E$2,FALSE)</f>
        <v>60.282067648604801</v>
      </c>
      <c r="F108" s="11" t="b">
        <f t="shared" si="4"/>
        <v>1</v>
      </c>
      <c r="G108" s="23" t="str">
        <f t="shared" si="5"/>
        <v>B</v>
      </c>
      <c r="H108" s="11">
        <f>VLOOKUP(B108,NI!C:P,7,FALSE)</f>
        <v>271200</v>
      </c>
      <c r="I108" s="11">
        <f>VLOOKUP(B108,EBITDA!B:O,7,FALSE)</f>
        <v>738700</v>
      </c>
      <c r="J108" s="11">
        <f>VLOOKUP(B108,EQIT!B:O,7,FALSE)</f>
        <v>2307500</v>
      </c>
      <c r="K108" s="11">
        <f>VLOOKUP(B108,DEBT!B:O,7,FALSE)</f>
        <v>1737000</v>
      </c>
      <c r="L108" s="11">
        <f>VLOOKUP(B108,REV!B:O,7,FALSE)</f>
        <v>6531900</v>
      </c>
      <c r="M108" s="11">
        <f>VLOOKUP(B108,RoA!B:O,7,FALSE)</f>
        <v>3.07</v>
      </c>
      <c r="N108" s="11">
        <f>VLOOKUP(B108,RoE!B:O,7,FALSE)</f>
        <v>12.67</v>
      </c>
      <c r="O108" s="11">
        <f>VLOOKUP(B108,ASSET!B:P,7,FALSE)</f>
        <v>12736600</v>
      </c>
      <c r="P108" s="11">
        <f>VLOOKUP(B108,MCAP!B:P,7,FALSE)</f>
        <v>5194242</v>
      </c>
      <c r="Q108" s="11">
        <f>VLOOKUP(B108,MB!B:O,7,FALSE)</f>
        <v>2.1</v>
      </c>
    </row>
    <row r="109" spans="1:17" x14ac:dyDescent="0.3">
      <c r="A109" s="20" t="s">
        <v>180</v>
      </c>
      <c r="B109" s="20">
        <v>328184</v>
      </c>
      <c r="C109" s="21">
        <f>VLOOKUP(B109,'[2]ESGC PORTFOLIO'!B:M,$C$2,FALSE)</f>
        <v>68.661646444338899</v>
      </c>
      <c r="D109" s="21" t="str">
        <f t="shared" si="3"/>
        <v>B</v>
      </c>
      <c r="E109" s="21">
        <f>VLOOKUP(B109,ESG!A:M,'2010'!$E$2,FALSE)</f>
        <v>68.661646444338899</v>
      </c>
      <c r="F109" s="11" t="b">
        <f t="shared" si="4"/>
        <v>1</v>
      </c>
      <c r="G109" s="23" t="str">
        <f t="shared" si="5"/>
        <v>B</v>
      </c>
      <c r="H109" s="11">
        <f>VLOOKUP(B109,NI!C:P,7,FALSE)</f>
        <v>539000</v>
      </c>
      <c r="I109" s="11">
        <f>VLOOKUP(B109,EBITDA!B:O,7,FALSE)</f>
        <v>1132000</v>
      </c>
      <c r="J109" s="11">
        <f>VLOOKUP(B109,EQIT!B:O,7,FALSE)</f>
        <v>2821000</v>
      </c>
      <c r="K109" s="11">
        <f>VLOOKUP(B109,DEBT!B:O,7,FALSE)</f>
        <v>998000</v>
      </c>
      <c r="L109" s="11">
        <f>VLOOKUP(B109,REV!B:O,7,FALSE)</f>
        <v>3455000</v>
      </c>
      <c r="M109" s="11">
        <f>VLOOKUP(B109,RoA!B:O,7,FALSE)</f>
        <v>12.34</v>
      </c>
      <c r="N109" s="11">
        <f>VLOOKUP(B109,RoE!B:O,7,FALSE)</f>
        <v>21.35</v>
      </c>
      <c r="O109" s="11">
        <f>VLOOKUP(B109,ASSET!B:P,7,FALSE)</f>
        <v>5157000</v>
      </c>
      <c r="P109" s="11">
        <f>VLOOKUP(B109,MCAP!B:P,7,FALSE)</f>
        <v>15473347</v>
      </c>
      <c r="Q109" s="11">
        <f>VLOOKUP(B109,MB!B:O,7,FALSE)</f>
        <v>5.53</v>
      </c>
    </row>
    <row r="110" spans="1:17" x14ac:dyDescent="0.3">
      <c r="A110" s="20" t="s">
        <v>181</v>
      </c>
      <c r="B110" s="20" t="s">
        <v>366</v>
      </c>
      <c r="C110" s="21">
        <f>VLOOKUP(B110,'[2]ESGC PORTFOLIO'!B:M,$C$2,FALSE)</f>
        <v>66.863760964912203</v>
      </c>
      <c r="D110" s="21" t="str">
        <f t="shared" si="3"/>
        <v>B</v>
      </c>
      <c r="E110" s="21">
        <f>VLOOKUP(B110,ESG!A:M,'2010'!$E$2,FALSE)</f>
        <v>66.863760964912203</v>
      </c>
      <c r="F110" s="11" t="b">
        <f t="shared" si="4"/>
        <v>1</v>
      </c>
      <c r="G110" s="23" t="str">
        <f t="shared" si="5"/>
        <v>B</v>
      </c>
      <c r="H110" s="11">
        <f>VLOOKUP(B110,NI!C:P,7,FALSE)</f>
        <v>465700</v>
      </c>
      <c r="I110" s="11">
        <f>VLOOKUP(B110,EBITDA!B:O,7,FALSE)</f>
        <v>1067500</v>
      </c>
      <c r="J110" s="11">
        <f>VLOOKUP(B110,EQIT!B:O,7,FALSE)</f>
        <v>8264600</v>
      </c>
      <c r="K110" s="11">
        <f>VLOOKUP(B110,DEBT!B:O,7,FALSE)</f>
        <v>7181100</v>
      </c>
      <c r="L110" s="11">
        <f>VLOOKUP(B110,REV!B:O,7,FALSE)</f>
        <v>3487700</v>
      </c>
      <c r="M110" s="11">
        <f>VLOOKUP(B110,RoA!B:O,7,FALSE)</f>
        <v>3.71</v>
      </c>
      <c r="N110" s="11">
        <f>VLOOKUP(B110,RoE!B:O,7,FALSE)</f>
        <v>6.14</v>
      </c>
      <c r="O110" s="11">
        <f>VLOOKUP(B110,ASSET!B:P,7,FALSE)</f>
        <v>20444100</v>
      </c>
      <c r="P110" s="11">
        <f>VLOOKUP(B110,MCAP!B:P,7,FALSE)</f>
        <v>11070006</v>
      </c>
      <c r="Q110" s="11">
        <f>VLOOKUP(B110,MB!B:O,7,FALSE)</f>
        <v>1.22</v>
      </c>
    </row>
    <row r="111" spans="1:17" x14ac:dyDescent="0.3">
      <c r="A111" s="20" t="s">
        <v>183</v>
      </c>
      <c r="B111" s="20">
        <v>912142</v>
      </c>
      <c r="C111" s="21">
        <f>VLOOKUP(B111,'[2]ESGC PORTFOLIO'!B:M,$C$2,FALSE)</f>
        <v>53.865598505654901</v>
      </c>
      <c r="D111" s="21" t="str">
        <f t="shared" si="3"/>
        <v>B</v>
      </c>
      <c r="E111" s="21">
        <f>VLOOKUP(B111,ESG!A:M,'2010'!$E$2,FALSE)</f>
        <v>53.865598505654901</v>
      </c>
      <c r="F111" s="11" t="b">
        <f t="shared" si="4"/>
        <v>1</v>
      </c>
      <c r="G111" s="23" t="str">
        <f t="shared" si="5"/>
        <v>B</v>
      </c>
      <c r="H111" s="11">
        <f>VLOOKUP(B111,NI!C:P,7,FALSE)</f>
        <v>245974</v>
      </c>
      <c r="I111" s="11">
        <f>VLOOKUP(B111,EBITDA!B:O,7,FALSE)</f>
        <v>490303</v>
      </c>
      <c r="J111" s="11">
        <f>VLOOKUP(B111,EQIT!B:O,7,FALSE)</f>
        <v>2859048</v>
      </c>
      <c r="K111" s="11">
        <f>VLOOKUP(B111,DEBT!B:O,7,FALSE)</f>
        <v>79908</v>
      </c>
      <c r="L111" s="11">
        <f>VLOOKUP(B111,REV!B:O,7,FALSE)</f>
        <v>9915517</v>
      </c>
      <c r="M111" s="11">
        <f>VLOOKUP(B111,RoA!B:O,7,FALSE)</f>
        <v>5.76</v>
      </c>
      <c r="N111" s="11">
        <f>VLOOKUP(B111,RoE!B:O,7,FALSE)</f>
        <v>8.9700000000000006</v>
      </c>
      <c r="O111" s="11">
        <f>VLOOKUP(B111,ASSET!B:P,7,FALSE)</f>
        <v>4496872</v>
      </c>
      <c r="P111" s="11">
        <f>VLOOKUP(B111,MCAP!B:P,7,FALSE)</f>
        <v>5772931</v>
      </c>
      <c r="Q111" s="11">
        <f>VLOOKUP(B111,MB!B:O,7,FALSE)</f>
        <v>1.62</v>
      </c>
    </row>
    <row r="112" spans="1:17" x14ac:dyDescent="0.3">
      <c r="A112" s="20" t="s">
        <v>190</v>
      </c>
      <c r="B112" s="20">
        <v>916130</v>
      </c>
      <c r="C112" s="21">
        <f>VLOOKUP(B112,'[2]ESGC PORTFOLIO'!B:M,$C$2,FALSE)</f>
        <v>50.234878979966602</v>
      </c>
      <c r="D112" s="21" t="str">
        <f t="shared" si="3"/>
        <v>B</v>
      </c>
      <c r="E112" s="21">
        <f>VLOOKUP(B112,ESG!A:M,'2010'!$E$2,FALSE)</f>
        <v>50.234878979966602</v>
      </c>
      <c r="F112" s="11" t="b">
        <f t="shared" si="4"/>
        <v>1</v>
      </c>
      <c r="G112" s="23" t="str">
        <f t="shared" si="5"/>
        <v>B</v>
      </c>
      <c r="H112" s="11">
        <f>VLOOKUP(B112,NI!C:P,7,FALSE)</f>
        <v>390000</v>
      </c>
      <c r="I112" s="11">
        <f>VLOOKUP(B112,EBITDA!B:O,7,FALSE)</f>
        <v>1316000</v>
      </c>
      <c r="J112" s="11">
        <f>VLOOKUP(B112,EQIT!B:O,7,FALSE)</f>
        <v>8326000</v>
      </c>
      <c r="K112" s="11">
        <f>VLOOKUP(B112,DEBT!B:O,7,FALSE)</f>
        <v>13788000</v>
      </c>
      <c r="L112" s="11">
        <f>VLOOKUP(B112,REV!B:O,7,FALSE)</f>
        <v>5342000</v>
      </c>
      <c r="M112" s="11">
        <f>VLOOKUP(B112,RoA!B:O,7,FALSE)</f>
        <v>0.75</v>
      </c>
      <c r="N112" s="11">
        <f>VLOOKUP(B112,RoE!B:O,7,FALSE)</f>
        <v>4.79</v>
      </c>
      <c r="O112" s="11">
        <f>VLOOKUP(B112,ASSET!B:P,7,FALSE)</f>
        <v>91413000</v>
      </c>
      <c r="P112" s="11">
        <f>VLOOKUP(B112,MCAP!B:P,7,FALSE)</f>
        <v>7793378</v>
      </c>
      <c r="Q112" s="11">
        <f>VLOOKUP(B112,MB!B:O,7,FALSE)</f>
        <v>0.88</v>
      </c>
    </row>
    <row r="113" spans="1:17" x14ac:dyDescent="0.3">
      <c r="A113" s="20" t="s">
        <v>193</v>
      </c>
      <c r="B113" s="20">
        <v>993062</v>
      </c>
      <c r="C113" s="21">
        <f>VLOOKUP(B113,'[2]ESGC PORTFOLIO'!B:M,$C$2,FALSE)</f>
        <v>51.605319460726797</v>
      </c>
      <c r="D113" s="21" t="str">
        <f t="shared" si="3"/>
        <v>B</v>
      </c>
      <c r="E113" s="21">
        <f>VLOOKUP(B113,ESG!A:M,'2010'!$E$2,FALSE)</f>
        <v>51.605319460726797</v>
      </c>
      <c r="F113" s="11" t="b">
        <f t="shared" si="4"/>
        <v>1</v>
      </c>
      <c r="G113" s="23" t="str">
        <f t="shared" si="5"/>
        <v>B</v>
      </c>
      <c r="H113" s="11">
        <f>VLOOKUP(B113,NI!C:P,7,FALSE)</f>
        <v>212300</v>
      </c>
      <c r="I113" s="11">
        <f>VLOOKUP(B113,EBITDA!B:O,7,FALSE)</f>
        <v>433046</v>
      </c>
      <c r="J113" s="11">
        <f>VLOOKUP(B113,EQIT!B:O,7,FALSE)</f>
        <v>2246611</v>
      </c>
      <c r="K113" s="11">
        <f>VLOOKUP(B113,DEBT!B:O,7,FALSE)</f>
        <v>745747</v>
      </c>
      <c r="L113" s="11">
        <f>VLOOKUP(B113,REV!B:O,7,FALSE)</f>
        <v>1822159</v>
      </c>
      <c r="M113" s="11">
        <f>VLOOKUP(B113,RoA!B:O,7,FALSE)</f>
        <v>7.1</v>
      </c>
      <c r="N113" s="11">
        <f>VLOOKUP(B113,RoE!B:O,7,FALSE)</f>
        <v>9.58</v>
      </c>
      <c r="O113" s="11">
        <f>VLOOKUP(B113,ASSET!B:P,7,FALSE)</f>
        <v>3662129</v>
      </c>
      <c r="P113" s="11">
        <f>VLOOKUP(B113,MCAP!B:P,7,FALSE)</f>
        <v>6493182</v>
      </c>
      <c r="Q113" s="11">
        <f>VLOOKUP(B113,MB!B:O,7,FALSE)</f>
        <v>1.84</v>
      </c>
    </row>
    <row r="114" spans="1:17" x14ac:dyDescent="0.3">
      <c r="A114" s="20" t="s">
        <v>194</v>
      </c>
      <c r="B114" s="20">
        <v>325849</v>
      </c>
      <c r="C114" s="21">
        <f>VLOOKUP(B114,'[2]ESGC PORTFOLIO'!B:M,$C$2,FALSE)</f>
        <v>52.321740263123601</v>
      </c>
      <c r="D114" s="21" t="str">
        <f t="shared" si="3"/>
        <v>B</v>
      </c>
      <c r="E114" s="21">
        <f>VLOOKUP(B114,ESG!A:M,'2010'!$E$2,FALSE)</f>
        <v>52.321740263123601</v>
      </c>
      <c r="F114" s="11" t="b">
        <f t="shared" si="4"/>
        <v>1</v>
      </c>
      <c r="G114" s="23" t="str">
        <f t="shared" si="5"/>
        <v>B</v>
      </c>
      <c r="H114" s="11">
        <f>VLOOKUP(B114,NI!C:P,7,FALSE)</f>
        <v>1120000</v>
      </c>
      <c r="I114" s="11">
        <f>VLOOKUP(B114,EBITDA!B:O,7,FALSE)</f>
        <v>2851000</v>
      </c>
      <c r="J114" s="11">
        <f>VLOOKUP(B114,EQIT!B:O,7,FALSE)</f>
        <v>7850000</v>
      </c>
      <c r="K114" s="11">
        <f>VLOOKUP(B114,DEBT!B:O,7,FALSE)</f>
        <v>3998000</v>
      </c>
      <c r="L114" s="11">
        <f>VLOOKUP(B114,REV!B:O,7,FALSE)</f>
        <v>18391000</v>
      </c>
      <c r="M114" s="11">
        <f>VLOOKUP(B114,RoA!B:O,7,FALSE)</f>
        <v>9.0500000000000007</v>
      </c>
      <c r="N114" s="11">
        <f>VLOOKUP(B114,RoE!B:O,7,FALSE)</f>
        <v>14.5</v>
      </c>
      <c r="O114" s="11">
        <f>VLOOKUP(B114,ASSET!B:P,7,FALSE)</f>
        <v>14779000</v>
      </c>
      <c r="P114" s="11">
        <f>VLOOKUP(B114,MCAP!B:P,7,FALSE)</f>
        <v>15812940</v>
      </c>
      <c r="Q114" s="11">
        <f>VLOOKUP(B114,MB!B:O,7,FALSE)</f>
        <v>2.0299999999999998</v>
      </c>
    </row>
    <row r="115" spans="1:17" x14ac:dyDescent="0.3">
      <c r="A115" s="20" t="s">
        <v>195</v>
      </c>
      <c r="B115" s="20">
        <v>912134</v>
      </c>
      <c r="C115" s="21">
        <f>VLOOKUP(B115,'[2]ESGC PORTFOLIO'!B:M,$C$2,FALSE)</f>
        <v>61.191090269636497</v>
      </c>
      <c r="D115" s="21" t="str">
        <f t="shared" si="3"/>
        <v>B</v>
      </c>
      <c r="E115" s="21">
        <f>VLOOKUP(B115,ESG!A:M,'2010'!$E$2,FALSE)</f>
        <v>61.191090269636497</v>
      </c>
      <c r="F115" s="11" t="b">
        <f t="shared" si="4"/>
        <v>1</v>
      </c>
      <c r="G115" s="23" t="str">
        <f t="shared" si="5"/>
        <v>B</v>
      </c>
      <c r="H115" s="11">
        <f>VLOOKUP(B115,NI!C:P,7,FALSE)</f>
        <v>1109000</v>
      </c>
      <c r="I115" s="11">
        <f>VLOOKUP(B115,EBITDA!B:O,7,FALSE)</f>
        <v>3784000</v>
      </c>
      <c r="J115" s="11">
        <f>VLOOKUP(B115,EQIT!B:O,7,FALSE)</f>
        <v>5296000</v>
      </c>
      <c r="K115" s="11">
        <f>VLOOKUP(B115,DEBT!B:O,7,FALSE)</f>
        <v>8534000</v>
      </c>
      <c r="L115" s="11">
        <f>VLOOKUP(B115,REV!B:O,7,FALSE)</f>
        <v>82189000</v>
      </c>
      <c r="M115" s="11">
        <f>VLOOKUP(B115,RoA!B:O,7,FALSE)</f>
        <v>6.01</v>
      </c>
      <c r="N115" s="11">
        <f>VLOOKUP(B115,RoE!B:O,7,FALSE)</f>
        <v>21.86</v>
      </c>
      <c r="O115" s="11">
        <f>VLOOKUP(B115,ASSET!B:P,7,FALSE)</f>
        <v>23505000</v>
      </c>
      <c r="P115" s="11">
        <f>VLOOKUP(B115,MCAP!B:P,7,FALSE)</f>
        <v>13863200</v>
      </c>
      <c r="Q115" s="11">
        <f>VLOOKUP(B115,MB!B:O,7,FALSE)</f>
        <v>2.63</v>
      </c>
    </row>
    <row r="116" spans="1:17" x14ac:dyDescent="0.3">
      <c r="A116" s="20" t="s">
        <v>197</v>
      </c>
      <c r="B116" s="20">
        <v>905409</v>
      </c>
      <c r="C116" s="21">
        <f>VLOOKUP(B116,'[2]ESGC PORTFOLIO'!B:M,$C$2,FALSE)</f>
        <v>61.779944877239302</v>
      </c>
      <c r="D116" s="21" t="str">
        <f t="shared" si="3"/>
        <v>B</v>
      </c>
      <c r="E116" s="21">
        <f>VLOOKUP(B116,ESG!A:M,'2010'!$E$2,FALSE)</f>
        <v>61.779944877239302</v>
      </c>
      <c r="F116" s="11" t="b">
        <f t="shared" si="4"/>
        <v>1</v>
      </c>
      <c r="G116" s="23" t="str">
        <f t="shared" si="5"/>
        <v>B</v>
      </c>
      <c r="H116" s="11">
        <f>VLOOKUP(B116,NI!C:P,7,FALSE)</f>
        <v>555700</v>
      </c>
      <c r="I116" s="11">
        <f>VLOOKUP(B116,EBITDA!B:O,7,FALSE)</f>
        <v>1078100</v>
      </c>
      <c r="J116" s="11">
        <f>VLOOKUP(B116,EQIT!B:O,7,FALSE)</f>
        <v>2189600</v>
      </c>
      <c r="K116" s="11">
        <f>VLOOKUP(B116,DEBT!B:O,7,FALSE)</f>
        <v>1207300</v>
      </c>
      <c r="L116" s="11">
        <f>VLOOKUP(B116,REV!B:O,7,FALSE)</f>
        <v>5206100</v>
      </c>
      <c r="M116" s="11">
        <f>VLOOKUP(B116,RoA!B:O,7,FALSE)</f>
        <v>13.38</v>
      </c>
      <c r="N116" s="11">
        <f>VLOOKUP(B116,RoE!B:O,7,FALSE)</f>
        <v>27.38</v>
      </c>
      <c r="O116" s="11">
        <f>VLOOKUP(B116,ASSET!B:P,7,FALSE)</f>
        <v>4627000</v>
      </c>
      <c r="P116" s="11">
        <f>VLOOKUP(B116,MCAP!B:P,7,FALSE)</f>
        <v>5773952</v>
      </c>
      <c r="Q116" s="11">
        <f>VLOOKUP(B116,MB!B:O,7,FALSE)</f>
        <v>2.35</v>
      </c>
    </row>
    <row r="117" spans="1:17" x14ac:dyDescent="0.3">
      <c r="A117" s="20" t="s">
        <v>201</v>
      </c>
      <c r="B117" s="20">
        <v>912402</v>
      </c>
      <c r="C117" s="21">
        <f>VLOOKUP(B117,'[2]ESGC PORTFOLIO'!B:M,$C$2,FALSE)</f>
        <v>59.804446960886303</v>
      </c>
      <c r="D117" s="21" t="str">
        <f t="shared" si="3"/>
        <v>B</v>
      </c>
      <c r="E117" s="21">
        <f>VLOOKUP(B117,ESG!A:M,'2010'!$E$2,FALSE)</f>
        <v>59.804446960886303</v>
      </c>
      <c r="F117" s="11" t="b">
        <f t="shared" si="4"/>
        <v>1</v>
      </c>
      <c r="G117" s="23" t="str">
        <f t="shared" si="5"/>
        <v>B</v>
      </c>
      <c r="H117" s="11">
        <f>VLOOKUP(B117,NI!C:P,7,FALSE)</f>
        <v>773000</v>
      </c>
      <c r="I117" s="11">
        <f>VLOOKUP(B117,EBITDA!B:O,7,FALSE)</f>
        <v>1524000</v>
      </c>
      <c r="J117" s="11">
        <f>VLOOKUP(B117,EQIT!B:O,7,FALSE)</f>
        <v>11878000</v>
      </c>
      <c r="K117" s="11">
        <f>VLOOKUP(B117,DEBT!B:O,7,FALSE)</f>
        <v>5750000</v>
      </c>
      <c r="L117" s="11">
        <f>VLOOKUP(B117,REV!B:O,7,FALSE)</f>
        <v>10559000</v>
      </c>
      <c r="M117" s="11">
        <f>VLOOKUP(B117,RoA!B:O,7,FALSE)</f>
        <v>0.63</v>
      </c>
      <c r="N117" s="11">
        <f>VLOOKUP(B117,RoE!B:O,7,FALSE)</f>
        <v>7.12</v>
      </c>
      <c r="O117" s="11">
        <f>VLOOKUP(B117,ASSET!B:P,7,FALSE)</f>
        <v>193824000</v>
      </c>
      <c r="P117" s="11">
        <f>VLOOKUP(B117,MCAP!B:P,7,FALSE)</f>
        <v>8780133</v>
      </c>
      <c r="Q117" s="11">
        <f>VLOOKUP(B117,MB!B:O,7,FALSE)</f>
        <v>0.67</v>
      </c>
    </row>
    <row r="118" spans="1:17" x14ac:dyDescent="0.3">
      <c r="A118" s="20" t="s">
        <v>207</v>
      </c>
      <c r="B118" s="20">
        <v>357366</v>
      </c>
      <c r="C118" s="21">
        <f>VLOOKUP(B118,'[2]ESGC PORTFOLIO'!B:M,$C$2,FALSE)</f>
        <v>56.855813903000303</v>
      </c>
      <c r="D118" s="21" t="str">
        <f t="shared" si="3"/>
        <v>B</v>
      </c>
      <c r="E118" s="21">
        <f>VLOOKUP(B118,ESG!A:M,'2010'!$E$2,FALSE)</f>
        <v>56.855813903000303</v>
      </c>
      <c r="F118" s="11" t="b">
        <f t="shared" si="4"/>
        <v>1</v>
      </c>
      <c r="G118" s="23" t="str">
        <f t="shared" si="5"/>
        <v>B</v>
      </c>
      <c r="H118" s="11">
        <f>VLOOKUP(B118,NI!C:P,7,FALSE)</f>
        <v>22598</v>
      </c>
      <c r="I118" s="11">
        <f>VLOOKUP(B118,EBITDA!B:O,7,FALSE)</f>
        <v>412969</v>
      </c>
      <c r="J118" s="11">
        <f>VLOOKUP(B118,EQIT!B:O,7,FALSE)</f>
        <v>2890279</v>
      </c>
      <c r="K118" s="11">
        <f>VLOOKUP(B118,DEBT!B:O,7,FALSE)</f>
        <v>3892070</v>
      </c>
      <c r="L118" s="11">
        <f>VLOOKUP(B118,REV!B:O,7,FALSE)</f>
        <v>758559</v>
      </c>
      <c r="M118" s="11">
        <f>VLOOKUP(B118,RoA!B:O,7,FALSE)</f>
        <v>2.16</v>
      </c>
      <c r="N118" s="11">
        <f>VLOOKUP(B118,RoE!B:O,7,FALSE)</f>
        <v>0.95</v>
      </c>
      <c r="O118" s="11">
        <f>VLOOKUP(B118,ASSET!B:P,7,FALSE)</f>
        <v>7645010</v>
      </c>
      <c r="P118" s="11">
        <f>VLOOKUP(B118,MCAP!B:P,7,FALSE)</f>
        <v>6179513</v>
      </c>
      <c r="Q118" s="11">
        <f>VLOOKUP(B118,MB!B:O,7,FALSE)</f>
        <v>2.2200000000000002</v>
      </c>
    </row>
    <row r="119" spans="1:17" x14ac:dyDescent="0.3">
      <c r="A119" s="20" t="s">
        <v>208</v>
      </c>
      <c r="B119" s="20">
        <v>546814</v>
      </c>
      <c r="C119" s="21">
        <f>VLOOKUP(B119,'[2]ESGC PORTFOLIO'!B:M,$C$2,FALSE)</f>
        <v>74.453904662801605</v>
      </c>
      <c r="D119" s="21" t="str">
        <f t="shared" si="3"/>
        <v>B</v>
      </c>
      <c r="E119" s="21">
        <f>VLOOKUP(B119,ESG!A:M,'2010'!$E$2,FALSE)</f>
        <v>74.453904662801605</v>
      </c>
      <c r="F119" s="11" t="b">
        <f t="shared" si="4"/>
        <v>1</v>
      </c>
      <c r="G119" s="23" t="str">
        <f t="shared" si="5"/>
        <v>B</v>
      </c>
      <c r="H119" s="11">
        <f>VLOOKUP(B119,NI!C:P,7,FALSE)</f>
        <v>847000</v>
      </c>
      <c r="I119" s="11">
        <f>VLOOKUP(B119,EBITDA!B:O,7,FALSE)</f>
        <v>2983000</v>
      </c>
      <c r="J119" s="11">
        <f>VLOOKUP(B119,EQIT!B:O,7,FALSE)</f>
        <v>5530000</v>
      </c>
      <c r="K119" s="11">
        <f>VLOOKUP(B119,DEBT!B:O,7,FALSE)</f>
        <v>7425000</v>
      </c>
      <c r="L119" s="11">
        <f>VLOOKUP(B119,REV!B:O,7,FALSE)</f>
        <v>25003000</v>
      </c>
      <c r="M119" s="11">
        <f>VLOOKUP(B119,RoA!B:O,7,FALSE)</f>
        <v>5.63</v>
      </c>
      <c r="N119" s="11">
        <f>VLOOKUP(B119,RoE!B:O,7,FALSE)</f>
        <v>16.64</v>
      </c>
      <c r="O119" s="11">
        <f>VLOOKUP(B119,ASSET!B:P,7,FALSE)</f>
        <v>20631000</v>
      </c>
      <c r="P119" s="11">
        <f>VLOOKUP(B119,MCAP!B:P,7,FALSE)</f>
        <v>10709490</v>
      </c>
      <c r="Q119" s="11">
        <f>VLOOKUP(B119,MB!B:O,7,FALSE)</f>
        <v>1.69</v>
      </c>
    </row>
    <row r="120" spans="1:17" x14ac:dyDescent="0.3">
      <c r="A120" s="20" t="s">
        <v>212</v>
      </c>
      <c r="B120" s="20">
        <v>905624</v>
      </c>
      <c r="C120" s="21">
        <f>VLOOKUP(B120,'[2]ESGC PORTFOLIO'!B:M,$C$2,FALSE)</f>
        <v>62.566718305141499</v>
      </c>
      <c r="D120" s="21" t="str">
        <f t="shared" si="3"/>
        <v>B</v>
      </c>
      <c r="E120" s="21">
        <f>VLOOKUP(B120,ESG!A:M,'2010'!$E$2,FALSE)</f>
        <v>62.566718305141499</v>
      </c>
      <c r="F120" s="11" t="b">
        <f t="shared" si="4"/>
        <v>1</v>
      </c>
      <c r="G120" s="23" t="str">
        <f t="shared" si="5"/>
        <v>B</v>
      </c>
      <c r="H120" s="11">
        <f>VLOOKUP(B120,NI!C:P,7,FALSE)</f>
        <v>-1046000</v>
      </c>
      <c r="I120" s="11">
        <f>VLOOKUP(B120,EBITDA!B:O,7,FALSE)</f>
        <v>-247000</v>
      </c>
      <c r="J120" s="11">
        <f>VLOOKUP(B120,EQIT!B:O,7,FALSE)</f>
        <v>1384000</v>
      </c>
      <c r="K120" s="11">
        <f>VLOOKUP(B120,DEBT!B:O,7,FALSE)</f>
        <v>4098000</v>
      </c>
      <c r="L120" s="11">
        <f>VLOOKUP(B120,REV!B:O,7,FALSE)</f>
        <v>7592000</v>
      </c>
      <c r="M120" s="11">
        <f>VLOOKUP(B120,RoA!B:O,7,FALSE)</f>
        <v>-10.199999999999999</v>
      </c>
      <c r="N120" s="11">
        <f>VLOOKUP(B120,RoE!B:O,7,FALSE)</f>
        <v>-52.13</v>
      </c>
      <c r="O120" s="11">
        <f>VLOOKUP(B120,ASSET!B:P,7,FALSE)</f>
        <v>8140000</v>
      </c>
      <c r="P120" s="11">
        <f>VLOOKUP(B120,MCAP!B:P,7,FALSE)</f>
        <v>4413276</v>
      </c>
      <c r="Q120" s="11">
        <f>VLOOKUP(B120,MB!B:O,7,FALSE)</f>
        <v>2.89</v>
      </c>
    </row>
    <row r="121" spans="1:17" x14ac:dyDescent="0.3">
      <c r="A121" s="20" t="s">
        <v>214</v>
      </c>
      <c r="B121" s="20">
        <v>510493</v>
      </c>
      <c r="C121" s="21">
        <f>VLOOKUP(B121,'[2]ESGC PORTFOLIO'!B:M,$C$2,FALSE)</f>
        <v>51.350801142517298</v>
      </c>
      <c r="D121" s="21" t="str">
        <f t="shared" si="3"/>
        <v>B</v>
      </c>
      <c r="E121" s="21">
        <f>VLOOKUP(B121,ESG!A:M,'2010'!$E$2,FALSE)</f>
        <v>51.350801142517298</v>
      </c>
      <c r="F121" s="11" t="b">
        <f t="shared" si="4"/>
        <v>1</v>
      </c>
      <c r="G121" s="23" t="str">
        <f t="shared" si="5"/>
        <v>B</v>
      </c>
      <c r="H121" s="11">
        <f>VLOOKUP(B121,NI!C:P,7,FALSE)</f>
        <v>370200</v>
      </c>
      <c r="I121" s="11">
        <f>VLOOKUP(B121,EBITDA!B:O,7,FALSE)</f>
        <v>610600</v>
      </c>
      <c r="J121" s="11">
        <f>VLOOKUP(B121,EQIT!B:O,7,FALSE)</f>
        <v>1453700</v>
      </c>
      <c r="K121" s="11">
        <f>VLOOKUP(B121,DEBT!B:O,7,FALSE)</f>
        <v>880300</v>
      </c>
      <c r="L121" s="11">
        <f>VLOOKUP(B121,REV!B:O,7,FALSE)</f>
        <v>3336800</v>
      </c>
      <c r="M121" s="11">
        <f>VLOOKUP(B121,RoA!B:O,7,FALSE)</f>
        <v>11.88</v>
      </c>
      <c r="N121" s="11">
        <f>VLOOKUP(B121,RoE!B:O,7,FALSE)</f>
        <v>26.55</v>
      </c>
      <c r="O121" s="11">
        <f>VLOOKUP(B121,ASSET!B:P,7,FALSE)</f>
        <v>3419700</v>
      </c>
      <c r="P121" s="11">
        <f>VLOOKUP(B121,MCAP!B:P,7,FALSE)</f>
        <v>6193143</v>
      </c>
      <c r="Q121" s="11">
        <f>VLOOKUP(B121,MB!B:O,7,FALSE)</f>
        <v>3.8</v>
      </c>
    </row>
    <row r="122" spans="1:17" x14ac:dyDescent="0.3">
      <c r="A122" s="20" t="s">
        <v>216</v>
      </c>
      <c r="B122" s="20">
        <v>134784</v>
      </c>
      <c r="C122" s="21">
        <f>VLOOKUP(B122,'[2]ESGC PORTFOLIO'!B:M,$C$2,FALSE)</f>
        <v>63.927971864009301</v>
      </c>
      <c r="D122" s="21" t="str">
        <f t="shared" si="3"/>
        <v>B</v>
      </c>
      <c r="E122" s="21">
        <f>VLOOKUP(B122,ESG!A:M,'2010'!$E$2,FALSE)</f>
        <v>63.927971864009301</v>
      </c>
      <c r="F122" s="11" t="b">
        <f t="shared" si="4"/>
        <v>1</v>
      </c>
      <c r="G122" s="23" t="str">
        <f t="shared" si="5"/>
        <v>B</v>
      </c>
      <c r="H122" s="11">
        <f>VLOOKUP(B122,NI!C:P,7,FALSE)</f>
        <v>1263000</v>
      </c>
      <c r="I122" s="11">
        <f>VLOOKUP(B122,EBITDA!B:O,7,FALSE)</f>
        <v>2519000</v>
      </c>
      <c r="J122" s="11">
        <f>VLOOKUP(B122,EQIT!B:O,7,FALSE)</f>
        <v>7532000</v>
      </c>
      <c r="K122" s="11">
        <f>VLOOKUP(B122,DEBT!B:O,7,FALSE)</f>
        <v>2296000</v>
      </c>
      <c r="L122" s="11">
        <f>VLOOKUP(B122,REV!B:O,7,FALSE)</f>
        <v>108702000</v>
      </c>
      <c r="M122" s="11">
        <f>VLOOKUP(B122,RoA!B:O,7,FALSE)</f>
        <v>5.18</v>
      </c>
      <c r="N122" s="11">
        <f>VLOOKUP(B122,RoE!B:O,7,FALSE)</f>
        <v>18.399999999999999</v>
      </c>
      <c r="O122" s="11">
        <f>VLOOKUP(B122,ASSET!B:P,7,FALSE)</f>
        <v>28189000</v>
      </c>
      <c r="P122" s="11">
        <f>VLOOKUP(B122,MCAP!B:P,7,FALSE)</f>
        <v>19072980</v>
      </c>
      <c r="Q122" s="11">
        <f>VLOOKUP(B122,MB!B:O,7,FALSE)</f>
        <v>2.2799999999999998</v>
      </c>
    </row>
    <row r="123" spans="1:17" x14ac:dyDescent="0.3">
      <c r="A123" s="20" t="s">
        <v>222</v>
      </c>
      <c r="B123" s="20">
        <v>999506</v>
      </c>
      <c r="C123" s="21">
        <f>VLOOKUP(B123,'[2]ESGC PORTFOLIO'!B:M,$C$2,FALSE)</f>
        <v>53.517070147517899</v>
      </c>
      <c r="D123" s="21" t="str">
        <f t="shared" si="3"/>
        <v>B</v>
      </c>
      <c r="E123" s="21">
        <f>VLOOKUP(B123,ESG!A:M,'2010'!$E$2,FALSE)</f>
        <v>53.517070147517899</v>
      </c>
      <c r="F123" s="11" t="b">
        <f t="shared" si="4"/>
        <v>1</v>
      </c>
      <c r="G123" s="23" t="str">
        <f t="shared" si="5"/>
        <v>B</v>
      </c>
      <c r="H123" s="11">
        <f>VLOOKUP(B123,NI!C:P,7,FALSE)</f>
        <v>1850000</v>
      </c>
      <c r="I123" s="11">
        <f>VLOOKUP(B123,EBITDA!B:O,7,FALSE)</f>
        <v>4103000</v>
      </c>
      <c r="J123" s="11">
        <f>VLOOKUP(B123,EQIT!B:O,7,FALSE)</f>
        <v>8020000</v>
      </c>
      <c r="K123" s="11">
        <f>VLOOKUP(B123,DEBT!B:O,7,FALSE)</f>
        <v>2360000</v>
      </c>
      <c r="L123" s="11">
        <f>VLOOKUP(B123,REV!B:O,7,FALSE)</f>
        <v>8482000</v>
      </c>
      <c r="M123" s="11">
        <f>VLOOKUP(B123,RoA!B:O,7,FALSE)</f>
        <v>15.18</v>
      </c>
      <c r="N123" s="11">
        <f>VLOOKUP(B123,RoE!B:O,7,FALSE)</f>
        <v>28.52</v>
      </c>
      <c r="O123" s="11">
        <f>VLOOKUP(B123,ASSET!B:P,7,FALSE)</f>
        <v>14548000</v>
      </c>
      <c r="P123" s="11">
        <f>VLOOKUP(B123,MCAP!B:P,7,FALSE)</f>
        <v>7975890</v>
      </c>
      <c r="Q123" s="11">
        <f>VLOOKUP(B123,MB!B:O,7,FALSE)</f>
        <v>0.81</v>
      </c>
    </row>
    <row r="124" spans="1:17" x14ac:dyDescent="0.3">
      <c r="A124" s="20" t="s">
        <v>224</v>
      </c>
      <c r="B124" s="20">
        <v>325475</v>
      </c>
      <c r="C124" s="21">
        <f>VLOOKUP(B124,'[2]ESGC PORTFOLIO'!B:M,$C$2,FALSE)</f>
        <v>57.9130332986472</v>
      </c>
      <c r="D124" s="21" t="str">
        <f t="shared" si="3"/>
        <v>B</v>
      </c>
      <c r="E124" s="21">
        <f>VLOOKUP(B124,ESG!A:M,'2010'!$E$2,FALSE)</f>
        <v>57.9130332986472</v>
      </c>
      <c r="F124" s="11" t="b">
        <f t="shared" si="4"/>
        <v>1</v>
      </c>
      <c r="G124" s="23" t="str">
        <f t="shared" si="5"/>
        <v>B</v>
      </c>
      <c r="H124" s="11">
        <f>VLOOKUP(B124,NI!C:P,7,FALSE)</f>
        <v>182227</v>
      </c>
      <c r="I124" s="11">
        <f>VLOOKUP(B124,EBITDA!B:O,7,FALSE)</f>
        <v>615072</v>
      </c>
      <c r="J124" s="11">
        <f>VLOOKUP(B124,EQIT!B:O,7,FALSE)</f>
        <v>3271556</v>
      </c>
      <c r="K124" s="11">
        <f>VLOOKUP(B124,DEBT!B:O,7,FALSE)</f>
        <v>1653582</v>
      </c>
      <c r="L124" s="11">
        <f>VLOOKUP(B124,REV!B:O,7,FALSE)</f>
        <v>5319072</v>
      </c>
      <c r="M124" s="11">
        <f>VLOOKUP(B124,RoA!B:O,7,FALSE)</f>
        <v>4.2300000000000004</v>
      </c>
      <c r="N124" s="11">
        <f>VLOOKUP(B124,RoE!B:O,7,FALSE)</f>
        <v>5.63</v>
      </c>
      <c r="O124" s="11">
        <f>VLOOKUP(B124,ASSET!B:P,7,FALSE)</f>
        <v>6097860</v>
      </c>
      <c r="P124" s="11">
        <f>VLOOKUP(B124,MCAP!B:P,7,FALSE)</f>
        <v>3895382</v>
      </c>
      <c r="Q124" s="11">
        <f>VLOOKUP(B124,MB!B:O,7,FALSE)</f>
        <v>1.05</v>
      </c>
    </row>
    <row r="125" spans="1:17" x14ac:dyDescent="0.3">
      <c r="A125" s="20" t="s">
        <v>225</v>
      </c>
      <c r="B125" s="20">
        <v>905997</v>
      </c>
      <c r="C125" s="21">
        <f>VLOOKUP(B125,'[2]ESGC PORTFOLIO'!B:M,$C$2,FALSE)</f>
        <v>56.091898834563104</v>
      </c>
      <c r="D125" s="21" t="str">
        <f t="shared" si="3"/>
        <v>B</v>
      </c>
      <c r="E125" s="21">
        <f>VLOOKUP(B125,ESG!A:M,'2010'!$E$2,FALSE)</f>
        <v>56.091898834563104</v>
      </c>
      <c r="F125" s="11" t="b">
        <f t="shared" si="4"/>
        <v>1</v>
      </c>
      <c r="G125" s="23" t="str">
        <f t="shared" si="5"/>
        <v>B</v>
      </c>
      <c r="H125" s="11">
        <f>VLOOKUP(B125,NI!C:P,7,FALSE)</f>
        <v>707700</v>
      </c>
      <c r="I125" s="11">
        <f>VLOOKUP(B125,EBITDA!B:O,7,FALSE)</f>
        <v>653100</v>
      </c>
      <c r="J125" s="11">
        <f>VLOOKUP(B125,EQIT!B:O,7,FALSE)</f>
        <v>7798800</v>
      </c>
      <c r="K125" s="11">
        <f>VLOOKUP(B125,DEBT!B:O,7,FALSE)</f>
        <v>1960700</v>
      </c>
      <c r="L125" s="11">
        <f>VLOOKUP(B125,REV!B:O,7,FALSE)</f>
        <v>3254400</v>
      </c>
      <c r="M125" s="11">
        <f>VLOOKUP(B125,RoA!B:O,7,FALSE)</f>
        <v>6.33</v>
      </c>
      <c r="N125" s="11">
        <f>VLOOKUP(B125,RoE!B:O,7,FALSE)</f>
        <v>9.51</v>
      </c>
      <c r="O125" s="11">
        <f>VLOOKUP(B125,ASSET!B:P,7,FALSE)</f>
        <v>12509400</v>
      </c>
      <c r="P125" s="11">
        <f>VLOOKUP(B125,MCAP!B:P,7,FALSE)</f>
        <v>9375492</v>
      </c>
      <c r="Q125" s="11">
        <f>VLOOKUP(B125,MB!B:O,7,FALSE)</f>
        <v>0.98</v>
      </c>
    </row>
    <row r="126" spans="1:17" x14ac:dyDescent="0.3">
      <c r="A126" s="20" t="s">
        <v>234</v>
      </c>
      <c r="B126" s="20">
        <v>906933</v>
      </c>
      <c r="C126" s="21">
        <f>VLOOKUP(B126,'[2]ESGC PORTFOLIO'!B:M,$C$2,FALSE)</f>
        <v>68.1165771199218</v>
      </c>
      <c r="D126" s="21" t="str">
        <f t="shared" si="3"/>
        <v>B</v>
      </c>
      <c r="E126" s="21">
        <f>VLOOKUP(B126,ESG!A:M,'2010'!$E$2,FALSE)</f>
        <v>68.1165771199218</v>
      </c>
      <c r="F126" s="11" t="b">
        <f t="shared" si="4"/>
        <v>1</v>
      </c>
      <c r="G126" s="23" t="str">
        <f t="shared" si="5"/>
        <v>B</v>
      </c>
      <c r="H126" s="11">
        <f>VLOOKUP(B126,NI!C:P,7,FALSE)</f>
        <v>292900</v>
      </c>
      <c r="I126" s="11">
        <f>VLOOKUP(B126,EBITDA!B:O,7,FALSE)</f>
        <v>594600</v>
      </c>
      <c r="J126" s="11">
        <f>VLOOKUP(B126,EQIT!B:O,7,FALSE)</f>
        <v>1902000</v>
      </c>
      <c r="K126" s="11">
        <f>VLOOKUP(B126,DEBT!B:O,7,FALSE)</f>
        <v>2368900</v>
      </c>
      <c r="L126" s="11">
        <f>VLOOKUP(B126,REV!B:O,7,FALSE)</f>
        <v>5759200</v>
      </c>
      <c r="M126" s="11">
        <f>VLOOKUP(B126,RoA!B:O,7,FALSE)</f>
        <v>5.81</v>
      </c>
      <c r="N126" s="11">
        <f>VLOOKUP(B126,RoE!B:O,7,FALSE)</f>
        <v>15.92</v>
      </c>
      <c r="O126" s="11">
        <f>VLOOKUP(B126,ASSET!B:P,7,FALSE)</f>
        <v>6405300</v>
      </c>
      <c r="P126" s="11">
        <f>VLOOKUP(B126,MCAP!B:P,7,FALSE)</f>
        <v>5281290</v>
      </c>
      <c r="Q126" s="11">
        <f>VLOOKUP(B126,MB!B:O,7,FALSE)</f>
        <v>2.6</v>
      </c>
    </row>
    <row r="127" spans="1:17" x14ac:dyDescent="0.3">
      <c r="A127" s="20" t="s">
        <v>238</v>
      </c>
      <c r="B127" s="20">
        <v>906176</v>
      </c>
      <c r="C127" s="21">
        <f>VLOOKUP(B127,'[2]ESGC PORTFOLIO'!B:M,$C$2,FALSE)</f>
        <v>59.832996107449802</v>
      </c>
      <c r="D127" s="21" t="str">
        <f t="shared" si="3"/>
        <v>B</v>
      </c>
      <c r="E127" s="21">
        <f>VLOOKUP(B127,ESG!A:M,'2010'!$E$2,FALSE)</f>
        <v>59.832996107449802</v>
      </c>
      <c r="F127" s="11" t="b">
        <f t="shared" si="4"/>
        <v>1</v>
      </c>
      <c r="G127" s="23" t="str">
        <f t="shared" si="5"/>
        <v>B</v>
      </c>
      <c r="H127" s="11">
        <f>VLOOKUP(B127,NI!C:P,7,FALSE)</f>
        <v>291900</v>
      </c>
      <c r="I127" s="11">
        <f>VLOOKUP(B127,EBITDA!B:O,7,FALSE)</f>
        <v>1407100</v>
      </c>
      <c r="J127" s="11">
        <f>VLOOKUP(B127,EQIT!B:O,7,FALSE)</f>
        <v>4923200</v>
      </c>
      <c r="K127" s="11">
        <f>VLOOKUP(B127,DEBT!B:O,7,FALSE)</f>
        <v>7291700</v>
      </c>
      <c r="L127" s="11">
        <f>VLOOKUP(B127,REV!B:O,7,FALSE)</f>
        <v>6362300</v>
      </c>
      <c r="M127" s="11">
        <f>VLOOKUP(B127,RoA!B:O,7,FALSE)</f>
        <v>2.78</v>
      </c>
      <c r="N127" s="11">
        <f>VLOOKUP(B127,RoE!B:O,7,FALSE)</f>
        <v>5.97</v>
      </c>
      <c r="O127" s="11">
        <f>VLOOKUP(B127,ASSET!B:P,7,FALSE)</f>
        <v>19938800</v>
      </c>
      <c r="P127" s="11">
        <f>VLOOKUP(B127,MCAP!B:P,7,FALSE)</f>
        <v>4913430</v>
      </c>
      <c r="Q127" s="11">
        <f>VLOOKUP(B127,MB!B:O,7,FALSE)</f>
        <v>0.98</v>
      </c>
    </row>
    <row r="128" spans="1:17" x14ac:dyDescent="0.3">
      <c r="A128" s="20" t="s">
        <v>241</v>
      </c>
      <c r="B128" s="20">
        <v>901899</v>
      </c>
      <c r="C128" s="21">
        <f>VLOOKUP(B128,'[2]ESGC PORTFOLIO'!B:M,$C$2,FALSE)</f>
        <v>68.538189298590893</v>
      </c>
      <c r="D128" s="21" t="str">
        <f t="shared" si="3"/>
        <v>B</v>
      </c>
      <c r="E128" s="21">
        <f>VLOOKUP(B128,ESG!A:M,'2010'!$E$2,FALSE)</f>
        <v>68.538189298590893</v>
      </c>
      <c r="F128" s="11" t="b">
        <f t="shared" si="4"/>
        <v>1</v>
      </c>
      <c r="G128" s="23" t="str">
        <f t="shared" si="5"/>
        <v>B</v>
      </c>
      <c r="H128" s="11">
        <f>VLOOKUP(B128,NI!C:P,7,FALSE)</f>
        <v>1488000</v>
      </c>
      <c r="I128" s="11">
        <f>VLOOKUP(B128,EBITDA!B:O,7,FALSE)</f>
        <v>3645000</v>
      </c>
      <c r="J128" s="11">
        <f>VLOOKUP(B128,EQIT!B:O,7,FALSE)</f>
        <v>10669000</v>
      </c>
      <c r="K128" s="11">
        <f>VLOOKUP(B128,DEBT!B:O,7,FALSE)</f>
        <v>7025000</v>
      </c>
      <c r="L128" s="11">
        <f>VLOOKUP(B128,REV!B:O,7,FALSE)</f>
        <v>9516000</v>
      </c>
      <c r="M128" s="11">
        <f>VLOOKUP(B128,RoA!B:O,7,FALSE)</f>
        <v>6.47</v>
      </c>
      <c r="N128" s="11">
        <f>VLOOKUP(B128,RoE!B:O,7,FALSE)</f>
        <v>14.16</v>
      </c>
      <c r="O128" s="11">
        <f>VLOOKUP(B128,ASSET!B:P,7,FALSE)</f>
        <v>28199000</v>
      </c>
      <c r="P128" s="11">
        <f>VLOOKUP(B128,MCAP!B:P,7,FALSE)</f>
        <v>22449519</v>
      </c>
      <c r="Q128" s="11">
        <f>VLOOKUP(B128,MB!B:O,7,FALSE)</f>
        <v>2.04</v>
      </c>
    </row>
    <row r="129" spans="1:17" x14ac:dyDescent="0.3">
      <c r="A129" s="20" t="s">
        <v>247</v>
      </c>
      <c r="B129" s="20">
        <v>932913</v>
      </c>
      <c r="C129" s="21">
        <f>VLOOKUP(B129,'[2]ESGC PORTFOLIO'!B:M,$C$2,FALSE)</f>
        <v>55.599082821874298</v>
      </c>
      <c r="D129" s="21" t="str">
        <f t="shared" si="3"/>
        <v>B</v>
      </c>
      <c r="E129" s="21">
        <f>VLOOKUP(B129,ESG!A:M,'2010'!$E$2,FALSE)</f>
        <v>55.599082821874298</v>
      </c>
      <c r="F129" s="11" t="b">
        <f t="shared" si="4"/>
        <v>1</v>
      </c>
      <c r="G129" s="23" t="str">
        <f t="shared" si="5"/>
        <v>B</v>
      </c>
      <c r="H129" s="11">
        <f>VLOOKUP(B129,NI!C:P,7,FALSE)</f>
        <v>819700</v>
      </c>
      <c r="I129" s="11">
        <f>VLOOKUP(B129,EBITDA!B:O,7,FALSE)</f>
        <v>1738100</v>
      </c>
      <c r="J129" s="11">
        <f>VLOOKUP(B129,EQIT!B:O,7,FALSE)</f>
        <v>3580500</v>
      </c>
      <c r="K129" s="11">
        <f>VLOOKUP(B129,DEBT!B:O,7,FALSE)</f>
        <v>3176200</v>
      </c>
      <c r="L129" s="11">
        <f>VLOOKUP(B129,REV!B:O,7,FALSE)</f>
        <v>12542500</v>
      </c>
      <c r="M129" s="11">
        <f>VLOOKUP(B129,RoA!B:O,7,FALSE)</f>
        <v>4.8499999999999996</v>
      </c>
      <c r="N129" s="11">
        <f>VLOOKUP(B129,RoE!B:O,7,FALSE)</f>
        <v>21.08</v>
      </c>
      <c r="O129" s="11">
        <f>VLOOKUP(B129,ASSET!B:P,7,FALSE)</f>
        <v>19551900</v>
      </c>
      <c r="P129" s="11">
        <f>VLOOKUP(B129,MCAP!B:P,7,FALSE)</f>
        <v>13075900</v>
      </c>
      <c r="Q129" s="11">
        <f>VLOOKUP(B129,MB!B:O,7,FALSE)</f>
        <v>3.32</v>
      </c>
    </row>
    <row r="130" spans="1:17" x14ac:dyDescent="0.3">
      <c r="A130" s="20" t="s">
        <v>248</v>
      </c>
      <c r="B130" s="20">
        <v>719618</v>
      </c>
      <c r="C130" s="21">
        <f>VLOOKUP(B130,'[2]ESGC PORTFOLIO'!B:M,$C$2,FALSE)</f>
        <v>74.063223225984402</v>
      </c>
      <c r="D130" s="21" t="str">
        <f t="shared" si="3"/>
        <v>B</v>
      </c>
      <c r="E130" s="21">
        <f>VLOOKUP(B130,ESG!A:M,'2010'!$E$2,FALSE)</f>
        <v>74.063223225984402</v>
      </c>
      <c r="F130" s="11" t="b">
        <f t="shared" si="4"/>
        <v>1</v>
      </c>
      <c r="G130" s="23" t="str">
        <f t="shared" si="5"/>
        <v>B</v>
      </c>
      <c r="H130" s="11">
        <f>VLOOKUP(B130,NI!C:P,7,FALSE)</f>
        <v>6135000</v>
      </c>
      <c r="I130" s="11">
        <f>VLOOKUP(B130,EBITDA!B:O,7,FALSE)</f>
        <v>11322000</v>
      </c>
      <c r="J130" s="11">
        <f>VLOOKUP(B130,EQIT!B:O,7,FALSE)</f>
        <v>30798000</v>
      </c>
      <c r="K130" s="11">
        <f>VLOOKUP(B130,DEBT!B:O,7,FALSE)</f>
        <v>14655000</v>
      </c>
      <c r="L130" s="11">
        <f>VLOOKUP(B130,REV!B:O,7,FALSE)</f>
        <v>26820000</v>
      </c>
      <c r="M130" s="11">
        <f>VLOOKUP(B130,RoA!B:O,7,FALSE)</f>
        <v>12.27</v>
      </c>
      <c r="N130" s="11">
        <f>VLOOKUP(B130,RoE!B:O,7,FALSE)</f>
        <v>21.95</v>
      </c>
      <c r="O130" s="11">
        <f>VLOOKUP(B130,ASSET!B:P,7,FALSE)</f>
        <v>60311000</v>
      </c>
      <c r="P130" s="11">
        <f>VLOOKUP(B130,MCAP!B:P,7,FALSE)</f>
        <v>157313800</v>
      </c>
      <c r="Q130" s="11">
        <f>VLOOKUP(B130,MB!B:O,7,FALSE)</f>
        <v>3.47</v>
      </c>
    </row>
    <row r="131" spans="1:17" x14ac:dyDescent="0.3">
      <c r="A131" s="20" t="s">
        <v>252</v>
      </c>
      <c r="B131" s="20">
        <v>906585</v>
      </c>
      <c r="C131" s="21">
        <f>VLOOKUP(B131,'[2]ESGC PORTFOLIO'!B:M,$C$2,FALSE)</f>
        <v>60.921875</v>
      </c>
      <c r="D131" s="21" t="str">
        <f t="shared" si="3"/>
        <v>B</v>
      </c>
      <c r="E131" s="21">
        <f>VLOOKUP(B131,ESG!A:M,'2010'!$E$2,FALSE)</f>
        <v>60.921875</v>
      </c>
      <c r="F131" s="11" t="b">
        <f t="shared" si="4"/>
        <v>1</v>
      </c>
      <c r="G131" s="23" t="str">
        <f t="shared" si="5"/>
        <v>B</v>
      </c>
      <c r="H131" s="11">
        <f>VLOOKUP(B131,NI!C:P,7,FALSE)</f>
        <v>198454</v>
      </c>
      <c r="I131" s="11">
        <f>VLOOKUP(B131,EBITDA!B:O,7,FALSE)</f>
        <v>410397</v>
      </c>
      <c r="J131" s="11">
        <f>VLOOKUP(B131,EQIT!B:O,7,FALSE)</f>
        <v>2093153</v>
      </c>
      <c r="K131" s="11">
        <f>VLOOKUP(B131,DEBT!B:O,7,FALSE)</f>
        <v>707472</v>
      </c>
      <c r="L131" s="11">
        <f>VLOOKUP(B131,REV!B:O,7,FALSE)</f>
        <v>3030773</v>
      </c>
      <c r="M131" s="11">
        <f>VLOOKUP(B131,RoA!B:O,7,FALSE)</f>
        <v>5.49</v>
      </c>
      <c r="N131" s="11">
        <f>VLOOKUP(B131,RoE!B:O,7,FALSE)</f>
        <v>9.64</v>
      </c>
      <c r="O131" s="11">
        <f>VLOOKUP(B131,ASSET!B:P,7,FALSE)</f>
        <v>3971886</v>
      </c>
      <c r="P131" s="11">
        <f>VLOOKUP(B131,MCAP!B:P,7,FALSE)</f>
        <v>3592920</v>
      </c>
      <c r="Q131" s="11">
        <f>VLOOKUP(B131,MB!B:O,7,FALSE)</f>
        <v>1.57</v>
      </c>
    </row>
    <row r="132" spans="1:17" x14ac:dyDescent="0.3">
      <c r="A132" s="20" t="s">
        <v>255</v>
      </c>
      <c r="B132" s="20">
        <v>912157</v>
      </c>
      <c r="C132" s="21">
        <f>VLOOKUP(B132,'[2]ESGC PORTFOLIO'!B:M,$C$2,FALSE)</f>
        <v>52.179906004019401</v>
      </c>
      <c r="D132" s="21" t="str">
        <f t="shared" ref="D132:D195" si="6">IF(C132&gt;75,"A",IF(C132&gt;50,"B",IF(C132&gt;25,"C","D")))</f>
        <v>B</v>
      </c>
      <c r="E132" s="21">
        <f>VLOOKUP(B132,ESG!A:M,'2010'!$E$2,FALSE)</f>
        <v>52.179906004019401</v>
      </c>
      <c r="F132" s="11" t="b">
        <f t="shared" ref="F132:F195" si="7">C132=E132</f>
        <v>1</v>
      </c>
      <c r="G132" s="23" t="str">
        <f t="shared" ref="G132:G195" si="8">IF(E132&gt;75,"A",IF(E132&gt;50,"B",IF(E132&gt;25,"C","D")))</f>
        <v>B</v>
      </c>
      <c r="H132" s="11">
        <f>VLOOKUP(B132,NI!C:P,7,FALSE)</f>
        <v>383919</v>
      </c>
      <c r="I132" s="11">
        <f>VLOOKUP(B132,EBITDA!B:O,7,FALSE)</f>
        <v>267038</v>
      </c>
      <c r="J132" s="11">
        <f>VLOOKUP(B132,EQIT!B:O,7,FALSE)</f>
        <v>1925818</v>
      </c>
      <c r="K132" s="11">
        <f>VLOOKUP(B132,DEBT!B:O,7,FALSE)</f>
        <v>426255</v>
      </c>
      <c r="L132" s="11">
        <f>VLOOKUP(B132,REV!B:O,7,FALSE)</f>
        <v>1704346</v>
      </c>
      <c r="M132" s="11">
        <f>VLOOKUP(B132,RoA!B:O,7,FALSE)</f>
        <v>12.58</v>
      </c>
      <c r="N132" s="11">
        <f>VLOOKUP(B132,RoE!B:O,7,FALSE)</f>
        <v>21.6</v>
      </c>
      <c r="O132" s="11">
        <f>VLOOKUP(B132,ASSET!B:P,7,FALSE)</f>
        <v>3209373</v>
      </c>
      <c r="P132" s="11">
        <f>VLOOKUP(B132,MCAP!B:P,7,FALSE)</f>
        <v>2987761</v>
      </c>
      <c r="Q132" s="11">
        <f>VLOOKUP(B132,MB!B:O,7,FALSE)</f>
        <v>1.37</v>
      </c>
    </row>
    <row r="133" spans="1:17" x14ac:dyDescent="0.3">
      <c r="A133" s="20" t="s">
        <v>260</v>
      </c>
      <c r="B133" s="20">
        <v>901897</v>
      </c>
      <c r="C133" s="21">
        <f>VLOOKUP(B133,'[2]ESGC PORTFOLIO'!B:M,$C$2,FALSE)</f>
        <v>70.753721886236505</v>
      </c>
      <c r="D133" s="21" t="str">
        <f t="shared" si="6"/>
        <v>B</v>
      </c>
      <c r="E133" s="21">
        <f>VLOOKUP(B133,ESG!A:M,'2010'!$E$2,FALSE)</f>
        <v>70.753721886236505</v>
      </c>
      <c r="F133" s="11" t="b">
        <f t="shared" si="7"/>
        <v>1</v>
      </c>
      <c r="G133" s="23" t="str">
        <f t="shared" si="8"/>
        <v>B</v>
      </c>
      <c r="H133" s="11">
        <f>VLOOKUP(B133,NI!C:P,7,FALSE)</f>
        <v>769000</v>
      </c>
      <c r="I133" s="11">
        <f>VLOOKUP(B133,EBITDA!B:O,7,FALSE)</f>
        <v>1921000</v>
      </c>
      <c r="J133" s="11">
        <f>VLOOKUP(B133,EQIT!B:O,7,FALSE)</f>
        <v>3638000</v>
      </c>
      <c r="K133" s="11">
        <f>VLOOKUP(B133,DEBT!B:O,7,FALSE)</f>
        <v>4071000</v>
      </c>
      <c r="L133" s="11">
        <f>VLOOKUP(B133,REV!B:O,7,FALSE)</f>
        <v>13424000</v>
      </c>
      <c r="M133" s="11">
        <f>VLOOKUP(B133,RoA!B:O,7,FALSE)</f>
        <v>6.16</v>
      </c>
      <c r="N133" s="11">
        <f>VLOOKUP(B133,RoE!B:O,7,FALSE)</f>
        <v>20.81</v>
      </c>
      <c r="O133" s="11">
        <f>VLOOKUP(B133,ASSET!B:P,7,FALSE)</f>
        <v>14975000</v>
      </c>
      <c r="P133" s="11">
        <f>VLOOKUP(B133,MCAP!B:P,7,FALSE)</f>
        <v>13483299</v>
      </c>
      <c r="Q133" s="11">
        <f>VLOOKUP(B133,MB!B:O,7,FALSE)</f>
        <v>3.3</v>
      </c>
    </row>
    <row r="134" spans="1:17" x14ac:dyDescent="0.3">
      <c r="A134" s="20" t="s">
        <v>261</v>
      </c>
      <c r="B134" s="20">
        <v>902107</v>
      </c>
      <c r="C134" s="21">
        <f>VLOOKUP(B134,'[2]ESGC PORTFOLIO'!B:M,$C$2,FALSE)</f>
        <v>74.385265844110705</v>
      </c>
      <c r="D134" s="21" t="str">
        <f t="shared" si="6"/>
        <v>B</v>
      </c>
      <c r="E134" s="21">
        <f>VLOOKUP(B134,ESG!A:M,'2010'!$E$2,FALSE)</f>
        <v>74.385265844110705</v>
      </c>
      <c r="F134" s="11" t="b">
        <f t="shared" si="7"/>
        <v>1</v>
      </c>
      <c r="G134" s="23" t="str">
        <f t="shared" si="8"/>
        <v>B</v>
      </c>
      <c r="H134" s="11">
        <f>VLOOKUP(B134,NI!C:P,7,FALSE)</f>
        <v>938000</v>
      </c>
      <c r="I134" s="11">
        <f>VLOOKUP(B134,EBITDA!B:O,7,FALSE)</f>
        <v>2593000</v>
      </c>
      <c r="J134" s="11">
        <f>VLOOKUP(B134,EQIT!B:O,7,FALSE)</f>
        <v>8210000</v>
      </c>
      <c r="K134" s="11">
        <f>VLOOKUP(B134,DEBT!B:O,7,FALSE)</f>
        <v>13357000</v>
      </c>
      <c r="L134" s="11">
        <f>VLOOKUP(B134,REV!B:O,7,FALSE)</f>
        <v>8907000</v>
      </c>
      <c r="M134" s="11">
        <f>VLOOKUP(B134,RoA!B:O,7,FALSE)</f>
        <v>4.7699999999999996</v>
      </c>
      <c r="N134" s="11">
        <f>VLOOKUP(B134,RoE!B:O,7,FALSE)</f>
        <v>13.69</v>
      </c>
      <c r="O134" s="11">
        <f>VLOOKUP(B134,ASSET!B:P,7,FALSE)</f>
        <v>32837000</v>
      </c>
      <c r="P134" s="11">
        <f>VLOOKUP(B134,MCAP!B:P,7,FALSE)</f>
        <v>12722851</v>
      </c>
      <c r="Q134" s="11">
        <f>VLOOKUP(B134,MB!B:O,7,FALSE)</f>
        <v>1.57</v>
      </c>
    </row>
    <row r="135" spans="1:17" x14ac:dyDescent="0.3">
      <c r="A135" s="20" t="s">
        <v>262</v>
      </c>
      <c r="B135" s="20" t="s">
        <v>369</v>
      </c>
      <c r="C135" s="21">
        <f>VLOOKUP(B135,'[2]ESGC PORTFOLIO'!B:M,$C$2,FALSE)</f>
        <v>57.409300042799401</v>
      </c>
      <c r="D135" s="21" t="str">
        <f t="shared" si="6"/>
        <v>B</v>
      </c>
      <c r="E135" s="21">
        <f>VLOOKUP(B135,ESG!A:M,'2010'!$E$2,FALSE)</f>
        <v>57.409300042799401</v>
      </c>
      <c r="F135" s="11" t="b">
        <f t="shared" si="7"/>
        <v>1</v>
      </c>
      <c r="G135" s="23" t="str">
        <f t="shared" si="8"/>
        <v>B</v>
      </c>
      <c r="H135" s="11">
        <f>VLOOKUP(B135,NI!C:P,7,FALSE)</f>
        <v>666300</v>
      </c>
      <c r="I135" s="11">
        <f>VLOOKUP(B135,EBITDA!B:O,7,FALSE)</f>
        <v>1029000</v>
      </c>
      <c r="J135" s="11">
        <f>VLOOKUP(B135,EQIT!B:O,7,FALSE)</f>
        <v>9045100</v>
      </c>
      <c r="K135" s="11">
        <f>VLOOKUP(B135,DEBT!B:O,7,FALSE)</f>
        <v>1691600</v>
      </c>
      <c r="L135" s="11">
        <f>VLOOKUP(B135,REV!B:O,7,FALSE)</f>
        <v>9298900</v>
      </c>
      <c r="M135" s="11">
        <f>VLOOKUP(B135,RoA!B:O,7,FALSE)</f>
        <v>0.55000000000000004</v>
      </c>
      <c r="N135" s="11">
        <f>VLOOKUP(B135,RoE!B:O,7,FALSE)</f>
        <v>7.64</v>
      </c>
      <c r="O135" s="11">
        <f>VLOOKUP(B135,ASSET!B:P,7,FALSE)</f>
        <v>145631100</v>
      </c>
      <c r="P135" s="11">
        <f>VLOOKUP(B135,MCAP!B:P,7,FALSE)</f>
        <v>10432224</v>
      </c>
      <c r="Q135" s="11">
        <f>VLOOKUP(B135,MB!B:O,7,FALSE)</f>
        <v>0.93</v>
      </c>
    </row>
    <row r="136" spans="1:17" x14ac:dyDescent="0.3">
      <c r="A136" s="20" t="s">
        <v>264</v>
      </c>
      <c r="B136" s="20">
        <v>936324</v>
      </c>
      <c r="C136" s="21">
        <f>VLOOKUP(B136,'[2]ESGC PORTFOLIO'!B:M,$C$2,FALSE)</f>
        <v>59.724302962600198</v>
      </c>
      <c r="D136" s="21" t="str">
        <f t="shared" si="6"/>
        <v>B</v>
      </c>
      <c r="E136" s="21">
        <f>VLOOKUP(B136,ESG!A:M,'2010'!$E$2,FALSE)</f>
        <v>59.724302962600198</v>
      </c>
      <c r="F136" s="11" t="b">
        <f t="shared" si="7"/>
        <v>1</v>
      </c>
      <c r="G136" s="23" t="str">
        <f t="shared" si="8"/>
        <v>B</v>
      </c>
      <c r="H136" s="11">
        <f>VLOOKUP(B136,NI!C:P,7,FALSE)</f>
        <v>1068300</v>
      </c>
      <c r="I136" s="11">
        <f>VLOOKUP(B136,EBITDA!B:O,7,FALSE)</f>
        <v>1781800</v>
      </c>
      <c r="J136" s="11">
        <f>VLOOKUP(B136,EQIT!B:O,7,FALSE)</f>
        <v>5266900</v>
      </c>
      <c r="K136" s="11">
        <f>VLOOKUP(B136,DEBT!B:O,7,FALSE)</f>
        <v>1958200</v>
      </c>
      <c r="L136" s="11">
        <f>VLOOKUP(B136,REV!B:O,7,FALSE)</f>
        <v>14958900</v>
      </c>
      <c r="M136" s="11">
        <f>VLOOKUP(B136,RoA!B:O,7,FALSE)</f>
        <v>5.61</v>
      </c>
      <c r="N136" s="11">
        <f>VLOOKUP(B136,RoE!B:O,7,FALSE)</f>
        <v>20.23</v>
      </c>
      <c r="O136" s="11">
        <f>VLOOKUP(B136,ASSET!B:P,7,FALSE)</f>
        <v>21150300</v>
      </c>
      <c r="P136" s="11">
        <f>VLOOKUP(B136,MCAP!B:P,7,FALSE)</f>
        <v>13161888</v>
      </c>
      <c r="Q136" s="11">
        <f>VLOOKUP(B136,MB!B:O,7,FALSE)</f>
        <v>2.72</v>
      </c>
    </row>
    <row r="137" spans="1:17" x14ac:dyDescent="0.3">
      <c r="A137" s="20" t="s">
        <v>265</v>
      </c>
      <c r="B137" s="20">
        <v>670129</v>
      </c>
      <c r="C137" s="21">
        <f>VLOOKUP(B137,'[2]ESGC PORTFOLIO'!B:M,$C$2,FALSE)</f>
        <v>55.205270432605303</v>
      </c>
      <c r="D137" s="21" t="str">
        <f t="shared" si="6"/>
        <v>B</v>
      </c>
      <c r="E137" s="21">
        <f>VLOOKUP(B137,ESG!A:M,'2010'!$E$2,FALSE)</f>
        <v>55.205270432605303</v>
      </c>
      <c r="F137" s="11" t="b">
        <f t="shared" si="7"/>
        <v>1</v>
      </c>
      <c r="G137" s="23" t="str">
        <f t="shared" si="8"/>
        <v>B</v>
      </c>
      <c r="H137" s="11">
        <f>VLOOKUP(B137,NI!C:P,7,FALSE)</f>
        <v>-10281</v>
      </c>
      <c r="I137" s="11">
        <f>VLOOKUP(B137,EBITDA!B:O,7,FALSE)</f>
        <v>318954</v>
      </c>
      <c r="J137" s="11">
        <f>VLOOKUP(B137,EQIT!B:O,7,FALSE)</f>
        <v>3088223</v>
      </c>
      <c r="K137" s="11">
        <f>VLOOKUP(B137,DEBT!B:O,7,FALSE)</f>
        <v>3331299</v>
      </c>
      <c r="L137" s="11">
        <f>VLOOKUP(B137,REV!B:O,7,FALSE)</f>
        <v>633500</v>
      </c>
      <c r="M137" s="11">
        <f>VLOOKUP(B137,RoA!B:O,7,FALSE)</f>
        <v>1.55</v>
      </c>
      <c r="N137" s="11">
        <f>VLOOKUP(B137,RoE!B:O,7,FALSE)</f>
        <v>0.34</v>
      </c>
      <c r="O137" s="11">
        <f>VLOOKUP(B137,ASSET!B:P,7,FALSE)</f>
        <v>7372895</v>
      </c>
      <c r="P137" s="11">
        <f>VLOOKUP(B137,MCAP!B:P,7,FALSE)</f>
        <v>5350621</v>
      </c>
      <c r="Q137" s="11">
        <f>VLOOKUP(B137,MB!B:O,7,FALSE)</f>
        <v>1.45</v>
      </c>
    </row>
    <row r="138" spans="1:17" x14ac:dyDescent="0.3">
      <c r="A138" s="20" t="s">
        <v>273</v>
      </c>
      <c r="B138" s="20">
        <v>912633</v>
      </c>
      <c r="C138" s="21">
        <f>VLOOKUP(B138,'[2]ESGC PORTFOLIO'!B:M,$C$2,FALSE)</f>
        <v>72.271908484967796</v>
      </c>
      <c r="D138" s="21" t="str">
        <f t="shared" si="6"/>
        <v>B</v>
      </c>
      <c r="E138" s="21">
        <f>VLOOKUP(B138,ESG!A:M,'2010'!$E$2,FALSE)</f>
        <v>72.271908484967796</v>
      </c>
      <c r="F138" s="11" t="b">
        <f t="shared" si="7"/>
        <v>1</v>
      </c>
      <c r="G138" s="23" t="str">
        <f t="shared" si="8"/>
        <v>B</v>
      </c>
      <c r="H138" s="11">
        <f>VLOOKUP(B138,NI!C:P,7,FALSE)</f>
        <v>1840000</v>
      </c>
      <c r="I138" s="11">
        <f>VLOOKUP(B138,EBITDA!B:O,7,FALSE)</f>
        <v>2994000</v>
      </c>
      <c r="J138" s="11">
        <f>VLOOKUP(B138,EQIT!B:O,7,FALSE)</f>
        <v>9754000</v>
      </c>
      <c r="K138" s="11">
        <f>VLOOKUP(B138,DEBT!B:O,7,FALSE)</f>
        <v>3610000</v>
      </c>
      <c r="L138" s="11">
        <f>VLOOKUP(B138,REV!B:O,7,FALSE)</f>
        <v>25183000</v>
      </c>
      <c r="M138" s="11">
        <f>VLOOKUP(B138,RoA!B:O,7,FALSE)</f>
        <v>8.14</v>
      </c>
      <c r="N138" s="11">
        <f>VLOOKUP(B138,RoE!B:O,7,FALSE)</f>
        <v>18.79</v>
      </c>
      <c r="O138" s="11">
        <f>VLOOKUP(B138,ASSET!B:P,7,FALSE)</f>
        <v>24316000</v>
      </c>
      <c r="P138" s="11">
        <f>VLOOKUP(B138,MCAP!B:P,7,FALSE)</f>
        <v>16636060</v>
      </c>
      <c r="Q138" s="11">
        <f>VLOOKUP(B138,MB!B:O,7,FALSE)</f>
        <v>1.8</v>
      </c>
    </row>
    <row r="139" spans="1:17" x14ac:dyDescent="0.3">
      <c r="A139" s="20" t="s">
        <v>274</v>
      </c>
      <c r="B139" s="20">
        <v>312451</v>
      </c>
      <c r="C139" s="21">
        <f>VLOOKUP(B139,'[2]ESGC PORTFOLIO'!B:M,$C$2,FALSE)</f>
        <v>58.5926655883816</v>
      </c>
      <c r="D139" s="21" t="str">
        <f t="shared" si="6"/>
        <v>B</v>
      </c>
      <c r="E139" s="21">
        <f>VLOOKUP(B139,ESG!A:M,'2010'!$E$2,FALSE)</f>
        <v>58.5926655883816</v>
      </c>
      <c r="F139" s="11" t="b">
        <f t="shared" si="7"/>
        <v>1</v>
      </c>
      <c r="G139" s="23" t="str">
        <f t="shared" si="8"/>
        <v>B</v>
      </c>
      <c r="H139" s="11">
        <f>VLOOKUP(B139,NI!C:P,7,FALSE)</f>
        <v>-15780</v>
      </c>
      <c r="I139" s="11">
        <f>VLOOKUP(B139,EBITDA!B:O,7,FALSE)</f>
        <v>267504</v>
      </c>
      <c r="J139" s="11">
        <f>VLOOKUP(B139,EQIT!B:O,7,FALSE)</f>
        <v>1426435</v>
      </c>
      <c r="K139" s="11">
        <f>VLOOKUP(B139,DEBT!B:O,7,FALSE)</f>
        <v>2094469</v>
      </c>
      <c r="L139" s="11">
        <f>VLOOKUP(B139,REV!B:O,7,FALSE)</f>
        <v>486806</v>
      </c>
      <c r="M139" s="11">
        <f>VLOOKUP(B139,RoA!B:O,7,FALSE)</f>
        <v>2.29</v>
      </c>
      <c r="N139" s="11">
        <f>VLOOKUP(B139,RoE!B:O,7,FALSE)</f>
        <v>-0.54</v>
      </c>
      <c r="O139" s="11">
        <f>VLOOKUP(B139,ASSET!B:P,7,FALSE)</f>
        <v>3973648</v>
      </c>
      <c r="P139" s="11">
        <f>VLOOKUP(B139,MCAP!B:P,7,FALSE)</f>
        <v>3458901</v>
      </c>
      <c r="Q139" s="11">
        <f>VLOOKUP(B139,MB!B:O,7,FALSE)</f>
        <v>2.29</v>
      </c>
    </row>
    <row r="140" spans="1:17" x14ac:dyDescent="0.3">
      <c r="A140" s="20" t="s">
        <v>278</v>
      </c>
      <c r="B140" s="20">
        <v>902233</v>
      </c>
      <c r="C140" s="21">
        <f>VLOOKUP(B140,'[2]ESGC PORTFOLIO'!B:M,$C$2,FALSE)</f>
        <v>71.330017559833493</v>
      </c>
      <c r="D140" s="21" t="str">
        <f t="shared" si="6"/>
        <v>B</v>
      </c>
      <c r="E140" s="21">
        <f>VLOOKUP(B140,ESG!A:M,'2010'!$E$2,FALSE)</f>
        <v>71.330017559833493</v>
      </c>
      <c r="F140" s="11" t="b">
        <f t="shared" si="7"/>
        <v>1</v>
      </c>
      <c r="G140" s="23" t="str">
        <f t="shared" si="8"/>
        <v>B</v>
      </c>
      <c r="H140" s="11">
        <f>VLOOKUP(B140,NI!C:P,7,FALSE)</f>
        <v>464300</v>
      </c>
      <c r="I140" s="11">
        <f>VLOOKUP(B140,EBITDA!B:O,7,FALSE)</f>
        <v>732000</v>
      </c>
      <c r="J140" s="11">
        <f>VLOOKUP(B140,EQIT!B:O,7,FALSE)</f>
        <v>1460400</v>
      </c>
      <c r="K140" s="11">
        <f>VLOOKUP(B140,DEBT!B:O,7,FALSE)</f>
        <v>904900</v>
      </c>
      <c r="L140" s="11">
        <f>VLOOKUP(B140,REV!B:O,7,FALSE)</f>
        <v>4857000</v>
      </c>
      <c r="M140" s="11">
        <f>VLOOKUP(B140,RoA!B:O,7,FALSE)</f>
        <v>11.96</v>
      </c>
      <c r="N140" s="11">
        <f>VLOOKUP(B140,RoE!B:O,7,FALSE)</f>
        <v>33.44</v>
      </c>
      <c r="O140" s="11">
        <f>VLOOKUP(B140,ASSET!B:P,7,FALSE)</f>
        <v>4423800</v>
      </c>
      <c r="P140" s="11">
        <f>VLOOKUP(B140,MCAP!B:P,7,FALSE)</f>
        <v>10161307</v>
      </c>
      <c r="Q140" s="11">
        <f>VLOOKUP(B140,MB!B:O,7,FALSE)</f>
        <v>5.94</v>
      </c>
    </row>
    <row r="141" spans="1:17" x14ac:dyDescent="0.3">
      <c r="A141" s="20" t="s">
        <v>281</v>
      </c>
      <c r="B141" s="20">
        <v>322549</v>
      </c>
      <c r="C141" s="21">
        <f>VLOOKUP(B141,'[2]ESGC PORTFOLIO'!B:M,$C$2,FALSE)</f>
        <v>52.440476190476097</v>
      </c>
      <c r="D141" s="21" t="str">
        <f t="shared" si="6"/>
        <v>B</v>
      </c>
      <c r="E141" s="21">
        <f>VLOOKUP(B141,ESG!A:M,'2010'!$E$2,FALSE)</f>
        <v>52.440476190476097</v>
      </c>
      <c r="F141" s="11" t="b">
        <f t="shared" si="7"/>
        <v>1</v>
      </c>
      <c r="G141" s="23" t="str">
        <f t="shared" si="8"/>
        <v>B</v>
      </c>
      <c r="H141" s="11">
        <f>VLOOKUP(B141,NI!C:P,7,FALSE)</f>
        <v>547467</v>
      </c>
      <c r="I141" s="11">
        <f>VLOOKUP(B141,EBITDA!B:O,7,FALSE)</f>
        <v>1584346</v>
      </c>
      <c r="J141" s="11">
        <f>VLOOKUP(B141,EQIT!B:O,7,FALSE)</f>
        <v>7942502</v>
      </c>
      <c r="K141" s="11">
        <f>VLOOKUP(B141,DEBT!B:O,7,FALSE)</f>
        <v>8521944</v>
      </c>
      <c r="L141" s="11">
        <f>VLOOKUP(B141,REV!B:O,7,FALSE)</f>
        <v>6752504</v>
      </c>
      <c r="M141" s="11">
        <f>VLOOKUP(B141,RoA!B:O,7,FALSE)</f>
        <v>4.2300000000000004</v>
      </c>
      <c r="N141" s="11">
        <f>VLOOKUP(B141,RoE!B:O,7,FALSE)</f>
        <v>7.09</v>
      </c>
      <c r="O141" s="11">
        <f>VLOOKUP(B141,ASSET!B:P,7,FALSE)</f>
        <v>19694904</v>
      </c>
      <c r="P141" s="11">
        <f>VLOOKUP(B141,MCAP!B:P,7,FALSE)</f>
        <v>10147443</v>
      </c>
      <c r="Q141" s="11">
        <f>VLOOKUP(B141,MB!B:O,7,FALSE)</f>
        <v>0.85</v>
      </c>
    </row>
    <row r="142" spans="1:17" x14ac:dyDescent="0.3">
      <c r="A142" s="20" t="s">
        <v>284</v>
      </c>
      <c r="B142" s="20" t="s">
        <v>371</v>
      </c>
      <c r="C142" s="21">
        <f>VLOOKUP(B142,'[2]ESGC PORTFOLIO'!B:M,$C$2,FALSE)</f>
        <v>64.938457854406096</v>
      </c>
      <c r="D142" s="21" t="str">
        <f t="shared" si="6"/>
        <v>B</v>
      </c>
      <c r="E142" s="21">
        <f>VLOOKUP(B142,ESG!A:M,'2010'!$E$2,FALSE)</f>
        <v>64.938457854406096</v>
      </c>
      <c r="F142" s="11" t="b">
        <f t="shared" si="7"/>
        <v>1</v>
      </c>
      <c r="G142" s="23" t="str">
        <f t="shared" si="8"/>
        <v>B</v>
      </c>
      <c r="H142" s="11">
        <f>VLOOKUP(B142,NI!C:P,7,FALSE)</f>
        <v>1614000</v>
      </c>
      <c r="I142" s="11">
        <f>VLOOKUP(B142,EBITDA!B:O,7,FALSE)</f>
        <v>2523000</v>
      </c>
      <c r="J142" s="11">
        <f>VLOOKUP(B142,EQIT!B:O,7,FALSE)</f>
        <v>2724000</v>
      </c>
      <c r="K142" s="11">
        <f>VLOOKUP(B142,DEBT!B:O,7,FALSE)</f>
        <v>2502000</v>
      </c>
      <c r="L142" s="11">
        <f>VLOOKUP(B142,REV!B:O,7,FALSE)</f>
        <v>11395000</v>
      </c>
      <c r="M142" s="11">
        <f>VLOOKUP(B142,RoA!B:O,7,FALSE)</f>
        <v>23.71</v>
      </c>
      <c r="N142" s="11">
        <f>VLOOKUP(B142,RoE!B:O,7,FALSE)</f>
        <v>75.459999999999994</v>
      </c>
      <c r="O142" s="11">
        <f>VLOOKUP(B142,ASSET!B:P,7,FALSE)</f>
        <v>7852000</v>
      </c>
      <c r="P142" s="11">
        <f>VLOOKUP(B142,MCAP!B:P,7,FALSE)</f>
        <v>7067719</v>
      </c>
      <c r="Q142" s="11">
        <f>VLOOKUP(B142,MB!B:O,7,FALSE)</f>
        <v>2.16</v>
      </c>
    </row>
    <row r="143" spans="1:17" x14ac:dyDescent="0.3">
      <c r="A143" s="20" t="s">
        <v>290</v>
      </c>
      <c r="B143" s="20">
        <v>906400</v>
      </c>
      <c r="C143" s="21">
        <f>VLOOKUP(B143,'[2]ESGC PORTFOLIO'!B:M,$C$2,FALSE)</f>
        <v>53.542151729968701</v>
      </c>
      <c r="D143" s="21" t="str">
        <f t="shared" si="6"/>
        <v>B</v>
      </c>
      <c r="E143" s="21">
        <f>VLOOKUP(B143,ESG!A:M,'2010'!$E$2,FALSE)</f>
        <v>53.542151729968701</v>
      </c>
      <c r="F143" s="11" t="b">
        <f t="shared" si="7"/>
        <v>1</v>
      </c>
      <c r="G143" s="23" t="str">
        <f t="shared" si="8"/>
        <v>B</v>
      </c>
      <c r="H143" s="11">
        <f>VLOOKUP(B143,NI!C:P,7,FALSE)</f>
        <v>186500</v>
      </c>
      <c r="I143" s="11">
        <f>VLOOKUP(B143,EBITDA!B:O,7,FALSE)</f>
        <v>409800</v>
      </c>
      <c r="J143" s="11">
        <f>VLOOKUP(B143,EQIT!B:O,7,FALSE)</f>
        <v>1388500</v>
      </c>
      <c r="K143" s="11">
        <f>VLOOKUP(B143,DEBT!B:O,7,FALSE)</f>
        <v>1193800</v>
      </c>
      <c r="L143" s="11">
        <f>VLOOKUP(B143,REV!B:O,7,FALSE)</f>
        <v>2681400</v>
      </c>
      <c r="M143" s="11">
        <f>VLOOKUP(B143,RoA!B:O,7,FALSE)</f>
        <v>6.44</v>
      </c>
      <c r="N143" s="11">
        <f>VLOOKUP(B143,RoE!B:O,7,FALSE)</f>
        <v>13.93</v>
      </c>
      <c r="O143" s="11">
        <f>VLOOKUP(B143,ASSET!B:P,7,FALSE)</f>
        <v>3637900</v>
      </c>
      <c r="P143" s="11">
        <f>VLOOKUP(B143,MCAP!B:P,7,FALSE)</f>
        <v>3291912</v>
      </c>
      <c r="Q143" s="11">
        <f>VLOOKUP(B143,MB!B:O,7,FALSE)</f>
        <v>1.96</v>
      </c>
    </row>
    <row r="144" spans="1:17" x14ac:dyDescent="0.3">
      <c r="A144" s="20" t="s">
        <v>291</v>
      </c>
      <c r="B144" s="20">
        <v>902325</v>
      </c>
      <c r="C144" s="21">
        <f>VLOOKUP(B144,'[2]ESGC PORTFOLIO'!B:M,$C$2,FALSE)</f>
        <v>69.332490956840601</v>
      </c>
      <c r="D144" s="21" t="str">
        <f t="shared" si="6"/>
        <v>B</v>
      </c>
      <c r="E144" s="21">
        <f>VLOOKUP(B144,ESG!A:M,'2010'!$E$2,FALSE)</f>
        <v>69.332490956840601</v>
      </c>
      <c r="F144" s="11" t="b">
        <f t="shared" si="7"/>
        <v>1</v>
      </c>
      <c r="G144" s="23" t="str">
        <f t="shared" si="8"/>
        <v>B</v>
      </c>
      <c r="H144" s="11">
        <f>VLOOKUP(B144,NI!C:P,7,FALSE)</f>
        <v>1975000</v>
      </c>
      <c r="I144" s="11">
        <f>VLOOKUP(B144,EBITDA!B:O,7,FALSE)</f>
        <v>5573000</v>
      </c>
      <c r="J144" s="11">
        <f>VLOOKUP(B144,EQIT!B:O,7,FALSE)</f>
        <v>16202000</v>
      </c>
      <c r="K144" s="11">
        <f>VLOOKUP(B144,DEBT!B:O,7,FALSE)</f>
        <v>20752000</v>
      </c>
      <c r="L144" s="11">
        <f>VLOOKUP(B144,REV!B:O,7,FALSE)</f>
        <v>17458000</v>
      </c>
      <c r="M144" s="11">
        <f>VLOOKUP(B144,RoA!B:O,7,FALSE)</f>
        <v>4.7300000000000004</v>
      </c>
      <c r="N144" s="11">
        <f>VLOOKUP(B144,RoE!B:O,7,FALSE)</f>
        <v>12.71</v>
      </c>
      <c r="O144" s="11">
        <f>VLOOKUP(B144,ASSET!B:P,7,FALSE)</f>
        <v>53752000</v>
      </c>
      <c r="P144" s="11">
        <f>VLOOKUP(B144,MCAP!B:P,7,FALSE)</f>
        <v>32247005</v>
      </c>
      <c r="Q144" s="11">
        <f>VLOOKUP(B144,MB!B:O,7,FALSE)</f>
        <v>1.91</v>
      </c>
    </row>
    <row r="145" spans="1:17" x14ac:dyDescent="0.3">
      <c r="A145" s="20" t="s">
        <v>306</v>
      </c>
      <c r="B145" s="20">
        <v>745110</v>
      </c>
      <c r="C145" s="21">
        <f>VLOOKUP(B145,'[2]ESGC PORTFOLIO'!B:M,$C$2,FALSE)</f>
        <v>58.472105288052198</v>
      </c>
      <c r="D145" s="21" t="str">
        <f t="shared" si="6"/>
        <v>B</v>
      </c>
      <c r="E145" s="21">
        <f>VLOOKUP(B145,ESG!A:M,'2010'!$E$2,FALSE)</f>
        <v>58.472105288052198</v>
      </c>
      <c r="F145" s="11" t="b">
        <f t="shared" si="7"/>
        <v>1</v>
      </c>
      <c r="G145" s="23" t="str">
        <f t="shared" si="8"/>
        <v>B</v>
      </c>
      <c r="H145" s="11">
        <f>VLOOKUP(B145,NI!C:P,7,FALSE)</f>
        <v>368403</v>
      </c>
      <c r="I145" s="11">
        <f>VLOOKUP(B145,EBITDA!B:O,7,FALSE)</f>
        <v>750143</v>
      </c>
      <c r="J145" s="11">
        <f>VLOOKUP(B145,EQIT!B:O,7,FALSE)</f>
        <v>2177475</v>
      </c>
      <c r="K145" s="11">
        <f>VLOOKUP(B145,DEBT!B:O,7,FALSE)</f>
        <v>688240</v>
      </c>
      <c r="L145" s="11">
        <f>VLOOKUP(B145,REV!B:O,7,FALSE)</f>
        <v>3085290</v>
      </c>
      <c r="M145" s="11">
        <f>VLOOKUP(B145,RoA!B:O,7,FALSE)</f>
        <v>11.82</v>
      </c>
      <c r="N145" s="11">
        <f>VLOOKUP(B145,RoE!B:O,7,FALSE)</f>
        <v>18.14</v>
      </c>
      <c r="O145" s="11">
        <f>VLOOKUP(B145,ASSET!B:P,7,FALSE)</f>
        <v>3532767</v>
      </c>
      <c r="P145" s="11">
        <f>VLOOKUP(B145,MCAP!B:P,7,FALSE)</f>
        <v>7906360</v>
      </c>
      <c r="Q145" s="11">
        <f>VLOOKUP(B145,MB!B:O,7,FALSE)</f>
        <v>2.68</v>
      </c>
    </row>
    <row r="146" spans="1:17" x14ac:dyDescent="0.3">
      <c r="A146" s="20" t="s">
        <v>307</v>
      </c>
      <c r="B146" s="20">
        <v>921855</v>
      </c>
      <c r="C146" s="21">
        <f>VLOOKUP(B146,'[2]ESGC PORTFOLIO'!B:M,$C$2,FALSE)</f>
        <v>71.671045785639905</v>
      </c>
      <c r="D146" s="21" t="str">
        <f t="shared" si="6"/>
        <v>B</v>
      </c>
      <c r="E146" s="21">
        <f>VLOOKUP(B146,ESG!A:M,'2010'!$E$2,FALSE)</f>
        <v>71.671045785639905</v>
      </c>
      <c r="F146" s="11" t="b">
        <f t="shared" si="7"/>
        <v>1</v>
      </c>
      <c r="G146" s="23" t="str">
        <f t="shared" si="8"/>
        <v>B</v>
      </c>
      <c r="H146" s="11">
        <f>VLOOKUP(B146,NI!C:P,7,FALSE)</f>
        <v>1343141</v>
      </c>
      <c r="I146" s="11">
        <f>VLOOKUP(B146,EBITDA!B:O,7,FALSE)</f>
        <v>2671158</v>
      </c>
      <c r="J146" s="11">
        <f>VLOOKUP(B146,EQIT!B:O,7,FALSE)</f>
        <v>3099899</v>
      </c>
      <c r="K146" s="11">
        <f>VLOOKUP(B146,DEBT!B:O,7,FALSE)</f>
        <v>790244</v>
      </c>
      <c r="L146" s="11">
        <f>VLOOKUP(B146,REV!B:O,7,FALSE)</f>
        <v>21942193</v>
      </c>
      <c r="M146" s="11">
        <f>VLOOKUP(B146,RoA!B:O,7,FALSE)</f>
        <v>17.82</v>
      </c>
      <c r="N146" s="11">
        <f>VLOOKUP(B146,RoE!B:O,7,FALSE)</f>
        <v>44.85</v>
      </c>
      <c r="O146" s="11">
        <f>VLOOKUP(B146,ASSET!B:P,7,FALSE)</f>
        <v>7971763</v>
      </c>
      <c r="P146" s="11">
        <f>VLOOKUP(B146,MCAP!B:P,7,FALSE)</f>
        <v>17296889</v>
      </c>
      <c r="Q146" s="11">
        <f>VLOOKUP(B146,MB!B:O,7,FALSE)</f>
        <v>5.58</v>
      </c>
    </row>
    <row r="147" spans="1:17" x14ac:dyDescent="0.3">
      <c r="A147" s="20" t="s">
        <v>309</v>
      </c>
      <c r="B147" s="20">
        <v>933974</v>
      </c>
      <c r="C147" s="21">
        <f>VLOOKUP(B147,'[2]ESGC PORTFOLIO'!B:M,$C$2,FALSE)</f>
        <v>62.8096039664565</v>
      </c>
      <c r="D147" s="21" t="str">
        <f t="shared" si="6"/>
        <v>B</v>
      </c>
      <c r="E147" s="21">
        <f>VLOOKUP(B147,ESG!A:M,'2010'!$E$2,FALSE)</f>
        <v>62.8096039664565</v>
      </c>
      <c r="F147" s="11" t="b">
        <f t="shared" si="7"/>
        <v>1</v>
      </c>
      <c r="G147" s="23" t="str">
        <f t="shared" si="8"/>
        <v>B</v>
      </c>
      <c r="H147" s="11">
        <f>VLOOKUP(B147,NI!C:P,7,FALSE)</f>
        <v>3188000</v>
      </c>
      <c r="I147" s="11">
        <f>VLOOKUP(B147,EBITDA!B:O,7,FALSE)</f>
        <v>5506000</v>
      </c>
      <c r="J147" s="11">
        <f>VLOOKUP(B147,EQIT!B:O,7,FALSE)</f>
        <v>23549000</v>
      </c>
      <c r="K147" s="11">
        <f>VLOOKUP(B147,DEBT!B:O,7,FALSE)</f>
        <v>6611000</v>
      </c>
      <c r="L147" s="11">
        <f>VLOOKUP(B147,REV!B:O,7,FALSE)</f>
        <v>25138000</v>
      </c>
      <c r="M147" s="11">
        <f>VLOOKUP(B147,RoA!B:O,7,FALSE)</f>
        <v>3.22</v>
      </c>
      <c r="N147" s="11">
        <f>VLOOKUP(B147,RoE!B:O,7,FALSE)</f>
        <v>13.01</v>
      </c>
      <c r="O147" s="11">
        <f>VLOOKUP(B147,ASSET!B:P,7,FALSE)</f>
        <v>104688000</v>
      </c>
      <c r="P147" s="11">
        <f>VLOOKUP(B147,MCAP!B:P,7,FALSE)</f>
        <v>24211566</v>
      </c>
      <c r="Q147" s="11">
        <f>VLOOKUP(B147,MB!B:O,7,FALSE)</f>
        <v>1.07</v>
      </c>
    </row>
    <row r="148" spans="1:17" x14ac:dyDescent="0.3">
      <c r="A148" s="20" t="s">
        <v>311</v>
      </c>
      <c r="B148" s="20">
        <v>951046</v>
      </c>
      <c r="C148" s="21">
        <f>VLOOKUP(B148,'[2]ESGC PORTFOLIO'!B:M,$C$2,FALSE)</f>
        <v>70.854492179742806</v>
      </c>
      <c r="D148" s="21" t="str">
        <f t="shared" si="6"/>
        <v>B</v>
      </c>
      <c r="E148" s="21">
        <f>VLOOKUP(B148,ESG!A:M,'2010'!$E$2,FALSE)</f>
        <v>70.854492179742806</v>
      </c>
      <c r="F148" s="11" t="b">
        <f t="shared" si="7"/>
        <v>1</v>
      </c>
      <c r="G148" s="23" t="str">
        <f t="shared" si="8"/>
        <v>B</v>
      </c>
      <c r="H148" s="11">
        <f>VLOOKUP(B148,NI!C:P,7,FALSE)</f>
        <v>3214000</v>
      </c>
      <c r="I148" s="11">
        <f>VLOOKUP(B148,EBITDA!B:O,7,FALSE)</f>
        <v>5532000</v>
      </c>
      <c r="J148" s="11">
        <f>VLOOKUP(B148,EQIT!B:O,7,FALSE)</f>
        <v>27589000</v>
      </c>
      <c r="K148" s="11">
        <f>VLOOKUP(B148,DEBT!B:O,7,FALSE)</f>
        <v>64094000</v>
      </c>
      <c r="L148" s="11">
        <f>VLOOKUP(B148,REV!B:O,7,FALSE)</f>
        <v>19543000</v>
      </c>
      <c r="M148" s="11">
        <f>VLOOKUP(B148,RoA!B:O,7,FALSE)</f>
        <v>1.41</v>
      </c>
      <c r="N148" s="11">
        <f>VLOOKUP(B148,RoE!B:O,7,FALSE)</f>
        <v>12.8</v>
      </c>
      <c r="O148" s="11">
        <f>VLOOKUP(B148,ASSET!B:P,7,FALSE)</f>
        <v>307786000</v>
      </c>
      <c r="P148" s="11">
        <f>VLOOKUP(B148,MCAP!B:P,7,FALSE)</f>
        <v>51806765</v>
      </c>
      <c r="Q148" s="11">
        <f>VLOOKUP(B148,MB!B:O,7,FALSE)</f>
        <v>1.62</v>
      </c>
    </row>
    <row r="149" spans="1:17" x14ac:dyDescent="0.3">
      <c r="A149" s="20" t="s">
        <v>312</v>
      </c>
      <c r="B149" s="20">
        <v>992656</v>
      </c>
      <c r="C149" s="21">
        <f>VLOOKUP(B149,'[2]ESGC PORTFOLIO'!B:M,$C$2,FALSE)</f>
        <v>51.807726892277103</v>
      </c>
      <c r="D149" s="21" t="str">
        <f t="shared" si="6"/>
        <v>B</v>
      </c>
      <c r="E149" s="21">
        <f>VLOOKUP(B149,ESG!A:M,'2010'!$E$2,FALSE)</f>
        <v>51.807726892277103</v>
      </c>
      <c r="F149" s="11" t="b">
        <f t="shared" si="7"/>
        <v>1</v>
      </c>
      <c r="G149" s="23" t="str">
        <f t="shared" si="8"/>
        <v>B</v>
      </c>
      <c r="H149" s="11">
        <f>VLOOKUP(B149,NI!C:P,7,FALSE)</f>
        <v>-116375</v>
      </c>
      <c r="I149" s="11">
        <f>VLOOKUP(B149,EBITDA!B:O,7,FALSE)</f>
        <v>350477</v>
      </c>
      <c r="J149" s="11">
        <f>VLOOKUP(B149,EQIT!B:O,7,FALSE)</f>
        <v>1474633</v>
      </c>
      <c r="K149" s="11">
        <f>VLOOKUP(B149,DEBT!B:O,7,FALSE)</f>
        <v>3567504</v>
      </c>
      <c r="L149" s="11">
        <f>VLOOKUP(B149,REV!B:O,7,FALSE)</f>
        <v>646596</v>
      </c>
      <c r="M149" s="11">
        <f>VLOOKUP(B149,RoA!B:O,7,FALSE)</f>
        <v>-0.11</v>
      </c>
      <c r="N149" s="11">
        <f>VLOOKUP(B149,RoE!B:O,7,FALSE)</f>
        <v>-8.2100000000000009</v>
      </c>
      <c r="O149" s="11">
        <f>VLOOKUP(B149,ASSET!B:P,7,FALSE)</f>
        <v>5529540</v>
      </c>
      <c r="P149" s="11">
        <f>VLOOKUP(B149,MCAP!B:P,7,FALSE)</f>
        <v>4292314</v>
      </c>
      <c r="Q149" s="11">
        <f>VLOOKUP(B149,MB!B:O,7,FALSE)</f>
        <v>2.73</v>
      </c>
    </row>
    <row r="150" spans="1:17" x14ac:dyDescent="0.3">
      <c r="A150" s="20" t="s">
        <v>324</v>
      </c>
      <c r="B150" s="20">
        <v>543487</v>
      </c>
      <c r="C150" s="21">
        <f>VLOOKUP(B150,'[2]ESGC PORTFOLIO'!B:M,$C$2,FALSE)</f>
        <v>54.421838291298798</v>
      </c>
      <c r="D150" s="21" t="str">
        <f t="shared" si="6"/>
        <v>B</v>
      </c>
      <c r="E150" s="21">
        <f>VLOOKUP(B150,ESG!A:M,'2010'!$E$2,FALSE)</f>
        <v>54.421838291298798</v>
      </c>
      <c r="F150" s="11" t="b">
        <f t="shared" si="7"/>
        <v>1</v>
      </c>
      <c r="G150" s="23" t="str">
        <f t="shared" si="8"/>
        <v>B</v>
      </c>
      <c r="H150" s="11">
        <f>VLOOKUP(B150,NI!C:P,7,FALSE)</f>
        <v>1138330</v>
      </c>
      <c r="I150" s="11">
        <f>VLOOKUP(B150,EBITDA!B:O,7,FALSE)</f>
        <v>3235659</v>
      </c>
      <c r="J150" s="11">
        <f>VLOOKUP(B150,EQIT!B:O,7,FALSE)</f>
        <v>9283000</v>
      </c>
      <c r="K150" s="11">
        <f>VLOOKUP(B150,DEBT!B:O,7,FALSE)</f>
        <v>6752000</v>
      </c>
      <c r="L150" s="11">
        <f>VLOOKUP(B150,REV!B:O,7,FALSE)</f>
        <v>12449302</v>
      </c>
      <c r="M150" s="11">
        <f>VLOOKUP(B150,RoA!B:O,7,FALSE)</f>
        <v>6.48</v>
      </c>
      <c r="N150" s="11">
        <f>VLOOKUP(B150,RoE!B:O,7,FALSE)</f>
        <v>12.66</v>
      </c>
      <c r="O150" s="11">
        <f>VLOOKUP(B150,ASSET!B:P,7,FALSE)</f>
        <v>21940000</v>
      </c>
      <c r="P150" s="11">
        <f>VLOOKUP(B150,MCAP!B:P,7,FALSE)</f>
        <v>24102685</v>
      </c>
      <c r="Q150" s="11">
        <f>VLOOKUP(B150,MB!B:O,7,FALSE)</f>
        <v>2.34</v>
      </c>
    </row>
    <row r="151" spans="1:17" x14ac:dyDescent="0.3">
      <c r="A151" s="20" t="s">
        <v>331</v>
      </c>
      <c r="B151" s="20">
        <v>519514</v>
      </c>
      <c r="C151" s="21">
        <f>VLOOKUP(B151,'[2]ESGC PORTFOLIO'!B:M,$C$2,FALSE)</f>
        <v>73.299097303634198</v>
      </c>
      <c r="D151" s="21" t="str">
        <f t="shared" si="6"/>
        <v>B</v>
      </c>
      <c r="E151" s="21">
        <f>VLOOKUP(B151,ESG!A:M,'2010'!$E$2,FALSE)</f>
        <v>73.299097303634198</v>
      </c>
      <c r="F151" s="11" t="b">
        <f t="shared" si="7"/>
        <v>1</v>
      </c>
      <c r="G151" s="23" t="str">
        <f t="shared" si="8"/>
        <v>B</v>
      </c>
      <c r="H151" s="11">
        <f>VLOOKUP(B151,NI!C:P,7,FALSE)</f>
        <v>953000</v>
      </c>
      <c r="I151" s="11">
        <f>VLOOKUP(B151,EBITDA!B:O,7,FALSE)</f>
        <v>3325000</v>
      </c>
      <c r="J151" s="11">
        <f>VLOOKUP(B151,EQIT!B:O,7,FALSE)</f>
        <v>6260000</v>
      </c>
      <c r="K151" s="11">
        <f>VLOOKUP(B151,DEBT!B:O,7,FALSE)</f>
        <v>8907000</v>
      </c>
      <c r="L151" s="11">
        <f>VLOOKUP(B151,REV!B:O,7,FALSE)</f>
        <v>12515000</v>
      </c>
      <c r="M151" s="11">
        <f>VLOOKUP(B151,RoA!B:O,7,FALSE)</f>
        <v>5.93</v>
      </c>
      <c r="N151" s="11">
        <f>VLOOKUP(B151,RoE!B:O,7,FALSE)</f>
        <v>15.19</v>
      </c>
      <c r="O151" s="11">
        <f>VLOOKUP(B151,ASSET!B:P,7,FALSE)</f>
        <v>21476000</v>
      </c>
      <c r="P151" s="11">
        <f>VLOOKUP(B151,MCAP!B:P,7,FALSE)</f>
        <v>17514974</v>
      </c>
      <c r="Q151" s="11">
        <f>VLOOKUP(B151,MB!B:O,7,FALSE)</f>
        <v>2.69</v>
      </c>
    </row>
    <row r="152" spans="1:17" x14ac:dyDescent="0.3">
      <c r="A152" s="20" t="s">
        <v>332</v>
      </c>
      <c r="B152" s="20">
        <v>867390</v>
      </c>
      <c r="C152" s="21">
        <f>VLOOKUP(B152,'[2]ESGC PORTFOLIO'!B:M,$C$2,FALSE)</f>
        <v>73.045935563557194</v>
      </c>
      <c r="D152" s="21" t="str">
        <f t="shared" si="6"/>
        <v>B</v>
      </c>
      <c r="E152" s="21">
        <f>VLOOKUP(B152,ESG!A:M,'2010'!$E$2,FALSE)</f>
        <v>73.045935563557194</v>
      </c>
      <c r="F152" s="11" t="b">
        <f t="shared" si="7"/>
        <v>1</v>
      </c>
      <c r="G152" s="23" t="str">
        <f t="shared" si="8"/>
        <v>B</v>
      </c>
      <c r="H152" s="11">
        <f>VLOOKUP(B152,NI!C:P,7,FALSE)</f>
        <v>381763</v>
      </c>
      <c r="I152" s="11">
        <f>VLOOKUP(B152,EBITDA!B:O,7,FALSE)</f>
        <v>514345</v>
      </c>
      <c r="J152" s="11">
        <f>VLOOKUP(B152,EQIT!B:O,7,FALSE)</f>
        <v>1068797</v>
      </c>
      <c r="K152" s="11">
        <f>VLOOKUP(B152,DEBT!B:O,7,FALSE)</f>
        <v>766055</v>
      </c>
      <c r="L152" s="11">
        <f>VLOOKUP(B152,REV!B:O,7,FALSE)</f>
        <v>1643371</v>
      </c>
      <c r="M152" s="11">
        <f>VLOOKUP(B152,RoA!B:O,7,FALSE)</f>
        <v>18.54</v>
      </c>
      <c r="N152" s="11">
        <f>VLOOKUP(B152,RoE!B:O,7,FALSE)</f>
        <v>39.81</v>
      </c>
      <c r="O152" s="11">
        <f>VLOOKUP(B152,ASSET!B:P,7,FALSE)</f>
        <v>2307670</v>
      </c>
      <c r="P152" s="11">
        <f>VLOOKUP(B152,MCAP!B:P,7,FALSE)</f>
        <v>7137508</v>
      </c>
      <c r="Q152" s="11">
        <f>VLOOKUP(B152,MB!B:O,7,FALSE)</f>
        <v>6.02</v>
      </c>
    </row>
    <row r="153" spans="1:17" x14ac:dyDescent="0.3">
      <c r="A153" s="20" t="s">
        <v>339</v>
      </c>
      <c r="B153" s="20">
        <v>922407</v>
      </c>
      <c r="C153" s="21">
        <f>VLOOKUP(B153,'[2]ESGC PORTFOLIO'!B:M,$C$2,FALSE)</f>
        <v>61.1629797914104</v>
      </c>
      <c r="D153" s="21" t="str">
        <f t="shared" si="6"/>
        <v>B</v>
      </c>
      <c r="E153" s="21">
        <f>VLOOKUP(B153,ESG!A:M,'2010'!$E$2,FALSE)</f>
        <v>61.1629797914104</v>
      </c>
      <c r="F153" s="11" t="b">
        <f t="shared" si="7"/>
        <v>1</v>
      </c>
      <c r="G153" s="23" t="str">
        <f t="shared" si="8"/>
        <v>B</v>
      </c>
      <c r="H153" s="11">
        <f>VLOOKUP(B153,NI!C:P,7,FALSE)</f>
        <v>-1097000</v>
      </c>
      <c r="I153" s="11">
        <f>VLOOKUP(B153,EBITDA!B:O,7,FALSE)</f>
        <v>979000</v>
      </c>
      <c r="J153" s="11">
        <f>VLOOKUP(B153,EQIT!B:O,7,FALSE)</f>
        <v>7288000</v>
      </c>
      <c r="K153" s="11">
        <f>VLOOKUP(B153,DEBT!B:O,7,FALSE)</f>
        <v>9108000</v>
      </c>
      <c r="L153" s="11">
        <f>VLOOKUP(B153,REV!B:O,7,FALSE)</f>
        <v>9616000</v>
      </c>
      <c r="M153" s="11">
        <f>VLOOKUP(B153,RoA!B:O,7,FALSE)</f>
        <v>-2.86</v>
      </c>
      <c r="N153" s="11">
        <f>VLOOKUP(B153,RoE!B:O,7,FALSE)</f>
        <v>-13.94</v>
      </c>
      <c r="O153" s="11">
        <f>VLOOKUP(B153,ASSET!B:P,7,FALSE)</f>
        <v>24972000</v>
      </c>
      <c r="P153" s="11">
        <f>VLOOKUP(B153,MCAP!B:P,7,FALSE)</f>
        <v>14461200</v>
      </c>
      <c r="Q153" s="11">
        <f>VLOOKUP(B153,MB!B:O,7,FALSE)</f>
        <v>1.51</v>
      </c>
    </row>
    <row r="154" spans="1:17" x14ac:dyDescent="0.3">
      <c r="A154" s="20" t="s">
        <v>4</v>
      </c>
      <c r="B154" s="20">
        <v>749382</v>
      </c>
      <c r="C154" s="21">
        <f>VLOOKUP(B154,'[2]ESGC PORTFOLIO'!B:M,$C$2,FALSE)</f>
        <v>44.299029377284299</v>
      </c>
      <c r="D154" s="21" t="str">
        <f t="shared" si="6"/>
        <v>C</v>
      </c>
      <c r="E154" s="21">
        <f>VLOOKUP(B154,ESG!A:M,'2010'!$E$2,FALSE)</f>
        <v>66.833352872215698</v>
      </c>
      <c r="F154" s="11" t="b">
        <f t="shared" si="7"/>
        <v>0</v>
      </c>
      <c r="G154" s="23" t="str">
        <f t="shared" si="8"/>
        <v>B</v>
      </c>
      <c r="H154" s="11">
        <f>VLOOKUP(B154,NI!C:P,7,FALSE)</f>
        <v>774680</v>
      </c>
      <c r="I154" s="11">
        <f>VLOOKUP(B154,EBITDA!B:O,7,FALSE)</f>
        <v>1264303</v>
      </c>
      <c r="J154" s="11">
        <f>VLOOKUP(B154,EQIT!B:O,7,FALSE)</f>
        <v>5192387</v>
      </c>
      <c r="K154" s="11">
        <f>VLOOKUP(B154,DEBT!B:O,7,FALSE)</f>
        <v>1522461</v>
      </c>
      <c r="L154" s="11">
        <f>VLOOKUP(B154,REV!B:O,7,FALSE)</f>
        <v>3779831</v>
      </c>
      <c r="M154" s="11">
        <f>VLOOKUP(B154,RoA!B:O,7,FALSE)</f>
        <v>10.53</v>
      </c>
      <c r="N154" s="11">
        <f>VLOOKUP(B154,RoE!B:O,7,FALSE)</f>
        <v>15.37</v>
      </c>
      <c r="O154" s="11">
        <f>VLOOKUP(B154,ASSET!B:P,7,FALSE)</f>
        <v>8141148</v>
      </c>
      <c r="P154" s="11">
        <f>VLOOKUP(B154,MCAP!B:P,7,FALSE)</f>
        <v>15448390</v>
      </c>
      <c r="Q154" s="11">
        <f>VLOOKUP(B154,MB!B:O,7,FALSE)</f>
        <v>3.35</v>
      </c>
    </row>
    <row r="155" spans="1:17" x14ac:dyDescent="0.3">
      <c r="A155" s="20" t="s">
        <v>6</v>
      </c>
      <c r="B155" s="20">
        <v>936365</v>
      </c>
      <c r="C155" s="21">
        <f>VLOOKUP(B155,'[2]ESGC PORTFOLIO'!B:M,$C$2,FALSE)</f>
        <v>38.761891852285999</v>
      </c>
      <c r="D155" s="21" t="str">
        <f t="shared" si="6"/>
        <v>C</v>
      </c>
      <c r="E155" s="21">
        <f>VLOOKUP(B155,ESG!A:M,'2010'!$E$2,FALSE)</f>
        <v>66.690450371238697</v>
      </c>
      <c r="F155" s="11" t="b">
        <f t="shared" si="7"/>
        <v>0</v>
      </c>
      <c r="G155" s="23" t="str">
        <f t="shared" si="8"/>
        <v>B</v>
      </c>
      <c r="H155" s="11">
        <f>VLOOKUP(B155,NI!C:P,7,FALSE)</f>
        <v>471000</v>
      </c>
      <c r="I155" s="11">
        <f>VLOOKUP(B155,EBITDA!B:O,7,FALSE)</f>
        <v>1553000</v>
      </c>
      <c r="J155" s="11">
        <f>VLOOKUP(B155,EQIT!B:O,7,FALSE)</f>
        <v>1013000</v>
      </c>
      <c r="K155" s="11">
        <f>VLOOKUP(B155,DEBT!B:O,7,FALSE)</f>
        <v>2421000</v>
      </c>
      <c r="L155" s="11">
        <f>VLOOKUP(B155,REV!B:O,7,FALSE)</f>
        <v>6494000</v>
      </c>
      <c r="M155" s="11">
        <f>VLOOKUP(B155,RoA!B:O,7,FALSE)</f>
        <v>8.6199999999999992</v>
      </c>
      <c r="N155" s="11">
        <f>VLOOKUP(B155,RoE!B:O,7,FALSE)</f>
        <v>56.71</v>
      </c>
      <c r="O155" s="11">
        <f>VLOOKUP(B155,ASSET!B:P,7,FALSE)</f>
        <v>4947000</v>
      </c>
      <c r="P155" s="11">
        <f>VLOOKUP(B155,MCAP!B:P,7,FALSE)</f>
        <v>5586940</v>
      </c>
      <c r="Q155" s="11">
        <f>VLOOKUP(B155,MB!B:O,7,FALSE)</f>
        <v>4.0599999999999996</v>
      </c>
    </row>
    <row r="156" spans="1:17" x14ac:dyDescent="0.3">
      <c r="A156" s="20" t="s">
        <v>7</v>
      </c>
      <c r="B156" s="20">
        <v>545101</v>
      </c>
      <c r="C156" s="21">
        <f>VLOOKUP(B156,'[2]ESGC PORTFOLIO'!B:M,$C$2,FALSE)</f>
        <v>33.561277780549197</v>
      </c>
      <c r="D156" s="21" t="str">
        <f t="shared" si="6"/>
        <v>C</v>
      </c>
      <c r="E156" s="21">
        <f>VLOOKUP(B156,ESG!A:M,'2010'!$E$2,FALSE)</f>
        <v>56.484257688758099</v>
      </c>
      <c r="F156" s="11" t="b">
        <f t="shared" si="7"/>
        <v>0</v>
      </c>
      <c r="G156" s="23" t="str">
        <f t="shared" si="8"/>
        <v>B</v>
      </c>
      <c r="H156" s="11">
        <f>VLOOKUP(B156,NI!C:P,7,FALSE)</f>
        <v>-55000</v>
      </c>
      <c r="I156" s="11">
        <f>VLOOKUP(B156,EBITDA!B:O,7,FALSE)</f>
        <v>3622000</v>
      </c>
      <c r="J156" s="11">
        <f>VLOOKUP(B156,EQIT!B:O,7,FALSE)</f>
        <v>6473000</v>
      </c>
      <c r="K156" s="11">
        <f>VLOOKUP(B156,DEBT!B:O,7,FALSE)</f>
        <v>19733000</v>
      </c>
      <c r="L156" s="11">
        <f>VLOOKUP(B156,REV!B:O,7,FALSE)</f>
        <v>16568000</v>
      </c>
      <c r="M156" s="11">
        <f>VLOOKUP(B156,RoA!B:O,7,FALSE)</f>
        <v>2.33</v>
      </c>
      <c r="N156" s="11">
        <f>VLOOKUP(B156,RoE!B:O,7,FALSE)</f>
        <v>0.16</v>
      </c>
      <c r="O156" s="11">
        <f>VLOOKUP(B156,ASSET!B:P,7,FALSE)</f>
        <v>39865000</v>
      </c>
      <c r="P156" s="11">
        <f>VLOOKUP(B156,MCAP!B:P,7,FALSE)</f>
        <v>9593056</v>
      </c>
      <c r="Q156" s="11">
        <f>VLOOKUP(B156,MB!B:O,7,FALSE)</f>
        <v>1.4</v>
      </c>
    </row>
    <row r="157" spans="1:17" x14ac:dyDescent="0.3">
      <c r="A157" s="20" t="s">
        <v>16</v>
      </c>
      <c r="B157" s="20" t="s">
        <v>352</v>
      </c>
      <c r="C157" s="21">
        <f>VLOOKUP(B157,'[2]ESGC PORTFOLIO'!B:M,$C$2,FALSE)</f>
        <v>32.808425281015097</v>
      </c>
      <c r="D157" s="21" t="str">
        <f t="shared" si="6"/>
        <v>C</v>
      </c>
      <c r="E157" s="21">
        <f>VLOOKUP(B157,ESG!A:M,'2010'!$E$2,FALSE)</f>
        <v>63.852144679677203</v>
      </c>
      <c r="F157" s="11" t="b">
        <f t="shared" si="7"/>
        <v>0</v>
      </c>
      <c r="G157" s="23" t="str">
        <f t="shared" si="8"/>
        <v>B</v>
      </c>
      <c r="H157" s="11">
        <f>VLOOKUP(B157,NI!C:P,7,FALSE)</f>
        <v>8505000</v>
      </c>
      <c r="I157" s="11">
        <f>VLOOKUP(B157,EBITDA!B:O,7,FALSE)</f>
        <v>12192000</v>
      </c>
      <c r="J157" s="11">
        <f>VLOOKUP(B157,EQIT!B:O,7,FALSE)</f>
        <v>46241000</v>
      </c>
      <c r="K157" s="11">
        <f>VLOOKUP(B157,DEBT!B:O,7,FALSE)</f>
        <v>3465000</v>
      </c>
      <c r="L157" s="11">
        <f>VLOOKUP(B157,REV!B:O,7,FALSE)</f>
        <v>29118000</v>
      </c>
      <c r="M157" s="11">
        <f>VLOOKUP(B157,RoA!B:O,7,FALSE)</f>
        <v>17.39</v>
      </c>
      <c r="N157" s="11">
        <f>VLOOKUP(B157,RoE!B:O,7,FALSE)</f>
        <v>20.68</v>
      </c>
      <c r="O157" s="11">
        <f>VLOOKUP(B157,ASSET!B:P,7,FALSE)</f>
        <v>57586000</v>
      </c>
      <c r="P157" s="11">
        <f>VLOOKUP(B157,MCAP!B:P,7,FALSE)</f>
        <v>190843426</v>
      </c>
      <c r="Q157" s="11">
        <f>VLOOKUP(B157,MB!B:O,7,FALSE)</f>
        <v>3.48</v>
      </c>
    </row>
    <row r="158" spans="1:17" x14ac:dyDescent="0.3">
      <c r="A158" s="20" t="s">
        <v>17</v>
      </c>
      <c r="B158" s="20">
        <v>904853</v>
      </c>
      <c r="C158" s="21">
        <f>VLOOKUP(B158,'[2]ESGC PORTFOLIO'!B:M,$C$2,FALSE)</f>
        <v>28.8760259827135</v>
      </c>
      <c r="D158" s="21" t="str">
        <f t="shared" si="6"/>
        <v>C</v>
      </c>
      <c r="E158" s="21">
        <f>VLOOKUP(B158,ESG!A:M,'2010'!$E$2,FALSE)</f>
        <v>56.221439720529197</v>
      </c>
      <c r="F158" s="11" t="b">
        <f t="shared" si="7"/>
        <v>0</v>
      </c>
      <c r="G158" s="23" t="str">
        <f t="shared" si="8"/>
        <v>B</v>
      </c>
      <c r="H158" s="11">
        <f>VLOOKUP(B158,NI!C:P,7,FALSE)</f>
        <v>3890000</v>
      </c>
      <c r="I158" s="11">
        <f>VLOOKUP(B158,EBITDA!B:O,7,FALSE)</f>
        <v>6507000</v>
      </c>
      <c r="J158" s="11">
        <f>VLOOKUP(B158,EQIT!B:O,7,FALSE)</f>
        <v>5192000</v>
      </c>
      <c r="K158" s="11">
        <f>VLOOKUP(B158,DEBT!B:O,7,FALSE)</f>
        <v>12194000</v>
      </c>
      <c r="L158" s="11">
        <f>VLOOKUP(B158,REV!B:O,7,FALSE)</f>
        <v>16892000</v>
      </c>
      <c r="M158" s="11">
        <f>VLOOKUP(B158,RoA!B:O,7,FALSE)</f>
        <v>12.5</v>
      </c>
      <c r="N158" s="11">
        <f>VLOOKUP(B158,RoE!B:O,7,FALSE)</f>
        <v>84.01</v>
      </c>
      <c r="O158" s="11">
        <f>VLOOKUP(B158,ASSET!B:P,7,FALSE)</f>
        <v>37402000</v>
      </c>
      <c r="P158" s="11">
        <f>VLOOKUP(B158,MCAP!B:P,7,FALSE)</f>
        <v>51424771</v>
      </c>
      <c r="Q158" s="11">
        <f>VLOOKUP(B158,MB!B:O,7,FALSE)</f>
        <v>9.52</v>
      </c>
    </row>
    <row r="159" spans="1:17" x14ac:dyDescent="0.3">
      <c r="A159" s="20" t="s">
        <v>22</v>
      </c>
      <c r="B159" s="20">
        <v>916305</v>
      </c>
      <c r="C159" s="21">
        <f>VLOOKUP(B159,'[2]ESGC PORTFOLIO'!B:M,$C$2,FALSE)</f>
        <v>31.4227233427189</v>
      </c>
      <c r="D159" s="21" t="str">
        <f t="shared" si="6"/>
        <v>C</v>
      </c>
      <c r="E159" s="21">
        <f>VLOOKUP(B159,ESG!A:M,'2010'!$E$2,FALSE)</f>
        <v>62.477799626614399</v>
      </c>
      <c r="F159" s="11" t="b">
        <f t="shared" si="7"/>
        <v>0</v>
      </c>
      <c r="G159" s="23" t="str">
        <f t="shared" si="8"/>
        <v>B</v>
      </c>
      <c r="H159" s="11">
        <f>VLOOKUP(B159,NI!C:P,7,FALSE)</f>
        <v>1583000</v>
      </c>
      <c r="I159" s="11">
        <f>VLOOKUP(B159,EBITDA!B:O,7,FALSE)</f>
        <v>37115000</v>
      </c>
      <c r="J159" s="11">
        <f>VLOOKUP(B159,EQIT!B:O,7,FALSE)</f>
        <v>4942000</v>
      </c>
      <c r="K159" s="11">
        <f>VLOOKUP(B159,DEBT!B:O,7,FALSE)</f>
        <v>108580000</v>
      </c>
      <c r="L159" s="11">
        <f>VLOOKUP(B159,REV!B:O,7,FALSE)</f>
        <v>79536000</v>
      </c>
      <c r="M159" s="11">
        <f>VLOOKUP(B159,RoA!B:O,7,FALSE)</f>
        <v>0.88</v>
      </c>
      <c r="N159" s="11" t="str">
        <f>VLOOKUP(B159,RoE!B:O,7,FALSE)</f>
        <v>NA</v>
      </c>
      <c r="O159" s="11">
        <f>VLOOKUP(B159,ASSET!B:P,7,FALSE)</f>
        <v>683443000</v>
      </c>
      <c r="P159" s="11">
        <f>VLOOKUP(B159,MCAP!B:P,7,FALSE)</f>
        <v>8093487</v>
      </c>
      <c r="Q159" s="11">
        <f>VLOOKUP(B159,MB!B:O,7,FALSE)</f>
        <v>1</v>
      </c>
    </row>
    <row r="160" spans="1:17" x14ac:dyDescent="0.3">
      <c r="A160" s="20" t="s">
        <v>24</v>
      </c>
      <c r="B160" s="20" t="s">
        <v>353</v>
      </c>
      <c r="C160" s="21">
        <f>VLOOKUP(B160,'[2]ESGC PORTFOLIO'!B:M,$C$2,FALSE)</f>
        <v>34.783688865764802</v>
      </c>
      <c r="D160" s="21" t="str">
        <f t="shared" si="6"/>
        <v>C</v>
      </c>
      <c r="E160" s="21">
        <f>VLOOKUP(B160,ESG!A:M,'2010'!$E$2,FALSE)</f>
        <v>63.317377731529596</v>
      </c>
      <c r="F160" s="11" t="b">
        <f t="shared" si="7"/>
        <v>0</v>
      </c>
      <c r="G160" s="23" t="str">
        <f t="shared" si="8"/>
        <v>B</v>
      </c>
      <c r="H160" s="11">
        <f>VLOOKUP(B160,NI!C:P,7,FALSE)</f>
        <v>1097000</v>
      </c>
      <c r="I160" s="11">
        <f>VLOOKUP(B160,EBITDA!B:O,7,FALSE)</f>
        <v>2191000</v>
      </c>
      <c r="J160" s="11">
        <f>VLOOKUP(B160,EQIT!B:O,7,FALSE)</f>
        <v>10725000</v>
      </c>
      <c r="K160" s="11">
        <f>VLOOKUP(B160,DEBT!B:O,7,FALSE)</f>
        <v>8249000</v>
      </c>
      <c r="L160" s="11">
        <f>VLOOKUP(B160,REV!B:O,7,FALSE)</f>
        <v>9656000</v>
      </c>
      <c r="M160" s="11">
        <f>VLOOKUP(B160,RoA!B:O,7,FALSE)</f>
        <v>1.0900000000000001</v>
      </c>
      <c r="N160" s="11">
        <f>VLOOKUP(B160,RoE!B:O,7,FALSE)</f>
        <v>10.97</v>
      </c>
      <c r="O160" s="11">
        <f>VLOOKUP(B160,ASSET!B:P,7,FALSE)</f>
        <v>131192000</v>
      </c>
      <c r="P160" s="11">
        <f>VLOOKUP(B160,MCAP!B:P,7,FALSE)</f>
        <v>14197464</v>
      </c>
      <c r="Q160" s="11">
        <f>VLOOKUP(B160,MB!B:O,7,FALSE)</f>
        <v>1.1299999999999999</v>
      </c>
    </row>
    <row r="161" spans="1:17" x14ac:dyDescent="0.3">
      <c r="A161" s="20" t="s">
        <v>26</v>
      </c>
      <c r="B161" s="20">
        <v>938692</v>
      </c>
      <c r="C161" s="21">
        <f>VLOOKUP(B161,'[2]ESGC PORTFOLIO'!B:M,$C$2,FALSE)</f>
        <v>35.355359001040497</v>
      </c>
      <c r="D161" s="21" t="str">
        <f t="shared" si="6"/>
        <v>C</v>
      </c>
      <c r="E161" s="21">
        <f>VLOOKUP(B161,ESG!A:M,'2010'!$E$2,FALSE)</f>
        <v>65.872008324661806</v>
      </c>
      <c r="F161" s="11" t="b">
        <f t="shared" si="7"/>
        <v>0</v>
      </c>
      <c r="G161" s="23" t="str">
        <f t="shared" si="8"/>
        <v>B</v>
      </c>
      <c r="H161" s="11">
        <f>VLOOKUP(B161,NI!C:P,7,FALSE)</f>
        <v>4627000</v>
      </c>
      <c r="I161" s="11">
        <f>VLOOKUP(B161,EBITDA!B:O,7,FALSE)</f>
        <v>6937000</v>
      </c>
      <c r="J161" s="11">
        <f>VLOOKUP(B161,EQIT!B:O,7,FALSE)</f>
        <v>23944000</v>
      </c>
      <c r="K161" s="11">
        <f>VLOOKUP(B161,DEBT!B:O,7,FALSE)</f>
        <v>13362000</v>
      </c>
      <c r="L161" s="11">
        <f>VLOOKUP(B161,REV!B:O,7,FALSE)</f>
        <v>15006000</v>
      </c>
      <c r="M161" s="11">
        <f>VLOOKUP(B161,RoA!B:O,7,FALSE)</f>
        <v>12.08</v>
      </c>
      <c r="N161" s="11">
        <f>VLOOKUP(B161,RoE!B:O,7,FALSE)</f>
        <v>19.850000000000001</v>
      </c>
      <c r="O161" s="11">
        <f>VLOOKUP(B161,ASSET!B:P,7,FALSE)</f>
        <v>43486000</v>
      </c>
      <c r="P161" s="11">
        <f>VLOOKUP(B161,MCAP!B:P,7,FALSE)</f>
        <v>51166800</v>
      </c>
      <c r="Q161" s="11">
        <f>VLOOKUP(B161,MB!B:O,7,FALSE)</f>
        <v>2.2400000000000002</v>
      </c>
    </row>
    <row r="162" spans="1:17" x14ac:dyDescent="0.3">
      <c r="A162" s="20" t="s">
        <v>30</v>
      </c>
      <c r="B162" s="20">
        <v>922817</v>
      </c>
      <c r="C162" s="21">
        <f>VLOOKUP(B162,'[2]ESGC PORTFOLIO'!B:M,$C$2,FALSE)</f>
        <v>30.2355985387785</v>
      </c>
      <c r="D162" s="21" t="str">
        <f t="shared" si="6"/>
        <v>C</v>
      </c>
      <c r="E162" s="21">
        <f>VLOOKUP(B162,ESG!A:M,'2010'!$E$2,FALSE)</f>
        <v>57.162373548145297</v>
      </c>
      <c r="F162" s="11" t="b">
        <f t="shared" si="7"/>
        <v>0</v>
      </c>
      <c r="G162" s="23" t="str">
        <f t="shared" si="8"/>
        <v>B</v>
      </c>
      <c r="H162" s="11">
        <f>VLOOKUP(B162,NI!C:P,7,FALSE)</f>
        <v>733000</v>
      </c>
      <c r="I162" s="11">
        <f>VLOOKUP(B162,EBITDA!B:O,7,FALSE)</f>
        <v>1515000</v>
      </c>
      <c r="J162" s="11">
        <f>VLOOKUP(B162,EQIT!B:O,7,FALSE)</f>
        <v>8251000</v>
      </c>
      <c r="K162" s="11">
        <f>VLOOKUP(B162,DEBT!B:O,7,FALSE)</f>
        <v>4506000</v>
      </c>
      <c r="L162" s="11">
        <f>VLOOKUP(B162,REV!B:O,7,FALSE)</f>
        <v>8512000</v>
      </c>
      <c r="M162" s="11">
        <f>VLOOKUP(B162,RoA!B:O,7,FALSE)</f>
        <v>3.21</v>
      </c>
      <c r="N162" s="11">
        <f>VLOOKUP(B162,RoE!B:O,7,FALSE)</f>
        <v>10.39</v>
      </c>
      <c r="O162" s="11">
        <f>VLOOKUP(B162,ASSET!B:P,7,FALSE)</f>
        <v>28677000</v>
      </c>
      <c r="P162" s="11">
        <f>VLOOKUP(B162,MCAP!B:P,7,FALSE)</f>
        <v>15289123</v>
      </c>
      <c r="Q162" s="11">
        <f>VLOOKUP(B162,MB!B:O,7,FALSE)</f>
        <v>1.27</v>
      </c>
    </row>
    <row r="163" spans="1:17" x14ac:dyDescent="0.3">
      <c r="A163" s="20" t="s">
        <v>33</v>
      </c>
      <c r="B163" s="20">
        <v>992816</v>
      </c>
      <c r="C163" s="21">
        <f>VLOOKUP(B163,'[2]ESGC PORTFOLIO'!B:M,$C$2,FALSE)</f>
        <v>32.876377241843599</v>
      </c>
      <c r="D163" s="21" t="str">
        <f t="shared" si="6"/>
        <v>C</v>
      </c>
      <c r="E163" s="21">
        <f>VLOOKUP(B163,ESG!A:M,'2010'!$E$2,FALSE)</f>
        <v>64.282166248393196</v>
      </c>
      <c r="F163" s="11" t="b">
        <f t="shared" si="7"/>
        <v>0</v>
      </c>
      <c r="G163" s="23" t="str">
        <f t="shared" si="8"/>
        <v>B</v>
      </c>
      <c r="H163" s="11">
        <f>VLOOKUP(B163,NI!C:P,7,FALSE)</f>
        <v>14013000</v>
      </c>
      <c r="I163" s="11">
        <f>VLOOKUP(B163,EBITDA!B:O,7,FALSE)</f>
        <v>19567000</v>
      </c>
      <c r="J163" s="11">
        <f>VLOOKUP(B163,EQIT!B:O,7,FALSE)</f>
        <v>47791000</v>
      </c>
      <c r="K163" s="11">
        <f>VLOOKUP(B163,DEBT!B:O,7,FALSE)</f>
        <v>0</v>
      </c>
      <c r="L163" s="11">
        <f>VLOOKUP(B163,REV!B:O,7,FALSE)</f>
        <v>65067000</v>
      </c>
      <c r="M163" s="11">
        <f>VLOOKUP(B163,RoA!B:O,7,FALSE)</f>
        <v>22.87</v>
      </c>
      <c r="N163" s="11">
        <f>VLOOKUP(B163,RoE!B:O,7,FALSE)</f>
        <v>35.28</v>
      </c>
      <c r="O163" s="11">
        <f>VLOOKUP(B163,ASSET!B:P,7,FALSE)</f>
        <v>75183000</v>
      </c>
      <c r="P163" s="11">
        <f>VLOOKUP(B163,MCAP!B:P,7,FALSE)</f>
        <v>295455299</v>
      </c>
      <c r="Q163" s="11">
        <f>VLOOKUP(B163,MB!B:O,7,FALSE)</f>
        <v>5.41</v>
      </c>
    </row>
    <row r="164" spans="1:17" x14ac:dyDescent="0.3">
      <c r="A164" s="20" t="s">
        <v>35</v>
      </c>
      <c r="B164" s="20">
        <v>921093</v>
      </c>
      <c r="C164" s="21">
        <f>VLOOKUP(B164,'[2]ESGC PORTFOLIO'!B:M,$C$2,FALSE)</f>
        <v>42.353913599779098</v>
      </c>
      <c r="D164" s="21" t="str">
        <f t="shared" si="6"/>
        <v>C</v>
      </c>
      <c r="E164" s="21">
        <f>VLOOKUP(B164,ESG!A:M,'2010'!$E$2,FALSE)</f>
        <v>72.462929240374606</v>
      </c>
      <c r="F164" s="11" t="b">
        <f t="shared" si="7"/>
        <v>0</v>
      </c>
      <c r="G164" s="23" t="str">
        <f t="shared" si="8"/>
        <v>B</v>
      </c>
      <c r="H164" s="11">
        <f>VLOOKUP(B164,NI!C:P,7,FALSE)</f>
        <v>1930000</v>
      </c>
      <c r="I164" s="11">
        <f>VLOOKUP(B164,EBITDA!B:O,7,FALSE)</f>
        <v>3358000</v>
      </c>
      <c r="J164" s="11">
        <f>VLOOKUP(B164,EQIT!B:O,7,FALSE)</f>
        <v>14609000</v>
      </c>
      <c r="K164" s="11">
        <f>VLOOKUP(B164,DEBT!B:O,7,FALSE)</f>
        <v>7548000</v>
      </c>
      <c r="L164" s="11">
        <f>VLOOKUP(B164,REV!B:O,7,FALSE)</f>
        <v>61682000</v>
      </c>
      <c r="M164" s="11">
        <f>VLOOKUP(B164,RoA!B:O,7,FALSE)</f>
        <v>6.98</v>
      </c>
      <c r="N164" s="11">
        <f>VLOOKUP(B164,RoE!B:O,7,FALSE)</f>
        <v>13.67</v>
      </c>
      <c r="O164" s="11">
        <f>VLOOKUP(B164,ASSET!B:P,7,FALSE)</f>
        <v>31548000</v>
      </c>
      <c r="P164" s="11">
        <f>VLOOKUP(B164,MCAP!B:P,7,FALSE)</f>
        <v>19221120</v>
      </c>
      <c r="Q164" s="11">
        <f>VLOOKUP(B164,MB!B:O,7,FALSE)</f>
        <v>1.1200000000000001</v>
      </c>
    </row>
    <row r="165" spans="1:17" x14ac:dyDescent="0.3">
      <c r="A165" s="20" t="s">
        <v>43</v>
      </c>
      <c r="B165" s="20">
        <v>921161</v>
      </c>
      <c r="C165" s="21">
        <f>VLOOKUP(B165,'[2]ESGC PORTFOLIO'!B:M,$C$2,FALSE)</f>
        <v>41.2203128534588</v>
      </c>
      <c r="D165" s="21" t="str">
        <f t="shared" si="6"/>
        <v>C</v>
      </c>
      <c r="E165" s="21">
        <f>VLOOKUP(B165,ESG!A:M,'2010'!$E$2,FALSE)</f>
        <v>67.223234402569702</v>
      </c>
      <c r="F165" s="11" t="b">
        <f t="shared" si="7"/>
        <v>0</v>
      </c>
      <c r="G165" s="23" t="str">
        <f t="shared" si="8"/>
        <v>B</v>
      </c>
      <c r="H165" s="11">
        <f>VLOOKUP(B165,NI!C:P,7,FALSE)</f>
        <v>316900</v>
      </c>
      <c r="I165" s="11">
        <f>VLOOKUP(B165,EBITDA!B:O,7,FALSE)</f>
        <v>670700</v>
      </c>
      <c r="J165" s="11">
        <f>VLOOKUP(B165,EQIT!B:O,7,FALSE)</f>
        <v>1645700</v>
      </c>
      <c r="K165" s="11">
        <f>VLOOKUP(B165,DEBT!B:O,7,FALSE)</f>
        <v>1337200</v>
      </c>
      <c r="L165" s="11">
        <f>VLOOKUP(B165,REV!B:O,7,FALSE)</f>
        <v>6512700</v>
      </c>
      <c r="M165" s="11">
        <f>VLOOKUP(B165,RoA!B:O,7,FALSE)</f>
        <v>7.2</v>
      </c>
      <c r="N165" s="11">
        <f>VLOOKUP(B165,RoE!B:O,7,FALSE)</f>
        <v>21.07</v>
      </c>
      <c r="O165" s="11">
        <f>VLOOKUP(B165,ASSET!B:P,7,FALSE)</f>
        <v>5099400</v>
      </c>
      <c r="P165" s="11">
        <f>VLOOKUP(B165,MCAP!B:P,7,FALSE)</f>
        <v>4462295</v>
      </c>
      <c r="Q165" s="11">
        <f>VLOOKUP(B165,MB!B:O,7,FALSE)</f>
        <v>2.46</v>
      </c>
    </row>
    <row r="166" spans="1:17" x14ac:dyDescent="0.3">
      <c r="A166" s="20" t="s">
        <v>47</v>
      </c>
      <c r="B166" s="20">
        <v>905840</v>
      </c>
      <c r="C166" s="21">
        <f>VLOOKUP(B166,'[2]ESGC PORTFOLIO'!B:M,$C$2,FALSE)</f>
        <v>37.466427657821697</v>
      </c>
      <c r="D166" s="21" t="str">
        <f t="shared" si="6"/>
        <v>C</v>
      </c>
      <c r="E166" s="21">
        <f>VLOOKUP(B166,ESG!A:M,'2010'!$E$2,FALSE)</f>
        <v>66.078688648976694</v>
      </c>
      <c r="F166" s="11" t="b">
        <f t="shared" si="7"/>
        <v>0</v>
      </c>
      <c r="G166" s="23" t="str">
        <f t="shared" si="8"/>
        <v>B</v>
      </c>
      <c r="H166" s="11">
        <f>VLOOKUP(B166,NI!C:P,7,FALSE)</f>
        <v>2518000</v>
      </c>
      <c r="I166" s="11">
        <f>VLOOKUP(B166,EBITDA!B:O,7,FALSE)</f>
        <v>4588000</v>
      </c>
      <c r="J166" s="11">
        <f>VLOOKUP(B166,EQIT!B:O,7,FALSE)</f>
        <v>32354000</v>
      </c>
      <c r="K166" s="11">
        <f>VLOOKUP(B166,DEBT!B:O,7,FALSE)</f>
        <v>24987000</v>
      </c>
      <c r="L166" s="11">
        <f>VLOOKUP(B166,REV!B:O,7,FALSE)</f>
        <v>14863200</v>
      </c>
      <c r="M166" s="11">
        <f>VLOOKUP(B166,RoA!B:O,7,FALSE)</f>
        <v>1.31</v>
      </c>
      <c r="N166" s="11">
        <f>VLOOKUP(B166,RoE!B:O,7,FALSE)</f>
        <v>8.2100000000000009</v>
      </c>
      <c r="O166" s="11">
        <f>VLOOKUP(B166,ASSET!B:P,7,FALSE)</f>
        <v>247259000</v>
      </c>
      <c r="P166" s="11">
        <f>VLOOKUP(B166,MCAP!B:P,7,FALSE)</f>
        <v>37494212</v>
      </c>
      <c r="Q166" s="11">
        <f>VLOOKUP(B166,MB!B:O,7,FALSE)</f>
        <v>0.97</v>
      </c>
    </row>
    <row r="167" spans="1:17" x14ac:dyDescent="0.3">
      <c r="A167" s="20" t="s">
        <v>53</v>
      </c>
      <c r="B167" s="20">
        <v>545725</v>
      </c>
      <c r="C167" s="21">
        <f>VLOOKUP(B167,'[2]ESGC PORTFOLIO'!B:M,$C$2,FALSE)</f>
        <v>38.8811134235171</v>
      </c>
      <c r="D167" s="21" t="str">
        <f t="shared" si="6"/>
        <v>C</v>
      </c>
      <c r="E167" s="21">
        <f>VLOOKUP(B167,ESG!A:M,'2010'!$E$2,FALSE)</f>
        <v>68.084807492195594</v>
      </c>
      <c r="F167" s="11" t="b">
        <f t="shared" si="7"/>
        <v>0</v>
      </c>
      <c r="G167" s="23" t="str">
        <f t="shared" si="8"/>
        <v>B</v>
      </c>
      <c r="H167" s="11">
        <f>VLOOKUP(B167,NI!C:P,7,FALSE)</f>
        <v>1003300</v>
      </c>
      <c r="I167" s="11">
        <f>VLOOKUP(B167,EBITDA!B:O,7,FALSE)</f>
        <v>1620100</v>
      </c>
      <c r="J167" s="11">
        <f>VLOOKUP(B167,EQIT!B:O,7,FALSE)</f>
        <v>5396500</v>
      </c>
      <c r="K167" s="11">
        <f>VLOOKUP(B167,DEBT!B:O,7,FALSE)</f>
        <v>1203500</v>
      </c>
      <c r="L167" s="11">
        <f>VLOOKUP(B167,REV!B:O,7,FALSE)</f>
        <v>4670700</v>
      </c>
      <c r="M167" s="11">
        <f>VLOOKUP(B167,RoA!B:O,7,FALSE)</f>
        <v>12.36</v>
      </c>
      <c r="N167" s="11">
        <f>VLOOKUP(B167,RoE!B:O,7,FALSE)</f>
        <v>17.27</v>
      </c>
      <c r="O167" s="11">
        <f>VLOOKUP(B167,ASSET!B:P,7,FALSE)</f>
        <v>8092500</v>
      </c>
      <c r="P167" s="11">
        <f>VLOOKUP(B167,MCAP!B:P,7,FALSE)</f>
        <v>16128073</v>
      </c>
      <c r="Q167" s="11">
        <f>VLOOKUP(B167,MB!B:O,7,FALSE)</f>
        <v>2.59</v>
      </c>
    </row>
    <row r="168" spans="1:17" x14ac:dyDescent="0.3">
      <c r="A168" s="20" t="s">
        <v>62</v>
      </c>
      <c r="B168" s="20">
        <v>134843</v>
      </c>
      <c r="C168" s="21">
        <f>VLOOKUP(B168,'[2]ESGC PORTFOLIO'!B:M,$C$2,FALSE)</f>
        <v>33.595785739250601</v>
      </c>
      <c r="D168" s="21" t="str">
        <f t="shared" si="6"/>
        <v>C</v>
      </c>
      <c r="E168" s="21">
        <f>VLOOKUP(B168,ESG!A:M,'2010'!$E$2,FALSE)</f>
        <v>58.794624913615699</v>
      </c>
      <c r="F168" s="11" t="b">
        <f t="shared" si="7"/>
        <v>0</v>
      </c>
      <c r="G168" s="23" t="str">
        <f t="shared" si="8"/>
        <v>B</v>
      </c>
      <c r="H168" s="11">
        <f>VLOOKUP(B168,NI!C:P,7,FALSE)</f>
        <v>2743000</v>
      </c>
      <c r="I168" s="11">
        <f>VLOOKUP(B168,EBITDA!B:O,7,FALSE)</f>
        <v>6088000</v>
      </c>
      <c r="J168" s="11">
        <f>VLOOKUP(B168,EQIT!B:O,7,FALSE)</f>
        <v>26541000</v>
      </c>
      <c r="K168" s="11">
        <f>VLOOKUP(B168,DEBT!B:O,7,FALSE)</f>
        <v>41796000</v>
      </c>
      <c r="L168" s="11">
        <f>VLOOKUP(B168,REV!B:O,7,FALSE)</f>
        <v>19004000</v>
      </c>
      <c r="M168" s="11">
        <f>VLOOKUP(B168,RoA!B:O,7,FALSE)</f>
        <v>2</v>
      </c>
      <c r="N168" s="11">
        <f>VLOOKUP(B168,RoE!B:O,7,FALSE)</f>
        <v>10.33</v>
      </c>
      <c r="O168" s="11">
        <f>VLOOKUP(B168,ASSET!B:P,7,FALSE)</f>
        <v>197503000</v>
      </c>
      <c r="P168" s="11">
        <f>VLOOKUP(B168,MCAP!B:P,7,FALSE)</f>
        <v>19450489</v>
      </c>
      <c r="Q168" s="11">
        <f>VLOOKUP(B168,MB!B:O,7,FALSE)</f>
        <v>0.68</v>
      </c>
    </row>
    <row r="169" spans="1:17" x14ac:dyDescent="0.3">
      <c r="A169" s="20" t="s">
        <v>65</v>
      </c>
      <c r="B169" s="20">
        <v>755695</v>
      </c>
      <c r="C169" s="21">
        <f>VLOOKUP(B169,'[2]ESGC PORTFOLIO'!B:M,$C$2,FALSE)</f>
        <v>43.747023809523803</v>
      </c>
      <c r="D169" s="21" t="str">
        <f t="shared" si="6"/>
        <v>C</v>
      </c>
      <c r="E169" s="21">
        <f>VLOOKUP(B169,ESG!A:M,'2010'!$E$2,FALSE)</f>
        <v>74.398809523809504</v>
      </c>
      <c r="F169" s="11" t="b">
        <f t="shared" si="7"/>
        <v>0</v>
      </c>
      <c r="G169" s="23" t="str">
        <f t="shared" si="8"/>
        <v>B</v>
      </c>
      <c r="H169" s="11">
        <f>VLOOKUP(B169,NI!C:P,7,FALSE)</f>
        <v>1978000</v>
      </c>
      <c r="I169" s="11">
        <f>VLOOKUP(B169,EBITDA!B:O,7,FALSE)</f>
        <v>3773000</v>
      </c>
      <c r="J169" s="11">
        <f>VLOOKUP(B169,EQIT!B:O,7,FALSE)</f>
        <v>23031000</v>
      </c>
      <c r="K169" s="11">
        <f>VLOOKUP(B169,DEBT!B:O,7,FALSE)</f>
        <v>9364000</v>
      </c>
      <c r="L169" s="11">
        <f>VLOOKUP(B169,REV!B:O,7,FALSE)</f>
        <v>14469000</v>
      </c>
      <c r="M169" s="11">
        <f>VLOOKUP(B169,RoA!B:O,7,FALSE)</f>
        <v>5.98</v>
      </c>
      <c r="N169" s="11">
        <f>VLOOKUP(B169,RoE!B:O,7,FALSE)</f>
        <v>8.7799999999999994</v>
      </c>
      <c r="O169" s="11">
        <f>VLOOKUP(B169,ASSET!B:P,7,FALSE)</f>
        <v>37490000</v>
      </c>
      <c r="P169" s="11">
        <f>VLOOKUP(B169,MCAP!B:P,7,FALSE)</f>
        <v>36426900</v>
      </c>
      <c r="Q169" s="11">
        <f>VLOOKUP(B169,MB!B:O,7,FALSE)</f>
        <v>1.28</v>
      </c>
    </row>
    <row r="170" spans="1:17" x14ac:dyDescent="0.3">
      <c r="A170" s="20" t="s">
        <v>66</v>
      </c>
      <c r="B170" s="20">
        <v>902224</v>
      </c>
      <c r="C170" s="21">
        <f>VLOOKUP(B170,'[2]ESGC PORTFOLIO'!B:M,$C$2,FALSE)</f>
        <v>30.1359277445369</v>
      </c>
      <c r="D170" s="21" t="str">
        <f t="shared" si="6"/>
        <v>C</v>
      </c>
      <c r="E170" s="21">
        <f>VLOOKUP(B170,ESG!A:M,'2010'!$E$2,FALSE)</f>
        <v>59.959355489073801</v>
      </c>
      <c r="F170" s="11" t="b">
        <f t="shared" si="7"/>
        <v>0</v>
      </c>
      <c r="G170" s="23" t="str">
        <f t="shared" si="8"/>
        <v>B</v>
      </c>
      <c r="H170" s="11">
        <f>VLOOKUP(B170,NI!C:P,7,FALSE)</f>
        <v>2700000</v>
      </c>
      <c r="I170" s="11">
        <f>VLOOKUP(B170,EBITDA!B:O,7,FALSE)</f>
        <v>7245000</v>
      </c>
      <c r="J170" s="11">
        <f>VLOOKUP(B170,EQIT!B:O,7,FALSE)</f>
        <v>10824000</v>
      </c>
      <c r="K170" s="11">
        <f>VLOOKUP(B170,DEBT!B:O,7,FALSE)</f>
        <v>28418000</v>
      </c>
      <c r="L170" s="11">
        <f>VLOOKUP(B170,REV!B:O,7,FALSE)</f>
        <v>42588000</v>
      </c>
      <c r="M170" s="11">
        <f>VLOOKUP(B170,RoA!B:O,7,FALSE)</f>
        <v>5.86</v>
      </c>
      <c r="N170" s="11">
        <f>VLOOKUP(B170,RoE!B:O,7,FALSE)</f>
        <v>27.6</v>
      </c>
      <c r="O170" s="11">
        <f>VLOOKUP(B170,ASSET!B:P,7,FALSE)</f>
        <v>61527000</v>
      </c>
      <c r="P170" s="11">
        <f>VLOOKUP(B170,MCAP!B:P,7,FALSE)</f>
        <v>59832135</v>
      </c>
      <c r="Q170" s="11">
        <f>VLOOKUP(B170,MB!B:O,7,FALSE)</f>
        <v>4.3499999999999996</v>
      </c>
    </row>
    <row r="171" spans="1:17" x14ac:dyDescent="0.3">
      <c r="A171" s="20" t="s">
        <v>68</v>
      </c>
      <c r="B171" s="20" t="s">
        <v>357</v>
      </c>
      <c r="C171" s="21">
        <f>VLOOKUP(B171,'[2]ESGC PORTFOLIO'!B:M,$C$2,FALSE)</f>
        <v>35.3626363753392</v>
      </c>
      <c r="D171" s="21" t="str">
        <f t="shared" si="6"/>
        <v>C</v>
      </c>
      <c r="E171" s="21">
        <f>VLOOKUP(B171,ESG!A:M,'2010'!$E$2,FALSE)</f>
        <v>65.5706335754207</v>
      </c>
      <c r="F171" s="11" t="b">
        <f t="shared" si="7"/>
        <v>0</v>
      </c>
      <c r="G171" s="23" t="str">
        <f t="shared" si="8"/>
        <v>B</v>
      </c>
      <c r="H171" s="11">
        <f>VLOOKUP(B171,NI!C:P,7,FALSE)</f>
        <v>724200</v>
      </c>
      <c r="I171" s="11">
        <f>VLOOKUP(B171,EBITDA!B:O,7,FALSE)</f>
        <v>2312600</v>
      </c>
      <c r="J171" s="11">
        <f>VLOOKUP(B171,EQIT!B:O,7,FALSE)</f>
        <v>9820600</v>
      </c>
      <c r="K171" s="11">
        <f>VLOOKUP(B171,DEBT!B:O,7,FALSE)</f>
        <v>6000800</v>
      </c>
      <c r="L171" s="11">
        <f>VLOOKUP(B171,REV!B:O,7,FALSE)</f>
        <v>14059800</v>
      </c>
      <c r="M171" s="11">
        <f>VLOOKUP(B171,RoA!B:O,7,FALSE)</f>
        <v>4.0199999999999996</v>
      </c>
      <c r="N171" s="11">
        <f>VLOOKUP(B171,RoE!B:O,7,FALSE)</f>
        <v>7.69</v>
      </c>
      <c r="O171" s="11">
        <f>VLOOKUP(B171,ASSET!B:P,7,FALSE)</f>
        <v>26142600</v>
      </c>
      <c r="P171" s="11">
        <f>VLOOKUP(B171,MCAP!B:P,7,FALSE)</f>
        <v>12957810</v>
      </c>
      <c r="Q171" s="11">
        <f>VLOOKUP(B171,MB!B:O,7,FALSE)</f>
        <v>1.08</v>
      </c>
    </row>
    <row r="172" spans="1:17" x14ac:dyDescent="0.3">
      <c r="A172" s="20" t="s">
        <v>72</v>
      </c>
      <c r="B172" s="20">
        <v>755741</v>
      </c>
      <c r="C172" s="21">
        <f>VLOOKUP(B172,'[2]ESGC PORTFOLIO'!B:M,$C$2,FALSE)</f>
        <v>33.236483263961098</v>
      </c>
      <c r="D172" s="21" t="str">
        <f t="shared" si="6"/>
        <v>C</v>
      </c>
      <c r="E172" s="21">
        <f>VLOOKUP(B172,ESG!A:M,'2010'!$E$2,FALSE)</f>
        <v>57.618799861255603</v>
      </c>
      <c r="F172" s="11" t="b">
        <f t="shared" si="7"/>
        <v>0</v>
      </c>
      <c r="G172" s="23" t="str">
        <f t="shared" si="8"/>
        <v>B</v>
      </c>
      <c r="H172" s="11">
        <f>VLOOKUP(B172,NI!C:P,7,FALSE)</f>
        <v>454000</v>
      </c>
      <c r="I172" s="11">
        <f>VLOOKUP(B172,EBITDA!B:O,7,FALSE)</f>
        <v>1124000</v>
      </c>
      <c r="J172" s="11">
        <f>VLOOKUP(B172,EQIT!B:O,7,FALSE)</f>
        <v>6226000</v>
      </c>
      <c r="K172" s="11">
        <f>VLOOKUP(B172,DEBT!B:O,7,FALSE)</f>
        <v>2006000</v>
      </c>
      <c r="L172" s="11">
        <f>VLOOKUP(B172,REV!B:O,7,FALSE)</f>
        <v>4510000</v>
      </c>
      <c r="M172" s="11">
        <f>VLOOKUP(B172,RoA!B:O,7,FALSE)</f>
        <v>0.7</v>
      </c>
      <c r="N172" s="11">
        <f>VLOOKUP(B172,RoE!B:O,7,FALSE)</f>
        <v>8.0399999999999991</v>
      </c>
      <c r="O172" s="11">
        <f>VLOOKUP(B172,ASSET!B:P,7,FALSE)</f>
        <v>92398000</v>
      </c>
      <c r="P172" s="11">
        <f>VLOOKUP(B172,MCAP!B:P,7,FALSE)</f>
        <v>20572760</v>
      </c>
      <c r="Q172" s="11">
        <f>VLOOKUP(B172,MB!B:O,7,FALSE)</f>
        <v>2.68</v>
      </c>
    </row>
    <row r="173" spans="1:17" x14ac:dyDescent="0.3">
      <c r="A173" s="20" t="s">
        <v>74</v>
      </c>
      <c r="B173" s="20">
        <v>328314</v>
      </c>
      <c r="C173" s="21">
        <f>VLOOKUP(B173,'[2]ESGC PORTFOLIO'!B:M,$C$2,FALSE)</f>
        <v>40.6247152029826</v>
      </c>
      <c r="D173" s="21" t="str">
        <f t="shared" si="6"/>
        <v>C</v>
      </c>
      <c r="E173" s="21">
        <f>VLOOKUP(B173,ESG!A:M,'2010'!$E$2,FALSE)</f>
        <v>66.911195111847505</v>
      </c>
      <c r="F173" s="11" t="b">
        <f t="shared" si="7"/>
        <v>0</v>
      </c>
      <c r="G173" s="23" t="str">
        <f t="shared" si="8"/>
        <v>B</v>
      </c>
      <c r="H173" s="11">
        <f>VLOOKUP(B173,NI!C:P,7,FALSE)</f>
        <v>3108000</v>
      </c>
      <c r="I173" s="11" t="str">
        <f>VLOOKUP(B173,EBITDA!B:O,7,FALSE)</f>
        <v>NA</v>
      </c>
      <c r="J173" s="11">
        <f>VLOOKUP(B173,EQIT!B:O,7,FALSE)</f>
        <v>21575000</v>
      </c>
      <c r="K173" s="11">
        <f>VLOOKUP(B173,DEBT!B:O,7,FALSE)</f>
        <v>4967000</v>
      </c>
      <c r="L173" s="11">
        <f>VLOOKUP(B173,REV!B:O,7,FALSE)</f>
        <v>16065000</v>
      </c>
      <c r="M173" s="11">
        <f>VLOOKUP(B173,RoA!B:O,7,FALSE)</f>
        <v>4.08</v>
      </c>
      <c r="N173" s="11">
        <f>VLOOKUP(B173,RoE!B:O,7,FALSE)</f>
        <v>15.32</v>
      </c>
      <c r="O173" s="11">
        <f>VLOOKUP(B173,ASSET!B:P,7,FALSE)</f>
        <v>82586000</v>
      </c>
      <c r="P173" s="11">
        <f>VLOOKUP(B173,MCAP!B:P,7,FALSE)</f>
        <v>20850193</v>
      </c>
      <c r="Q173" s="11">
        <f>VLOOKUP(B173,MB!B:O,7,FALSE)</f>
        <v>0.92</v>
      </c>
    </row>
    <row r="174" spans="1:17" x14ac:dyDescent="0.3">
      <c r="A174" s="20" t="s">
        <v>78</v>
      </c>
      <c r="B174" s="20">
        <v>944777</v>
      </c>
      <c r="C174" s="21">
        <f>VLOOKUP(B174,'[2]ESGC PORTFOLIO'!B:M,$C$2,FALSE)</f>
        <v>40.230008369904503</v>
      </c>
      <c r="D174" s="21" t="str">
        <f t="shared" si="6"/>
        <v>C</v>
      </c>
      <c r="E174" s="21">
        <f>VLOOKUP(B174,ESG!A:M,'2010'!$E$2,FALSE)</f>
        <v>65.242625435461207</v>
      </c>
      <c r="F174" s="11" t="b">
        <f t="shared" si="7"/>
        <v>0</v>
      </c>
      <c r="G174" s="23" t="str">
        <f t="shared" si="8"/>
        <v>B</v>
      </c>
      <c r="H174" s="11">
        <f>VLOOKUP(B174,NI!C:P,7,FALSE)</f>
        <v>214959</v>
      </c>
      <c r="I174" s="11">
        <f>VLOOKUP(B174,EBITDA!B:O,7,FALSE)</f>
        <v>585645</v>
      </c>
      <c r="J174" s="11">
        <f>VLOOKUP(B174,EQIT!B:O,7,FALSE)</f>
        <v>2534029</v>
      </c>
      <c r="K174" s="11">
        <f>VLOOKUP(B174,DEBT!B:O,7,FALSE)</f>
        <v>786053</v>
      </c>
      <c r="L174" s="11">
        <f>VLOOKUP(B174,REV!B:O,7,FALSE)</f>
        <v>3547339</v>
      </c>
      <c r="M174" s="11">
        <f>VLOOKUP(B174,RoA!B:O,7,FALSE)</f>
        <v>6.41</v>
      </c>
      <c r="N174" s="11">
        <f>VLOOKUP(B174,RoE!B:O,7,FALSE)</f>
        <v>8.77</v>
      </c>
      <c r="O174" s="11">
        <f>VLOOKUP(B174,ASSET!B:P,7,FALSE)</f>
        <v>3969736</v>
      </c>
      <c r="P174" s="11">
        <f>VLOOKUP(B174,MCAP!B:P,7,FALSE)</f>
        <v>4274241</v>
      </c>
      <c r="Q174" s="11">
        <f>VLOOKUP(B174,MB!B:O,7,FALSE)</f>
        <v>1.83</v>
      </c>
    </row>
    <row r="175" spans="1:17" x14ac:dyDescent="0.3">
      <c r="A175" s="20" t="s">
        <v>87</v>
      </c>
      <c r="B175" s="20">
        <v>981550</v>
      </c>
      <c r="C175" s="21">
        <f>VLOOKUP(B175,'[2]ESGC PORTFOLIO'!B:M,$C$2,FALSE)</f>
        <v>30.046157161575099</v>
      </c>
      <c r="D175" s="21" t="str">
        <f t="shared" si="6"/>
        <v>C</v>
      </c>
      <c r="E175" s="21">
        <f>VLOOKUP(B175,ESG!A:M,'2010'!$E$2,FALSE)</f>
        <v>58.3276084407971</v>
      </c>
      <c r="F175" s="11" t="b">
        <f t="shared" si="7"/>
        <v>0</v>
      </c>
      <c r="G175" s="23" t="str">
        <f t="shared" si="8"/>
        <v>B</v>
      </c>
      <c r="H175" s="11">
        <f>VLOOKUP(B175,NI!C:P,7,FALSE)</f>
        <v>3635000</v>
      </c>
      <c r="I175" s="11">
        <f>VLOOKUP(B175,EBITDA!B:O,7,FALSE)</f>
        <v>15017000</v>
      </c>
      <c r="J175" s="11">
        <f>VLOOKUP(B175,EQIT!B:O,7,FALSE)</f>
        <v>44354000</v>
      </c>
      <c r="K175" s="11">
        <f>VLOOKUP(B175,DEBT!B:O,7,FALSE)</f>
        <v>31407000</v>
      </c>
      <c r="L175" s="11">
        <f>VLOOKUP(B175,REV!B:O,7,FALSE)</f>
        <v>37937000</v>
      </c>
      <c r="M175" s="11">
        <f>VLOOKUP(B175,RoA!B:O,7,FALSE)</f>
        <v>4.3600000000000003</v>
      </c>
      <c r="N175" s="11">
        <f>VLOOKUP(B175,RoE!B:O,7,FALSE)</f>
        <v>8.35</v>
      </c>
      <c r="O175" s="11">
        <f>VLOOKUP(B175,ASSET!B:P,7,FALSE)</f>
        <v>118534000</v>
      </c>
      <c r="P175" s="11">
        <f>VLOOKUP(B175,MCAP!B:P,7,FALSE)</f>
        <v>60999687</v>
      </c>
      <c r="Q175" s="11">
        <f>VLOOKUP(B175,MB!B:O,7,FALSE)</f>
        <v>1.1399999999999999</v>
      </c>
    </row>
    <row r="176" spans="1:17" x14ac:dyDescent="0.3">
      <c r="A176" s="20" t="s">
        <v>88</v>
      </c>
      <c r="B176" s="20">
        <v>922964</v>
      </c>
      <c r="C176" s="21">
        <f>VLOOKUP(B176,'[2]ESGC PORTFOLIO'!B:M,$C$2,FALSE)</f>
        <v>33.096477806197399</v>
      </c>
      <c r="D176" s="21" t="str">
        <f t="shared" si="6"/>
        <v>C</v>
      </c>
      <c r="E176" s="21">
        <f>VLOOKUP(B176,ESG!A:M,'2010'!$E$2,FALSE)</f>
        <v>52.6433372917841</v>
      </c>
      <c r="F176" s="11" t="b">
        <f t="shared" si="7"/>
        <v>0</v>
      </c>
      <c r="G176" s="23" t="str">
        <f t="shared" si="8"/>
        <v>B</v>
      </c>
      <c r="H176" s="11">
        <f>VLOOKUP(B176,NI!C:P,7,FALSE)</f>
        <v>136000</v>
      </c>
      <c r="I176" s="11">
        <f>VLOOKUP(B176,EBITDA!B:O,7,FALSE)</f>
        <v>530000</v>
      </c>
      <c r="J176" s="11">
        <f>VLOOKUP(B176,EQIT!B:O,7,FALSE)</f>
        <v>5793000</v>
      </c>
      <c r="K176" s="11">
        <f>VLOOKUP(B176,DEBT!B:O,7,FALSE)</f>
        <v>6351000</v>
      </c>
      <c r="L176" s="11">
        <f>VLOOKUP(B176,REV!B:O,7,FALSE)</f>
        <v>2642000</v>
      </c>
      <c r="M176" s="11" t="str">
        <f>VLOOKUP(B176,RoA!B:O,7,FALSE)</f>
        <v>NA</v>
      </c>
      <c r="N176" s="11">
        <f>VLOOKUP(B176,RoE!B:O,7,FALSE)</f>
        <v>2.89</v>
      </c>
      <c r="O176" s="11">
        <f>VLOOKUP(B176,ASSET!B:P,7,FALSE)</f>
        <v>53667000</v>
      </c>
      <c r="P176" s="11">
        <f>VLOOKUP(B176,MCAP!B:P,7,FALSE)</f>
        <v>7456863</v>
      </c>
      <c r="Q176" s="11">
        <f>VLOOKUP(B176,MB!B:O,7,FALSE)</f>
        <v>1.1499999999999999</v>
      </c>
    </row>
    <row r="177" spans="1:17" x14ac:dyDescent="0.3">
      <c r="A177" s="20" t="s">
        <v>91</v>
      </c>
      <c r="B177" s="20">
        <v>902288</v>
      </c>
      <c r="C177" s="21">
        <f>VLOOKUP(B177,'[2]ESGC PORTFOLIO'!B:M,$C$2,FALSE)</f>
        <v>39.4963984579312</v>
      </c>
      <c r="D177" s="21" t="str">
        <f t="shared" si="6"/>
        <v>C</v>
      </c>
      <c r="E177" s="21">
        <f>VLOOKUP(B177,ESG!A:M,'2010'!$E$2,FALSE)</f>
        <v>59.762027685093301</v>
      </c>
      <c r="F177" s="11" t="b">
        <f t="shared" si="7"/>
        <v>0</v>
      </c>
      <c r="G177" s="23" t="str">
        <f t="shared" si="8"/>
        <v>B</v>
      </c>
      <c r="H177" s="11">
        <f>VLOOKUP(B177,NI!C:P,7,FALSE)</f>
        <v>992000</v>
      </c>
      <c r="I177" s="11">
        <f>VLOOKUP(B177,EBITDA!B:O,7,FALSE)</f>
        <v>2985000</v>
      </c>
      <c r="J177" s="11">
        <f>VLOOKUP(B177,EQIT!B:O,7,FALSE)</f>
        <v>11061000</v>
      </c>
      <c r="K177" s="11">
        <f>VLOOKUP(B177,DEBT!B:O,7,FALSE)</f>
        <v>10683000</v>
      </c>
      <c r="L177" s="11">
        <f>VLOOKUP(B177,REV!B:O,7,FALSE)</f>
        <v>13325000</v>
      </c>
      <c r="M177" s="11">
        <f>VLOOKUP(B177,RoA!B:O,7,FALSE)</f>
        <v>3.97</v>
      </c>
      <c r="N177" s="11">
        <f>VLOOKUP(B177,RoE!B:O,7,FALSE)</f>
        <v>9.31</v>
      </c>
      <c r="O177" s="11">
        <f>VLOOKUP(B177,ASSET!B:P,7,FALSE)</f>
        <v>36146000</v>
      </c>
      <c r="P177" s="11">
        <f>VLOOKUP(B177,MCAP!B:P,7,FALSE)</f>
        <v>14455422</v>
      </c>
      <c r="Q177" s="11">
        <f>VLOOKUP(B177,MB!B:O,7,FALSE)</f>
        <v>1.24</v>
      </c>
    </row>
    <row r="178" spans="1:17" x14ac:dyDescent="0.3">
      <c r="A178" s="20" t="s">
        <v>95</v>
      </c>
      <c r="B178" s="20">
        <v>312385</v>
      </c>
      <c r="C178" s="21">
        <f>VLOOKUP(B178,'[2]ESGC PORTFOLIO'!B:M,$C$2,FALSE)</f>
        <v>41.288191863634097</v>
      </c>
      <c r="D178" s="21" t="str">
        <f t="shared" si="6"/>
        <v>C</v>
      </c>
      <c r="E178" s="21">
        <f>VLOOKUP(B178,ESG!A:M,'2010'!$E$2,FALSE)</f>
        <v>51.624002774887202</v>
      </c>
      <c r="F178" s="11" t="b">
        <f t="shared" si="7"/>
        <v>0</v>
      </c>
      <c r="G178" s="23" t="str">
        <f t="shared" si="8"/>
        <v>B</v>
      </c>
      <c r="H178" s="11">
        <f>VLOOKUP(B178,NI!C:P,7,FALSE)</f>
        <v>1304000</v>
      </c>
      <c r="I178" s="11">
        <f>VLOOKUP(B178,EBITDA!B:O,7,FALSE)</f>
        <v>2905000</v>
      </c>
      <c r="J178" s="11">
        <f>VLOOKUP(B178,EQIT!B:O,7,FALSE)</f>
        <v>10829000</v>
      </c>
      <c r="K178" s="11">
        <f>VLOOKUP(B178,DEBT!B:O,7,FALSE)</f>
        <v>2336000</v>
      </c>
      <c r="L178" s="11">
        <f>VLOOKUP(B178,REV!B:O,7,FALSE)</f>
        <v>77946000</v>
      </c>
      <c r="M178" s="11">
        <f>VLOOKUP(B178,RoA!B:O,7,FALSE)</f>
        <v>6.01</v>
      </c>
      <c r="N178" s="11">
        <f>VLOOKUP(B178,RoE!B:O,7,FALSE)</f>
        <v>12.51</v>
      </c>
      <c r="O178" s="11">
        <f>VLOOKUP(B178,ASSET!B:P,7,FALSE)</f>
        <v>23805000</v>
      </c>
      <c r="P178" s="11">
        <f>VLOOKUP(B178,MCAP!B:P,7,FALSE)</f>
        <v>31303757</v>
      </c>
      <c r="Q178" s="11">
        <f>VLOOKUP(B178,MB!B:O,7,FALSE)</f>
        <v>2.2400000000000002</v>
      </c>
    </row>
    <row r="179" spans="1:17" x14ac:dyDescent="0.3">
      <c r="A179" s="20" t="s">
        <v>97</v>
      </c>
      <c r="B179" s="20">
        <v>993189</v>
      </c>
      <c r="C179" s="21">
        <f>VLOOKUP(B179,'[2]ESGC PORTFOLIO'!B:M,$C$2,FALSE)</f>
        <v>34.508081908469499</v>
      </c>
      <c r="D179" s="21" t="str">
        <f t="shared" si="6"/>
        <v>C</v>
      </c>
      <c r="E179" s="21">
        <f>VLOOKUP(B179,ESG!A:M,'2010'!$E$2,FALSE)</f>
        <v>65.242578911278699</v>
      </c>
      <c r="F179" s="11" t="b">
        <f t="shared" si="7"/>
        <v>0</v>
      </c>
      <c r="G179" s="23" t="str">
        <f t="shared" si="8"/>
        <v>B</v>
      </c>
      <c r="H179" s="11">
        <f>VLOOKUP(B179,NI!C:P,7,FALSE)</f>
        <v>1563000</v>
      </c>
      <c r="I179" s="11">
        <f>VLOOKUP(B179,EBITDA!B:O,7,FALSE)</f>
        <v>4050000</v>
      </c>
      <c r="J179" s="11">
        <f>VLOOKUP(B179,EQIT!B:O,7,FALSE)</f>
        <v>8686000</v>
      </c>
      <c r="K179" s="11">
        <f>VLOOKUP(B179,DEBT!B:O,7,FALSE)</f>
        <v>8664000</v>
      </c>
      <c r="L179" s="11">
        <f>VLOOKUP(B179,REV!B:O,7,FALSE)</f>
        <v>10636000</v>
      </c>
      <c r="M179" s="11">
        <f>VLOOKUP(B179,RoA!B:O,7,FALSE)</f>
        <v>7</v>
      </c>
      <c r="N179" s="11">
        <f>VLOOKUP(B179,RoE!B:O,7,FALSE)</f>
        <v>17.920000000000002</v>
      </c>
      <c r="O179" s="11">
        <f>VLOOKUP(B179,ASSET!B:P,7,FALSE)</f>
        <v>28141000</v>
      </c>
      <c r="P179" s="11">
        <f>VLOOKUP(B179,MCAP!B:P,7,FALSE)</f>
        <v>23927800</v>
      </c>
      <c r="Q179" s="11">
        <f>VLOOKUP(B179,MB!B:O,7,FALSE)</f>
        <v>2.42</v>
      </c>
    </row>
    <row r="180" spans="1:17" x14ac:dyDescent="0.3">
      <c r="A180" s="20" t="s">
        <v>118</v>
      </c>
      <c r="B180" s="20">
        <v>903749</v>
      </c>
      <c r="C180" s="21">
        <f>VLOOKUP(B180,'[2]ESGC PORTFOLIO'!B:M,$C$2,FALSE)</f>
        <v>41.5014508928571</v>
      </c>
      <c r="D180" s="21" t="str">
        <f t="shared" si="6"/>
        <v>C</v>
      </c>
      <c r="E180" s="21">
        <f>VLOOKUP(B180,ESG!A:M,'2010'!$E$2,FALSE)</f>
        <v>71.752901785714201</v>
      </c>
      <c r="F180" s="11" t="b">
        <f t="shared" si="7"/>
        <v>0</v>
      </c>
      <c r="G180" s="23" t="str">
        <f t="shared" si="8"/>
        <v>B</v>
      </c>
      <c r="H180" s="11">
        <f>VLOOKUP(B180,NI!C:P,7,FALSE)</f>
        <v>929000</v>
      </c>
      <c r="I180" s="11">
        <f>VLOOKUP(B180,EBITDA!B:O,7,FALSE)</f>
        <v>1723000</v>
      </c>
      <c r="J180" s="11">
        <f>VLOOKUP(B180,EQIT!B:O,7,FALSE)</f>
        <v>7362000</v>
      </c>
      <c r="K180" s="11">
        <f>VLOOKUP(B180,DEBT!B:O,7,FALSE)</f>
        <v>3458000</v>
      </c>
      <c r="L180" s="11">
        <f>VLOOKUP(B180,REV!B:O,7,FALSE)</f>
        <v>13715000</v>
      </c>
      <c r="M180" s="11">
        <f>VLOOKUP(B180,RoA!B:O,7,FALSE)</f>
        <v>6.45</v>
      </c>
      <c r="N180" s="11">
        <f>VLOOKUP(B180,RoE!B:O,7,FALSE)</f>
        <v>13.14</v>
      </c>
      <c r="O180" s="11">
        <f>VLOOKUP(B180,ASSET!B:P,7,FALSE)</f>
        <v>16251000</v>
      </c>
      <c r="P180" s="11">
        <f>VLOOKUP(B180,MCAP!B:P,7,FALSE)</f>
        <v>17251625</v>
      </c>
      <c r="Q180" s="11">
        <f>VLOOKUP(B180,MB!B:O,7,FALSE)</f>
        <v>1.85</v>
      </c>
    </row>
    <row r="181" spans="1:17" x14ac:dyDescent="0.3">
      <c r="A181" s="20" t="s">
        <v>119</v>
      </c>
      <c r="B181" s="20">
        <v>687609</v>
      </c>
      <c r="C181" s="21">
        <f>VLOOKUP(B181,'[2]ESGC PORTFOLIO'!B:M,$C$2,FALSE)</f>
        <v>33.3477099602962</v>
      </c>
      <c r="D181" s="21" t="str">
        <f t="shared" si="6"/>
        <v>C</v>
      </c>
      <c r="E181" s="21">
        <f>VLOOKUP(B181,ESG!A:M,'2010'!$E$2,FALSE)</f>
        <v>62.811924774961298</v>
      </c>
      <c r="F181" s="11" t="b">
        <f t="shared" si="7"/>
        <v>0</v>
      </c>
      <c r="G181" s="23" t="str">
        <f t="shared" si="8"/>
        <v>B</v>
      </c>
      <c r="H181" s="11">
        <f>VLOOKUP(B181,NI!C:P,7,FALSE)</f>
        <v>1800961</v>
      </c>
      <c r="I181" s="11">
        <f>VLOOKUP(B181,EBITDA!B:O,7,FALSE)</f>
        <v>2864508</v>
      </c>
      <c r="J181" s="11">
        <f>VLOOKUP(B181,EQIT!B:O,7,FALSE)</f>
        <v>15302179</v>
      </c>
      <c r="K181" s="11">
        <f>VLOOKUP(B181,DEBT!B:O,7,FALSE)</f>
        <v>1794227</v>
      </c>
      <c r="L181" s="11">
        <f>VLOOKUP(B181,REV!B:O,7,FALSE)</f>
        <v>9145139</v>
      </c>
      <c r="M181" s="11">
        <f>VLOOKUP(B181,RoA!B:O,7,FALSE)</f>
        <v>8.92</v>
      </c>
      <c r="N181" s="11">
        <f>VLOOKUP(B181,RoE!B:O,7,FALSE)</f>
        <v>12.38</v>
      </c>
      <c r="O181" s="11">
        <f>VLOOKUP(B181,ASSET!B:P,7,FALSE)</f>
        <v>22003762</v>
      </c>
      <c r="P181" s="11">
        <f>VLOOKUP(B181,MCAP!B:P,7,FALSE)</f>
        <v>36115269</v>
      </c>
      <c r="Q181" s="11">
        <f>VLOOKUP(B181,MB!B:O,7,FALSE)</f>
        <v>2.11</v>
      </c>
    </row>
    <row r="182" spans="1:17" x14ac:dyDescent="0.3">
      <c r="A182" s="20" t="s">
        <v>120</v>
      </c>
      <c r="B182" s="20">
        <v>921268</v>
      </c>
      <c r="C182" s="21">
        <f>VLOOKUP(B182,'[2]ESGC PORTFOLIO'!B:M,$C$2,FALSE)</f>
        <v>36.651279238112402</v>
      </c>
      <c r="D182" s="21" t="str">
        <f t="shared" si="6"/>
        <v>C</v>
      </c>
      <c r="E182" s="21">
        <f>VLOOKUP(B182,ESG!A:M,'2010'!$E$2,FALSE)</f>
        <v>68.954732389268401</v>
      </c>
      <c r="F182" s="11" t="b">
        <f t="shared" si="7"/>
        <v>0</v>
      </c>
      <c r="G182" s="23" t="str">
        <f t="shared" si="8"/>
        <v>B</v>
      </c>
      <c r="H182" s="11">
        <f>VLOOKUP(B182,NI!C:P,7,FALSE)</f>
        <v>530300</v>
      </c>
      <c r="I182" s="11">
        <f>VLOOKUP(B182,EBITDA!B:O,7,FALSE)</f>
        <v>1155300</v>
      </c>
      <c r="J182" s="11">
        <f>VLOOKUP(B182,EQIT!B:O,7,FALSE)</f>
        <v>2129200</v>
      </c>
      <c r="K182" s="11">
        <f>VLOOKUP(B182,DEBT!B:O,7,FALSE)</f>
        <v>845600</v>
      </c>
      <c r="L182" s="11">
        <f>VLOOKUP(B182,REV!B:O,7,FALSE)</f>
        <v>6089700</v>
      </c>
      <c r="M182" s="11">
        <f>VLOOKUP(B182,RoA!B:O,7,FALSE)</f>
        <v>11.81</v>
      </c>
      <c r="N182" s="11">
        <f>VLOOKUP(B182,RoE!B:O,7,FALSE)</f>
        <v>25.68</v>
      </c>
      <c r="O182" s="11">
        <f>VLOOKUP(B182,ASSET!B:P,7,FALSE)</f>
        <v>4760200</v>
      </c>
      <c r="P182" s="11">
        <f>VLOOKUP(B182,MCAP!B:P,7,FALSE)</f>
        <v>11723293</v>
      </c>
      <c r="Q182" s="11">
        <f>VLOOKUP(B182,MB!B:O,7,FALSE)</f>
        <v>5.55</v>
      </c>
    </row>
    <row r="183" spans="1:17" x14ac:dyDescent="0.3">
      <c r="A183" s="20" t="s">
        <v>125</v>
      </c>
      <c r="B183" s="20">
        <v>902306</v>
      </c>
      <c r="C183" s="21">
        <f>VLOOKUP(B183,'[2]ESGC PORTFOLIO'!B:M,$C$2,FALSE)</f>
        <v>34.380351886957101</v>
      </c>
      <c r="D183" s="21" t="str">
        <f t="shared" si="6"/>
        <v>C</v>
      </c>
      <c r="E183" s="21">
        <f>VLOOKUP(B183,ESG!A:M,'2010'!$E$2,FALSE)</f>
        <v>67.164959093063203</v>
      </c>
      <c r="F183" s="11" t="b">
        <f t="shared" si="7"/>
        <v>0</v>
      </c>
      <c r="G183" s="23" t="str">
        <f t="shared" si="8"/>
        <v>B</v>
      </c>
      <c r="H183" s="11">
        <f>VLOOKUP(B183,NI!C:P,7,FALSE)</f>
        <v>1250242</v>
      </c>
      <c r="I183" s="11">
        <f>VLOOKUP(B183,EBITDA!B:O,7,FALSE)</f>
        <v>4108661</v>
      </c>
      <c r="J183" s="11">
        <f>VLOOKUP(B183,EQIT!B:O,7,FALSE)</f>
        <v>8496400</v>
      </c>
      <c r="K183" s="11">
        <f>VLOOKUP(B183,DEBT!B:O,7,FALSE)</f>
        <v>11816306</v>
      </c>
      <c r="L183" s="11">
        <f>VLOOKUP(B183,REV!B:O,7,FALSE)</f>
        <v>11267577</v>
      </c>
      <c r="M183" s="11">
        <f>VLOOKUP(B183,RoA!B:O,7,FALSE)</f>
        <v>4.2300000000000004</v>
      </c>
      <c r="N183" s="11">
        <f>VLOOKUP(B183,RoE!B:O,7,FALSE)</f>
        <v>14.61</v>
      </c>
      <c r="O183" s="11">
        <f>VLOOKUP(B183,ASSET!B:P,7,FALSE)</f>
        <v>38630753</v>
      </c>
      <c r="P183" s="11">
        <f>VLOOKUP(B183,MCAP!B:P,7,FALSE)</f>
        <v>12660570</v>
      </c>
      <c r="Q183" s="11">
        <f>VLOOKUP(B183,MB!B:O,7,FALSE)</f>
        <v>1.69</v>
      </c>
    </row>
    <row r="184" spans="1:17" x14ac:dyDescent="0.3">
      <c r="A184" s="20" t="s">
        <v>137</v>
      </c>
      <c r="B184" s="20">
        <v>951849</v>
      </c>
      <c r="C184" s="21">
        <f>VLOOKUP(B184,'[2]ESGC PORTFOLIO'!B:M,$C$2,FALSE)</f>
        <v>42.100199445022497</v>
      </c>
      <c r="D184" s="21" t="str">
        <f t="shared" si="6"/>
        <v>C</v>
      </c>
      <c r="E184" s="21">
        <f>VLOOKUP(B184,ESG!A:M,'2010'!$E$2,FALSE)</f>
        <v>67.533732223378394</v>
      </c>
      <c r="F184" s="11" t="b">
        <f t="shared" si="7"/>
        <v>0</v>
      </c>
      <c r="G184" s="23" t="str">
        <f t="shared" si="8"/>
        <v>B</v>
      </c>
      <c r="H184" s="11">
        <f>VLOOKUP(B184,NI!C:P,7,FALSE)</f>
        <v>1184000</v>
      </c>
      <c r="I184" s="11">
        <f>VLOOKUP(B184,EBITDA!B:O,7,FALSE)</f>
        <v>3931000</v>
      </c>
      <c r="J184" s="11">
        <f>VLOOKUP(B184,EQIT!B:O,7,FALSE)</f>
        <v>13811000</v>
      </c>
      <c r="K184" s="11">
        <f>VLOOKUP(B184,DEBT!B:O,7,FALSE)</f>
        <v>1930000</v>
      </c>
      <c r="L184" s="11">
        <f>VLOOKUP(B184,REV!B:O,7,FALSE)</f>
        <v>34734000</v>
      </c>
      <c r="M184" s="11">
        <f>VLOOKUP(B184,RoA!B:O,7,FALSE)</f>
        <v>5.03</v>
      </c>
      <c r="N184" s="11">
        <f>VLOOKUP(B184,RoE!B:O,7,FALSE)</f>
        <v>8.6300000000000008</v>
      </c>
      <c r="O184" s="11">
        <f>VLOOKUP(B184,ASSET!B:P,7,FALSE)</f>
        <v>24902000</v>
      </c>
      <c r="P184" s="11">
        <f>VLOOKUP(B184,MCAP!B:P,7,FALSE)</f>
        <v>29205140</v>
      </c>
      <c r="Q184" s="11">
        <f>VLOOKUP(B184,MB!B:O,7,FALSE)</f>
        <v>1.71</v>
      </c>
    </row>
    <row r="185" spans="1:17" x14ac:dyDescent="0.3">
      <c r="A185" s="20" t="s">
        <v>143</v>
      </c>
      <c r="B185" s="20">
        <v>902230</v>
      </c>
      <c r="C185" s="21">
        <f>VLOOKUP(B185,'[2]ESGC PORTFOLIO'!B:M,$C$2,FALSE)</f>
        <v>36.202812067908702</v>
      </c>
      <c r="D185" s="21" t="str">
        <f t="shared" si="6"/>
        <v>C</v>
      </c>
      <c r="E185" s="21">
        <f>VLOOKUP(B185,ESG!A:M,'2010'!$E$2,FALSE)</f>
        <v>71.720692628968095</v>
      </c>
      <c r="F185" s="11" t="b">
        <f t="shared" si="7"/>
        <v>0</v>
      </c>
      <c r="G185" s="23" t="str">
        <f t="shared" si="8"/>
        <v>B</v>
      </c>
      <c r="H185" s="11">
        <f>VLOOKUP(B185,NI!C:P,7,FALSE)</f>
        <v>6561000</v>
      </c>
      <c r="I185" s="11">
        <f>VLOOKUP(B185,EBITDA!B:O,7,FALSE)</f>
        <v>18920000</v>
      </c>
      <c r="J185" s="11">
        <f>VLOOKUP(B185,EQIT!B:O,7,FALSE)</f>
        <v>-673000</v>
      </c>
      <c r="K185" s="11">
        <f>VLOOKUP(B185,DEBT!B:O,7,FALSE)</f>
        <v>104189000</v>
      </c>
      <c r="L185" s="11">
        <f>VLOOKUP(B185,REV!B:O,7,FALSE)</f>
        <v>128954000</v>
      </c>
      <c r="M185" s="11">
        <f>VLOOKUP(B185,RoA!B:O,7,FALSE)</f>
        <v>6.08</v>
      </c>
      <c r="N185" s="11" t="str">
        <f>VLOOKUP(B185,RoE!B:O,7,FALSE)</f>
        <v>NA</v>
      </c>
      <c r="O185" s="11">
        <f>VLOOKUP(B185,ASSET!B:P,7,FALSE)</f>
        <v>163325000</v>
      </c>
      <c r="P185" s="11">
        <f>VLOOKUP(B185,MCAP!B:P,7,FALSE)</f>
        <v>63511717</v>
      </c>
      <c r="Q185" s="11">
        <f>VLOOKUP(B185,MB!B:O,7,FALSE)</f>
        <v>-64.12</v>
      </c>
    </row>
    <row r="186" spans="1:17" x14ac:dyDescent="0.3">
      <c r="A186" s="20" t="s">
        <v>154</v>
      </c>
      <c r="B186" s="20">
        <v>696738</v>
      </c>
      <c r="C186" s="21">
        <f>VLOOKUP(B186,'[2]ESGC PORTFOLIO'!B:M,$C$2,FALSE)</f>
        <v>38.516689971383897</v>
      </c>
      <c r="D186" s="21" t="str">
        <f t="shared" si="6"/>
        <v>C</v>
      </c>
      <c r="E186" s="21">
        <f>VLOOKUP(B186,ESG!A:M,'2010'!$E$2,FALSE)</f>
        <v>72.866713276101194</v>
      </c>
      <c r="F186" s="11" t="b">
        <f t="shared" si="7"/>
        <v>0</v>
      </c>
      <c r="G186" s="23" t="str">
        <f t="shared" si="8"/>
        <v>B</v>
      </c>
      <c r="H186" s="11">
        <f>VLOOKUP(B186,NI!C:P,7,FALSE)</f>
        <v>7713000</v>
      </c>
      <c r="I186" s="11">
        <f>VLOOKUP(B186,EBITDA!B:O,7,FALSE)</f>
        <v>19762000</v>
      </c>
      <c r="J186" s="11">
        <f>VLOOKUP(B186,EQIT!B:O,7,FALSE)</f>
        <v>69256000</v>
      </c>
      <c r="K186" s="11">
        <f>VLOOKUP(B186,DEBT!B:O,7,FALSE)</f>
        <v>495718000</v>
      </c>
      <c r="L186" s="11">
        <f>VLOOKUP(B186,REV!B:O,7,FALSE)</f>
        <v>45967000</v>
      </c>
      <c r="M186" s="11">
        <f>VLOOKUP(B186,RoA!B:O,7,FALSE)</f>
        <v>1.33</v>
      </c>
      <c r="N186" s="11">
        <f>VLOOKUP(B186,RoE!B:O,7,FALSE)</f>
        <v>11.7</v>
      </c>
      <c r="O186" s="11">
        <f>VLOOKUP(B186,ASSET!B:P,7,FALSE)</f>
        <v>905093000</v>
      </c>
      <c r="P186" s="11">
        <f>VLOOKUP(B186,MCAP!B:P,7,FALSE)</f>
        <v>85346375</v>
      </c>
      <c r="Q186" s="11">
        <f>VLOOKUP(B186,MB!B:O,7,FALSE)</f>
        <v>1.1299999999999999</v>
      </c>
    </row>
    <row r="187" spans="1:17" x14ac:dyDescent="0.3">
      <c r="A187" s="20" t="s">
        <v>159</v>
      </c>
      <c r="B187" s="20">
        <v>867871</v>
      </c>
      <c r="C187" s="21">
        <f>VLOOKUP(B187,'[2]ESGC PORTFOLIO'!B:M,$C$2,FALSE)</f>
        <v>38.011040631571099</v>
      </c>
      <c r="D187" s="21" t="str">
        <f t="shared" si="6"/>
        <v>C</v>
      </c>
      <c r="E187" s="21">
        <f>VLOOKUP(B187,ESG!A:M,'2010'!$E$2,FALSE)</f>
        <v>69.276049517110394</v>
      </c>
      <c r="F187" s="11" t="b">
        <f t="shared" si="7"/>
        <v>0</v>
      </c>
      <c r="G187" s="23" t="str">
        <f t="shared" si="8"/>
        <v>B</v>
      </c>
      <c r="H187" s="11">
        <f>VLOOKUP(B187,NI!C:P,7,FALSE)</f>
        <v>1165000</v>
      </c>
      <c r="I187" s="11">
        <f>VLOOKUP(B187,EBITDA!B:O,7,FALSE)</f>
        <v>3368000</v>
      </c>
      <c r="J187" s="11">
        <f>VLOOKUP(B187,EQIT!B:O,7,FALSE)</f>
        <v>20432000</v>
      </c>
      <c r="K187" s="11">
        <f>VLOOKUP(B187,DEBT!B:O,7,FALSE)</f>
        <v>6989000</v>
      </c>
      <c r="L187" s="11">
        <f>VLOOKUP(B187,REV!B:O,7,FALSE)</f>
        <v>22817000</v>
      </c>
      <c r="M187" s="11">
        <f>VLOOKUP(B187,RoA!B:O,7,FALSE)</f>
        <v>0.65</v>
      </c>
      <c r="N187" s="11">
        <f>VLOOKUP(B187,RoE!B:O,7,FALSE)</f>
        <v>6.2</v>
      </c>
      <c r="O187" s="11">
        <f>VLOOKUP(B187,ASSET!B:P,7,FALSE)</f>
        <v>314621000</v>
      </c>
      <c r="P187" s="11">
        <f>VLOOKUP(B187,MCAP!B:P,7,FALSE)</f>
        <v>11776116</v>
      </c>
      <c r="Q187" s="11">
        <f>VLOOKUP(B187,MB!B:O,7,FALSE)</f>
        <v>0.5</v>
      </c>
    </row>
    <row r="188" spans="1:17" x14ac:dyDescent="0.3">
      <c r="A188" s="20" t="s">
        <v>163</v>
      </c>
      <c r="B188" s="20">
        <v>905077</v>
      </c>
      <c r="C188" s="21">
        <f>VLOOKUP(B188,'[2]ESGC PORTFOLIO'!B:M,$C$2,FALSE)</f>
        <v>47.005005149822601</v>
      </c>
      <c r="D188" s="21" t="str">
        <f t="shared" si="6"/>
        <v>C</v>
      </c>
      <c r="E188" s="21">
        <f>VLOOKUP(B188,ESG!A:M,'2010'!$E$2,FALSE)</f>
        <v>73.601847034339201</v>
      </c>
      <c r="F188" s="11" t="b">
        <f t="shared" si="7"/>
        <v>0</v>
      </c>
      <c r="G188" s="23" t="str">
        <f t="shared" si="8"/>
        <v>B</v>
      </c>
      <c r="H188" s="11">
        <f>VLOOKUP(B188,NI!C:P,7,FALSE)</f>
        <v>509799</v>
      </c>
      <c r="I188" s="11">
        <f>VLOOKUP(B188,EBITDA!B:O,7,FALSE)</f>
        <v>1103684</v>
      </c>
      <c r="J188" s="11">
        <f>VLOOKUP(B188,EQIT!B:O,7,FALSE)</f>
        <v>902316</v>
      </c>
      <c r="K188" s="11">
        <f>VLOOKUP(B188,DEBT!B:O,7,FALSE)</f>
        <v>1827305</v>
      </c>
      <c r="L188" s="11">
        <f>VLOOKUP(B188,REV!B:O,7,FALSE)</f>
        <v>5671009</v>
      </c>
      <c r="M188" s="11">
        <f>VLOOKUP(B188,RoA!B:O,7,FALSE)</f>
        <v>14.47</v>
      </c>
      <c r="N188" s="11">
        <f>VLOOKUP(B188,RoE!B:O,7,FALSE)</f>
        <v>62.83</v>
      </c>
      <c r="O188" s="11">
        <f>VLOOKUP(B188,ASSET!B:P,7,FALSE)</f>
        <v>4251345</v>
      </c>
      <c r="P188" s="11">
        <f>VLOOKUP(B188,MCAP!B:P,7,FALSE)</f>
        <v>10704475</v>
      </c>
      <c r="Q188" s="11">
        <f>VLOOKUP(B188,MB!B:O,7,FALSE)</f>
        <v>12.12</v>
      </c>
    </row>
    <row r="189" spans="1:17" x14ac:dyDescent="0.3">
      <c r="A189" s="20" t="s">
        <v>164</v>
      </c>
      <c r="B189" s="20">
        <v>905802</v>
      </c>
      <c r="C189" s="21">
        <f>VLOOKUP(B189,'[2]ESGC PORTFOLIO'!B:M,$C$2,FALSE)</f>
        <v>44.970195831213502</v>
      </c>
      <c r="D189" s="21" t="str">
        <f t="shared" si="6"/>
        <v>C</v>
      </c>
      <c r="E189" s="21">
        <f>VLOOKUP(B189,ESG!A:M,'2010'!$E$2,FALSE)</f>
        <v>71.072467134125205</v>
      </c>
      <c r="F189" s="11" t="b">
        <f t="shared" si="7"/>
        <v>0</v>
      </c>
      <c r="G189" s="23" t="str">
        <f t="shared" si="8"/>
        <v>B</v>
      </c>
      <c r="H189" s="11">
        <f>VLOOKUP(B189,NI!C:P,7,FALSE)</f>
        <v>2125000</v>
      </c>
      <c r="I189" s="11">
        <f>VLOOKUP(B189,EBITDA!B:O,7,FALSE)</f>
        <v>6511000</v>
      </c>
      <c r="J189" s="11">
        <f>VLOOKUP(B189,EQIT!B:O,7,FALSE)</f>
        <v>16689000</v>
      </c>
      <c r="K189" s="11">
        <f>VLOOKUP(B189,DEBT!B:O,7,FALSE)</f>
        <v>5583000</v>
      </c>
      <c r="L189" s="11">
        <f>VLOOKUP(B189,REV!B:O,7,FALSE)</f>
        <v>33862000</v>
      </c>
      <c r="M189" s="11">
        <f>VLOOKUP(B189,RoA!B:O,7,FALSE)</f>
        <v>7.83</v>
      </c>
      <c r="N189" s="11">
        <f>VLOOKUP(B189,RoE!B:O,7,FALSE)</f>
        <v>14.13</v>
      </c>
      <c r="O189" s="11">
        <f>VLOOKUP(B189,ASSET!B:P,7,FALSE)</f>
        <v>33229000</v>
      </c>
      <c r="P189" s="11">
        <f>VLOOKUP(B189,MCAP!B:P,7,FALSE)</f>
        <v>25846087</v>
      </c>
      <c r="Q189" s="11">
        <f>VLOOKUP(B189,MB!B:O,7,FALSE)</f>
        <v>1.1200000000000001</v>
      </c>
    </row>
    <row r="190" spans="1:17" x14ac:dyDescent="0.3">
      <c r="A190" s="20" t="s">
        <v>166</v>
      </c>
      <c r="B190" s="20">
        <v>998171</v>
      </c>
      <c r="C190" s="21">
        <f>VLOOKUP(B190,'[2]ESGC PORTFOLIO'!B:M,$C$2,FALSE)</f>
        <v>40.289842411398602</v>
      </c>
      <c r="D190" s="21" t="str">
        <f t="shared" si="6"/>
        <v>C</v>
      </c>
      <c r="E190" s="21">
        <f>VLOOKUP(B190,ESG!A:M,'2010'!$E$2,FALSE)</f>
        <v>74.810454053566602</v>
      </c>
      <c r="F190" s="11" t="b">
        <f t="shared" si="7"/>
        <v>0</v>
      </c>
      <c r="G190" s="23" t="str">
        <f t="shared" si="8"/>
        <v>B</v>
      </c>
      <c r="H190" s="11">
        <f>VLOOKUP(B190,NI!C:P,7,FALSE)</f>
        <v>3338000</v>
      </c>
      <c r="I190" s="11">
        <f>VLOOKUP(B190,EBITDA!B:O,7,FALSE)</f>
        <v>7521000</v>
      </c>
      <c r="J190" s="11">
        <f>VLOOKUP(B190,EQIT!B:O,7,FALSE)</f>
        <v>18889000</v>
      </c>
      <c r="K190" s="11">
        <f>VLOOKUP(B190,DEBT!B:O,7,FALSE)</f>
        <v>9749000</v>
      </c>
      <c r="L190" s="11">
        <f>VLOOKUP(B190,REV!B:O,7,FALSE)</f>
        <v>67997000</v>
      </c>
      <c r="M190" s="11">
        <f>VLOOKUP(B190,RoA!B:O,7,FALSE)</f>
        <v>9.1</v>
      </c>
      <c r="N190" s="11">
        <f>VLOOKUP(B190,RoE!B:O,7,FALSE)</f>
        <v>17.440000000000001</v>
      </c>
      <c r="O190" s="11">
        <f>VLOOKUP(B190,ASSET!B:P,7,FALSE)</f>
        <v>40104000</v>
      </c>
      <c r="P190" s="11">
        <f>VLOOKUP(B190,MCAP!B:P,7,FALSE)</f>
        <v>56902380</v>
      </c>
      <c r="Q190" s="11">
        <f>VLOOKUP(B190,MB!B:O,7,FALSE)</f>
        <v>2.7</v>
      </c>
    </row>
    <row r="191" spans="1:17" x14ac:dyDescent="0.3">
      <c r="A191" s="20" t="s">
        <v>167</v>
      </c>
      <c r="B191" s="20">
        <v>906191</v>
      </c>
      <c r="C191" s="21">
        <f>VLOOKUP(B191,'[2]ESGC PORTFOLIO'!B:M,$C$2,FALSE)</f>
        <v>35.2502425682706</v>
      </c>
      <c r="D191" s="21" t="str">
        <f t="shared" si="6"/>
        <v>C</v>
      </c>
      <c r="E191" s="21">
        <f>VLOOKUP(B191,ESG!A:M,'2010'!$E$2,FALSE)</f>
        <v>62.392377028433202</v>
      </c>
      <c r="F191" s="11" t="b">
        <f t="shared" si="7"/>
        <v>0</v>
      </c>
      <c r="G191" s="23" t="str">
        <f t="shared" si="8"/>
        <v>B</v>
      </c>
      <c r="H191" s="11">
        <f>VLOOKUP(B191,NI!C:P,7,FALSE)</f>
        <v>2022000</v>
      </c>
      <c r="I191" s="11">
        <f>VLOOKUP(B191,EBITDA!B:O,7,FALSE)</f>
        <v>4211000</v>
      </c>
      <c r="J191" s="11">
        <f>VLOOKUP(B191,EQIT!B:O,7,FALSE)</f>
        <v>10666000</v>
      </c>
      <c r="K191" s="11">
        <f>VLOOKUP(B191,DEBT!B:O,7,FALSE)</f>
        <v>6644000</v>
      </c>
      <c r="L191" s="11">
        <f>VLOOKUP(B191,REV!B:O,7,FALSE)</f>
        <v>33389000</v>
      </c>
      <c r="M191" s="11">
        <f>VLOOKUP(B191,RoA!B:O,7,FALSE)</f>
        <v>6.48</v>
      </c>
      <c r="N191" s="11">
        <f>VLOOKUP(B191,RoE!B:O,7,FALSE)</f>
        <v>20.71</v>
      </c>
      <c r="O191" s="11">
        <f>VLOOKUP(B191,ASSET!B:P,7,FALSE)</f>
        <v>36616000</v>
      </c>
      <c r="P191" s="11">
        <f>VLOOKUP(B191,MCAP!B:P,7,FALSE)</f>
        <v>41624280</v>
      </c>
      <c r="Q191" s="11">
        <f>VLOOKUP(B191,MB!B:O,7,FALSE)</f>
        <v>3.21</v>
      </c>
    </row>
    <row r="192" spans="1:17" x14ac:dyDescent="0.3">
      <c r="A192" s="20" t="s">
        <v>170</v>
      </c>
      <c r="B192" s="20">
        <v>916860</v>
      </c>
      <c r="C192" s="21">
        <f>VLOOKUP(B192,'[2]ESGC PORTFOLIO'!B:M,$C$2,FALSE)</f>
        <v>42.408312709171099</v>
      </c>
      <c r="D192" s="21" t="str">
        <f t="shared" si="6"/>
        <v>C</v>
      </c>
      <c r="E192" s="21">
        <f>VLOOKUP(B192,ESG!A:M,'2010'!$E$2,FALSE)</f>
        <v>65.897706499423407</v>
      </c>
      <c r="F192" s="11" t="b">
        <f t="shared" si="7"/>
        <v>0</v>
      </c>
      <c r="G192" s="23" t="str">
        <f t="shared" si="8"/>
        <v>B</v>
      </c>
      <c r="H192" s="11">
        <f>VLOOKUP(B192,NI!C:P,7,FALSE)</f>
        <v>1099390</v>
      </c>
      <c r="I192" s="11">
        <f>VLOOKUP(B192,EBITDA!B:O,7,FALSE)</f>
        <v>2079722</v>
      </c>
      <c r="J192" s="11">
        <f>VLOOKUP(B192,EQIT!B:O,7,FALSE)</f>
        <v>6803472</v>
      </c>
      <c r="K192" s="11">
        <f>VLOOKUP(B192,DEBT!B:O,7,FALSE)</f>
        <v>2078234</v>
      </c>
      <c r="L192" s="11">
        <f>VLOOKUP(B192,REV!B:O,7,FALSE)</f>
        <v>33868208</v>
      </c>
      <c r="M192" s="11">
        <f>VLOOKUP(B192,RoA!B:O,7,FALSE)</f>
        <v>7.75</v>
      </c>
      <c r="N192" s="11">
        <f>VLOOKUP(B192,RoE!B:O,7,FALSE)</f>
        <v>17.54</v>
      </c>
      <c r="O192" s="11">
        <f>VLOOKUP(B192,ASSET!B:P,7,FALSE)</f>
        <v>16014450</v>
      </c>
      <c r="P192" s="11">
        <f>VLOOKUP(B192,MCAP!B:P,7,FALSE)</f>
        <v>9220936</v>
      </c>
      <c r="Q192" s="11">
        <f>VLOOKUP(B192,MB!B:O,7,FALSE)</f>
        <v>1.27</v>
      </c>
    </row>
    <row r="193" spans="1:17" x14ac:dyDescent="0.3">
      <c r="A193" s="20" t="s">
        <v>172</v>
      </c>
      <c r="B193" s="20">
        <v>905052</v>
      </c>
      <c r="C193" s="21">
        <f>VLOOKUP(B193,'[2]ESGC PORTFOLIO'!B:M,$C$2,FALSE)</f>
        <v>34.446850169336898</v>
      </c>
      <c r="D193" s="21" t="str">
        <f t="shared" si="6"/>
        <v>C</v>
      </c>
      <c r="E193" s="21">
        <f>VLOOKUP(B193,ESG!A:M,'2010'!$E$2,FALSE)</f>
        <v>60.560367005340602</v>
      </c>
      <c r="F193" s="11" t="b">
        <f t="shared" si="7"/>
        <v>0</v>
      </c>
      <c r="G193" s="23" t="str">
        <f t="shared" si="8"/>
        <v>B</v>
      </c>
      <c r="H193" s="11">
        <f>VLOOKUP(B193,NI!C:P,7,FALSE)</f>
        <v>1527193</v>
      </c>
      <c r="I193" s="11">
        <f>VLOOKUP(B193,EBITDA!B:O,7,FALSE)</f>
        <v>2934721</v>
      </c>
      <c r="J193" s="11">
        <f>VLOOKUP(B193,EQIT!B:O,7,FALSE)</f>
        <v>9370276</v>
      </c>
      <c r="K193" s="11">
        <f>VLOOKUP(B193,DEBT!B:O,7,FALSE)</f>
        <v>2829746</v>
      </c>
      <c r="L193" s="11">
        <f>VLOOKUP(B193,REV!B:O,7,FALSE)</f>
        <v>15870376</v>
      </c>
      <c r="M193" s="11">
        <f>VLOOKUP(B193,RoA!B:O,7,FALSE)</f>
        <v>10.58</v>
      </c>
      <c r="N193" s="11">
        <f>VLOOKUP(B193,RoE!B:O,7,FALSE)</f>
        <v>16.8</v>
      </c>
      <c r="O193" s="11">
        <f>VLOOKUP(B193,ASSET!B:P,7,FALSE)</f>
        <v>15626929</v>
      </c>
      <c r="P193" s="11">
        <f>VLOOKUP(B193,MCAP!B:P,7,FALSE)</f>
        <v>26579546</v>
      </c>
      <c r="Q193" s="11">
        <f>VLOOKUP(B193,MB!B:O,7,FALSE)</f>
        <v>2.5299999999999998</v>
      </c>
    </row>
    <row r="194" spans="1:17" x14ac:dyDescent="0.3">
      <c r="A194" s="20" t="s">
        <v>178</v>
      </c>
      <c r="B194" s="20">
        <v>904069</v>
      </c>
      <c r="C194" s="21">
        <f>VLOOKUP(B194,'[2]ESGC PORTFOLIO'!B:M,$C$2,FALSE)</f>
        <v>35.572564386056101</v>
      </c>
      <c r="D194" s="21" t="str">
        <f t="shared" si="6"/>
        <v>C</v>
      </c>
      <c r="E194" s="21">
        <f>VLOOKUP(B194,ESG!A:M,'2010'!$E$2,FALSE)</f>
        <v>60.728462105445701</v>
      </c>
      <c r="F194" s="11" t="b">
        <f t="shared" si="7"/>
        <v>0</v>
      </c>
      <c r="G194" s="23" t="str">
        <f t="shared" si="8"/>
        <v>B</v>
      </c>
      <c r="H194" s="11">
        <f>VLOOKUP(B194,NI!C:P,7,FALSE)</f>
        <v>644000</v>
      </c>
      <c r="I194" s="11">
        <f>VLOOKUP(B194,EBITDA!B:O,7,FALSE)</f>
        <v>2921000</v>
      </c>
      <c r="J194" s="11">
        <f>VLOOKUP(B194,EQIT!B:O,7,FALSE)</f>
        <v>6834000</v>
      </c>
      <c r="K194" s="11">
        <f>VLOOKUP(B194,DEBT!B:O,7,FALSE)</f>
        <v>8671000</v>
      </c>
      <c r="L194" s="11">
        <f>VLOOKUP(B194,REV!B:O,7,FALSE)</f>
        <v>25179000</v>
      </c>
      <c r="M194" s="11">
        <f>VLOOKUP(B194,RoA!B:O,7,FALSE)</f>
        <v>4.17</v>
      </c>
      <c r="N194" s="11">
        <f>VLOOKUP(B194,RoE!B:O,7,FALSE)</f>
        <v>10.02</v>
      </c>
      <c r="O194" s="11">
        <f>VLOOKUP(B194,ASSET!B:P,7,FALSE)</f>
        <v>25368000</v>
      </c>
      <c r="P194" s="11">
        <f>VLOOKUP(B194,MCAP!B:P,7,FALSE)</f>
        <v>11921232</v>
      </c>
      <c r="Q194" s="11">
        <f>VLOOKUP(B194,MB!B:O,7,FALSE)</f>
        <v>1.4</v>
      </c>
    </row>
    <row r="195" spans="1:17" x14ac:dyDescent="0.3">
      <c r="A195" s="20" t="s">
        <v>188</v>
      </c>
      <c r="B195" s="20">
        <v>699943</v>
      </c>
      <c r="C195" s="21">
        <f>VLOOKUP(B195,'[2]ESGC PORTFOLIO'!B:M,$C$2,FALSE)</f>
        <v>43.788736930776402</v>
      </c>
      <c r="D195" s="21" t="str">
        <f t="shared" si="6"/>
        <v>C</v>
      </c>
      <c r="E195" s="21">
        <f>VLOOKUP(B195,ESG!A:M,'2010'!$E$2,FALSE)</f>
        <v>56.625092909171897</v>
      </c>
      <c r="F195" s="11" t="b">
        <f t="shared" si="7"/>
        <v>0</v>
      </c>
      <c r="G195" s="23" t="str">
        <f t="shared" si="8"/>
        <v>B</v>
      </c>
      <c r="H195" s="11">
        <f>VLOOKUP(B195,NI!C:P,7,FALSE)</f>
        <v>618402</v>
      </c>
      <c r="I195" s="11">
        <f>VLOOKUP(B195,EBITDA!B:O,7,FALSE)</f>
        <v>924789</v>
      </c>
      <c r="J195" s="11">
        <f>VLOOKUP(B195,EQIT!B:O,7,FALSE)</f>
        <v>6608200</v>
      </c>
      <c r="K195" s="11">
        <f>VLOOKUP(B195,DEBT!B:O,7,FALSE)</f>
        <v>0</v>
      </c>
      <c r="L195" s="11">
        <f>VLOOKUP(B195,REV!B:O,7,FALSE)</f>
        <v>4093266</v>
      </c>
      <c r="M195" s="11">
        <f>VLOOKUP(B195,RoA!B:O,7,FALSE)</f>
        <v>7.71</v>
      </c>
      <c r="N195" s="11">
        <f>VLOOKUP(B195,RoE!B:O,7,FALSE)</f>
        <v>9.9499999999999993</v>
      </c>
      <c r="O195" s="11">
        <f>VLOOKUP(B195,ASSET!B:P,7,FALSE)</f>
        <v>8467851</v>
      </c>
      <c r="P195" s="11">
        <f>VLOOKUP(B195,MCAP!B:P,7,FALSE)</f>
        <v>19396956</v>
      </c>
      <c r="Q195" s="11">
        <f>VLOOKUP(B195,MB!B:O,7,FALSE)</f>
        <v>2.39</v>
      </c>
    </row>
    <row r="196" spans="1:17" x14ac:dyDescent="0.3">
      <c r="A196" s="20" t="s">
        <v>189</v>
      </c>
      <c r="B196" s="20">
        <v>905922</v>
      </c>
      <c r="C196" s="21">
        <f>VLOOKUP(B196,'[2]ESGC PORTFOLIO'!B:M,$C$2,FALSE)</f>
        <v>39.7881020514345</v>
      </c>
      <c r="D196" s="21" t="str">
        <f t="shared" ref="D196:D259" si="9">IF(C196&gt;75,"A",IF(C196&gt;50,"B",IF(C196&gt;25,"C","D")))</f>
        <v>C</v>
      </c>
      <c r="E196" s="21">
        <f>VLOOKUP(B196,ESG!A:M,'2010'!$E$2,FALSE)</f>
        <v>59.168040837562899</v>
      </c>
      <c r="F196" s="11" t="b">
        <f t="shared" ref="F196:F259" si="10">C196=E196</f>
        <v>0</v>
      </c>
      <c r="G196" s="23" t="str">
        <f t="shared" ref="G196:G259" si="11">IF(E196&gt;75,"A",IF(E196&gt;50,"B",IF(E196&gt;25,"C","D")))</f>
        <v>B</v>
      </c>
      <c r="H196" s="11">
        <f>VLOOKUP(B196,NI!C:P,7,FALSE)</f>
        <v>1247000</v>
      </c>
      <c r="I196" s="11">
        <f>VLOOKUP(B196,EBITDA!B:O,7,FALSE)</f>
        <v>2423000</v>
      </c>
      <c r="J196" s="11">
        <f>VLOOKUP(B196,EQIT!B:O,7,FALSE)</f>
        <v>2158000</v>
      </c>
      <c r="K196" s="11">
        <f>VLOOKUP(B196,DEBT!B:O,7,FALSE)</f>
        <v>5904000</v>
      </c>
      <c r="L196" s="11">
        <f>VLOOKUP(B196,REV!B:O,7,FALSE)</f>
        <v>12397000</v>
      </c>
      <c r="M196" s="11">
        <f>VLOOKUP(B196,RoA!B:O,7,FALSE)</f>
        <v>12.45</v>
      </c>
      <c r="N196" s="11">
        <f>VLOOKUP(B196,RoE!B:O,7,FALSE)</f>
        <v>56.3</v>
      </c>
      <c r="O196" s="11">
        <f>VLOOKUP(B196,ASSET!B:P,7,FALSE)</f>
        <v>11847000</v>
      </c>
      <c r="P196" s="11">
        <f>VLOOKUP(B196,MCAP!B:P,7,FALSE)</f>
        <v>18675072</v>
      </c>
      <c r="Q196" s="11">
        <f>VLOOKUP(B196,MB!B:O,7,FALSE)</f>
        <v>8.9</v>
      </c>
    </row>
    <row r="197" spans="1:17" x14ac:dyDescent="0.3">
      <c r="A197" s="20" t="s">
        <v>198</v>
      </c>
      <c r="B197" s="20">
        <v>152533</v>
      </c>
      <c r="C197" s="21">
        <f>VLOOKUP(B197,'[2]ESGC PORTFOLIO'!B:M,$C$2,FALSE)</f>
        <v>41.548886295244202</v>
      </c>
      <c r="D197" s="21" t="str">
        <f t="shared" si="9"/>
        <v>C</v>
      </c>
      <c r="E197" s="21">
        <f>VLOOKUP(B197,ESG!A:M,'2010'!$E$2,FALSE)</f>
        <v>64.178853671569598</v>
      </c>
      <c r="F197" s="11" t="b">
        <f t="shared" si="10"/>
        <v>0</v>
      </c>
      <c r="G197" s="23" t="str">
        <f t="shared" si="11"/>
        <v>B</v>
      </c>
      <c r="H197" s="11">
        <f>VLOOKUP(B197,NI!C:P,7,FALSE)</f>
        <v>558200</v>
      </c>
      <c r="I197" s="11">
        <f>VLOOKUP(B197,EBITDA!B:O,7,FALSE)</f>
        <v>1178600</v>
      </c>
      <c r="J197" s="11">
        <f>VLOOKUP(B197,EQIT!B:O,7,FALSE)</f>
        <v>2466300</v>
      </c>
      <c r="K197" s="11">
        <f>VLOOKUP(B197,DEBT!B:O,7,FALSE)</f>
        <v>2188400</v>
      </c>
      <c r="L197" s="11">
        <f>VLOOKUP(B197,REV!B:O,7,FALSE)</f>
        <v>5003900</v>
      </c>
      <c r="M197" s="11">
        <f>VLOOKUP(B197,RoA!B:O,7,FALSE)</f>
        <v>10.95</v>
      </c>
      <c r="N197" s="11">
        <f>VLOOKUP(B197,RoE!B:O,7,FALSE)</f>
        <v>24.42</v>
      </c>
      <c r="O197" s="11">
        <f>VLOOKUP(B197,ASSET!B:P,7,FALSE)</f>
        <v>6187800</v>
      </c>
      <c r="P197" s="11">
        <f>VLOOKUP(B197,MCAP!B:P,7,FALSE)</f>
        <v>9003008</v>
      </c>
      <c r="Q197" s="11">
        <f>VLOOKUP(B197,MB!B:O,7,FALSE)</f>
        <v>3.19</v>
      </c>
    </row>
    <row r="198" spans="1:17" x14ac:dyDescent="0.3">
      <c r="A198" s="20" t="s">
        <v>205</v>
      </c>
      <c r="B198" s="20">
        <v>905620</v>
      </c>
      <c r="C198" s="21">
        <f>VLOOKUP(B198,'[2]ESGC PORTFOLIO'!B:M,$C$2,FALSE)</f>
        <v>41.169818962255199</v>
      </c>
      <c r="D198" s="21" t="str">
        <f t="shared" si="9"/>
        <v>C</v>
      </c>
      <c r="E198" s="21">
        <f>VLOOKUP(B198,ESG!A:M,'2010'!$E$2,FALSE)</f>
        <v>72.680547015419506</v>
      </c>
      <c r="F198" s="11" t="b">
        <f t="shared" si="10"/>
        <v>0</v>
      </c>
      <c r="G198" s="23" t="str">
        <f t="shared" si="11"/>
        <v>B</v>
      </c>
      <c r="H198" s="11">
        <f>VLOOKUP(B198,NI!C:P,7,FALSE)</f>
        <v>1993000</v>
      </c>
      <c r="I198" s="11">
        <f>VLOOKUP(B198,EBITDA!B:O,7,FALSE)</f>
        <v>5249000</v>
      </c>
      <c r="J198" s="11">
        <f>VLOOKUP(B198,EQIT!B:O,7,FALSE)</f>
        <v>18112000</v>
      </c>
      <c r="K198" s="11">
        <f>VLOOKUP(B198,DEBT!B:O,7,FALSE)</f>
        <v>6573000</v>
      </c>
      <c r="L198" s="11">
        <f>VLOOKUP(B198,REV!B:O,7,FALSE)</f>
        <v>48815000</v>
      </c>
      <c r="M198" s="11">
        <f>VLOOKUP(B198,RoA!B:O,7,FALSE)</f>
        <v>6.63</v>
      </c>
      <c r="N198" s="11">
        <f>VLOOKUP(B198,RoE!B:O,7,FALSE)</f>
        <v>10.72</v>
      </c>
      <c r="O198" s="11">
        <f>VLOOKUP(B198,ASSET!B:P,7,FALSE)</f>
        <v>33699000</v>
      </c>
      <c r="P198" s="11">
        <f>VLOOKUP(B198,MCAP!B:P,7,FALSE)</f>
        <v>33958320</v>
      </c>
      <c r="Q198" s="11">
        <f>VLOOKUP(B198,MB!B:O,7,FALSE)</f>
        <v>1.66</v>
      </c>
    </row>
    <row r="199" spans="1:17" x14ac:dyDescent="0.3">
      <c r="A199" s="20" t="s">
        <v>217</v>
      </c>
      <c r="B199" s="20">
        <v>906496</v>
      </c>
      <c r="C199" s="21">
        <f>VLOOKUP(B199,'[2]ESGC PORTFOLIO'!B:M,$C$2,FALSE)</f>
        <v>39.080109126984098</v>
      </c>
      <c r="D199" s="21" t="str">
        <f t="shared" si="9"/>
        <v>C</v>
      </c>
      <c r="E199" s="21">
        <f>VLOOKUP(B199,ESG!A:M,'2010'!$E$2,FALSE)</f>
        <v>74.588789682539598</v>
      </c>
      <c r="F199" s="11" t="b">
        <f t="shared" si="10"/>
        <v>0</v>
      </c>
      <c r="G199" s="23" t="str">
        <f t="shared" si="11"/>
        <v>B</v>
      </c>
      <c r="H199" s="11">
        <f>VLOOKUP(B199,NI!C:P,7,FALSE)</f>
        <v>3099000</v>
      </c>
      <c r="I199" s="11">
        <f>VLOOKUP(B199,EBITDA!B:O,7,FALSE)</f>
        <v>5142000</v>
      </c>
      <c r="J199" s="11">
        <f>VLOOKUP(B199,EQIT!B:O,7,FALSE)</f>
        <v>14629000</v>
      </c>
      <c r="K199" s="11">
        <f>VLOOKUP(B199,DEBT!B:O,7,FALSE)</f>
        <v>9519000</v>
      </c>
      <c r="L199" s="11">
        <f>VLOOKUP(B199,REV!B:O,7,FALSE)</f>
        <v>15817000</v>
      </c>
      <c r="M199" s="11">
        <f>VLOOKUP(B199,RoA!B:O,7,FALSE)</f>
        <v>13</v>
      </c>
      <c r="N199" s="11">
        <f>VLOOKUP(B199,RoE!B:O,7,FALSE)</f>
        <v>22.29</v>
      </c>
      <c r="O199" s="11">
        <f>VLOOKUP(B199,ASSET!B:P,7,FALSE)</f>
        <v>28090000</v>
      </c>
      <c r="P199" s="11">
        <f>VLOOKUP(B199,MCAP!B:P,7,FALSE)</f>
        <v>40700437</v>
      </c>
      <c r="Q199" s="11">
        <f>VLOOKUP(B199,MB!B:O,7,FALSE)</f>
        <v>2.27</v>
      </c>
    </row>
    <row r="200" spans="1:17" x14ac:dyDescent="0.3">
      <c r="A200" s="20" t="s">
        <v>219</v>
      </c>
      <c r="B200" s="20">
        <v>286738</v>
      </c>
      <c r="C200" s="21">
        <f>VLOOKUP(B200,'[2]ESGC PORTFOLIO'!B:M,$C$2,FALSE)</f>
        <v>33.771639912468601</v>
      </c>
      <c r="D200" s="21" t="str">
        <f t="shared" si="9"/>
        <v>C</v>
      </c>
      <c r="E200" s="21">
        <f>VLOOKUP(B200,ESG!A:M,'2010'!$E$2,FALSE)</f>
        <v>53.205044530819599</v>
      </c>
      <c r="F200" s="11" t="b">
        <f t="shared" si="10"/>
        <v>0</v>
      </c>
      <c r="G200" s="23" t="str">
        <f t="shared" si="11"/>
        <v>B</v>
      </c>
      <c r="H200" s="11">
        <f>VLOOKUP(B200,NI!C:P,7,FALSE)</f>
        <v>2668000</v>
      </c>
      <c r="I200" s="11">
        <f>VLOOKUP(B200,EBITDA!B:O,7,FALSE)</f>
        <v>5144000</v>
      </c>
      <c r="J200" s="11">
        <f>VLOOKUP(B200,EQIT!B:O,7,FALSE)</f>
        <v>43535000</v>
      </c>
      <c r="K200" s="11">
        <f>VLOOKUP(B200,DEBT!B:O,7,FALSE)</f>
        <v>36380000</v>
      </c>
      <c r="L200" s="11">
        <f>VLOOKUP(B200,REV!B:O,7,FALSE)</f>
        <v>52389000</v>
      </c>
      <c r="M200" s="11">
        <f>VLOOKUP(B200,RoA!B:O,7,FALSE)</f>
        <v>0.6</v>
      </c>
      <c r="N200" s="11">
        <f>VLOOKUP(B200,RoE!B:O,7,FALSE)</f>
        <v>6.96</v>
      </c>
      <c r="O200" s="11">
        <f>VLOOKUP(B200,ASSET!B:P,7,FALSE)</f>
        <v>730906000</v>
      </c>
      <c r="P200" s="11">
        <f>VLOOKUP(B200,MCAP!B:P,7,FALSE)</f>
        <v>43810633</v>
      </c>
      <c r="Q200" s="11">
        <f>VLOOKUP(B200,MB!B:O,7,FALSE)</f>
        <v>0.86</v>
      </c>
    </row>
    <row r="201" spans="1:17" x14ac:dyDescent="0.3">
      <c r="A201" s="20" t="s">
        <v>236</v>
      </c>
      <c r="B201" s="20">
        <v>905016</v>
      </c>
      <c r="C201" s="21">
        <f>VLOOKUP(B201,'[2]ESGC PORTFOLIO'!B:M,$C$2,FALSE)</f>
        <v>38.6661426589366</v>
      </c>
      <c r="D201" s="21" t="str">
        <f t="shared" si="9"/>
        <v>C</v>
      </c>
      <c r="E201" s="21">
        <f>VLOOKUP(B201,ESG!A:M,'2010'!$E$2,FALSE)</f>
        <v>67.808475794063696</v>
      </c>
      <c r="F201" s="11" t="b">
        <f t="shared" si="10"/>
        <v>0</v>
      </c>
      <c r="G201" s="23" t="str">
        <f t="shared" si="11"/>
        <v>B</v>
      </c>
      <c r="H201" s="11">
        <f>VLOOKUP(B201,NI!C:P,7,FALSE)</f>
        <v>1957000</v>
      </c>
      <c r="I201" s="11">
        <f>VLOOKUP(B201,EBITDA!B:O,7,FALSE)</f>
        <v>5433000</v>
      </c>
      <c r="J201" s="11">
        <f>VLOOKUP(B201,EQIT!B:O,7,FALSE)</f>
        <v>14461000</v>
      </c>
      <c r="K201" s="11">
        <f>VLOOKUP(B201,DEBT!B:O,7,FALSE)</f>
        <v>20822000</v>
      </c>
      <c r="L201" s="11">
        <f>VLOOKUP(B201,REV!B:O,7,FALSE)</f>
        <v>14667000</v>
      </c>
      <c r="M201" s="11">
        <f>VLOOKUP(B201,RoA!B:O,7,FALSE)</f>
        <v>5.0199999999999996</v>
      </c>
      <c r="N201" s="11">
        <f>VLOOKUP(B201,RoE!B:O,7,FALSE)</f>
        <v>14.27</v>
      </c>
      <c r="O201" s="11">
        <f>VLOOKUP(B201,ASSET!B:P,7,FALSE)</f>
        <v>52994000</v>
      </c>
      <c r="P201" s="11">
        <f>VLOOKUP(B201,MCAP!B:P,7,FALSE)</f>
        <v>21880591</v>
      </c>
      <c r="Q201" s="11">
        <f>VLOOKUP(B201,MB!B:O,7,FALSE)</f>
        <v>1.57</v>
      </c>
    </row>
    <row r="202" spans="1:17" x14ac:dyDescent="0.3">
      <c r="A202" s="20" t="s">
        <v>237</v>
      </c>
      <c r="B202" s="20">
        <v>993249</v>
      </c>
      <c r="C202" s="21">
        <f>VLOOKUP(B202,'[2]ESGC PORTFOLIO'!B:M,$C$2,FALSE)</f>
        <v>37.690617412417602</v>
      </c>
      <c r="D202" s="21" t="str">
        <f t="shared" si="9"/>
        <v>C</v>
      </c>
      <c r="E202" s="21">
        <f>VLOOKUP(B202,ESG!A:M,'2010'!$E$2,FALSE)</f>
        <v>73.714568158168504</v>
      </c>
      <c r="F202" s="11" t="b">
        <f t="shared" si="10"/>
        <v>0</v>
      </c>
      <c r="G202" s="23" t="str">
        <f t="shared" si="11"/>
        <v>B</v>
      </c>
      <c r="H202" s="11">
        <f>VLOOKUP(B202,NI!C:P,7,FALSE)</f>
        <v>1906700</v>
      </c>
      <c r="I202" s="11">
        <f>VLOOKUP(B202,EBITDA!B:O,7,FALSE)</f>
        <v>2897900</v>
      </c>
      <c r="J202" s="11">
        <f>VLOOKUP(B202,EQIT!B:O,7,FALSE)</f>
        <v>9753700</v>
      </c>
      <c r="K202" s="11">
        <f>VLOOKUP(B202,DEBT!B:O,7,FALSE)</f>
        <v>591800</v>
      </c>
      <c r="L202" s="11">
        <f>VLOOKUP(B202,REV!B:O,7,FALSE)</f>
        <v>18962600</v>
      </c>
      <c r="M202" s="11">
        <f>VLOOKUP(B202,RoA!B:O,7,FALSE)</f>
        <v>14.55</v>
      </c>
      <c r="N202" s="11">
        <f>VLOOKUP(B202,RoE!B:O,7,FALSE)</f>
        <v>20.67</v>
      </c>
      <c r="O202" s="11">
        <f>VLOOKUP(B202,ASSET!B:P,7,FALSE)</f>
        <v>13873500</v>
      </c>
      <c r="P202" s="11">
        <f>VLOOKUP(B202,MCAP!B:P,7,FALSE)</f>
        <v>41343280</v>
      </c>
      <c r="Q202" s="11">
        <f>VLOOKUP(B202,MB!B:O,7,FALSE)</f>
        <v>3.82</v>
      </c>
    </row>
    <row r="203" spans="1:17" x14ac:dyDescent="0.3">
      <c r="A203" s="20" t="s">
        <v>243</v>
      </c>
      <c r="B203" s="20">
        <v>905809</v>
      </c>
      <c r="C203" s="21">
        <f>VLOOKUP(B203,'[2]ESGC PORTFOLIO'!B:M,$C$2,FALSE)</f>
        <v>41.273768175042797</v>
      </c>
      <c r="D203" s="21" t="str">
        <f t="shared" si="9"/>
        <v>C</v>
      </c>
      <c r="E203" s="21">
        <f>VLOOKUP(B203,ESG!A:M,'2010'!$E$2,FALSE)</f>
        <v>74.439428241977595</v>
      </c>
      <c r="F203" s="11" t="b">
        <f t="shared" si="10"/>
        <v>0</v>
      </c>
      <c r="G203" s="23" t="str">
        <f t="shared" si="11"/>
        <v>B</v>
      </c>
      <c r="H203" s="11">
        <f>VLOOKUP(B203,NI!C:P,7,FALSE)</f>
        <v>2038000</v>
      </c>
      <c r="I203" s="11">
        <f>VLOOKUP(B203,EBITDA!B:O,7,FALSE)</f>
        <v>3614000</v>
      </c>
      <c r="J203" s="11">
        <f>VLOOKUP(B203,EQIT!B:O,7,FALSE)</f>
        <v>13557000</v>
      </c>
      <c r="K203" s="11">
        <f>VLOOKUP(B203,DEBT!B:O,7,FALSE)</f>
        <v>4829000</v>
      </c>
      <c r="L203" s="11">
        <f>VLOOKUP(B203,REV!B:O,7,FALSE)</f>
        <v>34757000</v>
      </c>
      <c r="M203" s="11">
        <f>VLOOKUP(B203,RoA!B:O,7,FALSE)</f>
        <v>7.45</v>
      </c>
      <c r="N203" s="11">
        <f>VLOOKUP(B203,RoE!B:O,7,FALSE)</f>
        <v>15.65</v>
      </c>
      <c r="O203" s="11">
        <f>VLOOKUP(B203,ASSET!B:P,7,FALSE)</f>
        <v>30809000</v>
      </c>
      <c r="P203" s="11">
        <f>VLOOKUP(B203,MCAP!B:P,7,FALSE)</f>
        <v>18848178</v>
      </c>
      <c r="Q203" s="11">
        <f>VLOOKUP(B203,MB!B:O,7,FALSE)</f>
        <v>1.3</v>
      </c>
    </row>
    <row r="204" spans="1:17" x14ac:dyDescent="0.3">
      <c r="A204" s="20" t="s">
        <v>244</v>
      </c>
      <c r="B204" s="20">
        <v>921482</v>
      </c>
      <c r="C204" s="21">
        <f>VLOOKUP(B204,'[2]ESGC PORTFOLIO'!B:M,$C$2,FALSE)</f>
        <v>39.216558860901799</v>
      </c>
      <c r="D204" s="21" t="str">
        <f t="shared" si="9"/>
        <v>C</v>
      </c>
      <c r="E204" s="21">
        <f>VLOOKUP(B204,ESG!A:M,'2010'!$E$2,FALSE)</f>
        <v>71.146685560999501</v>
      </c>
      <c r="F204" s="11" t="b">
        <f t="shared" si="10"/>
        <v>0</v>
      </c>
      <c r="G204" s="23" t="str">
        <f t="shared" si="11"/>
        <v>B</v>
      </c>
      <c r="H204" s="11">
        <f>VLOOKUP(B204,NI!C:P,7,FALSE)</f>
        <v>132269</v>
      </c>
      <c r="I204" s="11">
        <f>VLOOKUP(B204,EBITDA!B:O,7,FALSE)</f>
        <v>1042939</v>
      </c>
      <c r="J204" s="11">
        <f>VLOOKUP(B204,EQIT!B:O,7,FALSE)</f>
        <v>7120070</v>
      </c>
      <c r="K204" s="11">
        <f>VLOOKUP(B204,DEBT!B:O,7,FALSE)</f>
        <v>4356528</v>
      </c>
      <c r="L204" s="11">
        <f>VLOOKUP(B204,REV!B:O,7,FALSE)</f>
        <v>15844627</v>
      </c>
      <c r="M204" s="11">
        <f>VLOOKUP(B204,RoA!B:O,7,FALSE)</f>
        <v>1.79</v>
      </c>
      <c r="N204" s="11">
        <f>VLOOKUP(B204,RoE!B:O,7,FALSE)</f>
        <v>1.82</v>
      </c>
      <c r="O204" s="11">
        <f>VLOOKUP(B204,ASSET!B:P,7,FALSE)</f>
        <v>13921910</v>
      </c>
      <c r="P204" s="11">
        <f>VLOOKUP(B204,MCAP!B:P,7,FALSE)</f>
        <v>13837962</v>
      </c>
      <c r="Q204" s="11">
        <f>VLOOKUP(B204,MB!B:O,7,FALSE)</f>
        <v>1.72</v>
      </c>
    </row>
    <row r="205" spans="1:17" x14ac:dyDescent="0.3">
      <c r="A205" s="20" t="s">
        <v>245</v>
      </c>
      <c r="B205" s="20">
        <v>694405</v>
      </c>
      <c r="C205" s="21">
        <f>VLOOKUP(B205,'[2]ESGC PORTFOLIO'!B:M,$C$2,FALSE)</f>
        <v>35.537024851563899</v>
      </c>
      <c r="D205" s="21" t="str">
        <f t="shared" si="9"/>
        <v>C</v>
      </c>
      <c r="E205" s="21">
        <f>VLOOKUP(B205,ESG!A:M,'2010'!$E$2,FALSE)</f>
        <v>68.132873232539595</v>
      </c>
      <c r="F205" s="11" t="b">
        <f t="shared" si="10"/>
        <v>0</v>
      </c>
      <c r="G205" s="23" t="str">
        <f t="shared" si="11"/>
        <v>B</v>
      </c>
      <c r="H205" s="11">
        <f>VLOOKUP(B205,NI!C:P,7,FALSE)</f>
        <v>253146</v>
      </c>
      <c r="I205" s="11">
        <f>VLOOKUP(B205,EBITDA!B:O,7,FALSE)</f>
        <v>461285</v>
      </c>
      <c r="J205" s="11">
        <f>VLOOKUP(B205,EQIT!B:O,7,FALSE)</f>
        <v>3181462</v>
      </c>
      <c r="K205" s="11">
        <f>VLOOKUP(B205,DEBT!B:O,7,FALSE)</f>
        <v>25063</v>
      </c>
      <c r="L205" s="11">
        <f>VLOOKUP(B205,REV!B:O,7,FALSE)</f>
        <v>3543309</v>
      </c>
      <c r="M205" s="11">
        <f>VLOOKUP(B205,RoA!B:O,7,FALSE)</f>
        <v>6.32</v>
      </c>
      <c r="N205" s="11">
        <f>VLOOKUP(B205,RoE!B:O,7,FALSE)</f>
        <v>8.66</v>
      </c>
      <c r="O205" s="11">
        <f>VLOOKUP(B205,ASSET!B:P,7,FALSE)</f>
        <v>4495246</v>
      </c>
      <c r="P205" s="11">
        <f>VLOOKUP(B205,MCAP!B:P,7,FALSE)</f>
        <v>9063758</v>
      </c>
      <c r="Q205" s="11">
        <f>VLOOKUP(B205,MB!B:O,7,FALSE)</f>
        <v>1.93</v>
      </c>
    </row>
    <row r="206" spans="1:17" x14ac:dyDescent="0.3">
      <c r="A206" s="20" t="s">
        <v>246</v>
      </c>
      <c r="B206" s="20">
        <v>905102</v>
      </c>
      <c r="C206" s="21">
        <f>VLOOKUP(B206,'[2]ESGC PORTFOLIO'!B:M,$C$2,FALSE)</f>
        <v>39.396380329875299</v>
      </c>
      <c r="D206" s="21" t="str">
        <f t="shared" si="9"/>
        <v>C</v>
      </c>
      <c r="E206" s="21">
        <f>VLOOKUP(B206,ESG!A:M,'2010'!$E$2,FALSE)</f>
        <v>69.987729213209704</v>
      </c>
      <c r="F206" s="11" t="b">
        <f t="shared" si="10"/>
        <v>0</v>
      </c>
      <c r="G206" s="23" t="str">
        <f t="shared" si="11"/>
        <v>B</v>
      </c>
      <c r="H206" s="11">
        <f>VLOOKUP(B206,NI!C:P,7,FALSE)</f>
        <v>4524000</v>
      </c>
      <c r="I206" s="11">
        <f>VLOOKUP(B206,EBITDA!B:O,7,FALSE)</f>
        <v>10628000</v>
      </c>
      <c r="J206" s="11">
        <f>VLOOKUP(B206,EQIT!B:O,7,FALSE)</f>
        <v>32484000</v>
      </c>
      <c r="K206" s="11">
        <f>VLOOKUP(B206,DEBT!B:O,7,FALSE)</f>
        <v>5111000</v>
      </c>
      <c r="L206" s="11">
        <f>VLOOKUP(B206,REV!B:O,7,FALSE)</f>
        <v>19043000</v>
      </c>
      <c r="M206" s="11">
        <f>VLOOKUP(B206,RoA!B:O,7,FALSE)</f>
        <v>9.52</v>
      </c>
      <c r="N206" s="11">
        <f>VLOOKUP(B206,RoE!B:O,7,FALSE)</f>
        <v>14.7</v>
      </c>
      <c r="O206" s="11">
        <f>VLOOKUP(B206,ASSET!B:P,7,FALSE)</f>
        <v>52432000</v>
      </c>
      <c r="P206" s="11">
        <f>VLOOKUP(B206,MCAP!B:P,7,FALSE)</f>
        <v>79735166</v>
      </c>
      <c r="Q206" s="11">
        <f>VLOOKUP(B206,MB!B:O,7,FALSE)</f>
        <v>1.93</v>
      </c>
    </row>
    <row r="207" spans="1:17" x14ac:dyDescent="0.3">
      <c r="A207" s="20" t="s">
        <v>259</v>
      </c>
      <c r="B207" s="20">
        <v>944175</v>
      </c>
      <c r="C207" s="21">
        <f>VLOOKUP(B207,'[2]ESGC PORTFOLIO'!B:M,$C$2,FALSE)</f>
        <v>43.757587416892299</v>
      </c>
      <c r="D207" s="21" t="str">
        <f t="shared" si="9"/>
        <v>C</v>
      </c>
      <c r="E207" s="21">
        <f>VLOOKUP(B207,ESG!A:M,'2010'!$E$2,FALSE)</f>
        <v>73.965556513174107</v>
      </c>
      <c r="F207" s="11" t="b">
        <f t="shared" si="10"/>
        <v>0</v>
      </c>
      <c r="G207" s="23" t="str">
        <f t="shared" si="11"/>
        <v>B</v>
      </c>
      <c r="H207" s="11">
        <f>VLOOKUP(B207,NI!C:P,7,FALSE)</f>
        <v>3000000</v>
      </c>
      <c r="I207" s="11">
        <f>VLOOKUP(B207,EBITDA!B:O,7,FALSE)</f>
        <v>5460000</v>
      </c>
      <c r="J207" s="11">
        <f>VLOOKUP(B207,EQIT!B:O,7,FALSE)</f>
        <v>29542000</v>
      </c>
      <c r="K207" s="11">
        <f>VLOOKUP(B207,DEBT!B:O,7,FALSE)</f>
        <v>39488000</v>
      </c>
      <c r="L207" s="11">
        <f>VLOOKUP(B207,REV!B:O,7,FALSE)</f>
        <v>17261000</v>
      </c>
      <c r="M207" s="11">
        <f>VLOOKUP(B207,RoA!B:O,7,FALSE)</f>
        <v>1.5</v>
      </c>
      <c r="N207" s="11">
        <f>VLOOKUP(B207,RoE!B:O,7,FALSE)</f>
        <v>11.72</v>
      </c>
      <c r="O207" s="11">
        <f>VLOOKUP(B207,ASSET!B:P,7,FALSE)</f>
        <v>264284000</v>
      </c>
      <c r="P207" s="11">
        <f>VLOOKUP(B207,MCAP!B:P,7,FALSE)</f>
        <v>31938720</v>
      </c>
      <c r="Q207" s="11">
        <f>VLOOKUP(B207,MB!B:O,7,FALSE)</f>
        <v>0.96</v>
      </c>
    </row>
    <row r="208" spans="1:17" x14ac:dyDescent="0.3">
      <c r="A208" s="20" t="s">
        <v>263</v>
      </c>
      <c r="B208" s="20">
        <v>912228</v>
      </c>
      <c r="C208" s="21">
        <f>VLOOKUP(B208,'[2]ESGC PORTFOLIO'!B:M,$C$2,FALSE)</f>
        <v>36.151163314996801</v>
      </c>
      <c r="D208" s="21" t="str">
        <f t="shared" si="9"/>
        <v>C</v>
      </c>
      <c r="E208" s="21">
        <f>VLOOKUP(B208,ESG!A:M,'2010'!$E$2,FALSE)</f>
        <v>69.738224065891103</v>
      </c>
      <c r="F208" s="11" t="b">
        <f t="shared" si="10"/>
        <v>0</v>
      </c>
      <c r="G208" s="23" t="str">
        <f t="shared" si="11"/>
        <v>B</v>
      </c>
      <c r="H208" s="11">
        <f>VLOOKUP(B208,NI!C:P,7,FALSE)</f>
        <v>10932000</v>
      </c>
      <c r="I208" s="11">
        <f>VLOOKUP(B208,EBITDA!B:O,7,FALSE)</f>
        <v>19209000</v>
      </c>
      <c r="J208" s="11">
        <f>VLOOKUP(B208,EQIT!B:O,7,FALSE)</f>
        <v>59838000</v>
      </c>
      <c r="K208" s="11">
        <f>VLOOKUP(B208,DEBT!B:O,7,FALSE)</f>
        <v>29832000</v>
      </c>
      <c r="L208" s="11">
        <f>VLOOKUP(B208,REV!B:O,7,FALSE)</f>
        <v>78938000</v>
      </c>
      <c r="M208" s="11">
        <f>VLOOKUP(B208,RoA!B:O,7,FALSE)</f>
        <v>10.15</v>
      </c>
      <c r="N208" s="11">
        <f>VLOOKUP(B208,RoE!B:O,7,FALSE)</f>
        <v>20.58</v>
      </c>
      <c r="O208" s="11">
        <f>VLOOKUP(B208,ASSET!B:P,7,FALSE)</f>
        <v>128172000</v>
      </c>
      <c r="P208" s="11">
        <f>VLOOKUP(B208,MCAP!B:P,7,FALSE)</f>
        <v>182922355</v>
      </c>
      <c r="Q208" s="11">
        <f>VLOOKUP(B208,MB!B:O,7,FALSE)</f>
        <v>2.62</v>
      </c>
    </row>
    <row r="209" spans="1:17" x14ac:dyDescent="0.3">
      <c r="A209" s="20" t="s">
        <v>267</v>
      </c>
      <c r="B209" s="20">
        <v>902321</v>
      </c>
      <c r="C209" s="21">
        <f>VLOOKUP(B209,'[2]ESGC PORTFOLIO'!B:M,$C$2,FALSE)</f>
        <v>41.304851774712503</v>
      </c>
      <c r="D209" s="21" t="str">
        <f t="shared" si="9"/>
        <v>C</v>
      </c>
      <c r="E209" s="21">
        <f>VLOOKUP(B209,ESG!A:M,'2010'!$E$2,FALSE)</f>
        <v>71.971405677084604</v>
      </c>
      <c r="F209" s="11" t="b">
        <f t="shared" si="10"/>
        <v>0</v>
      </c>
      <c r="G209" s="23" t="str">
        <f t="shared" si="11"/>
        <v>B</v>
      </c>
      <c r="H209" s="11">
        <f>VLOOKUP(B209,NI!C:P,7,FALSE)</f>
        <v>1564000</v>
      </c>
      <c r="I209" s="11">
        <f>VLOOKUP(B209,EBITDA!B:O,7,FALSE)</f>
        <v>4057000</v>
      </c>
      <c r="J209" s="11">
        <f>VLOOKUP(B209,EQIT!B:O,7,FALSE)</f>
        <v>9633000</v>
      </c>
      <c r="K209" s="11">
        <f>VLOOKUP(B209,DEBT!B:O,7,FALSE)</f>
        <v>9004000</v>
      </c>
      <c r="L209" s="11">
        <f>VLOOKUP(B209,REV!B:O,7,FALSE)</f>
        <v>11570000</v>
      </c>
      <c r="M209" s="11">
        <f>VLOOKUP(B209,RoA!B:O,7,FALSE)</f>
        <v>6.38</v>
      </c>
      <c r="N209" s="11">
        <f>VLOOKUP(B209,RoE!B:O,7,FALSE)</f>
        <v>16.98</v>
      </c>
      <c r="O209" s="11">
        <f>VLOOKUP(B209,ASSET!B:P,7,FALSE)</f>
        <v>29909000</v>
      </c>
      <c r="P209" s="11">
        <f>VLOOKUP(B209,MCAP!B:P,7,FALSE)</f>
        <v>16095040</v>
      </c>
      <c r="Q209" s="11">
        <f>VLOOKUP(B209,MB!B:O,7,FALSE)</f>
        <v>1.69</v>
      </c>
    </row>
    <row r="210" spans="1:17" x14ac:dyDescent="0.3">
      <c r="A210" s="20" t="s">
        <v>270</v>
      </c>
      <c r="B210" s="20">
        <v>546370</v>
      </c>
      <c r="C210" s="21">
        <f>VLOOKUP(B210,'[2]ESGC PORTFOLIO'!B:M,$C$2,FALSE)</f>
        <v>33.994990405636301</v>
      </c>
      <c r="D210" s="21" t="str">
        <f t="shared" si="9"/>
        <v>C</v>
      </c>
      <c r="E210" s="21">
        <f>VLOOKUP(B210,ESG!A:M,'2010'!$E$2,FALSE)</f>
        <v>64.320256040630397</v>
      </c>
      <c r="F210" s="11" t="b">
        <f t="shared" si="10"/>
        <v>0</v>
      </c>
      <c r="G210" s="23" t="str">
        <f t="shared" si="11"/>
        <v>B</v>
      </c>
      <c r="H210" s="11">
        <f>VLOOKUP(B210,NI!C:P,7,FALSE)</f>
        <v>3247000</v>
      </c>
      <c r="I210" s="11">
        <f>VLOOKUP(B210,EBITDA!B:O,7,FALSE)</f>
        <v>4762000</v>
      </c>
      <c r="J210" s="11">
        <f>VLOOKUP(B210,EQIT!B:O,7,FALSE)</f>
        <v>20858000</v>
      </c>
      <c r="K210" s="11">
        <f>VLOOKUP(B210,DEBT!B:O,7,FALSE)</f>
        <v>1309000</v>
      </c>
      <c r="L210" s="11">
        <f>VLOOKUP(B210,REV!B:O,7,FALSE)</f>
        <v>10991000</v>
      </c>
      <c r="M210" s="11">
        <f>VLOOKUP(B210,RoA!B:O,7,FALSE)</f>
        <v>11.89</v>
      </c>
      <c r="N210" s="11">
        <f>VLOOKUP(B210,RoE!B:O,7,FALSE)</f>
        <v>15.77</v>
      </c>
      <c r="O210" s="11">
        <f>VLOOKUP(B210,ASSET!B:P,7,FALSE)</f>
        <v>28650000</v>
      </c>
      <c r="P210" s="11">
        <f>VLOOKUP(B210,MCAP!B:P,7,FALSE)</f>
        <v>79777880</v>
      </c>
      <c r="Q210" s="11">
        <f>VLOOKUP(B210,MB!B:O,7,FALSE)</f>
        <v>3.31</v>
      </c>
    </row>
    <row r="211" spans="1:17" x14ac:dyDescent="0.3">
      <c r="A211" s="20" t="s">
        <v>271</v>
      </c>
      <c r="B211" s="20">
        <v>877181</v>
      </c>
      <c r="C211" s="21">
        <f>VLOOKUP(B211,'[2]ESGC PORTFOLIO'!B:M,$C$2,FALSE)</f>
        <v>43.532599066287901</v>
      </c>
      <c r="D211" s="21" t="str">
        <f t="shared" si="9"/>
        <v>C</v>
      </c>
      <c r="E211" s="21">
        <f>VLOOKUP(B211,ESG!A:M,'2010'!$E$2,FALSE)</f>
        <v>68.146279213656896</v>
      </c>
      <c r="F211" s="11" t="b">
        <f t="shared" si="10"/>
        <v>0</v>
      </c>
      <c r="G211" s="23" t="str">
        <f t="shared" si="11"/>
        <v>B</v>
      </c>
      <c r="H211" s="11">
        <f>VLOOKUP(B211,NI!C:P,7,FALSE)</f>
        <v>717539</v>
      </c>
      <c r="I211" s="11">
        <f>VLOOKUP(B211,EBITDA!B:O,7,FALSE)</f>
        <v>1556244</v>
      </c>
      <c r="J211" s="11">
        <f>VLOOKUP(B211,EQIT!B:O,7,FALSE)</f>
        <v>4033480</v>
      </c>
      <c r="K211" s="11">
        <f>VLOOKUP(B211,DEBT!B:O,7,FALSE)</f>
        <v>2990200</v>
      </c>
      <c r="L211" s="11">
        <f>VLOOKUP(B211,REV!B:O,7,FALSE)</f>
        <v>7368925</v>
      </c>
      <c r="M211" s="11">
        <f>VLOOKUP(B211,RoA!B:O,7,FALSE)</f>
        <v>9.52</v>
      </c>
      <c r="N211" s="11">
        <f>VLOOKUP(B211,RoE!B:O,7,FALSE)</f>
        <v>17.89</v>
      </c>
      <c r="O211" s="11">
        <f>VLOOKUP(B211,ASSET!B:P,7,FALSE)</f>
        <v>8520630</v>
      </c>
      <c r="P211" s="11">
        <f>VLOOKUP(B211,MCAP!B:P,7,FALSE)</f>
        <v>9213596</v>
      </c>
      <c r="Q211" s="11">
        <f>VLOOKUP(B211,MB!B:O,7,FALSE)</f>
        <v>2.1800000000000002</v>
      </c>
    </row>
    <row r="212" spans="1:17" x14ac:dyDescent="0.3">
      <c r="A212" s="20" t="s">
        <v>282</v>
      </c>
      <c r="B212" s="20">
        <v>905414</v>
      </c>
      <c r="C212" s="21">
        <f>VLOOKUP(B212,'[2]ESGC PORTFOLIO'!B:M,$C$2,FALSE)</f>
        <v>31.168103751465399</v>
      </c>
      <c r="D212" s="21" t="str">
        <f t="shared" si="9"/>
        <v>C</v>
      </c>
      <c r="E212" s="21">
        <f>VLOOKUP(B212,ESG!A:M,'2010'!$E$2,FALSE)</f>
        <v>52.836207502930797</v>
      </c>
      <c r="F212" s="11" t="b">
        <f t="shared" si="10"/>
        <v>0</v>
      </c>
      <c r="G212" s="23" t="str">
        <f t="shared" si="11"/>
        <v>B</v>
      </c>
      <c r="H212" s="11">
        <f>VLOOKUP(B212,NI!C:P,7,FALSE)</f>
        <v>828063</v>
      </c>
      <c r="I212" s="11">
        <f>VLOOKUP(B212,EBITDA!B:O,7,FALSE)</f>
        <v>1817470</v>
      </c>
      <c r="J212" s="11">
        <f>VLOOKUP(B212,EQIT!B:O,7,FALSE)</f>
        <v>2210296</v>
      </c>
      <c r="K212" s="11">
        <f>VLOOKUP(B212,DEBT!B:O,7,FALSE)</f>
        <v>1198265</v>
      </c>
      <c r="L212" s="11">
        <f>VLOOKUP(B212,REV!B:O,7,FALSE)</f>
        <v>6168331</v>
      </c>
      <c r="M212" s="11">
        <f>VLOOKUP(B212,RoA!B:O,7,FALSE)</f>
        <v>13.06</v>
      </c>
      <c r="N212" s="11">
        <f>VLOOKUP(B212,RoE!B:O,7,FALSE)</f>
        <v>40.82</v>
      </c>
      <c r="O212" s="11">
        <f>VLOOKUP(B212,ASSET!B:P,7,FALSE)</f>
        <v>7046561</v>
      </c>
      <c r="P212" s="11">
        <f>VLOOKUP(B212,MCAP!B:P,7,FALSE)</f>
        <v>11200505</v>
      </c>
      <c r="Q212" s="11">
        <f>VLOOKUP(B212,MB!B:O,7,FALSE)</f>
        <v>4.38</v>
      </c>
    </row>
    <row r="213" spans="1:17" x14ac:dyDescent="0.3">
      <c r="A213" s="20" t="s">
        <v>283</v>
      </c>
      <c r="B213" s="20">
        <v>912090</v>
      </c>
      <c r="C213" s="21">
        <f>VLOOKUP(B213,'[2]ESGC PORTFOLIO'!B:M,$C$2,FALSE)</f>
        <v>38.724662162162097</v>
      </c>
      <c r="D213" s="21" t="str">
        <f t="shared" si="9"/>
        <v>C</v>
      </c>
      <c r="E213" s="21">
        <f>VLOOKUP(B213,ESG!A:M,'2010'!$E$2,FALSE)</f>
        <v>72.043918918918905</v>
      </c>
      <c r="F213" s="11" t="b">
        <f t="shared" si="10"/>
        <v>0</v>
      </c>
      <c r="G213" s="23" t="str">
        <f t="shared" si="11"/>
        <v>B</v>
      </c>
      <c r="H213" s="11">
        <f>VLOOKUP(B213,NI!C:P,7,FALSE)</f>
        <v>4267000</v>
      </c>
      <c r="I213" s="11">
        <f>VLOOKUP(B213,EBITDA!B:O,7,FALSE)</f>
        <v>6796000</v>
      </c>
      <c r="J213" s="11">
        <f>VLOOKUP(B213,EQIT!B:O,7,FALSE)</f>
        <v>31226000</v>
      </c>
      <c r="K213" s="11">
        <f>VLOOKUP(B213,DEBT!B:O,7,FALSE)</f>
        <v>8099000</v>
      </c>
      <c r="L213" s="11">
        <f>VLOOKUP(B213,REV!B:O,7,FALSE)</f>
        <v>27447000</v>
      </c>
      <c r="M213" s="11">
        <f>VLOOKUP(B213,RoA!B:O,7,FALSE)</f>
        <v>10.41</v>
      </c>
      <c r="N213" s="11">
        <f>VLOOKUP(B213,RoE!B:O,7,FALSE)</f>
        <v>16.95</v>
      </c>
      <c r="O213" s="11">
        <f>VLOOKUP(B213,ASSET!B:P,7,FALSE)</f>
        <v>51767000</v>
      </c>
      <c r="P213" s="11">
        <f>VLOOKUP(B213,MCAP!B:P,7,FALSE)</f>
        <v>113657814</v>
      </c>
      <c r="Q213" s="11">
        <f>VLOOKUP(B213,MB!B:O,7,FALSE)</f>
        <v>2.58</v>
      </c>
    </row>
    <row r="214" spans="1:17" x14ac:dyDescent="0.3">
      <c r="A214" s="20" t="s">
        <v>292</v>
      </c>
      <c r="B214" s="20">
        <v>905647</v>
      </c>
      <c r="C214" s="21">
        <f>VLOOKUP(B214,'[2]ESGC PORTFOLIO'!B:M,$C$2,FALSE)</f>
        <v>42.8172476586888</v>
      </c>
      <c r="D214" s="21" t="str">
        <f t="shared" si="9"/>
        <v>C</v>
      </c>
      <c r="E214" s="21">
        <f>VLOOKUP(B214,ESG!A:M,'2010'!$E$2,FALSE)</f>
        <v>55.946995317377699</v>
      </c>
      <c r="F214" s="11" t="b">
        <f t="shared" si="10"/>
        <v>0</v>
      </c>
      <c r="G214" s="23" t="str">
        <f t="shared" si="11"/>
        <v>B</v>
      </c>
      <c r="H214" s="11">
        <f>VLOOKUP(B214,NI!C:P,7,FALSE)</f>
        <v>459000</v>
      </c>
      <c r="I214" s="11">
        <f>VLOOKUP(B214,EBITDA!B:O,7,FALSE)</f>
        <v>1522000</v>
      </c>
      <c r="J214" s="11">
        <f>VLOOKUP(B214,EQIT!B:O,7,FALSE)</f>
        <v>6237000</v>
      </c>
      <c r="K214" s="11">
        <f>VLOOKUP(B214,DEBT!B:O,7,FALSE)</f>
        <v>3380000</v>
      </c>
      <c r="L214" s="11">
        <f>VLOOKUP(B214,REV!B:O,7,FALSE)</f>
        <v>12104000</v>
      </c>
      <c r="M214" s="11">
        <f>VLOOKUP(B214,RoA!B:O,7,FALSE)</f>
        <v>3.58</v>
      </c>
      <c r="N214" s="11">
        <f>VLOOKUP(B214,RoE!B:O,7,FALSE)</f>
        <v>7.85</v>
      </c>
      <c r="O214" s="11">
        <f>VLOOKUP(B214,ASSET!B:P,7,FALSE)</f>
        <v>16259000</v>
      </c>
      <c r="P214" s="11">
        <f>VLOOKUP(B214,MCAP!B:P,7,FALSE)</f>
        <v>9701697</v>
      </c>
      <c r="Q214" s="11">
        <f>VLOOKUP(B214,MB!B:O,7,FALSE)</f>
        <v>1.46</v>
      </c>
    </row>
    <row r="215" spans="1:17" x14ac:dyDescent="0.3">
      <c r="A215" s="20" t="s">
        <v>296</v>
      </c>
      <c r="B215" s="20">
        <v>981722</v>
      </c>
      <c r="C215" s="21">
        <f>VLOOKUP(B215,'[2]ESGC PORTFOLIO'!B:M,$C$2,FALSE)</f>
        <v>35.496195369406799</v>
      </c>
      <c r="D215" s="21" t="str">
        <f t="shared" si="9"/>
        <v>C</v>
      </c>
      <c r="E215" s="21">
        <f>VLOOKUP(B215,ESG!A:M,'2010'!$E$2,FALSE)</f>
        <v>62.398640738813697</v>
      </c>
      <c r="F215" s="11" t="b">
        <f t="shared" si="10"/>
        <v>0</v>
      </c>
      <c r="G215" s="23" t="str">
        <f t="shared" si="11"/>
        <v>B</v>
      </c>
      <c r="H215" s="11">
        <f>VLOOKUP(B215,NI!C:P,7,FALSE)</f>
        <v>1273400</v>
      </c>
      <c r="I215" s="11">
        <f>VLOOKUP(B215,EBITDA!B:O,7,FALSE)</f>
        <v>2217300</v>
      </c>
      <c r="J215" s="11">
        <f>VLOOKUP(B215,EQIT!B:O,7,FALSE)</f>
        <v>7173600</v>
      </c>
      <c r="K215" s="11">
        <f>VLOOKUP(B215,DEBT!B:O,7,FALSE)</f>
        <v>1021800</v>
      </c>
      <c r="L215" s="11">
        <f>VLOOKUP(B215,REV!B:O,7,FALSE)</f>
        <v>7320000</v>
      </c>
      <c r="M215" s="11">
        <f>VLOOKUP(B215,RoA!B:O,7,FALSE)</f>
        <v>13.61</v>
      </c>
      <c r="N215" s="11">
        <f>VLOOKUP(B215,RoE!B:O,7,FALSE)</f>
        <v>18.5</v>
      </c>
      <c r="O215" s="11">
        <f>VLOOKUP(B215,ASSET!B:P,7,FALSE)</f>
        <v>10646800</v>
      </c>
      <c r="P215" s="11">
        <f>VLOOKUP(B215,MCAP!B:P,7,FALSE)</f>
        <v>21002070</v>
      </c>
      <c r="Q215" s="11">
        <f>VLOOKUP(B215,MB!B:O,7,FALSE)</f>
        <v>2.7</v>
      </c>
    </row>
    <row r="216" spans="1:17" x14ac:dyDescent="0.3">
      <c r="A216" s="20" t="s">
        <v>305</v>
      </c>
      <c r="B216" s="20">
        <v>906394</v>
      </c>
      <c r="C216" s="21">
        <f>VLOOKUP(B216,'[2]ESGC PORTFOLIO'!B:M,$C$2,FALSE)</f>
        <v>36.497044907648203</v>
      </c>
      <c r="D216" s="21" t="str">
        <f t="shared" si="9"/>
        <v>C</v>
      </c>
      <c r="E216" s="21">
        <f>VLOOKUP(B216,ESG!A:M,'2010'!$E$2,FALSE)</f>
        <v>56.587839815296498</v>
      </c>
      <c r="F216" s="11" t="b">
        <f t="shared" si="10"/>
        <v>0</v>
      </c>
      <c r="G216" s="23" t="str">
        <f t="shared" si="11"/>
        <v>B</v>
      </c>
      <c r="H216" s="11">
        <f>VLOOKUP(B216,NI!C:P,7,FALSE)</f>
        <v>1033100</v>
      </c>
      <c r="I216" s="11">
        <f>VLOOKUP(B216,EBITDA!B:O,7,FALSE)</f>
        <v>2019300</v>
      </c>
      <c r="J216" s="11">
        <f>VLOOKUP(B216,EQIT!B:O,7,FALSE)</f>
        <v>15361000</v>
      </c>
      <c r="K216" s="11">
        <f>VLOOKUP(B216,DEBT!B:O,7,FALSE)</f>
        <v>2137100</v>
      </c>
      <c r="L216" s="11">
        <f>VLOOKUP(B216,REV!B:O,7,FALSE)</f>
        <v>10788700</v>
      </c>
      <c r="M216" s="11">
        <f>VLOOKUP(B216,RoA!B:O,7,FALSE)</f>
        <v>5.08</v>
      </c>
      <c r="N216" s="11">
        <f>VLOOKUP(B216,RoE!B:O,7,FALSE)</f>
        <v>6.73</v>
      </c>
      <c r="O216" s="11">
        <f>VLOOKUP(B216,ASSET!B:P,7,FALSE)</f>
        <v>21349400</v>
      </c>
      <c r="P216" s="11">
        <f>VLOOKUP(B216,MCAP!B:P,7,FALSE)</f>
        <v>21666237</v>
      </c>
      <c r="Q216" s="11">
        <f>VLOOKUP(B216,MB!B:O,7,FALSE)</f>
        <v>1.26</v>
      </c>
    </row>
    <row r="217" spans="1:17" x14ac:dyDescent="0.3">
      <c r="A217" s="20" t="s">
        <v>310</v>
      </c>
      <c r="B217" s="20">
        <v>906643</v>
      </c>
      <c r="C217" s="21">
        <f>VLOOKUP(B217,'[2]ESGC PORTFOLIO'!B:M,$C$2,FALSE)</f>
        <v>33.137931629467602</v>
      </c>
      <c r="D217" s="21" t="str">
        <f t="shared" si="9"/>
        <v>C</v>
      </c>
      <c r="E217" s="21">
        <f>VLOOKUP(B217,ESG!A:M,'2010'!$E$2,FALSE)</f>
        <v>57.602393871180098</v>
      </c>
      <c r="F217" s="11" t="b">
        <f t="shared" si="10"/>
        <v>0</v>
      </c>
      <c r="G217" s="23" t="str">
        <f t="shared" si="11"/>
        <v>B</v>
      </c>
      <c r="H217" s="11">
        <f>VLOOKUP(B217,NI!C:P,7,FALSE)</f>
        <v>780000</v>
      </c>
      <c r="I217" s="11">
        <f>VLOOKUP(B217,EBITDA!B:O,7,FALSE)</f>
        <v>2048000</v>
      </c>
      <c r="J217" s="11">
        <f>VLOOKUP(B217,EQIT!B:O,7,FALSE)</f>
        <v>5166000</v>
      </c>
      <c r="K217" s="11">
        <f>VLOOKUP(B217,DEBT!B:O,7,FALSE)</f>
        <v>2536000</v>
      </c>
      <c r="L217" s="11">
        <f>VLOOKUP(B217,REV!B:O,7,FALSE)</f>
        <v>28403000</v>
      </c>
      <c r="M217" s="11">
        <f>VLOOKUP(B217,RoA!B:O,7,FALSE)</f>
        <v>9.43</v>
      </c>
      <c r="N217" s="11">
        <f>VLOOKUP(B217,RoE!B:O,7,FALSE)</f>
        <v>16.309999999999999</v>
      </c>
      <c r="O217" s="11">
        <f>VLOOKUP(B217,ASSET!B:P,7,FALSE)</f>
        <v>10752000</v>
      </c>
      <c r="P217" s="11">
        <f>VLOOKUP(B217,MCAP!B:P,7,FALSE)</f>
        <v>6491940</v>
      </c>
      <c r="Q217" s="11">
        <f>VLOOKUP(B217,MB!B:O,7,FALSE)</f>
        <v>1.18</v>
      </c>
    </row>
    <row r="218" spans="1:17" x14ac:dyDescent="0.3">
      <c r="A218" s="20" t="s">
        <v>313</v>
      </c>
      <c r="B218" s="20">
        <v>905105</v>
      </c>
      <c r="C218" s="21">
        <f>VLOOKUP(B218,'[2]ESGC PORTFOLIO'!B:M,$C$2,FALSE)</f>
        <v>33.067787460978103</v>
      </c>
      <c r="D218" s="21" t="str">
        <f t="shared" si="9"/>
        <v>C</v>
      </c>
      <c r="E218" s="21">
        <f>VLOOKUP(B218,ESG!A:M,'2010'!$E$2,FALSE)</f>
        <v>65.302241588622906</v>
      </c>
      <c r="F218" s="11" t="b">
        <f t="shared" si="10"/>
        <v>0</v>
      </c>
      <c r="G218" s="23" t="str">
        <f t="shared" si="11"/>
        <v>B</v>
      </c>
      <c r="H218" s="11">
        <f>VLOOKUP(B218,NI!C:P,7,FALSE)</f>
        <v>2780000</v>
      </c>
      <c r="I218" s="11">
        <f>VLOOKUP(B218,EBITDA!B:O,7,FALSE)</f>
        <v>6522000</v>
      </c>
      <c r="J218" s="11">
        <f>VLOOKUP(B218,EQIT!B:O,7,FALSE)</f>
        <v>17763000</v>
      </c>
      <c r="K218" s="11">
        <f>VLOOKUP(B218,DEBT!B:O,7,FALSE)</f>
        <v>9242000</v>
      </c>
      <c r="L218" s="11">
        <f>VLOOKUP(B218,REV!B:O,7,FALSE)</f>
        <v>16965000</v>
      </c>
      <c r="M218" s="11">
        <f>VLOOKUP(B218,RoA!B:O,7,FALSE)</f>
        <v>7.44</v>
      </c>
      <c r="N218" s="11">
        <f>VLOOKUP(B218,RoE!B:O,7,FALSE)</f>
        <v>16.09</v>
      </c>
      <c r="O218" s="11">
        <f>VLOOKUP(B218,ASSET!B:P,7,FALSE)</f>
        <v>43088000</v>
      </c>
      <c r="P218" s="11">
        <f>VLOOKUP(B218,MCAP!B:P,7,FALSE)</f>
        <v>45548494</v>
      </c>
      <c r="Q218" s="11">
        <f>VLOOKUP(B218,MB!B:O,7,FALSE)</f>
        <v>2.2599999999999998</v>
      </c>
    </row>
    <row r="219" spans="1:17" x14ac:dyDescent="0.3">
      <c r="A219" s="20" t="s">
        <v>315</v>
      </c>
      <c r="B219" s="20">
        <v>905122</v>
      </c>
      <c r="C219" s="21">
        <f>VLOOKUP(B219,'[2]ESGC PORTFOLIO'!B:M,$C$2,FALSE)</f>
        <v>48.761701126150101</v>
      </c>
      <c r="D219" s="21" t="str">
        <f t="shared" si="9"/>
        <v>C</v>
      </c>
      <c r="E219" s="21">
        <f>VLOOKUP(B219,ESG!A:M,'2010'!$E$2,FALSE)</f>
        <v>71.765826494724493</v>
      </c>
      <c r="F219" s="11" t="b">
        <f t="shared" si="10"/>
        <v>0</v>
      </c>
      <c r="G219" s="23" t="str">
        <f t="shared" si="11"/>
        <v>B</v>
      </c>
      <c r="H219" s="11">
        <f>VLOOKUP(B219,NI!C:P,7,FALSE)</f>
        <v>4373000</v>
      </c>
      <c r="I219" s="11">
        <f>VLOOKUP(B219,EBITDA!B:O,7,FALSE)</f>
        <v>8644000</v>
      </c>
      <c r="J219" s="11">
        <f>VLOOKUP(B219,EQIT!B:O,7,FALSE)</f>
        <v>21385000</v>
      </c>
      <c r="K219" s="11">
        <f>VLOOKUP(B219,DEBT!B:O,7,FALSE)</f>
        <v>10289000</v>
      </c>
      <c r="L219" s="11">
        <f>VLOOKUP(B219,REV!B:O,7,FALSE)</f>
        <v>54207000</v>
      </c>
      <c r="M219" s="11">
        <f>VLOOKUP(B219,RoA!B:O,7,FALSE)</f>
        <v>8.82</v>
      </c>
      <c r="N219" s="11">
        <f>VLOOKUP(B219,RoE!B:O,7,FALSE)</f>
        <v>21.1</v>
      </c>
      <c r="O219" s="11">
        <f>VLOOKUP(B219,ASSET!B:P,7,FALSE)</f>
        <v>56523000</v>
      </c>
      <c r="P219" s="11">
        <f>VLOOKUP(B219,MCAP!B:P,7,FALSE)</f>
        <v>72522296</v>
      </c>
      <c r="Q219" s="11">
        <f>VLOOKUP(B219,MB!B:O,7,FALSE)</f>
        <v>3.06</v>
      </c>
    </row>
    <row r="220" spans="1:17" x14ac:dyDescent="0.3">
      <c r="A220" s="20" t="s">
        <v>317</v>
      </c>
      <c r="B220" s="20">
        <v>741410</v>
      </c>
      <c r="C220" s="21">
        <f>VLOOKUP(B220,'[2]ESGC PORTFOLIO'!B:M,$C$2,FALSE)</f>
        <v>39.297870631082802</v>
      </c>
      <c r="D220" s="21" t="str">
        <f t="shared" si="9"/>
        <v>C</v>
      </c>
      <c r="E220" s="21">
        <f>VLOOKUP(B220,ESG!A:M,'2010'!$E$2,FALSE)</f>
        <v>64.257505968047994</v>
      </c>
      <c r="F220" s="11" t="b">
        <f t="shared" si="10"/>
        <v>0</v>
      </c>
      <c r="G220" s="23" t="str">
        <f t="shared" si="11"/>
        <v>B</v>
      </c>
      <c r="H220" s="11">
        <f>VLOOKUP(B220,NI!C:P,7,FALSE)</f>
        <v>886100</v>
      </c>
      <c r="I220" s="11">
        <f>VLOOKUP(B220,EBITDA!B:O,7,FALSE)</f>
        <v>1548500</v>
      </c>
      <c r="J220" s="11">
        <f>VLOOKUP(B220,EQIT!B:O,7,FALSE)</f>
        <v>8534000</v>
      </c>
      <c r="K220" s="11">
        <f>VLOOKUP(B220,DEBT!B:O,7,FALSE)</f>
        <v>2856400</v>
      </c>
      <c r="L220" s="11">
        <f>VLOOKUP(B220,REV!B:O,7,FALSE)</f>
        <v>10209100</v>
      </c>
      <c r="M220" s="11">
        <f>VLOOKUP(B220,RoA!B:O,7,FALSE)</f>
        <v>1.75</v>
      </c>
      <c r="N220" s="11">
        <f>VLOOKUP(B220,RoE!B:O,7,FALSE)</f>
        <v>10.64</v>
      </c>
      <c r="O220" s="11">
        <f>VLOOKUP(B220,ASSET!B:P,7,FALSE)</f>
        <v>57307700</v>
      </c>
      <c r="P220" s="11">
        <f>VLOOKUP(B220,MCAP!B:P,7,FALSE)</f>
        <v>7667409</v>
      </c>
      <c r="Q220" s="11" t="e">
        <f>VLOOKUP(B220,MB!B:O,7,FALSE)</f>
        <v>#N/A</v>
      </c>
    </row>
    <row r="221" spans="1:17" x14ac:dyDescent="0.3">
      <c r="A221" s="20" t="s">
        <v>318</v>
      </c>
      <c r="B221" s="20">
        <v>982852</v>
      </c>
      <c r="C221" s="21">
        <f>VLOOKUP(B221,'[2]ESGC PORTFOLIO'!B:M,$C$2,FALSE)</f>
        <v>35.460111241840799</v>
      </c>
      <c r="D221" s="21" t="str">
        <f t="shared" si="9"/>
        <v>C</v>
      </c>
      <c r="E221" s="21">
        <f>VLOOKUP(B221,ESG!A:M,'2010'!$E$2,FALSE)</f>
        <v>64.670222483681698</v>
      </c>
      <c r="F221" s="11" t="b">
        <f t="shared" si="10"/>
        <v>0</v>
      </c>
      <c r="G221" s="23" t="str">
        <f t="shared" si="11"/>
        <v>B</v>
      </c>
      <c r="H221" s="11">
        <f>VLOOKUP(B221,NI!C:P,7,FALSE)</f>
        <v>324000</v>
      </c>
      <c r="I221" s="11">
        <f>VLOOKUP(B221,EBITDA!B:O,7,FALSE)</f>
        <v>3455000</v>
      </c>
      <c r="J221" s="11">
        <f>VLOOKUP(B221,EQIT!B:O,7,FALSE)</f>
        <v>15025000</v>
      </c>
      <c r="K221" s="11">
        <f>VLOOKUP(B221,DEBT!B:O,7,FALSE)</f>
        <v>8337000</v>
      </c>
      <c r="L221" s="11">
        <f>VLOOKUP(B221,REV!B:O,7,FALSE)</f>
        <v>82233000</v>
      </c>
      <c r="M221" s="11">
        <f>VLOOKUP(B221,RoA!B:O,7,FALSE)</f>
        <v>1.74</v>
      </c>
      <c r="N221" s="11">
        <f>VLOOKUP(B221,RoE!B:O,7,FALSE)</f>
        <v>2.1800000000000002</v>
      </c>
      <c r="O221" s="11">
        <f>VLOOKUP(B221,ASSET!B:P,7,FALSE)</f>
        <v>37621000</v>
      </c>
      <c r="P221" s="11">
        <f>VLOOKUP(B221,MCAP!B:P,7,FALSE)</f>
        <v>13141132</v>
      </c>
      <c r="Q221" s="11">
        <f>VLOOKUP(B221,MB!B:O,7,FALSE)</f>
        <v>0.65</v>
      </c>
    </row>
    <row r="222" spans="1:17" x14ac:dyDescent="0.3">
      <c r="A222" s="20" t="s">
        <v>327</v>
      </c>
      <c r="B222" s="20">
        <v>905898</v>
      </c>
      <c r="C222" s="21">
        <f>VLOOKUP(B222,'[2]ESGC PORTFOLIO'!B:M,$C$2,FALSE)</f>
        <v>33.9255506223341</v>
      </c>
      <c r="D222" s="21" t="str">
        <f t="shared" si="9"/>
        <v>C</v>
      </c>
      <c r="E222" s="21">
        <f>VLOOKUP(B222,ESG!A:M,'2010'!$E$2,FALSE)</f>
        <v>58.631243088639998</v>
      </c>
      <c r="F222" s="11" t="b">
        <f t="shared" si="10"/>
        <v>0</v>
      </c>
      <c r="G222" s="23" t="str">
        <f t="shared" si="11"/>
        <v>B</v>
      </c>
      <c r="H222" s="11">
        <f>VLOOKUP(B222,NI!C:P,7,FALSE)</f>
        <v>499424</v>
      </c>
      <c r="I222" s="11">
        <f>VLOOKUP(B222,EBITDA!B:O,7,FALSE)</f>
        <v>1011825</v>
      </c>
      <c r="J222" s="11">
        <f>VLOOKUP(B222,EQIT!B:O,7,FALSE)</f>
        <v>2205216</v>
      </c>
      <c r="K222" s="11">
        <f>VLOOKUP(B222,DEBT!B:O,7,FALSE)</f>
        <v>494274</v>
      </c>
      <c r="L222" s="11">
        <f>VLOOKUP(B222,REV!B:O,7,FALSE)</f>
        <v>7182158</v>
      </c>
      <c r="M222" s="11">
        <f>VLOOKUP(B222,RoA!B:O,7,FALSE)</f>
        <v>13.52</v>
      </c>
      <c r="N222" s="11">
        <f>VLOOKUP(B222,RoE!B:O,7,FALSE)</f>
        <v>22.86</v>
      </c>
      <c r="O222" s="11">
        <f>VLOOKUP(B222,ASSET!B:P,7,FALSE)</f>
        <v>3817133</v>
      </c>
      <c r="P222" s="11">
        <f>VLOOKUP(B222,MCAP!B:P,7,FALSE)</f>
        <v>9581768</v>
      </c>
      <c r="Q222" s="11">
        <f>VLOOKUP(B222,MB!B:O,7,FALSE)</f>
        <v>3.89</v>
      </c>
    </row>
    <row r="223" spans="1:17" x14ac:dyDescent="0.3">
      <c r="A223" s="20" t="s">
        <v>330</v>
      </c>
      <c r="B223" s="20">
        <v>921964</v>
      </c>
      <c r="C223" s="21">
        <f>VLOOKUP(B223,'[2]ESGC PORTFOLIO'!B:M,$C$2,FALSE)</f>
        <v>37.709214881732201</v>
      </c>
      <c r="D223" s="21" t="str">
        <f t="shared" si="9"/>
        <v>C</v>
      </c>
      <c r="E223" s="21">
        <f>VLOOKUP(B223,ESG!A:M,'2010'!$E$2,FALSE)</f>
        <v>74.830194469346907</v>
      </c>
      <c r="F223" s="11" t="b">
        <f t="shared" si="10"/>
        <v>0</v>
      </c>
      <c r="G223" s="23" t="str">
        <f t="shared" si="11"/>
        <v>B</v>
      </c>
      <c r="H223" s="11">
        <f>VLOOKUP(B223,NI!C:P,7,FALSE)</f>
        <v>3963000</v>
      </c>
      <c r="I223" s="11">
        <f>VLOOKUP(B223,EBITDA!B:O,7,FALSE)</f>
        <v>8356000</v>
      </c>
      <c r="J223" s="11">
        <f>VLOOKUP(B223,EQIT!B:O,7,FALSE)</f>
        <v>37519000</v>
      </c>
      <c r="K223" s="11">
        <f>VLOOKUP(B223,DEBT!B:O,7,FALSE)</f>
        <v>12704000</v>
      </c>
      <c r="L223" s="11">
        <f>VLOOKUP(B223,REV!B:O,7,FALSE)</f>
        <v>38063000</v>
      </c>
      <c r="M223" s="11">
        <f>VLOOKUP(B223,RoA!B:O,7,FALSE)</f>
        <v>6.44</v>
      </c>
      <c r="N223" s="11">
        <f>VLOOKUP(B223,RoE!B:O,7,FALSE)</f>
        <v>11.12</v>
      </c>
      <c r="O223" s="11">
        <f>VLOOKUP(B223,ASSET!B:P,7,FALSE)</f>
        <v>69206000</v>
      </c>
      <c r="P223" s="11">
        <f>VLOOKUP(B223,MCAP!B:P,7,FALSE)</f>
        <v>71152719</v>
      </c>
      <c r="Q223" s="11">
        <f>VLOOKUP(B223,MB!B:O,7,FALSE)</f>
        <v>1.82</v>
      </c>
    </row>
    <row r="224" spans="1:17" x14ac:dyDescent="0.3">
      <c r="A224" s="20" t="s">
        <v>338</v>
      </c>
      <c r="B224" s="20">
        <v>904869</v>
      </c>
      <c r="C224" s="21">
        <f>VLOOKUP(B224,'[2]ESGC PORTFOLIO'!B:M,$C$2,FALSE)</f>
        <v>35.5537786160249</v>
      </c>
      <c r="D224" s="21" t="str">
        <f t="shared" si="9"/>
        <v>C</v>
      </c>
      <c r="E224" s="21">
        <f>VLOOKUP(B224,ESG!A:M,'2010'!$E$2,FALSE)</f>
        <v>68.607557232049899</v>
      </c>
      <c r="F224" s="11" t="b">
        <f t="shared" si="10"/>
        <v>0</v>
      </c>
      <c r="G224" s="23" t="str">
        <f t="shared" si="11"/>
        <v>B</v>
      </c>
      <c r="H224" s="11">
        <f>VLOOKUP(B224,NI!C:P,7,FALSE)</f>
        <v>619000</v>
      </c>
      <c r="I224" s="11">
        <f>VLOOKUP(B224,EBITDA!B:O,7,FALSE)</f>
        <v>1366000</v>
      </c>
      <c r="J224" s="11">
        <f>VLOOKUP(B224,EQIT!B:O,7,FALSE)</f>
        <v>4226000</v>
      </c>
      <c r="K224" s="11">
        <f>VLOOKUP(B224,DEBT!B:O,7,FALSE)</f>
        <v>2509000</v>
      </c>
      <c r="L224" s="11">
        <f>VLOOKUP(B224,REV!B:O,7,FALSE)</f>
        <v>18366000</v>
      </c>
      <c r="M224" s="11">
        <f>VLOOKUP(B224,RoA!B:O,7,FALSE)</f>
        <v>5.21</v>
      </c>
      <c r="N224" s="11">
        <f>VLOOKUP(B224,RoE!B:O,7,FALSE)</f>
        <v>15.69</v>
      </c>
      <c r="O224" s="11">
        <f>VLOOKUP(B224,ASSET!B:P,7,FALSE)</f>
        <v>14279000</v>
      </c>
      <c r="P224" s="11">
        <f>VLOOKUP(B224,MCAP!B:P,7,FALSE)</f>
        <v>6751080</v>
      </c>
      <c r="Q224" s="11">
        <f>VLOOKUP(B224,MB!B:O,7,FALSE)</f>
        <v>1.44</v>
      </c>
    </row>
    <row r="225" spans="1:17" x14ac:dyDescent="0.3">
      <c r="A225" s="20" t="s">
        <v>340</v>
      </c>
      <c r="B225" s="20" t="s">
        <v>373</v>
      </c>
      <c r="C225" s="21">
        <f>VLOOKUP(B225,'[2]ESGC PORTFOLIO'!B:M,$C$2,FALSE)</f>
        <v>30.265073529411701</v>
      </c>
      <c r="D225" s="21" t="str">
        <f t="shared" si="9"/>
        <v>C</v>
      </c>
      <c r="E225" s="21">
        <f>VLOOKUP(B225,ESG!A:M,'2010'!$E$2,FALSE)</f>
        <v>52.8095588235294</v>
      </c>
      <c r="F225" s="11" t="b">
        <f t="shared" si="10"/>
        <v>0</v>
      </c>
      <c r="G225" s="23" t="str">
        <f t="shared" si="11"/>
        <v>B</v>
      </c>
      <c r="H225" s="11">
        <f>VLOOKUP(B225,NI!C:P,7,FALSE)</f>
        <v>455000</v>
      </c>
      <c r="I225" s="11">
        <f>VLOOKUP(B225,EBITDA!B:O,7,FALSE)</f>
        <v>898000</v>
      </c>
      <c r="J225" s="11">
        <f>VLOOKUP(B225,EQIT!B:O,7,FALSE)</f>
        <v>2577000</v>
      </c>
      <c r="K225" s="11">
        <f>VLOOKUP(B225,DEBT!B:O,7,FALSE)</f>
        <v>2290000</v>
      </c>
      <c r="L225" s="11">
        <f>VLOOKUP(B225,REV!B:O,7,FALSE)</f>
        <v>3339000</v>
      </c>
      <c r="M225" s="11">
        <f>VLOOKUP(B225,RoA!B:O,7,FALSE)</f>
        <v>3.58</v>
      </c>
      <c r="N225" s="11">
        <f>VLOOKUP(B225,RoE!B:O,7,FALSE)</f>
        <v>19.13</v>
      </c>
      <c r="O225" s="11">
        <f>VLOOKUP(B225,ASSET!B:P,7,FALSE)</f>
        <v>15840000</v>
      </c>
      <c r="P225" s="11">
        <f>VLOOKUP(B225,MCAP!B:P,7,FALSE)</f>
        <v>5916101</v>
      </c>
      <c r="Q225" s="11">
        <f>VLOOKUP(B225,MB!B:O,7,FALSE)</f>
        <v>2.06</v>
      </c>
    </row>
    <row r="226" spans="1:17" x14ac:dyDescent="0.3">
      <c r="A226" s="20" t="s">
        <v>344</v>
      </c>
      <c r="B226" s="20">
        <v>543542</v>
      </c>
      <c r="C226" s="21">
        <f>VLOOKUP(B226,'[2]ESGC PORTFOLIO'!B:M,$C$2,FALSE)</f>
        <v>43.740853360687701</v>
      </c>
      <c r="D226" s="21" t="str">
        <f t="shared" si="9"/>
        <v>C</v>
      </c>
      <c r="E226" s="21">
        <f>VLOOKUP(B226,ESG!A:M,'2010'!$E$2,FALSE)</f>
        <v>64.981706721375502</v>
      </c>
      <c r="F226" s="11" t="b">
        <f t="shared" si="10"/>
        <v>0</v>
      </c>
      <c r="G226" s="23" t="str">
        <f t="shared" si="11"/>
        <v>B</v>
      </c>
      <c r="H226" s="11">
        <f>VLOOKUP(B226,NI!C:P,7,FALSE)</f>
        <v>357484</v>
      </c>
      <c r="I226" s="11">
        <f>VLOOKUP(B226,EBITDA!B:O,7,FALSE)</f>
        <v>512858</v>
      </c>
      <c r="J226" s="11">
        <f>VLOOKUP(B226,EQIT!B:O,7,FALSE)</f>
        <v>2120470</v>
      </c>
      <c r="K226" s="11">
        <f>VLOOKUP(B226,DEBT!B:O,7,FALSE)</f>
        <v>354798</v>
      </c>
      <c r="L226" s="11">
        <f>VLOOKUP(B226,REV!B:O,7,FALSE)</f>
        <v>1833554</v>
      </c>
      <c r="M226" s="11">
        <f>VLOOKUP(B226,RoA!B:O,7,FALSE)</f>
        <v>12.77</v>
      </c>
      <c r="N226" s="11">
        <f>VLOOKUP(B226,RoE!B:O,7,FALSE)</f>
        <v>17.57</v>
      </c>
      <c r="O226" s="11">
        <f>VLOOKUP(B226,ASSET!B:P,7,FALSE)</f>
        <v>3120627</v>
      </c>
      <c r="P226" s="11">
        <f>VLOOKUP(B226,MCAP!B:P,7,FALSE)</f>
        <v>7925653</v>
      </c>
      <c r="Q226" s="11">
        <f>VLOOKUP(B226,MB!B:O,7,FALSE)</f>
        <v>2.81</v>
      </c>
    </row>
    <row r="227" spans="1:17" x14ac:dyDescent="0.3">
      <c r="A227" s="20" t="s">
        <v>345</v>
      </c>
      <c r="B227" s="20">
        <v>878574</v>
      </c>
      <c r="C227" s="21">
        <f>VLOOKUP(B227,'[2]ESGC PORTFOLIO'!B:M,$C$2,FALSE)</f>
        <v>39.362574946732103</v>
      </c>
      <c r="D227" s="21" t="str">
        <f t="shared" si="9"/>
        <v>C</v>
      </c>
      <c r="E227" s="21">
        <f>VLOOKUP(B227,ESG!A:M,'2010'!$E$2,FALSE)</f>
        <v>71.582292750606996</v>
      </c>
      <c r="F227" s="11" t="b">
        <f t="shared" si="10"/>
        <v>0</v>
      </c>
      <c r="G227" s="23" t="str">
        <f t="shared" si="11"/>
        <v>B</v>
      </c>
      <c r="H227" s="11">
        <f>VLOOKUP(B227,NI!C:P,7,FALSE)</f>
        <v>1158000</v>
      </c>
      <c r="I227" s="11">
        <f>VLOOKUP(B227,EBITDA!B:O,7,FALSE)</f>
        <v>2369000</v>
      </c>
      <c r="J227" s="11">
        <f>VLOOKUP(B227,EQIT!B:O,7,FALSE)</f>
        <v>1576000</v>
      </c>
      <c r="K227" s="11">
        <f>VLOOKUP(B227,DEBT!B:O,7,FALSE)</f>
        <v>3557000</v>
      </c>
      <c r="L227" s="11">
        <f>VLOOKUP(B227,REV!B:O,7,FALSE)</f>
        <v>11343000</v>
      </c>
      <c r="M227" s="11">
        <f>VLOOKUP(B227,RoA!B:O,7,FALSE)</f>
        <v>17.600000000000001</v>
      </c>
      <c r="N227" s="11">
        <f>VLOOKUP(B227,RoE!B:O,7,FALSE)</f>
        <v>89.04</v>
      </c>
      <c r="O227" s="11">
        <f>VLOOKUP(B227,ASSET!B:P,7,FALSE)</f>
        <v>7950000</v>
      </c>
      <c r="P227" s="11">
        <f>VLOOKUP(B227,MCAP!B:P,7,FALSE)</f>
        <v>23004450</v>
      </c>
      <c r="Q227" s="11">
        <f>VLOOKUP(B227,MB!B:O,7,FALSE)</f>
        <v>13.8</v>
      </c>
    </row>
    <row r="228" spans="1:17" x14ac:dyDescent="0.3">
      <c r="A228" s="20" t="s">
        <v>346</v>
      </c>
      <c r="B228" s="20" t="s">
        <v>375</v>
      </c>
      <c r="C228" s="21">
        <f>VLOOKUP(B228,'[2]ESGC PORTFOLIO'!B:M,$C$2,FALSE)</f>
        <v>41.6118667078564</v>
      </c>
      <c r="D228" s="21" t="str">
        <f t="shared" si="9"/>
        <v>C</v>
      </c>
      <c r="E228" s="21">
        <f>VLOOKUP(B228,ESG!A:M,'2010'!$E$2,FALSE)</f>
        <v>66.8174834157128</v>
      </c>
      <c r="F228" s="11" t="b">
        <f t="shared" si="10"/>
        <v>0</v>
      </c>
      <c r="G228" s="23" t="str">
        <f t="shared" si="11"/>
        <v>B</v>
      </c>
      <c r="H228" s="11">
        <f>VLOOKUP(B228,NI!C:P,7,FALSE)</f>
        <v>596900</v>
      </c>
      <c r="I228" s="11">
        <f>VLOOKUP(B228,EBITDA!B:O,7,FALSE)</f>
        <v>1256900</v>
      </c>
      <c r="J228" s="11">
        <f>VLOOKUP(B228,EQIT!B:O,7,FALSE)</f>
        <v>5771300</v>
      </c>
      <c r="K228" s="11">
        <f>VLOOKUP(B228,DEBT!B:O,7,FALSE)</f>
        <v>1142100</v>
      </c>
      <c r="L228" s="11">
        <f>VLOOKUP(B228,REV!B:O,7,FALSE)</f>
        <v>4220200</v>
      </c>
      <c r="M228" s="11">
        <f>VLOOKUP(B228,RoA!B:O,7,FALSE)</f>
        <v>8.0299999999999994</v>
      </c>
      <c r="N228" s="11">
        <f>VLOOKUP(B228,RoE!B:O,7,FALSE)</f>
        <v>10.46</v>
      </c>
      <c r="O228" s="11">
        <f>VLOOKUP(B228,ASSET!B:P,7,FALSE)</f>
        <v>7999900</v>
      </c>
      <c r="P228" s="11">
        <f>VLOOKUP(B228,MCAP!B:P,7,FALSE)</f>
        <v>10499808</v>
      </c>
      <c r="Q228" s="11">
        <f>VLOOKUP(B228,MB!B:O,7,FALSE)</f>
        <v>1.8</v>
      </c>
    </row>
    <row r="229" spans="1:17" x14ac:dyDescent="0.3">
      <c r="A229" s="20" t="s">
        <v>3</v>
      </c>
      <c r="B229" s="20">
        <v>312367</v>
      </c>
      <c r="C229" s="21">
        <f>VLOOKUP(B229,'[2]ESGC PORTFOLIO'!B:M,$C$2,FALSE)</f>
        <v>33.580173647242397</v>
      </c>
      <c r="D229" s="21" t="str">
        <f t="shared" si="9"/>
        <v>C</v>
      </c>
      <c r="E229" s="21">
        <f>VLOOKUP(B229,ESG!A:M,'2010'!$E$2,FALSE)</f>
        <v>39.0353472944849</v>
      </c>
      <c r="F229" s="11" t="b">
        <f t="shared" si="10"/>
        <v>0</v>
      </c>
      <c r="G229" s="23" t="str">
        <f t="shared" si="11"/>
        <v>C</v>
      </c>
      <c r="H229" s="11">
        <f>VLOOKUP(B229,NI!C:P,7,FALSE)</f>
        <v>414000</v>
      </c>
      <c r="I229" s="11">
        <f>VLOOKUP(B229,EBITDA!B:O,7,FALSE)</f>
        <v>695000</v>
      </c>
      <c r="J229" s="11">
        <f>VLOOKUP(B229,EQIT!B:O,7,FALSE)</f>
        <v>10203000</v>
      </c>
      <c r="K229" s="11">
        <f>VLOOKUP(B229,DEBT!B:O,7,FALSE)</f>
        <v>0</v>
      </c>
      <c r="L229" s="11">
        <f>VLOOKUP(B229,REV!B:O,7,FALSE)</f>
        <v>4447000</v>
      </c>
      <c r="M229" s="11">
        <f>VLOOKUP(B229,RoA!B:O,7,FALSE)</f>
        <v>3.07</v>
      </c>
      <c r="N229" s="11">
        <f>VLOOKUP(B229,RoE!B:O,7,FALSE)</f>
        <v>3.95</v>
      </c>
      <c r="O229" s="11">
        <f>VLOOKUP(B229,ASSET!B:P,7,FALSE)</f>
        <v>13406000</v>
      </c>
      <c r="P229" s="11">
        <f>VLOOKUP(B229,MCAP!B:P,7,FALSE)</f>
        <v>14720499</v>
      </c>
      <c r="Q229" s="11">
        <f>VLOOKUP(B229,MB!B:O,7,FALSE)</f>
        <v>1.31</v>
      </c>
    </row>
    <row r="230" spans="1:17" x14ac:dyDescent="0.3">
      <c r="A230" s="20" t="s">
        <v>5</v>
      </c>
      <c r="B230" s="20" t="s">
        <v>351</v>
      </c>
      <c r="C230" s="21">
        <f>VLOOKUP(B230,'[2]ESGC PORTFOLIO'!B:M,$C$2,FALSE)</f>
        <v>46.1303152492668</v>
      </c>
      <c r="D230" s="21" t="str">
        <f t="shared" si="9"/>
        <v>C</v>
      </c>
      <c r="E230" s="21">
        <f>VLOOKUP(B230,ESG!A:M,'2010'!$E$2,FALSE)</f>
        <v>46.1303152492668</v>
      </c>
      <c r="F230" s="11" t="b">
        <f t="shared" si="10"/>
        <v>1</v>
      </c>
      <c r="G230" s="23" t="str">
        <f t="shared" si="11"/>
        <v>C</v>
      </c>
      <c r="H230" s="11">
        <f>VLOOKUP(B230,NI!C:P,7,FALSE)</f>
        <v>344501</v>
      </c>
      <c r="I230" s="11">
        <f>VLOOKUP(B230,EBITDA!B:O,7,FALSE)</f>
        <v>741174</v>
      </c>
      <c r="J230" s="11">
        <f>VLOOKUP(B230,EQIT!B:O,7,FALSE)</f>
        <v>1039374</v>
      </c>
      <c r="K230" s="11">
        <f>VLOOKUP(B230,DEBT!B:O,7,FALSE)</f>
        <v>311380</v>
      </c>
      <c r="L230" s="11">
        <f>VLOOKUP(B230,REV!B:O,7,FALSE)</f>
        <v>5925203</v>
      </c>
      <c r="M230" s="11">
        <f>VLOOKUP(B230,RoA!B:O,7,FALSE)</f>
        <v>11.12</v>
      </c>
      <c r="N230" s="11">
        <f>VLOOKUP(B230,RoE!B:O,7,FALSE)</f>
        <v>29.68</v>
      </c>
      <c r="O230" s="11">
        <f>VLOOKUP(B230,ASSET!B:P,7,FALSE)</f>
        <v>3354217</v>
      </c>
      <c r="P230" s="11">
        <f>VLOOKUP(B230,MCAP!B:P,7,FALSE)</f>
        <v>5421389</v>
      </c>
      <c r="Q230" s="11">
        <f>VLOOKUP(B230,MB!B:O,7,FALSE)</f>
        <v>4.8</v>
      </c>
    </row>
    <row r="231" spans="1:17" x14ac:dyDescent="0.3">
      <c r="A231" s="20" t="s">
        <v>11</v>
      </c>
      <c r="B231" s="20">
        <v>277355</v>
      </c>
      <c r="C231" s="21">
        <f>VLOOKUP(B231,'[2]ESGC PORTFOLIO'!B:M,$C$2,FALSE)</f>
        <v>37.963870058494798</v>
      </c>
      <c r="D231" s="21" t="str">
        <f t="shared" si="9"/>
        <v>C</v>
      </c>
      <c r="E231" s="21">
        <f>VLOOKUP(B231,ESG!A:M,'2010'!$E$2,FALSE)</f>
        <v>37.963870058494798</v>
      </c>
      <c r="F231" s="11" t="b">
        <f t="shared" si="10"/>
        <v>1</v>
      </c>
      <c r="G231" s="23" t="str">
        <f t="shared" si="11"/>
        <v>C</v>
      </c>
      <c r="H231" s="11">
        <f>VLOOKUP(B231,NI!C:P,7,FALSE)</f>
        <v>171220</v>
      </c>
      <c r="I231" s="11">
        <f>VLOOKUP(B231,EBITDA!B:O,7,FALSE)</f>
        <v>407311</v>
      </c>
      <c r="J231" s="11">
        <f>VLOOKUP(B231,EQIT!B:O,7,FALSE)</f>
        <v>2177605</v>
      </c>
      <c r="K231" s="11">
        <f>VLOOKUP(B231,DEBT!B:O,7,FALSE)</f>
        <v>0</v>
      </c>
      <c r="L231" s="11">
        <f>VLOOKUP(B231,REV!B:O,7,FALSE)</f>
        <v>1023586</v>
      </c>
      <c r="M231" s="11">
        <f>VLOOKUP(B231,RoA!B:O,7,FALSE)</f>
        <v>8.1300000000000008</v>
      </c>
      <c r="N231" s="11">
        <f>VLOOKUP(B231,RoE!B:O,7,FALSE)</f>
        <v>8.74</v>
      </c>
      <c r="O231" s="11">
        <f>VLOOKUP(B231,ASSET!B:P,7,FALSE)</f>
        <v>2277450</v>
      </c>
      <c r="P231" s="11">
        <f>VLOOKUP(B231,MCAP!B:P,7,FALSE)</f>
        <v>8779689</v>
      </c>
      <c r="Q231" s="11">
        <f>VLOOKUP(B231,MB!B:O,7,FALSE)</f>
        <v>4.4000000000000004</v>
      </c>
    </row>
    <row r="232" spans="1:17" x14ac:dyDescent="0.3">
      <c r="A232" s="20" t="s">
        <v>13</v>
      </c>
      <c r="B232" s="20">
        <v>325596</v>
      </c>
      <c r="C232" s="21">
        <f>VLOOKUP(B232,'[2]ESGC PORTFOLIO'!B:M,$C$2,FALSE)</f>
        <v>31.525402046783601</v>
      </c>
      <c r="D232" s="21" t="str">
        <f t="shared" si="9"/>
        <v>C</v>
      </c>
      <c r="E232" s="21">
        <f>VLOOKUP(B232,ESG!A:M,'2010'!$E$2,FALSE)</f>
        <v>39.3665935672514</v>
      </c>
      <c r="F232" s="11" t="b">
        <f t="shared" si="10"/>
        <v>0</v>
      </c>
      <c r="G232" s="23" t="str">
        <f t="shared" si="11"/>
        <v>C</v>
      </c>
      <c r="H232" s="11">
        <f>VLOOKUP(B232,NI!C:P,7,FALSE)</f>
        <v>184400</v>
      </c>
      <c r="I232" s="11">
        <f>VLOOKUP(B232,EBITDA!B:O,7,FALSE)</f>
        <v>615000</v>
      </c>
      <c r="J232" s="11">
        <f>VLOOKUP(B232,EQIT!B:O,7,FALSE)</f>
        <v>3281700</v>
      </c>
      <c r="K232" s="11">
        <f>VLOOKUP(B232,DEBT!B:O,7,FALSE)</f>
        <v>1016100</v>
      </c>
      <c r="L232" s="11">
        <f>VLOOKUP(B232,REV!B:O,7,FALSE)</f>
        <v>3566900</v>
      </c>
      <c r="M232" s="11">
        <f>VLOOKUP(B232,RoA!B:O,7,FALSE)</f>
        <v>4.17</v>
      </c>
      <c r="N232" s="11">
        <f>VLOOKUP(B232,RoE!B:O,7,FALSE)</f>
        <v>5.85</v>
      </c>
      <c r="O232" s="11">
        <f>VLOOKUP(B232,ASSET!B:P,7,FALSE)</f>
        <v>5686300</v>
      </c>
      <c r="P232" s="11">
        <f>VLOOKUP(B232,MCAP!B:P,7,FALSE)</f>
        <v>6497570</v>
      </c>
      <c r="Q232" s="11">
        <f>VLOOKUP(B232,MB!B:O,7,FALSE)</f>
        <v>1.67</v>
      </c>
    </row>
    <row r="233" spans="1:17" x14ac:dyDescent="0.3">
      <c r="A233" s="20" t="s">
        <v>18</v>
      </c>
      <c r="B233" s="20">
        <v>891399</v>
      </c>
      <c r="C233" s="21">
        <f>VLOOKUP(B233,'[2]ESGC PORTFOLIO'!B:M,$C$2,FALSE)</f>
        <v>32.044996417871502</v>
      </c>
      <c r="D233" s="21" t="str">
        <f t="shared" si="9"/>
        <v>C</v>
      </c>
      <c r="E233" s="21">
        <f>VLOOKUP(B233,ESG!A:M,'2010'!$E$2,FALSE)</f>
        <v>32.044996417871502</v>
      </c>
      <c r="F233" s="11" t="b">
        <f t="shared" si="10"/>
        <v>1</v>
      </c>
      <c r="G233" s="23" t="str">
        <f t="shared" si="11"/>
        <v>C</v>
      </c>
      <c r="H233" s="11">
        <f>VLOOKUP(B233,NI!C:P,7,FALSE)</f>
        <v>1152000</v>
      </c>
      <c r="I233" s="11">
        <f>VLOOKUP(B233,EBITDA!B:O,7,FALSE)</f>
        <v>2193000</v>
      </c>
      <c r="J233" s="11">
        <f>VLOOKUP(B233,EQIT!B:O,7,FALSE)</f>
        <v>6864000</v>
      </c>
      <c r="K233" s="11">
        <f>VLOOKUP(B233,DEBT!B:O,7,FALSE)</f>
        <v>865000</v>
      </c>
      <c r="L233" s="11">
        <f>VLOOKUP(B233,REV!B:O,7,FALSE)</f>
        <v>34204000</v>
      </c>
      <c r="M233" s="11">
        <f>VLOOKUP(B233,RoA!B:O,7,FALSE)</f>
        <v>7.23</v>
      </c>
      <c r="N233" s="11">
        <f>VLOOKUP(B233,RoE!B:O,7,FALSE)</f>
        <v>19.010000000000002</v>
      </c>
      <c r="O233" s="11">
        <f>VLOOKUP(B233,ASSET!B:P,7,FALSE)</f>
        <v>18775000</v>
      </c>
      <c r="P233" s="11">
        <f>VLOOKUP(B233,MCAP!B:P,7,FALSE)</f>
        <v>81180000</v>
      </c>
      <c r="Q233" s="11">
        <f>VLOOKUP(B233,MB!B:O,7,FALSE)</f>
        <v>9.8699999999999992</v>
      </c>
    </row>
    <row r="234" spans="1:17" x14ac:dyDescent="0.3">
      <c r="A234" s="20" t="s">
        <v>19</v>
      </c>
      <c r="B234" s="20">
        <v>670942</v>
      </c>
      <c r="C234" s="21">
        <f>VLOOKUP(B234,'[2]ESGC PORTFOLIO'!B:M,$C$2,FALSE)</f>
        <v>43.739700158014401</v>
      </c>
      <c r="D234" s="21" t="str">
        <f t="shared" si="9"/>
        <v>C</v>
      </c>
      <c r="E234" s="21">
        <f>VLOOKUP(B234,ESG!A:M,'2010'!$E$2,FALSE)</f>
        <v>43.739700158014401</v>
      </c>
      <c r="F234" s="11" t="b">
        <f t="shared" si="10"/>
        <v>1</v>
      </c>
      <c r="G234" s="23" t="str">
        <f t="shared" si="11"/>
        <v>C</v>
      </c>
      <c r="H234" s="11">
        <f>VLOOKUP(B234,NI!C:P,7,FALSE)</f>
        <v>139000</v>
      </c>
      <c r="I234" s="11">
        <f>VLOOKUP(B234,EBITDA!B:O,7,FALSE)</f>
        <v>1758000</v>
      </c>
      <c r="J234" s="11">
        <f>VLOOKUP(B234,EQIT!B:O,7,FALSE)</f>
        <v>7730000</v>
      </c>
      <c r="K234" s="11">
        <f>VLOOKUP(B234,DEBT!B:O,7,FALSE)</f>
        <v>7737000</v>
      </c>
      <c r="L234" s="11">
        <f>VLOOKUP(B234,REV!B:O,7,FALSE)</f>
        <v>7638000</v>
      </c>
      <c r="M234" s="11">
        <f>VLOOKUP(B234,RoA!B:O,7,FALSE)</f>
        <v>1.81</v>
      </c>
      <c r="N234" s="11" t="str">
        <f>VLOOKUP(B234,RoE!B:O,7,FALSE)</f>
        <v>NA</v>
      </c>
      <c r="O234" s="11">
        <f>VLOOKUP(B234,ASSET!B:P,7,FALSE)</f>
        <v>23515000</v>
      </c>
      <c r="P234" s="11">
        <f>VLOOKUP(B234,MCAP!B:P,7,FALSE)</f>
        <v>6776876</v>
      </c>
      <c r="Q234" s="11">
        <f>VLOOKUP(B234,MB!B:O,7,FALSE)</f>
        <v>0.85</v>
      </c>
    </row>
    <row r="235" spans="1:17" x14ac:dyDescent="0.3">
      <c r="A235" s="20" t="s">
        <v>25</v>
      </c>
      <c r="B235" s="20">
        <v>154680</v>
      </c>
      <c r="C235" s="21">
        <f>VLOOKUP(B235,'[2]ESGC PORTFOLIO'!B:M,$C$2,FALSE)</f>
        <v>33.915146053218301</v>
      </c>
      <c r="D235" s="21" t="str">
        <f t="shared" si="9"/>
        <v>C</v>
      </c>
      <c r="E235" s="21">
        <f>VLOOKUP(B235,ESG!A:M,'2010'!$E$2,FALSE)</f>
        <v>33.915146053218301</v>
      </c>
      <c r="F235" s="11" t="b">
        <f t="shared" si="10"/>
        <v>1</v>
      </c>
      <c r="G235" s="23" t="str">
        <f t="shared" si="11"/>
        <v>C</v>
      </c>
      <c r="H235" s="11">
        <f>VLOOKUP(B235,NI!C:P,7,FALSE)</f>
        <v>636748</v>
      </c>
      <c r="I235" s="11">
        <f>VLOOKUP(B235,EBITDA!B:O,7,FALSE)</f>
        <v>1206746</v>
      </c>
      <c r="J235" s="11">
        <f>VLOOKUP(B235,EQIT!B:O,7,FALSE)</f>
        <v>2954297</v>
      </c>
      <c r="K235" s="11">
        <f>VLOOKUP(B235,DEBT!B:O,7,FALSE)</f>
        <v>1343580</v>
      </c>
      <c r="L235" s="11">
        <f>VLOOKUP(B235,REV!B:O,7,FALSE)</f>
        <v>77953979</v>
      </c>
      <c r="M235" s="11">
        <f>VLOOKUP(B235,RoA!B:O,7,FALSE)</f>
        <v>4.8899999999999997</v>
      </c>
      <c r="N235" s="11">
        <f>VLOOKUP(B235,RoE!B:O,7,FALSE)</f>
        <v>22.46</v>
      </c>
      <c r="O235" s="11">
        <f>VLOOKUP(B235,ASSET!B:P,7,FALSE)</f>
        <v>14434843</v>
      </c>
      <c r="P235" s="11">
        <f>VLOOKUP(B235,MCAP!B:P,7,FALSE)</f>
        <v>9469023</v>
      </c>
      <c r="Q235" s="11">
        <f>VLOOKUP(B235,MB!B:O,7,FALSE)</f>
        <v>2.89</v>
      </c>
    </row>
    <row r="236" spans="1:17" x14ac:dyDescent="0.3">
      <c r="A236" s="20" t="s">
        <v>27</v>
      </c>
      <c r="B236" s="20">
        <v>546075</v>
      </c>
      <c r="C236" s="21">
        <f>VLOOKUP(B236,'[2]ESGC PORTFOLIO'!B:M,$C$2,FALSE)</f>
        <v>34.692388209680097</v>
      </c>
      <c r="D236" s="21" t="str">
        <f t="shared" si="9"/>
        <v>C</v>
      </c>
      <c r="E236" s="21">
        <f>VLOOKUP(B236,ESG!A:M,'2010'!$E$2,FALSE)</f>
        <v>34.692388209680097</v>
      </c>
      <c r="F236" s="11" t="b">
        <f t="shared" si="10"/>
        <v>1</v>
      </c>
      <c r="G236" s="23" t="str">
        <f t="shared" si="11"/>
        <v>C</v>
      </c>
      <c r="H236" s="11">
        <f>VLOOKUP(B236,NI!C:P,7,FALSE)</f>
        <v>496405</v>
      </c>
      <c r="I236" s="11">
        <f>VLOOKUP(B236,EBITDA!B:O,7,FALSE)</f>
        <v>807275</v>
      </c>
      <c r="J236" s="11">
        <f>VLOOKUP(B236,EQIT!B:O,7,FALSE)</f>
        <v>2320855</v>
      </c>
      <c r="K236" s="11">
        <f>VLOOKUP(B236,DEBT!B:O,7,FALSE)</f>
        <v>799992</v>
      </c>
      <c r="L236" s="11">
        <f>VLOOKUP(B236,REV!B:O,7,FALSE)</f>
        <v>3554101</v>
      </c>
      <c r="M236" s="11">
        <f>VLOOKUP(B236,RoA!B:O,7,FALSE)</f>
        <v>14.45</v>
      </c>
      <c r="N236" s="11">
        <f>VLOOKUP(B236,RoE!B:O,7,FALSE)</f>
        <v>24.41</v>
      </c>
      <c r="O236" s="11">
        <f>VLOOKUP(B236,ASSET!B:P,7,FALSE)</f>
        <v>4015857</v>
      </c>
      <c r="P236" s="11">
        <f>VLOOKUP(B236,MCAP!B:P,7,FALSE)</f>
        <v>9265565</v>
      </c>
      <c r="Q236" s="11">
        <f>VLOOKUP(B236,MB!B:O,7,FALSE)</f>
        <v>3.61</v>
      </c>
    </row>
    <row r="237" spans="1:17" x14ac:dyDescent="0.3">
      <c r="A237" s="20" t="s">
        <v>31</v>
      </c>
      <c r="B237" s="20">
        <v>921983</v>
      </c>
      <c r="C237" s="21">
        <f>VLOOKUP(B237,'[2]ESGC PORTFOLIO'!B:M,$C$2,FALSE)</f>
        <v>37.445799877605403</v>
      </c>
      <c r="D237" s="21" t="str">
        <f t="shared" si="9"/>
        <v>C</v>
      </c>
      <c r="E237" s="21">
        <f>VLOOKUP(B237,ESG!A:M,'2010'!$E$2,FALSE)</f>
        <v>37.445799877605403</v>
      </c>
      <c r="F237" s="11" t="b">
        <f t="shared" si="10"/>
        <v>1</v>
      </c>
      <c r="G237" s="23" t="str">
        <f t="shared" si="11"/>
        <v>C</v>
      </c>
      <c r="H237" s="11">
        <f>VLOOKUP(B237,NI!C:P,7,FALSE)</f>
        <v>3000000</v>
      </c>
      <c r="I237" s="11">
        <f>VLOOKUP(B237,EBITDA!B:O,7,FALSE)</f>
        <v>8642000</v>
      </c>
      <c r="J237" s="11">
        <f>VLOOKUP(B237,EQIT!B:O,7,FALSE)</f>
        <v>23150000</v>
      </c>
      <c r="K237" s="11">
        <f>VLOOKUP(B237,DEBT!B:O,7,FALSE)</f>
        <v>8141000</v>
      </c>
      <c r="L237" s="11">
        <f>VLOOKUP(B237,REV!B:O,7,FALSE)</f>
        <v>11929000</v>
      </c>
      <c r="M237" s="11">
        <f>VLOOKUP(B237,RoA!B:O,7,FALSE)</f>
        <v>8.91</v>
      </c>
      <c r="N237" s="11">
        <f>VLOOKUP(B237,RoE!B:O,7,FALSE)</f>
        <v>15.41</v>
      </c>
      <c r="O237" s="11">
        <f>VLOOKUP(B237,ASSET!B:P,7,FALSE)</f>
        <v>43425000</v>
      </c>
      <c r="P237" s="11">
        <f>VLOOKUP(B237,MCAP!B:P,7,FALSE)</f>
        <v>45592567</v>
      </c>
      <c r="Q237" s="11">
        <f>VLOOKUP(B237,MB!B:O,7,FALSE)</f>
        <v>1.51</v>
      </c>
    </row>
    <row r="238" spans="1:17" x14ac:dyDescent="0.3">
      <c r="A238" s="20" t="s">
        <v>37</v>
      </c>
      <c r="B238" s="20" t="s">
        <v>355</v>
      </c>
      <c r="C238" s="21">
        <f>VLOOKUP(B238,'[2]ESGC PORTFOLIO'!B:M,$C$2,FALSE)</f>
        <v>47.297695807514103</v>
      </c>
      <c r="D238" s="21" t="str">
        <f t="shared" si="9"/>
        <v>C</v>
      </c>
      <c r="E238" s="21">
        <f>VLOOKUP(B238,ESG!A:M,'2010'!$E$2,FALSE)</f>
        <v>47.297695807514103</v>
      </c>
      <c r="F238" s="11" t="b">
        <f t="shared" si="10"/>
        <v>1</v>
      </c>
      <c r="G238" s="23" t="str">
        <f t="shared" si="11"/>
        <v>C</v>
      </c>
      <c r="H238" s="11">
        <f>VLOOKUP(B238,NI!C:P,7,FALSE)</f>
        <v>279177</v>
      </c>
      <c r="I238" s="11">
        <f>VLOOKUP(B238,EBITDA!B:O,7,FALSE)</f>
        <v>774673</v>
      </c>
      <c r="J238" s="11">
        <f>VLOOKUP(B238,EQIT!B:O,7,FALSE)</f>
        <v>4367282</v>
      </c>
      <c r="K238" s="11">
        <f>VLOOKUP(B238,DEBT!B:O,7,FALSE)</f>
        <v>977164</v>
      </c>
      <c r="L238" s="11">
        <f>VLOOKUP(B238,REV!B:O,7,FALSE)</f>
        <v>8519870</v>
      </c>
      <c r="M238" s="11">
        <f>VLOOKUP(B238,RoA!B:O,7,FALSE)</f>
        <v>1.23</v>
      </c>
      <c r="N238" s="11">
        <f>VLOOKUP(B238,RoE!B:O,7,FALSE)</f>
        <v>6.19</v>
      </c>
      <c r="O238" s="11">
        <f>VLOOKUP(B238,ASSET!B:P,7,FALSE)</f>
        <v>26320588</v>
      </c>
      <c r="P238" s="11">
        <f>VLOOKUP(B238,MCAP!B:P,7,FALSE)</f>
        <v>3929054</v>
      </c>
      <c r="Q238" s="11">
        <f>VLOOKUP(B238,MB!B:O,7,FALSE)</f>
        <v>0.99</v>
      </c>
    </row>
    <row r="239" spans="1:17" x14ac:dyDescent="0.3">
      <c r="A239" s="20" t="s">
        <v>40</v>
      </c>
      <c r="B239" s="20">
        <v>912669</v>
      </c>
      <c r="C239" s="21">
        <f>VLOOKUP(B239,'[2]ESGC PORTFOLIO'!B:M,$C$2,FALSE)</f>
        <v>34.302872215709201</v>
      </c>
      <c r="D239" s="21" t="str">
        <f t="shared" si="9"/>
        <v>C</v>
      </c>
      <c r="E239" s="21">
        <f>VLOOKUP(B239,ESG!A:M,'2010'!$E$2,FALSE)</f>
        <v>34.302872215709201</v>
      </c>
      <c r="F239" s="11" t="b">
        <f t="shared" si="10"/>
        <v>1</v>
      </c>
      <c r="G239" s="23" t="str">
        <f t="shared" si="11"/>
        <v>C</v>
      </c>
      <c r="H239" s="11">
        <f>VLOOKUP(B239,NI!C:P,7,FALSE)</f>
        <v>1210900</v>
      </c>
      <c r="I239" s="11">
        <f>VLOOKUP(B239,EBITDA!B:O,7,FALSE)</f>
        <v>2181000</v>
      </c>
      <c r="J239" s="11">
        <f>VLOOKUP(B239,EQIT!B:O,7,FALSE)</f>
        <v>5478900</v>
      </c>
      <c r="K239" s="11">
        <f>VLOOKUP(B239,DEBT!B:O,7,FALSE)</f>
        <v>42600</v>
      </c>
      <c r="L239" s="11">
        <f>VLOOKUP(B239,REV!B:O,7,FALSE)</f>
        <v>8927700</v>
      </c>
      <c r="M239" s="11">
        <f>VLOOKUP(B239,RoA!B:O,7,FALSE)</f>
        <v>4.67</v>
      </c>
      <c r="N239" s="11">
        <f>VLOOKUP(B239,RoE!B:O,7,FALSE)</f>
        <v>22.43</v>
      </c>
      <c r="O239" s="11">
        <f>VLOOKUP(B239,ASSET!B:P,7,FALSE)</f>
        <v>26777700</v>
      </c>
      <c r="P239" s="11">
        <f>VLOOKUP(B239,MCAP!B:P,7,FALSE)</f>
        <v>22769760</v>
      </c>
      <c r="Q239" s="11">
        <f>VLOOKUP(B239,MB!B:O,7,FALSE)</f>
        <v>3.44</v>
      </c>
    </row>
    <row r="240" spans="1:17" x14ac:dyDescent="0.3">
      <c r="A240" s="20" t="s">
        <v>41</v>
      </c>
      <c r="B240" s="20">
        <v>544616</v>
      </c>
      <c r="C240" s="21">
        <f>VLOOKUP(B240,'[2]ESGC PORTFOLIO'!B:M,$C$2,FALSE)</f>
        <v>32.3377696055245</v>
      </c>
      <c r="D240" s="21" t="str">
        <f t="shared" si="9"/>
        <v>C</v>
      </c>
      <c r="E240" s="21">
        <f>VLOOKUP(B240,ESG!A:M,'2010'!$E$2,FALSE)</f>
        <v>32.3377696055245</v>
      </c>
      <c r="F240" s="11" t="b">
        <f t="shared" si="10"/>
        <v>1</v>
      </c>
      <c r="G240" s="23" t="str">
        <f t="shared" si="11"/>
        <v>C</v>
      </c>
      <c r="H240" s="11">
        <f>VLOOKUP(B240,NI!C:P,7,FALSE)</f>
        <v>738311</v>
      </c>
      <c r="I240" s="11">
        <f>VLOOKUP(B240,EBITDA!B:O,7,FALSE)</f>
        <v>1514124</v>
      </c>
      <c r="J240" s="11">
        <f>VLOOKUP(B240,EQIT!B:O,7,FALSE)</f>
        <v>-738765</v>
      </c>
      <c r="K240" s="11">
        <f>VLOOKUP(B240,DEBT!B:O,7,FALSE)</f>
        <v>3001231</v>
      </c>
      <c r="L240" s="11">
        <f>VLOOKUP(B240,REV!B:O,7,FALSE)</f>
        <v>7362618</v>
      </c>
      <c r="M240" s="11">
        <f>VLOOKUP(B240,RoA!B:O,7,FALSE)</f>
        <v>15.64</v>
      </c>
      <c r="N240" s="11" t="str">
        <f>VLOOKUP(B240,RoE!B:O,7,FALSE)</f>
        <v>NA</v>
      </c>
      <c r="O240" s="11">
        <f>VLOOKUP(B240,ASSET!B:P,7,FALSE)</f>
        <v>5525371</v>
      </c>
      <c r="P240" s="11">
        <f>VLOOKUP(B240,MCAP!B:P,7,FALSE)</f>
        <v>12295717</v>
      </c>
      <c r="Q240" s="11">
        <f>VLOOKUP(B240,MB!B:O,7,FALSE)</f>
        <v>-8.25</v>
      </c>
    </row>
    <row r="241" spans="1:17" x14ac:dyDescent="0.3">
      <c r="A241" s="20" t="s">
        <v>42</v>
      </c>
      <c r="B241" s="20">
        <v>130502</v>
      </c>
      <c r="C241" s="21">
        <f>VLOOKUP(B241,'[2]ESGC PORTFOLIO'!B:M,$C$2,FALSE)</f>
        <v>40.010409882332503</v>
      </c>
      <c r="D241" s="21" t="str">
        <f t="shared" si="9"/>
        <v>C</v>
      </c>
      <c r="E241" s="21">
        <f>VLOOKUP(B241,ESG!A:M,'2010'!$E$2,FALSE)</f>
        <v>40.010409882332503</v>
      </c>
      <c r="F241" s="11" t="b">
        <f t="shared" si="10"/>
        <v>1</v>
      </c>
      <c r="G241" s="23" t="str">
        <f t="shared" si="11"/>
        <v>C</v>
      </c>
      <c r="H241" s="11">
        <f>VLOOKUP(B241,NI!C:P,7,FALSE)</f>
        <v>100759</v>
      </c>
      <c r="I241" s="11">
        <f>VLOOKUP(B241,EBITDA!B:O,7,FALSE)</f>
        <v>505086</v>
      </c>
      <c r="J241" s="11">
        <f>VLOOKUP(B241,EQIT!B:O,7,FALSE)</f>
        <v>3310618</v>
      </c>
      <c r="K241" s="11">
        <f>VLOOKUP(B241,DEBT!B:O,7,FALSE)</f>
        <v>4067657</v>
      </c>
      <c r="L241" s="11">
        <f>VLOOKUP(B241,REV!B:O,7,FALSE)</f>
        <v>895266</v>
      </c>
      <c r="M241" s="11">
        <f>VLOOKUP(B241,RoA!B:O,7,FALSE)</f>
        <v>3.78</v>
      </c>
      <c r="N241" s="11">
        <f>VLOOKUP(B241,RoE!B:O,7,FALSE)</f>
        <v>5.5</v>
      </c>
      <c r="O241" s="11">
        <f>VLOOKUP(B241,ASSET!B:P,7,FALSE)</f>
        <v>7821488</v>
      </c>
      <c r="P241" s="11">
        <f>VLOOKUP(B241,MCAP!B:P,7,FALSE)</f>
        <v>9667941</v>
      </c>
      <c r="Q241" s="11">
        <f>VLOOKUP(B241,MB!B:O,7,FALSE)</f>
        <v>2.89</v>
      </c>
    </row>
    <row r="242" spans="1:17" x14ac:dyDescent="0.3">
      <c r="A242" s="20" t="s">
        <v>55</v>
      </c>
      <c r="B242" s="20">
        <v>894371</v>
      </c>
      <c r="C242" s="21">
        <f>VLOOKUP(B242,'[2]ESGC PORTFOLIO'!B:M,$C$2,FALSE)</f>
        <v>49.309333009093699</v>
      </c>
      <c r="D242" s="21" t="str">
        <f t="shared" si="9"/>
        <v>C</v>
      </c>
      <c r="E242" s="21">
        <f>VLOOKUP(B242,ESG!A:M,'2010'!$E$2,FALSE)</f>
        <v>49.309333009093699</v>
      </c>
      <c r="F242" s="11" t="b">
        <f t="shared" si="10"/>
        <v>1</v>
      </c>
      <c r="G242" s="23" t="str">
        <f t="shared" si="11"/>
        <v>C</v>
      </c>
      <c r="H242" s="11">
        <f>VLOOKUP(B242,NI!C:P,7,FALSE)</f>
        <v>159072</v>
      </c>
      <c r="I242" s="11">
        <f>VLOOKUP(B242,EBITDA!B:O,7,FALSE)</f>
        <v>870003</v>
      </c>
      <c r="J242" s="11">
        <f>VLOOKUP(B242,EQIT!B:O,7,FALSE)</f>
        <v>4372643</v>
      </c>
      <c r="K242" s="11">
        <f>VLOOKUP(B242,DEBT!B:O,7,FALSE)</f>
        <v>7786001</v>
      </c>
      <c r="L242" s="11">
        <f>VLOOKUP(B242,REV!B:O,7,FALSE)</f>
        <v>1558136</v>
      </c>
      <c r="M242" s="11">
        <f>VLOOKUP(B242,RoA!B:O,7,FALSE)</f>
        <v>3.15</v>
      </c>
      <c r="N242" s="11">
        <f>VLOOKUP(B242,RoE!B:O,7,FALSE)</f>
        <v>3.61</v>
      </c>
      <c r="O242" s="11">
        <f>VLOOKUP(B242,ASSET!B:P,7,FALSE)</f>
        <v>13348263</v>
      </c>
      <c r="P242" s="11">
        <f>VLOOKUP(B242,MCAP!B:P,7,FALSE)</f>
        <v>12071143</v>
      </c>
      <c r="Q242" s="11">
        <f>VLOOKUP(B242,MB!B:O,7,FALSE)</f>
        <v>2.83</v>
      </c>
    </row>
    <row r="243" spans="1:17" x14ac:dyDescent="0.3">
      <c r="A243" s="20" t="s">
        <v>58</v>
      </c>
      <c r="B243" s="20">
        <v>912216</v>
      </c>
      <c r="C243" s="21">
        <f>VLOOKUP(B243,'[2]ESGC PORTFOLIO'!B:M,$C$2,FALSE)</f>
        <v>47.127886210872603</v>
      </c>
      <c r="D243" s="21" t="str">
        <f t="shared" si="9"/>
        <v>C</v>
      </c>
      <c r="E243" s="21">
        <f>VLOOKUP(B243,ESG!A:M,'2010'!$E$2,FALSE)</f>
        <v>47.127886210872603</v>
      </c>
      <c r="F243" s="11" t="b">
        <f t="shared" si="10"/>
        <v>1</v>
      </c>
      <c r="G243" s="23" t="str">
        <f t="shared" si="11"/>
        <v>C</v>
      </c>
      <c r="H243" s="11">
        <f>VLOOKUP(B243,NI!C:P,7,FALSE)</f>
        <v>449000</v>
      </c>
      <c r="I243" s="11">
        <f>VLOOKUP(B243,EBITDA!B:O,7,FALSE)</f>
        <v>772000</v>
      </c>
      <c r="J243" s="11">
        <f>VLOOKUP(B243,EQIT!B:O,7,FALSE)</f>
        <v>1895000</v>
      </c>
      <c r="K243" s="11">
        <f>VLOOKUP(B243,DEBT!B:O,7,FALSE)</f>
        <v>699000</v>
      </c>
      <c r="L243" s="11">
        <f>VLOOKUP(B243,REV!B:O,7,FALSE)</f>
        <v>2493000</v>
      </c>
      <c r="M243" s="11">
        <f>VLOOKUP(B243,RoA!B:O,7,FALSE)</f>
        <v>13.7</v>
      </c>
      <c r="N243" s="11">
        <f>VLOOKUP(B243,RoE!B:O,7,FALSE)</f>
        <v>24.2</v>
      </c>
      <c r="O243" s="11">
        <f>VLOOKUP(B243,ASSET!B:P,7,FALSE)</f>
        <v>3372000</v>
      </c>
      <c r="P243" s="11">
        <f>VLOOKUP(B243,MCAP!B:P,7,FALSE)</f>
        <v>10231562</v>
      </c>
      <c r="Q243" s="11">
        <f>VLOOKUP(B243,MB!B:O,7,FALSE)</f>
        <v>4.41</v>
      </c>
    </row>
    <row r="244" spans="1:17" x14ac:dyDescent="0.3">
      <c r="A244" s="20" t="s">
        <v>60</v>
      </c>
      <c r="B244" s="20">
        <v>755148</v>
      </c>
      <c r="C244" s="21">
        <f>VLOOKUP(B244,'[2]ESGC PORTFOLIO'!B:M,$C$2,FALSE)</f>
        <v>31.981254356808702</v>
      </c>
      <c r="D244" s="21" t="str">
        <f t="shared" si="9"/>
        <v>C</v>
      </c>
      <c r="E244" s="21">
        <f>VLOOKUP(B244,ESG!A:M,'2010'!$E$2,FALSE)</f>
        <v>31.981254356808702</v>
      </c>
      <c r="F244" s="11" t="b">
        <f t="shared" si="10"/>
        <v>1</v>
      </c>
      <c r="G244" s="23" t="str">
        <f t="shared" si="11"/>
        <v>C</v>
      </c>
      <c r="H244" s="11">
        <f>VLOOKUP(B244,NI!C:P,7,FALSE)</f>
        <v>126538</v>
      </c>
      <c r="I244" s="11">
        <f>VLOOKUP(B244,EBITDA!B:O,7,FALSE)</f>
        <v>62043</v>
      </c>
      <c r="J244" s="11">
        <f>VLOOKUP(B244,EQIT!B:O,7,FALSE)</f>
        <v>276654</v>
      </c>
      <c r="K244" s="11">
        <f>VLOOKUP(B244,DEBT!B:O,7,FALSE)</f>
        <v>549662</v>
      </c>
      <c r="L244" s="11">
        <f>VLOOKUP(B244,REV!B:O,7,FALSE)</f>
        <v>935954</v>
      </c>
      <c r="M244" s="11">
        <f>VLOOKUP(B244,RoA!B:O,7,FALSE)</f>
        <v>9.86</v>
      </c>
      <c r="N244" s="11">
        <f>VLOOKUP(B244,RoE!B:O,7,FALSE)</f>
        <v>65.73</v>
      </c>
      <c r="O244" s="11">
        <f>VLOOKUP(B244,ASSET!B:P,7,FALSE)</f>
        <v>1725359</v>
      </c>
      <c r="P244" s="11">
        <f>VLOOKUP(B244,MCAP!B:P,7,FALSE)</f>
        <v>2206378</v>
      </c>
      <c r="Q244" s="11">
        <f>VLOOKUP(B244,MB!B:O,7,FALSE)</f>
        <v>7.54</v>
      </c>
    </row>
    <row r="245" spans="1:17" x14ac:dyDescent="0.3">
      <c r="A245" s="20" t="s">
        <v>64</v>
      </c>
      <c r="B245" s="20">
        <v>877723</v>
      </c>
      <c r="C245" s="21">
        <f>VLOOKUP(B245,'[2]ESGC PORTFOLIO'!B:M,$C$2,FALSE)</f>
        <v>37.959915231310298</v>
      </c>
      <c r="D245" s="21" t="str">
        <f t="shared" si="9"/>
        <v>C</v>
      </c>
      <c r="E245" s="21">
        <f>VLOOKUP(B245,ESG!A:M,'2010'!$E$2,FALSE)</f>
        <v>37.959915231310298</v>
      </c>
      <c r="F245" s="11" t="b">
        <f t="shared" si="10"/>
        <v>1</v>
      </c>
      <c r="G245" s="23" t="str">
        <f t="shared" si="11"/>
        <v>C</v>
      </c>
      <c r="H245" s="11">
        <f>VLOOKUP(B245,NI!C:P,7,FALSE)</f>
        <v>279291</v>
      </c>
      <c r="I245" s="11">
        <f>VLOOKUP(B245,EBITDA!B:O,7,FALSE)</f>
        <v>514284</v>
      </c>
      <c r="J245" s="11">
        <f>VLOOKUP(B245,EQIT!B:O,7,FALSE)</f>
        <v>1933582</v>
      </c>
      <c r="K245" s="11">
        <f>VLOOKUP(B245,DEBT!B:O,7,FALSE)</f>
        <v>150571</v>
      </c>
      <c r="L245" s="11">
        <f>VLOOKUP(B245,REV!B:O,7,FALSE)</f>
        <v>7470193</v>
      </c>
      <c r="M245" s="11">
        <f>VLOOKUP(B245,RoA!B:O,7,FALSE)</f>
        <v>11.79</v>
      </c>
      <c r="N245" s="11">
        <f>VLOOKUP(B245,RoE!B:O,7,FALSE)</f>
        <v>15.84</v>
      </c>
      <c r="O245" s="11">
        <f>VLOOKUP(B245,ASSET!B:P,7,FALSE)</f>
        <v>2498957</v>
      </c>
      <c r="P245" s="11">
        <f>VLOOKUP(B245,MCAP!B:P,7,FALSE)</f>
        <v>7111329</v>
      </c>
      <c r="Q245" s="11">
        <f>VLOOKUP(B245,MB!B:O,7,FALSE)</f>
        <v>2.33</v>
      </c>
    </row>
    <row r="246" spans="1:17" x14ac:dyDescent="0.3">
      <c r="A246" s="20" t="s">
        <v>70</v>
      </c>
      <c r="B246" s="20">
        <v>755790</v>
      </c>
      <c r="C246" s="21">
        <f>VLOOKUP(B246,'[2]ESGC PORTFOLIO'!B:M,$C$2,FALSE)</f>
        <v>47.975291808960598</v>
      </c>
      <c r="D246" s="21" t="str">
        <f t="shared" si="9"/>
        <v>C</v>
      </c>
      <c r="E246" s="21">
        <f>VLOOKUP(B246,ESG!A:M,'2010'!$E$2,FALSE)</f>
        <v>47.975291808960598</v>
      </c>
      <c r="F246" s="11" t="b">
        <f t="shared" si="10"/>
        <v>1</v>
      </c>
      <c r="G246" s="23" t="str">
        <f t="shared" si="11"/>
        <v>C</v>
      </c>
      <c r="H246" s="11">
        <f>VLOOKUP(B246,NI!C:P,7,FALSE)</f>
        <v>880512</v>
      </c>
      <c r="I246" s="11">
        <f>VLOOKUP(B246,EBITDA!B:O,7,FALSE)</f>
        <v>1286261</v>
      </c>
      <c r="J246" s="11">
        <f>VLOOKUP(B246,EQIT!B:O,7,FALSE)</f>
        <v>5983973</v>
      </c>
      <c r="K246" s="11">
        <f>VLOOKUP(B246,DEBT!B:O,7,FALSE)</f>
        <v>1268161</v>
      </c>
      <c r="L246" s="11">
        <f>VLOOKUP(B246,REV!B:O,7,FALSE)</f>
        <v>3578059</v>
      </c>
      <c r="M246" s="11">
        <f>VLOOKUP(B246,RoA!B:O,7,FALSE)</f>
        <v>11.56</v>
      </c>
      <c r="N246" s="11">
        <f>VLOOKUP(B246,RoE!B:O,7,FALSE)</f>
        <v>16.97</v>
      </c>
      <c r="O246" s="11">
        <f>VLOOKUP(B246,ASSET!B:P,7,FALSE)</f>
        <v>10148303</v>
      </c>
      <c r="P246" s="11">
        <f>VLOOKUP(B246,MCAP!B:P,7,FALSE)</f>
        <v>27818765</v>
      </c>
      <c r="Q246" s="11">
        <f>VLOOKUP(B246,MB!B:O,7,FALSE)</f>
        <v>4.3</v>
      </c>
    </row>
    <row r="247" spans="1:17" x14ac:dyDescent="0.3">
      <c r="A247" s="20" t="s">
        <v>77</v>
      </c>
      <c r="B247" s="20">
        <v>951545</v>
      </c>
      <c r="C247" s="21">
        <f>VLOOKUP(B247,'[2]ESGC PORTFOLIO'!B:M,$C$2,FALSE)</f>
        <v>34.098139958376599</v>
      </c>
      <c r="D247" s="21" t="str">
        <f t="shared" si="9"/>
        <v>C</v>
      </c>
      <c r="E247" s="21">
        <f>VLOOKUP(B247,ESG!A:M,'2010'!$E$2,FALSE)</f>
        <v>34.098139958376599</v>
      </c>
      <c r="F247" s="11" t="b">
        <f t="shared" si="10"/>
        <v>1</v>
      </c>
      <c r="G247" s="23" t="str">
        <f t="shared" si="11"/>
        <v>C</v>
      </c>
      <c r="H247" s="11" t="e">
        <f>VLOOKUP(B247,NI!C:P,7,FALSE)</f>
        <v>#N/A</v>
      </c>
      <c r="I247" s="11">
        <f>VLOOKUP(B247,EBITDA!B:O,7,FALSE)</f>
        <v>596000</v>
      </c>
      <c r="J247" s="11">
        <f>VLOOKUP(B247,EQIT!B:O,7,FALSE)</f>
        <v>4222000</v>
      </c>
      <c r="K247" s="11">
        <f>VLOOKUP(B247,DEBT!B:O,7,FALSE)</f>
        <v>839000</v>
      </c>
      <c r="L247" s="11">
        <f>VLOOKUP(B247,REV!B:O,7,FALSE)</f>
        <v>3808000</v>
      </c>
      <c r="M247" s="11">
        <f>VLOOKUP(B247,RoA!B:O,7,FALSE)</f>
        <v>2.79</v>
      </c>
      <c r="N247" s="11">
        <f>VLOOKUP(B247,RoE!B:O,7,FALSE)</f>
        <v>9.07</v>
      </c>
      <c r="O247" s="11">
        <f>VLOOKUP(B247,ASSET!B:P,7,FALSE)</f>
        <v>15095000</v>
      </c>
      <c r="P247" s="11">
        <f>VLOOKUP(B247,MCAP!B:P,7,FALSE)</f>
        <v>5133780</v>
      </c>
      <c r="Q247" s="11">
        <f>VLOOKUP(B247,MB!B:O,7,FALSE)</f>
        <v>1.1200000000000001</v>
      </c>
    </row>
    <row r="248" spans="1:17" x14ac:dyDescent="0.3">
      <c r="A248" s="20" t="s">
        <v>81</v>
      </c>
      <c r="B248" s="20">
        <v>867705</v>
      </c>
      <c r="C248" s="21">
        <f>VLOOKUP(B248,'[2]ESGC PORTFOLIO'!B:M,$C$2,FALSE)</f>
        <v>48.021526423729298</v>
      </c>
      <c r="D248" s="21" t="str">
        <f t="shared" si="9"/>
        <v>C</v>
      </c>
      <c r="E248" s="21">
        <f>VLOOKUP(B248,ESG!A:M,'2010'!$E$2,FALSE)</f>
        <v>48.021526423729298</v>
      </c>
      <c r="F248" s="11" t="b">
        <f t="shared" si="10"/>
        <v>1</v>
      </c>
      <c r="G248" s="23" t="str">
        <f t="shared" si="11"/>
        <v>C</v>
      </c>
      <c r="H248" s="11">
        <f>VLOOKUP(B248,NI!C:P,7,FALSE)</f>
        <v>277065</v>
      </c>
      <c r="I248" s="11">
        <f>VLOOKUP(B248,EBITDA!B:O,7,FALSE)</f>
        <v>472436</v>
      </c>
      <c r="J248" s="11">
        <f>VLOOKUP(B248,EQIT!B:O,7,FALSE)</f>
        <v>2552991</v>
      </c>
      <c r="K248" s="11">
        <f>VLOOKUP(B248,DEBT!B:O,7,FALSE)</f>
        <v>0</v>
      </c>
      <c r="L248" s="11">
        <f>VLOOKUP(B248,REV!B:O,7,FALSE)</f>
        <v>1874662</v>
      </c>
      <c r="M248" s="11">
        <f>VLOOKUP(B248,RoA!B:O,7,FALSE)</f>
        <v>8.26</v>
      </c>
      <c r="N248" s="11">
        <f>VLOOKUP(B248,RoE!B:O,7,FALSE)</f>
        <v>11.69</v>
      </c>
      <c r="O248" s="11">
        <f>VLOOKUP(B248,ASSET!B:P,7,FALSE)</f>
        <v>3659785</v>
      </c>
      <c r="P248" s="11">
        <f>VLOOKUP(B248,MCAP!B:P,7,FALSE)</f>
        <v>12826191</v>
      </c>
      <c r="Q248" s="11">
        <f>VLOOKUP(B248,MB!B:O,7,FALSE)</f>
        <v>5.13</v>
      </c>
    </row>
    <row r="249" spans="1:17" x14ac:dyDescent="0.3">
      <c r="A249" s="20" t="s">
        <v>83</v>
      </c>
      <c r="B249" s="20" t="s">
        <v>360</v>
      </c>
      <c r="C249" s="21">
        <f>VLOOKUP(B249,'[2]ESGC PORTFOLIO'!B:M,$C$2,FALSE)</f>
        <v>38.943521288588201</v>
      </c>
      <c r="D249" s="21" t="str">
        <f t="shared" si="9"/>
        <v>C</v>
      </c>
      <c r="E249" s="21">
        <f>VLOOKUP(B249,ESG!A:M,'2010'!$E$2,FALSE)</f>
        <v>38.943521288588201</v>
      </c>
      <c r="F249" s="11" t="b">
        <f t="shared" si="10"/>
        <v>1</v>
      </c>
      <c r="G249" s="23" t="str">
        <f t="shared" si="11"/>
        <v>C</v>
      </c>
      <c r="H249" s="11">
        <f>VLOOKUP(B249,NI!C:P,7,FALSE)</f>
        <v>951400</v>
      </c>
      <c r="I249" s="11">
        <f>VLOOKUP(B249,EBITDA!B:O,7,FALSE)</f>
        <v>2106600</v>
      </c>
      <c r="J249" s="11">
        <f>VLOOKUP(B249,EQIT!B:O,7,FALSE)</f>
        <v>20060100</v>
      </c>
      <c r="K249" s="11">
        <f>VLOOKUP(B249,DEBT!B:O,7,FALSE)</f>
        <v>2525300</v>
      </c>
      <c r="L249" s="11">
        <f>VLOOKUP(B249,REV!B:O,7,FALSE)</f>
        <v>3003700</v>
      </c>
      <c r="M249" s="11">
        <f>VLOOKUP(B249,RoA!B:O,7,FALSE)</f>
        <v>2.91</v>
      </c>
      <c r="N249" s="11">
        <f>VLOOKUP(B249,RoE!B:O,7,FALSE)</f>
        <v>4.83</v>
      </c>
      <c r="O249" s="11">
        <f>VLOOKUP(B249,ASSET!B:P,7,FALSE)</f>
        <v>35046100</v>
      </c>
      <c r="P249" s="11">
        <f>VLOOKUP(B249,MCAP!B:P,7,FALSE)</f>
        <v>21509032</v>
      </c>
      <c r="Q249" s="11">
        <f>VLOOKUP(B249,MB!B:O,7,FALSE)</f>
        <v>0.95</v>
      </c>
    </row>
    <row r="250" spans="1:17" x14ac:dyDescent="0.3">
      <c r="A250" s="20" t="s">
        <v>92</v>
      </c>
      <c r="B250" s="20">
        <v>937083</v>
      </c>
      <c r="C250" s="21">
        <f>VLOOKUP(B250,'[2]ESGC PORTFOLIO'!B:M,$C$2,FALSE)</f>
        <v>29.726579857693199</v>
      </c>
      <c r="D250" s="21" t="str">
        <f t="shared" si="9"/>
        <v>C</v>
      </c>
      <c r="E250" s="21">
        <f>VLOOKUP(B250,ESG!A:M,'2010'!$E$2,FALSE)</f>
        <v>29.726579857693199</v>
      </c>
      <c r="F250" s="11" t="b">
        <f t="shared" si="10"/>
        <v>1</v>
      </c>
      <c r="G250" s="23" t="str">
        <f t="shared" si="11"/>
        <v>C</v>
      </c>
      <c r="H250" s="11">
        <f>VLOOKUP(B250,NI!C:P,7,FALSE)</f>
        <v>99300</v>
      </c>
      <c r="I250" s="11">
        <f>VLOOKUP(B250,EBITDA!B:O,7,FALSE)</f>
        <v>449000</v>
      </c>
      <c r="J250" s="11">
        <f>VLOOKUP(B250,EQIT!B:O,7,FALSE)</f>
        <v>2576300</v>
      </c>
      <c r="K250" s="11">
        <f>VLOOKUP(B250,DEBT!B:O,7,FALSE)</f>
        <v>3835500</v>
      </c>
      <c r="L250" s="11">
        <f>VLOOKUP(B250,REV!B:O,7,FALSE)</f>
        <v>3346200</v>
      </c>
      <c r="M250" s="11">
        <f>VLOOKUP(B250,RoA!B:O,7,FALSE)</f>
        <v>3.23</v>
      </c>
      <c r="N250" s="11">
        <f>VLOOKUP(B250,RoE!B:O,7,FALSE)</f>
        <v>4.43</v>
      </c>
      <c r="O250" s="11">
        <f>VLOOKUP(B250,ASSET!B:P,7,FALSE)</f>
        <v>8063500</v>
      </c>
      <c r="P250" s="11">
        <f>VLOOKUP(B250,MCAP!B:P,7,FALSE)</f>
        <v>4922657</v>
      </c>
      <c r="Q250" s="11">
        <f>VLOOKUP(B250,MB!B:O,7,FALSE)</f>
        <v>1.51</v>
      </c>
    </row>
    <row r="251" spans="1:17" x14ac:dyDescent="0.3">
      <c r="A251" s="20" t="s">
        <v>93</v>
      </c>
      <c r="B251" s="20">
        <v>938928</v>
      </c>
      <c r="C251" s="21">
        <f>VLOOKUP(B251,'[2]ESGC PORTFOLIO'!B:M,$C$2,FALSE)</f>
        <v>36.323461955021301</v>
      </c>
      <c r="D251" s="21" t="str">
        <f t="shared" si="9"/>
        <v>C</v>
      </c>
      <c r="E251" s="21">
        <f>VLOOKUP(B251,ESG!A:M,'2010'!$E$2,FALSE)</f>
        <v>36.323461955021301</v>
      </c>
      <c r="F251" s="11" t="b">
        <f t="shared" si="10"/>
        <v>1</v>
      </c>
      <c r="G251" s="23" t="str">
        <f t="shared" si="11"/>
        <v>C</v>
      </c>
      <c r="H251" s="11">
        <f>VLOOKUP(B251,NI!C:P,7,FALSE)</f>
        <v>112803</v>
      </c>
      <c r="I251" s="11">
        <f>VLOOKUP(B251,EBITDA!B:O,7,FALSE)</f>
        <v>244895</v>
      </c>
      <c r="J251" s="11">
        <f>VLOOKUP(B251,EQIT!B:O,7,FALSE)</f>
        <v>1666776</v>
      </c>
      <c r="K251" s="11">
        <f>VLOOKUP(B251,DEBT!B:O,7,FALSE)</f>
        <v>611136</v>
      </c>
      <c r="L251" s="11">
        <f>VLOOKUP(B251,REV!B:O,7,FALSE)</f>
        <v>1163817</v>
      </c>
      <c r="M251" s="11">
        <f>VLOOKUP(B251,RoA!B:O,7,FALSE)</f>
        <v>5.17</v>
      </c>
      <c r="N251" s="11">
        <f>VLOOKUP(B251,RoE!B:O,7,FALSE)</f>
        <v>7.03</v>
      </c>
      <c r="O251" s="11">
        <f>VLOOKUP(B251,ASSET!B:P,7,FALSE)</f>
        <v>2501946</v>
      </c>
      <c r="P251" s="11">
        <f>VLOOKUP(B251,MCAP!B:P,7,FALSE)</f>
        <v>2581877</v>
      </c>
      <c r="Q251" s="11">
        <f>VLOOKUP(B251,MB!B:O,7,FALSE)</f>
        <v>1.27</v>
      </c>
    </row>
    <row r="252" spans="1:17" x14ac:dyDescent="0.3">
      <c r="A252" s="20" t="s">
        <v>96</v>
      </c>
      <c r="B252" s="20">
        <v>687197</v>
      </c>
      <c r="C252" s="21">
        <f>VLOOKUP(B252,'[2]ESGC PORTFOLIO'!B:M,$C$2,FALSE)</f>
        <v>40.5440975206985</v>
      </c>
      <c r="D252" s="21" t="str">
        <f t="shared" si="9"/>
        <v>C</v>
      </c>
      <c r="E252" s="21">
        <f>VLOOKUP(B252,ESG!A:M,'2010'!$E$2,FALSE)</f>
        <v>40.5440975206985</v>
      </c>
      <c r="F252" s="11" t="b">
        <f t="shared" si="10"/>
        <v>1</v>
      </c>
      <c r="G252" s="23" t="str">
        <f t="shared" si="11"/>
        <v>C</v>
      </c>
      <c r="H252" s="11">
        <f>VLOOKUP(B252,NI!C:P,7,FALSE)</f>
        <v>-331746</v>
      </c>
      <c r="I252" s="11">
        <f>VLOOKUP(B252,EBITDA!B:O,7,FALSE)</f>
        <v>638766</v>
      </c>
      <c r="J252" s="11">
        <f>VLOOKUP(B252,EQIT!B:O,7,FALSE)</f>
        <v>2443904</v>
      </c>
      <c r="K252" s="11">
        <f>VLOOKUP(B252,DEBT!B:O,7,FALSE)</f>
        <v>6778894</v>
      </c>
      <c r="L252" s="11">
        <f>VLOOKUP(B252,REV!B:O,7,FALSE)</f>
        <v>1878658</v>
      </c>
      <c r="M252" s="11">
        <f>VLOOKUP(B252,RoA!B:O,7,FALSE)</f>
        <v>-0.26</v>
      </c>
      <c r="N252" s="11">
        <f>VLOOKUP(B252,RoE!B:O,7,FALSE)</f>
        <v>-12.34</v>
      </c>
      <c r="O252" s="11">
        <f>VLOOKUP(B252,ASSET!B:P,7,FALSE)</f>
        <v>10469529</v>
      </c>
      <c r="P252" s="11">
        <f>VLOOKUP(B252,MCAP!B:P,7,FALSE)</f>
        <v>12746916</v>
      </c>
      <c r="Q252" s="11">
        <f>VLOOKUP(B252,MB!B:O,7,FALSE)</f>
        <v>5.03</v>
      </c>
    </row>
    <row r="253" spans="1:17" x14ac:dyDescent="0.3">
      <c r="A253" s="20" t="s">
        <v>100</v>
      </c>
      <c r="B253" s="20">
        <v>325922</v>
      </c>
      <c r="C253" s="21">
        <f>VLOOKUP(B253,'[2]ESGC PORTFOLIO'!B:M,$C$2,FALSE)</f>
        <v>32.244432882414102</v>
      </c>
      <c r="D253" s="21" t="str">
        <f t="shared" si="9"/>
        <v>C</v>
      </c>
      <c r="E253" s="21">
        <f>VLOOKUP(B253,ESG!A:M,'2010'!$E$2,FALSE)</f>
        <v>32.244432882414102</v>
      </c>
      <c r="F253" s="11" t="b">
        <f t="shared" si="10"/>
        <v>1</v>
      </c>
      <c r="G253" s="23" t="str">
        <f t="shared" si="11"/>
        <v>C</v>
      </c>
      <c r="H253" s="11">
        <f>VLOOKUP(B253,NI!C:P,7,FALSE)</f>
        <v>245100</v>
      </c>
      <c r="I253" s="11">
        <f>VLOOKUP(B253,EBITDA!B:O,7,FALSE)</f>
        <v>204900</v>
      </c>
      <c r="J253" s="11">
        <f>VLOOKUP(B253,EQIT!B:O,7,FALSE)</f>
        <v>2613200</v>
      </c>
      <c r="K253" s="11">
        <f>VLOOKUP(B253,DEBT!B:O,7,FALSE)</f>
        <v>2171800</v>
      </c>
      <c r="L253" s="11">
        <f>VLOOKUP(B253,REV!B:O,7,FALSE)</f>
        <v>4400200</v>
      </c>
      <c r="M253" s="11">
        <f>VLOOKUP(B253,RoA!B:O,7,FALSE)</f>
        <v>4.76</v>
      </c>
      <c r="N253" s="11">
        <f>VLOOKUP(B253,RoE!B:O,7,FALSE)</f>
        <v>9.7899999999999991</v>
      </c>
      <c r="O253" s="11">
        <f>VLOOKUP(B253,ASSET!B:P,7,FALSE)</f>
        <v>5938600</v>
      </c>
      <c r="P253" s="11">
        <f>VLOOKUP(B253,MCAP!B:P,7,FALSE)</f>
        <v>3803561</v>
      </c>
      <c r="Q253" s="11">
        <f>VLOOKUP(B253,MB!B:O,7,FALSE)</f>
        <v>1.35</v>
      </c>
    </row>
    <row r="254" spans="1:17" x14ac:dyDescent="0.3">
      <c r="A254" s="20" t="s">
        <v>101</v>
      </c>
      <c r="B254" s="20">
        <v>912941</v>
      </c>
      <c r="C254" s="21">
        <f>VLOOKUP(B254,'[2]ESGC PORTFOLIO'!B:M,$C$2,FALSE)</f>
        <v>28.992533652606902</v>
      </c>
      <c r="D254" s="21" t="str">
        <f t="shared" si="9"/>
        <v>C</v>
      </c>
      <c r="E254" s="21">
        <f>VLOOKUP(B254,ESG!A:M,'2010'!$E$2,FALSE)</f>
        <v>28.992533652606902</v>
      </c>
      <c r="F254" s="11" t="b">
        <f t="shared" si="10"/>
        <v>1</v>
      </c>
      <c r="G254" s="23" t="str">
        <f t="shared" si="11"/>
        <v>C</v>
      </c>
      <c r="H254" s="11">
        <f>VLOOKUP(B254,NI!C:P,7,FALSE)</f>
        <v>1793000</v>
      </c>
      <c r="I254" s="11">
        <f>VLOOKUP(B254,EBITDA!B:O,7,FALSE)</f>
        <v>2837794</v>
      </c>
      <c r="J254" s="11">
        <f>VLOOKUP(B254,EQIT!B:O,7,FALSE)</f>
        <v>13711000</v>
      </c>
      <c r="K254" s="11">
        <f>VLOOKUP(B254,DEBT!B:O,7,FALSE)</f>
        <v>2824668</v>
      </c>
      <c r="L254" s="11">
        <f>VLOOKUP(B254,REV!B:O,7,FALSE)</f>
        <v>13202602</v>
      </c>
      <c r="M254" s="11">
        <f>VLOOKUP(B254,RoA!B:O,7,FALSE)</f>
        <v>8.9499999999999993</v>
      </c>
      <c r="N254" s="11">
        <f>VLOOKUP(B254,RoE!B:O,7,FALSE)</f>
        <v>14.15</v>
      </c>
      <c r="O254" s="11">
        <f>VLOOKUP(B254,ASSET!B:P,7,FALSE)</f>
        <v>22217100</v>
      </c>
      <c r="P254" s="11">
        <f>VLOOKUP(B254,MCAP!B:P,7,FALSE)</f>
        <v>30960501</v>
      </c>
      <c r="Q254" s="11">
        <f>VLOOKUP(B254,MB!B:O,7,FALSE)</f>
        <v>1.96</v>
      </c>
    </row>
    <row r="255" spans="1:17" x14ac:dyDescent="0.3">
      <c r="A255" s="20" t="s">
        <v>102</v>
      </c>
      <c r="B255" s="20">
        <v>152719</v>
      </c>
      <c r="C255" s="21">
        <f>VLOOKUP(B255,'[2]ESGC PORTFOLIO'!B:M,$C$2,FALSE)</f>
        <v>25.876861697736199</v>
      </c>
      <c r="D255" s="21" t="str">
        <f t="shared" si="9"/>
        <v>C</v>
      </c>
      <c r="E255" s="21">
        <f>VLOOKUP(B255,ESG!A:M,'2010'!$E$2,FALSE)</f>
        <v>45.415695226458404</v>
      </c>
      <c r="F255" s="11" t="b">
        <f t="shared" si="10"/>
        <v>0</v>
      </c>
      <c r="G255" s="23" t="str">
        <f t="shared" si="11"/>
        <v>C</v>
      </c>
      <c r="H255" s="11">
        <f>VLOOKUP(B255,NI!C:P,7,FALSE)</f>
        <v>404500</v>
      </c>
      <c r="I255" s="11">
        <f>VLOOKUP(B255,EBITDA!B:O,7,FALSE)</f>
        <v>940200</v>
      </c>
      <c r="J255" s="11">
        <f>VLOOKUP(B255,EQIT!B:O,7,FALSE)</f>
        <v>1894000</v>
      </c>
      <c r="K255" s="11">
        <f>VLOOKUP(B255,DEBT!B:O,7,FALSE)</f>
        <v>1692600</v>
      </c>
      <c r="L255" s="11">
        <f>VLOOKUP(B255,REV!B:O,7,FALSE)</f>
        <v>7113100</v>
      </c>
      <c r="M255" s="11">
        <f>VLOOKUP(B255,RoA!B:O,7,FALSE)</f>
        <v>9.09</v>
      </c>
      <c r="N255" s="11">
        <f>VLOOKUP(B255,RoE!B:O,7,FALSE)</f>
        <v>23.11</v>
      </c>
      <c r="O255" s="11">
        <f>VLOOKUP(B255,ASSET!B:P,7,FALSE)</f>
        <v>5247400</v>
      </c>
      <c r="P255" s="11">
        <f>VLOOKUP(B255,MCAP!B:P,7,FALSE)</f>
        <v>6530868</v>
      </c>
      <c r="Q255" s="11">
        <f>VLOOKUP(B255,MB!B:O,7,FALSE)</f>
        <v>3.22</v>
      </c>
    </row>
    <row r="256" spans="1:17" x14ac:dyDescent="0.3">
      <c r="A256" s="20" t="s">
        <v>105</v>
      </c>
      <c r="B256" s="20">
        <v>510209</v>
      </c>
      <c r="C256" s="21">
        <f>VLOOKUP(B256,'[2]ESGC PORTFOLIO'!B:M,$C$2,FALSE)</f>
        <v>37.878103542120201</v>
      </c>
      <c r="D256" s="21" t="str">
        <f t="shared" si="9"/>
        <v>C</v>
      </c>
      <c r="E256" s="21">
        <f>VLOOKUP(B256,ESG!A:M,'2010'!$E$2,FALSE)</f>
        <v>37.878103542120201</v>
      </c>
      <c r="F256" s="11" t="b">
        <f t="shared" si="10"/>
        <v>1</v>
      </c>
      <c r="G256" s="23" t="str">
        <f t="shared" si="11"/>
        <v>C</v>
      </c>
      <c r="H256" s="11">
        <f>VLOOKUP(B256,NI!C:P,7,FALSE)</f>
        <v>265708</v>
      </c>
      <c r="I256" s="11">
        <f>VLOOKUP(B256,EBITDA!B:O,7,FALSE)</f>
        <v>439995</v>
      </c>
      <c r="J256" s="11">
        <f>VLOOKUP(B256,EQIT!B:O,7,FALSE)</f>
        <v>1839386</v>
      </c>
      <c r="K256" s="11">
        <f>VLOOKUP(B256,DEBT!B:O,7,FALSE)</f>
        <v>611769</v>
      </c>
      <c r="L256" s="11">
        <f>VLOOKUP(B256,REV!B:O,7,FALSE)</f>
        <v>2221014</v>
      </c>
      <c r="M256" s="11">
        <f>VLOOKUP(B256,RoA!B:O,7,FALSE)</f>
        <v>8.7799999999999994</v>
      </c>
      <c r="N256" s="11">
        <f>VLOOKUP(B256,RoE!B:O,7,FALSE)</f>
        <v>14.47</v>
      </c>
      <c r="O256" s="11">
        <f>VLOOKUP(B256,ASSET!B:P,7,FALSE)</f>
        <v>3218622</v>
      </c>
      <c r="P256" s="11">
        <f>VLOOKUP(B256,MCAP!B:P,7,FALSE)</f>
        <v>4845306</v>
      </c>
      <c r="Q256" s="11">
        <f>VLOOKUP(B256,MB!B:O,7,FALSE)</f>
        <v>2.4</v>
      </c>
    </row>
    <row r="257" spans="1:17" x14ac:dyDescent="0.3">
      <c r="A257" s="20" t="s">
        <v>107</v>
      </c>
      <c r="B257" s="20" t="s">
        <v>361</v>
      </c>
      <c r="C257" s="21">
        <f>VLOOKUP(B257,'[2]ESGC PORTFOLIO'!B:M,$C$2,FALSE)</f>
        <v>34.2740379973609</v>
      </c>
      <c r="D257" s="21" t="str">
        <f t="shared" si="9"/>
        <v>C</v>
      </c>
      <c r="E257" s="21">
        <f>VLOOKUP(B257,ESG!A:M,'2010'!$E$2,FALSE)</f>
        <v>34.2740379973609</v>
      </c>
      <c r="F257" s="11" t="b">
        <f t="shared" si="10"/>
        <v>1</v>
      </c>
      <c r="G257" s="23" t="str">
        <f t="shared" si="11"/>
        <v>C</v>
      </c>
      <c r="H257" s="11">
        <f>VLOOKUP(B257,NI!C:P,7,FALSE)</f>
        <v>652000</v>
      </c>
      <c r="I257" s="11">
        <f>VLOOKUP(B257,EBITDA!B:O,7,FALSE)</f>
        <v>1309000</v>
      </c>
      <c r="J257" s="11">
        <f>VLOOKUP(B257,EQIT!B:O,7,FALSE)</f>
        <v>6223000</v>
      </c>
      <c r="K257" s="11">
        <f>VLOOKUP(B257,DEBT!B:O,7,FALSE)</f>
        <v>3618000</v>
      </c>
      <c r="L257" s="11">
        <f>VLOOKUP(B257,REV!B:O,7,FALSE)</f>
        <v>3773000</v>
      </c>
      <c r="M257" s="11">
        <f>VLOOKUP(B257,RoA!B:O,7,FALSE)</f>
        <v>7.04</v>
      </c>
      <c r="N257" s="11">
        <f>VLOOKUP(B257,RoE!B:O,7,FALSE)</f>
        <v>10.5</v>
      </c>
      <c r="O257" s="11">
        <f>VLOOKUP(B257,ASSET!B:P,7,FALSE)</f>
        <v>11019000</v>
      </c>
      <c r="P257" s="11">
        <f>VLOOKUP(B257,MCAP!B:P,7,FALSE)</f>
        <v>11842800</v>
      </c>
      <c r="Q257" s="11">
        <f>VLOOKUP(B257,MB!B:O,7,FALSE)</f>
        <v>1.95</v>
      </c>
    </row>
    <row r="258" spans="1:17" x14ac:dyDescent="0.3">
      <c r="A258" s="20" t="s">
        <v>109</v>
      </c>
      <c r="B258" s="20">
        <v>154259</v>
      </c>
      <c r="C258" s="21">
        <f>VLOOKUP(B258,'[2]ESGC PORTFOLIO'!B:M,$C$2,FALSE)</f>
        <v>43.016977602695498</v>
      </c>
      <c r="D258" s="21" t="str">
        <f t="shared" si="9"/>
        <v>C</v>
      </c>
      <c r="E258" s="21">
        <f>VLOOKUP(B258,ESG!A:M,'2010'!$E$2,FALSE)</f>
        <v>43.016977602695498</v>
      </c>
      <c r="F258" s="11" t="b">
        <f t="shared" si="10"/>
        <v>1</v>
      </c>
      <c r="G258" s="23" t="str">
        <f t="shared" si="11"/>
        <v>C</v>
      </c>
      <c r="H258" s="11">
        <f>VLOOKUP(B258,NI!C:P,7,FALSE)</f>
        <v>397300</v>
      </c>
      <c r="I258" s="11">
        <f>VLOOKUP(B258,EBITDA!B:O,7,FALSE)</f>
        <v>795200</v>
      </c>
      <c r="J258" s="11">
        <f>VLOOKUP(B258,EQIT!B:O,7,FALSE)</f>
        <v>1459000</v>
      </c>
      <c r="K258" s="11">
        <f>VLOOKUP(B258,DEBT!B:O,7,FALSE)</f>
        <v>266500</v>
      </c>
      <c r="L258" s="11">
        <f>VLOOKUP(B258,REV!B:O,7,FALSE)</f>
        <v>5882400</v>
      </c>
      <c r="M258" s="11">
        <f>VLOOKUP(B258,RoA!B:O,7,FALSE)</f>
        <v>17.440000000000001</v>
      </c>
      <c r="N258" s="11">
        <f>VLOOKUP(B258,RoE!B:O,7,FALSE)</f>
        <v>27.51</v>
      </c>
      <c r="O258" s="11">
        <f>VLOOKUP(B258,ASSET!B:P,7,FALSE)</f>
        <v>2342500</v>
      </c>
      <c r="P258" s="11">
        <f>VLOOKUP(B258,MCAP!B:P,7,FALSE)</f>
        <v>6919925</v>
      </c>
      <c r="Q258" s="11">
        <f>VLOOKUP(B258,MB!B:O,7,FALSE)</f>
        <v>4.22</v>
      </c>
    </row>
    <row r="259" spans="1:17" x14ac:dyDescent="0.3">
      <c r="A259" s="20" t="s">
        <v>111</v>
      </c>
      <c r="B259" s="20">
        <v>904830</v>
      </c>
      <c r="C259" s="21">
        <f>VLOOKUP(B259,'[2]ESGC PORTFOLIO'!B:M,$C$2,FALSE)</f>
        <v>44.882801118626404</v>
      </c>
      <c r="D259" s="21" t="str">
        <f t="shared" si="9"/>
        <v>C</v>
      </c>
      <c r="E259" s="21">
        <f>VLOOKUP(B259,ESG!A:M,'2010'!$E$2,FALSE)</f>
        <v>44.882801118626404</v>
      </c>
      <c r="F259" s="11" t="b">
        <f t="shared" si="10"/>
        <v>1</v>
      </c>
      <c r="G259" s="23" t="str">
        <f t="shared" si="11"/>
        <v>C</v>
      </c>
      <c r="H259" s="11">
        <f>VLOOKUP(B259,NI!C:P,7,FALSE)</f>
        <v>714307</v>
      </c>
      <c r="I259" s="11">
        <f>VLOOKUP(B259,EBITDA!B:O,7,FALSE)</f>
        <v>1308980</v>
      </c>
      <c r="J259" s="11">
        <f>VLOOKUP(B259,EQIT!B:O,7,FALSE)</f>
        <v>4526562</v>
      </c>
      <c r="K259" s="11">
        <f>VLOOKUP(B259,DEBT!B:O,7,FALSE)</f>
        <v>1807811</v>
      </c>
      <c r="L259" s="11">
        <f>VLOOKUP(B259,REV!B:O,7,FALSE)</f>
        <v>7132648</v>
      </c>
      <c r="M259" s="11">
        <f>VLOOKUP(B259,RoA!B:O,7,FALSE)</f>
        <v>9.43</v>
      </c>
      <c r="N259" s="11">
        <f>VLOOKUP(B259,RoE!B:O,7,FALSE)</f>
        <v>16.260000000000002</v>
      </c>
      <c r="O259" s="11">
        <f>VLOOKUP(B259,ASSET!B:P,7,FALSE)</f>
        <v>8562894</v>
      </c>
      <c r="P259" s="11">
        <f>VLOOKUP(B259,MCAP!B:P,7,FALSE)</f>
        <v>10900234</v>
      </c>
      <c r="Q259" s="11">
        <f>VLOOKUP(B259,MB!B:O,7,FALSE)</f>
        <v>2.14</v>
      </c>
    </row>
    <row r="260" spans="1:17" x14ac:dyDescent="0.3">
      <c r="A260" s="20" t="s">
        <v>115</v>
      </c>
      <c r="B260" s="20">
        <v>916091</v>
      </c>
      <c r="C260" s="21">
        <f>VLOOKUP(B260,'[2]ESGC PORTFOLIO'!B:M,$C$2,FALSE)</f>
        <v>38.4629153491003</v>
      </c>
      <c r="D260" s="21" t="str">
        <f t="shared" ref="D260:D323" si="12">IF(C260&gt;75,"A",IF(C260&gt;50,"B",IF(C260&gt;25,"C","D")))</f>
        <v>C</v>
      </c>
      <c r="E260" s="21">
        <f>VLOOKUP(B260,ESG!A:M,'2010'!$E$2,FALSE)</f>
        <v>38.4629153491003</v>
      </c>
      <c r="F260" s="11" t="b">
        <f t="shared" ref="F260:F323" si="13">C260=E260</f>
        <v>1</v>
      </c>
      <c r="G260" s="23" t="str">
        <f t="shared" ref="G260:G323" si="14">IF(E260&gt;75,"A",IF(E260&gt;50,"B",IF(E260&gt;25,"C","D")))</f>
        <v>C</v>
      </c>
      <c r="H260" s="11">
        <f>VLOOKUP(B260,NI!C:P,7,FALSE)</f>
        <v>817000</v>
      </c>
      <c r="I260" s="11">
        <f>VLOOKUP(B260,EBITDA!B:O,7,FALSE)</f>
        <v>2432000</v>
      </c>
      <c r="J260" s="11">
        <f>VLOOKUP(B260,EQIT!B:O,7,FALSE)</f>
        <v>6446000</v>
      </c>
      <c r="K260" s="11">
        <f>VLOOKUP(B260,DEBT!B:O,7,FALSE)</f>
        <v>3744000</v>
      </c>
      <c r="L260" s="11">
        <f>VLOOKUP(B260,REV!B:O,7,FALSE)</f>
        <v>16128000</v>
      </c>
      <c r="M260" s="11">
        <f>VLOOKUP(B260,RoA!B:O,7,FALSE)</f>
        <v>6.22</v>
      </c>
      <c r="N260" s="11">
        <f>VLOOKUP(B260,RoE!B:O,7,FALSE)</f>
        <v>13.67</v>
      </c>
      <c r="O260" s="11">
        <f>VLOOKUP(B260,ASSET!B:P,7,FALSE)</f>
        <v>16092000</v>
      </c>
      <c r="P260" s="11">
        <f>VLOOKUP(B260,MCAP!B:P,7,FALSE)</f>
        <v>7635897</v>
      </c>
      <c r="Q260" s="11">
        <f>VLOOKUP(B260,MB!B:O,7,FALSE)</f>
        <v>0.92</v>
      </c>
    </row>
    <row r="261" spans="1:17" x14ac:dyDescent="0.3">
      <c r="A261" s="20" t="s">
        <v>117</v>
      </c>
      <c r="B261" s="20">
        <v>357922</v>
      </c>
      <c r="C261" s="21">
        <f>VLOOKUP(B261,'[2]ESGC PORTFOLIO'!B:M,$C$2,FALSE)</f>
        <v>40.433703913484401</v>
      </c>
      <c r="D261" s="21" t="str">
        <f t="shared" si="12"/>
        <v>C</v>
      </c>
      <c r="E261" s="21">
        <f>VLOOKUP(B261,ESG!A:M,'2010'!$E$2,FALSE)</f>
        <v>40.433703913484401</v>
      </c>
      <c r="F261" s="11" t="b">
        <f t="shared" si="13"/>
        <v>1</v>
      </c>
      <c r="G261" s="23" t="str">
        <f t="shared" si="14"/>
        <v>C</v>
      </c>
      <c r="H261" s="11">
        <f>VLOOKUP(B261,NI!C:P,7,FALSE)</f>
        <v>438000</v>
      </c>
      <c r="I261" s="11">
        <f>VLOOKUP(B261,EBITDA!B:O,7,FALSE)</f>
        <v>1022000</v>
      </c>
      <c r="J261" s="11">
        <f>VLOOKUP(B261,EQIT!B:O,7,FALSE)</f>
        <v>1627000</v>
      </c>
      <c r="K261" s="11">
        <f>VLOOKUP(B261,DEBT!B:O,7,FALSE)</f>
        <v>1604000</v>
      </c>
      <c r="L261" s="11">
        <f>VLOOKUP(B261,REV!B:O,7,FALSE)</f>
        <v>5798000</v>
      </c>
      <c r="M261" s="11">
        <f>VLOOKUP(B261,RoA!B:O,7,FALSE)</f>
        <v>8.86</v>
      </c>
      <c r="N261" s="11">
        <f>VLOOKUP(B261,RoE!B:O,7,FALSE)</f>
        <v>27.9</v>
      </c>
      <c r="O261" s="11">
        <f>VLOOKUP(B261,ASSET!B:P,7,FALSE)</f>
        <v>5962000</v>
      </c>
      <c r="P261" s="11">
        <f>VLOOKUP(B261,MCAP!B:P,7,FALSE)</f>
        <v>5942084</v>
      </c>
      <c r="Q261" s="11">
        <f>VLOOKUP(B261,MB!B:O,7,FALSE)</f>
        <v>3.17</v>
      </c>
    </row>
    <row r="262" spans="1:17" x14ac:dyDescent="0.3">
      <c r="A262" s="20" t="s">
        <v>121</v>
      </c>
      <c r="B262" s="20">
        <v>902324</v>
      </c>
      <c r="C262" s="21">
        <f>VLOOKUP(B262,'[2]ESGC PORTFOLIO'!B:M,$C$2,FALSE)</f>
        <v>49.005428373222301</v>
      </c>
      <c r="D262" s="21" t="str">
        <f t="shared" si="12"/>
        <v>C</v>
      </c>
      <c r="E262" s="21">
        <f>VLOOKUP(B262,ESG!A:M,'2010'!$E$2,FALSE)</f>
        <v>49.005428373222301</v>
      </c>
      <c r="F262" s="11" t="b">
        <f t="shared" si="13"/>
        <v>1</v>
      </c>
      <c r="G262" s="23" t="str">
        <f t="shared" si="14"/>
        <v>C</v>
      </c>
      <c r="H262" s="11">
        <f>VLOOKUP(B262,NI!C:P,7,FALSE)</f>
        <v>1251000</v>
      </c>
      <c r="I262" s="11">
        <f>VLOOKUP(B262,EBITDA!B:O,7,FALSE)</f>
        <v>3894000</v>
      </c>
      <c r="J262" s="11">
        <f>VLOOKUP(B262,EQIT!B:O,7,FALSE)</f>
        <v>10583000</v>
      </c>
      <c r="K262" s="11">
        <f>VLOOKUP(B262,DEBT!B:O,7,FALSE)</f>
        <v>12534000</v>
      </c>
      <c r="L262" s="11">
        <f>VLOOKUP(B262,REV!B:O,7,FALSE)</f>
        <v>12531000</v>
      </c>
      <c r="M262" s="11">
        <f>VLOOKUP(B262,RoA!B:O,7,FALSE)</f>
        <v>4.05</v>
      </c>
      <c r="N262" s="11">
        <f>VLOOKUP(B262,RoE!B:O,7,FALSE)</f>
        <v>12.25</v>
      </c>
      <c r="O262" s="11">
        <f>VLOOKUP(B262,ASSET!B:P,7,FALSE)</f>
        <v>45530000</v>
      </c>
      <c r="P262" s="11">
        <f>VLOOKUP(B262,MCAP!B:P,7,FALSE)</f>
        <v>12576313</v>
      </c>
      <c r="Q262" s="11">
        <f>VLOOKUP(B262,MB!B:O,7,FALSE)</f>
        <v>1.06</v>
      </c>
    </row>
    <row r="263" spans="1:17" x14ac:dyDescent="0.3">
      <c r="A263" s="20" t="s">
        <v>122</v>
      </c>
      <c r="B263" s="20">
        <v>500320</v>
      </c>
      <c r="C263" s="21">
        <f>VLOOKUP(B263,'[2]ESGC PORTFOLIO'!B:M,$C$2,FALSE)</f>
        <v>25.070694588969801</v>
      </c>
      <c r="D263" s="21" t="str">
        <f t="shared" si="12"/>
        <v>C</v>
      </c>
      <c r="E263" s="21">
        <f>VLOOKUP(B263,ESG!A:M,'2010'!$E$2,FALSE)</f>
        <v>47.016389177939601</v>
      </c>
      <c r="F263" s="11" t="b">
        <f t="shared" si="13"/>
        <v>0</v>
      </c>
      <c r="G263" s="23" t="str">
        <f t="shared" si="14"/>
        <v>C</v>
      </c>
      <c r="H263" s="11">
        <f>VLOOKUP(B263,NI!C:P,7,FALSE)</f>
        <v>-677000</v>
      </c>
      <c r="I263" s="11">
        <f>VLOOKUP(B263,EBITDA!B:O,7,FALSE)</f>
        <v>-514000</v>
      </c>
      <c r="J263" s="11">
        <f>VLOOKUP(B263,EQIT!B:O,7,FALSE)</f>
        <v>2729000</v>
      </c>
      <c r="K263" s="11">
        <f>VLOOKUP(B263,DEBT!B:O,7,FALSE)</f>
        <v>0</v>
      </c>
      <c r="L263" s="11">
        <f>VLOOKUP(B263,REV!B:O,7,FALSE)</f>
        <v>3654000</v>
      </c>
      <c r="M263" s="11">
        <f>VLOOKUP(B263,RoA!B:O,7,FALSE)</f>
        <v>-14.7</v>
      </c>
      <c r="N263" s="11">
        <f>VLOOKUP(B263,RoE!B:O,7,FALSE)</f>
        <v>-23.09</v>
      </c>
      <c r="O263" s="11">
        <f>VLOOKUP(B263,ASSET!B:P,7,FALSE)</f>
        <v>4594000</v>
      </c>
      <c r="P263" s="11">
        <f>VLOOKUP(B263,MCAP!B:P,7,FALSE)</f>
        <v>5398635</v>
      </c>
      <c r="Q263" s="11">
        <f>VLOOKUP(B263,MB!B:O,7,FALSE)</f>
        <v>2.11</v>
      </c>
    </row>
    <row r="264" spans="1:17" x14ac:dyDescent="0.3">
      <c r="A264" s="20" t="s">
        <v>127</v>
      </c>
      <c r="B264" s="20">
        <v>906194</v>
      </c>
      <c r="C264" s="21">
        <f>VLOOKUP(B264,'[2]ESGC PORTFOLIO'!B:M,$C$2,FALSE)</f>
        <v>25.363904221146399</v>
      </c>
      <c r="D264" s="21" t="str">
        <f t="shared" si="12"/>
        <v>C</v>
      </c>
      <c r="E264" s="21">
        <f>VLOOKUP(B264,ESG!A:M,'2010'!$E$2,FALSE)</f>
        <v>35.510417137945097</v>
      </c>
      <c r="F264" s="11" t="b">
        <f t="shared" si="13"/>
        <v>0</v>
      </c>
      <c r="G264" s="23" t="str">
        <f t="shared" si="14"/>
        <v>C</v>
      </c>
      <c r="H264" s="11">
        <f>VLOOKUP(B264,NI!C:P,7,FALSE)</f>
        <v>266700</v>
      </c>
      <c r="I264" s="11">
        <f>VLOOKUP(B264,EBITDA!B:O,7,FALSE)</f>
        <v>599100</v>
      </c>
      <c r="J264" s="11">
        <f>VLOOKUP(B264,EQIT!B:O,7,FALSE)</f>
        <v>1691400</v>
      </c>
      <c r="K264" s="11">
        <f>VLOOKUP(B264,DEBT!B:O,7,FALSE)</f>
        <v>999600</v>
      </c>
      <c r="L264" s="11">
        <f>VLOOKUP(B264,REV!B:O,7,FALSE)</f>
        <v>1859500</v>
      </c>
      <c r="M264" s="11">
        <f>VLOOKUP(B264,RoA!B:O,7,FALSE)</f>
        <v>8.68</v>
      </c>
      <c r="N264" s="11">
        <f>VLOOKUP(B264,RoE!B:O,7,FALSE)</f>
        <v>16.2</v>
      </c>
      <c r="O264" s="11">
        <f>VLOOKUP(B264,ASSET!B:P,7,FALSE)</f>
        <v>3433600</v>
      </c>
      <c r="P264" s="11">
        <f>VLOOKUP(B264,MCAP!B:P,7,FALSE)</f>
        <v>4364560</v>
      </c>
      <c r="Q264" s="11">
        <f>VLOOKUP(B264,MB!B:O,7,FALSE)</f>
        <v>2.2599999999999998</v>
      </c>
    </row>
    <row r="265" spans="1:17" x14ac:dyDescent="0.3">
      <c r="A265" s="20" t="s">
        <v>128</v>
      </c>
      <c r="B265" s="20">
        <v>329534</v>
      </c>
      <c r="C265" s="21">
        <f>VLOOKUP(B265,'[2]ESGC PORTFOLIO'!B:M,$C$2,FALSE)</f>
        <v>48.461891485318702</v>
      </c>
      <c r="D265" s="21" t="str">
        <f t="shared" si="12"/>
        <v>C</v>
      </c>
      <c r="E265" s="21">
        <f>VLOOKUP(B265,ESG!A:M,'2010'!$E$2,FALSE)</f>
        <v>48.461891485318702</v>
      </c>
      <c r="F265" s="11" t="b">
        <f t="shared" si="13"/>
        <v>1</v>
      </c>
      <c r="G265" s="23" t="str">
        <f t="shared" si="14"/>
        <v>C</v>
      </c>
      <c r="H265" s="11">
        <f>VLOOKUP(B265,NI!C:P,7,FALSE)</f>
        <v>-28714</v>
      </c>
      <c r="I265" s="11">
        <f>VLOOKUP(B265,EBITDA!B:O,7,FALSE)</f>
        <v>1090780</v>
      </c>
      <c r="J265" s="11">
        <f>VLOOKUP(B265,EQIT!B:O,7,FALSE)</f>
        <v>4890186</v>
      </c>
      <c r="K265" s="11">
        <f>VLOOKUP(B265,DEBT!B:O,7,FALSE)</f>
        <v>9948076</v>
      </c>
      <c r="L265" s="11">
        <f>VLOOKUP(B265,REV!B:O,7,FALSE)</f>
        <v>1995519</v>
      </c>
      <c r="M265" s="11">
        <f>VLOOKUP(B265,RoA!B:O,7,FALSE)</f>
        <v>3.77</v>
      </c>
      <c r="N265" s="11">
        <f>VLOOKUP(B265,RoE!B:O,7,FALSE)</f>
        <v>5.53</v>
      </c>
      <c r="O265" s="11">
        <f>VLOOKUP(B265,ASSET!B:P,7,FALSE)</f>
        <v>16184194</v>
      </c>
      <c r="P265" s="11">
        <f>VLOOKUP(B265,MCAP!B:P,7,FALSE)</f>
        <v>15075747</v>
      </c>
      <c r="Q265" s="11">
        <f>VLOOKUP(B265,MB!B:O,7,FALSE)</f>
        <v>2.93</v>
      </c>
    </row>
    <row r="266" spans="1:17" x14ac:dyDescent="0.3">
      <c r="A266" s="20" t="s">
        <v>130</v>
      </c>
      <c r="B266" s="20">
        <v>311759</v>
      </c>
      <c r="C266" s="21">
        <f>VLOOKUP(B266,'[2]ESGC PORTFOLIO'!B:M,$C$2,FALSE)</f>
        <v>39.312301587301498</v>
      </c>
      <c r="D266" s="21" t="str">
        <f t="shared" si="12"/>
        <v>C</v>
      </c>
      <c r="E266" s="21">
        <f>VLOOKUP(B266,ESG!A:M,'2010'!$E$2,FALSE)</f>
        <v>39.312301587301498</v>
      </c>
      <c r="F266" s="11" t="b">
        <f t="shared" si="13"/>
        <v>1</v>
      </c>
      <c r="G266" s="23" t="str">
        <f t="shared" si="14"/>
        <v>C</v>
      </c>
      <c r="H266" s="11">
        <f>VLOOKUP(B266,NI!C:P,7,FALSE)</f>
        <v>607808</v>
      </c>
      <c r="I266" s="11" t="str">
        <f>VLOOKUP(B266,EBITDA!B:O,7,FALSE)</f>
        <v>NA</v>
      </c>
      <c r="J266" s="11">
        <f>VLOOKUP(B266,EQIT!B:O,7,FALSE)</f>
        <v>5914079</v>
      </c>
      <c r="K266" s="11">
        <f>VLOOKUP(B266,DEBT!B:O,7,FALSE)</f>
        <v>868060</v>
      </c>
      <c r="L266" s="11">
        <f>VLOOKUP(B266,REV!B:O,7,FALSE)</f>
        <v>4708782</v>
      </c>
      <c r="M266" s="11">
        <f>VLOOKUP(B266,RoA!B:O,7,FALSE)</f>
        <v>3.57</v>
      </c>
      <c r="N266" s="11">
        <f>VLOOKUP(B266,RoE!B:O,7,FALSE)</f>
        <v>10.38</v>
      </c>
      <c r="O266" s="11">
        <f>VLOOKUP(B266,ASSET!B:P,7,FALSE)</f>
        <v>18258870</v>
      </c>
      <c r="P266" s="11">
        <f>VLOOKUP(B266,MCAP!B:P,7,FALSE)</f>
        <v>4616597</v>
      </c>
      <c r="Q266" s="11">
        <f>VLOOKUP(B266,MB!B:O,7,FALSE)</f>
        <v>0.81</v>
      </c>
    </row>
    <row r="267" spans="1:17" x14ac:dyDescent="0.3">
      <c r="A267" s="20" t="s">
        <v>132</v>
      </c>
      <c r="B267" s="20" t="s">
        <v>362</v>
      </c>
      <c r="C267" s="21">
        <f>VLOOKUP(B267,'[2]ESGC PORTFOLIO'!B:M,$C$2,FALSE)</f>
        <v>25.7512961709294</v>
      </c>
      <c r="D267" s="21" t="str">
        <f t="shared" si="12"/>
        <v>C</v>
      </c>
      <c r="E267" s="21">
        <f>VLOOKUP(B267,ESG!A:M,'2010'!$E$2,FALSE)</f>
        <v>25.7512961709294</v>
      </c>
      <c r="F267" s="11" t="b">
        <f t="shared" si="13"/>
        <v>1</v>
      </c>
      <c r="G267" s="23" t="str">
        <f t="shared" si="14"/>
        <v>C</v>
      </c>
      <c r="H267" s="11">
        <f>VLOOKUP(B267,NI!C:P,7,FALSE)</f>
        <v>421500</v>
      </c>
      <c r="I267" s="11">
        <f>VLOOKUP(B267,EBITDA!B:O,7,FALSE)</f>
        <v>877384</v>
      </c>
      <c r="J267" s="11">
        <f>VLOOKUP(B267,EQIT!B:O,7,FALSE)</f>
        <v>2672544</v>
      </c>
      <c r="K267" s="11">
        <f>VLOOKUP(B267,DEBT!B:O,7,FALSE)</f>
        <v>1644894</v>
      </c>
      <c r="L267" s="11">
        <f>VLOOKUP(B267,REV!B:O,7,FALSE)</f>
        <v>3348109</v>
      </c>
      <c r="M267" s="11">
        <f>VLOOKUP(B267,RoA!B:O,7,FALSE)</f>
        <v>7.74</v>
      </c>
      <c r="N267" s="11">
        <f>VLOOKUP(B267,RoE!B:O,7,FALSE)</f>
        <v>15.74</v>
      </c>
      <c r="O267" s="11">
        <f>VLOOKUP(B267,ASSET!B:P,7,FALSE)</f>
        <v>6650994</v>
      </c>
      <c r="P267" s="11">
        <f>VLOOKUP(B267,MCAP!B:P,7,FALSE)</f>
        <v>6873330</v>
      </c>
      <c r="Q267" s="11">
        <f>VLOOKUP(B267,MB!B:O,7,FALSE)</f>
        <v>3.08</v>
      </c>
    </row>
    <row r="268" spans="1:17" x14ac:dyDescent="0.3">
      <c r="A268" s="20" t="s">
        <v>133</v>
      </c>
      <c r="B268" s="20">
        <v>910722</v>
      </c>
      <c r="C268" s="21">
        <f>VLOOKUP(B268,'[2]ESGC PORTFOLIO'!B:M,$C$2,FALSE)</f>
        <v>27.509342028135901</v>
      </c>
      <c r="D268" s="21" t="str">
        <f t="shared" si="12"/>
        <v>C</v>
      </c>
      <c r="E268" s="21">
        <f>VLOOKUP(B268,ESG!A:M,'2010'!$E$2,FALSE)</f>
        <v>27.509342028135901</v>
      </c>
      <c r="F268" s="11" t="b">
        <f t="shared" si="13"/>
        <v>1</v>
      </c>
      <c r="G268" s="23" t="str">
        <f t="shared" si="14"/>
        <v>C</v>
      </c>
      <c r="H268" s="11">
        <f>VLOOKUP(B268,NI!C:P,7,FALSE)</f>
        <v>344172</v>
      </c>
      <c r="I268" s="11">
        <f>VLOOKUP(B268,EBITDA!B:O,7,FALSE)</f>
        <v>602957</v>
      </c>
      <c r="J268" s="11">
        <f>VLOOKUP(B268,EQIT!B:O,7,FALSE)</f>
        <v>1740906</v>
      </c>
      <c r="K268" s="11">
        <f>VLOOKUP(B268,DEBT!B:O,7,FALSE)</f>
        <v>0</v>
      </c>
      <c r="L268" s="11">
        <f>VLOOKUP(B268,REV!B:O,7,FALSE)</f>
        <v>5967573</v>
      </c>
      <c r="M268" s="11">
        <f>VLOOKUP(B268,RoA!B:O,7,FALSE)</f>
        <v>13.77</v>
      </c>
      <c r="N268" s="11">
        <f>VLOOKUP(B268,RoE!B:O,7,FALSE)</f>
        <v>20.9</v>
      </c>
      <c r="O268" s="11">
        <f>VLOOKUP(B268,ASSET!B:P,7,FALSE)</f>
        <v>2679179</v>
      </c>
      <c r="P268" s="11">
        <f>VLOOKUP(B268,MCAP!B:P,7,FALSE)</f>
        <v>11577808</v>
      </c>
      <c r="Q268" s="11">
        <f>VLOOKUP(B268,MB!B:O,7,FALSE)</f>
        <v>5.48</v>
      </c>
    </row>
    <row r="269" spans="1:17" x14ac:dyDescent="0.3">
      <c r="A269" s="20" t="s">
        <v>135</v>
      </c>
      <c r="B269" s="20">
        <v>755980</v>
      </c>
      <c r="C269" s="21">
        <f>VLOOKUP(B269,'[2]ESGC PORTFOLIO'!B:M,$C$2,FALSE)</f>
        <v>25.974421175858399</v>
      </c>
      <c r="D269" s="21" t="str">
        <f t="shared" si="12"/>
        <v>C</v>
      </c>
      <c r="E269" s="21">
        <f>VLOOKUP(B269,ESG!A:M,'2010'!$E$2,FALSE)</f>
        <v>25.974421175858399</v>
      </c>
      <c r="F269" s="11" t="b">
        <f t="shared" si="13"/>
        <v>1</v>
      </c>
      <c r="G269" s="23" t="str">
        <f t="shared" si="14"/>
        <v>C</v>
      </c>
      <c r="H269" s="11">
        <f>VLOOKUP(B269,NI!C:P,7,FALSE)</f>
        <v>265356</v>
      </c>
      <c r="I269" s="11">
        <f>VLOOKUP(B269,EBITDA!B:O,7,FALSE)</f>
        <v>471395</v>
      </c>
      <c r="J269" s="11">
        <f>VLOOKUP(B269,EQIT!B:O,7,FALSE)</f>
        <v>1282512</v>
      </c>
      <c r="K269" s="11">
        <f>VLOOKUP(B269,DEBT!B:O,7,FALSE)</f>
        <v>0</v>
      </c>
      <c r="L269" s="11">
        <f>VLOOKUP(B269,REV!B:O,7,FALSE)</f>
        <v>2269471</v>
      </c>
      <c r="M269" s="11">
        <f>VLOOKUP(B269,RoA!B:O,7,FALSE)</f>
        <v>18.98</v>
      </c>
      <c r="N269" s="11">
        <f>VLOOKUP(B269,RoE!B:O,7,FALSE)</f>
        <v>21.46</v>
      </c>
      <c r="O269" s="11">
        <f>VLOOKUP(B269,ASSET!B:P,7,FALSE)</f>
        <v>1468283</v>
      </c>
      <c r="P269" s="11">
        <f>VLOOKUP(B269,MCAP!B:P,7,FALSE)</f>
        <v>8832574</v>
      </c>
      <c r="Q269" s="11">
        <f>VLOOKUP(B269,MB!B:O,7,FALSE)</f>
        <v>6</v>
      </c>
    </row>
    <row r="270" spans="1:17" x14ac:dyDescent="0.3">
      <c r="A270" s="20" t="s">
        <v>138</v>
      </c>
      <c r="B270" s="20" t="s">
        <v>363</v>
      </c>
      <c r="C270" s="21">
        <f>VLOOKUP(B270,'[2]ESGC PORTFOLIO'!B:M,$C$2,FALSE)</f>
        <v>26.656767560826399</v>
      </c>
      <c r="D270" s="21" t="str">
        <f t="shared" si="12"/>
        <v>C</v>
      </c>
      <c r="E270" s="21">
        <f>VLOOKUP(B270,ESG!A:M,'2010'!$E$2,FALSE)</f>
        <v>26.656767560826399</v>
      </c>
      <c r="F270" s="11" t="b">
        <f t="shared" si="13"/>
        <v>1</v>
      </c>
      <c r="G270" s="23" t="str">
        <f t="shared" si="14"/>
        <v>C</v>
      </c>
      <c r="H270" s="11">
        <f>VLOOKUP(B270,NI!C:P,7,FALSE)</f>
        <v>404500</v>
      </c>
      <c r="I270" s="11">
        <f>VLOOKUP(B270,EBITDA!B:O,7,FALSE)</f>
        <v>1374000</v>
      </c>
      <c r="J270" s="11">
        <f>VLOOKUP(B270,EQIT!B:O,7,FALSE)</f>
        <v>6403200</v>
      </c>
      <c r="K270" s="11">
        <f>VLOOKUP(B270,DEBT!B:O,7,FALSE)</f>
        <v>5240000</v>
      </c>
      <c r="L270" s="11">
        <f>VLOOKUP(B270,REV!B:O,7,FALSE)</f>
        <v>5269500</v>
      </c>
      <c r="M270" s="11">
        <f>VLOOKUP(B270,RoA!B:O,7,FALSE)</f>
        <v>3.51</v>
      </c>
      <c r="N270" s="11">
        <f>VLOOKUP(B270,RoE!B:O,7,FALSE)</f>
        <v>5.5</v>
      </c>
      <c r="O270" s="11">
        <f>VLOOKUP(B270,ASSET!B:P,7,FALSE)</f>
        <v>14161800</v>
      </c>
      <c r="P270" s="11">
        <f>VLOOKUP(B270,MCAP!B:P,7,FALSE)</f>
        <v>8269041</v>
      </c>
      <c r="Q270" s="11">
        <f>VLOOKUP(B270,MB!B:O,7,FALSE)</f>
        <v>1.29</v>
      </c>
    </row>
    <row r="271" spans="1:17" x14ac:dyDescent="0.3">
      <c r="A271" s="20" t="s">
        <v>139</v>
      </c>
      <c r="B271" s="20">
        <v>997198</v>
      </c>
      <c r="C271" s="21">
        <f>VLOOKUP(B271,'[2]ESGC PORTFOLIO'!B:M,$C$2,FALSE)</f>
        <v>47.251506263354798</v>
      </c>
      <c r="D271" s="21" t="str">
        <f t="shared" si="12"/>
        <v>C</v>
      </c>
      <c r="E271" s="21">
        <f>VLOOKUP(B271,ESG!A:M,'2010'!$E$2,FALSE)</f>
        <v>47.251506263354798</v>
      </c>
      <c r="F271" s="11" t="b">
        <f t="shared" si="13"/>
        <v>1</v>
      </c>
      <c r="G271" s="23" t="str">
        <f t="shared" si="14"/>
        <v>C</v>
      </c>
      <c r="H271" s="11">
        <f>VLOOKUP(B271,NI!C:P,7,FALSE)</f>
        <v>500000</v>
      </c>
      <c r="I271" s="11">
        <f>VLOOKUP(B271,EBITDA!B:O,7,FALSE)</f>
        <v>1455000</v>
      </c>
      <c r="J271" s="11">
        <f>VLOOKUP(B271,EQIT!B:O,7,FALSE)</f>
        <v>10232000</v>
      </c>
      <c r="K271" s="11">
        <f>VLOOKUP(B271,DEBT!B:O,7,FALSE)</f>
        <v>11411000</v>
      </c>
      <c r="L271" s="11">
        <f>VLOOKUP(B271,REV!B:O,7,FALSE)</f>
        <v>6645000</v>
      </c>
      <c r="M271" s="11">
        <f>VLOOKUP(B271,RoA!B:O,7,FALSE)</f>
        <v>0.8</v>
      </c>
      <c r="N271" s="11">
        <f>VLOOKUP(B271,RoE!B:O,7,FALSE)</f>
        <v>5.0199999999999996</v>
      </c>
      <c r="O271" s="11">
        <f>VLOOKUP(B271,ASSET!B:P,7,FALSE)</f>
        <v>111007000</v>
      </c>
      <c r="P271" s="11">
        <f>VLOOKUP(B271,MCAP!B:P,7,FALSE)</f>
        <v>11689281</v>
      </c>
      <c r="Q271" s="11">
        <f>VLOOKUP(B271,MB!B:O,7,FALSE)</f>
        <v>0.96</v>
      </c>
    </row>
    <row r="272" spans="1:17" x14ac:dyDescent="0.3">
      <c r="A272" s="20" t="s">
        <v>142</v>
      </c>
      <c r="B272" s="20">
        <v>905082</v>
      </c>
      <c r="C272" s="21">
        <f>VLOOKUP(B272,'[2]ESGC PORTFOLIO'!B:M,$C$2,FALSE)</f>
        <v>46.3949655371364</v>
      </c>
      <c r="D272" s="21" t="str">
        <f t="shared" si="12"/>
        <v>C</v>
      </c>
      <c r="E272" s="21">
        <f>VLOOKUP(B272,ESG!A:M,'2010'!$E$2,FALSE)</f>
        <v>46.3949655371364</v>
      </c>
      <c r="F272" s="11" t="b">
        <f t="shared" si="13"/>
        <v>1</v>
      </c>
      <c r="G272" s="23" t="str">
        <f t="shared" si="14"/>
        <v>C</v>
      </c>
      <c r="H272" s="11">
        <f>VLOOKUP(B272,NI!C:P,7,FALSE)</f>
        <v>171500</v>
      </c>
      <c r="I272" s="11">
        <f>VLOOKUP(B272,EBITDA!B:O,7,FALSE)</f>
        <v>520900</v>
      </c>
      <c r="J272" s="11">
        <f>VLOOKUP(B272,EQIT!B:O,7,FALSE)</f>
        <v>1131500</v>
      </c>
      <c r="K272" s="11">
        <f>VLOOKUP(B272,DEBT!B:O,7,FALSE)</f>
        <v>637900</v>
      </c>
      <c r="L272" s="11">
        <f>VLOOKUP(B272,REV!B:O,7,FALSE)</f>
        <v>3116300</v>
      </c>
      <c r="M272" s="11">
        <f>VLOOKUP(B272,RoA!B:O,7,FALSE)</f>
        <v>6.68</v>
      </c>
      <c r="N272" s="11">
        <f>VLOOKUP(B272,RoE!B:O,7,FALSE)</f>
        <v>15.54</v>
      </c>
      <c r="O272" s="11">
        <f>VLOOKUP(B272,ASSET!B:P,7,FALSE)</f>
        <v>3005200</v>
      </c>
      <c r="P272" s="11">
        <f>VLOOKUP(B272,MCAP!B:P,7,FALSE)</f>
        <v>5711004</v>
      </c>
      <c r="Q272" s="11">
        <f>VLOOKUP(B272,MB!B:O,7,FALSE)</f>
        <v>4.3899999999999997</v>
      </c>
    </row>
    <row r="273" spans="1:17" x14ac:dyDescent="0.3">
      <c r="A273" s="20" t="s">
        <v>144</v>
      </c>
      <c r="B273" s="20">
        <v>938076</v>
      </c>
      <c r="C273" s="21">
        <f>VLOOKUP(B273,'[2]ESGC PORTFOLIO'!B:M,$C$2,FALSE)</f>
        <v>40.858995620880997</v>
      </c>
      <c r="D273" s="21" t="str">
        <f t="shared" si="12"/>
        <v>C</v>
      </c>
      <c r="E273" s="21">
        <f>VLOOKUP(B273,ESG!A:M,'2010'!$E$2,FALSE)</f>
        <v>40.858995620880997</v>
      </c>
      <c r="F273" s="11" t="b">
        <f t="shared" si="13"/>
        <v>1</v>
      </c>
      <c r="G273" s="23" t="str">
        <f t="shared" si="14"/>
        <v>C</v>
      </c>
      <c r="H273" s="11">
        <f>VLOOKUP(B273,NI!C:P,7,FALSE)</f>
        <v>1438099</v>
      </c>
      <c r="I273" s="11">
        <f>VLOOKUP(B273,EBITDA!B:O,7,FALSE)</f>
        <v>2522542</v>
      </c>
      <c r="J273" s="11">
        <f>VLOOKUP(B273,EQIT!B:O,7,FALSE)</f>
        <v>7726994</v>
      </c>
      <c r="K273" s="11">
        <f>VLOOKUP(B273,DEBT!B:O,7,FALSE)</f>
        <v>979900</v>
      </c>
      <c r="L273" s="11">
        <f>VLOOKUP(B273,REV!B:O,7,FALSE)</f>
        <v>5914140</v>
      </c>
      <c r="M273" s="11">
        <f>VLOOKUP(B273,RoA!B:O,7,FALSE)</f>
        <v>14.36</v>
      </c>
      <c r="N273" s="11">
        <f>VLOOKUP(B273,RoE!B:O,7,FALSE)</f>
        <v>18.73</v>
      </c>
      <c r="O273" s="11">
        <f>VLOOKUP(B273,ASSET!B:P,7,FALSE)</f>
        <v>10708088</v>
      </c>
      <c r="P273" s="11">
        <f>VLOOKUP(B273,MCAP!B:P,7,FALSE)</f>
        <v>24911893</v>
      </c>
      <c r="Q273" s="11">
        <f>VLOOKUP(B273,MB!B:O,7,FALSE)</f>
        <v>3.15</v>
      </c>
    </row>
    <row r="274" spans="1:17" x14ac:dyDescent="0.3">
      <c r="A274" s="20" t="s">
        <v>147</v>
      </c>
      <c r="B274" s="20">
        <v>255781</v>
      </c>
      <c r="C274" s="21">
        <f>VLOOKUP(B274,'[2]ESGC PORTFOLIO'!B:M,$C$2,FALSE)</f>
        <v>27.015464408069999</v>
      </c>
      <c r="D274" s="21" t="str">
        <f t="shared" si="12"/>
        <v>C</v>
      </c>
      <c r="E274" s="21">
        <f>VLOOKUP(B274,ESG!A:M,'2010'!$E$2,FALSE)</f>
        <v>29.7066044918157</v>
      </c>
      <c r="F274" s="11" t="b">
        <f t="shared" si="13"/>
        <v>0</v>
      </c>
      <c r="G274" s="23" t="str">
        <f t="shared" si="14"/>
        <v>C</v>
      </c>
      <c r="H274" s="11">
        <f>VLOOKUP(B274,NI!C:P,7,FALSE)</f>
        <v>584603</v>
      </c>
      <c r="I274" s="11">
        <f>VLOOKUP(B274,EBITDA!B:O,7,FALSE)</f>
        <v>673169</v>
      </c>
      <c r="J274" s="11">
        <f>VLOOKUP(B274,EQIT!B:O,7,FALSE)</f>
        <v>3049562</v>
      </c>
      <c r="K274" s="11">
        <f>VLOOKUP(B274,DEBT!B:O,7,FALSE)</f>
        <v>0</v>
      </c>
      <c r="L274" s="11">
        <f>VLOOKUP(B274,REV!B:O,7,FALSE)</f>
        <v>2689911</v>
      </c>
      <c r="M274" s="11">
        <f>VLOOKUP(B274,RoA!B:O,7,FALSE)</f>
        <v>15.16</v>
      </c>
      <c r="N274" s="11">
        <f>VLOOKUP(B274,RoE!B:O,7,FALSE)</f>
        <v>19.86</v>
      </c>
      <c r="O274" s="11">
        <f>VLOOKUP(B274,ASSET!B:P,7,FALSE)</f>
        <v>3915075</v>
      </c>
      <c r="P274" s="11">
        <f>VLOOKUP(B274,MCAP!B:P,7,FALSE)</f>
        <v>6023156</v>
      </c>
      <c r="Q274" s="11">
        <f>VLOOKUP(B274,MB!B:O,7,FALSE)</f>
        <v>1.97</v>
      </c>
    </row>
    <row r="275" spans="1:17" x14ac:dyDescent="0.3">
      <c r="A275" s="20" t="s">
        <v>148</v>
      </c>
      <c r="B275" s="20">
        <v>907652</v>
      </c>
      <c r="C275" s="21">
        <f>VLOOKUP(B275,'[2]ESGC PORTFOLIO'!B:M,$C$2,FALSE)</f>
        <v>42.618938505808302</v>
      </c>
      <c r="D275" s="21" t="str">
        <f t="shared" si="12"/>
        <v>C</v>
      </c>
      <c r="E275" s="21">
        <f>VLOOKUP(B275,ESG!A:M,'2010'!$E$2,FALSE)</f>
        <v>44.328786102525797</v>
      </c>
      <c r="F275" s="11" t="b">
        <f t="shared" si="13"/>
        <v>0</v>
      </c>
      <c r="G275" s="23" t="str">
        <f t="shared" si="14"/>
        <v>C</v>
      </c>
      <c r="H275" s="11">
        <f>VLOOKUP(B275,NI!C:P,7,FALSE)</f>
        <v>2624000</v>
      </c>
      <c r="I275" s="11">
        <f>VLOOKUP(B275,EBITDA!B:O,7,FALSE)</f>
        <v>4526000</v>
      </c>
      <c r="J275" s="11">
        <f>VLOOKUP(B275,EQIT!B:O,7,FALSE)</f>
        <v>13316000</v>
      </c>
      <c r="K275" s="11">
        <f>VLOOKUP(B275,DEBT!B:O,7,FALSE)</f>
        <v>3203000</v>
      </c>
      <c r="L275" s="11">
        <f>VLOOKUP(B275,REV!B:O,7,FALSE)</f>
        <v>32466000</v>
      </c>
      <c r="M275" s="11">
        <f>VLOOKUP(B275,RoA!B:O,7,FALSE)</f>
        <v>8.66</v>
      </c>
      <c r="N275" s="11">
        <f>VLOOKUP(B275,RoE!B:O,7,FALSE)</f>
        <v>20.39</v>
      </c>
      <c r="O275" s="11">
        <f>VLOOKUP(B275,ASSET!B:P,7,FALSE)</f>
        <v>32186000</v>
      </c>
      <c r="P275" s="11">
        <f>VLOOKUP(B275,MCAP!B:P,7,FALSE)</f>
        <v>26400832</v>
      </c>
      <c r="Q275" s="11">
        <f>VLOOKUP(B275,MB!B:O,7,FALSE)</f>
        <v>1.82</v>
      </c>
    </row>
    <row r="276" spans="1:17" x14ac:dyDescent="0.3">
      <c r="A276" s="20" t="s">
        <v>152</v>
      </c>
      <c r="B276" s="20">
        <v>546697</v>
      </c>
      <c r="C276" s="21">
        <f>VLOOKUP(B276,'[2]ESGC PORTFOLIO'!B:M,$C$2,FALSE)</f>
        <v>39.907551353279899</v>
      </c>
      <c r="D276" s="21" t="str">
        <f t="shared" si="12"/>
        <v>C</v>
      </c>
      <c r="E276" s="21">
        <f>VLOOKUP(B276,ESG!A:M,'2010'!$E$2,FALSE)</f>
        <v>39.907551353279899</v>
      </c>
      <c r="F276" s="11" t="b">
        <f t="shared" si="13"/>
        <v>1</v>
      </c>
      <c r="G276" s="23" t="str">
        <f t="shared" si="14"/>
        <v>C</v>
      </c>
      <c r="H276" s="11">
        <f>VLOOKUP(B276,NI!C:P,7,FALSE)</f>
        <v>2901257</v>
      </c>
      <c r="I276" s="11">
        <f>VLOOKUP(B276,EBITDA!B:O,7,FALSE)</f>
        <v>4287986</v>
      </c>
      <c r="J276" s="11">
        <f>VLOOKUP(B276,EQIT!B:O,7,FALSE)</f>
        <v>5863729</v>
      </c>
      <c r="K276" s="11">
        <f>VLOOKUP(B276,DEBT!B:O,7,FALSE)</f>
        <v>3484918</v>
      </c>
      <c r="L276" s="11">
        <f>VLOOKUP(B276,REV!B:O,7,FALSE)</f>
        <v>7949420</v>
      </c>
      <c r="M276" s="11">
        <f>VLOOKUP(B276,RoA!B:O,7,FALSE)</f>
        <v>28.26</v>
      </c>
      <c r="N276" s="11">
        <f>VLOOKUP(B276,RoE!B:O,7,FALSE)</f>
        <v>47.44</v>
      </c>
      <c r="O276" s="11">
        <f>VLOOKUP(B276,ASSET!B:P,7,FALSE)</f>
        <v>11439251</v>
      </c>
      <c r="P276" s="11">
        <f>VLOOKUP(B276,MCAP!B:P,7,FALSE)</f>
        <v>29064408</v>
      </c>
      <c r="Q276" s="11">
        <f>VLOOKUP(B276,MB!B:O,7,FALSE)</f>
        <v>5.4</v>
      </c>
    </row>
    <row r="277" spans="1:17" x14ac:dyDescent="0.3">
      <c r="A277" s="20" t="s">
        <v>153</v>
      </c>
      <c r="B277" s="20">
        <v>993394</v>
      </c>
      <c r="C277" s="21">
        <f>VLOOKUP(B277,'[2]ESGC PORTFOLIO'!B:M,$C$2,FALSE)</f>
        <v>30.867924133311</v>
      </c>
      <c r="D277" s="21" t="str">
        <f t="shared" si="12"/>
        <v>C</v>
      </c>
      <c r="E277" s="21">
        <f>VLOOKUP(B277,ESG!A:M,'2010'!$E$2,FALSE)</f>
        <v>30.867924133311</v>
      </c>
      <c r="F277" s="11" t="b">
        <f t="shared" si="13"/>
        <v>1</v>
      </c>
      <c r="G277" s="23" t="str">
        <f t="shared" si="14"/>
        <v>C</v>
      </c>
      <c r="H277" s="11">
        <f>VLOOKUP(B277,NI!C:P,7,FALSE)</f>
        <v>552077</v>
      </c>
      <c r="I277" s="11">
        <f>VLOOKUP(B277,EBITDA!B:O,7,FALSE)</f>
        <v>860096</v>
      </c>
      <c r="J277" s="11">
        <f>VLOOKUP(B277,EQIT!B:O,7,FALSE)</f>
        <v>4016241</v>
      </c>
      <c r="K277" s="11">
        <f>VLOOKUP(B277,DEBT!B:O,7,FALSE)</f>
        <v>1112939</v>
      </c>
      <c r="L277" s="11">
        <f>VLOOKUP(B277,REV!B:O,7,FALSE)</f>
        <v>3374128</v>
      </c>
      <c r="M277" s="11">
        <f>VLOOKUP(B277,RoA!B:O,7,FALSE)</f>
        <v>3.52</v>
      </c>
      <c r="N277" s="11">
        <f>VLOOKUP(B277,RoE!B:O,7,FALSE)</f>
        <v>13.95</v>
      </c>
      <c r="O277" s="11">
        <f>VLOOKUP(B277,ASSET!B:P,7,FALSE)</f>
        <v>16159762</v>
      </c>
      <c r="P277" s="11">
        <f>VLOOKUP(B277,MCAP!B:P,7,FALSE)</f>
        <v>4733982</v>
      </c>
      <c r="Q277" s="11">
        <f>VLOOKUP(B277,MB!B:O,7,FALSE)</f>
        <v>1.1000000000000001</v>
      </c>
    </row>
    <row r="278" spans="1:17" x14ac:dyDescent="0.3">
      <c r="A278" s="20" t="s">
        <v>155</v>
      </c>
      <c r="B278" s="20">
        <v>905596</v>
      </c>
      <c r="C278" s="21">
        <f>VLOOKUP(B278,'[2]ESGC PORTFOLIO'!B:M,$C$2,FALSE)</f>
        <v>32.175169837977499</v>
      </c>
      <c r="D278" s="21" t="str">
        <f t="shared" si="12"/>
        <v>C</v>
      </c>
      <c r="E278" s="21">
        <f>VLOOKUP(B278,ESG!A:M,'2010'!$E$2,FALSE)</f>
        <v>45.1195704451859</v>
      </c>
      <c r="F278" s="11" t="b">
        <f t="shared" si="13"/>
        <v>0</v>
      </c>
      <c r="G278" s="23" t="str">
        <f t="shared" si="14"/>
        <v>C</v>
      </c>
      <c r="H278" s="11">
        <f>VLOOKUP(B278,NI!C:P,7,FALSE)</f>
        <v>479242</v>
      </c>
      <c r="I278" s="11">
        <f>VLOOKUP(B278,EBITDA!B:O,7,FALSE)</f>
        <v>1001605</v>
      </c>
      <c r="J278" s="11">
        <f>VLOOKUP(B278,EQIT!B:O,7,FALSE)</f>
        <v>1440630</v>
      </c>
      <c r="K278" s="11">
        <f>VLOOKUP(B278,DEBT!B:O,7,FALSE)</f>
        <v>1149732</v>
      </c>
      <c r="L278" s="11">
        <f>VLOOKUP(B278,REV!B:O,7,FALSE)</f>
        <v>3874332</v>
      </c>
      <c r="M278" s="11">
        <f>VLOOKUP(B278,RoA!B:O,7,FALSE)</f>
        <v>10.33</v>
      </c>
      <c r="N278" s="11">
        <f>VLOOKUP(B278,RoE!B:O,7,FALSE)</f>
        <v>33.67</v>
      </c>
      <c r="O278" s="11">
        <f>VLOOKUP(B278,ASSET!B:P,7,FALSE)</f>
        <v>5060838</v>
      </c>
      <c r="P278" s="11">
        <f>VLOOKUP(B278,MCAP!B:P,7,FALSE)</f>
        <v>3850570</v>
      </c>
      <c r="Q278" s="11">
        <f>VLOOKUP(B278,MB!B:O,7,FALSE)</f>
        <v>2.82</v>
      </c>
    </row>
    <row r="279" spans="1:17" x14ac:dyDescent="0.3">
      <c r="A279" s="20" t="s">
        <v>158</v>
      </c>
      <c r="B279" s="20">
        <v>729665</v>
      </c>
      <c r="C279" s="21">
        <f>VLOOKUP(B279,'[2]ESGC PORTFOLIO'!B:M,$C$2,FALSE)</f>
        <v>43.047456986871502</v>
      </c>
      <c r="D279" s="21" t="str">
        <f t="shared" si="12"/>
        <v>C</v>
      </c>
      <c r="E279" s="21">
        <f>VLOOKUP(B279,ESG!A:M,'2010'!$E$2,FALSE)</f>
        <v>43.047456986871502</v>
      </c>
      <c r="F279" s="11" t="b">
        <f t="shared" si="13"/>
        <v>1</v>
      </c>
      <c r="G279" s="23" t="str">
        <f t="shared" si="14"/>
        <v>C</v>
      </c>
      <c r="H279" s="11">
        <f>VLOOKUP(B279,NI!C:P,7,FALSE)</f>
        <v>146545</v>
      </c>
      <c r="I279" s="11">
        <f>VLOOKUP(B279,EBITDA!B:O,7,FALSE)</f>
        <v>735997</v>
      </c>
      <c r="J279" s="11">
        <f>VLOOKUP(B279,EQIT!B:O,7,FALSE)</f>
        <v>2206866</v>
      </c>
      <c r="K279" s="11">
        <f>VLOOKUP(B279,DEBT!B:O,7,FALSE)</f>
        <v>5752356</v>
      </c>
      <c r="L279" s="11">
        <f>VLOOKUP(B279,REV!B:O,7,FALSE)</f>
        <v>4865687</v>
      </c>
      <c r="M279" s="11">
        <f>VLOOKUP(B279,RoA!B:O,7,FALSE)</f>
        <v>2.2599999999999998</v>
      </c>
      <c r="N279" s="11">
        <f>VLOOKUP(B279,RoE!B:O,7,FALSE)</f>
        <v>6.79</v>
      </c>
      <c r="O279" s="11">
        <f>VLOOKUP(B279,ASSET!B:P,7,FALSE)</f>
        <v>9216751</v>
      </c>
      <c r="P279" s="11">
        <f>VLOOKUP(B279,MCAP!B:P,7,FALSE)</f>
        <v>8165509</v>
      </c>
      <c r="Q279" s="11">
        <f>VLOOKUP(B279,MB!B:O,7,FALSE)</f>
        <v>3.04</v>
      </c>
    </row>
    <row r="280" spans="1:17" x14ac:dyDescent="0.3">
      <c r="A280" s="20" t="s">
        <v>162</v>
      </c>
      <c r="B280" s="20">
        <v>945589</v>
      </c>
      <c r="C280" s="21">
        <f>VLOOKUP(B280,'[2]ESGC PORTFOLIO'!B:M,$C$2,FALSE)</f>
        <v>41.794527097336598</v>
      </c>
      <c r="D280" s="21" t="str">
        <f t="shared" si="12"/>
        <v>C</v>
      </c>
      <c r="E280" s="21">
        <f>VLOOKUP(B280,ESG!A:M,'2010'!$E$2,FALSE)</f>
        <v>41.794527097336598</v>
      </c>
      <c r="F280" s="11" t="b">
        <f t="shared" si="13"/>
        <v>1</v>
      </c>
      <c r="G280" s="23" t="str">
        <f t="shared" si="14"/>
        <v>C</v>
      </c>
      <c r="H280" s="11">
        <f>VLOOKUP(B280,NI!C:P,7,FALSE)</f>
        <v>287573</v>
      </c>
      <c r="I280" s="11">
        <f>VLOOKUP(B280,EBITDA!B:O,7,FALSE)</f>
        <v>989529</v>
      </c>
      <c r="J280" s="11">
        <f>VLOOKUP(B280,EQIT!B:O,7,FALSE)</f>
        <v>7661867</v>
      </c>
      <c r="K280" s="11">
        <f>VLOOKUP(B280,DEBT!B:O,7,FALSE)</f>
        <v>4646345</v>
      </c>
      <c r="L280" s="11">
        <f>VLOOKUP(B280,REV!B:O,7,FALSE)</f>
        <v>1255134</v>
      </c>
      <c r="M280" s="11">
        <f>VLOOKUP(B280,RoA!B:O,7,FALSE)</f>
        <v>4.04</v>
      </c>
      <c r="N280" s="11">
        <f>VLOOKUP(B280,RoE!B:O,7,FALSE)</f>
        <v>4.68</v>
      </c>
      <c r="O280" s="11">
        <f>VLOOKUP(B280,ASSET!B:P,7,FALSE)</f>
        <v>13331923</v>
      </c>
      <c r="P280" s="11">
        <f>VLOOKUP(B280,MCAP!B:P,7,FALSE)</f>
        <v>13646327</v>
      </c>
      <c r="Q280" s="11">
        <f>VLOOKUP(B280,MB!B:O,7,FALSE)</f>
        <v>1.54</v>
      </c>
    </row>
    <row r="281" spans="1:17" x14ac:dyDescent="0.3">
      <c r="A281" s="20" t="s">
        <v>165</v>
      </c>
      <c r="B281" s="20">
        <v>542983</v>
      </c>
      <c r="C281" s="21">
        <f>VLOOKUP(B281,'[2]ESGC PORTFOLIO'!B:M,$C$2,FALSE)</f>
        <v>29.670639308012401</v>
      </c>
      <c r="D281" s="21" t="str">
        <f t="shared" si="12"/>
        <v>C</v>
      </c>
      <c r="E281" s="21">
        <f>VLOOKUP(B281,ESG!A:M,'2010'!$E$2,FALSE)</f>
        <v>42.935028616024901</v>
      </c>
      <c r="F281" s="11" t="b">
        <f t="shared" si="13"/>
        <v>0</v>
      </c>
      <c r="G281" s="23" t="str">
        <f t="shared" si="14"/>
        <v>C</v>
      </c>
      <c r="H281" s="11">
        <f>VLOOKUP(B281,NI!C:P,7,FALSE)</f>
        <v>-62813</v>
      </c>
      <c r="I281" s="11">
        <f>VLOOKUP(B281,EBITDA!B:O,7,FALSE)</f>
        <v>366884</v>
      </c>
      <c r="J281" s="11">
        <f>VLOOKUP(B281,EQIT!B:O,7,FALSE)</f>
        <v>2698549</v>
      </c>
      <c r="K281" s="11">
        <f>VLOOKUP(B281,DEBT!B:O,7,FALSE)</f>
        <v>1448415</v>
      </c>
      <c r="L281" s="11">
        <f>VLOOKUP(B281,REV!B:O,7,FALSE)</f>
        <v>1679552</v>
      </c>
      <c r="M281" s="11">
        <f>VLOOKUP(B281,RoA!B:O,7,FALSE)</f>
        <v>0.35</v>
      </c>
      <c r="N281" s="11">
        <f>VLOOKUP(B281,RoE!B:O,7,FALSE)</f>
        <v>-2.3199999999999998</v>
      </c>
      <c r="O281" s="11">
        <f>VLOOKUP(B281,ASSET!B:P,7,FALSE)</f>
        <v>5625834</v>
      </c>
      <c r="P281" s="11">
        <f>VLOOKUP(B281,MCAP!B:P,7,FALSE)</f>
        <v>4879443</v>
      </c>
      <c r="Q281" s="11">
        <f>VLOOKUP(B281,MB!B:O,7,FALSE)</f>
        <v>1.58</v>
      </c>
    </row>
    <row r="282" spans="1:17" x14ac:dyDescent="0.3">
      <c r="A282" s="20" t="s">
        <v>168</v>
      </c>
      <c r="B282" s="20">
        <v>912588</v>
      </c>
      <c r="C282" s="21">
        <f>VLOOKUP(B282,'[2]ESGC PORTFOLIO'!B:M,$C$2,FALSE)</f>
        <v>48.990088833115898</v>
      </c>
      <c r="D282" s="21" t="str">
        <f t="shared" si="12"/>
        <v>C</v>
      </c>
      <c r="E282" s="21">
        <f>VLOOKUP(B282,ESG!A:M,'2010'!$E$2,FALSE)</f>
        <v>48.990088833115898</v>
      </c>
      <c r="F282" s="11" t="b">
        <f t="shared" si="13"/>
        <v>1</v>
      </c>
      <c r="G282" s="23" t="str">
        <f t="shared" si="14"/>
        <v>C</v>
      </c>
      <c r="H282" s="11">
        <f>VLOOKUP(B282,NI!C:P,7,FALSE)</f>
        <v>-136000</v>
      </c>
      <c r="I282" s="11">
        <f>VLOOKUP(B282,EBITDA!B:O,7,FALSE)</f>
        <v>818000</v>
      </c>
      <c r="J282" s="11">
        <f>VLOOKUP(B282,EQIT!B:O,7,FALSE)</f>
        <v>6303000</v>
      </c>
      <c r="K282" s="11">
        <f>VLOOKUP(B282,DEBT!B:O,7,FALSE)</f>
        <v>5477000</v>
      </c>
      <c r="L282" s="11">
        <f>VLOOKUP(B282,REV!B:O,7,FALSE)</f>
        <v>4437000</v>
      </c>
      <c r="M282" s="11">
        <f>VLOOKUP(B282,RoA!B:O,7,FALSE)</f>
        <v>0.96</v>
      </c>
      <c r="N282" s="11">
        <f>VLOOKUP(B282,RoE!B:O,7,FALSE)</f>
        <v>-2.23</v>
      </c>
      <c r="O282" s="11">
        <f>VLOOKUP(B282,ASSET!B:P,7,FALSE)</f>
        <v>12411000</v>
      </c>
      <c r="P282" s="11">
        <f>VLOOKUP(B282,MCAP!B:P,7,FALSE)</f>
        <v>12072972</v>
      </c>
      <c r="Q282" s="11">
        <f>VLOOKUP(B282,MB!B:O,7,FALSE)</f>
        <v>1.58</v>
      </c>
    </row>
    <row r="283" spans="1:17" x14ac:dyDescent="0.3">
      <c r="A283" s="20" t="s">
        <v>171</v>
      </c>
      <c r="B283" s="20">
        <v>951068</v>
      </c>
      <c r="C283" s="21">
        <f>VLOOKUP(B283,'[2]ESGC PORTFOLIO'!B:M,$C$2,FALSE)</f>
        <v>28.545076196868699</v>
      </c>
      <c r="D283" s="21" t="str">
        <f t="shared" si="12"/>
        <v>C</v>
      </c>
      <c r="E283" s="21">
        <f>VLOOKUP(B283,ESG!A:M,'2010'!$E$2,FALSE)</f>
        <v>43.5405340731267</v>
      </c>
      <c r="F283" s="11" t="b">
        <f t="shared" si="13"/>
        <v>0</v>
      </c>
      <c r="G283" s="23" t="str">
        <f t="shared" si="14"/>
        <v>C</v>
      </c>
      <c r="H283" s="11">
        <f>VLOOKUP(B283,NI!C:P,7,FALSE)</f>
        <v>140315</v>
      </c>
      <c r="I283" s="11">
        <f>VLOOKUP(B283,EBITDA!B:O,7,FALSE)</f>
        <v>501775</v>
      </c>
      <c r="J283" s="11">
        <f>VLOOKUP(B283,EQIT!B:O,7,FALSE)</f>
        <v>4618035</v>
      </c>
      <c r="K283" s="11">
        <f>VLOOKUP(B283,DEBT!B:O,7,FALSE)</f>
        <v>5854559</v>
      </c>
      <c r="L283" s="11">
        <f>VLOOKUP(B283,REV!B:O,7,FALSE)</f>
        <v>3200972</v>
      </c>
      <c r="M283" s="11">
        <f>VLOOKUP(B283,RoA!B:O,7,FALSE)</f>
        <v>0.7</v>
      </c>
      <c r="N283" s="11">
        <f>VLOOKUP(B283,RoE!B:O,7,FALSE)</f>
        <v>3.43</v>
      </c>
      <c r="O283" s="11">
        <f>VLOOKUP(B283,ASSET!B:P,7,FALSE)</f>
        <v>53819642</v>
      </c>
      <c r="P283" s="11">
        <f>VLOOKUP(B283,MCAP!B:P,7,FALSE)</f>
        <v>5931005</v>
      </c>
      <c r="Q283" s="11">
        <f>VLOOKUP(B283,MB!B:O,7,FALSE)</f>
        <v>0.93</v>
      </c>
    </row>
    <row r="284" spans="1:17" x14ac:dyDescent="0.3">
      <c r="A284" s="20" t="s">
        <v>175</v>
      </c>
      <c r="B284" s="20" t="s">
        <v>365</v>
      </c>
      <c r="C284" s="21">
        <f>VLOOKUP(B284,'[2]ESGC PORTFOLIO'!B:M,$C$2,FALSE)</f>
        <v>34.739539975719701</v>
      </c>
      <c r="D284" s="21" t="str">
        <f t="shared" si="12"/>
        <v>C</v>
      </c>
      <c r="E284" s="21">
        <f>VLOOKUP(B284,ESG!A:M,'2010'!$E$2,FALSE)</f>
        <v>34.739539975719701</v>
      </c>
      <c r="F284" s="11" t="b">
        <f t="shared" si="13"/>
        <v>1</v>
      </c>
      <c r="G284" s="23" t="str">
        <f t="shared" si="14"/>
        <v>C</v>
      </c>
      <c r="H284" s="11">
        <f>VLOOKUP(B284,NI!C:P,7,FALSE)</f>
        <v>398298</v>
      </c>
      <c r="I284" s="11">
        <f>VLOOKUP(B284,EBITDA!B:O,7,FALSE)</f>
        <v>756916</v>
      </c>
      <c r="J284" s="11">
        <f>VLOOKUP(B284,EQIT!B:O,7,FALSE)</f>
        <v>2777550</v>
      </c>
      <c r="K284" s="11">
        <f>VLOOKUP(B284,DEBT!B:O,7,FALSE)</f>
        <v>578500</v>
      </c>
      <c r="L284" s="11">
        <f>VLOOKUP(B284,REV!B:O,7,FALSE)</f>
        <v>1149944</v>
      </c>
      <c r="M284" s="11">
        <f>VLOOKUP(B284,RoA!B:O,7,FALSE)</f>
        <v>1.71</v>
      </c>
      <c r="N284" s="11">
        <f>VLOOKUP(B284,RoE!B:O,7,FALSE)</f>
        <v>15.39</v>
      </c>
      <c r="O284" s="11">
        <f>VLOOKUP(B284,ASSET!B:P,7,FALSE)</f>
        <v>26642259</v>
      </c>
      <c r="P284" s="11">
        <f>VLOOKUP(B284,MCAP!B:P,7,FALSE)</f>
        <v>8734052</v>
      </c>
      <c r="Q284" s="11">
        <f>VLOOKUP(B284,MB!B:O,7,FALSE)</f>
        <v>2.8</v>
      </c>
    </row>
    <row r="285" spans="1:17" x14ac:dyDescent="0.3">
      <c r="A285" s="20" t="s">
        <v>177</v>
      </c>
      <c r="B285" s="20">
        <v>905050</v>
      </c>
      <c r="C285" s="21">
        <f>VLOOKUP(B285,'[2]ESGC PORTFOLIO'!B:M,$C$2,FALSE)</f>
        <v>47.332938690564603</v>
      </c>
      <c r="D285" s="21" t="str">
        <f t="shared" si="12"/>
        <v>C</v>
      </c>
      <c r="E285" s="21">
        <f>VLOOKUP(B285,ESG!A:M,'2010'!$E$2,FALSE)</f>
        <v>47.332938690564603</v>
      </c>
      <c r="F285" s="11" t="b">
        <f t="shared" si="13"/>
        <v>1</v>
      </c>
      <c r="G285" s="23" t="str">
        <f t="shared" si="14"/>
        <v>C</v>
      </c>
      <c r="H285" s="11">
        <f>VLOOKUP(B285,NI!C:P,7,FALSE)</f>
        <v>261857</v>
      </c>
      <c r="I285" s="11">
        <f>VLOOKUP(B285,EBITDA!B:O,7,FALSE)</f>
        <v>487544</v>
      </c>
      <c r="J285" s="11">
        <f>VLOOKUP(B285,EQIT!B:O,7,FALSE)</f>
        <v>999422</v>
      </c>
      <c r="K285" s="11">
        <f>VLOOKUP(B285,DEBT!B:O,7,FALSE)</f>
        <v>921567</v>
      </c>
      <c r="L285" s="11">
        <f>VLOOKUP(B285,REV!B:O,7,FALSE)</f>
        <v>2622862</v>
      </c>
      <c r="M285" s="11">
        <f>VLOOKUP(B285,RoA!B:O,7,FALSE)</f>
        <v>11.15</v>
      </c>
      <c r="N285" s="11">
        <f>VLOOKUP(B285,RoE!B:O,7,FALSE)</f>
        <v>29.61</v>
      </c>
      <c r="O285" s="11">
        <f>VLOOKUP(B285,ASSET!B:P,7,FALSE)</f>
        <v>2749655</v>
      </c>
      <c r="P285" s="11">
        <f>VLOOKUP(B285,MCAP!B:P,7,FALSE)</f>
        <v>4458894</v>
      </c>
      <c r="Q285" s="11">
        <f>VLOOKUP(B285,MB!B:O,7,FALSE)</f>
        <v>3.91</v>
      </c>
    </row>
    <row r="286" spans="1:17" x14ac:dyDescent="0.3">
      <c r="A286" s="20" t="s">
        <v>182</v>
      </c>
      <c r="B286" s="20">
        <v>894720</v>
      </c>
      <c r="C286" s="21">
        <f>VLOOKUP(B286,'[2]ESGC PORTFOLIO'!B:M,$C$2,FALSE)</f>
        <v>42.772731642763397</v>
      </c>
      <c r="D286" s="21" t="str">
        <f t="shared" si="12"/>
        <v>C</v>
      </c>
      <c r="E286" s="21">
        <f>VLOOKUP(B286,ESG!A:M,'2010'!$E$2,FALSE)</f>
        <v>42.772731642763397</v>
      </c>
      <c r="F286" s="11" t="b">
        <f t="shared" si="13"/>
        <v>1</v>
      </c>
      <c r="G286" s="23" t="str">
        <f t="shared" si="14"/>
        <v>C</v>
      </c>
      <c r="H286" s="11">
        <f>VLOOKUP(B286,NI!C:P,7,FALSE)</f>
        <v>-53900</v>
      </c>
      <c r="I286" s="11">
        <f>VLOOKUP(B286,EBITDA!B:O,7,FALSE)</f>
        <v>664277</v>
      </c>
      <c r="J286" s="11">
        <f>VLOOKUP(B286,EQIT!B:O,7,FALSE)</f>
        <v>1955845</v>
      </c>
      <c r="K286" s="11">
        <f>VLOOKUP(B286,DEBT!B:O,7,FALSE)</f>
        <v>3009455</v>
      </c>
      <c r="L286" s="11">
        <f>VLOOKUP(B286,REV!B:O,7,FALSE)</f>
        <v>3127549</v>
      </c>
      <c r="M286" s="11">
        <f>VLOOKUP(B286,RoA!B:O,7,FALSE)</f>
        <v>1.34</v>
      </c>
      <c r="N286" s="11">
        <f>VLOOKUP(B286,RoE!B:O,7,FALSE)</f>
        <v>-2.62</v>
      </c>
      <c r="O286" s="11">
        <f>VLOOKUP(B286,ASSET!B:P,7,FALSE)</f>
        <v>6395799</v>
      </c>
      <c r="P286" s="11">
        <f>VLOOKUP(B286,MCAP!B:P,7,FALSE)</f>
        <v>5003602</v>
      </c>
      <c r="Q286" s="11">
        <f>VLOOKUP(B286,MB!B:O,7,FALSE)</f>
        <v>2.14</v>
      </c>
    </row>
    <row r="287" spans="1:17" x14ac:dyDescent="0.3">
      <c r="A287" s="20" t="s">
        <v>184</v>
      </c>
      <c r="B287" s="20">
        <v>921925</v>
      </c>
      <c r="C287" s="21">
        <f>VLOOKUP(B287,'[2]ESGC PORTFOLIO'!B:M,$C$2,FALSE)</f>
        <v>26.003141259105099</v>
      </c>
      <c r="D287" s="21" t="str">
        <f t="shared" si="12"/>
        <v>C</v>
      </c>
      <c r="E287" s="21">
        <f>VLOOKUP(B287,ESG!A:M,'2010'!$E$2,FALSE)</f>
        <v>26.003141259105099</v>
      </c>
      <c r="F287" s="11" t="b">
        <f t="shared" si="13"/>
        <v>1</v>
      </c>
      <c r="G287" s="23" t="str">
        <f t="shared" si="14"/>
        <v>C</v>
      </c>
      <c r="H287" s="11">
        <f>VLOOKUP(B287,NI!C:P,7,FALSE)</f>
        <v>1878315</v>
      </c>
      <c r="I287" s="11">
        <f>VLOOKUP(B287,EBITDA!B:O,7,FALSE)</f>
        <v>598542</v>
      </c>
      <c r="J287" s="11">
        <f>VLOOKUP(B287,EQIT!B:O,7,FALSE)</f>
        <v>6956758</v>
      </c>
      <c r="K287" s="11">
        <f>VLOOKUP(B287,DEBT!B:O,7,FALSE)</f>
        <v>1691128</v>
      </c>
      <c r="L287" s="11">
        <f>VLOOKUP(B287,REV!B:O,7,FALSE)</f>
        <v>514715</v>
      </c>
      <c r="M287" s="11">
        <f>VLOOKUP(B287,RoA!B:O,7,FALSE)</f>
        <v>27.05</v>
      </c>
      <c r="N287" s="11">
        <f>VLOOKUP(B287,RoE!B:O,7,FALSE)</f>
        <v>34.270000000000003</v>
      </c>
      <c r="O287" s="11">
        <f>VLOOKUP(B287,ASSET!B:P,7,FALSE)</f>
        <v>8174740</v>
      </c>
      <c r="P287" s="11">
        <f>VLOOKUP(B287,MCAP!B:P,7,FALSE)</f>
        <v>7114322</v>
      </c>
      <c r="Q287" s="11">
        <f>VLOOKUP(B287,MB!B:O,7,FALSE)</f>
        <v>0.84</v>
      </c>
    </row>
    <row r="288" spans="1:17" x14ac:dyDescent="0.3">
      <c r="A288" s="20" t="s">
        <v>192</v>
      </c>
      <c r="B288" s="20">
        <v>546169</v>
      </c>
      <c r="C288" s="21">
        <f>VLOOKUP(B288,'[2]ESGC PORTFOLIO'!B:M,$C$2,FALSE)</f>
        <v>38.5909237433832</v>
      </c>
      <c r="D288" s="21" t="str">
        <f t="shared" si="12"/>
        <v>C</v>
      </c>
      <c r="E288" s="21">
        <f>VLOOKUP(B288,ESG!A:M,'2010'!$E$2,FALSE)</f>
        <v>38.5909237433832</v>
      </c>
      <c r="F288" s="11" t="b">
        <f t="shared" si="13"/>
        <v>1</v>
      </c>
      <c r="G288" s="23" t="str">
        <f t="shared" si="14"/>
        <v>C</v>
      </c>
      <c r="H288" s="11">
        <f>VLOOKUP(B288,NI!C:P,7,FALSE)</f>
        <v>89590</v>
      </c>
      <c r="I288" s="11">
        <f>VLOOKUP(B288,EBITDA!B:O,7,FALSE)</f>
        <v>563623</v>
      </c>
      <c r="J288" s="11">
        <f>VLOOKUP(B288,EQIT!B:O,7,FALSE)</f>
        <v>4125842</v>
      </c>
      <c r="K288" s="11">
        <f>VLOOKUP(B288,DEBT!B:O,7,FALSE)</f>
        <v>4058987</v>
      </c>
      <c r="L288" s="11">
        <f>VLOOKUP(B288,REV!B:O,7,FALSE)</f>
        <v>898876</v>
      </c>
      <c r="M288" s="11">
        <f>VLOOKUP(B288,RoA!B:O,7,FALSE)</f>
        <v>2.92</v>
      </c>
      <c r="N288" s="11">
        <f>VLOOKUP(B288,RoE!B:O,7,FALSE)</f>
        <v>2.19</v>
      </c>
      <c r="O288" s="11">
        <f>VLOOKUP(B288,ASSET!B:P,7,FALSE)</f>
        <v>9705529</v>
      </c>
      <c r="P288" s="11">
        <f>VLOOKUP(B288,MCAP!B:P,7,FALSE)</f>
        <v>7331880</v>
      </c>
      <c r="Q288" s="11">
        <f>VLOOKUP(B288,MB!B:O,7,FALSE)</f>
        <v>1.65</v>
      </c>
    </row>
    <row r="289" spans="1:17" x14ac:dyDescent="0.3">
      <c r="A289" s="20" t="s">
        <v>199</v>
      </c>
      <c r="B289" s="20">
        <v>906487</v>
      </c>
      <c r="C289" s="21">
        <f>VLOOKUP(B289,'[2]ESGC PORTFOLIO'!B:M,$C$2,FALSE)</f>
        <v>38.396774193548303</v>
      </c>
      <c r="D289" s="21" t="str">
        <f t="shared" si="12"/>
        <v>C</v>
      </c>
      <c r="E289" s="21">
        <f>VLOOKUP(B289,ESG!A:M,'2010'!$E$2,FALSE)</f>
        <v>38.396774193548303</v>
      </c>
      <c r="F289" s="11" t="b">
        <f t="shared" si="13"/>
        <v>1</v>
      </c>
      <c r="G289" s="23" t="str">
        <f t="shared" si="14"/>
        <v>C</v>
      </c>
      <c r="H289" s="11">
        <f>VLOOKUP(B289,NI!C:P,7,FALSE)</f>
        <v>176600</v>
      </c>
      <c r="I289" s="11">
        <f>VLOOKUP(B289,EBITDA!B:O,7,FALSE)</f>
        <v>415900</v>
      </c>
      <c r="J289" s="11">
        <f>VLOOKUP(B289,EQIT!B:O,7,FALSE)</f>
        <v>1507300</v>
      </c>
      <c r="K289" s="11">
        <f>VLOOKUP(B289,DEBT!B:O,7,FALSE)</f>
        <v>782800</v>
      </c>
      <c r="L289" s="11">
        <f>VLOOKUP(B289,REV!B:O,7,FALSE)</f>
        <v>3358000</v>
      </c>
      <c r="M289" s="11">
        <f>VLOOKUP(B289,RoA!B:O,7,FALSE)</f>
        <v>6.66</v>
      </c>
      <c r="N289" s="11">
        <f>VLOOKUP(B289,RoE!B:O,7,FALSE)</f>
        <v>11.54</v>
      </c>
      <c r="O289" s="11">
        <f>VLOOKUP(B289,ASSET!B:P,7,FALSE)</f>
        <v>2990300</v>
      </c>
      <c r="P289" s="11">
        <f>VLOOKUP(B289,MCAP!B:P,7,FALSE)</f>
        <v>3327512</v>
      </c>
      <c r="Q289" s="11">
        <f>VLOOKUP(B289,MB!B:O,7,FALSE)</f>
        <v>2.17</v>
      </c>
    </row>
    <row r="290" spans="1:17" x14ac:dyDescent="0.3">
      <c r="A290" s="20" t="s">
        <v>200</v>
      </c>
      <c r="B290" s="20">
        <v>912219</v>
      </c>
      <c r="C290" s="21">
        <f>VLOOKUP(B290,'[2]ESGC PORTFOLIO'!B:M,$C$2,FALSE)</f>
        <v>29.7877211238293</v>
      </c>
      <c r="D290" s="21" t="str">
        <f t="shared" si="12"/>
        <v>C</v>
      </c>
      <c r="E290" s="21">
        <f>VLOOKUP(B290,ESG!A:M,'2010'!$E$2,FALSE)</f>
        <v>29.7877211238293</v>
      </c>
      <c r="F290" s="11" t="b">
        <f t="shared" si="13"/>
        <v>1</v>
      </c>
      <c r="G290" s="23" t="str">
        <f t="shared" si="14"/>
        <v>C</v>
      </c>
      <c r="H290" s="11">
        <f>VLOOKUP(B290,NI!C:P,7,FALSE)</f>
        <v>94216</v>
      </c>
      <c r="I290" s="11">
        <f>VLOOKUP(B290,EBITDA!B:O,7,FALSE)</f>
        <v>259423</v>
      </c>
      <c r="J290" s="11">
        <f>VLOOKUP(B290,EQIT!B:O,7,FALSE)</f>
        <v>2608949</v>
      </c>
      <c r="K290" s="11">
        <f>VLOOKUP(B290,DEBT!B:O,7,FALSE)</f>
        <v>4152134</v>
      </c>
      <c r="L290" s="11">
        <f>VLOOKUP(B290,REV!B:O,7,FALSE)</f>
        <v>3074022</v>
      </c>
      <c r="M290" s="11">
        <f>VLOOKUP(B290,RoA!B:O,7,FALSE)</f>
        <v>2.33</v>
      </c>
      <c r="N290" s="11">
        <f>VLOOKUP(B290,RoE!B:O,7,FALSE)</f>
        <v>3.73</v>
      </c>
      <c r="O290" s="11">
        <f>VLOOKUP(B290,ASSET!B:P,7,FALSE)</f>
        <v>8787851</v>
      </c>
      <c r="P290" s="11">
        <f>VLOOKUP(B290,MCAP!B:P,7,FALSE)</f>
        <v>3499431</v>
      </c>
      <c r="Q290" s="11">
        <f>VLOOKUP(B290,MB!B:O,7,FALSE)</f>
        <v>1.07</v>
      </c>
    </row>
    <row r="291" spans="1:17" x14ac:dyDescent="0.3">
      <c r="A291" s="20" t="s">
        <v>204</v>
      </c>
      <c r="B291" s="20">
        <v>922418</v>
      </c>
      <c r="C291" s="21">
        <f>VLOOKUP(B291,'[2]ESGC PORTFOLIO'!B:M,$C$2,FALSE)</f>
        <v>33.056776795005199</v>
      </c>
      <c r="D291" s="21" t="str">
        <f t="shared" si="12"/>
        <v>C</v>
      </c>
      <c r="E291" s="21">
        <f>VLOOKUP(B291,ESG!A:M,'2010'!$E$2,FALSE)</f>
        <v>33.056776795005199</v>
      </c>
      <c r="F291" s="11" t="b">
        <f t="shared" si="13"/>
        <v>1</v>
      </c>
      <c r="G291" s="23" t="str">
        <f t="shared" si="14"/>
        <v>C</v>
      </c>
      <c r="H291" s="11">
        <f>VLOOKUP(B291,NI!C:P,7,FALSE)</f>
        <v>1288000</v>
      </c>
      <c r="I291" s="11">
        <f>VLOOKUP(B291,EBITDA!B:O,7,FALSE)</f>
        <v>4235000</v>
      </c>
      <c r="J291" s="11">
        <f>VLOOKUP(B291,EQIT!B:O,7,FALSE)</f>
        <v>17908000</v>
      </c>
      <c r="K291" s="11">
        <f>VLOOKUP(B291,DEBT!B:O,7,FALSE)</f>
        <v>9477000</v>
      </c>
      <c r="L291" s="11">
        <f>VLOOKUP(B291,REV!B:O,7,FALSE)</f>
        <v>14759000</v>
      </c>
      <c r="M291" s="11">
        <f>VLOOKUP(B291,RoA!B:O,7,FALSE)</f>
        <v>2.17</v>
      </c>
      <c r="N291" s="11">
        <f>VLOOKUP(B291,RoE!B:O,7,FALSE)</f>
        <v>7.41</v>
      </c>
      <c r="O291" s="11">
        <f>VLOOKUP(B291,ASSET!B:P,7,FALSE)</f>
        <v>75988000</v>
      </c>
      <c r="P291" s="11">
        <f>VLOOKUP(B291,MCAP!B:P,7,FALSE)</f>
        <v>16129989</v>
      </c>
      <c r="Q291" s="11">
        <f>VLOOKUP(B291,MB!B:O,7,FALSE)</f>
        <v>0.88</v>
      </c>
    </row>
    <row r="292" spans="1:17" x14ac:dyDescent="0.3">
      <c r="A292" s="20" t="s">
        <v>206</v>
      </c>
      <c r="B292" s="20">
        <v>951503</v>
      </c>
      <c r="C292" s="21">
        <f>VLOOKUP(B292,'[2]ESGC PORTFOLIO'!B:M,$C$2,FALSE)</f>
        <v>37.2865742984009</v>
      </c>
      <c r="D292" s="21" t="str">
        <f t="shared" si="12"/>
        <v>C</v>
      </c>
      <c r="E292" s="21">
        <f>VLOOKUP(B292,ESG!A:M,'2010'!$E$2,FALSE)</f>
        <v>37.2865742984009</v>
      </c>
      <c r="F292" s="11" t="b">
        <f t="shared" si="13"/>
        <v>1</v>
      </c>
      <c r="G292" s="23" t="str">
        <f t="shared" si="14"/>
        <v>C</v>
      </c>
      <c r="H292" s="11">
        <f>VLOOKUP(B292,NI!C:P,7,FALSE)</f>
        <v>675826</v>
      </c>
      <c r="I292" s="11">
        <f>VLOOKUP(B292,EBITDA!B:O,7,FALSE)</f>
        <v>1457812</v>
      </c>
      <c r="J292" s="11">
        <f>VLOOKUP(B292,EQIT!B:O,7,FALSE)</f>
        <v>7579695</v>
      </c>
      <c r="K292" s="11">
        <f>VLOOKUP(B292,DEBT!B:O,7,FALSE)</f>
        <v>8787583</v>
      </c>
      <c r="L292" s="11">
        <f>VLOOKUP(B292,REV!B:O,7,FALSE)</f>
        <v>3920118</v>
      </c>
      <c r="M292" s="11">
        <f>VLOOKUP(B292,RoA!B:O,7,FALSE)</f>
        <v>1.3</v>
      </c>
      <c r="N292" s="11">
        <f>VLOOKUP(B292,RoE!B:O,7,FALSE)</f>
        <v>9.2899999999999991</v>
      </c>
      <c r="O292" s="11">
        <f>VLOOKUP(B292,ASSET!B:P,7,FALSE)</f>
        <v>68021263</v>
      </c>
      <c r="P292" s="11">
        <f>VLOOKUP(B292,MCAP!B:P,7,FALSE)</f>
        <v>10420115</v>
      </c>
      <c r="Q292" s="11">
        <f>VLOOKUP(B292,MB!B:O,7,FALSE)</f>
        <v>1.43</v>
      </c>
    </row>
    <row r="293" spans="1:17" x14ac:dyDescent="0.3">
      <c r="A293" s="20" t="s">
        <v>210</v>
      </c>
      <c r="B293" s="20">
        <v>904780</v>
      </c>
      <c r="C293" s="21">
        <f>VLOOKUP(B293,'[2]ESGC PORTFOLIO'!B:M,$C$2,FALSE)</f>
        <v>33.068811756824601</v>
      </c>
      <c r="D293" s="21" t="str">
        <f t="shared" si="12"/>
        <v>C</v>
      </c>
      <c r="E293" s="21">
        <f>VLOOKUP(B293,ESG!A:M,'2010'!$E$2,FALSE)</f>
        <v>33.068811756824601</v>
      </c>
      <c r="F293" s="11" t="b">
        <f t="shared" si="13"/>
        <v>1</v>
      </c>
      <c r="G293" s="23" t="str">
        <f t="shared" si="14"/>
        <v>C</v>
      </c>
      <c r="H293" s="11">
        <f>VLOOKUP(B293,NI!C:P,7,FALSE)</f>
        <v>551000</v>
      </c>
      <c r="I293" s="11">
        <f>VLOOKUP(B293,EBITDA!B:O,7,FALSE)</f>
        <v>1316000</v>
      </c>
      <c r="J293" s="11">
        <f>VLOOKUP(B293,EQIT!B:O,7,FALSE)</f>
        <v>6368000</v>
      </c>
      <c r="K293" s="11">
        <f>VLOOKUP(B293,DEBT!B:O,7,FALSE)</f>
        <v>3034000</v>
      </c>
      <c r="L293" s="11">
        <f>VLOOKUP(B293,REV!B:O,7,FALSE)</f>
        <v>10550000</v>
      </c>
      <c r="M293" s="11">
        <f>VLOOKUP(B293,RoA!B:O,7,FALSE)</f>
        <v>7.06</v>
      </c>
      <c r="N293" s="11">
        <f>VLOOKUP(B293,RoE!B:O,7,FALSE)</f>
        <v>13.84</v>
      </c>
      <c r="O293" s="11">
        <f>VLOOKUP(B293,ASSET!B:P,7,FALSE)</f>
        <v>14105000</v>
      </c>
      <c r="P293" s="11">
        <f>VLOOKUP(B293,MCAP!B:P,7,FALSE)</f>
        <v>14777530</v>
      </c>
      <c r="Q293" s="11">
        <f>VLOOKUP(B293,MB!B:O,7,FALSE)</f>
        <v>2.09</v>
      </c>
    </row>
    <row r="294" spans="1:17" x14ac:dyDescent="0.3">
      <c r="A294" s="20" t="s">
        <v>211</v>
      </c>
      <c r="B294" s="20">
        <v>130062</v>
      </c>
      <c r="C294" s="21">
        <f>VLOOKUP(B294,'[2]ESGC PORTFOLIO'!B:M,$C$2,FALSE)</f>
        <v>34.275827960140603</v>
      </c>
      <c r="D294" s="21" t="str">
        <f t="shared" si="12"/>
        <v>C</v>
      </c>
      <c r="E294" s="21">
        <f>VLOOKUP(B294,ESG!A:M,'2010'!$E$2,FALSE)</f>
        <v>34.275827960140603</v>
      </c>
      <c r="F294" s="11" t="b">
        <f t="shared" si="13"/>
        <v>1</v>
      </c>
      <c r="G294" s="23" t="str">
        <f t="shared" si="14"/>
        <v>C</v>
      </c>
      <c r="H294" s="11">
        <f>VLOOKUP(B294,NI!C:P,7,FALSE)</f>
        <v>96019</v>
      </c>
      <c r="I294" s="11">
        <f>VLOOKUP(B294,EBITDA!B:O,7,FALSE)</f>
        <v>377700</v>
      </c>
      <c r="J294" s="11">
        <f>VLOOKUP(B294,EQIT!B:O,7,FALSE)</f>
        <v>1425440</v>
      </c>
      <c r="K294" s="11">
        <f>VLOOKUP(B294,DEBT!B:O,7,FALSE)</f>
        <v>1032882</v>
      </c>
      <c r="L294" s="11">
        <f>VLOOKUP(B294,REV!B:O,7,FALSE)</f>
        <v>1782857</v>
      </c>
      <c r="M294" s="11">
        <f>VLOOKUP(B294,RoA!B:O,7,FALSE)</f>
        <v>4.45</v>
      </c>
      <c r="N294" s="11">
        <f>VLOOKUP(B294,RoE!B:O,7,FALSE)</f>
        <v>6.88</v>
      </c>
      <c r="O294" s="11">
        <f>VLOOKUP(B294,ASSET!B:P,7,FALSE)</f>
        <v>3074743</v>
      </c>
      <c r="P294" s="11">
        <f>VLOOKUP(B294,MCAP!B:P,7,FALSE)</f>
        <v>4204207</v>
      </c>
      <c r="Q294" s="11">
        <f>VLOOKUP(B294,MB!B:O,7,FALSE)</f>
        <v>2.41</v>
      </c>
    </row>
    <row r="295" spans="1:17" x14ac:dyDescent="0.3">
      <c r="A295" s="20" t="s">
        <v>213</v>
      </c>
      <c r="B295" s="20">
        <v>771830</v>
      </c>
      <c r="C295" s="21">
        <f>VLOOKUP(B295,'[2]ESGC PORTFOLIO'!B:M,$C$2,FALSE)</f>
        <v>47.655471475791103</v>
      </c>
      <c r="D295" s="21" t="str">
        <f t="shared" si="12"/>
        <v>C</v>
      </c>
      <c r="E295" s="21">
        <f>VLOOKUP(B295,ESG!A:M,'2010'!$E$2,FALSE)</f>
        <v>47.655471475791103</v>
      </c>
      <c r="F295" s="11" t="b">
        <f t="shared" si="13"/>
        <v>1</v>
      </c>
      <c r="G295" s="23" t="str">
        <f t="shared" si="14"/>
        <v>C</v>
      </c>
      <c r="H295" s="11">
        <f>VLOOKUP(B295,NI!C:P,7,FALSE)</f>
        <v>125139</v>
      </c>
      <c r="I295" s="11" t="str">
        <f>VLOOKUP(B295,EBITDA!B:O,7,FALSE)</f>
        <v>NA</v>
      </c>
      <c r="J295" s="11">
        <f>VLOOKUP(B295,EQIT!B:O,7,FALSE)</f>
        <v>2352958</v>
      </c>
      <c r="K295" s="11">
        <f>VLOOKUP(B295,DEBT!B:O,7,FALSE)</f>
        <v>300000</v>
      </c>
      <c r="L295" s="11">
        <f>VLOOKUP(B295,REV!B:O,7,FALSE)</f>
        <v>1997603</v>
      </c>
      <c r="M295" s="11">
        <f>VLOOKUP(B295,RoA!B:O,7,FALSE)</f>
        <v>3.82</v>
      </c>
      <c r="N295" s="11">
        <f>VLOOKUP(B295,RoE!B:O,7,FALSE)</f>
        <v>5.0599999999999996</v>
      </c>
      <c r="O295" s="11">
        <f>VLOOKUP(B295,ASSET!B:P,7,FALSE)</f>
        <v>3482325</v>
      </c>
      <c r="P295" s="11">
        <f>VLOOKUP(B295,MCAP!B:P,7,FALSE)</f>
        <v>7106030</v>
      </c>
      <c r="Q295" s="11">
        <f>VLOOKUP(B295,MB!B:O,7,FALSE)</f>
        <v>2.0299999999999998</v>
      </c>
    </row>
    <row r="296" spans="1:17" x14ac:dyDescent="0.3">
      <c r="A296" s="20" t="s">
        <v>220</v>
      </c>
      <c r="B296" s="20">
        <v>516007</v>
      </c>
      <c r="C296" s="21">
        <f>VLOOKUP(B296,'[2]ESGC PORTFOLIO'!B:M,$C$2,FALSE)</f>
        <v>43.778544655978102</v>
      </c>
      <c r="D296" s="21" t="str">
        <f t="shared" si="12"/>
        <v>C</v>
      </c>
      <c r="E296" s="21">
        <f>VLOOKUP(B296,ESG!A:M,'2010'!$E$2,FALSE)</f>
        <v>43.778544655978102</v>
      </c>
      <c r="F296" s="11" t="b">
        <f t="shared" si="13"/>
        <v>1</v>
      </c>
      <c r="G296" s="23" t="str">
        <f t="shared" si="14"/>
        <v>C</v>
      </c>
      <c r="H296" s="11">
        <f>VLOOKUP(B296,NI!C:P,7,FALSE)</f>
        <v>-1437397</v>
      </c>
      <c r="I296" s="11">
        <f>VLOOKUP(B296,EBITDA!B:O,7,FALSE)</f>
        <v>-278363</v>
      </c>
      <c r="J296" s="11">
        <f>VLOOKUP(B296,EQIT!B:O,7,FALSE)</f>
        <v>2998545</v>
      </c>
      <c r="K296" s="11">
        <f>VLOOKUP(B296,DEBT!B:O,7,FALSE)</f>
        <v>12050437</v>
      </c>
      <c r="L296" s="11">
        <f>VLOOKUP(B296,REV!B:O,7,FALSE)</f>
        <v>6019233</v>
      </c>
      <c r="M296" s="11">
        <f>VLOOKUP(B296,RoA!B:O,7,FALSE)</f>
        <v>-3.44</v>
      </c>
      <c r="N296" s="11">
        <f>VLOOKUP(B296,RoE!B:O,7,FALSE)</f>
        <v>-41.85</v>
      </c>
      <c r="O296" s="11">
        <f>VLOOKUP(B296,ASSET!B:P,7,FALSE)</f>
        <v>18961045</v>
      </c>
      <c r="P296" s="11">
        <f>VLOOKUP(B296,MCAP!B:P,7,FALSE)</f>
        <v>7254423</v>
      </c>
      <c r="Q296" s="11">
        <f>VLOOKUP(B296,MB!B:O,7,FALSE)</f>
        <v>1.6</v>
      </c>
    </row>
    <row r="297" spans="1:17" x14ac:dyDescent="0.3">
      <c r="A297" s="20" t="s">
        <v>221</v>
      </c>
      <c r="B297" s="20">
        <v>328228</v>
      </c>
      <c r="C297" s="21">
        <f>VLOOKUP(B297,'[2]ESGC PORTFOLIO'!B:M,$C$2,FALSE)</f>
        <v>25.584069137540499</v>
      </c>
      <c r="D297" s="21" t="str">
        <f t="shared" si="12"/>
        <v>C</v>
      </c>
      <c r="E297" s="21">
        <f>VLOOKUP(B297,ESG!A:M,'2010'!$E$2,FALSE)</f>
        <v>36.462255922139903</v>
      </c>
      <c r="F297" s="11" t="b">
        <f t="shared" si="13"/>
        <v>0</v>
      </c>
      <c r="G297" s="23" t="str">
        <f t="shared" si="14"/>
        <v>C</v>
      </c>
      <c r="H297" s="11">
        <f>VLOOKUP(B297,NI!C:P,7,FALSE)</f>
        <v>217005</v>
      </c>
      <c r="I297" s="11">
        <f>VLOOKUP(B297,EBITDA!B:O,7,FALSE)</f>
        <v>359020</v>
      </c>
      <c r="J297" s="11">
        <f>VLOOKUP(B297,EQIT!B:O,7,FALSE)</f>
        <v>1533380</v>
      </c>
      <c r="K297" s="11">
        <f>VLOOKUP(B297,DEBT!B:O,7,FALSE)</f>
        <v>340672</v>
      </c>
      <c r="L297" s="11">
        <f>VLOOKUP(B297,REV!B:O,7,FALSE)</f>
        <v>947729</v>
      </c>
      <c r="M297" s="11">
        <f>VLOOKUP(B297,RoA!B:O,7,FALSE)</f>
        <v>9.61</v>
      </c>
      <c r="N297" s="11">
        <f>VLOOKUP(B297,RoE!B:O,7,FALSE)</f>
        <v>17.190000000000001</v>
      </c>
      <c r="O297" s="11">
        <f>VLOOKUP(B297,ASSET!B:P,7,FALSE)</f>
        <v>2516313</v>
      </c>
      <c r="P297" s="11">
        <f>VLOOKUP(B297,MCAP!B:P,7,FALSE)</f>
        <v>6340110</v>
      </c>
      <c r="Q297" s="11">
        <f>VLOOKUP(B297,MB!B:O,7,FALSE)</f>
        <v>3.11</v>
      </c>
    </row>
    <row r="298" spans="1:17" x14ac:dyDescent="0.3">
      <c r="A298" s="20" t="s">
        <v>227</v>
      </c>
      <c r="B298" s="20">
        <v>683118</v>
      </c>
      <c r="C298" s="21">
        <f>VLOOKUP(B298,'[2]ESGC PORTFOLIO'!B:M,$C$2,FALSE)</f>
        <v>27.034287200832399</v>
      </c>
      <c r="D298" s="21" t="str">
        <f t="shared" si="12"/>
        <v>C</v>
      </c>
      <c r="E298" s="21">
        <f>VLOOKUP(B298,ESG!A:M,'2010'!$E$2,FALSE)</f>
        <v>49.720748314708402</v>
      </c>
      <c r="F298" s="11" t="b">
        <f t="shared" si="13"/>
        <v>0</v>
      </c>
      <c r="G298" s="23" t="str">
        <f t="shared" si="14"/>
        <v>C</v>
      </c>
      <c r="H298" s="11">
        <f>VLOOKUP(B298,NI!C:P,7,FALSE)</f>
        <v>507800</v>
      </c>
      <c r="I298" s="11">
        <f>VLOOKUP(B298,EBITDA!B:O,7,FALSE)</f>
        <v>830700</v>
      </c>
      <c r="J298" s="11">
        <f>VLOOKUP(B298,EQIT!B:O,7,FALSE)</f>
        <v>-309600</v>
      </c>
      <c r="K298" s="11">
        <f>VLOOKUP(B298,DEBT!B:O,7,FALSE)</f>
        <v>1239600</v>
      </c>
      <c r="L298" s="11">
        <f>VLOOKUP(B298,REV!B:O,7,FALSE)</f>
        <v>2033000</v>
      </c>
      <c r="M298" s="11">
        <f>VLOOKUP(B298,RoA!B:O,7,FALSE)</f>
        <v>26.04</v>
      </c>
      <c r="N298" s="11" t="str">
        <f>VLOOKUP(B298,RoE!B:O,7,FALSE)</f>
        <v>NA</v>
      </c>
      <c r="O298" s="11">
        <f>VLOOKUP(B298,ASSET!B:P,7,FALSE)</f>
        <v>2352400</v>
      </c>
      <c r="P298" s="11">
        <f>VLOOKUP(B298,MCAP!B:P,7,FALSE)</f>
        <v>6125052</v>
      </c>
      <c r="Q298" s="11">
        <f>VLOOKUP(B298,MB!B:O,7,FALSE)</f>
        <v>-19.670000000000002</v>
      </c>
    </row>
    <row r="299" spans="1:17" x14ac:dyDescent="0.3">
      <c r="A299" s="20" t="s">
        <v>229</v>
      </c>
      <c r="B299" s="20">
        <v>771767</v>
      </c>
      <c r="C299" s="21">
        <f>VLOOKUP(B299,'[2]ESGC PORTFOLIO'!B:M,$C$2,FALSE)</f>
        <v>36.728704113907703</v>
      </c>
      <c r="D299" s="21" t="str">
        <f t="shared" si="12"/>
        <v>C</v>
      </c>
      <c r="E299" s="21">
        <f>VLOOKUP(B299,ESG!A:M,'2010'!$E$2,FALSE)</f>
        <v>36.728704113907703</v>
      </c>
      <c r="F299" s="11" t="b">
        <f t="shared" si="13"/>
        <v>1</v>
      </c>
      <c r="G299" s="23" t="str">
        <f t="shared" si="14"/>
        <v>C</v>
      </c>
      <c r="H299" s="11">
        <f>VLOOKUP(B299,NI!C:P,7,FALSE)</f>
        <v>827100</v>
      </c>
      <c r="I299" s="11">
        <f>VLOOKUP(B299,EBITDA!B:O,7,FALSE)</f>
        <v>1700400</v>
      </c>
      <c r="J299" s="11">
        <f>VLOOKUP(B299,EQIT!B:O,7,FALSE)</f>
        <v>8722200</v>
      </c>
      <c r="K299" s="11">
        <f>VLOOKUP(B299,DEBT!B:O,7,FALSE)</f>
        <v>1343900</v>
      </c>
      <c r="L299" s="11">
        <f>VLOOKUP(B299,REV!B:O,7,FALSE)</f>
        <v>6759100</v>
      </c>
      <c r="M299" s="11">
        <f>VLOOKUP(B299,RoA!B:O,7,FALSE)</f>
        <v>7.01</v>
      </c>
      <c r="N299" s="11">
        <f>VLOOKUP(B299,RoE!B:O,7,FALSE)</f>
        <v>9.61</v>
      </c>
      <c r="O299" s="11">
        <f>VLOOKUP(B299,ASSET!B:P,7,FALSE)</f>
        <v>12401800</v>
      </c>
      <c r="P299" s="11">
        <f>VLOOKUP(B299,MCAP!B:P,7,FALSE)</f>
        <v>34013798</v>
      </c>
      <c r="Q299" s="11">
        <f>VLOOKUP(B299,MB!B:O,7,FALSE)</f>
        <v>2.33</v>
      </c>
    </row>
    <row r="300" spans="1:17" x14ac:dyDescent="0.3">
      <c r="A300" s="20" t="s">
        <v>231</v>
      </c>
      <c r="B300" s="20">
        <v>906931</v>
      </c>
      <c r="C300" s="21">
        <f>VLOOKUP(B300,'[2]ESGC PORTFOLIO'!B:M,$C$2,FALSE)</f>
        <v>26.2411057692307</v>
      </c>
      <c r="D300" s="21" t="str">
        <f t="shared" si="12"/>
        <v>C</v>
      </c>
      <c r="E300" s="21">
        <f>VLOOKUP(B300,ESG!A:M,'2010'!$E$2,FALSE)</f>
        <v>39.405288461538397</v>
      </c>
      <c r="F300" s="11" t="b">
        <f t="shared" si="13"/>
        <v>0</v>
      </c>
      <c r="G300" s="23" t="str">
        <f t="shared" si="14"/>
        <v>C</v>
      </c>
      <c r="H300" s="11">
        <f>VLOOKUP(B300,NI!C:P,7,FALSE)</f>
        <v>223580</v>
      </c>
      <c r="I300" s="11">
        <f>VLOOKUP(B300,EBITDA!B:O,7,FALSE)</f>
        <v>1056695</v>
      </c>
      <c r="J300" s="11">
        <f>VLOOKUP(B300,EQIT!B:O,7,FALSE)</f>
        <v>3601879</v>
      </c>
      <c r="K300" s="11">
        <f>VLOOKUP(B300,DEBT!B:O,7,FALSE)</f>
        <v>4051491</v>
      </c>
      <c r="L300" s="11">
        <f>VLOOKUP(B300,REV!B:O,7,FALSE)</f>
        <v>5448221</v>
      </c>
      <c r="M300" s="11">
        <f>VLOOKUP(B300,RoA!B:O,7,FALSE)</f>
        <v>4.7300000000000004</v>
      </c>
      <c r="N300" s="11">
        <f>VLOOKUP(B300,RoE!B:O,7,FALSE)</f>
        <v>6.64</v>
      </c>
      <c r="O300" s="11">
        <f>VLOOKUP(B300,ASSET!B:P,7,FALSE)</f>
        <v>11478520</v>
      </c>
      <c r="P300" s="11">
        <f>VLOOKUP(B300,MCAP!B:P,7,FALSE)</f>
        <v>9215014</v>
      </c>
      <c r="Q300" s="11">
        <f>VLOOKUP(B300,MB!B:O,7,FALSE)</f>
        <v>1.58</v>
      </c>
    </row>
    <row r="301" spans="1:17" x14ac:dyDescent="0.3">
      <c r="A301" s="20" t="s">
        <v>232</v>
      </c>
      <c r="B301" s="20">
        <v>884383</v>
      </c>
      <c r="C301" s="21">
        <f>VLOOKUP(B301,'[2]ESGC PORTFOLIO'!B:M,$C$2,FALSE)</f>
        <v>33.044728592315501</v>
      </c>
      <c r="D301" s="21" t="str">
        <f t="shared" si="12"/>
        <v>C</v>
      </c>
      <c r="E301" s="21">
        <f>VLOOKUP(B301,ESG!A:M,'2010'!$E$2,FALSE)</f>
        <v>33.044728592315501</v>
      </c>
      <c r="F301" s="11" t="b">
        <f t="shared" si="13"/>
        <v>1</v>
      </c>
      <c r="G301" s="23" t="str">
        <f t="shared" si="14"/>
        <v>C</v>
      </c>
      <c r="H301" s="11">
        <f>VLOOKUP(B301,NI!C:P,7,FALSE)</f>
        <v>1667000</v>
      </c>
      <c r="I301" s="11">
        <f>VLOOKUP(B301,EBITDA!B:O,7,FALSE)</f>
        <v>2918000</v>
      </c>
      <c r="J301" s="11">
        <f>VLOOKUP(B301,EQIT!B:O,7,FALSE)</f>
        <v>15748000</v>
      </c>
      <c r="K301" s="11">
        <f>VLOOKUP(B301,DEBT!B:O,7,FALSE)</f>
        <v>887000</v>
      </c>
      <c r="L301" s="11">
        <f>VLOOKUP(B301,REV!B:O,7,FALSE)</f>
        <v>12146000</v>
      </c>
      <c r="M301" s="11">
        <f>VLOOKUP(B301,RoA!B:O,7,FALSE)</f>
        <v>7.7</v>
      </c>
      <c r="N301" s="11">
        <f>VLOOKUP(B301,RoE!B:O,7,FALSE)</f>
        <v>11.17</v>
      </c>
      <c r="O301" s="11">
        <f>VLOOKUP(B301,ASSET!B:P,7,FALSE)</f>
        <v>22709000</v>
      </c>
      <c r="P301" s="11">
        <f>VLOOKUP(B301,MCAP!B:P,7,FALSE)</f>
        <v>28321783</v>
      </c>
      <c r="Q301" s="11">
        <f>VLOOKUP(B301,MB!B:O,7,FALSE)</f>
        <v>1.1200000000000001</v>
      </c>
    </row>
    <row r="302" spans="1:17" x14ac:dyDescent="0.3">
      <c r="A302" s="20" t="s">
        <v>233</v>
      </c>
      <c r="B302" s="20">
        <v>867422</v>
      </c>
      <c r="C302" s="21">
        <f>VLOOKUP(B302,'[2]ESGC PORTFOLIO'!B:M,$C$2,FALSE)</f>
        <v>37.757609261186197</v>
      </c>
      <c r="D302" s="21" t="str">
        <f t="shared" si="12"/>
        <v>C</v>
      </c>
      <c r="E302" s="21">
        <f>VLOOKUP(B302,ESG!A:M,'2010'!$E$2,FALSE)</f>
        <v>37.757609261186197</v>
      </c>
      <c r="F302" s="11" t="b">
        <f t="shared" si="13"/>
        <v>1</v>
      </c>
      <c r="G302" s="23" t="str">
        <f t="shared" si="14"/>
        <v>C</v>
      </c>
      <c r="H302" s="11">
        <f>VLOOKUP(B302,NI!C:P,7,FALSE)</f>
        <v>400400</v>
      </c>
      <c r="I302" s="11">
        <f>VLOOKUP(B302,EBITDA!B:O,7,FALSE)</f>
        <v>687100</v>
      </c>
      <c r="J302" s="11">
        <f>VLOOKUP(B302,EQIT!B:O,7,FALSE)</f>
        <v>2530500</v>
      </c>
      <c r="K302" s="11">
        <f>VLOOKUP(B302,DEBT!B:O,7,FALSE)</f>
        <v>1101500</v>
      </c>
      <c r="L302" s="11">
        <f>VLOOKUP(B302,REV!B:O,7,FALSE)</f>
        <v>3931400</v>
      </c>
      <c r="M302" s="11">
        <f>VLOOKUP(B302,RoA!B:O,7,FALSE)</f>
        <v>7.66</v>
      </c>
      <c r="N302" s="11">
        <f>VLOOKUP(B302,RoE!B:O,7,FALSE)</f>
        <v>19.100000000000001</v>
      </c>
      <c r="O302" s="11">
        <f>VLOOKUP(B302,ASSET!B:P,7,FALSE)</f>
        <v>6494400</v>
      </c>
      <c r="P302" s="11">
        <f>VLOOKUP(B302,MCAP!B:P,7,FALSE)</f>
        <v>19087608</v>
      </c>
      <c r="Q302" s="11">
        <f>VLOOKUP(B302,MB!B:O,7,FALSE)</f>
        <v>4.75</v>
      </c>
    </row>
    <row r="303" spans="1:17" x14ac:dyDescent="0.3">
      <c r="A303" s="20" t="s">
        <v>239</v>
      </c>
      <c r="B303" s="20">
        <v>906557</v>
      </c>
      <c r="C303" s="21">
        <f>VLOOKUP(B303,'[2]ESGC PORTFOLIO'!B:M,$C$2,FALSE)</f>
        <v>47.497128050799297</v>
      </c>
      <c r="D303" s="21" t="str">
        <f t="shared" si="12"/>
        <v>C</v>
      </c>
      <c r="E303" s="21">
        <f>VLOOKUP(B303,ESG!A:M,'2010'!$E$2,FALSE)</f>
        <v>47.497128050799297</v>
      </c>
      <c r="F303" s="11" t="b">
        <f t="shared" si="13"/>
        <v>1</v>
      </c>
      <c r="G303" s="23" t="str">
        <f t="shared" si="14"/>
        <v>C</v>
      </c>
      <c r="H303" s="11">
        <f>VLOOKUP(B303,NI!C:P,7,FALSE)</f>
        <v>725000</v>
      </c>
      <c r="I303" s="11">
        <f>VLOOKUP(B303,EBITDA!B:O,7,FALSE)</f>
        <v>1868000</v>
      </c>
      <c r="J303" s="11">
        <f>VLOOKUP(B303,EQIT!B:O,7,FALSE)</f>
        <v>6848000</v>
      </c>
      <c r="K303" s="11">
        <f>VLOOKUP(B303,DEBT!B:O,7,FALSE)</f>
        <v>2272000</v>
      </c>
      <c r="L303" s="11">
        <f>VLOOKUP(B303,REV!B:O,7,FALSE)</f>
        <v>2904000</v>
      </c>
      <c r="M303" s="11">
        <f>VLOOKUP(B303,RoA!B:O,7,FALSE)</f>
        <v>6.15</v>
      </c>
      <c r="N303" s="11">
        <f>VLOOKUP(B303,RoE!B:O,7,FALSE)</f>
        <v>11.15</v>
      </c>
      <c r="O303" s="11">
        <f>VLOOKUP(B303,ASSET!B:P,7,FALSE)</f>
        <v>13282000</v>
      </c>
      <c r="P303" s="11">
        <f>VLOOKUP(B303,MCAP!B:P,7,FALSE)</f>
        <v>15218082</v>
      </c>
      <c r="Q303" s="11">
        <f>VLOOKUP(B303,MB!B:O,7,FALSE)</f>
        <v>1.91</v>
      </c>
    </row>
    <row r="304" spans="1:17" x14ac:dyDescent="0.3">
      <c r="A304" s="20" t="s">
        <v>249</v>
      </c>
      <c r="B304" s="20">
        <v>921757</v>
      </c>
      <c r="C304" s="21">
        <f>VLOOKUP(B304,'[2]ESGC PORTFOLIO'!B:M,$C$2,FALSE)</f>
        <v>34.068232960457799</v>
      </c>
      <c r="D304" s="21" t="str">
        <f t="shared" si="12"/>
        <v>C</v>
      </c>
      <c r="E304" s="21">
        <f>VLOOKUP(B304,ESG!A:M,'2010'!$E$2,FALSE)</f>
        <v>34.068232960457799</v>
      </c>
      <c r="F304" s="11" t="b">
        <f t="shared" si="13"/>
        <v>1</v>
      </c>
      <c r="G304" s="23" t="str">
        <f t="shared" si="14"/>
        <v>C</v>
      </c>
      <c r="H304" s="11">
        <f>VLOOKUP(B304,NI!C:P,7,FALSE)</f>
        <v>457600</v>
      </c>
      <c r="I304" s="11">
        <f>VLOOKUP(B304,EBITDA!B:O,7,FALSE)</f>
        <v>1376200</v>
      </c>
      <c r="J304" s="11">
        <f>VLOOKUP(B304,EQIT!B:O,7,FALSE)</f>
        <v>5357800</v>
      </c>
      <c r="K304" s="11">
        <f>VLOOKUP(B304,DEBT!B:O,7,FALSE)</f>
        <v>5276000</v>
      </c>
      <c r="L304" s="11">
        <f>VLOOKUP(B304,REV!B:O,7,FALSE)</f>
        <v>10292900</v>
      </c>
      <c r="M304" s="11">
        <f>VLOOKUP(B304,RoA!B:O,7,FALSE)</f>
        <v>3.66</v>
      </c>
      <c r="N304" s="11">
        <f>VLOOKUP(B304,RoE!B:O,7,FALSE)</f>
        <v>8.75</v>
      </c>
      <c r="O304" s="11">
        <f>VLOOKUP(B304,ASSET!B:P,7,FALSE)</f>
        <v>14106000</v>
      </c>
      <c r="P304" s="11">
        <f>VLOOKUP(B304,MCAP!B:P,7,FALSE)</f>
        <v>20946302</v>
      </c>
      <c r="Q304" s="11">
        <f>VLOOKUP(B304,MB!B:O,7,FALSE)</f>
        <v>3.2</v>
      </c>
    </row>
    <row r="305" spans="1:17" x14ac:dyDescent="0.3">
      <c r="A305" s="20" t="s">
        <v>250</v>
      </c>
      <c r="B305" s="20">
        <v>905150</v>
      </c>
      <c r="C305" s="21">
        <f>VLOOKUP(B305,'[2]ESGC PORTFOLIO'!B:M,$C$2,FALSE)</f>
        <v>36.884378120965501</v>
      </c>
      <c r="D305" s="21" t="str">
        <f t="shared" si="12"/>
        <v>C</v>
      </c>
      <c r="E305" s="21">
        <f>VLOOKUP(B305,ESG!A:M,'2010'!$E$2,FALSE)</f>
        <v>36.884378120965501</v>
      </c>
      <c r="F305" s="11" t="b">
        <f t="shared" si="13"/>
        <v>1</v>
      </c>
      <c r="G305" s="23" t="str">
        <f t="shared" si="14"/>
        <v>C</v>
      </c>
      <c r="H305" s="11">
        <f>VLOOKUP(B305,NI!C:P,7,FALSE)</f>
        <v>554065</v>
      </c>
      <c r="I305" s="11">
        <f>VLOOKUP(B305,EBITDA!B:O,7,FALSE)</f>
        <v>1220925</v>
      </c>
      <c r="J305" s="11">
        <f>VLOOKUP(B305,EQIT!B:O,7,FALSE)</f>
        <v>4367965</v>
      </c>
      <c r="K305" s="11">
        <f>VLOOKUP(B305,DEBT!B:O,7,FALSE)</f>
        <v>1776906</v>
      </c>
      <c r="L305" s="11">
        <f>VLOOKUP(B305,REV!B:O,7,FALSE)</f>
        <v>9993166</v>
      </c>
      <c r="M305" s="11">
        <f>VLOOKUP(B305,RoA!B:O,7,FALSE)</f>
        <v>6.29</v>
      </c>
      <c r="N305" s="11">
        <f>VLOOKUP(B305,RoE!B:O,7,FALSE)</f>
        <v>12.83</v>
      </c>
      <c r="O305" s="11">
        <f>VLOOKUP(B305,ASSET!B:P,7,FALSE)</f>
        <v>9910382</v>
      </c>
      <c r="P305" s="11">
        <f>VLOOKUP(B305,MCAP!B:P,7,FALSE)</f>
        <v>13916394</v>
      </c>
      <c r="Q305" s="11">
        <f>VLOOKUP(B305,MB!B:O,7,FALSE)</f>
        <v>2.09</v>
      </c>
    </row>
    <row r="306" spans="1:17" x14ac:dyDescent="0.3">
      <c r="A306" s="20" t="s">
        <v>251</v>
      </c>
      <c r="B306" s="20">
        <v>945297</v>
      </c>
      <c r="C306" s="21">
        <f>VLOOKUP(B306,'[2]ESGC PORTFOLIO'!B:M,$C$2,FALSE)</f>
        <v>44.950263774912102</v>
      </c>
      <c r="D306" s="21" t="str">
        <f t="shared" si="12"/>
        <v>C</v>
      </c>
      <c r="E306" s="21">
        <f>VLOOKUP(B306,ESG!A:M,'2010'!$E$2,FALSE)</f>
        <v>44.950263774912102</v>
      </c>
      <c r="F306" s="11" t="b">
        <f t="shared" si="13"/>
        <v>1</v>
      </c>
      <c r="G306" s="23" t="str">
        <f t="shared" si="14"/>
        <v>C</v>
      </c>
      <c r="H306" s="11">
        <f>VLOOKUP(B306,NI!C:P,7,FALSE)</f>
        <v>476999</v>
      </c>
      <c r="I306" s="11">
        <f>VLOOKUP(B306,EBITDA!B:O,7,FALSE)</f>
        <v>815753</v>
      </c>
      <c r="J306" s="11">
        <f>VLOOKUP(B306,EQIT!B:O,7,FALSE)</f>
        <v>1401979</v>
      </c>
      <c r="K306" s="11">
        <f>VLOOKUP(B306,DEBT!B:O,7,FALSE)</f>
        <v>0</v>
      </c>
      <c r="L306" s="11">
        <f>VLOOKUP(B306,REV!B:O,7,FALSE)</f>
        <v>2000820</v>
      </c>
      <c r="M306" s="11">
        <f>VLOOKUP(B306,RoA!B:O,7,FALSE)</f>
        <v>9.25</v>
      </c>
      <c r="N306" s="11">
        <f>VLOOKUP(B306,RoE!B:O,7,FALSE)</f>
        <v>34.770000000000003</v>
      </c>
      <c r="O306" s="11">
        <f>VLOOKUP(B306,ASSET!B:P,7,FALSE)</f>
        <v>5205219</v>
      </c>
      <c r="P306" s="11">
        <f>VLOOKUP(B306,MCAP!B:P,7,FALSE)</f>
        <v>11172821</v>
      </c>
      <c r="Q306" s="11">
        <f>VLOOKUP(B306,MB!B:O,7,FALSE)</f>
        <v>6.44</v>
      </c>
    </row>
    <row r="307" spans="1:17" x14ac:dyDescent="0.3">
      <c r="A307" s="20" t="s">
        <v>253</v>
      </c>
      <c r="B307" s="20">
        <v>517465</v>
      </c>
      <c r="C307" s="21">
        <f>VLOOKUP(B307,'[2]ESGC PORTFOLIO'!B:M,$C$2,FALSE)</f>
        <v>25.661366281147899</v>
      </c>
      <c r="D307" s="21" t="str">
        <f t="shared" si="12"/>
        <v>C</v>
      </c>
      <c r="E307" s="21">
        <f>VLOOKUP(B307,ESG!A:M,'2010'!$E$2,FALSE)</f>
        <v>37.773114241685199</v>
      </c>
      <c r="F307" s="11" t="b">
        <f t="shared" si="13"/>
        <v>0</v>
      </c>
      <c r="G307" s="23" t="str">
        <f t="shared" si="14"/>
        <v>C</v>
      </c>
      <c r="H307" s="11">
        <f>VLOOKUP(B307,NI!C:P,7,FALSE)</f>
        <v>83900</v>
      </c>
      <c r="I307" s="11">
        <f>VLOOKUP(B307,EBITDA!B:O,7,FALSE)</f>
        <v>179300</v>
      </c>
      <c r="J307" s="11">
        <f>VLOOKUP(B307,EQIT!B:O,7,FALSE)</f>
        <v>5219300</v>
      </c>
      <c r="K307" s="11">
        <f>VLOOKUP(B307,DEBT!B:O,7,FALSE)</f>
        <v>1192800</v>
      </c>
      <c r="L307" s="11">
        <f>VLOOKUP(B307,REV!B:O,7,FALSE)</f>
        <v>1126600</v>
      </c>
      <c r="M307" s="11">
        <f>VLOOKUP(B307,RoA!B:O,7,FALSE)</f>
        <v>0.41</v>
      </c>
      <c r="N307" s="11">
        <f>VLOOKUP(B307,RoE!B:O,7,FALSE)</f>
        <v>1.63</v>
      </c>
      <c r="O307" s="11">
        <f>VLOOKUP(B307,ASSET!B:P,7,FALSE)</f>
        <v>24985700</v>
      </c>
      <c r="P307" s="11">
        <f>VLOOKUP(B307,MCAP!B:P,7,FALSE)</f>
        <v>5030991</v>
      </c>
      <c r="Q307" s="11">
        <f>VLOOKUP(B307,MB!B:O,7,FALSE)</f>
        <v>0.93</v>
      </c>
    </row>
    <row r="308" spans="1:17" x14ac:dyDescent="0.3">
      <c r="A308" s="20" t="s">
        <v>258</v>
      </c>
      <c r="B308" s="20">
        <v>895705</v>
      </c>
      <c r="C308" s="21">
        <f>VLOOKUP(B308,'[2]ESGC PORTFOLIO'!B:M,$C$2,FALSE)</f>
        <v>45.119440864156601</v>
      </c>
      <c r="D308" s="21" t="str">
        <f t="shared" si="12"/>
        <v>C</v>
      </c>
      <c r="E308" s="21">
        <f>VLOOKUP(B308,ESG!A:M,'2010'!$E$2,FALSE)</f>
        <v>45.119440864156601</v>
      </c>
      <c r="F308" s="11" t="b">
        <f t="shared" si="13"/>
        <v>1</v>
      </c>
      <c r="G308" s="23" t="str">
        <f t="shared" si="14"/>
        <v>C</v>
      </c>
      <c r="H308" s="11">
        <f>VLOOKUP(B308,NI!C:P,7,FALSE)</f>
        <v>591312</v>
      </c>
      <c r="I308" s="11">
        <f>VLOOKUP(B308,EBITDA!B:O,7,FALSE)</f>
        <v>1554472</v>
      </c>
      <c r="J308" s="11">
        <f>VLOOKUP(B308,EQIT!B:O,7,FALSE)</f>
        <v>4120583</v>
      </c>
      <c r="K308" s="11">
        <f>VLOOKUP(B308,DEBT!B:O,7,FALSE)</f>
        <v>2601670</v>
      </c>
      <c r="L308" s="11">
        <f>VLOOKUP(B308,REV!B:O,7,FALSE)</f>
        <v>1714217</v>
      </c>
      <c r="M308" s="11">
        <f>VLOOKUP(B308,RoA!B:O,7,FALSE)</f>
        <v>7.65</v>
      </c>
      <c r="N308" s="11">
        <f>VLOOKUP(B308,RoE!B:O,7,FALSE)</f>
        <v>15.45</v>
      </c>
      <c r="O308" s="11">
        <f>VLOOKUP(B308,ASSET!B:P,7,FALSE)</f>
        <v>9679102</v>
      </c>
      <c r="P308" s="11">
        <f>VLOOKUP(B308,MCAP!B:P,7,FALSE)</f>
        <v>10011085</v>
      </c>
      <c r="Q308" s="11">
        <f>VLOOKUP(B308,MB!B:O,7,FALSE)</f>
        <v>1.88</v>
      </c>
    </row>
    <row r="309" spans="1:17" x14ac:dyDescent="0.3">
      <c r="A309" s="20" t="s">
        <v>268</v>
      </c>
      <c r="B309" s="20">
        <v>905792</v>
      </c>
      <c r="C309" s="21">
        <f>VLOOKUP(B309,'[2]ESGC PORTFOLIO'!B:M,$C$2,FALSE)</f>
        <v>26.1614854318418</v>
      </c>
      <c r="D309" s="21" t="str">
        <f t="shared" si="12"/>
        <v>C</v>
      </c>
      <c r="E309" s="21">
        <f>VLOOKUP(B309,ESG!A:M,'2010'!$E$2,FALSE)</f>
        <v>26.1614854318418</v>
      </c>
      <c r="F309" s="11" t="b">
        <f t="shared" si="13"/>
        <v>1</v>
      </c>
      <c r="G309" s="23" t="str">
        <f t="shared" si="14"/>
        <v>C</v>
      </c>
      <c r="H309" s="11">
        <f>VLOOKUP(B309,NI!C:P,7,FALSE)</f>
        <v>431499</v>
      </c>
      <c r="I309" s="11">
        <f>VLOOKUP(B309,EBITDA!B:O,7,FALSE)</f>
        <v>1034855</v>
      </c>
      <c r="J309" s="11">
        <f>VLOOKUP(B309,EQIT!B:O,7,FALSE)</f>
        <v>5280571</v>
      </c>
      <c r="K309" s="11">
        <f>VLOOKUP(B309,DEBT!B:O,7,FALSE)</f>
        <v>568417</v>
      </c>
      <c r="L309" s="11">
        <f>VLOOKUP(B309,REV!B:O,7,FALSE)</f>
        <v>1646722</v>
      </c>
      <c r="M309" s="11">
        <f>VLOOKUP(B309,RoA!B:O,7,FALSE)</f>
        <v>7.17</v>
      </c>
      <c r="N309" s="11">
        <f>VLOOKUP(B309,RoE!B:O,7,FALSE)</f>
        <v>8.1300000000000008</v>
      </c>
      <c r="O309" s="11">
        <f>VLOOKUP(B309,ASSET!B:P,7,FALSE)</f>
        <v>9495333</v>
      </c>
      <c r="P309" s="11">
        <f>VLOOKUP(B309,MCAP!B:P,7,FALSE)</f>
        <v>17165621</v>
      </c>
      <c r="Q309" s="11">
        <f>VLOOKUP(B309,MB!B:O,7,FALSE)</f>
        <v>3.34</v>
      </c>
    </row>
    <row r="310" spans="1:17" x14ac:dyDescent="0.3">
      <c r="A310" s="20" t="s">
        <v>276</v>
      </c>
      <c r="B310" s="20">
        <v>683432</v>
      </c>
      <c r="C310" s="21">
        <f>VLOOKUP(B310,'[2]ESGC PORTFOLIO'!B:M,$C$2,FALSE)</f>
        <v>33.731344161426101</v>
      </c>
      <c r="D310" s="21" t="str">
        <f t="shared" si="12"/>
        <v>C</v>
      </c>
      <c r="E310" s="21">
        <f>VLOOKUP(B310,ESG!A:M,'2010'!$E$2,FALSE)</f>
        <v>33.731344161426101</v>
      </c>
      <c r="F310" s="11" t="b">
        <f t="shared" si="13"/>
        <v>1</v>
      </c>
      <c r="G310" s="23" t="str">
        <f t="shared" si="14"/>
        <v>C</v>
      </c>
      <c r="H310" s="11">
        <f>VLOOKUP(B310,NI!C:P,7,FALSE)</f>
        <v>506500</v>
      </c>
      <c r="I310" s="11">
        <f>VLOOKUP(B310,EBITDA!B:O,7,FALSE)</f>
        <v>2290100</v>
      </c>
      <c r="J310" s="11">
        <f>VLOOKUP(B310,EQIT!B:O,7,FALSE)</f>
        <v>7846500</v>
      </c>
      <c r="K310" s="11">
        <f>VLOOKUP(B310,DEBT!B:O,7,FALSE)</f>
        <v>6743600</v>
      </c>
      <c r="L310" s="11">
        <f>VLOOKUP(B310,REV!B:O,7,FALSE)</f>
        <v>8109200</v>
      </c>
      <c r="M310" s="11">
        <f>VLOOKUP(B310,RoA!B:O,7,FALSE)</f>
        <v>4.26</v>
      </c>
      <c r="N310" s="11">
        <f>VLOOKUP(B310,RoE!B:O,7,FALSE)</f>
        <v>6.57</v>
      </c>
      <c r="O310" s="11">
        <f>VLOOKUP(B310,ASSET!B:P,7,FALSE)</f>
        <v>19461900</v>
      </c>
      <c r="P310" s="11">
        <f>VLOOKUP(B310,MCAP!B:P,7,FALSE)</f>
        <v>11457282</v>
      </c>
      <c r="Q310" s="11">
        <f>VLOOKUP(B310,MB!B:O,7,FALSE)</f>
        <v>1.54</v>
      </c>
    </row>
    <row r="311" spans="1:17" x14ac:dyDescent="0.3">
      <c r="A311" s="20" t="s">
        <v>277</v>
      </c>
      <c r="B311" s="20">
        <v>923649</v>
      </c>
      <c r="C311" s="21">
        <f>VLOOKUP(B311,'[2]ESGC PORTFOLIO'!B:M,$C$2,FALSE)</f>
        <v>32.178329425556797</v>
      </c>
      <c r="D311" s="21" t="str">
        <f t="shared" si="12"/>
        <v>C</v>
      </c>
      <c r="E311" s="21">
        <f>VLOOKUP(B311,ESG!A:M,'2010'!$E$2,FALSE)</f>
        <v>32.178329425556797</v>
      </c>
      <c r="F311" s="11" t="b">
        <f t="shared" si="13"/>
        <v>1</v>
      </c>
      <c r="G311" s="23" t="str">
        <f t="shared" si="14"/>
        <v>C</v>
      </c>
      <c r="H311" s="11">
        <f>VLOOKUP(B311,NI!C:P,7,FALSE)</f>
        <v>63729</v>
      </c>
      <c r="I311" s="11">
        <f>VLOOKUP(B311,EBITDA!B:O,7,FALSE)</f>
        <v>171726</v>
      </c>
      <c r="J311" s="11">
        <f>VLOOKUP(B311,EQIT!B:O,7,FALSE)</f>
        <v>834371</v>
      </c>
      <c r="K311" s="11">
        <f>VLOOKUP(B311,DEBT!B:O,7,FALSE)</f>
        <v>1779</v>
      </c>
      <c r="L311" s="11">
        <f>VLOOKUP(B311,REV!B:O,7,FALSE)</f>
        <v>3175093</v>
      </c>
      <c r="M311" s="11">
        <f>VLOOKUP(B311,RoA!B:O,7,FALSE)</f>
        <v>5.12</v>
      </c>
      <c r="N311" s="11">
        <f>VLOOKUP(B311,RoE!B:O,7,FALSE)</f>
        <v>7.35</v>
      </c>
      <c r="O311" s="11">
        <f>VLOOKUP(B311,ASSET!B:P,7,FALSE)</f>
        <v>1265517</v>
      </c>
      <c r="P311" s="11">
        <f>VLOOKUP(B311,MCAP!B:P,7,FALSE)</f>
        <v>4473186</v>
      </c>
      <c r="Q311" s="11">
        <f>VLOOKUP(B311,MB!B:O,7,FALSE)</f>
        <v>4.4400000000000004</v>
      </c>
    </row>
    <row r="312" spans="1:17" x14ac:dyDescent="0.3">
      <c r="A312" s="20" t="s">
        <v>280</v>
      </c>
      <c r="B312" s="20">
        <v>702365</v>
      </c>
      <c r="C312" s="21">
        <f>VLOOKUP(B312,'[2]ESGC PORTFOLIO'!B:M,$C$2,FALSE)</f>
        <v>38.224647620849403</v>
      </c>
      <c r="D312" s="21" t="str">
        <f t="shared" si="12"/>
        <v>C</v>
      </c>
      <c r="E312" s="21">
        <f>VLOOKUP(B312,ESG!A:M,'2010'!$E$2,FALSE)</f>
        <v>38.224647620849403</v>
      </c>
      <c r="F312" s="11" t="b">
        <f t="shared" si="13"/>
        <v>1</v>
      </c>
      <c r="G312" s="23" t="str">
        <f t="shared" si="14"/>
        <v>C</v>
      </c>
      <c r="H312" s="11">
        <f>VLOOKUP(B312,NI!C:P,7,FALSE)</f>
        <v>554797</v>
      </c>
      <c r="I312" s="11">
        <f>VLOOKUP(B312,EBITDA!B:O,7,FALSE)</f>
        <v>1068383</v>
      </c>
      <c r="J312" s="11">
        <f>VLOOKUP(B312,EQIT!B:O,7,FALSE)</f>
        <v>1332692</v>
      </c>
      <c r="K312" s="11">
        <f>VLOOKUP(B312,DEBT!B:O,7,FALSE)</f>
        <v>150000</v>
      </c>
      <c r="L312" s="11">
        <f>VLOOKUP(B312,REV!B:O,7,FALSE)</f>
        <v>7866100</v>
      </c>
      <c r="M312" s="11">
        <f>VLOOKUP(B312,RoA!B:O,7,FALSE)</f>
        <v>19.09</v>
      </c>
      <c r="N312" s="11">
        <f>VLOOKUP(B312,RoE!B:O,7,FALSE)</f>
        <v>44.56</v>
      </c>
      <c r="O312" s="11">
        <f>VLOOKUP(B312,ASSET!B:P,7,FALSE)</f>
        <v>3116204</v>
      </c>
      <c r="P312" s="11">
        <f>VLOOKUP(B312,MCAP!B:P,7,FALSE)</f>
        <v>7467485</v>
      </c>
      <c r="Q312" s="11">
        <f>VLOOKUP(B312,MB!B:O,7,FALSE)</f>
        <v>4.93</v>
      </c>
    </row>
    <row r="313" spans="1:17" x14ac:dyDescent="0.3">
      <c r="A313" s="20" t="s">
        <v>285</v>
      </c>
      <c r="B313" s="20">
        <v>923036</v>
      </c>
      <c r="C313" s="21">
        <f>VLOOKUP(B313,'[2]ESGC PORTFOLIO'!B:M,$C$2,FALSE)</f>
        <v>47.594834367625197</v>
      </c>
      <c r="D313" s="21" t="str">
        <f t="shared" si="12"/>
        <v>C</v>
      </c>
      <c r="E313" s="21">
        <f>VLOOKUP(B313,ESG!A:M,'2010'!$E$2,FALSE)</f>
        <v>47.594834367625197</v>
      </c>
      <c r="F313" s="11" t="b">
        <f t="shared" si="13"/>
        <v>1</v>
      </c>
      <c r="G313" s="23" t="str">
        <f t="shared" si="14"/>
        <v>C</v>
      </c>
      <c r="H313" s="11">
        <f>VLOOKUP(B313,NI!C:P,7,FALSE)</f>
        <v>254300</v>
      </c>
      <c r="I313" s="11">
        <f>VLOOKUP(B313,EBITDA!B:O,7,FALSE)</f>
        <v>661900</v>
      </c>
      <c r="J313" s="11">
        <f>VLOOKUP(B313,EQIT!B:O,7,FALSE)</f>
        <v>2404600</v>
      </c>
      <c r="K313" s="11">
        <f>VLOOKUP(B313,DEBT!B:O,7,FALSE)</f>
        <v>1429200</v>
      </c>
      <c r="L313" s="11">
        <f>VLOOKUP(B313,REV!B:O,7,FALSE)</f>
        <v>4490100</v>
      </c>
      <c r="M313" s="11">
        <f>VLOOKUP(B313,RoA!B:O,7,FALSE)</f>
        <v>6.9</v>
      </c>
      <c r="N313" s="11">
        <f>VLOOKUP(B313,RoE!B:O,7,FALSE)</f>
        <v>11.05</v>
      </c>
      <c r="O313" s="11">
        <f>VLOOKUP(B313,ASSET!B:P,7,FALSE)</f>
        <v>5219800</v>
      </c>
      <c r="P313" s="11">
        <f>VLOOKUP(B313,MCAP!B:P,7,FALSE)</f>
        <v>4054325</v>
      </c>
      <c r="Q313" s="11">
        <f>VLOOKUP(B313,MB!B:O,7,FALSE)</f>
        <v>1.51</v>
      </c>
    </row>
    <row r="314" spans="1:17" x14ac:dyDescent="0.3">
      <c r="A314" s="20" t="s">
        <v>286</v>
      </c>
      <c r="B314" s="20">
        <v>902103</v>
      </c>
      <c r="C314" s="21">
        <f>VLOOKUP(B314,'[2]ESGC PORTFOLIO'!B:M,$C$2,FALSE)</f>
        <v>49.0894242041662</v>
      </c>
      <c r="D314" s="21" t="str">
        <f t="shared" si="12"/>
        <v>C</v>
      </c>
      <c r="E314" s="21">
        <f>VLOOKUP(B314,ESG!A:M,'2010'!$E$2,FALSE)</f>
        <v>49.0894242041662</v>
      </c>
      <c r="F314" s="11" t="b">
        <f t="shared" si="13"/>
        <v>1</v>
      </c>
      <c r="G314" s="23" t="str">
        <f t="shared" si="14"/>
        <v>C</v>
      </c>
      <c r="H314" s="11">
        <f>VLOOKUP(B314,NI!C:P,7,FALSE)</f>
        <v>739000</v>
      </c>
      <c r="I314" s="11">
        <f>VLOOKUP(B314,EBITDA!B:O,7,FALSE)</f>
        <v>2381000</v>
      </c>
      <c r="J314" s="11">
        <f>VLOOKUP(B314,EQIT!B:O,7,FALSE)</f>
        <v>9027000</v>
      </c>
      <c r="K314" s="11">
        <f>VLOOKUP(B314,DEBT!B:O,7,FALSE)</f>
        <v>9566000</v>
      </c>
      <c r="L314" s="11">
        <f>VLOOKUP(B314,REV!B:O,7,FALSE)</f>
        <v>8956000</v>
      </c>
      <c r="M314" s="11">
        <f>VLOOKUP(B314,RoA!B:O,7,FALSE)</f>
        <v>3.51</v>
      </c>
      <c r="N314" s="11">
        <f>VLOOKUP(B314,RoE!B:O,7,FALSE)</f>
        <v>8.1999999999999993</v>
      </c>
      <c r="O314" s="11">
        <f>VLOOKUP(B314,ASSET!B:P,7,FALSE)</f>
        <v>30283000</v>
      </c>
      <c r="P314" s="11">
        <f>VLOOKUP(B314,MCAP!B:P,7,FALSE)</f>
        <v>12595200</v>
      </c>
      <c r="Q314" s="11">
        <f>VLOOKUP(B314,MB!B:O,7,FALSE)</f>
        <v>1.47</v>
      </c>
    </row>
    <row r="315" spans="1:17" x14ac:dyDescent="0.3">
      <c r="A315" s="20" t="s">
        <v>287</v>
      </c>
      <c r="B315" s="20">
        <v>905361</v>
      </c>
      <c r="C315" s="21">
        <f>VLOOKUP(B315,'[2]ESGC PORTFOLIO'!B:M,$C$2,FALSE)</f>
        <v>45.402475730073597</v>
      </c>
      <c r="D315" s="21" t="str">
        <f t="shared" si="12"/>
        <v>C</v>
      </c>
      <c r="E315" s="21">
        <f>VLOOKUP(B315,ESG!A:M,'2010'!$E$2,FALSE)</f>
        <v>45.402475730073597</v>
      </c>
      <c r="F315" s="11" t="b">
        <f t="shared" si="13"/>
        <v>1</v>
      </c>
      <c r="G315" s="23" t="str">
        <f t="shared" si="14"/>
        <v>C</v>
      </c>
      <c r="H315" s="11">
        <f>VLOOKUP(B315,NI!C:P,7,FALSE)</f>
        <v>457668</v>
      </c>
      <c r="I315" s="11">
        <f>VLOOKUP(B315,EBITDA!B:O,7,FALSE)</f>
        <v>923690</v>
      </c>
      <c r="J315" s="11">
        <f>VLOOKUP(B315,EQIT!B:O,7,FALSE)</f>
        <v>1609440</v>
      </c>
      <c r="K315" s="11">
        <f>VLOOKUP(B315,DEBT!B:O,7,FALSE)</f>
        <v>1044793</v>
      </c>
      <c r="L315" s="11">
        <f>VLOOKUP(B315,REV!B:O,7,FALSE)</f>
        <v>7776424</v>
      </c>
      <c r="M315" s="11">
        <f>VLOOKUP(B315,RoA!B:O,7,FALSE)</f>
        <v>10.61</v>
      </c>
      <c r="N315" s="11">
        <f>VLOOKUP(B315,RoE!B:O,7,FALSE)</f>
        <v>29.52</v>
      </c>
      <c r="O315" s="11">
        <f>VLOOKUP(B315,ASSET!B:P,7,FALSE)</f>
        <v>5169235</v>
      </c>
      <c r="P315" s="11">
        <f>VLOOKUP(B315,MCAP!B:P,7,FALSE)</f>
        <v>8962986</v>
      </c>
      <c r="Q315" s="11">
        <f>VLOOKUP(B315,MB!B:O,7,FALSE)</f>
        <v>5.05</v>
      </c>
    </row>
    <row r="316" spans="1:17" x14ac:dyDescent="0.3">
      <c r="A316" s="20" t="s">
        <v>288</v>
      </c>
      <c r="B316" s="20">
        <v>357834</v>
      </c>
      <c r="C316" s="21">
        <f>VLOOKUP(B316,'[2]ESGC PORTFOLIO'!B:M,$C$2,FALSE)</f>
        <v>26.863591763561502</v>
      </c>
      <c r="D316" s="21" t="str">
        <f t="shared" si="12"/>
        <v>C</v>
      </c>
      <c r="E316" s="21">
        <f>VLOOKUP(B316,ESG!A:M,'2010'!$E$2,FALSE)</f>
        <v>49.922835701036099</v>
      </c>
      <c r="F316" s="11" t="b">
        <f t="shared" si="13"/>
        <v>0</v>
      </c>
      <c r="G316" s="23" t="str">
        <f t="shared" si="14"/>
        <v>C</v>
      </c>
      <c r="H316" s="11">
        <f>VLOOKUP(B316,NI!C:P,7,FALSE)</f>
        <v>610424</v>
      </c>
      <c r="I316" s="11">
        <f>VLOOKUP(B316,EBITDA!B:O,7,FALSE)</f>
        <v>2722445</v>
      </c>
      <c r="J316" s="11">
        <f>VLOOKUP(B316,EQIT!B:O,7,FALSE)</f>
        <v>4785405</v>
      </c>
      <c r="K316" s="11">
        <f>VLOOKUP(B316,DEBT!B:O,7,FALSE)</f>
        <v>17473760</v>
      </c>
      <c r="L316" s="11">
        <f>VLOOKUP(B316,REV!B:O,7,FALSE)</f>
        <v>3957630</v>
      </c>
      <c r="M316" s="11">
        <f>VLOOKUP(B316,RoA!B:O,7,FALSE)</f>
        <v>5.0599999999999996</v>
      </c>
      <c r="N316" s="11">
        <f>VLOOKUP(B316,RoE!B:O,7,FALSE)</f>
        <v>13.27</v>
      </c>
      <c r="O316" s="11">
        <f>VLOOKUP(B316,ASSET!B:P,7,FALSE)</f>
        <v>24848429</v>
      </c>
      <c r="P316" s="11">
        <f>VLOOKUP(B316,MCAP!B:P,7,FALSE)</f>
        <v>29545084</v>
      </c>
      <c r="Q316" s="11">
        <f>VLOOKUP(B316,MB!B:O,7,FALSE)</f>
        <v>5.95</v>
      </c>
    </row>
    <row r="317" spans="1:17" x14ac:dyDescent="0.3">
      <c r="A317" s="20" t="s">
        <v>289</v>
      </c>
      <c r="B317" s="20">
        <v>895784</v>
      </c>
      <c r="C317" s="21">
        <f>VLOOKUP(B317,'[2]ESGC PORTFOLIO'!B:M,$C$2,FALSE)</f>
        <v>34.725844152084797</v>
      </c>
      <c r="D317" s="21" t="str">
        <f t="shared" si="12"/>
        <v>C</v>
      </c>
      <c r="E317" s="21">
        <f>VLOOKUP(B317,ESG!A:M,'2010'!$E$2,FALSE)</f>
        <v>34.725844152084797</v>
      </c>
      <c r="F317" s="11" t="b">
        <f t="shared" si="13"/>
        <v>1</v>
      </c>
      <c r="G317" s="23" t="str">
        <f t="shared" si="14"/>
        <v>C</v>
      </c>
      <c r="H317" s="11">
        <f>VLOOKUP(B317,NI!C:P,7,FALSE)</f>
        <v>235341</v>
      </c>
      <c r="I317" s="11">
        <f>VLOOKUP(B317,EBITDA!B:O,7,FALSE)</f>
        <v>724810</v>
      </c>
      <c r="J317" s="11">
        <f>VLOOKUP(B317,EQIT!B:O,7,FALSE)</f>
        <v>4486584</v>
      </c>
      <c r="K317" s="11">
        <f>VLOOKUP(B317,DEBT!B:O,7,FALSE)</f>
        <v>5268057</v>
      </c>
      <c r="L317" s="11">
        <f>VLOOKUP(B317,REV!B:O,7,FALSE)</f>
        <v>1101246</v>
      </c>
      <c r="M317" s="11">
        <f>VLOOKUP(B317,RoA!B:O,7,FALSE)</f>
        <v>4.2300000000000004</v>
      </c>
      <c r="N317" s="11">
        <f>VLOOKUP(B317,RoE!B:O,7,FALSE)</f>
        <v>6.29</v>
      </c>
      <c r="O317" s="11">
        <f>VLOOKUP(B317,ASSET!B:P,7,FALSE)</f>
        <v>11300294</v>
      </c>
      <c r="P317" s="11">
        <f>VLOOKUP(B317,MCAP!B:P,7,FALSE)</f>
        <v>5286438</v>
      </c>
      <c r="Q317" s="11">
        <f>VLOOKUP(B317,MB!B:O,7,FALSE)</f>
        <v>1.1599999999999999</v>
      </c>
    </row>
    <row r="318" spans="1:17" x14ac:dyDescent="0.3">
      <c r="A318" s="20" t="s">
        <v>293</v>
      </c>
      <c r="B318" s="20">
        <v>921503</v>
      </c>
      <c r="C318" s="21">
        <f>VLOOKUP(B318,'[2]ESGC PORTFOLIO'!B:M,$C$2,FALSE)</f>
        <v>26.301639730749201</v>
      </c>
      <c r="D318" s="21" t="str">
        <f t="shared" si="12"/>
        <v>C</v>
      </c>
      <c r="E318" s="21">
        <f>VLOOKUP(B318,ESG!A:M,'2010'!$E$2,FALSE)</f>
        <v>49.165779461498403</v>
      </c>
      <c r="F318" s="11" t="b">
        <f t="shared" si="13"/>
        <v>0</v>
      </c>
      <c r="G318" s="23" t="str">
        <f t="shared" si="14"/>
        <v>C</v>
      </c>
      <c r="H318" s="11">
        <f>VLOOKUP(B318,NI!C:P,7,FALSE)</f>
        <v>197700</v>
      </c>
      <c r="I318" s="11">
        <f>VLOOKUP(B318,EBITDA!B:O,7,FALSE)</f>
        <v>694200</v>
      </c>
      <c r="J318" s="11">
        <f>VLOOKUP(B318,EQIT!B:O,7,FALSE)</f>
        <v>7017000</v>
      </c>
      <c r="K318" s="11">
        <f>VLOOKUP(B318,DEBT!B:O,7,FALSE)</f>
        <v>3435800</v>
      </c>
      <c r="L318" s="11">
        <f>VLOOKUP(B318,REV!B:O,7,FALSE)</f>
        <v>8409600</v>
      </c>
      <c r="M318" s="11">
        <f>VLOOKUP(B318,RoA!B:O,7,FALSE)</f>
        <v>2.69</v>
      </c>
      <c r="N318" s="11">
        <f>VLOOKUP(B318,RoE!B:O,7,FALSE)</f>
        <v>4.3899999999999997</v>
      </c>
      <c r="O318" s="11">
        <f>VLOOKUP(B318,ASSET!B:P,7,FALSE)</f>
        <v>15139400</v>
      </c>
      <c r="P318" s="11">
        <f>VLOOKUP(B318,MCAP!B:P,7,FALSE)</f>
        <v>11123653</v>
      </c>
      <c r="Q318" s="11">
        <f>VLOOKUP(B318,MB!B:O,7,FALSE)</f>
        <v>1.43</v>
      </c>
    </row>
    <row r="319" spans="1:17" x14ac:dyDescent="0.3">
      <c r="A319" s="20" t="s">
        <v>297</v>
      </c>
      <c r="B319" s="20">
        <v>922725</v>
      </c>
      <c r="C319" s="21">
        <f>VLOOKUP(B319,'[2]ESGC PORTFOLIO'!B:M,$C$2,FALSE)</f>
        <v>28.577588449531699</v>
      </c>
      <c r="D319" s="21" t="str">
        <f t="shared" si="12"/>
        <v>C</v>
      </c>
      <c r="E319" s="21">
        <f>VLOOKUP(B319,ESG!A:M,'2010'!$E$2,FALSE)</f>
        <v>48.758230334177902</v>
      </c>
      <c r="F319" s="11" t="b">
        <f t="shared" si="13"/>
        <v>0</v>
      </c>
      <c r="G319" s="23" t="str">
        <f t="shared" si="14"/>
        <v>C</v>
      </c>
      <c r="H319" s="11">
        <f>VLOOKUP(B319,NI!C:P,7,FALSE)</f>
        <v>-87000</v>
      </c>
      <c r="I319" s="11">
        <f>VLOOKUP(B319,EBITDA!B:O,7,FALSE)</f>
        <v>1353000</v>
      </c>
      <c r="J319" s="11">
        <f>VLOOKUP(B319,EQIT!B:O,7,FALSE)</f>
        <v>18188000</v>
      </c>
      <c r="K319" s="11">
        <f>VLOOKUP(B319,DEBT!B:O,7,FALSE)</f>
        <v>19469000</v>
      </c>
      <c r="L319" s="11">
        <f>VLOOKUP(B319,REV!B:O,7,FALSE)</f>
        <v>9414000</v>
      </c>
      <c r="M319" s="11">
        <f>VLOOKUP(B319,RoA!B:O,7,FALSE)</f>
        <v>0.33</v>
      </c>
      <c r="N319" s="11">
        <f>VLOOKUP(B319,RoE!B:O,7,FALSE)</f>
        <v>-0.49</v>
      </c>
      <c r="O319" s="11">
        <f>VLOOKUP(B319,ASSET!B:P,7,FALSE)</f>
        <v>172874000</v>
      </c>
      <c r="P319" s="11">
        <f>VLOOKUP(B319,MCAP!B:P,7,FALSE)</f>
        <v>14767866</v>
      </c>
      <c r="Q319" s="11">
        <f>VLOOKUP(B319,MB!B:O,7,FALSE)</f>
        <v>0.72</v>
      </c>
    </row>
    <row r="320" spans="1:17" x14ac:dyDescent="0.3">
      <c r="A320" s="20" t="s">
        <v>299</v>
      </c>
      <c r="B320" s="20">
        <v>325059</v>
      </c>
      <c r="C320" s="21">
        <f>VLOOKUP(B320,'[2]ESGC PORTFOLIO'!B:M,$C$2,FALSE)</f>
        <v>40.242263823080698</v>
      </c>
      <c r="D320" s="21" t="str">
        <f t="shared" si="12"/>
        <v>C</v>
      </c>
      <c r="E320" s="21">
        <f>VLOOKUP(B320,ESG!A:M,'2010'!$E$2,FALSE)</f>
        <v>40.242263823080698</v>
      </c>
      <c r="F320" s="11" t="b">
        <f t="shared" si="13"/>
        <v>1</v>
      </c>
      <c r="G320" s="23" t="str">
        <f t="shared" si="14"/>
        <v>C</v>
      </c>
      <c r="H320" s="11">
        <f>VLOOKUP(B320,NI!C:P,7,FALSE)</f>
        <v>237063</v>
      </c>
      <c r="I320" s="11">
        <f>VLOOKUP(B320,EBITDA!B:O,7,FALSE)</f>
        <v>299859</v>
      </c>
      <c r="J320" s="11">
        <f>VLOOKUP(B320,EQIT!B:O,7,FALSE)</f>
        <v>2100182</v>
      </c>
      <c r="K320" s="11">
        <f>VLOOKUP(B320,DEBT!B:O,7,FALSE)</f>
        <v>0</v>
      </c>
      <c r="L320" s="11">
        <f>VLOOKUP(B320,REV!B:O,7,FALSE)</f>
        <v>1378972</v>
      </c>
      <c r="M320" s="11">
        <f>VLOOKUP(B320,RoA!B:O,7,FALSE)</f>
        <v>8.24</v>
      </c>
      <c r="N320" s="11">
        <f>VLOOKUP(B320,RoE!B:O,7,FALSE)</f>
        <v>12.02</v>
      </c>
      <c r="O320" s="11">
        <f>VLOOKUP(B320,ASSET!B:P,7,FALSE)</f>
        <v>3017782</v>
      </c>
      <c r="P320" s="11">
        <f>VLOOKUP(B320,MCAP!B:P,7,FALSE)</f>
        <v>3995570</v>
      </c>
      <c r="Q320" s="11">
        <f>VLOOKUP(B320,MB!B:O,7,FALSE)</f>
        <v>1.75</v>
      </c>
    </row>
    <row r="321" spans="1:17" x14ac:dyDescent="0.3">
      <c r="A321" s="20" t="s">
        <v>300</v>
      </c>
      <c r="B321" s="20">
        <v>916079</v>
      </c>
      <c r="C321" s="21">
        <f>VLOOKUP(B321,'[2]ESGC PORTFOLIO'!B:M,$C$2,FALSE)</f>
        <v>47.056079976215202</v>
      </c>
      <c r="D321" s="21" t="str">
        <f t="shared" si="12"/>
        <v>C</v>
      </c>
      <c r="E321" s="21">
        <f>VLOOKUP(B321,ESG!A:M,'2010'!$E$2,FALSE)</f>
        <v>47.056079976215202</v>
      </c>
      <c r="F321" s="11" t="b">
        <f t="shared" si="13"/>
        <v>1</v>
      </c>
      <c r="G321" s="23" t="str">
        <f t="shared" si="14"/>
        <v>C</v>
      </c>
      <c r="H321" s="11">
        <f>VLOOKUP(B321,NI!C:P,7,FALSE)</f>
        <v>1179983</v>
      </c>
      <c r="I321" s="11">
        <f>VLOOKUP(B321,EBITDA!B:O,7,FALSE)</f>
        <v>2404599</v>
      </c>
      <c r="J321" s="11">
        <f>VLOOKUP(B321,EQIT!B:O,7,FALSE)</f>
        <v>3827526</v>
      </c>
      <c r="K321" s="11">
        <f>VLOOKUP(B321,DEBT!B:O,7,FALSE)</f>
        <v>2480632</v>
      </c>
      <c r="L321" s="11">
        <f>VLOOKUP(B321,REV!B:O,7,FALSE)</f>
        <v>37243495</v>
      </c>
      <c r="M321" s="11">
        <f>VLOOKUP(B321,RoA!B:O,7,FALSE)</f>
        <v>12.4</v>
      </c>
      <c r="N321" s="11">
        <f>VLOOKUP(B321,RoE!B:O,7,FALSE)</f>
        <v>32.43</v>
      </c>
      <c r="O321" s="11">
        <f>VLOOKUP(B321,ASSET!B:P,7,FALSE)</f>
        <v>10313701</v>
      </c>
      <c r="P321" s="11">
        <f>VLOOKUP(B321,MCAP!B:P,7,FALSE)</f>
        <v>17299139</v>
      </c>
      <c r="Q321" s="11">
        <f>VLOOKUP(B321,MB!B:O,7,FALSE)</f>
        <v>3.7</v>
      </c>
    </row>
    <row r="322" spans="1:17" x14ac:dyDescent="0.3">
      <c r="A322" s="20" t="s">
        <v>301</v>
      </c>
      <c r="B322" s="20">
        <v>729104</v>
      </c>
      <c r="C322" s="21">
        <f>VLOOKUP(B322,'[2]ESGC PORTFOLIO'!B:M,$C$2,FALSE)</f>
        <v>40.3089067377731</v>
      </c>
      <c r="D322" s="21" t="str">
        <f t="shared" si="12"/>
        <v>C</v>
      </c>
      <c r="E322" s="21">
        <f>VLOOKUP(B322,ESG!A:M,'2010'!$E$2,FALSE)</f>
        <v>40.3089067377731</v>
      </c>
      <c r="F322" s="11" t="b">
        <f t="shared" si="13"/>
        <v>1</v>
      </c>
      <c r="G322" s="23" t="str">
        <f t="shared" si="14"/>
        <v>C</v>
      </c>
      <c r="H322" s="11">
        <f>VLOOKUP(B322,NI!C:P,7,FALSE)</f>
        <v>669400</v>
      </c>
      <c r="I322" s="11">
        <f>VLOOKUP(B322,EBITDA!B:O,7,FALSE)</f>
        <v>1136500</v>
      </c>
      <c r="J322" s="11">
        <f>VLOOKUP(B322,EQIT!B:O,7,FALSE)</f>
        <v>3296500</v>
      </c>
      <c r="K322" s="11">
        <f>VLOOKUP(B322,DEBT!B:O,7,FALSE)</f>
        <v>0</v>
      </c>
      <c r="L322" s="11">
        <f>VLOOKUP(B322,REV!B:O,7,FALSE)</f>
        <v>2370700</v>
      </c>
      <c r="M322" s="11">
        <f>VLOOKUP(B322,RoA!B:O,7,FALSE)</f>
        <v>19.97</v>
      </c>
      <c r="N322" s="11">
        <f>VLOOKUP(B322,RoE!B:O,7,FALSE)</f>
        <v>21.67</v>
      </c>
      <c r="O322" s="11">
        <f>VLOOKUP(B322,ASSET!B:P,7,FALSE)</f>
        <v>3581300</v>
      </c>
      <c r="P322" s="11">
        <f>VLOOKUP(B322,MCAP!B:P,7,FALSE)</f>
        <v>16700370</v>
      </c>
      <c r="Q322" s="11">
        <f>VLOOKUP(B322,MB!B:O,7,FALSE)</f>
        <v>3.97</v>
      </c>
    </row>
    <row r="323" spans="1:17" x14ac:dyDescent="0.3">
      <c r="A323" s="20" t="s">
        <v>302</v>
      </c>
      <c r="B323" s="20">
        <v>266220</v>
      </c>
      <c r="C323" s="21">
        <f>VLOOKUP(B323,'[2]ESGC PORTFOLIO'!B:M,$C$2,FALSE)</f>
        <v>44.735404957253898</v>
      </c>
      <c r="D323" s="21" t="str">
        <f t="shared" si="12"/>
        <v>C</v>
      </c>
      <c r="E323" s="21">
        <f>VLOOKUP(B323,ESG!A:M,'2010'!$E$2,FALSE)</f>
        <v>44.735404957253898</v>
      </c>
      <c r="F323" s="11" t="b">
        <f t="shared" si="13"/>
        <v>1</v>
      </c>
      <c r="G323" s="23" t="str">
        <f t="shared" si="14"/>
        <v>C</v>
      </c>
      <c r="H323" s="11">
        <f>VLOOKUP(B323,NI!C:P,7,FALSE)</f>
        <v>734940</v>
      </c>
      <c r="I323" s="11" t="str">
        <f>VLOOKUP(B323,EBITDA!B:O,7,FALSE)</f>
        <v>NA</v>
      </c>
      <c r="J323" s="11">
        <f>VLOOKUP(B323,EQIT!B:O,7,FALSE)</f>
        <v>1505293</v>
      </c>
      <c r="K323" s="11">
        <f>VLOOKUP(B323,DEBT!B:O,7,FALSE)</f>
        <v>24901</v>
      </c>
      <c r="L323" s="11">
        <f>VLOOKUP(B323,REV!B:O,7,FALSE)</f>
        <v>3607636</v>
      </c>
      <c r="M323" s="11">
        <f>VLOOKUP(B323,RoA!B:O,7,FALSE)</f>
        <v>31.17</v>
      </c>
      <c r="N323" s="11">
        <f>VLOOKUP(B323,RoE!B:O,7,FALSE)</f>
        <v>45.91</v>
      </c>
      <c r="O323" s="11">
        <f>VLOOKUP(B323,ASSET!B:P,7,FALSE)</f>
        <v>2310650</v>
      </c>
      <c r="P323" s="11">
        <f>VLOOKUP(B323,MCAP!B:P,7,FALSE)</f>
        <v>16419727</v>
      </c>
      <c r="Q323" s="11">
        <f>VLOOKUP(B323,MB!B:O,7,FALSE)</f>
        <v>7.64</v>
      </c>
    </row>
    <row r="324" spans="1:17" x14ac:dyDescent="0.3">
      <c r="A324" s="20" t="s">
        <v>308</v>
      </c>
      <c r="B324" s="20">
        <v>944738</v>
      </c>
      <c r="C324" s="21">
        <f>VLOOKUP(B324,'[2]ESGC PORTFOLIO'!B:M,$C$2,FALSE)</f>
        <v>33.3734126062051</v>
      </c>
      <c r="D324" s="21" t="str">
        <f t="shared" ref="D324:D350" si="15">IF(C324&gt;75,"A",IF(C324&gt;50,"B",IF(C324&gt;25,"C","D")))</f>
        <v>C</v>
      </c>
      <c r="E324" s="21">
        <f>VLOOKUP(B324,ESG!A:M,'2010'!$E$2,FALSE)</f>
        <v>33.3734126062051</v>
      </c>
      <c r="F324" s="11" t="b">
        <f t="shared" ref="F324:F350" si="16">C324=E324</f>
        <v>1</v>
      </c>
      <c r="G324" s="23" t="str">
        <f t="shared" ref="G324:G350" si="17">IF(E324&gt;75,"A",IF(E324&gt;50,"B",IF(E324&gt;25,"C","D")))</f>
        <v>C</v>
      </c>
      <c r="H324" s="11">
        <f>VLOOKUP(B324,NI!C:P,7,FALSE)</f>
        <v>194990</v>
      </c>
      <c r="I324" s="11">
        <f>VLOOKUP(B324,EBITDA!B:O,7,FALSE)</f>
        <v>473823</v>
      </c>
      <c r="J324" s="11">
        <f>VLOOKUP(B324,EQIT!B:O,7,FALSE)</f>
        <v>1241124</v>
      </c>
      <c r="K324" s="11">
        <f>VLOOKUP(B324,DEBT!B:O,7,FALSE)</f>
        <v>278025</v>
      </c>
      <c r="L324" s="11">
        <f>VLOOKUP(B324,REV!B:O,7,FALSE)</f>
        <v>1717577</v>
      </c>
      <c r="M324" s="11">
        <f>VLOOKUP(B324,RoA!B:O,7,FALSE)</f>
        <v>10.64</v>
      </c>
      <c r="N324" s="11">
        <f>VLOOKUP(B324,RoE!B:O,7,FALSE)</f>
        <v>15.97</v>
      </c>
      <c r="O324" s="11">
        <f>VLOOKUP(B324,ASSET!B:P,7,FALSE)</f>
        <v>1952261</v>
      </c>
      <c r="P324" s="11">
        <f>VLOOKUP(B324,MCAP!B:P,7,FALSE)</f>
        <v>2991841</v>
      </c>
      <c r="Q324" s="11">
        <f>VLOOKUP(B324,MB!B:O,7,FALSE)</f>
        <v>2.4300000000000002</v>
      </c>
    </row>
    <row r="325" spans="1:17" x14ac:dyDescent="0.3">
      <c r="A325" s="20" t="s">
        <v>319</v>
      </c>
      <c r="B325" s="20">
        <v>906220</v>
      </c>
      <c r="C325" s="21">
        <f>VLOOKUP(B325,'[2]ESGC PORTFOLIO'!B:M,$C$2,FALSE)</f>
        <v>46.9512552029136</v>
      </c>
      <c r="D325" s="21" t="str">
        <f t="shared" si="15"/>
        <v>C</v>
      </c>
      <c r="E325" s="21">
        <f>VLOOKUP(B325,ESG!A:M,'2010'!$E$2,FALSE)</f>
        <v>46.9512552029136</v>
      </c>
      <c r="F325" s="11" t="b">
        <f t="shared" si="16"/>
        <v>1</v>
      </c>
      <c r="G325" s="23" t="str">
        <f t="shared" si="17"/>
        <v>C</v>
      </c>
      <c r="H325" s="11">
        <f>VLOOKUP(B325,NI!C:P,7,FALSE)</f>
        <v>360422</v>
      </c>
      <c r="I325" s="11">
        <f>VLOOKUP(B325,EBITDA!B:O,7,FALSE)</f>
        <v>586026</v>
      </c>
      <c r="J325" s="11">
        <f>VLOOKUP(B325,EQIT!B:O,7,FALSE)</f>
        <v>1275367</v>
      </c>
      <c r="K325" s="11">
        <f>VLOOKUP(B325,DEBT!B:O,7,FALSE)</f>
        <v>43394</v>
      </c>
      <c r="L325" s="11">
        <f>VLOOKUP(B325,REV!B:O,7,FALSE)</f>
        <v>2355685</v>
      </c>
      <c r="M325" s="11">
        <f>VLOOKUP(B325,RoA!B:O,7,FALSE)</f>
        <v>15.97</v>
      </c>
      <c r="N325" s="11">
        <f>VLOOKUP(B325,RoE!B:O,7,FALSE)</f>
        <v>27.86</v>
      </c>
      <c r="O325" s="11">
        <f>VLOOKUP(B325,ASSET!B:P,7,FALSE)</f>
        <v>2281552</v>
      </c>
      <c r="P325" s="11">
        <f>VLOOKUP(B325,MCAP!B:P,7,FALSE)</f>
        <v>8175525</v>
      </c>
      <c r="Q325" s="11">
        <f>VLOOKUP(B325,MB!B:O,7,FALSE)</f>
        <v>5.79</v>
      </c>
    </row>
    <row r="326" spans="1:17" x14ac:dyDescent="0.3">
      <c r="A326" s="20" t="s">
        <v>320</v>
      </c>
      <c r="B326" s="20">
        <v>674693</v>
      </c>
      <c r="C326" s="21">
        <f>VLOOKUP(B326,'[2]ESGC PORTFOLIO'!B:M,$C$2,FALSE)</f>
        <v>25.354679591444899</v>
      </c>
      <c r="D326" s="21" t="str">
        <f t="shared" si="15"/>
        <v>C</v>
      </c>
      <c r="E326" s="21">
        <f>VLOOKUP(B326,ESG!A:M,'2010'!$E$2,FALSE)</f>
        <v>34.6899417071618</v>
      </c>
      <c r="F326" s="11" t="b">
        <f t="shared" si="16"/>
        <v>0</v>
      </c>
      <c r="G326" s="23" t="str">
        <f t="shared" si="17"/>
        <v>C</v>
      </c>
      <c r="H326" s="11">
        <f>VLOOKUP(B326,NI!C:P,7,FALSE)</f>
        <v>830967</v>
      </c>
      <c r="I326" s="11">
        <f>VLOOKUP(B326,EBITDA!B:O,7,FALSE)</f>
        <v>320676</v>
      </c>
      <c r="J326" s="11">
        <f>VLOOKUP(B326,EQIT!B:O,7,FALSE)</f>
        <v>676430</v>
      </c>
      <c r="K326" s="11">
        <f>VLOOKUP(B326,DEBT!B:O,7,FALSE)</f>
        <v>581626</v>
      </c>
      <c r="L326" s="11">
        <f>VLOOKUP(B326,REV!B:O,7,FALSE)</f>
        <v>680578</v>
      </c>
      <c r="M326" s="11">
        <f>VLOOKUP(B326,RoA!B:O,7,FALSE)</f>
        <v>38.11</v>
      </c>
      <c r="N326" s="11">
        <f>VLOOKUP(B326,RoE!B:O,7,FALSE)</f>
        <v>135.54</v>
      </c>
      <c r="O326" s="11">
        <f>VLOOKUP(B326,ASSET!B:P,7,FALSE)</f>
        <v>2441133</v>
      </c>
      <c r="P326" s="11">
        <f>VLOOKUP(B326,MCAP!B:P,7,FALSE)</f>
        <v>5643294</v>
      </c>
      <c r="Q326" s="11">
        <f>VLOOKUP(B326,MB!B:O,7,FALSE)</f>
        <v>8.26</v>
      </c>
    </row>
    <row r="327" spans="1:17" x14ac:dyDescent="0.3">
      <c r="A327" s="20" t="s">
        <v>322</v>
      </c>
      <c r="B327" s="20">
        <v>545310</v>
      </c>
      <c r="C327" s="21">
        <f>VLOOKUP(B327,'[2]ESGC PORTFOLIO'!B:M,$C$2,FALSE)</f>
        <v>39.676118626430799</v>
      </c>
      <c r="D327" s="21" t="str">
        <f t="shared" si="15"/>
        <v>C</v>
      </c>
      <c r="E327" s="21">
        <f>VLOOKUP(B327,ESG!A:M,'2010'!$E$2,FALSE)</f>
        <v>39.676118626430799</v>
      </c>
      <c r="F327" s="11" t="b">
        <f t="shared" si="16"/>
        <v>1</v>
      </c>
      <c r="G327" s="23" t="str">
        <f t="shared" si="17"/>
        <v>C</v>
      </c>
      <c r="H327" s="11">
        <f>VLOOKUP(B327,NI!C:P,7,FALSE)</f>
        <v>-754626</v>
      </c>
      <c r="I327" s="11">
        <f>VLOOKUP(B327,EBITDA!B:O,7,FALSE)</f>
        <v>-704892</v>
      </c>
      <c r="J327" s="11">
        <f>VLOOKUP(B327,EQIT!B:O,7,FALSE)</f>
        <v>503973</v>
      </c>
      <c r="K327" s="11">
        <f>VLOOKUP(B327,DEBT!B:O,7,FALSE)</f>
        <v>536991</v>
      </c>
      <c r="L327" s="11">
        <f>VLOOKUP(B327,REV!B:O,7,FALSE)</f>
        <v>143370</v>
      </c>
      <c r="M327" s="11">
        <f>VLOOKUP(B327,RoA!B:O,7,FALSE)</f>
        <v>-40.32</v>
      </c>
      <c r="N327" s="11">
        <f>VLOOKUP(B327,RoE!B:O,7,FALSE)</f>
        <v>-94.31</v>
      </c>
      <c r="O327" s="11">
        <f>VLOOKUP(B327,ASSET!B:P,7,FALSE)</f>
        <v>1725446</v>
      </c>
      <c r="P327" s="11">
        <f>VLOOKUP(B327,MCAP!B:P,7,FALSE)</f>
        <v>7129410</v>
      </c>
      <c r="Q327" s="11">
        <f>VLOOKUP(B327,MB!B:O,7,FALSE)</f>
        <v>14.69</v>
      </c>
    </row>
    <row r="328" spans="1:17" x14ac:dyDescent="0.3">
      <c r="A328" s="20" t="s">
        <v>323</v>
      </c>
      <c r="B328" s="20">
        <v>901892</v>
      </c>
      <c r="C328" s="21">
        <f>VLOOKUP(B328,'[2]ESGC PORTFOLIO'!B:M,$C$2,FALSE)</f>
        <v>42.072563366616798</v>
      </c>
      <c r="D328" s="21" t="str">
        <f t="shared" si="15"/>
        <v>C</v>
      </c>
      <c r="E328" s="21">
        <f>VLOOKUP(B328,ESG!A:M,'2010'!$E$2,FALSE)</f>
        <v>42.072563366616798</v>
      </c>
      <c r="F328" s="11" t="b">
        <f t="shared" si="16"/>
        <v>1</v>
      </c>
      <c r="G328" s="23" t="str">
        <f t="shared" si="17"/>
        <v>C</v>
      </c>
      <c r="H328" s="11">
        <f>VLOOKUP(B328,NI!C:P,7,FALSE)</f>
        <v>571362</v>
      </c>
      <c r="I328" s="11">
        <f>VLOOKUP(B328,EBITDA!B:O,7,FALSE)</f>
        <v>984276</v>
      </c>
      <c r="J328" s="11">
        <f>VLOOKUP(B328,EQIT!B:O,7,FALSE)</f>
        <v>3861219</v>
      </c>
      <c r="K328" s="11">
        <f>VLOOKUP(B328,DEBT!B:O,7,FALSE)</f>
        <v>975195</v>
      </c>
      <c r="L328" s="11">
        <f>VLOOKUP(B328,REV!B:O,7,FALSE)</f>
        <v>7630506</v>
      </c>
      <c r="M328" s="11">
        <f>VLOOKUP(B328,RoA!B:O,7,FALSE)</f>
        <v>9.66</v>
      </c>
      <c r="N328" s="11">
        <f>VLOOKUP(B328,RoE!B:O,7,FALSE)</f>
        <v>14.89</v>
      </c>
      <c r="O328" s="11">
        <f>VLOOKUP(B328,ASSET!B:P,7,FALSE)</f>
        <v>6419033</v>
      </c>
      <c r="P328" s="11">
        <f>VLOOKUP(B328,MCAP!B:P,7,FALSE)</f>
        <v>9302106</v>
      </c>
      <c r="Q328" s="11">
        <f>VLOOKUP(B328,MB!B:O,7,FALSE)</f>
        <v>2.21</v>
      </c>
    </row>
    <row r="329" spans="1:17" x14ac:dyDescent="0.3">
      <c r="A329" s="20" t="s">
        <v>325</v>
      </c>
      <c r="B329" s="20">
        <v>912146</v>
      </c>
      <c r="C329" s="21">
        <f>VLOOKUP(B329,'[2]ESGC PORTFOLIO'!B:M,$C$2,FALSE)</f>
        <v>32.117363553471399</v>
      </c>
      <c r="D329" s="21" t="str">
        <f t="shared" si="15"/>
        <v>C</v>
      </c>
      <c r="E329" s="21">
        <f>VLOOKUP(B329,ESG!A:M,'2010'!$E$2,FALSE)</f>
        <v>32.117363553471399</v>
      </c>
      <c r="F329" s="11" t="b">
        <f t="shared" si="16"/>
        <v>1</v>
      </c>
      <c r="G329" s="23" t="str">
        <f t="shared" si="17"/>
        <v>C</v>
      </c>
      <c r="H329" s="11">
        <f>VLOOKUP(B329,NI!C:P,7,FALSE)</f>
        <v>594105</v>
      </c>
      <c r="I329" s="11">
        <f>VLOOKUP(B329,EBITDA!B:O,7,FALSE)</f>
        <v>1748102</v>
      </c>
      <c r="J329" s="11">
        <f>VLOOKUP(B329,EQIT!B:O,7,FALSE)</f>
        <v>5466210</v>
      </c>
      <c r="K329" s="11">
        <f>VLOOKUP(B329,DEBT!B:O,7,FALSE)</f>
        <v>10893639</v>
      </c>
      <c r="L329" s="11">
        <f>VLOOKUP(B329,REV!B:O,7,FALSE)</f>
        <v>2779727</v>
      </c>
      <c r="M329" s="11">
        <f>VLOOKUP(B329,RoA!B:O,7,FALSE)</f>
        <v>4.97</v>
      </c>
      <c r="N329" s="11">
        <f>VLOOKUP(B329,RoE!B:O,7,FALSE)</f>
        <v>10.99</v>
      </c>
      <c r="O329" s="11">
        <f>VLOOKUP(B329,ASSET!B:P,7,FALSE)</f>
        <v>20517471</v>
      </c>
      <c r="P329" s="11">
        <f>VLOOKUP(B329,MCAP!B:P,7,FALSE)</f>
        <v>15304544</v>
      </c>
      <c r="Q329" s="11">
        <f>VLOOKUP(B329,MB!B:O,7,FALSE)</f>
        <v>2.95</v>
      </c>
    </row>
    <row r="330" spans="1:17" x14ac:dyDescent="0.3">
      <c r="A330" s="20" t="s">
        <v>326</v>
      </c>
      <c r="B330" s="20">
        <v>905816</v>
      </c>
      <c r="C330" s="21">
        <f>VLOOKUP(B330,'[2]ESGC PORTFOLIO'!B:M,$C$2,FALSE)</f>
        <v>29.029705945674401</v>
      </c>
      <c r="D330" s="21" t="str">
        <f t="shared" si="15"/>
        <v>C</v>
      </c>
      <c r="E330" s="21">
        <f>VLOOKUP(B330,ESG!A:M,'2010'!$E$2,FALSE)</f>
        <v>45.9904463741074</v>
      </c>
      <c r="F330" s="11" t="b">
        <f t="shared" si="16"/>
        <v>0</v>
      </c>
      <c r="G330" s="23" t="str">
        <f t="shared" si="17"/>
        <v>C</v>
      </c>
      <c r="H330" s="11">
        <f>VLOOKUP(B330,NI!C:P,7,FALSE)</f>
        <v>-96490</v>
      </c>
      <c r="I330" s="11">
        <f>VLOOKUP(B330,EBITDA!B:O,7,FALSE)</f>
        <v>351871</v>
      </c>
      <c r="J330" s="11">
        <f>VLOOKUP(B330,EQIT!B:O,7,FALSE)</f>
        <v>3964980</v>
      </c>
      <c r="K330" s="11">
        <f>VLOOKUP(B330,DEBT!B:O,7,FALSE)</f>
        <v>2718262</v>
      </c>
      <c r="L330" s="11">
        <f>VLOOKUP(B330,REV!B:O,7,FALSE)</f>
        <v>2558862</v>
      </c>
      <c r="M330" s="11">
        <f>VLOOKUP(B330,RoA!B:O,7,FALSE)</f>
        <v>0.1</v>
      </c>
      <c r="N330" s="11">
        <f>VLOOKUP(B330,RoE!B:O,7,FALSE)</f>
        <v>-2.41</v>
      </c>
      <c r="O330" s="11">
        <f>VLOOKUP(B330,ASSET!B:P,7,FALSE)</f>
        <v>8337891</v>
      </c>
      <c r="P330" s="11">
        <f>VLOOKUP(B330,MCAP!B:P,7,FALSE)</f>
        <v>5703365</v>
      </c>
      <c r="Q330" s="11">
        <f>VLOOKUP(B330,MB!B:O,7,FALSE)</f>
        <v>1.19</v>
      </c>
    </row>
    <row r="331" spans="1:17" x14ac:dyDescent="0.3">
      <c r="A331" s="20" t="s">
        <v>328</v>
      </c>
      <c r="B331" s="20">
        <v>904866</v>
      </c>
      <c r="C331" s="21">
        <f>VLOOKUP(B331,'[2]ESGC PORTFOLIO'!B:M,$C$2,FALSE)</f>
        <v>25.504657072246101</v>
      </c>
      <c r="D331" s="21" t="str">
        <f t="shared" si="15"/>
        <v>C</v>
      </c>
      <c r="E331" s="21">
        <f>VLOOKUP(B331,ESG!A:M,'2010'!$E$2,FALSE)</f>
        <v>42.973599858778101</v>
      </c>
      <c r="F331" s="11" t="b">
        <f t="shared" si="16"/>
        <v>0</v>
      </c>
      <c r="G331" s="23" t="str">
        <f t="shared" si="17"/>
        <v>C</v>
      </c>
      <c r="H331" s="11">
        <f>VLOOKUP(B331,NI!C:P,7,FALSE)</f>
        <v>2091000</v>
      </c>
      <c r="I331" s="11">
        <f>VLOOKUP(B331,EBITDA!B:O,7,FALSE)</f>
        <v>4489000</v>
      </c>
      <c r="J331" s="11">
        <f>VLOOKUP(B331,EQIT!B:O,7,FALSE)</f>
        <v>14487000</v>
      </c>
      <c r="K331" s="11">
        <f>VLOOKUP(B331,DEBT!B:O,7,FALSE)</f>
        <v>2728000</v>
      </c>
      <c r="L331" s="11">
        <f>VLOOKUP(B331,REV!B:O,7,FALSE)</f>
        <v>67420000</v>
      </c>
      <c r="M331" s="11">
        <f>VLOOKUP(B331,RoA!B:O,7,FALSE)</f>
        <v>8.31</v>
      </c>
      <c r="N331" s="11">
        <f>VLOOKUP(B331,RoE!B:O,7,FALSE)</f>
        <v>14.42</v>
      </c>
      <c r="O331" s="11">
        <f>VLOOKUP(B331,ASSET!B:P,7,FALSE)</f>
        <v>26362000</v>
      </c>
      <c r="P331" s="11">
        <f>VLOOKUP(B331,MCAP!B:P,7,FALSE)</f>
        <v>36568053</v>
      </c>
      <c r="Q331" s="11">
        <f>VLOOKUP(B331,MB!B:O,7,FALSE)</f>
        <v>1.91</v>
      </c>
    </row>
    <row r="332" spans="1:17" x14ac:dyDescent="0.3">
      <c r="A332" s="20" t="s">
        <v>335</v>
      </c>
      <c r="B332" s="20">
        <v>906785</v>
      </c>
      <c r="C332" s="21">
        <f>VLOOKUP(B332,'[2]ESGC PORTFOLIO'!B:M,$C$2,FALSE)</f>
        <v>41.312159484893499</v>
      </c>
      <c r="D332" s="21" t="str">
        <f t="shared" si="15"/>
        <v>C</v>
      </c>
      <c r="E332" s="21">
        <f>VLOOKUP(B332,ESG!A:M,'2010'!$E$2,FALSE)</f>
        <v>41.312159484893499</v>
      </c>
      <c r="F332" s="11" t="b">
        <f t="shared" si="16"/>
        <v>1</v>
      </c>
      <c r="G332" s="23" t="str">
        <f t="shared" si="17"/>
        <v>C</v>
      </c>
      <c r="H332" s="11">
        <f>VLOOKUP(B332,NI!C:P,7,FALSE)</f>
        <v>1382000</v>
      </c>
      <c r="I332" s="11">
        <f>VLOOKUP(B332,EBITDA!B:O,7,FALSE)</f>
        <v>2039000</v>
      </c>
      <c r="J332" s="11">
        <f>VLOOKUP(B332,EQIT!B:O,7,FALSE)</f>
        <v>4709000</v>
      </c>
      <c r="K332" s="11">
        <f>VLOOKUP(B332,DEBT!B:O,7,FALSE)</f>
        <v>400000</v>
      </c>
      <c r="L332" s="11">
        <f>VLOOKUP(B332,REV!B:O,7,FALSE)</f>
        <v>9850000</v>
      </c>
      <c r="M332" s="11">
        <f>VLOOKUP(B332,RoA!B:O,7,FALSE)</f>
        <v>22.7</v>
      </c>
      <c r="N332" s="11">
        <f>VLOOKUP(B332,RoE!B:O,7,FALSE)</f>
        <v>34.979999999999997</v>
      </c>
      <c r="O332" s="11">
        <f>VLOOKUP(B332,ASSET!B:P,7,FALSE)</f>
        <v>7146000</v>
      </c>
      <c r="P332" s="11">
        <f>VLOOKUP(B332,MCAP!B:P,7,FALSE)</f>
        <v>7830900</v>
      </c>
      <c r="Q332" s="11">
        <f>VLOOKUP(B332,MB!B:O,7,FALSE)</f>
        <v>1.1499999999999999</v>
      </c>
    </row>
    <row r="333" spans="1:17" x14ac:dyDescent="0.3">
      <c r="A333" s="20" t="s">
        <v>336</v>
      </c>
      <c r="B333" s="20" t="s">
        <v>372</v>
      </c>
      <c r="C333" s="21">
        <f>VLOOKUP(B333,'[2]ESGC PORTFOLIO'!B:M,$C$2,FALSE)</f>
        <v>45.794586707686697</v>
      </c>
      <c r="D333" s="21" t="str">
        <f t="shared" si="15"/>
        <v>C</v>
      </c>
      <c r="E333" s="21">
        <f>VLOOKUP(B333,ESG!A:M,'2010'!$E$2,FALSE)</f>
        <v>45.794586707686697</v>
      </c>
      <c r="F333" s="11" t="b">
        <f t="shared" si="16"/>
        <v>1</v>
      </c>
      <c r="G333" s="23" t="str">
        <f t="shared" si="17"/>
        <v>C</v>
      </c>
      <c r="H333" s="11">
        <f>VLOOKUP(B333,NI!C:P,7,FALSE)</f>
        <v>909900</v>
      </c>
      <c r="I333" s="11">
        <f>VLOOKUP(B333,EBITDA!B:O,7,FALSE)</f>
        <v>1513200</v>
      </c>
      <c r="J333" s="11">
        <f>VLOOKUP(B333,EQIT!B:O,7,FALSE)</f>
        <v>582700</v>
      </c>
      <c r="K333" s="11">
        <f>VLOOKUP(B333,DEBT!B:O,7,FALSE)</f>
        <v>3289900</v>
      </c>
      <c r="L333" s="11">
        <f>VLOOKUP(B333,REV!B:O,7,FALSE)</f>
        <v>5142400</v>
      </c>
      <c r="M333" s="11">
        <f>VLOOKUP(B333,RoA!B:O,7,FALSE)</f>
        <v>13.54</v>
      </c>
      <c r="N333" s="11">
        <f>VLOOKUP(B333,RoE!B:O,7,FALSE)</f>
        <v>194.38</v>
      </c>
      <c r="O333" s="11">
        <f>VLOOKUP(B333,ASSET!B:P,7,FALSE)</f>
        <v>7929200</v>
      </c>
      <c r="P333" s="11">
        <f>VLOOKUP(B333,MCAP!B:P,7,FALSE)</f>
        <v>12144780</v>
      </c>
      <c r="Q333" s="11">
        <f>VLOOKUP(B333,MB!B:O,7,FALSE)</f>
        <v>19.8</v>
      </c>
    </row>
    <row r="334" spans="1:17" x14ac:dyDescent="0.3">
      <c r="A334" s="20" t="s">
        <v>347</v>
      </c>
      <c r="B334" s="20">
        <v>951584</v>
      </c>
      <c r="C334" s="21">
        <f>VLOOKUP(B334,'[2]ESGC PORTFOLIO'!B:M,$C$2,FALSE)</f>
        <v>35.866758743675099</v>
      </c>
      <c r="D334" s="21" t="str">
        <f t="shared" si="15"/>
        <v>C</v>
      </c>
      <c r="E334" s="21">
        <f>VLOOKUP(B334,ESG!A:M,'2010'!$E$2,FALSE)</f>
        <v>35.866758743675099</v>
      </c>
      <c r="F334" s="11" t="b">
        <f t="shared" si="16"/>
        <v>1</v>
      </c>
      <c r="G334" s="23" t="str">
        <f t="shared" si="17"/>
        <v>C</v>
      </c>
      <c r="H334" s="11">
        <f>VLOOKUP(B334,NI!C:P,7,FALSE)</f>
        <v>-412505</v>
      </c>
      <c r="I334" s="11">
        <f>VLOOKUP(B334,EBITDA!B:O,7,FALSE)</f>
        <v>327852</v>
      </c>
      <c r="J334" s="11">
        <f>VLOOKUP(B334,EQIT!B:O,7,FALSE)</f>
        <v>4591607</v>
      </c>
      <c r="K334" s="11">
        <f>VLOOKUP(B334,DEBT!B:O,7,FALSE)</f>
        <v>2873822</v>
      </c>
      <c r="L334" s="11">
        <f>VLOOKUP(B334,REV!B:O,7,FALSE)</f>
        <v>2847018</v>
      </c>
      <c r="M334" s="11">
        <f>VLOOKUP(B334,RoA!B:O,7,FALSE)</f>
        <v>-0.09</v>
      </c>
      <c r="N334" s="11">
        <f>VLOOKUP(B334,RoE!B:O,7,FALSE)</f>
        <v>-9.39</v>
      </c>
      <c r="O334" s="11">
        <f>VLOOKUP(B334,ASSET!B:P,7,FALSE)</f>
        <v>50494823</v>
      </c>
      <c r="P334" s="11">
        <f>VLOOKUP(B334,MCAP!B:P,7,FALSE)</f>
        <v>4428858</v>
      </c>
      <c r="Q334" s="11">
        <f>VLOOKUP(B334,MB!B:O,7,FALSE)</f>
        <v>0.83</v>
      </c>
    </row>
    <row r="335" spans="1:17" x14ac:dyDescent="0.3">
      <c r="A335" s="20" t="s">
        <v>49</v>
      </c>
      <c r="B335" s="20">
        <v>992305</v>
      </c>
      <c r="C335" s="21">
        <f>VLOOKUP(B335,'[2]ESGC PORTFOLIO'!B:M,$C$2,FALSE)</f>
        <v>23.9675964723451</v>
      </c>
      <c r="D335" s="21" t="str">
        <f t="shared" si="15"/>
        <v>D</v>
      </c>
      <c r="E335" s="21">
        <f>VLOOKUP(B335,ESG!A:M,'2010'!$E$2,FALSE)</f>
        <v>41.446643326369603</v>
      </c>
      <c r="F335" s="11" t="b">
        <f t="shared" si="16"/>
        <v>0</v>
      </c>
      <c r="G335" s="23" t="str">
        <f t="shared" si="17"/>
        <v>C</v>
      </c>
      <c r="H335" s="11">
        <f>VLOOKUP(B335,NI!C:P,7,FALSE)</f>
        <v>816000</v>
      </c>
      <c r="I335" s="11">
        <f>VLOOKUP(B335,EBITDA!B:O,7,FALSE)</f>
        <v>2085000</v>
      </c>
      <c r="J335" s="11">
        <f>VLOOKUP(B335,EQIT!B:O,7,FALSE)</f>
        <v>16436000</v>
      </c>
      <c r="K335" s="11">
        <f>VLOOKUP(B335,DEBT!B:O,7,FALSE)</f>
        <v>27403000</v>
      </c>
      <c r="L335" s="11">
        <f>VLOOKUP(B335,REV!B:O,7,FALSE)</f>
        <v>11707000</v>
      </c>
      <c r="M335" s="11">
        <f>VLOOKUP(B335,RoA!B:O,7,FALSE)</f>
        <v>0.85</v>
      </c>
      <c r="N335" s="11">
        <f>VLOOKUP(B335,RoE!B:O,7,FALSE)</f>
        <v>5</v>
      </c>
      <c r="O335" s="11">
        <f>VLOOKUP(B335,ASSET!B:P,7,FALSE)</f>
        <v>156225000</v>
      </c>
      <c r="P335" s="11">
        <f>VLOOKUP(B335,MCAP!B:P,7,FALSE)</f>
        <v>18255276</v>
      </c>
      <c r="Q335" s="11">
        <f>VLOOKUP(B335,MB!B:O,7,FALSE)</f>
        <v>1</v>
      </c>
    </row>
    <row r="336" spans="1:17" x14ac:dyDescent="0.3">
      <c r="A336" s="20" t="s">
        <v>63</v>
      </c>
      <c r="B336" s="20">
        <v>944704</v>
      </c>
      <c r="C336" s="21">
        <f>VLOOKUP(B336,'[2]ESGC PORTFOLIO'!B:M,$C$2,FALSE)</f>
        <v>22.217707937385502</v>
      </c>
      <c r="D336" s="21" t="str">
        <f t="shared" si="15"/>
        <v>D</v>
      </c>
      <c r="E336" s="21">
        <f>VLOOKUP(B336,ESG!A:M,'2010'!$E$2,FALSE)</f>
        <v>33.970299595701299</v>
      </c>
      <c r="F336" s="11" t="b">
        <f t="shared" si="16"/>
        <v>0</v>
      </c>
      <c r="G336" s="23" t="str">
        <f t="shared" si="17"/>
        <v>C</v>
      </c>
      <c r="H336" s="11">
        <f>VLOOKUP(B336,NI!C:P,7,FALSE)</f>
        <v>642200</v>
      </c>
      <c r="I336" s="11">
        <f>VLOOKUP(B336,EBITDA!B:O,7,FALSE)</f>
        <v>1577400</v>
      </c>
      <c r="J336" s="11">
        <f>VLOOKUP(B336,EQIT!B:O,7,FALSE)</f>
        <v>5276100</v>
      </c>
      <c r="K336" s="11">
        <f>VLOOKUP(B336,DEBT!B:O,7,FALSE)</f>
        <v>2129300</v>
      </c>
      <c r="L336" s="11">
        <f>VLOOKUP(B336,REV!B:O,7,FALSE)</f>
        <v>98502800</v>
      </c>
      <c r="M336" s="11">
        <f>VLOOKUP(B336,RoA!B:O,7,FALSE)</f>
        <v>3.17</v>
      </c>
      <c r="N336" s="11">
        <f>VLOOKUP(B336,RoE!B:O,7,FALSE)</f>
        <v>9.17</v>
      </c>
      <c r="O336" s="11">
        <f>VLOOKUP(B336,ASSET!B:P,7,FALSE)</f>
        <v>19986700</v>
      </c>
      <c r="P336" s="11">
        <f>VLOOKUP(B336,MCAP!B:P,7,FALSE)</f>
        <v>13653684</v>
      </c>
      <c r="Q336" s="11">
        <f>VLOOKUP(B336,MB!B:O,7,FALSE)</f>
        <v>1.97</v>
      </c>
    </row>
    <row r="337" spans="1:17" x14ac:dyDescent="0.3">
      <c r="A337" s="20" t="s">
        <v>75</v>
      </c>
      <c r="B337" s="20">
        <v>912278</v>
      </c>
      <c r="C337" s="21">
        <f>VLOOKUP(B337,'[2]ESGC PORTFOLIO'!B:M,$C$2,FALSE)</f>
        <v>24.5082538868825</v>
      </c>
      <c r="D337" s="21" t="str">
        <f t="shared" si="15"/>
        <v>D</v>
      </c>
      <c r="E337" s="21">
        <f>VLOOKUP(B337,ESG!A:M,'2010'!$E$2,FALSE)</f>
        <v>47.913566597294398</v>
      </c>
      <c r="F337" s="11" t="b">
        <f t="shared" si="16"/>
        <v>0</v>
      </c>
      <c r="G337" s="23" t="str">
        <f t="shared" si="17"/>
        <v>C</v>
      </c>
      <c r="H337" s="11">
        <f>VLOOKUP(B337,NI!C:P,7,FALSE)</f>
        <v>1345000</v>
      </c>
      <c r="I337" s="11">
        <f>VLOOKUP(B337,EBITDA!B:O,7,FALSE)</f>
        <v>2344000</v>
      </c>
      <c r="J337" s="11">
        <f>VLOOKUP(B337,EQIT!B:O,7,FALSE)</f>
        <v>6137000</v>
      </c>
      <c r="K337" s="11">
        <f>VLOOKUP(B337,DEBT!B:O,7,FALSE)</f>
        <v>2840000</v>
      </c>
      <c r="L337" s="11">
        <f>VLOOKUP(B337,REV!B:O,7,FALSE)</f>
        <v>21254000</v>
      </c>
      <c r="M337" s="11">
        <f>VLOOKUP(B337,RoA!B:O,7,FALSE)</f>
        <v>3.37</v>
      </c>
      <c r="N337" s="11">
        <f>VLOOKUP(B337,RoE!B:O,7,FALSE)</f>
        <v>24.01</v>
      </c>
      <c r="O337" s="11">
        <f>VLOOKUP(B337,ASSET!B:P,7,FALSE)</f>
        <v>44900000</v>
      </c>
      <c r="P337" s="11">
        <f>VLOOKUP(B337,MCAP!B:P,7,FALSE)</f>
        <v>9967121</v>
      </c>
      <c r="Q337" s="11">
        <f>VLOOKUP(B337,MB!B:O,7,FALSE)</f>
        <v>1.55</v>
      </c>
    </row>
    <row r="338" spans="1:17" x14ac:dyDescent="0.3">
      <c r="A338" s="20" t="s">
        <v>116</v>
      </c>
      <c r="B338" s="20">
        <v>883488</v>
      </c>
      <c r="C338" s="21">
        <f>VLOOKUP(B338,'[2]ESGC PORTFOLIO'!B:M,$C$2,FALSE)</f>
        <v>22.207008216267699</v>
      </c>
      <c r="D338" s="21" t="str">
        <f t="shared" si="15"/>
        <v>D</v>
      </c>
      <c r="E338" s="21">
        <f>VLOOKUP(B338,ESG!A:M,'2010'!$E$2,FALSE)</f>
        <v>29.309849765868801</v>
      </c>
      <c r="F338" s="11" t="b">
        <f t="shared" si="16"/>
        <v>0</v>
      </c>
      <c r="G338" s="23" t="str">
        <f t="shared" si="17"/>
        <v>C</v>
      </c>
      <c r="H338" s="11">
        <f>VLOOKUP(B338,NI!C:P,7,FALSE)</f>
        <v>-28472</v>
      </c>
      <c r="I338" s="11">
        <f>VLOOKUP(B338,EBITDA!B:O,7,FALSE)</f>
        <v>281135</v>
      </c>
      <c r="J338" s="11">
        <f>VLOOKUP(B338,EQIT!B:O,7,FALSE)</f>
        <v>4052445</v>
      </c>
      <c r="K338" s="11">
        <f>VLOOKUP(B338,DEBT!B:O,7,FALSE)</f>
        <v>10765844</v>
      </c>
      <c r="L338" s="11">
        <f>VLOOKUP(B338,REV!B:O,7,FALSE)</f>
        <v>2436956</v>
      </c>
      <c r="M338" s="11">
        <f>VLOOKUP(B338,RoA!B:O,7,FALSE)</f>
        <v>0.18</v>
      </c>
      <c r="N338" s="11">
        <f>VLOOKUP(B338,RoE!B:O,7,FALSE)</f>
        <v>-0.73</v>
      </c>
      <c r="O338" s="11">
        <f>VLOOKUP(B338,ASSET!B:P,7,FALSE)</f>
        <v>44899407</v>
      </c>
      <c r="P338" s="11">
        <f>VLOOKUP(B338,MCAP!B:P,7,FALSE)</f>
        <v>3533453</v>
      </c>
      <c r="Q338" s="11">
        <f>VLOOKUP(B338,MB!B:O,7,FALSE)</f>
        <v>0.78</v>
      </c>
    </row>
    <row r="339" spans="1:17" x14ac:dyDescent="0.3">
      <c r="A339" s="20" t="s">
        <v>161</v>
      </c>
      <c r="B339" s="20">
        <v>749688</v>
      </c>
      <c r="C339" s="21">
        <f>VLOOKUP(B339,'[2]ESGC PORTFOLIO'!B:M,$C$2,FALSE)</f>
        <v>22.550215147509601</v>
      </c>
      <c r="D339" s="21" t="str">
        <f t="shared" si="15"/>
        <v>D</v>
      </c>
      <c r="E339" s="21">
        <f>VLOOKUP(B339,ESG!A:M,'2010'!$E$2,FALSE)</f>
        <v>43.749078943667897</v>
      </c>
      <c r="F339" s="11" t="b">
        <f t="shared" si="16"/>
        <v>0</v>
      </c>
      <c r="G339" s="23" t="str">
        <f t="shared" si="17"/>
        <v>C</v>
      </c>
      <c r="H339" s="11">
        <f>VLOOKUP(B339,NI!C:P,7,FALSE)</f>
        <v>1207000</v>
      </c>
      <c r="I339" s="11">
        <f>VLOOKUP(B339,EBITDA!B:O,7,FALSE)</f>
        <v>5851000</v>
      </c>
      <c r="J339" s="11">
        <f>VLOOKUP(B339,EQIT!B:O,7,FALSE)</f>
        <v>-9702000</v>
      </c>
      <c r="K339" s="11">
        <f>VLOOKUP(B339,DEBT!B:O,7,FALSE)</f>
        <v>26033000</v>
      </c>
      <c r="L339" s="11">
        <f>VLOOKUP(B339,REV!B:O,7,FALSE)</f>
        <v>30683000</v>
      </c>
      <c r="M339" s="11">
        <f>VLOOKUP(B339,RoA!B:O,7,FALSE)</f>
        <v>11.74</v>
      </c>
      <c r="N339" s="11" t="e">
        <f>VLOOKUP(B339,RoE!B:O,7,FALSE)</f>
        <v>#N/A</v>
      </c>
      <c r="O339" s="11">
        <f>VLOOKUP(B339,ASSET!B:P,7,FALSE)</f>
        <v>23884000</v>
      </c>
      <c r="P339" s="11" t="str">
        <f>VLOOKUP(B339,MCAP!B:P,7,FALSE)</f>
        <v>NA</v>
      </c>
      <c r="Q339" s="11" t="str">
        <f>VLOOKUP(B339,MB!B:O,7,FALSE)</f>
        <v>NA</v>
      </c>
    </row>
    <row r="340" spans="1:17" x14ac:dyDescent="0.3">
      <c r="A340" s="20" t="s">
        <v>269</v>
      </c>
      <c r="B340" s="20">
        <v>912518</v>
      </c>
      <c r="C340" s="21">
        <f>VLOOKUP(B340,'[2]ESGC PORTFOLIO'!B:M,$C$2,FALSE)</f>
        <v>24.660322002543602</v>
      </c>
      <c r="D340" s="21" t="str">
        <f t="shared" si="15"/>
        <v>D</v>
      </c>
      <c r="E340" s="21">
        <f>VLOOKUP(B340,ESG!A:M,'2010'!$E$2,FALSE)</f>
        <v>44.876199560642803</v>
      </c>
      <c r="F340" s="11" t="b">
        <f t="shared" si="16"/>
        <v>0</v>
      </c>
      <c r="G340" s="23" t="str">
        <f t="shared" si="17"/>
        <v>C</v>
      </c>
      <c r="H340" s="11">
        <f>VLOOKUP(B340,NI!C:P,7,FALSE)</f>
        <v>-1096729</v>
      </c>
      <c r="I340" s="11">
        <f>VLOOKUP(B340,EBITDA!B:O,7,FALSE)</f>
        <v>-1189068</v>
      </c>
      <c r="J340" s="11">
        <f>VLOOKUP(B340,EQIT!B:O,7,FALSE)</f>
        <v>2135167</v>
      </c>
      <c r="K340" s="11">
        <f>VLOOKUP(B340,DEBT!B:O,7,FALSE)</f>
        <v>3455262</v>
      </c>
      <c r="L340" s="11">
        <f>VLOOKUP(B340,REV!B:O,7,FALSE)</f>
        <v>4569290</v>
      </c>
      <c r="M340" s="11">
        <f>VLOOKUP(B340,RoA!B:O,7,FALSE)</f>
        <v>-12.34</v>
      </c>
      <c r="N340" s="11">
        <f>VLOOKUP(B340,RoE!B:O,7,FALSE)</f>
        <v>-41.16</v>
      </c>
      <c r="O340" s="11">
        <f>VLOOKUP(B340,ASSET!B:P,7,FALSE)</f>
        <v>7699376</v>
      </c>
      <c r="P340" s="11">
        <f>VLOOKUP(B340,MCAP!B:P,7,FALSE)</f>
        <v>2872850</v>
      </c>
      <c r="Q340" s="11">
        <f>VLOOKUP(B340,MB!B:O,7,FALSE)</f>
        <v>1.55</v>
      </c>
    </row>
    <row r="341" spans="1:17" x14ac:dyDescent="0.3">
      <c r="A341" s="20" t="s">
        <v>275</v>
      </c>
      <c r="B341" s="20">
        <v>951051</v>
      </c>
      <c r="C341" s="21">
        <f>VLOOKUP(B341,'[2]ESGC PORTFOLIO'!B:M,$C$2,FALSE)</f>
        <v>20.065409262774899</v>
      </c>
      <c r="D341" s="21" t="str">
        <f t="shared" si="15"/>
        <v>D</v>
      </c>
      <c r="E341" s="21">
        <f>VLOOKUP(B341,ESG!A:M,'2010'!$E$2,FALSE)</f>
        <v>33.642268907229202</v>
      </c>
      <c r="F341" s="11" t="b">
        <f t="shared" si="16"/>
        <v>0</v>
      </c>
      <c r="G341" s="23" t="str">
        <f t="shared" si="17"/>
        <v>C</v>
      </c>
      <c r="H341" s="11">
        <f>VLOOKUP(B341,NI!C:P,7,FALSE)</f>
        <v>-763000</v>
      </c>
      <c r="I341" s="11">
        <f>VLOOKUP(B341,EBITDA!B:O,7,FALSE)</f>
        <v>-216000</v>
      </c>
      <c r="J341" s="11">
        <f>VLOOKUP(B341,EQIT!B:O,7,FALSE)</f>
        <v>13234000</v>
      </c>
      <c r="K341" s="11">
        <f>VLOOKUP(B341,DEBT!B:O,7,FALSE)</f>
        <v>17127000</v>
      </c>
      <c r="L341" s="11">
        <f>VLOOKUP(B341,REV!B:O,7,FALSE)</f>
        <v>8053000</v>
      </c>
      <c r="M341" s="11">
        <f>VLOOKUP(B341,RoA!B:O,7,FALSE)</f>
        <v>-0.16</v>
      </c>
      <c r="N341" s="11">
        <f>VLOOKUP(B341,RoE!B:O,7,FALSE)</f>
        <v>-5.58</v>
      </c>
      <c r="O341" s="11">
        <f>VLOOKUP(B341,ASSET!B:P,7,FALSE)</f>
        <v>132351000</v>
      </c>
      <c r="P341" s="11">
        <f>VLOOKUP(B341,MCAP!B:P,7,FALSE)</f>
        <v>8793655</v>
      </c>
      <c r="Q341" s="11">
        <f>VLOOKUP(B341,MB!B:O,7,FALSE)</f>
        <v>0.67</v>
      </c>
    </row>
    <row r="342" spans="1:17" x14ac:dyDescent="0.3">
      <c r="A342" s="20" t="s">
        <v>341</v>
      </c>
      <c r="B342" s="20" t="s">
        <v>374</v>
      </c>
      <c r="C342" s="21">
        <f>VLOOKUP(B342,'[2]ESGC PORTFOLIO'!B:M,$C$2,FALSE)</f>
        <v>20.0659345423913</v>
      </c>
      <c r="D342" s="21" t="str">
        <f t="shared" si="15"/>
        <v>D</v>
      </c>
      <c r="E342" s="21">
        <f>VLOOKUP(B342,ESG!A:M,'2010'!$E$2,FALSE)</f>
        <v>27.036630989544602</v>
      </c>
      <c r="F342" s="11" t="b">
        <f t="shared" si="16"/>
        <v>0</v>
      </c>
      <c r="G342" s="23" t="str">
        <f t="shared" si="17"/>
        <v>C</v>
      </c>
      <c r="H342" s="11">
        <f>VLOOKUP(B342,NI!C:P,7,FALSE)</f>
        <v>160127</v>
      </c>
      <c r="I342" s="11">
        <f>VLOOKUP(B342,EBITDA!B:O,7,FALSE)</f>
        <v>964663</v>
      </c>
      <c r="J342" s="11">
        <f>VLOOKUP(B342,EQIT!B:O,7,FALSE)</f>
        <v>2237948</v>
      </c>
      <c r="K342" s="11">
        <f>VLOOKUP(B342,DEBT!B:O,7,FALSE)</f>
        <v>3267529</v>
      </c>
      <c r="L342" s="11">
        <f>VLOOKUP(B342,REV!B:O,7,FALSE)</f>
        <v>4184698</v>
      </c>
      <c r="M342" s="11">
        <f>VLOOKUP(B342,RoA!B:O,7,FALSE)</f>
        <v>4.29</v>
      </c>
      <c r="N342" s="11">
        <f>VLOOKUP(B342,RoE!B:O,7,FALSE)</f>
        <v>6.07</v>
      </c>
      <c r="O342" s="11">
        <f>VLOOKUP(B342,ASSET!B:P,7,FALSE)</f>
        <v>6674497</v>
      </c>
      <c r="P342" s="11">
        <f>VLOOKUP(B342,MCAP!B:P,7,FALSE)</f>
        <v>12938413</v>
      </c>
      <c r="Q342" s="11">
        <f>VLOOKUP(B342,MB!B:O,7,FALSE)</f>
        <v>5.23</v>
      </c>
    </row>
    <row r="343" spans="1:17" x14ac:dyDescent="0.3">
      <c r="A343" s="20" t="s">
        <v>51</v>
      </c>
      <c r="B343" s="20">
        <v>874227</v>
      </c>
      <c r="C343" s="21">
        <f>VLOOKUP(B343,'[2]ESGC PORTFOLIO'!B:M,$C$2,FALSE)</f>
        <v>23.1849521025892</v>
      </c>
      <c r="D343" s="21" t="str">
        <f t="shared" si="15"/>
        <v>D</v>
      </c>
      <c r="E343" s="21">
        <f>VLOOKUP(B343,ESG!A:M,'2010'!$E$2,FALSE)</f>
        <v>23.1849521025892</v>
      </c>
      <c r="F343" s="11" t="b">
        <f t="shared" si="16"/>
        <v>1</v>
      </c>
      <c r="G343" s="23" t="str">
        <f t="shared" si="17"/>
        <v>D</v>
      </c>
      <c r="H343" s="11">
        <f>VLOOKUP(B343,NI!C:P,7,FALSE)</f>
        <v>12967000</v>
      </c>
      <c r="I343" s="11">
        <f>VLOOKUP(B343,EBITDA!B:O,7,FALSE)</f>
        <v>25888000</v>
      </c>
      <c r="J343" s="11">
        <f>VLOOKUP(B343,EQIT!B:O,7,FALSE)</f>
        <v>157318000</v>
      </c>
      <c r="K343" s="11">
        <f>VLOOKUP(B343,DEBT!B:O,7,FALSE)</f>
        <v>58574000</v>
      </c>
      <c r="L343" s="11">
        <f>VLOOKUP(B343,REV!B:O,7,FALSE)</f>
        <v>137897000</v>
      </c>
      <c r="M343" s="11">
        <f>VLOOKUP(B343,RoA!B:O,7,FALSE)</f>
        <v>4.37</v>
      </c>
      <c r="N343" s="11">
        <f>VLOOKUP(B343,RoE!B:O,7,FALSE)</f>
        <v>8.99</v>
      </c>
      <c r="O343" s="11">
        <f>VLOOKUP(B343,ASSET!B:P,7,FALSE)</f>
        <v>372229000</v>
      </c>
      <c r="P343" s="11">
        <f>VLOOKUP(B343,MCAP!B:P,7,FALSE)</f>
        <v>198516054</v>
      </c>
      <c r="Q343" s="11">
        <f>VLOOKUP(B343,MB!B:O,7,FALSE)</f>
        <v>1.24</v>
      </c>
    </row>
    <row r="344" spans="1:17" x14ac:dyDescent="0.3">
      <c r="A344" s="20" t="s">
        <v>59</v>
      </c>
      <c r="B344" s="20">
        <v>879628</v>
      </c>
      <c r="C344" s="21">
        <f>VLOOKUP(B344,'[2]ESGC PORTFOLIO'!B:M,$C$2,FALSE)</f>
        <v>22.7839273326396</v>
      </c>
      <c r="D344" s="21" t="str">
        <f t="shared" si="15"/>
        <v>D</v>
      </c>
      <c r="E344" s="21">
        <f>VLOOKUP(B344,ESG!A:M,'2010'!$E$2,FALSE)</f>
        <v>22.7839273326396</v>
      </c>
      <c r="F344" s="11" t="b">
        <f t="shared" si="16"/>
        <v>1</v>
      </c>
      <c r="G344" s="23" t="str">
        <f t="shared" si="17"/>
        <v>D</v>
      </c>
      <c r="H344" s="11">
        <f>VLOOKUP(B344,NI!C:P,7,FALSE)</f>
        <v>387026</v>
      </c>
      <c r="I344" s="11">
        <f>VLOOKUP(B344,EBITDA!B:O,7,FALSE)</f>
        <v>653471</v>
      </c>
      <c r="J344" s="11">
        <f>VLOOKUP(B344,EQIT!B:O,7,FALSE)</f>
        <v>1204068</v>
      </c>
      <c r="K344" s="11">
        <f>VLOOKUP(B344,DEBT!B:O,7,FALSE)</f>
        <v>59600</v>
      </c>
      <c r="L344" s="11">
        <f>VLOOKUP(B344,REV!B:O,7,FALSE)</f>
        <v>9274305</v>
      </c>
      <c r="M344" s="11">
        <f>VLOOKUP(B344,RoA!B:O,7,FALSE)</f>
        <v>20.329999999999998</v>
      </c>
      <c r="N344" s="11">
        <f>VLOOKUP(B344,RoE!B:O,7,FALSE)</f>
        <v>33.89</v>
      </c>
      <c r="O344" s="11">
        <f>VLOOKUP(B344,ASSET!B:P,7,FALSE)</f>
        <v>1987863</v>
      </c>
      <c r="P344" s="11">
        <f>VLOOKUP(B344,MCAP!B:P,7,FALSE)</f>
        <v>13315389</v>
      </c>
      <c r="Q344" s="11">
        <f>VLOOKUP(B344,MB!B:O,7,FALSE)</f>
        <v>9.48</v>
      </c>
    </row>
    <row r="345" spans="1:17" x14ac:dyDescent="0.3">
      <c r="A345" s="20" t="s">
        <v>76</v>
      </c>
      <c r="B345" s="20" t="s">
        <v>359</v>
      </c>
      <c r="C345" s="21">
        <f>VLOOKUP(B345,'[2]ESGC PORTFOLIO'!B:M,$C$2,FALSE)</f>
        <v>24.1205642205089</v>
      </c>
      <c r="D345" s="21" t="str">
        <f t="shared" si="15"/>
        <v>D</v>
      </c>
      <c r="E345" s="21">
        <f>VLOOKUP(B345,ESG!A:M,'2010'!$E$2,FALSE)</f>
        <v>24.1205642205089</v>
      </c>
      <c r="F345" s="11" t="b">
        <f t="shared" si="16"/>
        <v>1</v>
      </c>
      <c r="G345" s="23" t="str">
        <f t="shared" si="17"/>
        <v>D</v>
      </c>
      <c r="H345" s="11">
        <f>VLOOKUP(B345,NI!C:P,7,FALSE)</f>
        <v>574782</v>
      </c>
      <c r="I345" s="11">
        <f>VLOOKUP(B345,EBITDA!B:O,7,FALSE)</f>
        <v>1232673</v>
      </c>
      <c r="J345" s="11">
        <f>VLOOKUP(B345,EQIT!B:O,7,FALSE)</f>
        <v>2609832</v>
      </c>
      <c r="K345" s="11">
        <f>VLOOKUP(B345,DEBT!B:O,7,FALSE)</f>
        <v>350000</v>
      </c>
      <c r="L345" s="11">
        <f>VLOOKUP(B345,REV!B:O,7,FALSE)</f>
        <v>1613683</v>
      </c>
      <c r="M345" s="11">
        <f>VLOOKUP(B345,RoA!B:O,7,FALSE)</f>
        <v>14.86</v>
      </c>
      <c r="N345" s="11">
        <f>VLOOKUP(B345,RoE!B:O,7,FALSE)</f>
        <v>24.73</v>
      </c>
      <c r="O345" s="11">
        <f>VLOOKUP(B345,ASSET!B:P,7,FALSE)</f>
        <v>4358247</v>
      </c>
      <c r="P345" s="11">
        <f>VLOOKUP(B345,MCAP!B:P,7,FALSE)</f>
        <v>7545830</v>
      </c>
      <c r="Q345" s="11">
        <f>VLOOKUP(B345,MB!B:O,7,FALSE)</f>
        <v>2.25</v>
      </c>
    </row>
    <row r="346" spans="1:17" x14ac:dyDescent="0.3">
      <c r="A346" s="20" t="s">
        <v>108</v>
      </c>
      <c r="B346" s="20">
        <v>135448</v>
      </c>
      <c r="C346" s="21">
        <f>VLOOKUP(B346,'[2]ESGC PORTFOLIO'!B:M,$C$2,FALSE)</f>
        <v>19.810630035293901</v>
      </c>
      <c r="D346" s="21" t="str">
        <f t="shared" si="15"/>
        <v>D</v>
      </c>
      <c r="E346" s="21">
        <f>VLOOKUP(B346,ESG!A:M,'2010'!$E$2,FALSE)</f>
        <v>19.810630035293901</v>
      </c>
      <c r="F346" s="11" t="b">
        <f t="shared" si="16"/>
        <v>1</v>
      </c>
      <c r="G346" s="23" t="str">
        <f t="shared" si="17"/>
        <v>D</v>
      </c>
      <c r="H346" s="11">
        <f>VLOOKUP(B346,NI!C:P,7,FALSE)</f>
        <v>984729</v>
      </c>
      <c r="I346" s="11">
        <f>VLOOKUP(B346,EBITDA!B:O,7,FALSE)</f>
        <v>2980947</v>
      </c>
      <c r="J346" s="11">
        <f>VLOOKUP(B346,EQIT!B:O,7,FALSE)</f>
        <v>-1133929</v>
      </c>
      <c r="K346" s="11">
        <f>VLOOKUP(B346,DEBT!B:O,7,FALSE)</f>
        <v>6514936</v>
      </c>
      <c r="L346" s="11">
        <f>VLOOKUP(B346,REV!B:O,7,FALSE)</f>
        <v>12640744</v>
      </c>
      <c r="M346" s="11">
        <f>VLOOKUP(B346,RoA!B:O,7,FALSE)</f>
        <v>14.28</v>
      </c>
      <c r="N346" s="11" t="str">
        <f>VLOOKUP(B346,RoE!B:O,7,FALSE)</f>
        <v>NA</v>
      </c>
      <c r="O346" s="11">
        <f>VLOOKUP(B346,ASSET!B:P,7,FALSE)</f>
        <v>9632153</v>
      </c>
      <c r="P346" s="11">
        <f>VLOOKUP(B346,MCAP!B:P,7,FALSE)</f>
        <v>8713999</v>
      </c>
      <c r="Q346" s="11">
        <f>VLOOKUP(B346,MB!B:O,7,FALSE)</f>
        <v>-7.56</v>
      </c>
    </row>
    <row r="347" spans="1:17" x14ac:dyDescent="0.3">
      <c r="A347" s="20" t="s">
        <v>141</v>
      </c>
      <c r="B347" s="20">
        <v>741123</v>
      </c>
      <c r="C347" s="21">
        <f>VLOOKUP(B347,'[2]ESGC PORTFOLIO'!B:M,$C$2,FALSE)</f>
        <v>24.465819119576501</v>
      </c>
      <c r="D347" s="21" t="str">
        <f t="shared" si="15"/>
        <v>D</v>
      </c>
      <c r="E347" s="21">
        <f>VLOOKUP(B347,ESG!A:M,'2010'!$E$2,FALSE)</f>
        <v>24.465819119576501</v>
      </c>
      <c r="F347" s="11" t="b">
        <f t="shared" si="16"/>
        <v>1</v>
      </c>
      <c r="G347" s="23" t="str">
        <f t="shared" si="17"/>
        <v>D</v>
      </c>
      <c r="H347" s="11">
        <f>VLOOKUP(B347,NI!C:P,7,FALSE)</f>
        <v>493000</v>
      </c>
      <c r="I347" s="11">
        <f>VLOOKUP(B347,EBITDA!B:O,7,FALSE)</f>
        <v>1330000</v>
      </c>
      <c r="J347" s="11">
        <f>VLOOKUP(B347,EQIT!B:O,7,FALSE)</f>
        <v>3229000</v>
      </c>
      <c r="K347" s="11">
        <f>VLOOKUP(B347,DEBT!B:O,7,FALSE)</f>
        <v>3356000</v>
      </c>
      <c r="L347" s="11">
        <f>VLOOKUP(B347,REV!B:O,7,FALSE)</f>
        <v>4133000</v>
      </c>
      <c r="M347" s="11">
        <f>VLOOKUP(B347,RoA!B:O,7,FALSE)</f>
        <v>7.5</v>
      </c>
      <c r="N347" s="11">
        <f>VLOOKUP(B347,RoE!B:O,7,FALSE)</f>
        <v>15.86</v>
      </c>
      <c r="O347" s="11">
        <f>VLOOKUP(B347,ASSET!B:P,7,FALSE)</f>
        <v>8281000</v>
      </c>
      <c r="P347" s="11">
        <f>VLOOKUP(B347,MCAP!B:P,7,FALSE)</f>
        <v>8602464</v>
      </c>
      <c r="Q347" s="11">
        <f>VLOOKUP(B347,MB!B:O,7,FALSE)</f>
        <v>2.52</v>
      </c>
    </row>
    <row r="348" spans="1:17" x14ac:dyDescent="0.3">
      <c r="A348" s="20" t="s">
        <v>151</v>
      </c>
      <c r="B348" s="20">
        <v>906511</v>
      </c>
      <c r="C348" s="21">
        <f>VLOOKUP(B348,'[2]ESGC PORTFOLIO'!B:M,$C$2,FALSE)</f>
        <v>24.788801472743199</v>
      </c>
      <c r="D348" s="21" t="str">
        <f t="shared" si="15"/>
        <v>D</v>
      </c>
      <c r="E348" s="21">
        <f>VLOOKUP(B348,ESG!A:M,'2010'!$E$2,FALSE)</f>
        <v>24.788801472743199</v>
      </c>
      <c r="F348" s="11" t="b">
        <f t="shared" si="16"/>
        <v>1</v>
      </c>
      <c r="G348" s="23" t="str">
        <f t="shared" si="17"/>
        <v>D</v>
      </c>
      <c r="H348" s="11">
        <f>VLOOKUP(B348,NI!C:P,7,FALSE)</f>
        <v>475511</v>
      </c>
      <c r="I348" s="11">
        <f>VLOOKUP(B348,EBITDA!B:O,7,FALSE)</f>
        <v>879176</v>
      </c>
      <c r="J348" s="11">
        <f>VLOOKUP(B348,EQIT!B:O,7,FALSE)</f>
        <v>2793819</v>
      </c>
      <c r="K348" s="11">
        <f>VLOOKUP(B348,DEBT!B:O,7,FALSE)</f>
        <v>512622</v>
      </c>
      <c r="L348" s="11">
        <f>VLOOKUP(B348,REV!B:O,7,FALSE)</f>
        <v>11207589</v>
      </c>
      <c r="M348" s="11">
        <f>VLOOKUP(B348,RoA!B:O,7,FALSE)</f>
        <v>9.73</v>
      </c>
      <c r="N348" s="11">
        <f>VLOOKUP(B348,RoE!B:O,7,FALSE)</f>
        <v>17.559999999999999</v>
      </c>
      <c r="O348" s="11">
        <f>VLOOKUP(B348,ASSET!B:P,7,FALSE)</f>
        <v>5307652</v>
      </c>
      <c r="P348" s="11">
        <f>VLOOKUP(B348,MCAP!B:P,7,FALSE)</f>
        <v>8093046</v>
      </c>
      <c r="Q348" s="11">
        <f>VLOOKUP(B348,MB!B:O,7,FALSE)</f>
        <v>2.5</v>
      </c>
    </row>
    <row r="349" spans="1:17" x14ac:dyDescent="0.3">
      <c r="A349" s="20" t="s">
        <v>272</v>
      </c>
      <c r="B349" s="20">
        <v>894145</v>
      </c>
      <c r="C349" s="21">
        <f>VLOOKUP(B349,'[2]ESGC PORTFOLIO'!B:M,$C$2,FALSE)</f>
        <v>18.762044745057199</v>
      </c>
      <c r="D349" s="21" t="str">
        <f t="shared" si="15"/>
        <v>D</v>
      </c>
      <c r="E349" s="21">
        <f>VLOOKUP(B349,ESG!A:M,'2010'!$E$2,FALSE)</f>
        <v>18.762044745057199</v>
      </c>
      <c r="F349" s="11" t="b">
        <f t="shared" si="16"/>
        <v>1</v>
      </c>
      <c r="G349" s="23" t="str">
        <f t="shared" si="17"/>
        <v>D</v>
      </c>
      <c r="H349" s="11">
        <f>VLOOKUP(B349,NI!C:P,7,FALSE)</f>
        <v>479500</v>
      </c>
      <c r="I349" s="11">
        <f>VLOOKUP(B349,EBITDA!B:O,7,FALSE)</f>
        <v>898300</v>
      </c>
      <c r="J349" s="11">
        <f>VLOOKUP(B349,EQIT!B:O,7,FALSE)</f>
        <v>3116600</v>
      </c>
      <c r="K349" s="11">
        <f>VLOOKUP(B349,DEBT!B:O,7,FALSE)</f>
        <v>320300</v>
      </c>
      <c r="L349" s="11">
        <f>VLOOKUP(B349,REV!B:O,7,FALSE)</f>
        <v>4978900</v>
      </c>
      <c r="M349" s="11">
        <f>VLOOKUP(B349,RoA!B:O,7,FALSE)</f>
        <v>11.22</v>
      </c>
      <c r="N349" s="11">
        <f>VLOOKUP(B349,RoE!B:O,7,FALSE)</f>
        <v>16.39</v>
      </c>
      <c r="O349" s="11">
        <f>VLOOKUP(B349,ASSET!B:P,7,FALSE)</f>
        <v>4547000</v>
      </c>
      <c r="P349" s="11">
        <f>VLOOKUP(B349,MCAP!B:P,7,FALSE)</f>
        <v>10892344</v>
      </c>
      <c r="Q349" s="11">
        <f>VLOOKUP(B349,MB!B:O,7,FALSE)</f>
        <v>2.62</v>
      </c>
    </row>
    <row r="350" spans="1:17" x14ac:dyDescent="0.3">
      <c r="A350" s="20" t="s">
        <v>279</v>
      </c>
      <c r="B350" s="20">
        <v>546965</v>
      </c>
      <c r="C350" s="21">
        <f>VLOOKUP(B350,'[2]ESGC PORTFOLIO'!B:M,$C$2,FALSE)</f>
        <v>21.689054370447401</v>
      </c>
      <c r="D350" s="21" t="str">
        <f t="shared" si="15"/>
        <v>D</v>
      </c>
      <c r="E350" s="21">
        <f>VLOOKUP(B350,ESG!A:M,'2010'!$E$2,FALSE)</f>
        <v>21.689054370447401</v>
      </c>
      <c r="F350" s="11" t="b">
        <f t="shared" si="16"/>
        <v>1</v>
      </c>
      <c r="G350" s="23" t="str">
        <f t="shared" si="17"/>
        <v>D</v>
      </c>
      <c r="H350" s="11">
        <f>VLOOKUP(B350,NI!C:P,7,FALSE)</f>
        <v>322580</v>
      </c>
      <c r="I350" s="11">
        <f>VLOOKUP(B350,EBITDA!B:O,7,FALSE)</f>
        <v>637948</v>
      </c>
      <c r="J350" s="11">
        <f>VLOOKUP(B350,EQIT!B:O,7,FALSE)</f>
        <v>2750907</v>
      </c>
      <c r="K350" s="11">
        <f>VLOOKUP(B350,DEBT!B:O,7,FALSE)</f>
        <v>1341045</v>
      </c>
      <c r="L350" s="11">
        <f>VLOOKUP(B350,REV!B:O,7,FALSE)</f>
        <v>2386112</v>
      </c>
      <c r="M350" s="11">
        <f>VLOOKUP(B350,RoA!B:O,7,FALSE)</f>
        <v>7.86</v>
      </c>
      <c r="N350" s="11">
        <f>VLOOKUP(B350,RoE!B:O,7,FALSE)</f>
        <v>12.47</v>
      </c>
      <c r="O350" s="11">
        <f>VLOOKUP(B350,ASSET!B:P,7,FALSE)</f>
        <v>5011674</v>
      </c>
      <c r="P350" s="11">
        <f>VLOOKUP(B350,MCAP!B:P,7,FALSE)</f>
        <v>7267576</v>
      </c>
      <c r="Q350" s="11">
        <f>VLOOKUP(B350,MB!B:O,7,FALSE)</f>
        <v>2.2200000000000002</v>
      </c>
    </row>
  </sheetData>
  <autoFilter ref="A3:Q3" xr:uid="{6833A5C2-2B14-43A1-97A3-D6821094510E}">
    <sortState xmlns:xlrd2="http://schemas.microsoft.com/office/spreadsheetml/2017/richdata2" ref="A4:Q350">
      <sortCondition ref="G3"/>
    </sortState>
  </autoFilter>
  <mergeCells count="1">
    <mergeCell ref="A1:Q1"/>
  </mergeCells>
  <conditionalFormatting sqref="F1:F1048576">
    <cfRule type="containsText" dxfId="16" priority="1" operator="containsText" text="FALSCH">
      <formula>NOT(ISERROR(SEARCH("FALSCH",F1)))</formula>
    </cfRule>
  </conditionalFormatting>
  <conditionalFormatting sqref="F4:F350">
    <cfRule type="containsText" dxfId="15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78E0-81A9-42B1-BC5B-80031DABA1A5}">
  <sheetPr>
    <tabColor rgb="FFFFFF00"/>
  </sheetPr>
  <dimension ref="A1:Q350"/>
  <sheetViews>
    <sheetView topLeftCell="F12" workbookViewId="0">
      <selection activeCell="G21" sqref="G21:G82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6</v>
      </c>
      <c r="E2" s="10">
        <v>7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2</v>
      </c>
      <c r="B4" s="18" t="s">
        <v>350</v>
      </c>
      <c r="C4" s="19">
        <f>VLOOKUP(B4,'[2]ESGC PORTFOLIO'!B:M,$C$2,FALSE)</f>
        <v>84.107277777777696</v>
      </c>
      <c r="D4" s="19" t="str">
        <f t="shared" ref="D4:D66" si="0">IF(C4&gt;75,"A",IF(C4&gt;50,"B",IF(C4&gt;25,"C","D")))</f>
        <v>A</v>
      </c>
      <c r="E4" s="19">
        <f>VLOOKUP(B4,ESG!A:M,$E$2,FALSE)</f>
        <v>84.107277777777696</v>
      </c>
      <c r="F4" s="14" t="b">
        <f t="shared" ref="F4:F66" si="1">C4=E4</f>
        <v>1</v>
      </c>
      <c r="G4" s="15" t="str">
        <f t="shared" ref="G4:G66" si="2">IF(E4&gt;75,"A",IF(E4&gt;50,"B",IF(E4&gt;25,"C","D")))</f>
        <v>A</v>
      </c>
      <c r="H4" s="14">
        <f>VLOOKUP(B4,NI!C:P,8,FALSE)</f>
        <v>2277677</v>
      </c>
      <c r="I4" s="14">
        <f>VLOOKUP(B4,EBITDA!B:O,8,FALSE)</f>
        <v>4040278</v>
      </c>
      <c r="J4" s="14">
        <f>VLOOKUP(B4,EQIT!B:O,8,FALSE)</f>
        <v>3878951</v>
      </c>
      <c r="K4" s="14">
        <f>VLOOKUP(B4,DEBT!B:O,8,FALSE)</f>
        <v>4419</v>
      </c>
      <c r="L4" s="14">
        <f>VLOOKUP(B4,REV!B:O,8,FALSE)</f>
        <v>27352914</v>
      </c>
      <c r="M4" s="14">
        <f>VLOOKUP(B4,RoA!B:O,8,FALSE)</f>
        <v>16.77</v>
      </c>
      <c r="N4" s="14">
        <f>VLOOKUP(B4,RoE!B:O,8,FALSE)</f>
        <v>67.84</v>
      </c>
      <c r="O4" s="14">
        <f>VLOOKUP(B4,ASSET!B:P,8,FALSE)</f>
        <v>14975431</v>
      </c>
      <c r="P4" s="14">
        <f>VLOOKUP(B4,MCAP!B:P,8,FALSE)</f>
        <v>36771251</v>
      </c>
      <c r="Q4" s="14">
        <f>VLOOKUP(B4,MB!B:O,8,FALSE)</f>
        <v>9.0399999999999991</v>
      </c>
    </row>
    <row r="5" spans="1:17" x14ac:dyDescent="0.3">
      <c r="A5" s="20" t="s">
        <v>9</v>
      </c>
      <c r="B5" s="20">
        <v>277642</v>
      </c>
      <c r="C5" s="21">
        <f>VLOOKUP(B5,'[2]ESGC PORTFOLIO'!B:M,$C$2,FALSE)</f>
        <v>83.594284397848796</v>
      </c>
      <c r="D5" s="21" t="str">
        <f t="shared" si="0"/>
        <v>A</v>
      </c>
      <c r="E5" s="21">
        <f>VLOOKUP(B5,ESG!A:M,$E$2,FALSE)</f>
        <v>83.594284397848796</v>
      </c>
      <c r="F5" s="11" t="b">
        <f t="shared" si="1"/>
        <v>1</v>
      </c>
      <c r="G5" s="12" t="str">
        <f t="shared" si="2"/>
        <v>A</v>
      </c>
      <c r="H5" s="11">
        <f>VLOOKUP(B5,NI!C:P,8,FALSE)</f>
        <v>1012000</v>
      </c>
      <c r="I5" s="11">
        <f>VLOOKUP(B5,EBITDA!B:O,8,FALSE)</f>
        <v>1408000</v>
      </c>
      <c r="J5" s="11">
        <f>VLOOKUP(B5,EQIT!B:O,8,FALSE)</f>
        <v>4308000</v>
      </c>
      <c r="K5" s="11">
        <f>VLOOKUP(B5,DEBT!B:O,8,FALSE)</f>
        <v>2185000</v>
      </c>
      <c r="L5" s="11">
        <f>VLOOKUP(B5,REV!B:O,8,FALSE)</f>
        <v>6615000</v>
      </c>
      <c r="M5" s="11">
        <f>VLOOKUP(B5,RoA!B:O,8,FALSE)</f>
        <v>11.87</v>
      </c>
      <c r="N5" s="11">
        <f>VLOOKUP(B5,RoE!B:O,8,FALSE)</f>
        <v>26.86</v>
      </c>
      <c r="O5" s="11">
        <f>VLOOKUP(B5,ASSET!B:P,8,FALSE)</f>
        <v>8889000</v>
      </c>
      <c r="P5" s="11">
        <f>VLOOKUP(B5,MCAP!B:P,8,FALSE)</f>
        <v>12099123</v>
      </c>
      <c r="Q5" s="11">
        <f>VLOOKUP(B5,MB!B:O,8,FALSE)</f>
        <v>2.82</v>
      </c>
    </row>
    <row r="6" spans="1:17" x14ac:dyDescent="0.3">
      <c r="A6" s="20" t="s">
        <v>20</v>
      </c>
      <c r="B6" s="20">
        <v>905425</v>
      </c>
      <c r="C6" s="21">
        <f>VLOOKUP(B6,'[2]ESGC PORTFOLIO'!B:M,$C$2,FALSE)</f>
        <v>80.207769684356506</v>
      </c>
      <c r="D6" s="21" t="str">
        <f t="shared" si="0"/>
        <v>A</v>
      </c>
      <c r="E6" s="21">
        <f>VLOOKUP(B6,ESG!A:M,$E$2,FALSE)</f>
        <v>80.207769684356506</v>
      </c>
      <c r="F6" s="11" t="b">
        <f t="shared" si="1"/>
        <v>1</v>
      </c>
      <c r="G6" s="12" t="str">
        <f t="shared" si="2"/>
        <v>A</v>
      </c>
      <c r="H6" s="11">
        <f>VLOOKUP(B6,NI!C:P,8,FALSE)</f>
        <v>1568000</v>
      </c>
      <c r="I6" s="11">
        <f>VLOOKUP(B6,EBITDA!B:O,8,FALSE)</f>
        <v>4857000</v>
      </c>
      <c r="J6" s="11">
        <f>VLOOKUP(B6,EQIT!B:O,8,FALSE)</f>
        <v>14664000</v>
      </c>
      <c r="K6" s="11">
        <f>VLOOKUP(B6,DEBT!B:O,8,FALSE)</f>
        <v>18166000</v>
      </c>
      <c r="L6" s="11">
        <f>VLOOKUP(B6,REV!B:O,8,FALSE)</f>
        <v>15050000</v>
      </c>
      <c r="M6" s="11">
        <f>VLOOKUP(B6,RoA!B:O,8,FALSE)</f>
        <v>4.8499999999999996</v>
      </c>
      <c r="N6" s="11">
        <f>VLOOKUP(B6,RoE!B:O,8,FALSE)</f>
        <v>13.72</v>
      </c>
      <c r="O6" s="11">
        <f>VLOOKUP(B6,ASSET!B:P,8,FALSE)</f>
        <v>52223000</v>
      </c>
      <c r="P6" s="11">
        <f>VLOOKUP(B6,MCAP!B:P,8,FALSE)</f>
        <v>19970199</v>
      </c>
      <c r="Q6" s="11">
        <f>VLOOKUP(B6,MB!B:O,8,FALSE)</f>
        <v>1.26</v>
      </c>
    </row>
    <row r="7" spans="1:17" x14ac:dyDescent="0.3">
      <c r="A7" s="20" t="s">
        <v>34</v>
      </c>
      <c r="B7" s="20">
        <v>905296</v>
      </c>
      <c r="C7" s="21">
        <f>VLOOKUP(B7,'[2]ESGC PORTFOLIO'!B:M,$C$2,FALSE)</f>
        <v>77.300227244904207</v>
      </c>
      <c r="D7" s="21" t="str">
        <f t="shared" si="0"/>
        <v>A</v>
      </c>
      <c r="E7" s="21">
        <f>VLOOKUP(B7,ESG!A:M,$E$2,FALSE)</f>
        <v>77.300227244904207</v>
      </c>
      <c r="F7" s="11" t="b">
        <f t="shared" si="1"/>
        <v>1</v>
      </c>
      <c r="G7" s="12" t="str">
        <f t="shared" si="2"/>
        <v>A</v>
      </c>
      <c r="H7" s="11">
        <f>VLOOKUP(B7,NI!C:P,8,FALSE)</f>
        <v>1926000</v>
      </c>
      <c r="I7" s="11">
        <f>VLOOKUP(B7,EBITDA!B:O,8,FALSE)</f>
        <v>2683000</v>
      </c>
      <c r="J7" s="11">
        <f>VLOOKUP(B7,EQIT!B:O,8,FALSE)</f>
        <v>8800000</v>
      </c>
      <c r="K7" s="11">
        <f>VLOOKUP(B7,DEBT!B:O,8,FALSE)</f>
        <v>1947000</v>
      </c>
      <c r="L7" s="11">
        <f>VLOOKUP(B7,REV!B:O,8,FALSE)</f>
        <v>10517000</v>
      </c>
      <c r="M7" s="11">
        <f>VLOOKUP(B7,RoA!B:O,8,FALSE)</f>
        <v>15.96</v>
      </c>
      <c r="N7" s="11">
        <f>VLOOKUP(B7,RoE!B:O,8,FALSE)</f>
        <v>23.58</v>
      </c>
      <c r="O7" s="11">
        <f>VLOOKUP(B7,ASSET!B:P,8,FALSE)</f>
        <v>13783000</v>
      </c>
      <c r="P7" s="11">
        <f>VLOOKUP(B7,MCAP!B:P,8,FALSE)</f>
        <v>13987260</v>
      </c>
      <c r="Q7" s="11">
        <f>VLOOKUP(B7,MB!B:O,8,FALSE)</f>
        <v>1.67</v>
      </c>
    </row>
    <row r="8" spans="1:17" x14ac:dyDescent="0.3">
      <c r="A8" s="20" t="s">
        <v>44</v>
      </c>
      <c r="B8" s="20">
        <v>921431</v>
      </c>
      <c r="C8" s="21">
        <f>VLOOKUP(B8,'[2]ESGC PORTFOLIO'!B:M,$C$2,FALSE)</f>
        <v>80.603231733821502</v>
      </c>
      <c r="D8" s="21" t="str">
        <f t="shared" si="0"/>
        <v>A</v>
      </c>
      <c r="E8" s="21">
        <f>VLOOKUP(B8,ESG!A:M,$E$2,FALSE)</f>
        <v>80.603231733821502</v>
      </c>
      <c r="F8" s="11" t="b">
        <f t="shared" si="1"/>
        <v>1</v>
      </c>
      <c r="G8" s="12" t="str">
        <f t="shared" si="2"/>
        <v>A</v>
      </c>
      <c r="H8" s="11">
        <f>VLOOKUP(B8,NI!C:P,8,FALSE)</f>
        <v>1739000</v>
      </c>
      <c r="I8" s="11">
        <f>VLOOKUP(B8,EBITDA!B:O,8,FALSE)</f>
        <v>3889000</v>
      </c>
      <c r="J8" s="11">
        <f>VLOOKUP(B8,EQIT!B:O,8,FALSE)</f>
        <v>15746000</v>
      </c>
      <c r="K8" s="11">
        <f>VLOOKUP(B8,DEBT!B:O,8,FALSE)</f>
        <v>4069000</v>
      </c>
      <c r="L8" s="11">
        <f>VLOOKUP(B8,REV!B:O,8,FALSE)</f>
        <v>19831000</v>
      </c>
      <c r="M8" s="11">
        <f>VLOOKUP(B8,RoA!B:O,8,FALSE)</f>
        <v>7.89</v>
      </c>
      <c r="N8" s="11">
        <f>VLOOKUP(B8,RoE!B:O,8,FALSE)</f>
        <v>11.65</v>
      </c>
      <c r="O8" s="11">
        <f>VLOOKUP(B8,ASSET!B:P,8,FALSE)</f>
        <v>24847000</v>
      </c>
      <c r="P8" s="11">
        <f>VLOOKUP(B8,MCAP!B:P,8,FALSE)</f>
        <v>21255680</v>
      </c>
      <c r="Q8" s="11">
        <f>VLOOKUP(B8,MB!B:O,8,FALSE)</f>
        <v>1.6</v>
      </c>
    </row>
    <row r="9" spans="1:17" x14ac:dyDescent="0.3">
      <c r="A9" s="20" t="s">
        <v>57</v>
      </c>
      <c r="B9" s="20">
        <v>905080</v>
      </c>
      <c r="C9" s="21">
        <f>VLOOKUP(B9,'[2]ESGC PORTFOLIO'!B:M,$C$2,FALSE)</f>
        <v>83.226618906587603</v>
      </c>
      <c r="D9" s="21" t="str">
        <f t="shared" si="0"/>
        <v>A</v>
      </c>
      <c r="E9" s="21">
        <f>VLOOKUP(B9,ESG!A:M,$E$2,FALSE)</f>
        <v>83.226618906587603</v>
      </c>
      <c r="F9" s="11" t="b">
        <f t="shared" si="1"/>
        <v>1</v>
      </c>
      <c r="G9" s="12" t="str">
        <f t="shared" si="2"/>
        <v>A</v>
      </c>
      <c r="H9" s="11">
        <f>VLOOKUP(B9,NI!C:P,8,FALSE)</f>
        <v>3701000</v>
      </c>
      <c r="I9" s="11">
        <f>VLOOKUP(B9,EBITDA!B:O,8,FALSE)</f>
        <v>7646000</v>
      </c>
      <c r="J9" s="11">
        <f>VLOOKUP(B9,EQIT!B:O,8,FALSE)</f>
        <v>15956000</v>
      </c>
      <c r="K9" s="11">
        <f>VLOOKUP(B9,DEBT!B:O,8,FALSE)</f>
        <v>5491000</v>
      </c>
      <c r="L9" s="11">
        <f>VLOOKUP(B9,REV!B:O,8,FALSE)</f>
        <v>21244000</v>
      </c>
      <c r="M9" s="11">
        <f>VLOOKUP(B9,RoA!B:O,8,FALSE)</f>
        <v>12.14</v>
      </c>
      <c r="N9" s="11">
        <f>VLOOKUP(B9,RoE!B:O,8,FALSE)</f>
        <v>23.37</v>
      </c>
      <c r="O9" s="11">
        <f>VLOOKUP(B9,ASSET!B:P,8,FALSE)</f>
        <v>32282000</v>
      </c>
      <c r="P9" s="11">
        <f>VLOOKUP(B9,MCAP!B:P,8,FALSE)</f>
        <v>59379400</v>
      </c>
      <c r="Q9" s="11">
        <f>VLOOKUP(B9,MB!B:O,8,FALSE)</f>
        <v>3.37</v>
      </c>
    </row>
    <row r="10" spans="1:17" x14ac:dyDescent="0.3">
      <c r="A10" s="20" t="s">
        <v>91</v>
      </c>
      <c r="B10" s="20">
        <v>902288</v>
      </c>
      <c r="C10" s="21">
        <f>VLOOKUP(B10,'[2]ESGC PORTFOLIO'!B:M,$C$2,FALSE)</f>
        <v>75.004634447142195</v>
      </c>
      <c r="D10" s="21" t="str">
        <f t="shared" si="0"/>
        <v>A</v>
      </c>
      <c r="E10" s="21">
        <f>VLOOKUP(B10,ESG!A:M,$E$2,FALSE)</f>
        <v>75.004634447142195</v>
      </c>
      <c r="F10" s="11" t="b">
        <f t="shared" si="1"/>
        <v>1</v>
      </c>
      <c r="G10" s="12" t="str">
        <f t="shared" si="2"/>
        <v>A</v>
      </c>
      <c r="H10" s="11">
        <f>VLOOKUP(B10,NI!C:P,8,FALSE)</f>
        <v>1051000</v>
      </c>
      <c r="I10" s="11">
        <f>VLOOKUP(B10,EBITDA!B:O,8,FALSE)</f>
        <v>3129000</v>
      </c>
      <c r="J10" s="11">
        <f>VLOOKUP(B10,EQIT!B:O,8,FALSE)</f>
        <v>11436000</v>
      </c>
      <c r="K10" s="11">
        <f>VLOOKUP(B10,DEBT!B:O,8,FALSE)</f>
        <v>10675000</v>
      </c>
      <c r="L10" s="11">
        <f>VLOOKUP(B10,REV!B:O,8,FALSE)</f>
        <v>12938000</v>
      </c>
      <c r="M10" s="11">
        <f>VLOOKUP(B10,RoA!B:O,8,FALSE)</f>
        <v>3.99</v>
      </c>
      <c r="N10" s="11">
        <f>VLOOKUP(B10,RoE!B:O,8,FALSE)</f>
        <v>9.34</v>
      </c>
      <c r="O10" s="11">
        <f>VLOOKUP(B10,ASSET!B:P,8,FALSE)</f>
        <v>37416000</v>
      </c>
      <c r="P10" s="11">
        <f>VLOOKUP(B10,MCAP!B:P,8,FALSE)</f>
        <v>18167875</v>
      </c>
      <c r="Q10" s="11">
        <f>VLOOKUP(B10,MB!B:O,8,FALSE)</f>
        <v>1.49</v>
      </c>
    </row>
    <row r="11" spans="1:17" x14ac:dyDescent="0.3">
      <c r="A11" s="20" t="s">
        <v>145</v>
      </c>
      <c r="B11" s="20">
        <v>152594</v>
      </c>
      <c r="C11" s="21">
        <f>VLOOKUP(B11,'[2]ESGC PORTFOLIO'!B:M,$C$2,FALSE)</f>
        <v>84.475316112186803</v>
      </c>
      <c r="D11" s="21" t="str">
        <f t="shared" si="0"/>
        <v>A</v>
      </c>
      <c r="E11" s="21">
        <f>VLOOKUP(B11,ESG!A:M,$E$2,FALSE)</f>
        <v>84.475316112186803</v>
      </c>
      <c r="F11" s="11" t="b">
        <f t="shared" si="1"/>
        <v>1</v>
      </c>
      <c r="G11" s="12" t="str">
        <f t="shared" si="2"/>
        <v>A</v>
      </c>
      <c r="H11" s="11">
        <f>VLOOKUP(B11,NI!C:P,8,FALSE)</f>
        <v>4560000</v>
      </c>
      <c r="I11" s="11">
        <f>VLOOKUP(B11,EBITDA!B:O,8,FALSE)</f>
        <v>10152000</v>
      </c>
      <c r="J11" s="11">
        <f>VLOOKUP(B11,EQIT!B:O,8,FALSE)</f>
        <v>15642000</v>
      </c>
      <c r="K11" s="11">
        <f>VLOOKUP(B11,DEBT!B:O,8,FALSE)</f>
        <v>3537000</v>
      </c>
      <c r="L11" s="11">
        <f>VLOOKUP(B11,REV!B:O,8,FALSE)</f>
        <v>21427000</v>
      </c>
      <c r="M11" s="11">
        <f>VLOOKUP(B11,RoA!B:O,8,FALSE)</f>
        <v>15.5</v>
      </c>
      <c r="N11" s="11">
        <f>VLOOKUP(B11,RoE!B:O,8,FALSE)</f>
        <v>32.4</v>
      </c>
      <c r="O11" s="11">
        <f>VLOOKUP(B11,ASSET!B:P,8,FALSE)</f>
        <v>32070000</v>
      </c>
      <c r="P11" s="11">
        <f>VLOOKUP(B11,MCAP!B:P,8,FALSE)</f>
        <v>34876920</v>
      </c>
      <c r="Q11" s="11">
        <f>VLOOKUP(B11,MB!B:O,8,FALSE)</f>
        <v>2.34</v>
      </c>
    </row>
    <row r="12" spans="1:17" x14ac:dyDescent="0.3">
      <c r="A12" s="20" t="s">
        <v>146</v>
      </c>
      <c r="B12" s="20">
        <v>951018</v>
      </c>
      <c r="C12" s="21">
        <f>VLOOKUP(B12,'[2]ESGC PORTFOLIO'!B:M,$C$2,FALSE)</f>
        <v>85.860447924108897</v>
      </c>
      <c r="D12" s="21" t="str">
        <f t="shared" si="0"/>
        <v>A</v>
      </c>
      <c r="E12" s="21">
        <f>VLOOKUP(B12,ESG!A:M,$E$2,FALSE)</f>
        <v>85.860447924108897</v>
      </c>
      <c r="F12" s="11" t="b">
        <f t="shared" si="1"/>
        <v>1</v>
      </c>
      <c r="G12" s="12" t="str">
        <f t="shared" si="2"/>
        <v>A</v>
      </c>
      <c r="H12" s="11">
        <f>VLOOKUP(B12,NI!C:P,8,FALSE)</f>
        <v>833000</v>
      </c>
      <c r="I12" s="11">
        <f>VLOOKUP(B12,EBITDA!B:O,8,FALSE)</f>
        <v>2035000</v>
      </c>
      <c r="J12" s="11">
        <f>VLOOKUP(B12,EQIT!B:O,8,FALSE)</f>
        <v>2755000</v>
      </c>
      <c r="K12" s="11">
        <f>VLOOKUP(B12,DEBT!B:O,8,FALSE)</f>
        <v>1665000</v>
      </c>
      <c r="L12" s="11">
        <f>VLOOKUP(B12,REV!B:O,8,FALSE)</f>
        <v>14549000</v>
      </c>
      <c r="M12" s="11">
        <f>VLOOKUP(B12,RoA!B:O,8,FALSE)</f>
        <v>12.55</v>
      </c>
      <c r="N12" s="11">
        <f>VLOOKUP(B12,RoE!B:O,8,FALSE)</f>
        <v>24.37</v>
      </c>
      <c r="O12" s="11">
        <f>VLOOKUP(B12,ASSET!B:P,8,FALSE)</f>
        <v>7207000</v>
      </c>
      <c r="P12" s="11">
        <f>VLOOKUP(B12,MCAP!B:P,8,FALSE)</f>
        <v>8996750</v>
      </c>
      <c r="Q12" s="11">
        <f>VLOOKUP(B12,MB!B:O,8,FALSE)</f>
        <v>3.1</v>
      </c>
    </row>
    <row r="13" spans="1:17" x14ac:dyDescent="0.3">
      <c r="A13" s="20" t="s">
        <v>173</v>
      </c>
      <c r="B13" s="20">
        <v>905446</v>
      </c>
      <c r="C13" s="21">
        <f>VLOOKUP(B13,'[2]ESGC PORTFOLIO'!B:M,$C$2,FALSE)</f>
        <v>83.246778350515399</v>
      </c>
      <c r="D13" s="21" t="str">
        <f t="shared" si="0"/>
        <v>A</v>
      </c>
      <c r="E13" s="21">
        <f>VLOOKUP(B13,ESG!A:M,$E$2,FALSE)</f>
        <v>83.246778350515399</v>
      </c>
      <c r="F13" s="11" t="b">
        <f t="shared" si="1"/>
        <v>1</v>
      </c>
      <c r="G13" s="12" t="str">
        <f t="shared" si="2"/>
        <v>A</v>
      </c>
      <c r="H13" s="11">
        <f>VLOOKUP(B13,NI!C:P,8,FALSE)</f>
        <v>259862</v>
      </c>
      <c r="I13" s="11">
        <f>VLOOKUP(B13,EBITDA!B:O,8,FALSE)</f>
        <v>929766</v>
      </c>
      <c r="J13" s="11">
        <f>VLOOKUP(B13,EQIT!B:O,8,FALSE)</f>
        <v>5345560</v>
      </c>
      <c r="K13" s="11">
        <f>VLOOKUP(B13,DEBT!B:O,8,FALSE)</f>
        <v>2812087</v>
      </c>
      <c r="L13" s="11">
        <f>VLOOKUP(B13,REV!B:O,8,FALSE)</f>
        <v>10576225</v>
      </c>
      <c r="M13" s="11">
        <f>VLOOKUP(B13,RoA!B:O,8,FALSE)</f>
        <v>2.62</v>
      </c>
      <c r="N13" s="11">
        <f>VLOOKUP(B13,RoE!B:O,8,FALSE)</f>
        <v>4.3499999999999996</v>
      </c>
      <c r="O13" s="11">
        <f>VLOOKUP(B13,ASSET!B:P,8,FALSE)</f>
        <v>14478242</v>
      </c>
      <c r="P13" s="11">
        <f>VLOOKUP(B13,MCAP!B:P,8,FALSE)</f>
        <v>6989042</v>
      </c>
      <c r="Q13" s="11">
        <f>VLOOKUP(B13,MB!B:O,8,FALSE)</f>
        <v>1.58</v>
      </c>
    </row>
    <row r="14" spans="1:17" x14ac:dyDescent="0.3">
      <c r="A14" s="20" t="s">
        <v>212</v>
      </c>
      <c r="B14" s="20">
        <v>905624</v>
      </c>
      <c r="C14" s="21">
        <f>VLOOKUP(B14,'[2]ESGC PORTFOLIO'!B:M,$C$2,FALSE)</f>
        <v>77.016088516746393</v>
      </c>
      <c r="D14" s="21" t="str">
        <f t="shared" si="0"/>
        <v>A</v>
      </c>
      <c r="E14" s="21">
        <f>VLOOKUP(B14,ESG!A:M,$E$2,FALSE)</f>
        <v>77.016088516746393</v>
      </c>
      <c r="F14" s="11" t="b">
        <f t="shared" si="1"/>
        <v>1</v>
      </c>
      <c r="G14" s="12" t="str">
        <f t="shared" si="2"/>
        <v>A</v>
      </c>
      <c r="H14" s="11">
        <f>VLOOKUP(B14,NI!C:P,8,FALSE)</f>
        <v>-578000</v>
      </c>
      <c r="I14" s="11">
        <f>VLOOKUP(B14,EBITDA!B:O,8,FALSE)</f>
        <v>45000</v>
      </c>
      <c r="J14" s="11">
        <f>VLOOKUP(B14,EQIT!B:O,8,FALSE)</f>
        <v>527000</v>
      </c>
      <c r="K14" s="11">
        <f>VLOOKUP(B14,DEBT!B:O,8,FALSE)</f>
        <v>4025000</v>
      </c>
      <c r="L14" s="11">
        <f>VLOOKUP(B14,REV!B:O,8,FALSE)</f>
        <v>7467000</v>
      </c>
      <c r="M14" s="11">
        <f>VLOOKUP(B14,RoA!B:O,8,FALSE)</f>
        <v>-5.35</v>
      </c>
      <c r="N14" s="11">
        <f>VLOOKUP(B14,RoE!B:O,8,FALSE)</f>
        <v>-60.49</v>
      </c>
      <c r="O14" s="11">
        <f>VLOOKUP(B14,ASSET!B:P,8,FALSE)</f>
        <v>7297000</v>
      </c>
      <c r="P14" s="11">
        <f>VLOOKUP(B14,MCAP!B:P,8,FALSE)</f>
        <v>3645992</v>
      </c>
      <c r="Q14" s="11">
        <f>VLOOKUP(B14,MB!B:O,8,FALSE)</f>
        <v>5.17</v>
      </c>
    </row>
    <row r="15" spans="1:17" x14ac:dyDescent="0.3">
      <c r="A15" s="20" t="s">
        <v>240</v>
      </c>
      <c r="B15" s="20">
        <v>906560</v>
      </c>
      <c r="C15" s="21">
        <f>VLOOKUP(B15,'[2]ESGC PORTFOLIO'!B:M,$C$2,FALSE)</f>
        <v>84.078303850156104</v>
      </c>
      <c r="D15" s="21" t="str">
        <f t="shared" si="0"/>
        <v>A</v>
      </c>
      <c r="E15" s="21">
        <f>VLOOKUP(B15,ESG!A:M,$E$2,FALSE)</f>
        <v>84.078303850156104</v>
      </c>
      <c r="F15" s="11" t="b">
        <f t="shared" si="1"/>
        <v>1</v>
      </c>
      <c r="G15" s="12" t="str">
        <f t="shared" si="2"/>
        <v>A</v>
      </c>
      <c r="H15" s="11">
        <f>VLOOKUP(B15,NI!C:P,8,FALSE)</f>
        <v>683000</v>
      </c>
      <c r="I15" s="11">
        <f>VLOOKUP(B15,EBITDA!B:O,8,FALSE)</f>
        <v>1622000</v>
      </c>
      <c r="J15" s="11">
        <f>VLOOKUP(B15,EQIT!B:O,8,FALSE)</f>
        <v>1956000</v>
      </c>
      <c r="K15" s="11">
        <f>VLOOKUP(B15,DEBT!B:O,8,FALSE)</f>
        <v>3647000</v>
      </c>
      <c r="L15" s="11">
        <f>VLOOKUP(B15,REV!B:O,8,FALSE)</f>
        <v>10877000</v>
      </c>
      <c r="M15" s="11">
        <f>VLOOKUP(B15,RoA!B:O,8,FALSE)</f>
        <v>9.64</v>
      </c>
      <c r="N15" s="11">
        <f>VLOOKUP(B15,RoE!B:O,8,FALSE)</f>
        <v>34.35</v>
      </c>
      <c r="O15" s="11">
        <f>VLOOKUP(B15,ASSET!B:P,8,FALSE)</f>
        <v>8491000</v>
      </c>
      <c r="P15" s="11">
        <f>VLOOKUP(B15,MCAP!B:P,8,FALSE)</f>
        <v>10319796</v>
      </c>
      <c r="Q15" s="11">
        <f>VLOOKUP(B15,MB!B:O,8,FALSE)</f>
        <v>5.16</v>
      </c>
    </row>
    <row r="16" spans="1:17" x14ac:dyDescent="0.3">
      <c r="A16" s="20" t="s">
        <v>257</v>
      </c>
      <c r="B16" s="20">
        <v>902607</v>
      </c>
      <c r="C16" s="21">
        <f>VLOOKUP(B16,'[2]ESGC PORTFOLIO'!B:M,$C$2,FALSE)</f>
        <v>78.161192372992005</v>
      </c>
      <c r="D16" s="21" t="str">
        <f t="shared" si="0"/>
        <v>A</v>
      </c>
      <c r="E16" s="21">
        <f>VLOOKUP(B16,ESG!A:M,$E$2,FALSE)</f>
        <v>78.161192372992005</v>
      </c>
      <c r="F16" s="11" t="b">
        <f t="shared" si="1"/>
        <v>1</v>
      </c>
      <c r="G16" s="12" t="str">
        <f t="shared" si="2"/>
        <v>A</v>
      </c>
      <c r="H16" s="11">
        <f>VLOOKUP(B16,NI!C:P,8,FALSE)</f>
        <v>339473</v>
      </c>
      <c r="I16" s="11">
        <f>VLOOKUP(B16,EBITDA!B:O,8,FALSE)</f>
        <v>1256659</v>
      </c>
      <c r="J16" s="11">
        <f>VLOOKUP(B16,EQIT!B:O,8,FALSE)</f>
        <v>3821850</v>
      </c>
      <c r="K16" s="11">
        <f>VLOOKUP(B16,DEBT!B:O,8,FALSE)</f>
        <v>3496489</v>
      </c>
      <c r="L16" s="11">
        <f>VLOOKUP(B16,REV!B:O,8,FALSE)</f>
        <v>3241406</v>
      </c>
      <c r="M16" s="11">
        <f>VLOOKUP(B16,RoA!B:O,8,FALSE)</f>
        <v>3.8</v>
      </c>
      <c r="N16" s="11">
        <f>VLOOKUP(B16,RoE!B:O,8,FALSE)</f>
        <v>9.0500000000000007</v>
      </c>
      <c r="O16" s="11">
        <f>VLOOKUP(B16,ASSET!B:P,8,FALSE)</f>
        <v>13111018</v>
      </c>
      <c r="P16" s="11">
        <f>VLOOKUP(B16,MCAP!B:P,8,FALSE)</f>
        <v>5263463</v>
      </c>
      <c r="Q16" s="11">
        <f>VLOOKUP(B16,MB!B:O,8,FALSE)</f>
        <v>1.27</v>
      </c>
    </row>
    <row r="17" spans="1:17" x14ac:dyDescent="0.3">
      <c r="A17" s="20" t="s">
        <v>265</v>
      </c>
      <c r="B17" s="20">
        <v>670129</v>
      </c>
      <c r="C17" s="21">
        <f>VLOOKUP(B17,'[2]ESGC PORTFOLIO'!B:M,$C$2,FALSE)</f>
        <v>79.846712634952695</v>
      </c>
      <c r="D17" s="21" t="str">
        <f t="shared" si="0"/>
        <v>A</v>
      </c>
      <c r="E17" s="21">
        <f>VLOOKUP(B17,ESG!A:M,$E$2,FALSE)</f>
        <v>79.846712634952695</v>
      </c>
      <c r="F17" s="11" t="b">
        <f t="shared" si="1"/>
        <v>1</v>
      </c>
      <c r="G17" s="12" t="str">
        <f t="shared" si="2"/>
        <v>A</v>
      </c>
      <c r="H17" s="11">
        <f>VLOOKUP(B17,NI!C:P,8,FALSE)</f>
        <v>-246724</v>
      </c>
      <c r="I17" s="11">
        <f>VLOOKUP(B17,EBITDA!B:O,8,FALSE)</f>
        <v>770004</v>
      </c>
      <c r="J17" s="11">
        <f>VLOOKUP(B17,EQIT!B:O,8,FALSE)</f>
        <v>13079439</v>
      </c>
      <c r="K17" s="11">
        <f>VLOOKUP(B17,DEBT!B:O,8,FALSE)</f>
        <v>11382408</v>
      </c>
      <c r="L17" s="11">
        <f>VLOOKUP(B17,REV!B:O,8,FALSE)</f>
        <v>1533291</v>
      </c>
      <c r="M17" s="11">
        <f>VLOOKUP(B17,RoA!B:O,8,FALSE)</f>
        <v>0.71</v>
      </c>
      <c r="N17" s="11">
        <f>VLOOKUP(B17,RoE!B:O,8,FALSE)</f>
        <v>-1.86</v>
      </c>
      <c r="O17" s="11">
        <f>VLOOKUP(B17,ASSET!B:P,8,FALSE)</f>
        <v>27723912</v>
      </c>
      <c r="P17" s="11">
        <f>VLOOKUP(B17,MCAP!B:P,8,FALSE)</f>
        <v>13111288</v>
      </c>
      <c r="Q17" s="11">
        <f>VLOOKUP(B17,MB!B:O,8,FALSE)</f>
        <v>0.99</v>
      </c>
    </row>
    <row r="18" spans="1:17" x14ac:dyDescent="0.3">
      <c r="A18" s="20" t="s">
        <v>267</v>
      </c>
      <c r="B18" s="20">
        <v>902321</v>
      </c>
      <c r="C18" s="21">
        <f>VLOOKUP(B18,'[2]ESGC PORTFOLIO'!B:M,$C$2,FALSE)</f>
        <v>86.027305386254298</v>
      </c>
      <c r="D18" s="21" t="str">
        <f t="shared" si="0"/>
        <v>A</v>
      </c>
      <c r="E18" s="21">
        <f>VLOOKUP(B18,ESG!A:M,$E$2,FALSE)</f>
        <v>86.027305386254298</v>
      </c>
      <c r="F18" s="11" t="b">
        <f t="shared" si="1"/>
        <v>1</v>
      </c>
      <c r="G18" s="12" t="str">
        <f t="shared" si="2"/>
        <v>A</v>
      </c>
      <c r="H18" s="11">
        <f>VLOOKUP(B18,NI!C:P,8,FALSE)</f>
        <v>1503000</v>
      </c>
      <c r="I18" s="11">
        <f>VLOOKUP(B18,EBITDA!B:O,8,FALSE)</f>
        <v>3836000</v>
      </c>
      <c r="J18" s="11">
        <f>VLOOKUP(B18,EQIT!B:O,8,FALSE)</f>
        <v>10270000</v>
      </c>
      <c r="K18" s="11">
        <f>VLOOKUP(B18,DEBT!B:O,8,FALSE)</f>
        <v>8094000</v>
      </c>
      <c r="L18" s="11">
        <f>VLOOKUP(B18,REV!B:O,8,FALSE)</f>
        <v>10868000</v>
      </c>
      <c r="M18" s="11">
        <f>VLOOKUP(B18,RoA!B:O,8,FALSE)</f>
        <v>6.06</v>
      </c>
      <c r="N18" s="11">
        <f>VLOOKUP(B18,RoE!B:O,8,FALSE)</f>
        <v>15.1</v>
      </c>
      <c r="O18" s="11">
        <f>VLOOKUP(B18,ASSET!B:P,8,FALSE)</f>
        <v>29821000</v>
      </c>
      <c r="P18" s="11">
        <f>VLOOKUP(B18,MCAP!B:P,8,FALSE)</f>
        <v>16701254</v>
      </c>
      <c r="Q18" s="11">
        <f>VLOOKUP(B18,MB!B:O,8,FALSE)</f>
        <v>1.72</v>
      </c>
    </row>
    <row r="19" spans="1:17" x14ac:dyDescent="0.3">
      <c r="A19" s="20" t="s">
        <v>295</v>
      </c>
      <c r="B19" s="20">
        <v>951052</v>
      </c>
      <c r="C19" s="21">
        <f>VLOOKUP(B19,'[2]ESGC PORTFOLIO'!B:M,$C$2,FALSE)</f>
        <v>78.191694134928795</v>
      </c>
      <c r="D19" s="21" t="str">
        <f t="shared" si="0"/>
        <v>A</v>
      </c>
      <c r="E19" s="21">
        <f>VLOOKUP(B19,ESG!A:M,$E$2,FALSE)</f>
        <v>78.191694134928795</v>
      </c>
      <c r="F19" s="11" t="b">
        <f t="shared" si="1"/>
        <v>1</v>
      </c>
      <c r="G19" s="12" t="str">
        <f t="shared" si="2"/>
        <v>A</v>
      </c>
      <c r="H19" s="11">
        <f>VLOOKUP(B19,NI!C:P,8,FALSE)</f>
        <v>1882000</v>
      </c>
      <c r="I19" s="11">
        <f>VLOOKUP(B19,EBITDA!B:O,8,FALSE)</f>
        <v>3201000</v>
      </c>
      <c r="J19" s="11">
        <f>VLOOKUP(B19,EQIT!B:O,8,FALSE)</f>
        <v>18898000</v>
      </c>
      <c r="K19" s="11">
        <f>VLOOKUP(B19,DEBT!B:O,8,FALSE)</f>
        <v>22125000</v>
      </c>
      <c r="L19" s="11">
        <f>VLOOKUP(B19,REV!B:O,8,FALSE)</f>
        <v>9862000</v>
      </c>
      <c r="M19" s="11">
        <f>VLOOKUP(B19,RoA!B:O,8,FALSE)</f>
        <v>1.1200000000000001</v>
      </c>
      <c r="N19" s="11">
        <f>VLOOKUP(B19,RoE!B:O,8,FALSE)</f>
        <v>10.26</v>
      </c>
      <c r="O19" s="11">
        <f>VLOOKUP(B19,ASSET!B:P,8,FALSE)</f>
        <v>216432000</v>
      </c>
      <c r="P19" s="11">
        <f>VLOOKUP(B19,MCAP!B:P,8,FALSE)</f>
        <v>19648056</v>
      </c>
      <c r="Q19" s="11">
        <f>VLOOKUP(B19,MB!B:O,8,FALSE)</f>
        <v>0.87</v>
      </c>
    </row>
    <row r="20" spans="1:17" x14ac:dyDescent="0.3">
      <c r="A20" s="20" t="s">
        <v>331</v>
      </c>
      <c r="B20" s="20">
        <v>519514</v>
      </c>
      <c r="C20" s="21">
        <f>VLOOKUP(B20,'[2]ESGC PORTFOLIO'!B:M,$C$2,FALSE)</f>
        <v>78.984056462923505</v>
      </c>
      <c r="D20" s="21" t="str">
        <f t="shared" si="0"/>
        <v>A</v>
      </c>
      <c r="E20" s="21">
        <f>VLOOKUP(B20,ESG!A:M,$E$2,FALSE)</f>
        <v>78.984056462923505</v>
      </c>
      <c r="F20" s="11" t="b">
        <f t="shared" si="1"/>
        <v>1</v>
      </c>
      <c r="G20" s="12" t="str">
        <f t="shared" si="2"/>
        <v>A</v>
      </c>
      <c r="H20" s="11">
        <f>VLOOKUP(B20,NI!C:P,8,FALSE)</f>
        <v>961000</v>
      </c>
      <c r="I20" s="11">
        <f>VLOOKUP(B20,EBITDA!B:O,8,FALSE)</f>
        <v>3226000</v>
      </c>
      <c r="J20" s="11">
        <f>VLOOKUP(B20,EQIT!B:O,8,FALSE)</f>
        <v>6070000</v>
      </c>
      <c r="K20" s="11">
        <f>VLOOKUP(B20,DEBT!B:O,8,FALSE)</f>
        <v>9756000</v>
      </c>
      <c r="L20" s="11">
        <f>VLOOKUP(B20,REV!B:O,8,FALSE)</f>
        <v>13378000</v>
      </c>
      <c r="M20" s="11">
        <f>VLOOKUP(B20,RoA!B:O,8,FALSE)</f>
        <v>5.68</v>
      </c>
      <c r="N20" s="11">
        <f>VLOOKUP(B20,RoE!B:O,8,FALSE)</f>
        <v>15.59</v>
      </c>
      <c r="O20" s="11">
        <f>VLOOKUP(B20,ASSET!B:P,8,FALSE)</f>
        <v>22569000</v>
      </c>
      <c r="P20" s="11">
        <f>VLOOKUP(B20,MCAP!B:P,8,FALSE)</f>
        <v>15064026</v>
      </c>
      <c r="Q20" s="11">
        <f>VLOOKUP(B20,MB!B:O,8,FALSE)</f>
        <v>2.42</v>
      </c>
    </row>
    <row r="21" spans="1:17" x14ac:dyDescent="0.3">
      <c r="A21" s="20" t="s">
        <v>0</v>
      </c>
      <c r="B21" s="20">
        <v>902172</v>
      </c>
      <c r="C21" s="21">
        <f>VLOOKUP(B21,'[2]ESGC PORTFOLIO'!B:M,$C$2,FALSE)</f>
        <v>50.033836893789299</v>
      </c>
      <c r="D21" s="21" t="str">
        <f t="shared" si="0"/>
        <v>B</v>
      </c>
      <c r="E21" s="21">
        <f>VLOOKUP(B21,ESG!A:M,$E$2,FALSE)</f>
        <v>89.429375915238097</v>
      </c>
      <c r="F21" s="11" t="b">
        <f t="shared" si="1"/>
        <v>0</v>
      </c>
      <c r="G21" s="13" t="str">
        <f t="shared" si="2"/>
        <v>A</v>
      </c>
      <c r="H21" s="11">
        <f>VLOOKUP(B21,NI!C:P,8,FALSE)</f>
        <v>4283000</v>
      </c>
      <c r="I21" s="11">
        <f>VLOOKUP(B21,EBITDA!B:O,8,FALSE)</f>
        <v>7452000</v>
      </c>
      <c r="J21" s="11">
        <f>VLOOKUP(B21,EQIT!B:O,8,FALSE)</f>
        <v>15420000</v>
      </c>
      <c r="K21" s="11">
        <f>VLOOKUP(B21,DEBT!B:O,8,FALSE)</f>
        <v>5166000</v>
      </c>
      <c r="L21" s="11">
        <f>VLOOKUP(B21,REV!B:O,8,FALSE)</f>
        <v>29611000</v>
      </c>
      <c r="M21" s="11">
        <f>VLOOKUP(B21,RoA!B:O,8,FALSE)</f>
        <v>14.65</v>
      </c>
      <c r="N21" s="11">
        <f>VLOOKUP(B21,RoE!B:O,8,FALSE)</f>
        <v>27.56</v>
      </c>
      <c r="O21" s="11">
        <f>VLOOKUP(B21,ASSET!B:P,8,FALSE)</f>
        <v>30598000</v>
      </c>
      <c r="P21" s="11">
        <f>VLOOKUP(B21,MCAP!B:P,8,FALSE)</f>
        <v>56799901</v>
      </c>
      <c r="Q21" s="11">
        <f>VLOOKUP(B21,MB!B:O,8,FALSE)</f>
        <v>3.64</v>
      </c>
    </row>
    <row r="22" spans="1:17" x14ac:dyDescent="0.3">
      <c r="A22" s="20" t="s">
        <v>61</v>
      </c>
      <c r="B22" s="20">
        <v>905075</v>
      </c>
      <c r="C22" s="21">
        <f>VLOOKUP(B22,'[2]ESGC PORTFOLIO'!B:M,$C$2,FALSE)</f>
        <v>50.751866147083099</v>
      </c>
      <c r="D22" s="21" t="str">
        <f t="shared" si="0"/>
        <v>B</v>
      </c>
      <c r="E22" s="21">
        <f>VLOOKUP(B22,ESG!A:M,$E$2,FALSE)</f>
        <v>81.095569028860197</v>
      </c>
      <c r="F22" s="11" t="b">
        <f t="shared" si="1"/>
        <v>0</v>
      </c>
      <c r="G22" s="13" t="str">
        <f t="shared" si="2"/>
        <v>A</v>
      </c>
      <c r="H22" s="11">
        <f>VLOOKUP(B22,NI!C:P,8,FALSE)</f>
        <v>796000</v>
      </c>
      <c r="I22" s="11">
        <f>VLOOKUP(B22,EBITDA!B:O,8,FALSE)</f>
        <v>1542000</v>
      </c>
      <c r="J22" s="11">
        <f>VLOOKUP(B22,EQIT!B:O,8,FALSE)</f>
        <v>1088000</v>
      </c>
      <c r="K22" s="11">
        <f>VLOOKUP(B22,DEBT!B:O,8,FALSE)</f>
        <v>3084000</v>
      </c>
      <c r="L22" s="11">
        <f>VLOOKUP(B22,REV!B:O,8,FALSE)</f>
        <v>7719000</v>
      </c>
      <c r="M22" s="11">
        <f>VLOOKUP(B22,RoA!B:O,8,FALSE)</f>
        <v>13.23</v>
      </c>
      <c r="N22" s="11">
        <f>VLOOKUP(B22,RoE!B:O,8,FALSE)</f>
        <v>79.05</v>
      </c>
      <c r="O22" s="11">
        <f>VLOOKUP(B22,ASSET!B:P,8,FALSE)</f>
        <v>6815000</v>
      </c>
      <c r="P22" s="11">
        <f>VLOOKUP(B22,MCAP!B:P,8,FALSE)</f>
        <v>10636800</v>
      </c>
      <c r="Q22" s="11">
        <f>VLOOKUP(B22,MB!B:O,8,FALSE)</f>
        <v>11.14</v>
      </c>
    </row>
    <row r="23" spans="1:17" x14ac:dyDescent="0.3">
      <c r="A23" s="20" t="s">
        <v>150</v>
      </c>
      <c r="B23" s="20">
        <v>905801</v>
      </c>
      <c r="C23" s="21">
        <f>VLOOKUP(B23,'[2]ESGC PORTFOLIO'!B:M,$C$2,FALSE)</f>
        <v>50.796316549512603</v>
      </c>
      <c r="D23" s="21" t="str">
        <f t="shared" si="0"/>
        <v>B</v>
      </c>
      <c r="E23" s="21">
        <f>VLOOKUP(B23,ESG!A:M,$E$2,FALSE)</f>
        <v>89.347735139841504</v>
      </c>
      <c r="F23" s="11" t="b">
        <f t="shared" si="1"/>
        <v>0</v>
      </c>
      <c r="G23" s="13" t="str">
        <f t="shared" si="2"/>
        <v>A</v>
      </c>
      <c r="H23" s="11">
        <f>VLOOKUP(B23,NI!C:P,8,FALSE)</f>
        <v>1798300</v>
      </c>
      <c r="I23" s="11">
        <f>VLOOKUP(B23,EBITDA!B:O,8,FALSE)</f>
        <v>3242700</v>
      </c>
      <c r="J23" s="11">
        <f>VLOOKUP(B23,EQIT!B:O,8,FALSE)</f>
        <v>6365500</v>
      </c>
      <c r="K23" s="11">
        <f>VLOOKUP(B23,DEBT!B:O,8,FALSE)</f>
        <v>6885100</v>
      </c>
      <c r="L23" s="11">
        <f>VLOOKUP(B23,REV!B:O,8,FALSE)</f>
        <v>14880200</v>
      </c>
      <c r="M23" s="11">
        <f>VLOOKUP(B23,RoA!B:O,8,FALSE)</f>
        <v>11.12</v>
      </c>
      <c r="N23" s="11">
        <f>VLOOKUP(B23,RoE!B:O,8,FALSE)</f>
        <v>30.56</v>
      </c>
      <c r="O23" s="11">
        <f>VLOOKUP(B23,ASSET!B:P,8,FALSE)</f>
        <v>18674500</v>
      </c>
      <c r="P23" s="11">
        <f>VLOOKUP(B23,MCAP!B:P,8,FALSE)</f>
        <v>26056368</v>
      </c>
      <c r="Q23" s="11">
        <f>VLOOKUP(B23,MB!B:O,8,FALSE)</f>
        <v>3.76</v>
      </c>
    </row>
    <row r="24" spans="1:17" x14ac:dyDescent="0.3">
      <c r="A24" s="20" t="s">
        <v>294</v>
      </c>
      <c r="B24" s="20">
        <v>326143</v>
      </c>
      <c r="C24" s="21">
        <f>VLOOKUP(B24,'[2]ESGC PORTFOLIO'!B:M,$C$2,FALSE)</f>
        <v>53.244470884658398</v>
      </c>
      <c r="D24" s="21" t="str">
        <f t="shared" si="0"/>
        <v>B</v>
      </c>
      <c r="E24" s="21">
        <f>VLOOKUP(B24,ESG!A:M,$E$2,FALSE)</f>
        <v>92.127239641657297</v>
      </c>
      <c r="F24" s="11" t="b">
        <f t="shared" si="1"/>
        <v>0</v>
      </c>
      <c r="G24" s="13" t="str">
        <f t="shared" si="2"/>
        <v>A</v>
      </c>
      <c r="H24" s="11">
        <f>VLOOKUP(B24,NI!C:P,8,FALSE)</f>
        <v>1245700</v>
      </c>
      <c r="I24" s="11">
        <f>VLOOKUP(B24,EBITDA!B:O,8,FALSE)</f>
        <v>2220700</v>
      </c>
      <c r="J24" s="11">
        <f>VLOOKUP(B24,EQIT!B:O,8,FALSE)</f>
        <v>4384900</v>
      </c>
      <c r="K24" s="11">
        <f>VLOOKUP(B24,DEBT!B:O,8,FALSE)</f>
        <v>550900</v>
      </c>
      <c r="L24" s="11">
        <f>VLOOKUP(B24,REV!B:O,8,FALSE)</f>
        <v>11700400</v>
      </c>
      <c r="M24" s="11">
        <f>VLOOKUP(B24,RoA!B:O,8,FALSE)</f>
        <v>18.920000000000002</v>
      </c>
      <c r="N24" s="11">
        <f>VLOOKUP(B24,RoE!B:O,8,FALSE)</f>
        <v>30.91</v>
      </c>
      <c r="O24" s="11">
        <f>VLOOKUP(B24,ASSET!B:P,8,FALSE)</f>
        <v>7204100</v>
      </c>
      <c r="P24" s="11">
        <f>VLOOKUP(B24,MCAP!B:P,8,FALSE)</f>
        <v>34268248</v>
      </c>
      <c r="Q24" s="11">
        <f>VLOOKUP(B24,MB!B:O,8,FALSE)</f>
        <v>6.99</v>
      </c>
    </row>
    <row r="25" spans="1:17" x14ac:dyDescent="0.3">
      <c r="A25" s="20" t="s">
        <v>298</v>
      </c>
      <c r="B25" s="20">
        <v>541900</v>
      </c>
      <c r="C25" s="21">
        <f>VLOOKUP(B25,'[2]ESGC PORTFOLIO'!B:M,$C$2,FALSE)</f>
        <v>52.328862026812601</v>
      </c>
      <c r="D25" s="21" t="str">
        <f t="shared" si="0"/>
        <v>B</v>
      </c>
      <c r="E25" s="21">
        <f>VLOOKUP(B25,ESG!A:M,$E$2,FALSE)</f>
        <v>88.638306577897197</v>
      </c>
      <c r="F25" s="11" t="b">
        <f t="shared" si="1"/>
        <v>0</v>
      </c>
      <c r="G25" s="13" t="str">
        <f t="shared" si="2"/>
        <v>A</v>
      </c>
      <c r="H25" s="11">
        <f>VLOOKUP(B25,NI!C:P,8,FALSE)</f>
        <v>597000</v>
      </c>
      <c r="I25" s="11">
        <f>VLOOKUP(B25,EBITDA!B:O,8,FALSE)</f>
        <v>1519000</v>
      </c>
      <c r="J25" s="11">
        <f>VLOOKUP(B25,EQIT!B:O,8,FALSE)</f>
        <v>4528000</v>
      </c>
      <c r="K25" s="11">
        <f>VLOOKUP(B25,DEBT!B:O,8,FALSE)</f>
        <v>2583000</v>
      </c>
      <c r="L25" s="11">
        <f>VLOOKUP(B25,REV!B:O,8,FALSE)</f>
        <v>6190000</v>
      </c>
      <c r="M25" s="11">
        <f>VLOOKUP(B25,RoA!B:O,8,FALSE)</f>
        <v>5.76</v>
      </c>
      <c r="N25" s="11">
        <f>VLOOKUP(B25,RoE!B:O,8,FALSE)</f>
        <v>13.16</v>
      </c>
      <c r="O25" s="11">
        <f>VLOOKUP(B25,ASSET!B:P,8,FALSE)</f>
        <v>12719000</v>
      </c>
      <c r="P25" s="11">
        <f>VLOOKUP(B25,MCAP!B:P,8,FALSE)</f>
        <v>11862700</v>
      </c>
      <c r="Q25" s="11">
        <f>VLOOKUP(B25,MB!B:O,8,FALSE)</f>
        <v>2.52</v>
      </c>
    </row>
    <row r="26" spans="1:17" x14ac:dyDescent="0.3">
      <c r="A26" s="20" t="s">
        <v>304</v>
      </c>
      <c r="B26" s="20">
        <v>905061</v>
      </c>
      <c r="C26" s="21">
        <f>VLOOKUP(B26,'[2]ESGC PORTFOLIO'!B:M,$C$2,FALSE)</f>
        <v>53.400836074561397</v>
      </c>
      <c r="D26" s="21" t="str">
        <f t="shared" si="0"/>
        <v>B</v>
      </c>
      <c r="E26" s="21">
        <f>VLOOKUP(B26,ESG!A:M,$E$2,FALSE)</f>
        <v>92.218338815789394</v>
      </c>
      <c r="F26" s="11" t="b">
        <f t="shared" si="1"/>
        <v>0</v>
      </c>
      <c r="G26" s="13" t="str">
        <f t="shared" si="2"/>
        <v>A</v>
      </c>
      <c r="H26" s="11">
        <f>VLOOKUP(B26,NI!C:P,8,FALSE)</f>
        <v>2201000</v>
      </c>
      <c r="I26" s="11">
        <f>VLOOKUP(B26,EBITDA!B:O,8,FALSE)</f>
        <v>4012000</v>
      </c>
      <c r="J26" s="11">
        <f>VLOOKUP(B26,EQIT!B:O,8,FALSE)</f>
        <v>10952000</v>
      </c>
      <c r="K26" s="11">
        <f>VLOOKUP(B26,DEBT!B:O,8,FALSE)</f>
        <v>5592000</v>
      </c>
      <c r="L26" s="11">
        <f>VLOOKUP(B26,REV!B:O,8,FALSE)</f>
        <v>13735000</v>
      </c>
      <c r="M26" s="11">
        <f>VLOOKUP(B26,RoA!B:O,8,FALSE)</f>
        <v>13.65</v>
      </c>
      <c r="N26" s="11">
        <f>VLOOKUP(B26,RoE!B:O,8,FALSE)</f>
        <v>20.58</v>
      </c>
      <c r="O26" s="11">
        <f>VLOOKUP(B26,ASSET!B:P,8,FALSE)</f>
        <v>20176000</v>
      </c>
      <c r="P26" s="11">
        <f>VLOOKUP(B26,MCAP!B:P,8,FALSE)</f>
        <v>33170809</v>
      </c>
      <c r="Q26" s="11">
        <f>VLOOKUP(B26,MB!B:O,8,FALSE)</f>
        <v>2.91</v>
      </c>
    </row>
    <row r="27" spans="1:17" x14ac:dyDescent="0.3">
      <c r="A27" s="20" t="s">
        <v>343</v>
      </c>
      <c r="B27" s="20">
        <v>905284</v>
      </c>
      <c r="C27" s="21">
        <f>VLOOKUP(B27,'[2]ESGC PORTFOLIO'!B:M,$C$2,FALSE)</f>
        <v>56.303456111893198</v>
      </c>
      <c r="D27" s="21" t="str">
        <f t="shared" si="0"/>
        <v>B</v>
      </c>
      <c r="E27" s="21">
        <f>VLOOKUP(B27,ESG!A:M,$E$2,FALSE)</f>
        <v>81.724559282610002</v>
      </c>
      <c r="F27" s="11" t="b">
        <f t="shared" si="1"/>
        <v>0</v>
      </c>
      <c r="G27" s="13" t="str">
        <f t="shared" si="2"/>
        <v>A</v>
      </c>
      <c r="H27" s="11">
        <f>VLOOKUP(B27,NI!C:P,8,FALSE)</f>
        <v>1271000</v>
      </c>
      <c r="I27" s="11">
        <f>VLOOKUP(B27,EBITDA!B:O,8,FALSE)</f>
        <v>3294000</v>
      </c>
      <c r="J27" s="11">
        <f>VLOOKUP(B27,EQIT!B:O,8,FALSE)</f>
        <v>11876000</v>
      </c>
      <c r="K27" s="11">
        <f>VLOOKUP(B27,DEBT!B:O,8,FALSE)</f>
        <v>8633000</v>
      </c>
      <c r="L27" s="11">
        <f>VLOOKUP(B27,REV!B:O,8,FALSE)</f>
        <v>22626000</v>
      </c>
      <c r="M27" s="11">
        <f>VLOOKUP(B27,RoA!B:O,8,FALSE)</f>
        <v>5.4</v>
      </c>
      <c r="N27" s="11">
        <f>VLOOKUP(B27,RoE!B:O,8,FALSE)</f>
        <v>10.64</v>
      </c>
      <c r="O27" s="11">
        <f>VLOOKUP(B27,ASSET!B:P,8,FALSE)</f>
        <v>29444000</v>
      </c>
      <c r="P27" s="11">
        <f>VLOOKUP(B27,MCAP!B:P,8,FALSE)</f>
        <v>10645234</v>
      </c>
      <c r="Q27" s="11">
        <f>VLOOKUP(B27,MB!B:O,8,FALSE)</f>
        <v>0.92</v>
      </c>
    </row>
    <row r="28" spans="1:17" x14ac:dyDescent="0.3">
      <c r="A28" s="20" t="s">
        <v>1</v>
      </c>
      <c r="B28" s="20">
        <v>916328</v>
      </c>
      <c r="C28" s="21">
        <f>VLOOKUP(B28,'[2]ESGC PORTFOLIO'!B:M,$C$2,FALSE)</f>
        <v>39.468559278506198</v>
      </c>
      <c r="D28" s="21" t="str">
        <f t="shared" si="0"/>
        <v>C</v>
      </c>
      <c r="E28" s="21">
        <f>VLOOKUP(B28,ESG!A:M,$E$2,FALSE)</f>
        <v>78.190849900296101</v>
      </c>
      <c r="F28" s="11" t="b">
        <f t="shared" si="1"/>
        <v>0</v>
      </c>
      <c r="G28" s="13" t="str">
        <f t="shared" si="2"/>
        <v>A</v>
      </c>
      <c r="H28" s="11">
        <f>VLOOKUP(B28,NI!C:P,8,FALSE)</f>
        <v>4728449</v>
      </c>
      <c r="I28" s="11">
        <f>VLOOKUP(B28,EBITDA!B:O,8,FALSE)</f>
        <v>9260677</v>
      </c>
      <c r="J28" s="11">
        <f>VLOOKUP(B28,EQIT!B:O,8,FALSE)</f>
        <v>24439833</v>
      </c>
      <c r="K28" s="11">
        <f>VLOOKUP(B28,DEBT!B:O,8,FALSE)</f>
        <v>14734577</v>
      </c>
      <c r="L28" s="11">
        <f>VLOOKUP(B28,REV!B:O,8,FALSE)</f>
        <v>38851259</v>
      </c>
      <c r="M28" s="11">
        <f>VLOOKUP(B28,RoA!B:O,8,FALSE)</f>
        <v>9.1999999999999993</v>
      </c>
      <c r="N28" s="11">
        <f>VLOOKUP(B28,RoE!B:O,8,FALSE)</f>
        <v>20.07</v>
      </c>
      <c r="O28" s="11">
        <f>VLOOKUP(B28,ASSET!B:P,8,FALSE)</f>
        <v>58313970</v>
      </c>
      <c r="P28" s="11">
        <f>VLOOKUP(B28,MCAP!B:P,8,FALSE)</f>
        <v>88302401</v>
      </c>
      <c r="Q28" s="11">
        <f>VLOOKUP(B28,MB!B:O,8,FALSE)</f>
        <v>3.36</v>
      </c>
    </row>
    <row r="29" spans="1:17" x14ac:dyDescent="0.3">
      <c r="A29" s="20" t="s">
        <v>15</v>
      </c>
      <c r="B29" s="20">
        <v>322677</v>
      </c>
      <c r="C29" s="21">
        <f>VLOOKUP(B29,'[2]ESGC PORTFOLIO'!B:M,$C$2,FALSE)</f>
        <v>48.8395074224021</v>
      </c>
      <c r="D29" s="21" t="str">
        <f t="shared" si="0"/>
        <v>C</v>
      </c>
      <c r="E29" s="21">
        <f>VLOOKUP(B29,ESG!A:M,$E$2,FALSE)</f>
        <v>87.345681511471</v>
      </c>
      <c r="F29" s="11" t="b">
        <f t="shared" si="1"/>
        <v>0</v>
      </c>
      <c r="G29" s="13" t="str">
        <f t="shared" si="2"/>
        <v>A</v>
      </c>
      <c r="H29" s="11">
        <f>VLOOKUP(B29,NI!C:P,8,FALSE)</f>
        <v>788000</v>
      </c>
      <c r="I29" s="11">
        <f>VLOOKUP(B29,EBITDA!B:O,8,FALSE)</f>
        <v>1491000</v>
      </c>
      <c r="J29" s="11">
        <f>VLOOKUP(B29,EQIT!B:O,8,FALSE)</f>
        <v>17311000</v>
      </c>
      <c r="K29" s="11">
        <f>VLOOKUP(B29,DEBT!B:O,8,FALSE)</f>
        <v>5908000</v>
      </c>
      <c r="L29" s="11">
        <f>VLOOKUP(B29,REV!B:O,8,FALSE)</f>
        <v>33162000</v>
      </c>
      <c r="M29" s="11">
        <f>VLOOKUP(B29,RoA!B:O,8,FALSE)</f>
        <v>0.8</v>
      </c>
      <c r="N29" s="11">
        <f>VLOOKUP(B29,RoE!B:O,8,FALSE)</f>
        <v>4.45</v>
      </c>
      <c r="O29" s="11">
        <f>VLOOKUP(B29,ASSET!B:P,8,FALSE)</f>
        <v>125043000</v>
      </c>
      <c r="P29" s="11">
        <f>VLOOKUP(B29,MCAP!B:P,8,FALSE)</f>
        <v>13732410</v>
      </c>
      <c r="Q29" s="11">
        <f>VLOOKUP(B29,MB!B:O,8,FALSE)</f>
        <v>0.73</v>
      </c>
    </row>
    <row r="30" spans="1:17" x14ac:dyDescent="0.3">
      <c r="A30" s="20" t="s">
        <v>21</v>
      </c>
      <c r="B30" s="20">
        <v>906156</v>
      </c>
      <c r="C30" s="21">
        <f>VLOOKUP(B30,'[2]ESGC PORTFOLIO'!B:M,$C$2,FALSE)</f>
        <v>41.1420529465966</v>
      </c>
      <c r="D30" s="21" t="str">
        <f t="shared" si="0"/>
        <v>C</v>
      </c>
      <c r="E30" s="21">
        <f>VLOOKUP(B30,ESG!A:M,$E$2,FALSE)</f>
        <v>75.795556274872695</v>
      </c>
      <c r="F30" s="11" t="b">
        <f t="shared" si="1"/>
        <v>0</v>
      </c>
      <c r="G30" s="13" t="str">
        <f t="shared" si="2"/>
        <v>A</v>
      </c>
      <c r="H30" s="11">
        <f>VLOOKUP(B30,NI!C:P,8,FALSE)</f>
        <v>4877000</v>
      </c>
      <c r="I30" s="11">
        <f>VLOOKUP(B30,EBITDA!B:O,8,FALSE)</f>
        <v>10194000</v>
      </c>
      <c r="J30" s="11">
        <f>VLOOKUP(B30,EQIT!B:O,8,FALSE)</f>
        <v>18794000</v>
      </c>
      <c r="K30" s="11">
        <f>VLOOKUP(B30,DEBT!B:O,8,FALSE)</f>
        <v>66085000</v>
      </c>
      <c r="L30" s="11">
        <f>VLOOKUP(B30,REV!B:O,8,FALSE)</f>
        <v>32282000</v>
      </c>
      <c r="M30" s="11">
        <f>VLOOKUP(B30,RoA!B:O,8,FALSE)</f>
        <v>4.3499999999999996</v>
      </c>
      <c r="N30" s="11">
        <f>VLOOKUP(B30,RoE!B:O,8,FALSE)</f>
        <v>27.85</v>
      </c>
      <c r="O30" s="11">
        <f>VLOOKUP(B30,ASSET!B:P,8,FALSE)</f>
        <v>150462000</v>
      </c>
      <c r="P30" s="11">
        <f>VLOOKUP(B30,MCAP!B:P,8,FALSE)</f>
        <v>54905880</v>
      </c>
      <c r="Q30" s="11">
        <f>VLOOKUP(B30,MB!B:O,8,FALSE)</f>
        <v>3.13</v>
      </c>
    </row>
    <row r="31" spans="1:17" x14ac:dyDescent="0.3">
      <c r="A31" s="20" t="s">
        <v>29</v>
      </c>
      <c r="B31" s="20" t="s">
        <v>354</v>
      </c>
      <c r="C31" s="21">
        <f>VLOOKUP(B31,'[2]ESGC PORTFOLIO'!B:M,$C$2,FALSE)</f>
        <v>41.047250337381897</v>
      </c>
      <c r="D31" s="21" t="str">
        <f t="shared" si="0"/>
        <v>C</v>
      </c>
      <c r="E31" s="21">
        <f>VLOOKUP(B31,ESG!A:M,$E$2,FALSE)</f>
        <v>80.427834008097093</v>
      </c>
      <c r="F31" s="11" t="b">
        <f t="shared" si="1"/>
        <v>0</v>
      </c>
      <c r="G31" s="13" t="str">
        <f t="shared" si="2"/>
        <v>A</v>
      </c>
      <c r="H31" s="11">
        <f>VLOOKUP(B31,NI!C:P,8,FALSE)</f>
        <v>2646700</v>
      </c>
      <c r="I31" s="11">
        <f>VLOOKUP(B31,EBITDA!B:O,8,FALSE)</f>
        <v>5025400</v>
      </c>
      <c r="J31" s="11">
        <f>VLOOKUP(B31,EQIT!B:O,8,FALSE)</f>
        <v>22681300</v>
      </c>
      <c r="K31" s="11">
        <f>VLOOKUP(B31,DEBT!B:O,8,FALSE)</f>
        <v>9795400</v>
      </c>
      <c r="L31" s="11">
        <f>VLOOKUP(B31,REV!B:O,8,FALSE)</f>
        <v>60804000</v>
      </c>
      <c r="M31" s="11">
        <f>VLOOKUP(B31,RoA!B:O,8,FALSE)</f>
        <v>5.73</v>
      </c>
      <c r="N31" s="11">
        <f>VLOOKUP(B31,RoE!B:O,8,FALSE)</f>
        <v>11.53</v>
      </c>
      <c r="O31" s="11">
        <f>VLOOKUP(B31,ASSET!B:P,8,FALSE)</f>
        <v>52018800</v>
      </c>
      <c r="P31" s="11">
        <f>VLOOKUP(B31,MCAP!B:P,8,FALSE)</f>
        <v>22483440</v>
      </c>
      <c r="Q31" s="11">
        <f>VLOOKUP(B31,MB!B:O,8,FALSE)</f>
        <v>1.07</v>
      </c>
    </row>
    <row r="32" spans="1:17" x14ac:dyDescent="0.3">
      <c r="A32" s="20" t="s">
        <v>36</v>
      </c>
      <c r="B32" s="20">
        <v>905113</v>
      </c>
      <c r="C32" s="21">
        <f>VLOOKUP(B32,'[2]ESGC PORTFOLIO'!B:M,$C$2,FALSE)</f>
        <v>42.478178357683497</v>
      </c>
      <c r="D32" s="21" t="str">
        <f t="shared" si="0"/>
        <v>C</v>
      </c>
      <c r="E32" s="21">
        <f>VLOOKUP(B32,ESG!A:M,$E$2,FALSE)</f>
        <v>76.804182802323496</v>
      </c>
      <c r="F32" s="11" t="b">
        <f t="shared" si="1"/>
        <v>0</v>
      </c>
      <c r="G32" s="13" t="str">
        <f t="shared" si="2"/>
        <v>A</v>
      </c>
      <c r="H32" s="11">
        <f>VLOOKUP(B32,NI!C:P,8,FALSE)</f>
        <v>608000</v>
      </c>
      <c r="I32" s="11">
        <f>VLOOKUP(B32,EBITDA!B:O,8,FALSE)</f>
        <v>3086000</v>
      </c>
      <c r="J32" s="11">
        <f>VLOOKUP(B32,EQIT!B:O,8,FALSE)</f>
        <v>13789000</v>
      </c>
      <c r="K32" s="11">
        <f>VLOOKUP(B32,DEBT!B:O,8,FALSE)</f>
        <v>9371000</v>
      </c>
      <c r="L32" s="11">
        <f>VLOOKUP(B32,REV!B:O,8,FALSE)</f>
        <v>24944000</v>
      </c>
      <c r="M32" s="11">
        <f>VLOOKUP(B32,RoA!B:O,8,FALSE)</f>
        <v>2.67</v>
      </c>
      <c r="N32" s="11">
        <f>VLOOKUP(B32,RoE!B:O,8,FALSE)</f>
        <v>4.45</v>
      </c>
      <c r="O32" s="11">
        <f>VLOOKUP(B32,ASSET!B:P,8,FALSE)</f>
        <v>36574000</v>
      </c>
      <c r="P32" s="11">
        <f>VLOOKUP(B32,MCAP!B:P,8,FALSE)</f>
        <v>9207164</v>
      </c>
      <c r="Q32" s="11">
        <f>VLOOKUP(B32,MB!B:O,8,FALSE)</f>
        <v>0.87</v>
      </c>
    </row>
    <row r="33" spans="1:17" x14ac:dyDescent="0.3">
      <c r="A33" s="20" t="s">
        <v>38</v>
      </c>
      <c r="B33" s="20">
        <v>945388</v>
      </c>
      <c r="C33" s="21">
        <f>VLOOKUP(B33,'[2]ESGC PORTFOLIO'!B:M,$C$2,FALSE)</f>
        <v>38.099018804162299</v>
      </c>
      <c r="D33" s="21" t="str">
        <f t="shared" si="0"/>
        <v>C</v>
      </c>
      <c r="E33" s="21">
        <f>VLOOKUP(B33,ESG!A:M,$E$2,FALSE)</f>
        <v>75.784814467828795</v>
      </c>
      <c r="F33" s="11" t="b">
        <f t="shared" si="1"/>
        <v>0</v>
      </c>
      <c r="G33" s="13" t="str">
        <f t="shared" si="2"/>
        <v>A</v>
      </c>
      <c r="H33" s="11">
        <f>VLOOKUP(B33,NI!C:P,8,FALSE)</f>
        <v>3944000</v>
      </c>
      <c r="I33" s="11">
        <f>VLOOKUP(B33,EBITDA!B:O,8,FALSE)</f>
        <v>27821000</v>
      </c>
      <c r="J33" s="11">
        <f>VLOOKUP(B33,EQIT!B:O,8,FALSE)</f>
        <v>105534000</v>
      </c>
      <c r="K33" s="11">
        <f>VLOOKUP(B33,DEBT!B:O,8,FALSE)</f>
        <v>64753000</v>
      </c>
      <c r="L33" s="11">
        <f>VLOOKUP(B33,REV!B:O,8,FALSE)</f>
        <v>126723000</v>
      </c>
      <c r="M33" s="11">
        <f>VLOOKUP(B33,RoA!B:O,8,FALSE)</f>
        <v>2.31</v>
      </c>
      <c r="N33" s="11">
        <f>VLOOKUP(B33,RoE!B:O,8,FALSE)</f>
        <v>3.63</v>
      </c>
      <c r="O33" s="11">
        <f>VLOOKUP(B33,ASSET!B:P,8,FALSE)</f>
        <v>270344000</v>
      </c>
      <c r="P33" s="11">
        <f>VLOOKUP(B33,MCAP!B:P,8,FALSE)</f>
        <v>179217719</v>
      </c>
      <c r="Q33" s="11">
        <f>VLOOKUP(B33,MB!B:O,8,FALSE)</f>
        <v>1.62</v>
      </c>
    </row>
    <row r="34" spans="1:17" x14ac:dyDescent="0.3">
      <c r="A34" s="20" t="s">
        <v>39</v>
      </c>
      <c r="B34" s="20">
        <v>702259</v>
      </c>
      <c r="C34" s="21">
        <f>VLOOKUP(B34,'[2]ESGC PORTFOLIO'!B:M,$C$2,FALSE)</f>
        <v>47.024626703575301</v>
      </c>
      <c r="D34" s="21" t="str">
        <f t="shared" si="0"/>
        <v>C</v>
      </c>
      <c r="E34" s="21">
        <f>VLOOKUP(B34,ESG!A:M,$E$2,FALSE)</f>
        <v>78.029835931422497</v>
      </c>
      <c r="F34" s="11" t="b">
        <f t="shared" si="1"/>
        <v>0</v>
      </c>
      <c r="G34" s="13" t="str">
        <f t="shared" si="2"/>
        <v>A</v>
      </c>
      <c r="H34" s="11">
        <f>VLOOKUP(B34,NI!C:P,8,FALSE)</f>
        <v>285300</v>
      </c>
      <c r="I34" s="11">
        <f>VLOOKUP(B34,EBITDA!B:O,8,FALSE)</f>
        <v>478400</v>
      </c>
      <c r="J34" s="11">
        <f>VLOOKUP(B34,EQIT!B:O,8,FALSE)</f>
        <v>1882900</v>
      </c>
      <c r="K34" s="11">
        <f>VLOOKUP(B34,DEBT!B:O,8,FALSE)</f>
        <v>0</v>
      </c>
      <c r="L34" s="11">
        <f>VLOOKUP(B34,REV!B:O,8,FALSE)</f>
        <v>2217500</v>
      </c>
      <c r="M34" s="11">
        <f>VLOOKUP(B34,RoA!B:O,8,FALSE)</f>
        <v>9.86</v>
      </c>
      <c r="N34" s="11">
        <f>VLOOKUP(B34,RoE!B:O,8,FALSE)</f>
        <v>16.34</v>
      </c>
      <c r="O34" s="11">
        <f>VLOOKUP(B34,ASSET!B:P,8,FALSE)</f>
        <v>3092000</v>
      </c>
      <c r="P34" s="11">
        <f>VLOOKUP(B34,MCAP!B:P,8,FALSE)</f>
        <v>6851547</v>
      </c>
      <c r="Q34" s="11">
        <f>VLOOKUP(B34,MB!B:O,8,FALSE)</f>
        <v>3.42</v>
      </c>
    </row>
    <row r="35" spans="1:17" x14ac:dyDescent="0.3">
      <c r="A35" s="20" t="s">
        <v>46</v>
      </c>
      <c r="B35" s="20">
        <v>923937</v>
      </c>
      <c r="C35" s="21">
        <f>VLOOKUP(B35,'[2]ESGC PORTFOLIO'!B:M,$C$2,FALSE)</f>
        <v>40.568898805533898</v>
      </c>
      <c r="D35" s="21" t="str">
        <f t="shared" si="0"/>
        <v>C</v>
      </c>
      <c r="E35" s="21">
        <f>VLOOKUP(B35,ESG!A:M,$E$2,FALSE)</f>
        <v>80.972234697160602</v>
      </c>
      <c r="F35" s="11" t="b">
        <f t="shared" si="1"/>
        <v>0</v>
      </c>
      <c r="G35" s="13" t="str">
        <f t="shared" si="2"/>
        <v>A</v>
      </c>
      <c r="H35" s="11">
        <f>VLOOKUP(B35,NI!C:P,8,FALSE)</f>
        <v>84000</v>
      </c>
      <c r="I35" s="11">
        <f>VLOOKUP(B35,EBITDA!B:O,8,FALSE)</f>
        <v>6193000</v>
      </c>
      <c r="J35" s="11">
        <f>VLOOKUP(B35,EQIT!B:O,8,FALSE)</f>
        <v>211371000</v>
      </c>
      <c r="K35" s="11">
        <f>VLOOKUP(B35,DEBT!B:O,8,FALSE)</f>
        <v>622827000</v>
      </c>
      <c r="L35" s="11">
        <f>VLOOKUP(B35,REV!B:O,8,FALSE)</f>
        <v>107242000</v>
      </c>
      <c r="M35" s="11">
        <f>VLOOKUP(B35,RoA!B:O,8,FALSE)</f>
        <v>0.42</v>
      </c>
      <c r="N35" s="11">
        <f>VLOOKUP(B35,RoE!B:O,8,FALSE)</f>
        <v>0.04</v>
      </c>
      <c r="O35" s="11">
        <f>VLOOKUP(B35,ASSET!B:P,8,FALSE)</f>
        <v>2097047000</v>
      </c>
      <c r="P35" s="11">
        <f>VLOOKUP(B35,MCAP!B:P,8,FALSE)</f>
        <v>58579815</v>
      </c>
      <c r="Q35" s="11">
        <f>VLOOKUP(B35,MB!B:O,8,FALSE)</f>
        <v>0.33</v>
      </c>
    </row>
    <row r="36" spans="1:17" x14ac:dyDescent="0.3">
      <c r="A36" s="20" t="s">
        <v>48</v>
      </c>
      <c r="B36" s="20">
        <v>916365</v>
      </c>
      <c r="C36" s="21">
        <f>VLOOKUP(B36,'[2]ESGC PORTFOLIO'!B:M,$C$2,FALSE)</f>
        <v>45.040519722294398</v>
      </c>
      <c r="D36" s="21" t="str">
        <f t="shared" si="0"/>
        <v>C</v>
      </c>
      <c r="E36" s="21">
        <f>VLOOKUP(B36,ESG!A:M,$E$2,FALSE)</f>
        <v>83.049789444588896</v>
      </c>
      <c r="F36" s="11" t="b">
        <f t="shared" si="1"/>
        <v>0</v>
      </c>
      <c r="G36" s="13" t="str">
        <f t="shared" si="2"/>
        <v>A</v>
      </c>
      <c r="H36" s="11">
        <f>VLOOKUP(B36,NI!C:P,8,FALSE)</f>
        <v>2224000</v>
      </c>
      <c r="I36" s="11">
        <f>VLOOKUP(B36,EBITDA!B:O,8,FALSE)</f>
        <v>3637000</v>
      </c>
      <c r="J36" s="11">
        <f>VLOOKUP(B36,EQIT!B:O,8,FALSE)</f>
        <v>6585000</v>
      </c>
      <c r="K36" s="11">
        <f>VLOOKUP(B36,DEBT!B:O,8,FALSE)</f>
        <v>5195000</v>
      </c>
      <c r="L36" s="11">
        <f>VLOOKUP(B36,REV!B:O,8,FALSE)</f>
        <v>13895000</v>
      </c>
      <c r="M36" s="11">
        <f>VLOOKUP(B36,RoA!B:O,8,FALSE)</f>
        <v>13.55</v>
      </c>
      <c r="N36" s="11">
        <f>VLOOKUP(B36,RoE!B:O,8,FALSE)</f>
        <v>33.82</v>
      </c>
      <c r="O36" s="11">
        <f>VLOOKUP(B36,ASSET!B:P,8,FALSE)</f>
        <v>17950000</v>
      </c>
      <c r="P36" s="11">
        <f>VLOOKUP(B36,MCAP!B:P,8,FALSE)</f>
        <v>27756820</v>
      </c>
      <c r="Q36" s="11">
        <f>VLOOKUP(B36,MB!B:O,8,FALSE)</f>
        <v>4.87</v>
      </c>
    </row>
    <row r="37" spans="1:17" x14ac:dyDescent="0.3">
      <c r="A37" s="20" t="s">
        <v>67</v>
      </c>
      <c r="B37" s="20" t="s">
        <v>356</v>
      </c>
      <c r="C37" s="21">
        <f>VLOOKUP(B37,'[2]ESGC PORTFOLIO'!B:M,$C$2,FALSE)</f>
        <v>43.814878957323899</v>
      </c>
      <c r="D37" s="21" t="str">
        <f t="shared" si="0"/>
        <v>C</v>
      </c>
      <c r="E37" s="21">
        <f>VLOOKUP(B37,ESG!A:M,$E$2,FALSE)</f>
        <v>85.580577586779</v>
      </c>
      <c r="F37" s="11" t="b">
        <f t="shared" si="1"/>
        <v>0</v>
      </c>
      <c r="G37" s="13" t="str">
        <f t="shared" si="2"/>
        <v>A</v>
      </c>
      <c r="H37" s="11">
        <f>VLOOKUP(B37,NI!C:P,8,FALSE)</f>
        <v>239162</v>
      </c>
      <c r="I37" s="11">
        <f>VLOOKUP(B37,EBITDA!B:O,8,FALSE)</f>
        <v>589081</v>
      </c>
      <c r="J37" s="11">
        <f>VLOOKUP(B37,EQIT!B:O,8,FALSE)</f>
        <v>1151481</v>
      </c>
      <c r="K37" s="11">
        <f>VLOOKUP(B37,DEBT!B:O,8,FALSE)</f>
        <v>3583348</v>
      </c>
      <c r="L37" s="11">
        <f>VLOOKUP(B37,REV!B:O,8,FALSE)</f>
        <v>5905411</v>
      </c>
      <c r="M37" s="11">
        <f>VLOOKUP(B37,RoA!B:O,8,FALSE)</f>
        <v>5.43</v>
      </c>
      <c r="N37" s="11">
        <f>VLOOKUP(B37,RoE!B:O,8,FALSE)</f>
        <v>23.22</v>
      </c>
      <c r="O37" s="11">
        <f>VLOOKUP(B37,ASSET!B:P,8,FALSE)</f>
        <v>7219143</v>
      </c>
      <c r="P37" s="11">
        <f>VLOOKUP(B37,MCAP!B:P,8,FALSE)</f>
        <v>4991736</v>
      </c>
      <c r="Q37" s="11">
        <f>VLOOKUP(B37,MB!B:O,8,FALSE)</f>
        <v>3.96</v>
      </c>
    </row>
    <row r="38" spans="1:17" x14ac:dyDescent="0.3">
      <c r="A38" s="20" t="s">
        <v>73</v>
      </c>
      <c r="B38" s="20">
        <v>905024</v>
      </c>
      <c r="C38" s="21">
        <f>VLOOKUP(B38,'[2]ESGC PORTFOLIO'!B:M,$C$2,FALSE)</f>
        <v>41.268763721876397</v>
      </c>
      <c r="D38" s="21" t="str">
        <f t="shared" si="0"/>
        <v>C</v>
      </c>
      <c r="E38" s="21">
        <f>VLOOKUP(B38,ESG!A:M,$E$2,FALSE)</f>
        <v>81.293746349225501</v>
      </c>
      <c r="F38" s="11" t="b">
        <f t="shared" si="1"/>
        <v>0</v>
      </c>
      <c r="G38" s="13" t="str">
        <f t="shared" si="2"/>
        <v>A</v>
      </c>
      <c r="H38" s="11">
        <f>VLOOKUP(B38,NI!C:P,8,FALSE)</f>
        <v>26895000</v>
      </c>
      <c r="I38" s="11">
        <f>VLOOKUP(B38,EBITDA!B:O,8,FALSE)</f>
        <v>53182000</v>
      </c>
      <c r="J38" s="11">
        <f>VLOOKUP(B38,EQIT!B:O,8,FALSE)</f>
        <v>121382000</v>
      </c>
      <c r="K38" s="11">
        <f>VLOOKUP(B38,DEBT!B:O,8,FALSE)</f>
        <v>10152000</v>
      </c>
      <c r="L38" s="11">
        <f>VLOOKUP(B38,REV!B:O,8,FALSE)</f>
        <v>236541000</v>
      </c>
      <c r="M38" s="11">
        <f>VLOOKUP(B38,RoA!B:O,8,FALSE)</f>
        <v>13.72</v>
      </c>
      <c r="N38" s="11">
        <f>VLOOKUP(B38,RoE!B:O,8,FALSE)</f>
        <v>23.75</v>
      </c>
      <c r="O38" s="11">
        <f>VLOOKUP(B38,ASSET!B:P,8,FALSE)</f>
        <v>208250000</v>
      </c>
      <c r="P38" s="11">
        <f>VLOOKUP(B38,MCAP!B:P,8,FALSE)</f>
        <v>210796161</v>
      </c>
      <c r="Q38" s="11">
        <f>VLOOKUP(B38,MB!B:O,8,FALSE)</f>
        <v>1.61</v>
      </c>
    </row>
    <row r="39" spans="1:17" x14ac:dyDescent="0.3">
      <c r="A39" s="20" t="s">
        <v>79</v>
      </c>
      <c r="B39" s="20">
        <v>542868</v>
      </c>
      <c r="C39" s="21">
        <f>VLOOKUP(B39,'[2]ESGC PORTFOLIO'!B:M,$C$2,FALSE)</f>
        <v>48.547389871661402</v>
      </c>
      <c r="D39" s="21" t="str">
        <f t="shared" si="0"/>
        <v>C</v>
      </c>
      <c r="E39" s="21">
        <f>VLOOKUP(B39,ESG!A:M,$E$2,FALSE)</f>
        <v>85.190017838561005</v>
      </c>
      <c r="F39" s="11" t="b">
        <f t="shared" si="1"/>
        <v>0</v>
      </c>
      <c r="G39" s="13" t="str">
        <f t="shared" si="2"/>
        <v>A</v>
      </c>
      <c r="H39" s="11">
        <f>VLOOKUP(B39,NI!C:P,8,FALSE)</f>
        <v>6490000</v>
      </c>
      <c r="I39" s="11">
        <f>VLOOKUP(B39,EBITDA!B:O,8,FALSE)</f>
        <v>10938000</v>
      </c>
      <c r="J39" s="11">
        <f>VLOOKUP(B39,EQIT!B:O,8,FALSE)</f>
        <v>47226000</v>
      </c>
      <c r="K39" s="11">
        <f>VLOOKUP(B39,DEBT!B:O,8,FALSE)</f>
        <v>16822000</v>
      </c>
      <c r="L39" s="11">
        <f>VLOOKUP(B39,REV!B:O,8,FALSE)</f>
        <v>43218000</v>
      </c>
      <c r="M39" s="11">
        <f>VLOOKUP(B39,RoA!B:O,8,FALSE)</f>
        <v>8.4</v>
      </c>
      <c r="N39" s="11">
        <f>VLOOKUP(B39,RoE!B:O,8,FALSE)</f>
        <v>14.19</v>
      </c>
      <c r="O39" s="11">
        <f>VLOOKUP(B39,ASSET!B:P,8,FALSE)</f>
        <v>85231000</v>
      </c>
      <c r="P39" s="11">
        <f>VLOOKUP(B39,MCAP!B:P,8,FALSE)</f>
        <v>98264800</v>
      </c>
      <c r="Q39" s="11">
        <f>VLOOKUP(B39,MB!B:O,8,FALSE)</f>
        <v>1.73</v>
      </c>
    </row>
    <row r="40" spans="1:17" x14ac:dyDescent="0.3">
      <c r="A40" s="20" t="s">
        <v>80</v>
      </c>
      <c r="B40" s="20">
        <v>741344</v>
      </c>
      <c r="C40" s="21">
        <f>VLOOKUP(B40,'[2]ESGC PORTFOLIO'!B:M,$C$2,FALSE)</f>
        <v>39.863264806820901</v>
      </c>
      <c r="D40" s="21" t="str">
        <f t="shared" si="0"/>
        <v>C</v>
      </c>
      <c r="E40" s="21">
        <f>VLOOKUP(B40,ESG!A:M,$E$2,FALSE)</f>
        <v>79.229840871920004</v>
      </c>
      <c r="F40" s="11" t="b">
        <f t="shared" si="1"/>
        <v>0</v>
      </c>
      <c r="G40" s="13" t="str">
        <f t="shared" si="2"/>
        <v>A</v>
      </c>
      <c r="H40" s="11">
        <f>VLOOKUP(B40,NI!C:P,8,FALSE)</f>
        <v>10760000</v>
      </c>
      <c r="I40" s="11">
        <f>VLOOKUP(B40,EBITDA!B:O,8,FALSE)</f>
        <v>28021000</v>
      </c>
      <c r="J40" s="11">
        <f>VLOOKUP(B40,EQIT!B:O,8,FALSE)</f>
        <v>177494000</v>
      </c>
      <c r="K40" s="11">
        <f>VLOOKUP(B40,DEBT!B:O,8,FALSE)</f>
        <v>543483000</v>
      </c>
      <c r="L40" s="11">
        <f>VLOOKUP(B40,REV!B:O,8,FALSE)</f>
        <v>103310000</v>
      </c>
      <c r="M40" s="11">
        <f>VLOOKUP(B40,RoA!B:O,8,FALSE)</f>
        <v>0.98</v>
      </c>
      <c r="N40" s="11">
        <f>VLOOKUP(B40,RoE!B:O,8,FALSE)</f>
        <v>6.37</v>
      </c>
      <c r="O40" s="11">
        <f>VLOOKUP(B40,ASSET!B:P,8,FALSE)</f>
        <v>1818846000</v>
      </c>
      <c r="P40" s="11">
        <f>VLOOKUP(B40,MCAP!B:P,8,FALSE)</f>
        <v>76927236</v>
      </c>
      <c r="Q40" s="11">
        <f>VLOOKUP(B40,MB!B:O,8,FALSE)</f>
        <v>0.44</v>
      </c>
    </row>
    <row r="41" spans="1:17" x14ac:dyDescent="0.3">
      <c r="A41" s="20" t="s">
        <v>85</v>
      </c>
      <c r="B41" s="20">
        <v>904282</v>
      </c>
      <c r="C41" s="21">
        <f>VLOOKUP(B41,'[2]ESGC PORTFOLIO'!B:M,$C$2,FALSE)</f>
        <v>42.433419051878303</v>
      </c>
      <c r="D41" s="21" t="str">
        <f t="shared" si="0"/>
        <v>C</v>
      </c>
      <c r="E41" s="21">
        <f>VLOOKUP(B41,ESG!A:M,$E$2,FALSE)</f>
        <v>83.704047406082196</v>
      </c>
      <c r="F41" s="11" t="b">
        <f t="shared" si="1"/>
        <v>0</v>
      </c>
      <c r="G41" s="13" t="str">
        <f t="shared" si="2"/>
        <v>A</v>
      </c>
      <c r="H41" s="11">
        <f>VLOOKUP(B41,NI!C:P,8,FALSE)</f>
        <v>8572000</v>
      </c>
      <c r="I41" s="11">
        <f>VLOOKUP(B41,EBITDA!B:O,8,FALSE)</f>
        <v>13117000</v>
      </c>
      <c r="J41" s="11">
        <f>VLOOKUP(B41,EQIT!B:O,8,FALSE)</f>
        <v>31635000</v>
      </c>
      <c r="K41" s="11">
        <f>VLOOKUP(B41,DEBT!B:O,8,FALSE)</f>
        <v>28568000</v>
      </c>
      <c r="L41" s="11">
        <f>VLOOKUP(B41,REV!B:O,8,FALSE)</f>
        <v>46766000</v>
      </c>
      <c r="M41" s="11">
        <f>VLOOKUP(B41,RoA!B:O,8,FALSE)</f>
        <v>11.59</v>
      </c>
      <c r="N41" s="11">
        <f>VLOOKUP(B41,RoE!B:O,8,FALSE)</f>
        <v>27.37</v>
      </c>
      <c r="O41" s="11">
        <f>VLOOKUP(B41,ASSET!B:P,8,FALSE)</f>
        <v>79731000</v>
      </c>
      <c r="P41" s="11">
        <f>VLOOKUP(B41,MCAP!B:P,8,FALSE)</f>
        <v>158342110</v>
      </c>
      <c r="Q41" s="11">
        <f>VLOOKUP(B41,MB!B:O,8,FALSE)</f>
        <v>5.13</v>
      </c>
    </row>
    <row r="42" spans="1:17" x14ac:dyDescent="0.3">
      <c r="A42" s="20" t="s">
        <v>86</v>
      </c>
      <c r="B42" s="20">
        <v>906148</v>
      </c>
      <c r="C42" s="21">
        <f>VLOOKUP(B42,'[2]ESGC PORTFOLIO'!B:M,$C$2,FALSE)</f>
        <v>47.999887539361197</v>
      </c>
      <c r="D42" s="21" t="str">
        <f t="shared" si="0"/>
        <v>C</v>
      </c>
      <c r="E42" s="21">
        <f>VLOOKUP(B42,ESG!A:M,$E$2,FALSE)</f>
        <v>83.962738041685398</v>
      </c>
      <c r="F42" s="11" t="b">
        <f t="shared" si="1"/>
        <v>0</v>
      </c>
      <c r="G42" s="13" t="str">
        <f t="shared" si="2"/>
        <v>A</v>
      </c>
      <c r="H42" s="11">
        <f>VLOOKUP(B42,NI!C:P,8,FALSE)</f>
        <v>2431000</v>
      </c>
      <c r="I42" s="11">
        <f>VLOOKUP(B42,EBITDA!B:O,8,FALSE)</f>
        <v>4262000</v>
      </c>
      <c r="J42" s="11">
        <f>VLOOKUP(B42,EQIT!B:O,8,FALSE)</f>
        <v>2375000</v>
      </c>
      <c r="K42" s="11">
        <f>VLOOKUP(B42,DEBT!B:O,8,FALSE)</f>
        <v>4810000</v>
      </c>
      <c r="L42" s="11">
        <f>VLOOKUP(B42,REV!B:O,8,FALSE)</f>
        <v>16734000</v>
      </c>
      <c r="M42" s="11">
        <f>VLOOKUP(B42,RoA!B:O,8,FALSE)</f>
        <v>20.84</v>
      </c>
      <c r="N42" s="11">
        <f>VLOOKUP(B42,RoE!B:O,8,FALSE)</f>
        <v>96.28</v>
      </c>
      <c r="O42" s="11">
        <f>VLOOKUP(B42,ASSET!B:P,8,FALSE)</f>
        <v>12609000</v>
      </c>
      <c r="P42" s="11">
        <f>VLOOKUP(B42,MCAP!B:P,8,FALSE)</f>
        <v>44348870</v>
      </c>
      <c r="Q42" s="11">
        <f>VLOOKUP(B42,MB!B:O,8,FALSE)</f>
        <v>19.25</v>
      </c>
    </row>
    <row r="43" spans="1:17" x14ac:dyDescent="0.3">
      <c r="A43" s="20" t="s">
        <v>89</v>
      </c>
      <c r="B43" s="20">
        <v>929814</v>
      </c>
      <c r="C43" s="21">
        <f>VLOOKUP(B43,'[2]ESGC PORTFOLIO'!B:M,$C$2,FALSE)</f>
        <v>45.901157356749401</v>
      </c>
      <c r="D43" s="21" t="str">
        <f t="shared" si="0"/>
        <v>C</v>
      </c>
      <c r="E43" s="21">
        <f>VLOOKUP(B43,ESG!A:M,$E$2,FALSE)</f>
        <v>79.640152551336698</v>
      </c>
      <c r="F43" s="11" t="b">
        <f t="shared" si="1"/>
        <v>0</v>
      </c>
      <c r="G43" s="13" t="str">
        <f t="shared" si="2"/>
        <v>A</v>
      </c>
      <c r="H43" s="11">
        <f>VLOOKUP(B43,NI!C:P,8,FALSE)</f>
        <v>815100</v>
      </c>
      <c r="I43" s="11">
        <f>VLOOKUP(B43,EBITDA!B:O,8,FALSE)</f>
        <v>1805500</v>
      </c>
      <c r="J43" s="11">
        <f>VLOOKUP(B43,EQIT!B:O,8,FALSE)</f>
        <v>4701500</v>
      </c>
      <c r="K43" s="11">
        <f>VLOOKUP(B43,DEBT!B:O,8,FALSE)</f>
        <v>3233800</v>
      </c>
      <c r="L43" s="11">
        <f>VLOOKUP(B43,REV!B:O,8,FALSE)</f>
        <v>12303100</v>
      </c>
      <c r="M43" s="11">
        <f>VLOOKUP(B43,RoA!B:O,8,FALSE)</f>
        <v>8.2799999999999994</v>
      </c>
      <c r="N43" s="11">
        <f>VLOOKUP(B43,RoE!B:O,8,FALSE)</f>
        <v>16.940000000000001</v>
      </c>
      <c r="O43" s="11">
        <f>VLOOKUP(B43,ASSET!B:P,8,FALSE)</f>
        <v>11408700</v>
      </c>
      <c r="P43" s="11">
        <f>VLOOKUP(B43,MCAP!B:P,8,FALSE)</f>
        <v>10837049</v>
      </c>
      <c r="Q43" s="11">
        <f>VLOOKUP(B43,MB!B:O,8,FALSE)</f>
        <v>2.15</v>
      </c>
    </row>
    <row r="44" spans="1:17" x14ac:dyDescent="0.3">
      <c r="A44" s="20" t="s">
        <v>90</v>
      </c>
      <c r="B44" s="20">
        <v>901666</v>
      </c>
      <c r="C44" s="21">
        <f>VLOOKUP(B44,'[2]ESGC PORTFOLIO'!B:M,$C$2,FALSE)</f>
        <v>48.415099980864902</v>
      </c>
      <c r="D44" s="21" t="str">
        <f t="shared" si="0"/>
        <v>C</v>
      </c>
      <c r="E44" s="21">
        <f>VLOOKUP(B44,ESG!A:M,$E$2,FALSE)</f>
        <v>91.357563145809394</v>
      </c>
      <c r="F44" s="11" t="b">
        <f t="shared" si="1"/>
        <v>0</v>
      </c>
      <c r="G44" s="13" t="str">
        <f t="shared" si="2"/>
        <v>A</v>
      </c>
      <c r="H44" s="11">
        <f>VLOOKUP(B44,NI!C:P,8,FALSE)</f>
        <v>12436000</v>
      </c>
      <c r="I44" s="11">
        <f>VLOOKUP(B44,EBITDA!B:O,8,FALSE)</f>
        <v>27830000</v>
      </c>
      <c r="J44" s="11">
        <f>VLOOKUP(B44,EQIT!B:O,8,FALSE)</f>
        <v>65224000</v>
      </c>
      <c r="K44" s="11">
        <f>VLOOKUP(B44,DEBT!B:O,8,FALSE)</f>
        <v>23355000</v>
      </c>
      <c r="L44" s="11">
        <f>VLOOKUP(B44,REV!B:O,8,FALSE)</f>
        <v>230557000</v>
      </c>
      <c r="M44" s="11">
        <f>VLOOKUP(B44,RoA!B:O,8,FALSE)</f>
        <v>8.4499999999999993</v>
      </c>
      <c r="N44" s="11">
        <f>VLOOKUP(B44,RoE!B:O,8,FALSE)</f>
        <v>18.59</v>
      </c>
      <c r="O44" s="11">
        <f>VLOOKUP(B44,ASSET!B:P,8,FALSE)</f>
        <v>153047000</v>
      </c>
      <c r="P44" s="11">
        <f>VLOOKUP(B44,MCAP!B:P,8,FALSE)</f>
        <v>93686770</v>
      </c>
      <c r="Q44" s="11">
        <f>VLOOKUP(B44,MB!B:O,8,FALSE)</f>
        <v>1.41</v>
      </c>
    </row>
    <row r="45" spans="1:17" x14ac:dyDescent="0.3">
      <c r="A45" s="20" t="s">
        <v>98</v>
      </c>
      <c r="B45" s="20">
        <v>905966</v>
      </c>
      <c r="C45" s="21">
        <f>VLOOKUP(B45,'[2]ESGC PORTFOLIO'!B:M,$C$2,FALSE)</f>
        <v>43.61328125</v>
      </c>
      <c r="D45" s="21" t="str">
        <f t="shared" si="0"/>
        <v>C</v>
      </c>
      <c r="E45" s="21">
        <f>VLOOKUP(B45,ESG!A:M,$E$2,FALSE)</f>
        <v>75.9765625</v>
      </c>
      <c r="F45" s="11" t="b">
        <f t="shared" si="1"/>
        <v>0</v>
      </c>
      <c r="G45" s="13" t="str">
        <f t="shared" si="2"/>
        <v>A</v>
      </c>
      <c r="H45" s="11">
        <f>VLOOKUP(B45,NI!C:P,8,FALSE)</f>
        <v>1848000</v>
      </c>
      <c r="I45" s="11">
        <f>VLOOKUP(B45,EBITDA!B:O,8,FALSE)</f>
        <v>2624000</v>
      </c>
      <c r="J45" s="11">
        <f>VLOOKUP(B45,EQIT!B:O,8,FALSE)</f>
        <v>5492000</v>
      </c>
      <c r="K45" s="11">
        <f>VLOOKUP(B45,DEBT!B:O,8,FALSE)</f>
        <v>686000</v>
      </c>
      <c r="L45" s="11">
        <f>VLOOKUP(B45,REV!B:O,8,FALSE)</f>
        <v>18045000</v>
      </c>
      <c r="M45" s="11">
        <f>VLOOKUP(B45,RoA!B:O,8,FALSE)</f>
        <v>17.3</v>
      </c>
      <c r="N45" s="11">
        <f>VLOOKUP(B45,RoE!B:O,8,FALSE)</f>
        <v>36.369999999999997</v>
      </c>
      <c r="O45" s="11">
        <f>VLOOKUP(B45,ASSET!B:P,8,FALSE)</f>
        <v>11501000</v>
      </c>
      <c r="P45" s="11">
        <f>VLOOKUP(B45,MCAP!B:P,8,FALSE)</f>
        <v>16741404</v>
      </c>
      <c r="Q45" s="11">
        <f>VLOOKUP(B45,MB!B:O,8,FALSE)</f>
        <v>3.34</v>
      </c>
    </row>
    <row r="46" spans="1:17" x14ac:dyDescent="0.3">
      <c r="A46" s="20" t="s">
        <v>99</v>
      </c>
      <c r="B46" s="20">
        <v>912635</v>
      </c>
      <c r="C46" s="21">
        <f>VLOOKUP(B46,'[2]ESGC PORTFOLIO'!B:M,$C$2,FALSE)</f>
        <v>40.614237373910598</v>
      </c>
      <c r="D46" s="21" t="str">
        <f t="shared" si="0"/>
        <v>C</v>
      </c>
      <c r="E46" s="21">
        <f>VLOOKUP(B46,ESG!A:M,$E$2,FALSE)</f>
        <v>80.381017120702595</v>
      </c>
      <c r="F46" s="11" t="b">
        <f t="shared" si="1"/>
        <v>0</v>
      </c>
      <c r="G46" s="13" t="str">
        <f t="shared" si="2"/>
        <v>A</v>
      </c>
      <c r="H46" s="11">
        <f>VLOOKUP(B46,NI!C:P,8,FALSE)</f>
        <v>3461000</v>
      </c>
      <c r="I46" s="11">
        <f>VLOOKUP(B46,EBITDA!B:O,8,FALSE)</f>
        <v>7902000</v>
      </c>
      <c r="J46" s="11">
        <f>VLOOKUP(B46,EQIT!B:O,8,FALSE)</f>
        <v>38051000</v>
      </c>
      <c r="K46" s="11">
        <f>VLOOKUP(B46,DEBT!B:O,8,FALSE)</f>
        <v>10014000</v>
      </c>
      <c r="L46" s="11">
        <f>VLOOKUP(B46,REV!B:O,8,FALSE)</f>
        <v>107100000</v>
      </c>
      <c r="M46" s="11">
        <f>VLOOKUP(B46,RoA!B:O,8,FALSE)</f>
        <v>6.07</v>
      </c>
      <c r="N46" s="11">
        <f>VLOOKUP(B46,RoE!B:O,8,FALSE)</f>
        <v>9.14</v>
      </c>
      <c r="O46" s="11">
        <f>VLOOKUP(B46,ASSET!B:P,8,FALSE)</f>
        <v>64543000</v>
      </c>
      <c r="P46" s="11">
        <f>VLOOKUP(B46,MCAP!B:P,8,FALSE)</f>
        <v>52932440</v>
      </c>
      <c r="Q46" s="11">
        <f>VLOOKUP(B46,MB!B:O,8,FALSE)</f>
        <v>1.27</v>
      </c>
    </row>
    <row r="47" spans="1:17" x14ac:dyDescent="0.3">
      <c r="A47" s="20" t="s">
        <v>120</v>
      </c>
      <c r="B47" s="20">
        <v>921268</v>
      </c>
      <c r="C47" s="21">
        <f>VLOOKUP(B47,'[2]ESGC PORTFOLIO'!B:M,$C$2,FALSE)</f>
        <v>49.607170040485798</v>
      </c>
      <c r="D47" s="21" t="str">
        <f t="shared" si="0"/>
        <v>C</v>
      </c>
      <c r="E47" s="21">
        <f>VLOOKUP(B47,ESG!A:M,$E$2,FALSE)</f>
        <v>82.014340080971607</v>
      </c>
      <c r="F47" s="11" t="b">
        <f t="shared" si="1"/>
        <v>0</v>
      </c>
      <c r="G47" s="13" t="str">
        <f t="shared" si="2"/>
        <v>A</v>
      </c>
      <c r="H47" s="11">
        <f>VLOOKUP(B47,NI!C:P,8,FALSE)</f>
        <v>462500</v>
      </c>
      <c r="I47" s="11">
        <f>VLOOKUP(B47,EBITDA!B:O,8,FALSE)</f>
        <v>1147900</v>
      </c>
      <c r="J47" s="11">
        <f>VLOOKUP(B47,EQIT!B:O,8,FALSE)</f>
        <v>5666700</v>
      </c>
      <c r="K47" s="11">
        <f>VLOOKUP(B47,DEBT!B:O,8,FALSE)</f>
        <v>7636200</v>
      </c>
      <c r="L47" s="11">
        <f>VLOOKUP(B47,REV!B:O,8,FALSE)</f>
        <v>6828400</v>
      </c>
      <c r="M47" s="11">
        <f>VLOOKUP(B47,RoA!B:O,8,FALSE)</f>
        <v>4.45</v>
      </c>
      <c r="N47" s="11">
        <f>VLOOKUP(B47,RoE!B:O,8,FALSE)</f>
        <v>11.87</v>
      </c>
      <c r="O47" s="11">
        <f>VLOOKUP(B47,ASSET!B:P,8,FALSE)</f>
        <v>18122800</v>
      </c>
      <c r="P47" s="11">
        <f>VLOOKUP(B47,MCAP!B:P,8,FALSE)</f>
        <v>16879043</v>
      </c>
      <c r="Q47" s="11">
        <f>VLOOKUP(B47,MB!B:O,8,FALSE)</f>
        <v>2.1</v>
      </c>
    </row>
    <row r="48" spans="1:17" x14ac:dyDescent="0.3">
      <c r="A48" s="20" t="s">
        <v>123</v>
      </c>
      <c r="B48" s="20">
        <v>921290</v>
      </c>
      <c r="C48" s="21">
        <f>VLOOKUP(B48,'[2]ESGC PORTFOLIO'!B:M,$C$2,FALSE)</f>
        <v>46.4977859311741</v>
      </c>
      <c r="D48" s="21" t="str">
        <f t="shared" si="0"/>
        <v>C</v>
      </c>
      <c r="E48" s="21">
        <f>VLOOKUP(B48,ESG!A:M,$E$2,FALSE)</f>
        <v>76.3289051956815</v>
      </c>
      <c r="F48" s="11" t="b">
        <f t="shared" si="1"/>
        <v>0</v>
      </c>
      <c r="G48" s="13" t="str">
        <f t="shared" si="2"/>
        <v>A</v>
      </c>
      <c r="H48" s="11">
        <f>VLOOKUP(B48,NI!C:P,8,FALSE)</f>
        <v>4347700</v>
      </c>
      <c r="I48" s="11">
        <f>VLOOKUP(B48,EBITDA!B:O,8,FALSE)</f>
        <v>6909100</v>
      </c>
      <c r="J48" s="11">
        <f>VLOOKUP(B48,EQIT!B:O,8,FALSE)</f>
        <v>13541700</v>
      </c>
      <c r="K48" s="11">
        <f>VLOOKUP(B48,DEBT!B:O,8,FALSE)</f>
        <v>6987000</v>
      </c>
      <c r="L48" s="11">
        <f>VLOOKUP(B48,REV!B:O,8,FALSE)</f>
        <v>24286500</v>
      </c>
      <c r="M48" s="11">
        <f>VLOOKUP(B48,RoA!B:O,8,FALSE)</f>
        <v>13.82</v>
      </c>
      <c r="N48" s="11">
        <f>VLOOKUP(B48,RoE!B:O,8,FALSE)</f>
        <v>33.49</v>
      </c>
      <c r="O48" s="11">
        <f>VLOOKUP(B48,ASSET!B:P,8,FALSE)</f>
        <v>33659800</v>
      </c>
      <c r="P48" s="11">
        <f>VLOOKUP(B48,MCAP!B:P,8,FALSE)</f>
        <v>48117794</v>
      </c>
      <c r="Q48" s="11">
        <f>VLOOKUP(B48,MB!B:O,8,FALSE)</f>
        <v>3.24</v>
      </c>
    </row>
    <row r="49" spans="1:17" x14ac:dyDescent="0.3">
      <c r="A49" s="20" t="s">
        <v>134</v>
      </c>
      <c r="B49" s="20">
        <v>905039</v>
      </c>
      <c r="C49" s="21">
        <f>VLOOKUP(B49,'[2]ESGC PORTFOLIO'!B:M,$C$2,FALSE)</f>
        <v>43.061561406205598</v>
      </c>
      <c r="D49" s="21" t="str">
        <f t="shared" si="0"/>
        <v>C</v>
      </c>
      <c r="E49" s="21">
        <f>VLOOKUP(B49,ESG!A:M,$E$2,FALSE)</f>
        <v>83.850395539684101</v>
      </c>
      <c r="F49" s="11" t="b">
        <f t="shared" si="1"/>
        <v>0</v>
      </c>
      <c r="G49" s="13" t="str">
        <f t="shared" si="2"/>
        <v>A</v>
      </c>
      <c r="H49" s="11">
        <f>VLOOKUP(B49,NI!C:P,8,FALSE)</f>
        <v>41060000</v>
      </c>
      <c r="I49" s="11">
        <f>VLOOKUP(B49,EBITDA!B:O,8,FALSE)</f>
        <v>73798000</v>
      </c>
      <c r="J49" s="11">
        <f>VLOOKUP(B49,EQIT!B:O,8,FALSE)</f>
        <v>154396000</v>
      </c>
      <c r="K49" s="11">
        <f>VLOOKUP(B49,DEBT!B:O,8,FALSE)</f>
        <v>17033000</v>
      </c>
      <c r="L49" s="11">
        <f>VLOOKUP(B49,REV!B:O,8,FALSE)</f>
        <v>433526000</v>
      </c>
      <c r="M49" s="11">
        <f>VLOOKUP(B49,RoA!B:O,8,FALSE)</f>
        <v>13.17</v>
      </c>
      <c r="N49" s="11">
        <f>VLOOKUP(B49,RoE!B:O,8,FALSE)</f>
        <v>27.26</v>
      </c>
      <c r="O49" s="11">
        <f>VLOOKUP(B49,ASSET!B:P,8,FALSE)</f>
        <v>326834000</v>
      </c>
      <c r="P49" s="11">
        <f>VLOOKUP(B49,MCAP!B:P,8,FALSE)</f>
        <v>401253840</v>
      </c>
      <c r="Q49" s="11">
        <f>VLOOKUP(B49,MB!B:O,8,FALSE)</f>
        <v>2.33</v>
      </c>
    </row>
    <row r="50" spans="1:17" x14ac:dyDescent="0.3">
      <c r="A50" s="20" t="s">
        <v>149</v>
      </c>
      <c r="B50" s="20">
        <v>906150</v>
      </c>
      <c r="C50" s="21">
        <f>VLOOKUP(B50,'[2]ESGC PORTFOLIO'!B:M,$C$2,FALSE)</f>
        <v>48.385892926924498</v>
      </c>
      <c r="D50" s="21" t="str">
        <f t="shared" si="0"/>
        <v>C</v>
      </c>
      <c r="E50" s="21">
        <f>VLOOKUP(B50,ESG!A:M,$E$2,FALSE)</f>
        <v>92.605119187182396</v>
      </c>
      <c r="F50" s="11" t="b">
        <f t="shared" si="1"/>
        <v>0</v>
      </c>
      <c r="G50" s="13" t="str">
        <f t="shared" si="2"/>
        <v>A</v>
      </c>
      <c r="H50" s="11">
        <f>VLOOKUP(B50,NI!C:P,8,FALSE)</f>
        <v>13077000</v>
      </c>
      <c r="I50" s="11">
        <f>VLOOKUP(B50,EBITDA!B:O,8,FALSE)</f>
        <v>30783000</v>
      </c>
      <c r="J50" s="11">
        <f>VLOOKUP(B50,EQIT!B:O,8,FALSE)</f>
        <v>116438000</v>
      </c>
      <c r="K50" s="11">
        <f>VLOOKUP(B50,DEBT!B:O,8,FALSE)</f>
        <v>453443000</v>
      </c>
      <c r="L50" s="11">
        <f>VLOOKUP(B50,REV!B:O,8,FALSE)</f>
        <v>142237000</v>
      </c>
      <c r="M50" s="11">
        <f>VLOOKUP(B50,RoA!B:O,8,FALSE)</f>
        <v>1.99</v>
      </c>
      <c r="N50" s="11">
        <f>VLOOKUP(B50,RoE!B:O,8,FALSE)</f>
        <v>11.13</v>
      </c>
      <c r="O50" s="11">
        <f>VLOOKUP(B50,ASSET!B:P,8,FALSE)</f>
        <v>717242000</v>
      </c>
      <c r="P50" s="11">
        <f>VLOOKUP(B50,MCAP!B:P,8,FALSE)</f>
        <v>189362734</v>
      </c>
      <c r="Q50" s="11">
        <f>VLOOKUP(B50,MB!B:O,8,FALSE)</f>
        <v>1.46</v>
      </c>
    </row>
    <row r="51" spans="1:17" x14ac:dyDescent="0.3">
      <c r="A51" s="20" t="s">
        <v>156</v>
      </c>
      <c r="B51" s="20">
        <v>904678</v>
      </c>
      <c r="C51" s="21">
        <f>VLOOKUP(B51,'[2]ESGC PORTFOLIO'!B:M,$C$2,FALSE)</f>
        <v>42.763775774409098</v>
      </c>
      <c r="D51" s="21" t="str">
        <f t="shared" si="0"/>
        <v>C</v>
      </c>
      <c r="E51" s="21">
        <f>VLOOKUP(B51,ESG!A:M,$E$2,FALSE)</f>
        <v>81.457784106957902</v>
      </c>
      <c r="F51" s="11" t="b">
        <f t="shared" si="1"/>
        <v>0</v>
      </c>
      <c r="G51" s="13" t="str">
        <f t="shared" si="2"/>
        <v>A</v>
      </c>
      <c r="H51" s="11">
        <f>VLOOKUP(B51,NI!C:P,8,FALSE)</f>
        <v>2839000</v>
      </c>
      <c r="I51" s="11">
        <f>VLOOKUP(B51,EBITDA!B:O,8,FALSE)</f>
        <v>6076000</v>
      </c>
      <c r="J51" s="11">
        <f>VLOOKUP(B51,EQIT!B:O,8,FALSE)</f>
        <v>13198000</v>
      </c>
      <c r="K51" s="11">
        <f>VLOOKUP(B51,DEBT!B:O,8,FALSE)</f>
        <v>4820000</v>
      </c>
      <c r="L51" s="11">
        <f>VLOOKUP(B51,REV!B:O,8,FALSE)</f>
        <v>24829000</v>
      </c>
      <c r="M51" s="11">
        <f>VLOOKUP(B51,RoA!B:O,8,FALSE)</f>
        <v>14.36</v>
      </c>
      <c r="N51" s="11">
        <f>VLOOKUP(B51,RoE!B:O,8,FALSE)</f>
        <v>24.09</v>
      </c>
      <c r="O51" s="11">
        <f>VLOOKUP(B51,ASSET!B:P,8,FALSE)</f>
        <v>23677000</v>
      </c>
      <c r="P51" s="11">
        <f>VLOOKUP(B51,MCAP!B:P,8,FALSE)</f>
        <v>31783710</v>
      </c>
      <c r="Q51" s="11">
        <f>VLOOKUP(B51,MB!B:O,8,FALSE)</f>
        <v>2.65</v>
      </c>
    </row>
    <row r="52" spans="1:17" x14ac:dyDescent="0.3">
      <c r="A52" s="20" t="s">
        <v>159</v>
      </c>
      <c r="B52" s="20">
        <v>867871</v>
      </c>
      <c r="C52" s="21">
        <f>VLOOKUP(B52,'[2]ESGC PORTFOLIO'!B:M,$C$2,FALSE)</f>
        <v>44.725200082634501</v>
      </c>
      <c r="D52" s="21" t="str">
        <f t="shared" si="0"/>
        <v>C</v>
      </c>
      <c r="E52" s="21">
        <f>VLOOKUP(B52,ESG!A:M,$E$2,FALSE)</f>
        <v>75.112164871151293</v>
      </c>
      <c r="F52" s="11" t="b">
        <f t="shared" si="1"/>
        <v>0</v>
      </c>
      <c r="G52" s="13" t="str">
        <f t="shared" si="2"/>
        <v>A</v>
      </c>
      <c r="H52" s="11">
        <f>VLOOKUP(B52,NI!C:P,8,FALSE)</f>
        <v>538000</v>
      </c>
      <c r="I52" s="11">
        <f>VLOOKUP(B52,EBITDA!B:O,8,FALSE)</f>
        <v>1406000</v>
      </c>
      <c r="J52" s="11">
        <f>VLOOKUP(B52,EQIT!B:O,8,FALSE)</f>
        <v>21043000</v>
      </c>
      <c r="K52" s="11">
        <f>VLOOKUP(B52,DEBT!B:O,8,FALSE)</f>
        <v>6530000</v>
      </c>
      <c r="L52" s="11">
        <f>VLOOKUP(B52,REV!B:O,8,FALSE)</f>
        <v>22033000</v>
      </c>
      <c r="M52" s="11">
        <f>VLOOKUP(B52,RoA!B:O,8,FALSE)</f>
        <v>0.32</v>
      </c>
      <c r="N52" s="11">
        <f>VLOOKUP(B52,RoE!B:O,8,FALSE)</f>
        <v>2.99</v>
      </c>
      <c r="O52" s="11">
        <f>VLOOKUP(B52,ASSET!B:P,8,FALSE)</f>
        <v>302666000</v>
      </c>
      <c r="P52" s="11">
        <f>VLOOKUP(B52,MCAP!B:P,8,FALSE)</f>
        <v>7191260</v>
      </c>
      <c r="Q52" s="11">
        <f>VLOOKUP(B52,MB!B:O,8,FALSE)</f>
        <v>0.38</v>
      </c>
    </row>
    <row r="53" spans="1:17" x14ac:dyDescent="0.3">
      <c r="A53" s="20" t="s">
        <v>164</v>
      </c>
      <c r="B53" s="20">
        <v>905802</v>
      </c>
      <c r="C53" s="21">
        <f>VLOOKUP(B53,'[2]ESGC PORTFOLIO'!B:M,$C$2,FALSE)</f>
        <v>40.788834133478296</v>
      </c>
      <c r="D53" s="21" t="str">
        <f t="shared" si="0"/>
        <v>C</v>
      </c>
      <c r="E53" s="21">
        <f>VLOOKUP(B53,ESG!A:M,$E$2,FALSE)</f>
        <v>75.327668266956707</v>
      </c>
      <c r="F53" s="11" t="b">
        <f t="shared" si="1"/>
        <v>0</v>
      </c>
      <c r="G53" s="13" t="str">
        <f t="shared" si="2"/>
        <v>A</v>
      </c>
      <c r="H53" s="11">
        <f>VLOOKUP(B53,NI!C:P,8,FALSE)</f>
        <v>1703000</v>
      </c>
      <c r="I53" s="11">
        <f>VLOOKUP(B53,EBITDA!B:O,8,FALSE)</f>
        <v>6323000</v>
      </c>
      <c r="J53" s="11">
        <f>VLOOKUP(B53,EQIT!B:O,8,FALSE)</f>
        <v>18516000</v>
      </c>
      <c r="K53" s="11">
        <f>VLOOKUP(B53,DEBT!B:O,8,FALSE)</f>
        <v>6057000</v>
      </c>
      <c r="L53" s="11">
        <f>VLOOKUP(B53,REV!B:O,8,FALSE)</f>
        <v>38466000</v>
      </c>
      <c r="M53" s="11">
        <f>VLOOKUP(B53,RoA!B:O,8,FALSE)</f>
        <v>5.62</v>
      </c>
      <c r="N53" s="11">
        <f>VLOOKUP(B53,RoE!B:O,8,FALSE)</f>
        <v>9.67</v>
      </c>
      <c r="O53" s="11">
        <f>VLOOKUP(B53,ASSET!B:P,8,FALSE)</f>
        <v>36195000</v>
      </c>
      <c r="P53" s="11">
        <f>VLOOKUP(B53,MCAP!B:P,8,FALSE)</f>
        <v>19310615</v>
      </c>
      <c r="Q53" s="11">
        <f>VLOOKUP(B53,MB!B:O,8,FALSE)</f>
        <v>1.1000000000000001</v>
      </c>
    </row>
    <row r="54" spans="1:17" x14ac:dyDescent="0.3">
      <c r="A54" s="20" t="s">
        <v>166</v>
      </c>
      <c r="B54" s="20">
        <v>998171</v>
      </c>
      <c r="C54" s="21">
        <f>VLOOKUP(B54,'[2]ESGC PORTFOLIO'!B:M,$C$2,FALSE)</f>
        <v>38.4592399016176</v>
      </c>
      <c r="D54" s="21" t="str">
        <f t="shared" si="0"/>
        <v>C</v>
      </c>
      <c r="E54" s="21">
        <f>VLOOKUP(B54,ESG!A:M,$E$2,FALSE)</f>
        <v>76.350297985053402</v>
      </c>
      <c r="F54" s="11" t="b">
        <f t="shared" si="1"/>
        <v>0</v>
      </c>
      <c r="G54" s="13" t="str">
        <f t="shared" si="2"/>
        <v>A</v>
      </c>
      <c r="H54" s="11">
        <f>VLOOKUP(B54,NI!C:P,8,FALSE)</f>
        <v>3883000</v>
      </c>
      <c r="I54" s="11">
        <f>VLOOKUP(B54,EBITDA!B:O,8,FALSE)</f>
        <v>8356000</v>
      </c>
      <c r="J54" s="11">
        <f>VLOOKUP(B54,EQIT!B:O,8,FALSE)</f>
        <v>17898000</v>
      </c>
      <c r="K54" s="11">
        <f>VLOOKUP(B54,DEBT!B:O,8,FALSE)</f>
        <v>10788000</v>
      </c>
      <c r="L54" s="11">
        <f>VLOOKUP(B54,REV!B:O,8,FALSE)</f>
        <v>70395000</v>
      </c>
      <c r="M54" s="11">
        <f>VLOOKUP(B54,RoA!B:O,8,FALSE)</f>
        <v>10.61</v>
      </c>
      <c r="N54" s="11">
        <f>VLOOKUP(B54,RoE!B:O,8,FALSE)</f>
        <v>21.11</v>
      </c>
      <c r="O54" s="11">
        <f>VLOOKUP(B54,ASSET!B:P,8,FALSE)</f>
        <v>40493000</v>
      </c>
      <c r="P54" s="11">
        <f>VLOOKUP(B54,MCAP!B:P,8,FALSE)</f>
        <v>64615480</v>
      </c>
      <c r="Q54" s="11">
        <f>VLOOKUP(B54,MB!B:O,8,FALSE)</f>
        <v>3.04</v>
      </c>
    </row>
    <row r="55" spans="1:17" x14ac:dyDescent="0.3">
      <c r="A55" s="20" t="s">
        <v>169</v>
      </c>
      <c r="B55" s="20">
        <v>905277</v>
      </c>
      <c r="C55" s="21">
        <f>VLOOKUP(B55,'[2]ESGC PORTFOLIO'!B:M,$C$2,FALSE)</f>
        <v>44.778994156290501</v>
      </c>
      <c r="D55" s="21" t="str">
        <f t="shared" si="0"/>
        <v>C</v>
      </c>
      <c r="E55" s="21">
        <f>VLOOKUP(B55,ESG!A:M,$E$2,FALSE)</f>
        <v>86.727799633335806</v>
      </c>
      <c r="F55" s="11" t="b">
        <f t="shared" si="1"/>
        <v>0</v>
      </c>
      <c r="G55" s="13" t="str">
        <f t="shared" si="2"/>
        <v>A</v>
      </c>
      <c r="H55" s="11">
        <f>VLOOKUP(B55,NI!C:P,8,FALSE)</f>
        <v>7074000</v>
      </c>
      <c r="I55" s="11">
        <f>VLOOKUP(B55,EBITDA!B:O,8,FALSE)</f>
        <v>14517000</v>
      </c>
      <c r="J55" s="11">
        <f>VLOOKUP(B55,EQIT!B:O,8,FALSE)</f>
        <v>38625000</v>
      </c>
      <c r="K55" s="11">
        <f>VLOOKUP(B55,DEBT!B:O,8,FALSE)</f>
        <v>30091000</v>
      </c>
      <c r="L55" s="11">
        <f>VLOOKUP(B55,REV!B:O,8,FALSE)</f>
        <v>127245000</v>
      </c>
      <c r="M55" s="11">
        <f>VLOOKUP(B55,RoA!B:O,8,FALSE)</f>
        <v>5.93</v>
      </c>
      <c r="N55" s="11">
        <f>VLOOKUP(B55,RoE!B:O,8,FALSE)</f>
        <v>17.89</v>
      </c>
      <c r="O55" s="11">
        <f>VLOOKUP(B55,ASSET!B:P,8,FALSE)</f>
        <v>128234000</v>
      </c>
      <c r="P55" s="11">
        <f>VLOOKUP(B55,MCAP!B:P,8,FALSE)</f>
        <v>51275435</v>
      </c>
      <c r="Q55" s="11">
        <f>VLOOKUP(B55,MB!B:O,8,FALSE)</f>
        <v>1.1599999999999999</v>
      </c>
    </row>
    <row r="56" spans="1:17" x14ac:dyDescent="0.3">
      <c r="A56" s="20" t="s">
        <v>174</v>
      </c>
      <c r="B56" s="20">
        <v>922726</v>
      </c>
      <c r="C56" s="21">
        <f>VLOOKUP(B56,'[2]ESGC PORTFOLIO'!B:M,$C$2,FALSE)</f>
        <v>49.206809843117398</v>
      </c>
      <c r="D56" s="21" t="str">
        <f t="shared" si="0"/>
        <v>C</v>
      </c>
      <c r="E56" s="21">
        <f>VLOOKUP(B56,ESG!A:M,$E$2,FALSE)</f>
        <v>97.892786352901396</v>
      </c>
      <c r="F56" s="11" t="b">
        <f t="shared" si="1"/>
        <v>0</v>
      </c>
      <c r="G56" s="13" t="str">
        <f t="shared" si="2"/>
        <v>A</v>
      </c>
      <c r="H56" s="11">
        <f>VLOOKUP(B56,NI!C:P,8,FALSE)</f>
        <v>12942000</v>
      </c>
      <c r="I56" s="11">
        <f>VLOOKUP(B56,EBITDA!B:O,8,FALSE)</f>
        <v>23774000</v>
      </c>
      <c r="J56" s="11">
        <f>VLOOKUP(B56,EQIT!B:O,8,FALSE)</f>
        <v>45911000</v>
      </c>
      <c r="K56" s="11">
        <f>VLOOKUP(B56,DEBT!B:O,8,FALSE)</f>
        <v>7331000</v>
      </c>
      <c r="L56" s="11">
        <f>VLOOKUP(B56,REV!B:O,8,FALSE)</f>
        <v>53999000</v>
      </c>
      <c r="M56" s="11">
        <f>VLOOKUP(B56,RoA!B:O,8,FALSE)</f>
        <v>19.399999999999999</v>
      </c>
      <c r="N56" s="11">
        <f>VLOOKUP(B56,RoE!B:O,8,FALSE)</f>
        <v>27.15</v>
      </c>
      <c r="O56" s="11">
        <f>VLOOKUP(B56,ASSET!B:P,8,FALSE)</f>
        <v>70784000</v>
      </c>
      <c r="P56" s="11">
        <f>VLOOKUP(B56,MCAP!B:P,8,FALSE)</f>
        <v>121250000</v>
      </c>
      <c r="Q56" s="11">
        <f>VLOOKUP(B56,MB!B:O,8,FALSE)</f>
        <v>2.54</v>
      </c>
    </row>
    <row r="57" spans="1:17" x14ac:dyDescent="0.3">
      <c r="A57" s="20" t="s">
        <v>176</v>
      </c>
      <c r="B57" s="20">
        <v>906187</v>
      </c>
      <c r="C57" s="21">
        <f>VLOOKUP(B57,'[2]ESGC PORTFOLIO'!B:M,$C$2,FALSE)</f>
        <v>43.790306959374497</v>
      </c>
      <c r="D57" s="21" t="str">
        <f t="shared" si="0"/>
        <v>C</v>
      </c>
      <c r="E57" s="21">
        <f>VLOOKUP(B57,ESG!A:M,$E$2,FALSE)</f>
        <v>85.425441504956098</v>
      </c>
      <c r="F57" s="11" t="b">
        <f t="shared" si="1"/>
        <v>0</v>
      </c>
      <c r="G57" s="13" t="str">
        <f t="shared" si="2"/>
        <v>A</v>
      </c>
      <c r="H57" s="11">
        <f>VLOOKUP(B57,NI!C:P,8,FALSE)</f>
        <v>15855000</v>
      </c>
      <c r="I57" s="11">
        <f>VLOOKUP(B57,EBITDA!B:O,8,FALSE)</f>
        <v>26328000</v>
      </c>
      <c r="J57" s="11">
        <f>VLOOKUP(B57,EQIT!B:O,8,FALSE)</f>
        <v>20139000</v>
      </c>
      <c r="K57" s="11">
        <f>VLOOKUP(B57,DEBT!B:O,8,FALSE)</f>
        <v>31320000</v>
      </c>
      <c r="L57" s="11">
        <f>VLOOKUP(B57,REV!B:O,8,FALSE)</f>
        <v>106916000</v>
      </c>
      <c r="M57" s="11">
        <f>VLOOKUP(B57,RoA!B:O,8,FALSE)</f>
        <v>14.51</v>
      </c>
      <c r="N57" s="11">
        <f>VLOOKUP(B57,RoE!B:O,8,FALSE)</f>
        <v>73.430000000000007</v>
      </c>
      <c r="O57" s="11">
        <f>VLOOKUP(B57,ASSET!B:P,8,FALSE)</f>
        <v>112930000</v>
      </c>
      <c r="P57" s="11">
        <f>VLOOKUP(B57,MCAP!B:P,8,FALSE)</f>
        <v>213886010</v>
      </c>
      <c r="Q57" s="11">
        <f>VLOOKUP(B57,MB!B:O,8,FALSE)</f>
        <v>10.36</v>
      </c>
    </row>
    <row r="58" spans="1:17" x14ac:dyDescent="0.3">
      <c r="A58" s="20" t="s">
        <v>185</v>
      </c>
      <c r="B58" s="20">
        <v>912212</v>
      </c>
      <c r="C58" s="21">
        <f>VLOOKUP(B58,'[2]ESGC PORTFOLIO'!B:M,$C$2,FALSE)</f>
        <v>46.5156742015294</v>
      </c>
      <c r="D58" s="21" t="str">
        <f t="shared" si="0"/>
        <v>C</v>
      </c>
      <c r="E58" s="21">
        <f>VLOOKUP(B58,ESG!A:M,$E$2,FALSE)</f>
        <v>90.9480150697255</v>
      </c>
      <c r="F58" s="11" t="b">
        <f t="shared" si="1"/>
        <v>0</v>
      </c>
      <c r="G58" s="13" t="str">
        <f t="shared" si="2"/>
        <v>A</v>
      </c>
      <c r="H58" s="11">
        <f>VLOOKUP(B58,NI!C:P,8,FALSE)</f>
        <v>9672000</v>
      </c>
      <c r="I58" s="11">
        <f>VLOOKUP(B58,EBITDA!B:O,8,FALSE)</f>
        <v>16045000</v>
      </c>
      <c r="J58" s="11">
        <f>VLOOKUP(B58,EQIT!B:O,8,FALSE)</f>
        <v>57080000</v>
      </c>
      <c r="K58" s="11">
        <f>VLOOKUP(B58,DEBT!B:O,8,FALSE)</f>
        <v>19627000</v>
      </c>
      <c r="L58" s="11">
        <f>VLOOKUP(B58,REV!B:O,8,FALSE)</f>
        <v>65039000</v>
      </c>
      <c r="M58" s="11">
        <f>VLOOKUP(B58,RoA!B:O,8,FALSE)</f>
        <v>9.77</v>
      </c>
      <c r="N58" s="11">
        <f>VLOOKUP(B58,RoE!B:O,8,FALSE)</f>
        <v>17.02</v>
      </c>
      <c r="O58" s="11">
        <f>VLOOKUP(B58,ASSET!B:P,8,FALSE)</f>
        <v>107104000</v>
      </c>
      <c r="P58" s="11">
        <f>VLOOKUP(B58,MCAP!B:P,8,FALSE)</f>
        <v>178663726</v>
      </c>
      <c r="Q58" s="11">
        <f>VLOOKUP(B58,MB!B:O,8,FALSE)</f>
        <v>3.08</v>
      </c>
    </row>
    <row r="59" spans="1:17" x14ac:dyDescent="0.3">
      <c r="A59" s="20" t="s">
        <v>186</v>
      </c>
      <c r="B59" s="20">
        <v>545615</v>
      </c>
      <c r="C59" s="21">
        <f>VLOOKUP(B59,'[2]ESGC PORTFOLIO'!B:M,$C$2,FALSE)</f>
        <v>46.084709821428497</v>
      </c>
      <c r="D59" s="21" t="str">
        <f t="shared" si="0"/>
        <v>C</v>
      </c>
      <c r="E59" s="21">
        <f>VLOOKUP(B59,ESG!A:M,$E$2,FALSE)</f>
        <v>80.919419642857093</v>
      </c>
      <c r="F59" s="11" t="b">
        <f t="shared" si="1"/>
        <v>0</v>
      </c>
      <c r="G59" s="13" t="str">
        <f t="shared" si="2"/>
        <v>A</v>
      </c>
      <c r="H59" s="11">
        <f>VLOOKUP(B59,NI!C:P,8,FALSE)</f>
        <v>1733000</v>
      </c>
      <c r="I59" s="11">
        <f>VLOOKUP(B59,EBITDA!B:O,8,FALSE)</f>
        <v>3455000</v>
      </c>
      <c r="J59" s="11">
        <f>VLOOKUP(B59,EQIT!B:O,8,FALSE)</f>
        <v>14182000</v>
      </c>
      <c r="K59" s="11">
        <f>VLOOKUP(B59,DEBT!B:O,8,FALSE)</f>
        <v>4148000</v>
      </c>
      <c r="L59" s="11">
        <f>VLOOKUP(B59,REV!B:O,8,FALSE)</f>
        <v>17355000</v>
      </c>
      <c r="M59" s="11">
        <f>VLOOKUP(B59,RoA!B:O,8,FALSE)</f>
        <v>7.31</v>
      </c>
      <c r="N59" s="11">
        <f>VLOOKUP(B59,RoE!B:O,8,FALSE)</f>
        <v>12.26</v>
      </c>
      <c r="O59" s="11">
        <f>VLOOKUP(B59,ASSET!B:P,8,FALSE)</f>
        <v>25743000</v>
      </c>
      <c r="P59" s="11">
        <f>VLOOKUP(B59,MCAP!B:P,8,FALSE)</f>
        <v>21702594</v>
      </c>
      <c r="Q59" s="11">
        <f>VLOOKUP(B59,MB!B:O,8,FALSE)</f>
        <v>1.48</v>
      </c>
    </row>
    <row r="60" spans="1:17" x14ac:dyDescent="0.3">
      <c r="A60" s="20" t="s">
        <v>191</v>
      </c>
      <c r="B60" s="20">
        <v>902354</v>
      </c>
      <c r="C60" s="21">
        <f>VLOOKUP(B60,'[2]ESGC PORTFOLIO'!B:M,$C$2,FALSE)</f>
        <v>48.594366776315702</v>
      </c>
      <c r="D60" s="21" t="str">
        <f t="shared" si="0"/>
        <v>C</v>
      </c>
      <c r="E60" s="21">
        <f>VLOOKUP(B60,ESG!A:M,$E$2,FALSE)</f>
        <v>81.563733552631504</v>
      </c>
      <c r="F60" s="11" t="b">
        <f t="shared" si="1"/>
        <v>0</v>
      </c>
      <c r="G60" s="13" t="str">
        <f t="shared" si="2"/>
        <v>A</v>
      </c>
      <c r="H60" s="11">
        <f>VLOOKUP(B60,NI!C:P,8,FALSE)</f>
        <v>1591000</v>
      </c>
      <c r="I60" s="11">
        <f>VLOOKUP(B60,EBITDA!B:O,8,FALSE)</f>
        <v>3554000</v>
      </c>
      <c r="J60" s="11">
        <f>VLOOKUP(B60,EQIT!B:O,8,FALSE)</f>
        <v>5249000</v>
      </c>
      <c r="K60" s="11">
        <f>VLOOKUP(B60,DEBT!B:O,8,FALSE)</f>
        <v>6679000</v>
      </c>
      <c r="L60" s="11">
        <f>VLOOKUP(B60,REV!B:O,8,FALSE)</f>
        <v>20846000</v>
      </c>
      <c r="M60" s="11">
        <f>VLOOKUP(B60,RoA!B:O,8,FALSE)</f>
        <v>9.18</v>
      </c>
      <c r="N60" s="11">
        <f>VLOOKUP(B60,RoE!B:O,8,FALSE)</f>
        <v>28.5</v>
      </c>
      <c r="O60" s="11">
        <f>VLOOKUP(B60,ASSET!B:P,8,FALSE)</f>
        <v>19075000</v>
      </c>
      <c r="P60" s="11">
        <f>VLOOKUP(B60,MCAP!B:P,8,FALSE)</f>
        <v>29107692</v>
      </c>
      <c r="Q60" s="11">
        <f>VLOOKUP(B60,MB!B:O,8,FALSE)</f>
        <v>5.26</v>
      </c>
    </row>
    <row r="61" spans="1:17" x14ac:dyDescent="0.3">
      <c r="A61" s="20" t="s">
        <v>202</v>
      </c>
      <c r="B61" s="20" t="s">
        <v>367</v>
      </c>
      <c r="C61" s="21">
        <f>VLOOKUP(B61,'[2]ESGC PORTFOLIO'!B:M,$C$2,FALSE)</f>
        <v>48.513305555555498</v>
      </c>
      <c r="D61" s="21" t="str">
        <f t="shared" si="0"/>
        <v>C</v>
      </c>
      <c r="E61" s="21">
        <f>VLOOKUP(B61,ESG!A:M,$E$2,FALSE)</f>
        <v>82.626611111111103</v>
      </c>
      <c r="F61" s="11" t="b">
        <f t="shared" si="1"/>
        <v>0</v>
      </c>
      <c r="G61" s="13" t="str">
        <f t="shared" si="2"/>
        <v>A</v>
      </c>
      <c r="H61" s="11">
        <f>VLOOKUP(B61,NI!C:P,8,FALSE)</f>
        <v>1672000</v>
      </c>
      <c r="I61" s="11">
        <f>VLOOKUP(B61,EBITDA!B:O,8,FALSE)</f>
        <v>3446000</v>
      </c>
      <c r="J61" s="11">
        <f>VLOOKUP(B61,EQIT!B:O,8,FALSE)</f>
        <v>5488000</v>
      </c>
      <c r="K61" s="11">
        <f>VLOOKUP(B61,DEBT!B:O,8,FALSE)</f>
        <v>6562000</v>
      </c>
      <c r="L61" s="11">
        <f>VLOOKUP(B61,REV!B:O,8,FALSE)</f>
        <v>11252000</v>
      </c>
      <c r="M61" s="11">
        <f>VLOOKUP(B61,RoA!B:O,8,FALSE)</f>
        <v>11.07</v>
      </c>
      <c r="N61" s="11">
        <f>VLOOKUP(B61,RoE!B:O,8,FALSE)</f>
        <v>29.65</v>
      </c>
      <c r="O61" s="11">
        <f>VLOOKUP(B61,ASSET!B:P,8,FALSE)</f>
        <v>16356000</v>
      </c>
      <c r="P61" s="11">
        <f>VLOOKUP(B61,MCAP!B:P,8,FALSE)</f>
        <v>31912859</v>
      </c>
      <c r="Q61" s="11">
        <f>VLOOKUP(B61,MB!B:O,8,FALSE)</f>
        <v>5.59</v>
      </c>
    </row>
    <row r="62" spans="1:17" x14ac:dyDescent="0.3">
      <c r="A62" s="20" t="s">
        <v>209</v>
      </c>
      <c r="B62" s="20">
        <v>544682</v>
      </c>
      <c r="C62" s="21">
        <f>VLOOKUP(B62,'[2]ESGC PORTFOLIO'!B:M,$C$2,FALSE)</f>
        <v>49.703155301059503</v>
      </c>
      <c r="D62" s="21" t="str">
        <f t="shared" si="0"/>
        <v>C</v>
      </c>
      <c r="E62" s="21">
        <f>VLOOKUP(B62,ESG!A:M,$E$2,FALSE)</f>
        <v>87.758583329391698</v>
      </c>
      <c r="F62" s="11" t="b">
        <f t="shared" si="1"/>
        <v>0</v>
      </c>
      <c r="G62" s="13" t="str">
        <f t="shared" si="2"/>
        <v>A</v>
      </c>
      <c r="H62" s="11">
        <f>VLOOKUP(B62,NI!C:P,8,FALSE)</f>
        <v>2946000</v>
      </c>
      <c r="I62" s="11">
        <f>VLOOKUP(B62,EBITDA!B:O,8,FALSE)</f>
        <v>6361000</v>
      </c>
      <c r="J62" s="11">
        <f>VLOOKUP(B62,EQIT!B:O,8,FALSE)</f>
        <v>17152000</v>
      </c>
      <c r="K62" s="11">
        <f>VLOOKUP(B62,DEBT!B:O,8,FALSE)</f>
        <v>4815000</v>
      </c>
      <c r="L62" s="11">
        <f>VLOOKUP(B62,REV!B:O,8,FALSE)</f>
        <v>14658000</v>
      </c>
      <c r="M62" s="11">
        <f>VLOOKUP(B62,RoA!B:O,8,FALSE)</f>
        <v>7.45</v>
      </c>
      <c r="N62" s="11">
        <f>VLOOKUP(B62,RoE!B:O,8,FALSE)</f>
        <v>14.4</v>
      </c>
      <c r="O62" s="11">
        <f>VLOOKUP(B62,ASSET!B:P,8,FALSE)</f>
        <v>31371000</v>
      </c>
      <c r="P62" s="11">
        <f>VLOOKUP(B62,MCAP!B:P,8,FALSE)</f>
        <v>20606080</v>
      </c>
      <c r="Q62" s="11">
        <f>VLOOKUP(B62,MB!B:O,8,FALSE)</f>
        <v>1.03</v>
      </c>
    </row>
    <row r="63" spans="1:17" x14ac:dyDescent="0.3">
      <c r="A63" s="20" t="s">
        <v>215</v>
      </c>
      <c r="B63" s="20">
        <v>921910</v>
      </c>
      <c r="C63" s="21">
        <f>VLOOKUP(B63,'[2]ESGC PORTFOLIO'!B:M,$C$2,FALSE)</f>
        <v>41.2164538289258</v>
      </c>
      <c r="D63" s="21" t="str">
        <f t="shared" si="0"/>
        <v>C</v>
      </c>
      <c r="E63" s="21">
        <f>VLOOKUP(B63,ESG!A:M,$E$2,FALSE)</f>
        <v>81.369077870617602</v>
      </c>
      <c r="F63" s="11" t="b">
        <f t="shared" si="1"/>
        <v>0</v>
      </c>
      <c r="G63" s="13" t="str">
        <f t="shared" si="2"/>
        <v>A</v>
      </c>
      <c r="H63" s="11">
        <f>VLOOKUP(B63,NI!C:P,8,FALSE)</f>
        <v>5503100</v>
      </c>
      <c r="I63" s="11">
        <f>VLOOKUP(B63,EBITDA!B:O,8,FALSE)</f>
        <v>9739800</v>
      </c>
      <c r="J63" s="11">
        <f>VLOOKUP(B63,EQIT!B:O,8,FALSE)</f>
        <v>14390200</v>
      </c>
      <c r="K63" s="11">
        <f>VLOOKUP(B63,DEBT!B:O,8,FALSE)</f>
        <v>12500400</v>
      </c>
      <c r="L63" s="11">
        <f>VLOOKUP(B63,REV!B:O,8,FALSE)</f>
        <v>27006000</v>
      </c>
      <c r="M63" s="11">
        <f>VLOOKUP(B63,RoA!B:O,8,FALSE)</f>
        <v>18.260000000000002</v>
      </c>
      <c r="N63" s="11">
        <f>VLOOKUP(B63,RoE!B:O,8,FALSE)</f>
        <v>37.92</v>
      </c>
      <c r="O63" s="11">
        <f>VLOOKUP(B63,ASSET!B:P,8,FALSE)</f>
        <v>32383600</v>
      </c>
      <c r="P63" s="11">
        <f>VLOOKUP(B63,MCAP!B:P,8,FALSE)</f>
        <v>102477062</v>
      </c>
      <c r="Q63" s="11">
        <f>VLOOKUP(B63,MB!B:O,8,FALSE)</f>
        <v>6.4</v>
      </c>
    </row>
    <row r="64" spans="1:17" x14ac:dyDescent="0.3">
      <c r="A64" s="20" t="s">
        <v>217</v>
      </c>
      <c r="B64" s="20">
        <v>906496</v>
      </c>
      <c r="C64" s="21">
        <f>VLOOKUP(B64,'[2]ESGC PORTFOLIO'!B:M,$C$2,FALSE)</f>
        <v>38.624218749999898</v>
      </c>
      <c r="D64" s="21" t="str">
        <f t="shared" si="0"/>
        <v>C</v>
      </c>
      <c r="E64" s="21">
        <f>VLOOKUP(B64,ESG!A:M,$E$2,FALSE)</f>
        <v>76.467187499999895</v>
      </c>
      <c r="F64" s="11" t="b">
        <f t="shared" si="1"/>
        <v>0</v>
      </c>
      <c r="G64" s="13" t="str">
        <f t="shared" si="2"/>
        <v>A</v>
      </c>
      <c r="H64" s="11">
        <f>VLOOKUP(B64,NI!C:P,8,FALSE)</f>
        <v>3096000</v>
      </c>
      <c r="I64" s="11">
        <f>VLOOKUP(B64,EBITDA!B:O,8,FALSE)</f>
        <v>4973000</v>
      </c>
      <c r="J64" s="11">
        <f>VLOOKUP(B64,EQIT!B:O,8,FALSE)</f>
        <v>15968000</v>
      </c>
      <c r="K64" s="11">
        <f>VLOOKUP(B64,DEBT!B:O,8,FALSE)</f>
        <v>9835000</v>
      </c>
      <c r="L64" s="11">
        <f>VLOOKUP(B64,REV!B:O,8,FALSE)</f>
        <v>15933000</v>
      </c>
      <c r="M64" s="11">
        <f>VLOOKUP(B64,RoA!B:O,8,FALSE)</f>
        <v>11.57</v>
      </c>
      <c r="N64" s="11">
        <f>VLOOKUP(B64,RoE!B:O,8,FALSE)</f>
        <v>20.239999999999998</v>
      </c>
      <c r="O64" s="11">
        <f>VLOOKUP(B64,ASSET!B:P,8,FALSE)</f>
        <v>30424000</v>
      </c>
      <c r="P64" s="11">
        <f>VLOOKUP(B64,MCAP!B:P,8,FALSE)</f>
        <v>40933701</v>
      </c>
      <c r="Q64" s="11">
        <f>VLOOKUP(B64,MB!B:O,8,FALSE)</f>
        <v>2.15</v>
      </c>
    </row>
    <row r="65" spans="1:17" x14ac:dyDescent="0.3">
      <c r="A65" s="20" t="s">
        <v>218</v>
      </c>
      <c r="B65" s="20">
        <v>905019</v>
      </c>
      <c r="C65" s="21">
        <f>VLOOKUP(B65,'[2]ESGC PORTFOLIO'!B:M,$C$2,FALSE)</f>
        <v>43.1775612910481</v>
      </c>
      <c r="D65" s="21" t="str">
        <f t="shared" si="0"/>
        <v>C</v>
      </c>
      <c r="E65" s="21">
        <f>VLOOKUP(B65,ESG!A:M,$E$2,FALSE)</f>
        <v>78.7162336932073</v>
      </c>
      <c r="F65" s="11" t="b">
        <f t="shared" si="1"/>
        <v>0</v>
      </c>
      <c r="G65" s="13" t="str">
        <f t="shared" si="2"/>
        <v>A</v>
      </c>
      <c r="H65" s="11">
        <f>VLOOKUP(B65,NI!C:P,8,FALSE)</f>
        <v>6257000</v>
      </c>
      <c r="I65" s="11">
        <f>VLOOKUP(B65,EBITDA!B:O,8,FALSE)</f>
        <v>14900000</v>
      </c>
      <c r="J65" s="11">
        <f>VLOOKUP(B65,EQIT!B:O,8,FALSE)</f>
        <v>54517000</v>
      </c>
      <c r="K65" s="11">
        <f>VLOOKUP(B65,DEBT!B:O,8,FALSE)</f>
        <v>17515000</v>
      </c>
      <c r="L65" s="11">
        <f>VLOOKUP(B65,REV!B:O,8,FALSE)</f>
        <v>48132000</v>
      </c>
      <c r="M65" s="11">
        <f>VLOOKUP(B65,RoA!B:O,8,FALSE)</f>
        <v>6.42</v>
      </c>
      <c r="N65" s="11">
        <f>VLOOKUP(B65,RoE!B:O,8,FALSE)</f>
        <v>11.49</v>
      </c>
      <c r="O65" s="11">
        <f>VLOOKUP(B65,ASSET!B:P,8,FALSE)</f>
        <v>104631000</v>
      </c>
      <c r="P65" s="11">
        <f>VLOOKUP(B65,MCAP!B:P,8,FALSE)</f>
        <v>114639617</v>
      </c>
      <c r="Q65" s="11">
        <f>VLOOKUP(B65,MB!B:O,8,FALSE)</f>
        <v>1.84</v>
      </c>
    </row>
    <row r="66" spans="1:17" x14ac:dyDescent="0.3">
      <c r="A66" s="20" t="s">
        <v>223</v>
      </c>
      <c r="B66" s="20">
        <v>719643</v>
      </c>
      <c r="C66" s="21">
        <f>VLOOKUP(B66,'[2]ESGC PORTFOLIO'!B:M,$C$2,FALSE)</f>
        <v>44.345276187849102</v>
      </c>
      <c r="D66" s="21" t="str">
        <f t="shared" si="0"/>
        <v>C</v>
      </c>
      <c r="E66" s="21">
        <f>VLOOKUP(B66,ESG!A:M,$E$2,FALSE)</f>
        <v>85.74937590511</v>
      </c>
      <c r="F66" s="11" t="b">
        <f t="shared" si="1"/>
        <v>0</v>
      </c>
      <c r="G66" s="13" t="str">
        <f t="shared" si="2"/>
        <v>A</v>
      </c>
      <c r="H66" s="11">
        <f>VLOOKUP(B66,NI!C:P,8,FALSE)</f>
        <v>23150000</v>
      </c>
      <c r="I66" s="11">
        <f>VLOOKUP(B66,EBITDA!B:O,8,FALSE)</f>
        <v>30903000</v>
      </c>
      <c r="J66" s="11">
        <f>VLOOKUP(B66,EQIT!B:O,8,FALSE)</f>
        <v>57083000</v>
      </c>
      <c r="K66" s="11">
        <f>VLOOKUP(B66,DEBT!B:O,8,FALSE)</f>
        <v>11921000</v>
      </c>
      <c r="L66" s="11">
        <f>VLOOKUP(B66,REV!B:O,8,FALSE)</f>
        <v>69950000</v>
      </c>
      <c r="M66" s="11">
        <f>VLOOKUP(B66,RoA!B:O,8,FALSE)</f>
        <v>23.96</v>
      </c>
      <c r="N66" s="11">
        <f>VLOOKUP(B66,RoE!B:O,8,FALSE)</f>
        <v>44.84</v>
      </c>
      <c r="O66" s="11">
        <f>VLOOKUP(B66,ASSET!B:P,8,FALSE)</f>
        <v>108704000</v>
      </c>
      <c r="P66" s="11">
        <f>VLOOKUP(B66,MCAP!B:P,8,FALSE)</f>
        <v>217440960</v>
      </c>
      <c r="Q66" s="11">
        <f>VLOOKUP(B66,MB!B:O,8,FALSE)</f>
        <v>3.43</v>
      </c>
    </row>
    <row r="67" spans="1:17" x14ac:dyDescent="0.3">
      <c r="A67" s="20" t="s">
        <v>226</v>
      </c>
      <c r="B67" s="20" t="s">
        <v>368</v>
      </c>
      <c r="C67" s="21">
        <f>VLOOKUP(B67,'[2]ESGC PORTFOLIO'!B:M,$C$2,FALSE)</f>
        <v>41.697729738848103</v>
      </c>
      <c r="D67" s="21" t="str">
        <f t="shared" ref="D67:D130" si="3">IF(C67&gt;75,"A",IF(C67&gt;50,"B",IF(C67&gt;25,"C","D")))</f>
        <v>C</v>
      </c>
      <c r="E67" s="21">
        <f>VLOOKUP(B67,ESG!A:M,$E$2,FALSE)</f>
        <v>82.044108126344895</v>
      </c>
      <c r="F67" s="11" t="b">
        <f t="shared" ref="F67:F130" si="4">C67=E67</f>
        <v>0</v>
      </c>
      <c r="G67" s="13" t="str">
        <f t="shared" ref="G67:G130" si="5">IF(E67&gt;75,"A",IF(E67&gt;50,"B",IF(E67&gt;25,"C","D")))</f>
        <v>A</v>
      </c>
      <c r="H67" s="11">
        <f>VLOOKUP(B67,NI!C:P,8,FALSE)</f>
        <v>3527000</v>
      </c>
      <c r="I67" s="11">
        <f>VLOOKUP(B67,EBITDA!B:O,8,FALSE)</f>
        <v>7936000</v>
      </c>
      <c r="J67" s="11">
        <f>VLOOKUP(B67,EQIT!B:O,8,FALSE)</f>
        <v>35217000</v>
      </c>
      <c r="K67" s="11">
        <f>VLOOKUP(B67,DEBT!B:O,8,FALSE)</f>
        <v>26931000</v>
      </c>
      <c r="L67" s="11">
        <f>VLOOKUP(B67,REV!B:O,8,FALSE)</f>
        <v>54365000</v>
      </c>
      <c r="M67" s="11">
        <f>VLOOKUP(B67,RoA!B:O,8,FALSE)</f>
        <v>4.88</v>
      </c>
      <c r="N67" s="11">
        <f>VLOOKUP(B67,RoE!B:O,8,FALSE)</f>
        <v>9.93</v>
      </c>
      <c r="O67" s="11">
        <f>VLOOKUP(B67,ASSET!B:P,8,FALSE)</f>
        <v>93837000</v>
      </c>
      <c r="P67" s="11">
        <f>VLOOKUP(B67,MCAP!B:P,8,FALSE)</f>
        <v>66048620</v>
      </c>
      <c r="Q67" s="11">
        <f>VLOOKUP(B67,MB!B:O,8,FALSE)</f>
        <v>1.73</v>
      </c>
    </row>
    <row r="68" spans="1:17" x14ac:dyDescent="0.3">
      <c r="A68" s="20" t="s">
        <v>228</v>
      </c>
      <c r="B68" s="20">
        <v>327998</v>
      </c>
      <c r="C68" s="21">
        <f>VLOOKUP(B68,'[2]ESGC PORTFOLIO'!B:M,$C$2,FALSE)</f>
        <v>43.692748981096102</v>
      </c>
      <c r="D68" s="21" t="str">
        <f t="shared" si="3"/>
        <v>C</v>
      </c>
      <c r="E68" s="21">
        <f>VLOOKUP(B68,ESG!A:M,$E$2,FALSE)</f>
        <v>85.822997962192105</v>
      </c>
      <c r="F68" s="11" t="b">
        <f t="shared" si="4"/>
        <v>0</v>
      </c>
      <c r="G68" s="13" t="str">
        <f t="shared" si="5"/>
        <v>A</v>
      </c>
      <c r="H68" s="11">
        <f>VLOOKUP(B68,NI!C:P,8,FALSE)</f>
        <v>3793000</v>
      </c>
      <c r="I68" s="11">
        <f>VLOOKUP(B68,EBITDA!B:O,8,FALSE)</f>
        <v>16203000</v>
      </c>
      <c r="J68" s="11">
        <f>VLOOKUP(B68,EQIT!B:O,8,FALSE)</f>
        <v>60541000</v>
      </c>
      <c r="K68" s="11">
        <f>VLOOKUP(B68,DEBT!B:O,8,FALSE)</f>
        <v>312596000</v>
      </c>
      <c r="L68" s="11">
        <f>VLOOKUP(B68,REV!B:O,8,FALSE)</f>
        <v>40963000</v>
      </c>
      <c r="M68" s="11">
        <f>VLOOKUP(B68,RoA!B:O,8,FALSE)</f>
        <v>1.08</v>
      </c>
      <c r="N68" s="11">
        <f>VLOOKUP(B68,RoE!B:O,8,FALSE)</f>
        <v>3.82</v>
      </c>
      <c r="O68" s="11">
        <f>VLOOKUP(B68,ASSET!B:P,8,FALSE)</f>
        <v>749898000</v>
      </c>
      <c r="P68" s="11">
        <f>VLOOKUP(B68,MCAP!B:P,8,FALSE)</f>
        <v>29155300</v>
      </c>
      <c r="Q68" s="11">
        <f>VLOOKUP(B68,MB!B:O,8,FALSE)</f>
        <v>0.48</v>
      </c>
    </row>
    <row r="69" spans="1:17" x14ac:dyDescent="0.3">
      <c r="A69" s="20" t="s">
        <v>230</v>
      </c>
      <c r="B69" s="20">
        <v>904878</v>
      </c>
      <c r="C69" s="21">
        <f>VLOOKUP(B69,'[2]ESGC PORTFOLIO'!B:M,$C$2,FALSE)</f>
        <v>46.053724236290002</v>
      </c>
      <c r="D69" s="21" t="str">
        <f t="shared" si="3"/>
        <v>C</v>
      </c>
      <c r="E69" s="21">
        <f>VLOOKUP(B69,ESG!A:M,$E$2,FALSE)</f>
        <v>85.289266654398205</v>
      </c>
      <c r="F69" s="11" t="b">
        <f t="shared" si="4"/>
        <v>0</v>
      </c>
      <c r="G69" s="13" t="str">
        <f t="shared" si="5"/>
        <v>A</v>
      </c>
      <c r="H69" s="11">
        <f>VLOOKUP(B69,NI!C:P,8,FALSE)</f>
        <v>1158000</v>
      </c>
      <c r="I69" s="11">
        <f>VLOOKUP(B69,EBITDA!B:O,8,FALSE)</f>
        <v>1236000</v>
      </c>
      <c r="J69" s="11">
        <f>VLOOKUP(B69,EQIT!B:O,8,FALSE)</f>
        <v>5214000</v>
      </c>
      <c r="K69" s="11">
        <f>VLOOKUP(B69,DEBT!B:O,8,FALSE)</f>
        <v>1535000</v>
      </c>
      <c r="L69" s="11">
        <f>VLOOKUP(B69,REV!B:O,8,FALSE)</f>
        <v>8203000</v>
      </c>
      <c r="M69" s="11">
        <f>VLOOKUP(B69,RoA!B:O,8,FALSE)</f>
        <v>7.06</v>
      </c>
      <c r="N69" s="11">
        <f>VLOOKUP(B69,RoE!B:O,8,FALSE)</f>
        <v>14.39</v>
      </c>
      <c r="O69" s="11">
        <f>VLOOKUP(B69,ASSET!B:P,8,FALSE)</f>
        <v>11554000</v>
      </c>
      <c r="P69" s="11">
        <f>VLOOKUP(B69,MCAP!B:P,8,FALSE)</f>
        <v>14757252</v>
      </c>
      <c r="Q69" s="11">
        <f>VLOOKUP(B69,MB!B:O,8,FALSE)</f>
        <v>2.92</v>
      </c>
    </row>
    <row r="70" spans="1:17" x14ac:dyDescent="0.3">
      <c r="A70" s="20" t="s">
        <v>235</v>
      </c>
      <c r="B70" s="20">
        <v>912160</v>
      </c>
      <c r="C70" s="21">
        <f>VLOOKUP(B70,'[2]ESGC PORTFOLIO'!B:M,$C$2,FALSE)</f>
        <v>46.754406134483297</v>
      </c>
      <c r="D70" s="21" t="str">
        <f t="shared" si="3"/>
        <v>C</v>
      </c>
      <c r="E70" s="21">
        <f>VLOOKUP(B70,ESG!A:M,$E$2,FALSE)</f>
        <v>79.740696326937694</v>
      </c>
      <c r="F70" s="11" t="b">
        <f t="shared" si="4"/>
        <v>0</v>
      </c>
      <c r="G70" s="13" t="str">
        <f t="shared" si="5"/>
        <v>A</v>
      </c>
      <c r="H70" s="11">
        <f>VLOOKUP(B70,NI!C:P,8,FALSE)</f>
        <v>366000</v>
      </c>
      <c r="I70" s="11">
        <f>VLOOKUP(B70,EBITDA!B:O,8,FALSE)</f>
        <v>3093000</v>
      </c>
      <c r="J70" s="11">
        <f>VLOOKUP(B70,EQIT!B:O,8,FALSE)</f>
        <v>12896000</v>
      </c>
      <c r="K70" s="11">
        <f>VLOOKUP(B70,DEBT!B:O,8,FALSE)</f>
        <v>4313000</v>
      </c>
      <c r="L70" s="11">
        <f>VLOOKUP(B70,REV!B:O,8,FALSE)</f>
        <v>10358000</v>
      </c>
      <c r="M70" s="11">
        <f>VLOOKUP(B70,RoA!B:O,8,FALSE)</f>
        <v>2.1</v>
      </c>
      <c r="N70" s="11">
        <f>VLOOKUP(B70,RoE!B:O,8,FALSE)</f>
        <v>2.79</v>
      </c>
      <c r="O70" s="11">
        <f>VLOOKUP(B70,ASSET!B:P,8,FALSE)</f>
        <v>25869000</v>
      </c>
      <c r="P70" s="11">
        <f>VLOOKUP(B70,MCAP!B:P,8,FALSE)</f>
        <v>29688567</v>
      </c>
      <c r="Q70" s="11">
        <f>VLOOKUP(B70,MB!B:O,8,FALSE)</f>
        <v>2.67</v>
      </c>
    </row>
    <row r="71" spans="1:17" x14ac:dyDescent="0.3">
      <c r="A71" s="20" t="s">
        <v>254</v>
      </c>
      <c r="B71" s="20">
        <v>905677</v>
      </c>
      <c r="C71" s="21">
        <f>VLOOKUP(B71,'[2]ESGC PORTFOLIO'!B:M,$C$2,FALSE)</f>
        <v>47.559538206260299</v>
      </c>
      <c r="D71" s="21" t="str">
        <f t="shared" si="3"/>
        <v>C</v>
      </c>
      <c r="E71" s="21">
        <f>VLOOKUP(B71,ESG!A:M,$E$2,FALSE)</f>
        <v>88.362319655763898</v>
      </c>
      <c r="F71" s="11" t="b">
        <f t="shared" si="4"/>
        <v>0</v>
      </c>
      <c r="G71" s="13" t="str">
        <f t="shared" si="5"/>
        <v>A</v>
      </c>
      <c r="H71" s="11">
        <f>VLOOKUP(B71,NI!C:P,8,FALSE)</f>
        <v>6436000</v>
      </c>
      <c r="I71" s="11">
        <f>VLOOKUP(B71,EBITDA!B:O,8,FALSE)</f>
        <v>12509000</v>
      </c>
      <c r="J71" s="11">
        <f>VLOOKUP(B71,EQIT!B:O,8,FALSE)</f>
        <v>20547000</v>
      </c>
      <c r="K71" s="11">
        <f>VLOOKUP(B71,DEBT!B:O,8,FALSE)</f>
        <v>26773000</v>
      </c>
      <c r="L71" s="11">
        <f>VLOOKUP(B71,REV!B:O,8,FALSE)</f>
        <v>66504000</v>
      </c>
      <c r="M71" s="11">
        <f>VLOOKUP(B71,RoA!B:O,8,FALSE)</f>
        <v>10</v>
      </c>
      <c r="N71" s="11">
        <f>VLOOKUP(B71,RoE!B:O,8,FALSE)</f>
        <v>30.89</v>
      </c>
      <c r="O71" s="11">
        <f>VLOOKUP(B71,ASSET!B:P,8,FALSE)</f>
        <v>72882000</v>
      </c>
      <c r="P71" s="11">
        <f>VLOOKUP(B71,MCAP!B:P,8,FALSE)</f>
        <v>103771400</v>
      </c>
      <c r="Q71" s="11">
        <f>VLOOKUP(B71,MB!B:O,8,FALSE)</f>
        <v>4.6500000000000004</v>
      </c>
    </row>
    <row r="72" spans="1:17" x14ac:dyDescent="0.3">
      <c r="A72" s="20" t="s">
        <v>256</v>
      </c>
      <c r="B72" s="20">
        <v>904030</v>
      </c>
      <c r="C72" s="21">
        <f>VLOOKUP(B72,'[2]ESGC PORTFOLIO'!B:M,$C$2,FALSE)</f>
        <v>37.858236336032299</v>
      </c>
      <c r="D72" s="21" t="str">
        <f t="shared" si="3"/>
        <v>C</v>
      </c>
      <c r="E72" s="21">
        <f>VLOOKUP(B72,ESG!A:M,$E$2,FALSE)</f>
        <v>75.022028227620297</v>
      </c>
      <c r="F72" s="11" t="b">
        <f t="shared" si="4"/>
        <v>0</v>
      </c>
      <c r="G72" s="13" t="str">
        <f t="shared" si="5"/>
        <v>A</v>
      </c>
      <c r="H72" s="11">
        <f>VLOOKUP(B72,NI!C:P,8,FALSE)</f>
        <v>8702000</v>
      </c>
      <c r="I72" s="11">
        <f>VLOOKUP(B72,EBITDA!B:O,8,FALSE)</f>
        <v>23469000</v>
      </c>
      <c r="J72" s="11">
        <f>VLOOKUP(B72,EQIT!B:O,8,FALSE)</f>
        <v>82145000</v>
      </c>
      <c r="K72" s="11">
        <f>VLOOKUP(B72,DEBT!B:O,8,FALSE)</f>
        <v>38949000</v>
      </c>
      <c r="L72" s="11">
        <f>VLOOKUP(B72,REV!B:O,8,FALSE)</f>
        <v>67425000</v>
      </c>
      <c r="M72" s="11">
        <f>VLOOKUP(B72,RoA!B:O,8,FALSE)</f>
        <v>5.83</v>
      </c>
      <c r="N72" s="11">
        <f>VLOOKUP(B72,RoE!B:O,8,FALSE)</f>
        <v>11.78</v>
      </c>
      <c r="O72" s="11">
        <f>VLOOKUP(B72,ASSET!B:P,8,FALSE)</f>
        <v>186802000</v>
      </c>
      <c r="P72" s="11">
        <f>VLOOKUP(B72,MCAP!B:P,8,FALSE)</f>
        <v>163923000</v>
      </c>
      <c r="Q72" s="11">
        <f>VLOOKUP(B72,MB!B:O,8,FALSE)</f>
        <v>1.73</v>
      </c>
    </row>
    <row r="73" spans="1:17" x14ac:dyDescent="0.3">
      <c r="A73" s="20" t="s">
        <v>259</v>
      </c>
      <c r="B73" s="20">
        <v>944175</v>
      </c>
      <c r="C73" s="21">
        <f>VLOOKUP(B73,'[2]ESGC PORTFOLIO'!B:M,$C$2,FALSE)</f>
        <v>41.020817693112001</v>
      </c>
      <c r="D73" s="21" t="str">
        <f t="shared" si="3"/>
        <v>C</v>
      </c>
      <c r="E73" s="21">
        <f>VLOOKUP(B73,ESG!A:M,$E$2,FALSE)</f>
        <v>77.240310882912794</v>
      </c>
      <c r="F73" s="11" t="b">
        <f t="shared" si="4"/>
        <v>0</v>
      </c>
      <c r="G73" s="13" t="str">
        <f t="shared" si="5"/>
        <v>A</v>
      </c>
      <c r="H73" s="11">
        <f>VLOOKUP(B73,NI!C:P,8,FALSE)</f>
        <v>2986000</v>
      </c>
      <c r="I73" s="11">
        <f>VLOOKUP(B73,EBITDA!B:O,8,FALSE)</f>
        <v>5362000</v>
      </c>
      <c r="J73" s="11">
        <f>VLOOKUP(B73,EQIT!B:O,8,FALSE)</f>
        <v>32353000</v>
      </c>
      <c r="K73" s="11">
        <f>VLOOKUP(B73,DEBT!B:O,8,FALSE)</f>
        <v>36704000</v>
      </c>
      <c r="L73" s="11">
        <f>VLOOKUP(B73,REV!B:O,8,FALSE)</f>
        <v>15972000</v>
      </c>
      <c r="M73" s="11">
        <f>VLOOKUP(B73,RoA!B:O,8,FALSE)</f>
        <v>1.34</v>
      </c>
      <c r="N73" s="11">
        <f>VLOOKUP(B73,RoE!B:O,8,FALSE)</f>
        <v>9.65</v>
      </c>
      <c r="O73" s="11">
        <f>VLOOKUP(B73,ASSET!B:P,8,FALSE)</f>
        <v>271205000</v>
      </c>
      <c r="P73" s="11">
        <f>VLOOKUP(B73,MCAP!B:P,8,FALSE)</f>
        <v>30392090</v>
      </c>
      <c r="Q73" s="11">
        <f>VLOOKUP(B73,MB!B:O,8,FALSE)</f>
        <v>0.82</v>
      </c>
    </row>
    <row r="74" spans="1:17" x14ac:dyDescent="0.3">
      <c r="A74" s="20" t="s">
        <v>266</v>
      </c>
      <c r="B74" s="20" t="s">
        <v>370</v>
      </c>
      <c r="C74" s="21">
        <f>VLOOKUP(B74,'[2]ESGC PORTFOLIO'!B:M,$C$2,FALSE)</f>
        <v>44.080060728744897</v>
      </c>
      <c r="D74" s="21" t="str">
        <f t="shared" si="3"/>
        <v>C</v>
      </c>
      <c r="E74" s="21">
        <f>VLOOKUP(B74,ESG!A:M,$E$2,FALSE)</f>
        <v>84.493454790823193</v>
      </c>
      <c r="F74" s="11" t="b">
        <f t="shared" si="4"/>
        <v>0</v>
      </c>
      <c r="G74" s="13" t="str">
        <f t="shared" si="5"/>
        <v>A</v>
      </c>
      <c r="H74" s="11">
        <f>VLOOKUP(B74,NI!C:P,8,FALSE)</f>
        <v>3508000</v>
      </c>
      <c r="I74" s="11">
        <f>VLOOKUP(B74,EBITDA!B:O,8,FALSE)</f>
        <v>6722000</v>
      </c>
      <c r="J74" s="11">
        <f>VLOOKUP(B74,EQIT!B:O,8,FALSE)</f>
        <v>31588000</v>
      </c>
      <c r="K74" s="11">
        <f>VLOOKUP(B74,DEBT!B:O,8,FALSE)</f>
        <v>36149000</v>
      </c>
      <c r="L74" s="11">
        <f>VLOOKUP(B74,REV!B:O,8,FALSE)</f>
        <v>50895000</v>
      </c>
      <c r="M74" s="11">
        <f>VLOOKUP(B74,RoA!B:O,8,FALSE)</f>
        <v>0.75</v>
      </c>
      <c r="N74" s="11">
        <f>VLOOKUP(B74,RoE!B:O,8,FALSE)</f>
        <v>11.53</v>
      </c>
      <c r="O74" s="11">
        <f>VLOOKUP(B74,ASSET!B:P,8,FALSE)</f>
        <v>624521000</v>
      </c>
      <c r="P74" s="11">
        <f>VLOOKUP(B74,MCAP!B:P,8,FALSE)</f>
        <v>23558337</v>
      </c>
      <c r="Q74" s="11">
        <f>VLOOKUP(B74,MB!B:O,8,FALSE)</f>
        <v>0.75</v>
      </c>
    </row>
    <row r="75" spans="1:17" x14ac:dyDescent="0.3">
      <c r="A75" s="20" t="s">
        <v>314</v>
      </c>
      <c r="B75" s="20">
        <v>277487</v>
      </c>
      <c r="C75" s="21">
        <f>VLOOKUP(B75,'[2]ESGC PORTFOLIO'!B:M,$C$2,FALSE)</f>
        <v>40.861978263383001</v>
      </c>
      <c r="D75" s="21" t="str">
        <f t="shared" si="3"/>
        <v>C</v>
      </c>
      <c r="E75" s="21">
        <f>VLOOKUP(B75,ESG!A:M,$E$2,FALSE)</f>
        <v>76.168400971210502</v>
      </c>
      <c r="F75" s="11" t="b">
        <f t="shared" si="4"/>
        <v>0</v>
      </c>
      <c r="G75" s="13" t="str">
        <f t="shared" si="5"/>
        <v>A</v>
      </c>
      <c r="H75" s="11">
        <f>VLOOKUP(B75,NI!C:P,8,FALSE)</f>
        <v>3804000</v>
      </c>
      <c r="I75" s="11">
        <f>VLOOKUP(B75,EBITDA!B:O,8,FALSE)</f>
        <v>7892000</v>
      </c>
      <c r="J75" s="11">
        <f>VLOOKUP(B75,EQIT!B:O,8,FALSE)</f>
        <v>7035000</v>
      </c>
      <c r="K75" s="11">
        <f>VLOOKUP(B75,DEBT!B:O,8,FALSE)</f>
        <v>11128000</v>
      </c>
      <c r="L75" s="11">
        <f>VLOOKUP(B75,REV!B:O,8,FALSE)</f>
        <v>53206000</v>
      </c>
      <c r="M75" s="11">
        <f>VLOOKUP(B75,RoA!B:O,8,FALSE)</f>
        <v>11.81</v>
      </c>
      <c r="N75" s="11">
        <f>VLOOKUP(B75,RoE!B:O,8,FALSE)</f>
        <v>50.67</v>
      </c>
      <c r="O75" s="11">
        <f>VLOOKUP(B75,ASSET!B:P,8,FALSE)</f>
        <v>34583000</v>
      </c>
      <c r="P75" s="11">
        <f>VLOOKUP(B75,MCAP!B:P,8,FALSE)</f>
        <v>70481970</v>
      </c>
      <c r="Q75" s="11">
        <f>VLOOKUP(B75,MB!B:O,8,FALSE)</f>
        <v>9.23</v>
      </c>
    </row>
    <row r="76" spans="1:17" x14ac:dyDescent="0.3">
      <c r="A76" s="20" t="s">
        <v>316</v>
      </c>
      <c r="B76" s="20">
        <v>702635</v>
      </c>
      <c r="C76" s="21">
        <f>VLOOKUP(B76,'[2]ESGC PORTFOLIO'!B:M,$C$2,FALSE)</f>
        <v>43.666100347021398</v>
      </c>
      <c r="D76" s="21" t="str">
        <f t="shared" si="3"/>
        <v>C</v>
      </c>
      <c r="E76" s="21">
        <f>VLOOKUP(B76,ESG!A:M,$E$2,FALSE)</f>
        <v>80.189343551185601</v>
      </c>
      <c r="F76" s="11" t="b">
        <f t="shared" si="4"/>
        <v>0</v>
      </c>
      <c r="G76" s="13" t="str">
        <f t="shared" si="5"/>
        <v>A</v>
      </c>
      <c r="H76" s="11">
        <f>VLOOKUP(B76,NI!C:P,8,FALSE)</f>
        <v>5142000</v>
      </c>
      <c r="I76" s="11">
        <f>VLOOKUP(B76,EBITDA!B:O,8,FALSE)</f>
        <v>9588000</v>
      </c>
      <c r="J76" s="11">
        <f>VLOOKUP(B76,EQIT!B:O,8,FALSE)</f>
        <v>27816000</v>
      </c>
      <c r="K76" s="11">
        <f>VLOOKUP(B76,DEBT!B:O,8,FALSE)</f>
        <v>11638000</v>
      </c>
      <c r="L76" s="11">
        <f>VLOOKUP(B76,REV!B:O,8,FALSE)</f>
        <v>101874000</v>
      </c>
      <c r="M76" s="11">
        <f>VLOOKUP(B76,RoA!B:O,8,FALSE)</f>
        <v>8.35</v>
      </c>
      <c r="N76" s="11">
        <f>VLOOKUP(B76,RoE!B:O,8,FALSE)</f>
        <v>19.27</v>
      </c>
      <c r="O76" s="11">
        <f>VLOOKUP(B76,ASSET!B:P,8,FALSE)</f>
        <v>67889000</v>
      </c>
      <c r="P76" s="11">
        <f>VLOOKUP(B76,MCAP!B:P,8,FALSE)</f>
        <v>52656520</v>
      </c>
      <c r="Q76" s="11">
        <f>VLOOKUP(B76,MB!B:O,8,FALSE)</f>
        <v>1.93</v>
      </c>
    </row>
    <row r="77" spans="1:17" x14ac:dyDescent="0.3">
      <c r="A77" s="20" t="s">
        <v>321</v>
      </c>
      <c r="B77" s="20">
        <v>945384</v>
      </c>
      <c r="C77" s="21">
        <f>VLOOKUP(B77,'[2]ESGC PORTFOLIO'!B:M,$C$2,FALSE)</f>
        <v>38.910763877271002</v>
      </c>
      <c r="D77" s="21" t="str">
        <f t="shared" si="3"/>
        <v>C</v>
      </c>
      <c r="E77" s="21">
        <f>VLOOKUP(B77,ESG!A:M,$E$2,FALSE)</f>
        <v>76.581858333054498</v>
      </c>
      <c r="F77" s="11" t="b">
        <f t="shared" si="4"/>
        <v>0</v>
      </c>
      <c r="G77" s="13" t="str">
        <f t="shared" si="5"/>
        <v>A</v>
      </c>
      <c r="H77" s="11">
        <f>VLOOKUP(B77,NI!C:P,8,FALSE)</f>
        <v>2404000</v>
      </c>
      <c r="I77" s="11">
        <f>VLOOKUP(B77,EBITDA!B:O,8,FALSE)</f>
        <v>29362000</v>
      </c>
      <c r="J77" s="11">
        <f>VLOOKUP(B77,EQIT!B:O,8,FALSE)</f>
        <v>35970000</v>
      </c>
      <c r="K77" s="11">
        <f>VLOOKUP(B77,DEBT!B:O,8,FALSE)</f>
        <v>55152000</v>
      </c>
      <c r="L77" s="11">
        <f>VLOOKUP(B77,REV!B:O,8,FALSE)</f>
        <v>110875000</v>
      </c>
      <c r="M77" s="11">
        <f>VLOOKUP(B77,RoA!B:O,8,FALSE)</f>
        <v>1.88</v>
      </c>
      <c r="N77" s="11">
        <f>VLOOKUP(B77,RoE!B:O,8,FALSE)</f>
        <v>6.45</v>
      </c>
      <c r="O77" s="11">
        <f>VLOOKUP(B77,ASSET!B:P,8,FALSE)</f>
        <v>230461000</v>
      </c>
      <c r="P77" s="11">
        <f>VLOOKUP(B77,MCAP!B:P,8,FALSE)</f>
        <v>113700727</v>
      </c>
      <c r="Q77" s="11">
        <f>VLOOKUP(B77,MB!B:O,8,FALSE)</f>
        <v>2.87</v>
      </c>
    </row>
    <row r="78" spans="1:17" x14ac:dyDescent="0.3">
      <c r="A78" s="20" t="s">
        <v>329</v>
      </c>
      <c r="B78" s="20">
        <v>916548</v>
      </c>
      <c r="C78" s="21">
        <f>VLOOKUP(B78,'[2]ESGC PORTFOLIO'!B:M,$C$2,FALSE)</f>
        <v>39.043594563331403</v>
      </c>
      <c r="D78" s="21" t="str">
        <f t="shared" si="3"/>
        <v>C</v>
      </c>
      <c r="E78" s="21">
        <f>VLOOKUP(B78,ESG!A:M,$E$2,FALSE)</f>
        <v>77.194331983805597</v>
      </c>
      <c r="F78" s="11" t="b">
        <f t="shared" si="4"/>
        <v>0</v>
      </c>
      <c r="G78" s="13" t="str">
        <f t="shared" si="5"/>
        <v>A</v>
      </c>
      <c r="H78" s="11">
        <f>VLOOKUP(B78,NI!C:P,8,FALSE)</f>
        <v>15699000</v>
      </c>
      <c r="I78" s="11">
        <f>VLOOKUP(B78,EBITDA!B:O,8,FALSE)</f>
        <v>34850000</v>
      </c>
      <c r="J78" s="11">
        <f>VLOOKUP(B78,EQIT!B:O,8,FALSE)</f>
        <v>71315000</v>
      </c>
      <c r="K78" s="11">
        <f>VLOOKUP(B78,DEBT!B:O,8,FALSE)</f>
        <v>53246000</v>
      </c>
      <c r="L78" s="11">
        <f>VLOOKUP(B78,REV!B:O,8,FALSE)</f>
        <v>446950000</v>
      </c>
      <c r="M78" s="11">
        <f>VLOOKUP(B78,RoA!B:O,8,FALSE)</f>
        <v>9.2200000000000006</v>
      </c>
      <c r="N78" s="11">
        <f>VLOOKUP(B78,RoE!B:O,8,FALSE)</f>
        <v>22.45</v>
      </c>
      <c r="O78" s="11">
        <f>VLOOKUP(B78,ASSET!B:P,8,FALSE)</f>
        <v>192668000</v>
      </c>
      <c r="P78" s="11">
        <f>VLOOKUP(B78,MCAP!B:P,8,FALSE)</f>
        <v>204259680</v>
      </c>
      <c r="Q78" s="11">
        <f>VLOOKUP(B78,MB!B:O,8,FALSE)</f>
        <v>2.5299999999999998</v>
      </c>
    </row>
    <row r="79" spans="1:17" x14ac:dyDescent="0.3">
      <c r="A79" s="20" t="s">
        <v>330</v>
      </c>
      <c r="B79" s="20">
        <v>921964</v>
      </c>
      <c r="C79" s="21">
        <f>VLOOKUP(B79,'[2]ESGC PORTFOLIO'!B:M,$C$2,FALSE)</f>
        <v>40.525716875677098</v>
      </c>
      <c r="D79" s="21" t="str">
        <f t="shared" si="3"/>
        <v>C</v>
      </c>
      <c r="E79" s="21">
        <f>VLOOKUP(B79,ESG!A:M,$E$2,FALSE)</f>
        <v>80.535969833828503</v>
      </c>
      <c r="F79" s="11" t="b">
        <f t="shared" si="4"/>
        <v>0</v>
      </c>
      <c r="G79" s="13" t="str">
        <f t="shared" si="5"/>
        <v>A</v>
      </c>
      <c r="H79" s="11">
        <f>VLOOKUP(B79,NI!C:P,8,FALSE)</f>
        <v>4807000</v>
      </c>
      <c r="I79" s="11">
        <f>VLOOKUP(B79,EBITDA!B:O,8,FALSE)</f>
        <v>9734000</v>
      </c>
      <c r="J79" s="11">
        <f>VLOOKUP(B79,EQIT!B:O,8,FALSE)</f>
        <v>37385000</v>
      </c>
      <c r="K79" s="11">
        <f>VLOOKUP(B79,DEBT!B:O,8,FALSE)</f>
        <v>14265000</v>
      </c>
      <c r="L79" s="11">
        <f>VLOOKUP(B79,REV!B:O,8,FALSE)</f>
        <v>40893000</v>
      </c>
      <c r="M79" s="11">
        <f>VLOOKUP(B79,RoA!B:O,8,FALSE)</f>
        <v>7.2</v>
      </c>
      <c r="N79" s="11">
        <f>VLOOKUP(B79,RoE!B:O,8,FALSE)</f>
        <v>12.84</v>
      </c>
      <c r="O79" s="11">
        <f>VLOOKUP(B79,ASSET!B:P,8,FALSE)</f>
        <v>72124000</v>
      </c>
      <c r="P79" s="11">
        <f>VLOOKUP(B79,MCAP!B:P,8,FALSE)</f>
        <v>66082500</v>
      </c>
      <c r="Q79" s="11">
        <f>VLOOKUP(B79,MB!B:O,8,FALSE)</f>
        <v>1.6</v>
      </c>
    </row>
    <row r="80" spans="1:17" x14ac:dyDescent="0.3">
      <c r="A80" s="20" t="s">
        <v>334</v>
      </c>
      <c r="B80" s="20">
        <v>906195</v>
      </c>
      <c r="C80" s="21">
        <f>VLOOKUP(B80,'[2]ESGC PORTFOLIO'!B:M,$C$2,FALSE)</f>
        <v>41.403503465426098</v>
      </c>
      <c r="D80" s="21" t="str">
        <f t="shared" si="3"/>
        <v>C</v>
      </c>
      <c r="E80" s="21">
        <f>VLOOKUP(B80,ESG!A:M,$E$2,FALSE)</f>
        <v>81.482503619594098</v>
      </c>
      <c r="F80" s="11" t="b">
        <f t="shared" si="4"/>
        <v>0</v>
      </c>
      <c r="G80" s="13" t="str">
        <f t="shared" si="5"/>
        <v>A</v>
      </c>
      <c r="H80" s="11">
        <f>VLOOKUP(B80,NI!C:P,8,FALSE)</f>
        <v>15025000</v>
      </c>
      <c r="I80" s="11">
        <f>VLOOKUP(B80,EBITDA!B:O,8,FALSE)</f>
        <v>28278000</v>
      </c>
      <c r="J80" s="11">
        <f>VLOOKUP(B80,EQIT!B:O,8,FALSE)</f>
        <v>128810000</v>
      </c>
      <c r="K80" s="11">
        <f>VLOOKUP(B80,DEBT!B:O,8,FALSE)</f>
        <v>174445000</v>
      </c>
      <c r="L80" s="11">
        <f>VLOOKUP(B80,REV!B:O,8,FALSE)</f>
        <v>88308000</v>
      </c>
      <c r="M80" s="11">
        <f>VLOOKUP(B80,RoA!B:O,8,FALSE)</f>
        <v>1.45</v>
      </c>
      <c r="N80" s="11">
        <f>VLOOKUP(B80,RoE!B:O,8,FALSE)</f>
        <v>12.19</v>
      </c>
      <c r="O80" s="11">
        <f>VLOOKUP(B80,ASSET!B:P,8,FALSE)</f>
        <v>1313867000</v>
      </c>
      <c r="P80" s="11">
        <f>VLOOKUP(B80,MCAP!B:P,8,FALSE)</f>
        <v>145037577</v>
      </c>
      <c r="Q80" s="11">
        <f>VLOOKUP(B80,MB!B:O,8,FALSE)</f>
        <v>1.01</v>
      </c>
    </row>
    <row r="81" spans="1:17" x14ac:dyDescent="0.3">
      <c r="A81" s="20" t="s">
        <v>337</v>
      </c>
      <c r="B81" s="20">
        <v>905818</v>
      </c>
      <c r="C81" s="21">
        <f>VLOOKUP(B81,'[2]ESGC PORTFOLIO'!B:M,$C$2,FALSE)</f>
        <v>47.472940915991899</v>
      </c>
      <c r="D81" s="21" t="str">
        <f t="shared" si="3"/>
        <v>C</v>
      </c>
      <c r="E81" s="21">
        <f>VLOOKUP(B81,ESG!A:M,$E$2,FALSE)</f>
        <v>87.133381831983797</v>
      </c>
      <c r="F81" s="11" t="b">
        <f t="shared" si="4"/>
        <v>0</v>
      </c>
      <c r="G81" s="13" t="str">
        <f t="shared" si="5"/>
        <v>A</v>
      </c>
      <c r="H81" s="11">
        <f>VLOOKUP(B81,NI!C:P,8,FALSE)</f>
        <v>331000</v>
      </c>
      <c r="I81" s="11">
        <f>VLOOKUP(B81,EBITDA!B:O,8,FALSE)</f>
        <v>1121000</v>
      </c>
      <c r="J81" s="11">
        <f>VLOOKUP(B81,EQIT!B:O,8,FALSE)</f>
        <v>4263000</v>
      </c>
      <c r="K81" s="11">
        <f>VLOOKUP(B81,DEBT!B:O,8,FALSE)</f>
        <v>4478000</v>
      </c>
      <c r="L81" s="11">
        <f>VLOOKUP(B81,REV!B:O,8,FALSE)</f>
        <v>6216000</v>
      </c>
      <c r="M81" s="11">
        <f>VLOOKUP(B81,RoA!B:O,8,FALSE)</f>
        <v>4.55</v>
      </c>
      <c r="N81" s="11">
        <f>VLOOKUP(B81,RoE!B:O,8,FALSE)</f>
        <v>7.46</v>
      </c>
      <c r="O81" s="11">
        <f>VLOOKUP(B81,ASSET!B:P,8,FALSE)</f>
        <v>12358000</v>
      </c>
      <c r="P81" s="11">
        <f>VLOOKUP(B81,MCAP!B:P,8,FALSE)</f>
        <v>10015062</v>
      </c>
      <c r="Q81" s="11">
        <f>VLOOKUP(B81,MB!B:O,8,FALSE)</f>
        <v>2.21</v>
      </c>
    </row>
    <row r="82" spans="1:17" x14ac:dyDescent="0.3">
      <c r="A82" s="20" t="s">
        <v>346</v>
      </c>
      <c r="B82" s="20" t="s">
        <v>375</v>
      </c>
      <c r="C82" s="21">
        <f>VLOOKUP(B82,'[2]ESGC PORTFOLIO'!B:M,$C$2,FALSE)</f>
        <v>41.778202232763299</v>
      </c>
      <c r="D82" s="21" t="str">
        <f t="shared" si="3"/>
        <v>C</v>
      </c>
      <c r="E82" s="21">
        <f>VLOOKUP(B82,ESG!A:M,$E$2,FALSE)</f>
        <v>76.839986555078795</v>
      </c>
      <c r="F82" s="11" t="b">
        <f t="shared" si="4"/>
        <v>0</v>
      </c>
      <c r="G82" s="13" t="str">
        <f t="shared" si="5"/>
        <v>A</v>
      </c>
      <c r="H82" s="11">
        <f>VLOOKUP(B82,NI!C:P,8,FALSE)</f>
        <v>760800</v>
      </c>
      <c r="I82" s="11">
        <f>VLOOKUP(B82,EBITDA!B:O,8,FALSE)</f>
        <v>1420400</v>
      </c>
      <c r="J82" s="11">
        <f>VLOOKUP(B82,EQIT!B:O,8,FALSE)</f>
        <v>5507200</v>
      </c>
      <c r="K82" s="11">
        <f>VLOOKUP(B82,DEBT!B:O,8,FALSE)</f>
        <v>1719300</v>
      </c>
      <c r="L82" s="11">
        <f>VLOOKUP(B82,REV!B:O,8,FALSE)</f>
        <v>4451800</v>
      </c>
      <c r="M82" s="11">
        <f>VLOOKUP(B82,RoA!B:O,8,FALSE)</f>
        <v>9.86</v>
      </c>
      <c r="N82" s="11">
        <f>VLOOKUP(B82,RoE!B:O,8,FALSE)</f>
        <v>13.49</v>
      </c>
      <c r="O82" s="11">
        <f>VLOOKUP(B82,ASSET!B:P,8,FALSE)</f>
        <v>8515300</v>
      </c>
      <c r="P82" s="11">
        <f>VLOOKUP(B82,MCAP!B:P,8,FALSE)</f>
        <v>9508760</v>
      </c>
      <c r="Q82" s="11">
        <f>VLOOKUP(B82,MB!B:O,8,FALSE)</f>
        <v>1.98</v>
      </c>
    </row>
    <row r="83" spans="1:17" x14ac:dyDescent="0.3">
      <c r="A83" s="20" t="s">
        <v>12</v>
      </c>
      <c r="B83" s="20">
        <v>130298</v>
      </c>
      <c r="C83" s="21">
        <f>VLOOKUP(B83,'[2]ESGC PORTFOLIO'!B:M,$C$2,FALSE)</f>
        <v>53.170086337457803</v>
      </c>
      <c r="D83" s="21" t="str">
        <f t="shared" si="3"/>
        <v>B</v>
      </c>
      <c r="E83" s="21">
        <f>VLOOKUP(B83,ESG!A:M,$E$2,FALSE)</f>
        <v>53.170086337457803</v>
      </c>
      <c r="F83" s="11" t="b">
        <f t="shared" si="4"/>
        <v>1</v>
      </c>
      <c r="G83" s="23" t="str">
        <f t="shared" si="5"/>
        <v>B</v>
      </c>
      <c r="H83" s="11">
        <f>VLOOKUP(B83,NI!C:P,8,FALSE)</f>
        <v>436280</v>
      </c>
      <c r="I83" s="11">
        <f>VLOOKUP(B83,EBITDA!B:O,8,FALSE)</f>
        <v>684950</v>
      </c>
      <c r="J83" s="11">
        <f>VLOOKUP(B83,EQIT!B:O,8,FALSE)</f>
        <v>1591277</v>
      </c>
      <c r="K83" s="11">
        <f>VLOOKUP(B83,DEBT!B:O,8,FALSE)</f>
        <v>763673</v>
      </c>
      <c r="L83" s="11">
        <f>VLOOKUP(B83,REV!B:O,8,FALSE)</f>
        <v>2869005</v>
      </c>
      <c r="M83" s="11">
        <f>VLOOKUP(B83,RoA!B:O,8,FALSE)</f>
        <v>14.97</v>
      </c>
      <c r="N83" s="11">
        <f>VLOOKUP(B83,RoE!B:O,8,FALSE)</f>
        <v>29.01</v>
      </c>
      <c r="O83" s="11">
        <f>VLOOKUP(B83,ASSET!B:P,8,FALSE)</f>
        <v>3152867</v>
      </c>
      <c r="P83" s="11">
        <f>VLOOKUP(B83,MCAP!B:P,8,FALSE)</f>
        <v>4576212</v>
      </c>
      <c r="Q83" s="11">
        <f>VLOOKUP(B83,MB!B:O,8,FALSE)</f>
        <v>2.59</v>
      </c>
    </row>
    <row r="84" spans="1:17" x14ac:dyDescent="0.3">
      <c r="A84" s="20" t="s">
        <v>14</v>
      </c>
      <c r="B84" s="20">
        <v>906979</v>
      </c>
      <c r="C84" s="21">
        <f>VLOOKUP(B84,'[2]ESGC PORTFOLIO'!B:M,$C$2,FALSE)</f>
        <v>55.332300183340699</v>
      </c>
      <c r="D84" s="21" t="str">
        <f t="shared" si="3"/>
        <v>B</v>
      </c>
      <c r="E84" s="21">
        <f>VLOOKUP(B84,ESG!A:M,$E$2,FALSE)</f>
        <v>55.332300183340699</v>
      </c>
      <c r="F84" s="11" t="b">
        <f t="shared" si="4"/>
        <v>1</v>
      </c>
      <c r="G84" s="23" t="str">
        <f t="shared" si="5"/>
        <v>B</v>
      </c>
      <c r="H84" s="11">
        <f>VLOOKUP(B84,NI!C:P,8,FALSE)</f>
        <v>303600</v>
      </c>
      <c r="I84" s="11">
        <f>VLOOKUP(B84,EBITDA!B:O,8,FALSE)</f>
        <v>826200</v>
      </c>
      <c r="J84" s="11">
        <f>VLOOKUP(B84,EQIT!B:O,8,FALSE)</f>
        <v>3013000</v>
      </c>
      <c r="K84" s="11">
        <f>VLOOKUP(B84,DEBT!B:O,8,FALSE)</f>
        <v>2807300</v>
      </c>
      <c r="L84" s="11">
        <f>VLOOKUP(B84,REV!B:O,8,FALSE)</f>
        <v>3665300</v>
      </c>
      <c r="M84" s="11">
        <f>VLOOKUP(B84,RoA!B:O,8,FALSE)</f>
        <v>4.2</v>
      </c>
      <c r="N84" s="11">
        <f>VLOOKUP(B84,RoE!B:O,8,FALSE)</f>
        <v>10.28</v>
      </c>
      <c r="O84" s="11">
        <f>VLOOKUP(B84,ASSET!B:P,8,FALSE)</f>
        <v>9687900</v>
      </c>
      <c r="P84" s="11">
        <f>VLOOKUP(B84,MCAP!B:P,8,FALSE)</f>
        <v>4897040</v>
      </c>
      <c r="Q84" s="11">
        <f>VLOOKUP(B84,MB!B:O,8,FALSE)</f>
        <v>1.48</v>
      </c>
    </row>
    <row r="85" spans="1:17" x14ac:dyDescent="0.3">
      <c r="A85" s="20" t="s">
        <v>32</v>
      </c>
      <c r="B85" s="20">
        <v>132808</v>
      </c>
      <c r="C85" s="21">
        <f>VLOOKUP(B85,'[2]ESGC PORTFOLIO'!B:M,$C$2,FALSE)</f>
        <v>58.222935644399399</v>
      </c>
      <c r="D85" s="21" t="str">
        <f t="shared" si="3"/>
        <v>B</v>
      </c>
      <c r="E85" s="21">
        <f>VLOOKUP(B85,ESG!A:M,$E$2,FALSE)</f>
        <v>58.222935644399399</v>
      </c>
      <c r="F85" s="11" t="b">
        <f t="shared" si="4"/>
        <v>1</v>
      </c>
      <c r="G85" s="23" t="str">
        <f t="shared" si="5"/>
        <v>B</v>
      </c>
      <c r="H85" s="11">
        <f>VLOOKUP(B85,NI!C:P,8,FALSE)</f>
        <v>-103161</v>
      </c>
      <c r="I85" s="11">
        <f>VLOOKUP(B85,EBITDA!B:O,8,FALSE)</f>
        <v>557278</v>
      </c>
      <c r="J85" s="11">
        <f>VLOOKUP(B85,EQIT!B:O,8,FALSE)</f>
        <v>251215</v>
      </c>
      <c r="K85" s="11">
        <f>VLOOKUP(B85,DEBT!B:O,8,FALSE)</f>
        <v>5172320</v>
      </c>
      <c r="L85" s="11">
        <f>VLOOKUP(B85,REV!B:O,8,FALSE)</f>
        <v>1079584</v>
      </c>
      <c r="M85" s="11">
        <f>VLOOKUP(B85,RoA!B:O,8,FALSE)</f>
        <v>2.0499999999999998</v>
      </c>
      <c r="N85" s="11">
        <f>VLOOKUP(B85,RoE!B:O,8,FALSE)</f>
        <v>-32.26</v>
      </c>
      <c r="O85" s="11">
        <f>VLOOKUP(B85,ASSET!B:P,8,FALSE)</f>
        <v>6819929</v>
      </c>
      <c r="P85" s="11">
        <f>VLOOKUP(B85,MCAP!B:P,8,FALSE)</f>
        <v>2770192</v>
      </c>
      <c r="Q85" s="11">
        <f>VLOOKUP(B85,MB!B:O,8,FALSE)</f>
        <v>13.26</v>
      </c>
    </row>
    <row r="86" spans="1:17" x14ac:dyDescent="0.3">
      <c r="A86" s="20" t="s">
        <v>45</v>
      </c>
      <c r="B86" s="20">
        <v>932060</v>
      </c>
      <c r="C86" s="21">
        <f>VLOOKUP(B86,'[2]ESGC PORTFOLIO'!B:M,$C$2,FALSE)</f>
        <v>56.155881446928298</v>
      </c>
      <c r="D86" s="21" t="str">
        <f t="shared" si="3"/>
        <v>B</v>
      </c>
      <c r="E86" s="21">
        <f>VLOOKUP(B86,ESG!A:M,$E$2,FALSE)</f>
        <v>56.155881446928298</v>
      </c>
      <c r="F86" s="11" t="b">
        <f t="shared" si="4"/>
        <v>1</v>
      </c>
      <c r="G86" s="23" t="str">
        <f t="shared" si="5"/>
        <v>B</v>
      </c>
      <c r="H86" s="11">
        <f>VLOOKUP(B86,NI!C:P,8,FALSE)</f>
        <v>444000</v>
      </c>
      <c r="I86" s="11">
        <f>VLOOKUP(B86,EBITDA!B:O,8,FALSE)</f>
        <v>1138000</v>
      </c>
      <c r="J86" s="11">
        <f>VLOOKUP(B86,EQIT!B:O,8,FALSE)</f>
        <v>1219100</v>
      </c>
      <c r="K86" s="11">
        <f>VLOOKUP(B86,DEBT!B:O,8,FALSE)</f>
        <v>3144100</v>
      </c>
      <c r="L86" s="11">
        <f>VLOOKUP(B86,REV!B:O,8,FALSE)</f>
        <v>8567900</v>
      </c>
      <c r="M86" s="11">
        <f>VLOOKUP(B86,RoA!B:O,8,FALSE)</f>
        <v>7.9</v>
      </c>
      <c r="N86" s="11">
        <f>VLOOKUP(B86,RoE!B:O,8,FALSE)</f>
        <v>32.44</v>
      </c>
      <c r="O86" s="11">
        <f>VLOOKUP(B86,ASSET!B:P,8,FALSE)</f>
        <v>7254900</v>
      </c>
      <c r="P86" s="11">
        <f>VLOOKUP(B86,MCAP!B:P,8,FALSE)</f>
        <v>5724871</v>
      </c>
      <c r="Q86" s="11">
        <f>VLOOKUP(B86,MB!B:O,8,FALSE)</f>
        <v>4.5</v>
      </c>
    </row>
    <row r="87" spans="1:17" x14ac:dyDescent="0.3">
      <c r="A87" s="20" t="s">
        <v>58</v>
      </c>
      <c r="B87" s="20">
        <v>912216</v>
      </c>
      <c r="C87" s="21">
        <f>VLOOKUP(B87,'[2]ESGC PORTFOLIO'!B:M,$C$2,FALSE)</f>
        <v>52.8418286884474</v>
      </c>
      <c r="D87" s="21" t="str">
        <f t="shared" si="3"/>
        <v>B</v>
      </c>
      <c r="E87" s="21">
        <f>VLOOKUP(B87,ESG!A:M,$E$2,FALSE)</f>
        <v>52.8418286884474</v>
      </c>
      <c r="F87" s="11" t="b">
        <f t="shared" si="4"/>
        <v>1</v>
      </c>
      <c r="G87" s="23" t="str">
        <f t="shared" si="5"/>
        <v>B</v>
      </c>
      <c r="H87" s="11">
        <f>VLOOKUP(B87,NI!C:P,8,FALSE)</f>
        <v>571000</v>
      </c>
      <c r="I87" s="11">
        <f>VLOOKUP(B87,EBITDA!B:O,8,FALSE)</f>
        <v>917000</v>
      </c>
      <c r="J87" s="11">
        <f>VLOOKUP(B87,EQIT!B:O,8,FALSE)</f>
        <v>2060000</v>
      </c>
      <c r="K87" s="11">
        <f>VLOOKUP(B87,DEBT!B:O,8,FALSE)</f>
        <v>759000</v>
      </c>
      <c r="L87" s="11">
        <f>VLOOKUP(B87,REV!B:O,8,FALSE)</f>
        <v>2586000</v>
      </c>
      <c r="M87" s="11">
        <f>VLOOKUP(B87,RoA!B:O,8,FALSE)</f>
        <v>16.739999999999998</v>
      </c>
      <c r="N87" s="11">
        <f>VLOOKUP(B87,RoE!B:O,8,FALSE)</f>
        <v>28.87</v>
      </c>
      <c r="O87" s="11">
        <f>VLOOKUP(B87,ASSET!B:P,8,FALSE)</f>
        <v>3700000</v>
      </c>
      <c r="P87" s="11">
        <f>VLOOKUP(B87,MCAP!B:P,8,FALSE)</f>
        <v>11673143</v>
      </c>
      <c r="Q87" s="11">
        <f>VLOOKUP(B87,MB!B:O,8,FALSE)</f>
        <v>4.9800000000000004</v>
      </c>
    </row>
    <row r="88" spans="1:17" x14ac:dyDescent="0.3">
      <c r="A88" s="20" t="s">
        <v>65</v>
      </c>
      <c r="B88" s="20">
        <v>755695</v>
      </c>
      <c r="C88" s="21">
        <f>VLOOKUP(B88,'[2]ESGC PORTFOLIO'!B:M,$C$2,FALSE)</f>
        <v>73.378546099290702</v>
      </c>
      <c r="D88" s="21" t="str">
        <f t="shared" si="3"/>
        <v>B</v>
      </c>
      <c r="E88" s="21">
        <f>VLOOKUP(B88,ESG!A:M,$E$2,FALSE)</f>
        <v>73.378546099290702</v>
      </c>
      <c r="F88" s="11" t="b">
        <f t="shared" si="4"/>
        <v>1</v>
      </c>
      <c r="G88" s="23" t="str">
        <f t="shared" si="5"/>
        <v>B</v>
      </c>
      <c r="H88" s="11">
        <f>VLOOKUP(B88,NI!C:P,8,FALSE)</f>
        <v>1912000</v>
      </c>
      <c r="I88" s="11">
        <f>VLOOKUP(B88,EBITDA!B:O,8,FALSE)</f>
        <v>3799000</v>
      </c>
      <c r="J88" s="11">
        <f>VLOOKUP(B88,EQIT!B:O,8,FALSE)</f>
        <v>23832000</v>
      </c>
      <c r="K88" s="11">
        <f>VLOOKUP(B88,DEBT!B:O,8,FALSE)</f>
        <v>9353000</v>
      </c>
      <c r="L88" s="11">
        <f>VLOOKUP(B88,REV!B:O,8,FALSE)</f>
        <v>15793000</v>
      </c>
      <c r="M88" s="11">
        <f>VLOOKUP(B88,RoA!B:O,8,FALSE)</f>
        <v>5.65</v>
      </c>
      <c r="N88" s="11">
        <f>VLOOKUP(B88,RoE!B:O,8,FALSE)</f>
        <v>8.16</v>
      </c>
      <c r="O88" s="11">
        <f>VLOOKUP(B88,ASSET!B:P,8,FALSE)</f>
        <v>38637000</v>
      </c>
      <c r="P88" s="11">
        <f>VLOOKUP(B88,MCAP!B:P,8,FALSE)</f>
        <v>25361280</v>
      </c>
      <c r="Q88" s="11">
        <f>VLOOKUP(B88,MB!B:O,8,FALSE)</f>
        <v>1.1299999999999999</v>
      </c>
    </row>
    <row r="89" spans="1:17" x14ac:dyDescent="0.3">
      <c r="A89" s="20" t="s">
        <v>68</v>
      </c>
      <c r="B89" s="20" t="s">
        <v>357</v>
      </c>
      <c r="C89" s="21">
        <f>VLOOKUP(B89,'[2]ESGC PORTFOLIO'!B:M,$C$2,FALSE)</f>
        <v>60.1205718623481</v>
      </c>
      <c r="D89" s="21" t="str">
        <f t="shared" si="3"/>
        <v>B</v>
      </c>
      <c r="E89" s="21">
        <f>VLOOKUP(B89,ESG!A:M,$E$2,FALSE)</f>
        <v>60.1205718623481</v>
      </c>
      <c r="F89" s="11" t="b">
        <f t="shared" si="4"/>
        <v>1</v>
      </c>
      <c r="G89" s="23" t="str">
        <f t="shared" si="5"/>
        <v>B</v>
      </c>
      <c r="H89" s="11">
        <f>VLOOKUP(B89,NI!C:P,8,FALSE)</f>
        <v>1305000</v>
      </c>
      <c r="I89" s="11">
        <f>VLOOKUP(B89,EBITDA!B:O,8,FALSE)</f>
        <v>3067000</v>
      </c>
      <c r="J89" s="11">
        <f>VLOOKUP(B89,EQIT!B:O,8,FALSE)</f>
        <v>9908000</v>
      </c>
      <c r="K89" s="11">
        <f>VLOOKUP(B89,DEBT!B:O,8,FALSE)</f>
        <v>5982000</v>
      </c>
      <c r="L89" s="11">
        <f>VLOOKUP(B89,REV!B:O,8,FALSE)</f>
        <v>14245000</v>
      </c>
      <c r="M89" s="11">
        <f>VLOOKUP(B89,RoA!B:O,8,FALSE)</f>
        <v>6.07</v>
      </c>
      <c r="N89" s="11">
        <f>VLOOKUP(B89,RoE!B:O,8,FALSE)</f>
        <v>13.23</v>
      </c>
      <c r="O89" s="11">
        <f>VLOOKUP(B89,ASSET!B:P,8,FALSE)</f>
        <v>26197000</v>
      </c>
      <c r="P89" s="11">
        <f>VLOOKUP(B89,MCAP!B:P,8,FALSE)</f>
        <v>17668140</v>
      </c>
      <c r="Q89" s="11">
        <f>VLOOKUP(B89,MB!B:O,8,FALSE)</f>
        <v>1.61</v>
      </c>
    </row>
    <row r="90" spans="1:17" x14ac:dyDescent="0.3">
      <c r="A90" s="20" t="s">
        <v>69</v>
      </c>
      <c r="B90" s="20" t="s">
        <v>358</v>
      </c>
      <c r="C90" s="21">
        <f>VLOOKUP(B90,'[2]ESGC PORTFOLIO'!B:M,$C$2,FALSE)</f>
        <v>61.785939271255103</v>
      </c>
      <c r="D90" s="21" t="str">
        <f t="shared" si="3"/>
        <v>B</v>
      </c>
      <c r="E90" s="21">
        <f>VLOOKUP(B90,ESG!A:M,$E$2,FALSE)</f>
        <v>61.785939271255103</v>
      </c>
      <c r="F90" s="11" t="b">
        <f t="shared" si="4"/>
        <v>1</v>
      </c>
      <c r="G90" s="23" t="str">
        <f t="shared" si="5"/>
        <v>B</v>
      </c>
      <c r="H90" s="11">
        <f>VLOOKUP(B90,NI!C:P,8,FALSE)</f>
        <v>607000</v>
      </c>
      <c r="I90" s="11">
        <f>VLOOKUP(B90,EBITDA!B:O,8,FALSE)</f>
        <v>1039000</v>
      </c>
      <c r="J90" s="11">
        <f>VLOOKUP(B90,EQIT!B:O,8,FALSE)</f>
        <v>1341000</v>
      </c>
      <c r="K90" s="11">
        <f>VLOOKUP(B90,DEBT!B:O,8,FALSE)</f>
        <v>3017000</v>
      </c>
      <c r="L90" s="11">
        <f>VLOOKUP(B90,REV!B:O,8,FALSE)</f>
        <v>6763000</v>
      </c>
      <c r="M90" s="11">
        <f>VLOOKUP(B90,RoA!B:O,8,FALSE)</f>
        <v>8.9600000000000009</v>
      </c>
      <c r="N90" s="11">
        <f>VLOOKUP(B90,RoE!B:O,8,FALSE)</f>
        <v>53.55</v>
      </c>
      <c r="O90" s="11">
        <f>VLOOKUP(B90,ASSET!B:P,8,FALSE)</f>
        <v>8097000</v>
      </c>
      <c r="P90" s="11">
        <f>VLOOKUP(B90,MCAP!B:P,8,FALSE)</f>
        <v>6926653</v>
      </c>
      <c r="Q90" s="11" t="e">
        <f>VLOOKUP(B90,MB!B:O,8,FALSE)</f>
        <v>#N/A</v>
      </c>
    </row>
    <row r="91" spans="1:17" x14ac:dyDescent="0.3">
      <c r="A91" s="20" t="s">
        <v>70</v>
      </c>
      <c r="B91" s="20">
        <v>755790</v>
      </c>
      <c r="C91" s="21">
        <f>VLOOKUP(B91,'[2]ESGC PORTFOLIO'!B:M,$C$2,FALSE)</f>
        <v>51.207075962539001</v>
      </c>
      <c r="D91" s="21" t="str">
        <f t="shared" si="3"/>
        <v>B</v>
      </c>
      <c r="E91" s="21">
        <f>VLOOKUP(B91,ESG!A:M,$E$2,FALSE)</f>
        <v>51.207075962539001</v>
      </c>
      <c r="F91" s="11" t="b">
        <f t="shared" si="4"/>
        <v>1</v>
      </c>
      <c r="G91" s="23" t="str">
        <f t="shared" si="5"/>
        <v>B</v>
      </c>
      <c r="H91" s="11">
        <f>VLOOKUP(B91,NI!C:P,8,FALSE)</f>
        <v>1318150</v>
      </c>
      <c r="I91" s="11">
        <f>VLOOKUP(B91,EBITDA!B:O,8,FALSE)</f>
        <v>1833374</v>
      </c>
      <c r="J91" s="11">
        <f>VLOOKUP(B91,EQIT!B:O,8,FALSE)</f>
        <v>5512727</v>
      </c>
      <c r="K91" s="11">
        <f>VLOOKUP(B91,DEBT!B:O,8,FALSE)</f>
        <v>1802269</v>
      </c>
      <c r="L91" s="11">
        <f>VLOOKUP(B91,REV!B:O,8,FALSE)</f>
        <v>4842103</v>
      </c>
      <c r="M91" s="11">
        <f>VLOOKUP(B91,RoA!B:O,8,FALSE)</f>
        <v>13.41</v>
      </c>
      <c r="N91" s="11">
        <f>VLOOKUP(B91,RoE!B:O,8,FALSE)</f>
        <v>22.93</v>
      </c>
      <c r="O91" s="11">
        <f>VLOOKUP(B91,ASSET!B:P,8,FALSE)</f>
        <v>9972514</v>
      </c>
      <c r="P91" s="11">
        <f>VLOOKUP(B91,MCAP!B:P,8,FALSE)</f>
        <v>29574471</v>
      </c>
      <c r="Q91" s="11">
        <f>VLOOKUP(B91,MB!B:O,8,FALSE)</f>
        <v>5.46</v>
      </c>
    </row>
    <row r="92" spans="1:17" x14ac:dyDescent="0.3">
      <c r="A92" s="20" t="s">
        <v>71</v>
      </c>
      <c r="B92" s="20">
        <v>904842</v>
      </c>
      <c r="C92" s="21">
        <f>VLOOKUP(B92,'[2]ESGC PORTFOLIO'!B:M,$C$2,FALSE)</f>
        <v>50.174586657417002</v>
      </c>
      <c r="D92" s="21" t="str">
        <f t="shared" si="3"/>
        <v>B</v>
      </c>
      <c r="E92" s="21">
        <f>VLOOKUP(B92,ESG!A:M,$E$2,FALSE)</f>
        <v>50.174586657417002</v>
      </c>
      <c r="F92" s="11" t="b">
        <f t="shared" si="4"/>
        <v>1</v>
      </c>
      <c r="G92" s="23" t="str">
        <f t="shared" si="5"/>
        <v>B</v>
      </c>
      <c r="H92" s="11">
        <f>VLOOKUP(B92,NI!C:P,8,FALSE)</f>
        <v>770000</v>
      </c>
      <c r="I92" s="11">
        <f>VLOOKUP(B92,EBITDA!B:O,8,FALSE)</f>
        <v>2613000</v>
      </c>
      <c r="J92" s="11">
        <f>VLOOKUP(B92,EQIT!B:O,8,FALSE)</f>
        <v>4222000</v>
      </c>
      <c r="K92" s="11">
        <f>VLOOKUP(B92,DEBT!B:O,8,FALSE)</f>
        <v>9384000</v>
      </c>
      <c r="L92" s="11">
        <f>VLOOKUP(B92,REV!B:O,8,FALSE)</f>
        <v>8348000</v>
      </c>
      <c r="M92" s="11">
        <f>VLOOKUP(B92,RoA!B:O,8,FALSE)</f>
        <v>8.3000000000000007</v>
      </c>
      <c r="N92" s="11">
        <f>VLOOKUP(B92,RoE!B:O,8,FALSE)</f>
        <v>36.58</v>
      </c>
      <c r="O92" s="11">
        <f>VLOOKUP(B92,ASSET!B:P,8,FALSE)</f>
        <v>21703000</v>
      </c>
      <c r="P92" s="11">
        <f>VLOOKUP(B92,MCAP!B:P,8,FALSE)</f>
        <v>8558340</v>
      </c>
      <c r="Q92" s="11">
        <f>VLOOKUP(B92,MB!B:O,8,FALSE)</f>
        <v>2.0299999999999998</v>
      </c>
    </row>
    <row r="93" spans="1:17" x14ac:dyDescent="0.3">
      <c r="A93" s="20" t="s">
        <v>88</v>
      </c>
      <c r="B93" s="20">
        <v>922964</v>
      </c>
      <c r="C93" s="21">
        <f>VLOOKUP(B93,'[2]ESGC PORTFOLIO'!B:M,$C$2,FALSE)</f>
        <v>67.044412084081799</v>
      </c>
      <c r="D93" s="21" t="str">
        <f t="shared" si="3"/>
        <v>B</v>
      </c>
      <c r="E93" s="21">
        <f>VLOOKUP(B93,ESG!A:M,$E$2,FALSE)</f>
        <v>67.044412084081799</v>
      </c>
      <c r="F93" s="11" t="b">
        <f t="shared" si="4"/>
        <v>1</v>
      </c>
      <c r="G93" s="23" t="str">
        <f t="shared" si="5"/>
        <v>B</v>
      </c>
      <c r="H93" s="11">
        <f>VLOOKUP(B93,NI!C:P,8,FALSE)</f>
        <v>389000</v>
      </c>
      <c r="I93" s="11">
        <f>VLOOKUP(B93,EBITDA!B:O,8,FALSE)</f>
        <v>718000</v>
      </c>
      <c r="J93" s="11">
        <f>VLOOKUP(B93,EQIT!B:O,8,FALSE)</f>
        <v>6868000</v>
      </c>
      <c r="K93" s="11">
        <f>VLOOKUP(B93,DEBT!B:O,8,FALSE)</f>
        <v>5103000</v>
      </c>
      <c r="L93" s="11">
        <f>VLOOKUP(B93,REV!B:O,8,FALSE)</f>
        <v>2599000</v>
      </c>
      <c r="M93" s="11">
        <f>VLOOKUP(B93,RoA!B:O,8,FALSE)</f>
        <v>0.75</v>
      </c>
      <c r="N93" s="11">
        <f>VLOOKUP(B93,RoE!B:O,8,FALSE)</f>
        <v>6.14</v>
      </c>
      <c r="O93" s="11">
        <f>VLOOKUP(B93,ASSET!B:P,8,FALSE)</f>
        <v>61008000</v>
      </c>
      <c r="P93" s="11">
        <f>VLOOKUP(B93,MCAP!B:P,8,FALSE)</f>
        <v>5091211</v>
      </c>
      <c r="Q93" s="11">
        <f>VLOOKUP(B93,MB!B:O,8,FALSE)</f>
        <v>0.63</v>
      </c>
    </row>
    <row r="94" spans="1:17" x14ac:dyDescent="0.3">
      <c r="A94" s="20" t="s">
        <v>94</v>
      </c>
      <c r="B94" s="20">
        <v>912273</v>
      </c>
      <c r="C94" s="21">
        <f>VLOOKUP(B94,'[2]ESGC PORTFOLIO'!B:M,$C$2,FALSE)</f>
        <v>73.093298149219194</v>
      </c>
      <c r="D94" s="21" t="str">
        <f t="shared" si="3"/>
        <v>B</v>
      </c>
      <c r="E94" s="21">
        <f>VLOOKUP(B94,ESG!A:M,$E$2,FALSE)</f>
        <v>73.093298149219194</v>
      </c>
      <c r="F94" s="11" t="b">
        <f t="shared" si="4"/>
        <v>1</v>
      </c>
      <c r="G94" s="23" t="str">
        <f t="shared" si="5"/>
        <v>B</v>
      </c>
      <c r="H94" s="11">
        <f>VLOOKUP(B94,NI!C:P,8,FALSE)</f>
        <v>2805000</v>
      </c>
      <c r="I94" s="11">
        <f>VLOOKUP(B94,EBITDA!B:O,8,FALSE)</f>
        <v>2785000</v>
      </c>
      <c r="J94" s="11">
        <f>VLOOKUP(B94,EQIT!B:O,8,FALSE)</f>
        <v>21078000</v>
      </c>
      <c r="K94" s="11">
        <f>VLOOKUP(B94,DEBT!B:O,8,FALSE)</f>
        <v>2391000</v>
      </c>
      <c r="L94" s="11">
        <f>VLOOKUP(B94,REV!B:O,8,FALSE)</f>
        <v>7890000</v>
      </c>
      <c r="M94" s="11">
        <f>VLOOKUP(B94,RoA!B:O,8,FALSE)</f>
        <v>11.87</v>
      </c>
      <c r="N94" s="11">
        <f>VLOOKUP(B94,RoE!B:O,8,FALSE)</f>
        <v>13.87</v>
      </c>
      <c r="O94" s="11">
        <f>VLOOKUP(B94,ASSET!B:P,8,FALSE)</f>
        <v>25196000</v>
      </c>
      <c r="P94" s="11">
        <f>VLOOKUP(B94,MCAP!B:P,8,FALSE)</f>
        <v>19664700</v>
      </c>
      <c r="Q94" s="11">
        <f>VLOOKUP(B94,MB!B:O,8,FALSE)</f>
        <v>1</v>
      </c>
    </row>
    <row r="95" spans="1:17" x14ac:dyDescent="0.3">
      <c r="A95" s="20" t="s">
        <v>102</v>
      </c>
      <c r="B95" s="20">
        <v>152719</v>
      </c>
      <c r="C95" s="21">
        <f>VLOOKUP(B95,'[2]ESGC PORTFOLIO'!B:M,$C$2,FALSE)</f>
        <v>60.897030321302402</v>
      </c>
      <c r="D95" s="21" t="str">
        <f t="shared" si="3"/>
        <v>B</v>
      </c>
      <c r="E95" s="21">
        <f>VLOOKUP(B95,ESG!A:M,$E$2,FALSE)</f>
        <v>60.897030321302402</v>
      </c>
      <c r="F95" s="11" t="b">
        <f t="shared" si="4"/>
        <v>1</v>
      </c>
      <c r="G95" s="23" t="str">
        <f t="shared" si="5"/>
        <v>B</v>
      </c>
      <c r="H95" s="11">
        <f>VLOOKUP(B95,NI!C:P,8,FALSE)</f>
        <v>476300</v>
      </c>
      <c r="I95" s="11">
        <f>VLOOKUP(B95,EBITDA!B:O,8,FALSE)</f>
        <v>1059100</v>
      </c>
      <c r="J95" s="11">
        <f>VLOOKUP(B95,EQIT!B:O,8,FALSE)</f>
        <v>1936200</v>
      </c>
      <c r="K95" s="11">
        <f>VLOOKUP(B95,DEBT!B:O,8,FALSE)</f>
        <v>1648800</v>
      </c>
      <c r="L95" s="11">
        <f>VLOOKUP(B95,REV!B:O,8,FALSE)</f>
        <v>7500200</v>
      </c>
      <c r="M95" s="11">
        <f>VLOOKUP(B95,RoA!B:O,8,FALSE)</f>
        <v>10.01</v>
      </c>
      <c r="N95" s="11">
        <f>VLOOKUP(B95,RoE!B:O,8,FALSE)</f>
        <v>24.87</v>
      </c>
      <c r="O95" s="11">
        <f>VLOOKUP(B95,ASSET!B:P,8,FALSE)</f>
        <v>5466600</v>
      </c>
      <c r="P95" s="11">
        <f>VLOOKUP(B95,MCAP!B:P,8,FALSE)</f>
        <v>6136970</v>
      </c>
      <c r="Q95" s="11">
        <f>VLOOKUP(B95,MB!B:O,8,FALSE)</f>
        <v>3.21</v>
      </c>
    </row>
    <row r="96" spans="1:17" x14ac:dyDescent="0.3">
      <c r="A96" s="20" t="s">
        <v>103</v>
      </c>
      <c r="B96" s="20">
        <v>867138</v>
      </c>
      <c r="C96" s="21">
        <f>VLOOKUP(B96,'[2]ESGC PORTFOLIO'!B:M,$C$2,FALSE)</f>
        <v>69.573958935801002</v>
      </c>
      <c r="D96" s="21" t="str">
        <f t="shared" si="3"/>
        <v>B</v>
      </c>
      <c r="E96" s="21">
        <f>VLOOKUP(B96,ESG!A:M,$E$2,FALSE)</f>
        <v>69.573958935801002</v>
      </c>
      <c r="F96" s="11" t="b">
        <f t="shared" si="4"/>
        <v>1</v>
      </c>
      <c r="G96" s="23" t="str">
        <f t="shared" si="5"/>
        <v>B</v>
      </c>
      <c r="H96" s="11">
        <f>VLOOKUP(B96,NI!C:P,8,FALSE)</f>
        <v>478336</v>
      </c>
      <c r="I96" s="11">
        <f>VLOOKUP(B96,EBITDA!B:O,8,FALSE)</f>
        <v>1376392</v>
      </c>
      <c r="J96" s="11">
        <f>VLOOKUP(B96,EQIT!B:O,8,FALSE)</f>
        <v>2141075</v>
      </c>
      <c r="K96" s="11">
        <f>VLOOKUP(B96,DEBT!B:O,8,FALSE)</f>
        <v>4504969</v>
      </c>
      <c r="L96" s="11">
        <f>VLOOKUP(B96,REV!B:O,8,FALSE)</f>
        <v>6982214</v>
      </c>
      <c r="M96" s="11">
        <f>VLOOKUP(B96,RoA!B:O,8,FALSE)</f>
        <v>7.35</v>
      </c>
      <c r="N96" s="11">
        <f>VLOOKUP(B96,RoE!B:O,8,FALSE)</f>
        <v>23.22</v>
      </c>
      <c r="O96" s="11">
        <f>VLOOKUP(B96,ASSET!B:P,8,FALSE)</f>
        <v>8892172</v>
      </c>
      <c r="P96" s="11">
        <f>VLOOKUP(B96,MCAP!B:P,8,FALSE)</f>
        <v>7098952</v>
      </c>
      <c r="Q96" s="11">
        <f>VLOOKUP(B96,MB!B:O,8,FALSE)</f>
        <v>3.2</v>
      </c>
    </row>
    <row r="97" spans="1:17" x14ac:dyDescent="0.3">
      <c r="A97" s="20" t="s">
        <v>104</v>
      </c>
      <c r="B97" s="20">
        <v>906189</v>
      </c>
      <c r="C97" s="21">
        <f>VLOOKUP(B97,'[2]ESGC PORTFOLIO'!B:M,$C$2,FALSE)</f>
        <v>72.194874577402999</v>
      </c>
      <c r="D97" s="21" t="str">
        <f t="shared" si="3"/>
        <v>B</v>
      </c>
      <c r="E97" s="21">
        <f>VLOOKUP(B97,ESG!A:M,$E$2,FALSE)</f>
        <v>72.194874577402999</v>
      </c>
      <c r="F97" s="11" t="b">
        <f t="shared" si="4"/>
        <v>1</v>
      </c>
      <c r="G97" s="23" t="str">
        <f t="shared" si="5"/>
        <v>B</v>
      </c>
      <c r="H97" s="11">
        <f>VLOOKUP(B97,NI!C:P,8,FALSE)</f>
        <v>2799900</v>
      </c>
      <c r="I97" s="11">
        <f>VLOOKUP(B97,EBITDA!B:O,8,FALSE)</f>
        <v>6084100</v>
      </c>
      <c r="J97" s="11">
        <f>VLOOKUP(B97,EQIT!B:O,8,FALSE)</f>
        <v>6800300</v>
      </c>
      <c r="K97" s="11">
        <f>VLOOKUP(B97,DEBT!B:O,8,FALSE)</f>
        <v>26589600</v>
      </c>
      <c r="L97" s="11">
        <f>VLOOKUP(B97,REV!B:O,8,FALSE)</f>
        <v>32012500</v>
      </c>
      <c r="M97" s="11">
        <f>VLOOKUP(B97,RoA!B:O,8,FALSE)</f>
        <v>7.93</v>
      </c>
      <c r="N97" s="11">
        <f>VLOOKUP(B97,RoE!B:O,8,FALSE)</f>
        <v>42.78</v>
      </c>
      <c r="O97" s="11">
        <f>VLOOKUP(B97,ASSET!B:P,8,FALSE)</f>
        <v>45348800</v>
      </c>
      <c r="P97" s="11">
        <f>VLOOKUP(B97,MCAP!B:P,8,FALSE)</f>
        <v>31409504</v>
      </c>
      <c r="Q97" s="11" t="e">
        <f>VLOOKUP(B97,MB!B:O,8,FALSE)</f>
        <v>#N/A</v>
      </c>
    </row>
    <row r="98" spans="1:17" x14ac:dyDescent="0.3">
      <c r="A98" s="20" t="s">
        <v>110</v>
      </c>
      <c r="B98" s="20">
        <v>944314</v>
      </c>
      <c r="C98" s="21">
        <f>VLOOKUP(B98,'[2]ESGC PORTFOLIO'!B:M,$C$2,FALSE)</f>
        <v>72.256118241029796</v>
      </c>
      <c r="D98" s="21" t="str">
        <f t="shared" si="3"/>
        <v>B</v>
      </c>
      <c r="E98" s="21">
        <f>VLOOKUP(B98,ESG!A:M,$E$2,FALSE)</f>
        <v>72.256118241029796</v>
      </c>
      <c r="F98" s="11" t="b">
        <f t="shared" si="4"/>
        <v>1</v>
      </c>
      <c r="G98" s="23" t="str">
        <f t="shared" si="5"/>
        <v>B</v>
      </c>
      <c r="H98" s="11">
        <f>VLOOKUP(B98,NI!C:P,8,FALSE)</f>
        <v>1408000</v>
      </c>
      <c r="I98" s="11">
        <f>VLOOKUP(B98,EBITDA!B:O,8,FALSE)</f>
        <v>4315000</v>
      </c>
      <c r="J98" s="11">
        <f>VLOOKUP(B98,EQIT!B:O,8,FALSE)</f>
        <v>11446000</v>
      </c>
      <c r="K98" s="11">
        <f>VLOOKUP(B98,DEBT!B:O,8,FALSE)</f>
        <v>20582000</v>
      </c>
      <c r="L98" s="11">
        <f>VLOOKUP(B98,REV!B:O,8,FALSE)</f>
        <v>14125000</v>
      </c>
      <c r="M98" s="11">
        <f>VLOOKUP(B98,RoA!B:O,8,FALSE)</f>
        <v>4.4400000000000004</v>
      </c>
      <c r="N98" s="11">
        <f>VLOOKUP(B98,RoE!B:O,8,FALSE)</f>
        <v>12.01</v>
      </c>
      <c r="O98" s="11">
        <f>VLOOKUP(B98,ASSET!B:P,8,FALSE)</f>
        <v>45614000</v>
      </c>
      <c r="P98" s="11">
        <f>VLOOKUP(B98,MCAP!B:P,8,FALSE)</f>
        <v>30255600</v>
      </c>
      <c r="Q98" s="11">
        <f>VLOOKUP(B98,MB!B:O,8,FALSE)</f>
        <v>2.5499999999999998</v>
      </c>
    </row>
    <row r="99" spans="1:17" x14ac:dyDescent="0.3">
      <c r="A99" s="20" t="s">
        <v>114</v>
      </c>
      <c r="B99" s="20">
        <v>513260</v>
      </c>
      <c r="C99" s="21">
        <f>VLOOKUP(B99,'[2]ESGC PORTFOLIO'!B:M,$C$2,FALSE)</f>
        <v>54.678548836032299</v>
      </c>
      <c r="D99" s="21" t="str">
        <f t="shared" si="3"/>
        <v>B</v>
      </c>
      <c r="E99" s="21">
        <f>VLOOKUP(B99,ESG!A:M,$E$2,FALSE)</f>
        <v>54.678548836032299</v>
      </c>
      <c r="F99" s="11" t="b">
        <f t="shared" si="4"/>
        <v>1</v>
      </c>
      <c r="G99" s="23" t="str">
        <f t="shared" si="5"/>
        <v>B</v>
      </c>
      <c r="H99" s="11">
        <f>VLOOKUP(B99,NI!C:P,8,FALSE)</f>
        <v>-72709</v>
      </c>
      <c r="I99" s="11">
        <f>VLOOKUP(B99,EBITDA!B:O,8,FALSE)</f>
        <v>544707</v>
      </c>
      <c r="J99" s="11">
        <f>VLOOKUP(B99,EQIT!B:O,8,FALSE)</f>
        <v>1920776</v>
      </c>
      <c r="K99" s="11">
        <f>VLOOKUP(B99,DEBT!B:O,8,FALSE)</f>
        <v>3809589</v>
      </c>
      <c r="L99" s="11">
        <f>VLOOKUP(B99,REV!B:O,8,FALSE)</f>
        <v>1274274</v>
      </c>
      <c r="M99" s="11">
        <f>VLOOKUP(B99,RoA!B:O,8,FALSE)</f>
        <v>3.19</v>
      </c>
      <c r="N99" s="11">
        <f>VLOOKUP(B99,RoE!B:O,8,FALSE)</f>
        <v>1.42</v>
      </c>
      <c r="O99" s="11">
        <f>VLOOKUP(B99,ASSET!B:P,8,FALSE)</f>
        <v>7004437</v>
      </c>
      <c r="P99" s="11">
        <f>VLOOKUP(B99,MCAP!B:P,8,FALSE)</f>
        <v>3047770</v>
      </c>
      <c r="Q99" s="11">
        <f>VLOOKUP(B99,MB!B:O,8,FALSE)</f>
        <v>1.48</v>
      </c>
    </row>
    <row r="100" spans="1:17" x14ac:dyDescent="0.3">
      <c r="A100" s="20" t="s">
        <v>124</v>
      </c>
      <c r="B100" s="20">
        <v>905115</v>
      </c>
      <c r="C100" s="21">
        <f>VLOOKUP(B100,'[2]ESGC PORTFOLIO'!B:M,$C$2,FALSE)</f>
        <v>54.852531929546302</v>
      </c>
      <c r="D100" s="21" t="str">
        <f t="shared" si="3"/>
        <v>B</v>
      </c>
      <c r="E100" s="21">
        <f>VLOOKUP(B100,ESG!A:M,$E$2,FALSE)</f>
        <v>54.852531929546302</v>
      </c>
      <c r="F100" s="11" t="b">
        <f t="shared" si="4"/>
        <v>1</v>
      </c>
      <c r="G100" s="23" t="str">
        <f t="shared" si="5"/>
        <v>B</v>
      </c>
      <c r="H100" s="11">
        <f>VLOOKUP(B100,NI!C:P,8,FALSE)</f>
        <v>2480000</v>
      </c>
      <c r="I100" s="11">
        <f>VLOOKUP(B100,EBITDA!B:O,8,FALSE)</f>
        <v>4744000</v>
      </c>
      <c r="J100" s="11">
        <f>VLOOKUP(B100,EQIT!B:O,8,FALSE)</f>
        <v>10399000</v>
      </c>
      <c r="K100" s="11">
        <f>VLOOKUP(B100,DEBT!B:O,8,FALSE)</f>
        <v>5201000</v>
      </c>
      <c r="L100" s="11">
        <f>VLOOKUP(B100,REV!B:O,8,FALSE)</f>
        <v>24211000</v>
      </c>
      <c r="M100" s="11">
        <f>VLOOKUP(B100,RoA!B:O,8,FALSE)</f>
        <v>11.3</v>
      </c>
      <c r="N100" s="11">
        <f>VLOOKUP(B100,RoE!B:O,8,FALSE)</f>
        <v>24.57</v>
      </c>
      <c r="O100" s="11">
        <f>VLOOKUP(B100,ASSET!B:P,8,FALSE)</f>
        <v>23861000</v>
      </c>
      <c r="P100" s="11">
        <f>VLOOKUP(B100,MCAP!B:P,8,FALSE)</f>
        <v>34424315</v>
      </c>
      <c r="Q100" s="11">
        <f>VLOOKUP(B100,MB!B:O,8,FALSE)</f>
        <v>3.26</v>
      </c>
    </row>
    <row r="101" spans="1:17" x14ac:dyDescent="0.3">
      <c r="A101" s="20" t="s">
        <v>126</v>
      </c>
      <c r="B101" s="20">
        <v>500373</v>
      </c>
      <c r="C101" s="21">
        <f>VLOOKUP(B101,'[2]ESGC PORTFOLIO'!B:M,$C$2,FALSE)</f>
        <v>57.208647183331699</v>
      </c>
      <c r="D101" s="21" t="str">
        <f t="shared" si="3"/>
        <v>B</v>
      </c>
      <c r="E101" s="21">
        <f>VLOOKUP(B101,ESG!A:M,$E$2,FALSE)</f>
        <v>57.208647183331699</v>
      </c>
      <c r="F101" s="11" t="b">
        <f t="shared" si="4"/>
        <v>1</v>
      </c>
      <c r="G101" s="23" t="str">
        <f t="shared" si="5"/>
        <v>B</v>
      </c>
      <c r="H101" s="11">
        <f>VLOOKUP(B101,NI!C:P,8,FALSE)</f>
        <v>1091123</v>
      </c>
      <c r="I101" s="11">
        <f>VLOOKUP(B101,EBITDA!B:O,8,FALSE)</f>
        <v>4619543</v>
      </c>
      <c r="J101" s="11">
        <f>VLOOKUP(B101,EQIT!B:O,8,FALSE)</f>
        <v>12640904</v>
      </c>
      <c r="K101" s="11">
        <f>VLOOKUP(B101,DEBT!B:O,8,FALSE)</f>
        <v>5009166</v>
      </c>
      <c r="L101" s="11">
        <f>VLOOKUP(B101,REV!B:O,8,FALSE)</f>
        <v>8973980</v>
      </c>
      <c r="M101" s="11">
        <f>VLOOKUP(B101,RoA!B:O,8,FALSE)</f>
        <v>5.29</v>
      </c>
      <c r="N101" s="11">
        <f>VLOOKUP(B101,RoE!B:O,8,FALSE)</f>
        <v>9.5399999999999991</v>
      </c>
      <c r="O101" s="11">
        <f>VLOOKUP(B101,ASSET!B:P,8,FALSE)</f>
        <v>24838797</v>
      </c>
      <c r="P101" s="11">
        <f>VLOOKUP(B101,MCAP!B:P,8,FALSE)</f>
        <v>26501106</v>
      </c>
      <c r="Q101" s="11">
        <f>VLOOKUP(B101,MB!B:O,8,FALSE)</f>
        <v>1.85</v>
      </c>
    </row>
    <row r="102" spans="1:17" x14ac:dyDescent="0.3">
      <c r="A102" s="20" t="s">
        <v>129</v>
      </c>
      <c r="B102" s="20">
        <v>867375</v>
      </c>
      <c r="C102" s="21">
        <f>VLOOKUP(B102,'[2]ESGC PORTFOLIO'!B:M,$C$2,FALSE)</f>
        <v>64.547730169440698</v>
      </c>
      <c r="D102" s="21" t="str">
        <f t="shared" si="3"/>
        <v>B</v>
      </c>
      <c r="E102" s="21">
        <f>VLOOKUP(B102,ESG!A:M,$E$2,FALSE)</f>
        <v>64.547730169440698</v>
      </c>
      <c r="F102" s="11" t="b">
        <f t="shared" si="4"/>
        <v>1</v>
      </c>
      <c r="G102" s="23" t="str">
        <f t="shared" si="5"/>
        <v>B</v>
      </c>
      <c r="H102" s="11">
        <f>VLOOKUP(B102,NI!C:P,8,FALSE)</f>
        <v>700800</v>
      </c>
      <c r="I102" s="11">
        <f>VLOOKUP(B102,EBITDA!B:O,8,FALSE)</f>
        <v>1392500</v>
      </c>
      <c r="J102" s="11">
        <f>VLOOKUP(B102,EQIT!B:O,8,FALSE)</f>
        <v>2629400</v>
      </c>
      <c r="K102" s="11">
        <f>VLOOKUP(B102,DEBT!B:O,8,FALSE)</f>
        <v>1218100</v>
      </c>
      <c r="L102" s="11">
        <f>VLOOKUP(B102,REV!B:O,8,FALSE)</f>
        <v>8810000</v>
      </c>
      <c r="M102" s="11">
        <f>VLOOKUP(B102,RoA!B:O,8,FALSE)</f>
        <v>13.07</v>
      </c>
      <c r="N102" s="11">
        <f>VLOOKUP(B102,RoE!B:O,8,FALSE)</f>
        <v>30.62</v>
      </c>
      <c r="O102" s="11">
        <f>VLOOKUP(B102,ASSET!B:P,8,FALSE)</f>
        <v>6212800</v>
      </c>
      <c r="P102" s="11">
        <f>VLOOKUP(B102,MCAP!B:P,8,FALSE)</f>
        <v>22158655</v>
      </c>
      <c r="Q102" s="11">
        <f>VLOOKUP(B102,MB!B:O,8,FALSE)</f>
        <v>7.28</v>
      </c>
    </row>
    <row r="103" spans="1:17" x14ac:dyDescent="0.3">
      <c r="A103" s="20" t="s">
        <v>131</v>
      </c>
      <c r="B103" s="20">
        <v>902317</v>
      </c>
      <c r="C103" s="21">
        <f>VLOOKUP(B103,'[2]ESGC PORTFOLIO'!B:M,$C$2,FALSE)</f>
        <v>71.730703931043394</v>
      </c>
      <c r="D103" s="21" t="str">
        <f t="shared" si="3"/>
        <v>B</v>
      </c>
      <c r="E103" s="21">
        <f>VLOOKUP(B103,ESG!A:M,$E$2,FALSE)</f>
        <v>71.730703931043394</v>
      </c>
      <c r="F103" s="11" t="b">
        <f t="shared" si="4"/>
        <v>1</v>
      </c>
      <c r="G103" s="23" t="str">
        <f t="shared" si="5"/>
        <v>B</v>
      </c>
      <c r="H103" s="11">
        <f>VLOOKUP(B103,NI!C:P,8,FALSE)</f>
        <v>2495000</v>
      </c>
      <c r="I103" s="11">
        <f>VLOOKUP(B103,EBITDA!B:O,8,FALSE)</f>
        <v>7002000</v>
      </c>
      <c r="J103" s="11">
        <f>VLOOKUP(B103,EQIT!B:O,8,FALSE)</f>
        <v>14385000</v>
      </c>
      <c r="K103" s="11">
        <f>VLOOKUP(B103,DEBT!B:O,8,FALSE)</f>
        <v>13492000</v>
      </c>
      <c r="L103" s="11">
        <f>VLOOKUP(B103,REV!B:O,8,FALSE)</f>
        <v>18924000</v>
      </c>
      <c r="M103" s="11">
        <f>VLOOKUP(B103,RoA!B:O,8,FALSE)</f>
        <v>5.53</v>
      </c>
      <c r="N103" s="11">
        <f>VLOOKUP(B103,RoE!B:O,8,FALSE)</f>
        <v>17.86</v>
      </c>
      <c r="O103" s="11">
        <f>VLOOKUP(B103,ASSET!B:P,8,FALSE)</f>
        <v>55092000</v>
      </c>
      <c r="P103" s="11">
        <f>VLOOKUP(B103,MCAP!B:P,8,FALSE)</f>
        <v>28770312</v>
      </c>
      <c r="Q103" s="11">
        <f>VLOOKUP(B103,MB!B:O,8,FALSE)</f>
        <v>2.0299999999999998</v>
      </c>
    </row>
    <row r="104" spans="1:17" x14ac:dyDescent="0.3">
      <c r="A104" s="20" t="s">
        <v>136</v>
      </c>
      <c r="B104" s="20">
        <v>905994</v>
      </c>
      <c r="C104" s="21">
        <f>VLOOKUP(B104,'[2]ESGC PORTFOLIO'!B:M,$C$2,FALSE)</f>
        <v>53.230252614709798</v>
      </c>
      <c r="D104" s="21" t="str">
        <f t="shared" si="3"/>
        <v>B</v>
      </c>
      <c r="E104" s="21">
        <f>VLOOKUP(B104,ESG!A:M,$E$2,FALSE)</f>
        <v>53.230252614709798</v>
      </c>
      <c r="F104" s="11" t="b">
        <f t="shared" si="4"/>
        <v>1</v>
      </c>
      <c r="G104" s="23" t="str">
        <f t="shared" si="5"/>
        <v>B</v>
      </c>
      <c r="H104" s="11">
        <f>VLOOKUP(B104,NI!C:P,8,FALSE)</f>
        <v>127596</v>
      </c>
      <c r="I104" s="11">
        <f>VLOOKUP(B104,EBITDA!B:O,8,FALSE)</f>
        <v>354419</v>
      </c>
      <c r="J104" s="11">
        <f>VLOOKUP(B104,EQIT!B:O,8,FALSE)</f>
        <v>1206095</v>
      </c>
      <c r="K104" s="11">
        <f>VLOOKUP(B104,DEBT!B:O,8,FALSE)</f>
        <v>2110410</v>
      </c>
      <c r="L104" s="11">
        <f>VLOOKUP(B104,REV!B:O,8,FALSE)</f>
        <v>553059</v>
      </c>
      <c r="M104" s="11">
        <f>VLOOKUP(B104,RoA!B:O,8,FALSE)</f>
        <v>6.08</v>
      </c>
      <c r="N104" s="11">
        <f>VLOOKUP(B104,RoE!B:O,8,FALSE)</f>
        <v>12.46</v>
      </c>
      <c r="O104" s="11">
        <f>VLOOKUP(B104,ASSET!B:P,8,FALSE)</f>
        <v>3659908</v>
      </c>
      <c r="P104" s="11">
        <f>VLOOKUP(B104,MCAP!B:P,8,FALSE)</f>
        <v>5766632</v>
      </c>
      <c r="Q104" s="11">
        <f>VLOOKUP(B104,MB!B:O,8,FALSE)</f>
        <v>4.42</v>
      </c>
    </row>
    <row r="105" spans="1:17" x14ac:dyDescent="0.3">
      <c r="A105" s="20" t="s">
        <v>137</v>
      </c>
      <c r="B105" s="20">
        <v>951849</v>
      </c>
      <c r="C105" s="21">
        <f>VLOOKUP(B105,'[2]ESGC PORTFOLIO'!B:M,$C$2,FALSE)</f>
        <v>50.931831983805601</v>
      </c>
      <c r="D105" s="21" t="str">
        <f t="shared" si="3"/>
        <v>B</v>
      </c>
      <c r="E105" s="21">
        <f>VLOOKUP(B105,ESG!A:M,$E$2,FALSE)</f>
        <v>66.863663967611302</v>
      </c>
      <c r="F105" s="11" t="b">
        <f t="shared" si="4"/>
        <v>0</v>
      </c>
      <c r="G105" s="23" t="str">
        <f t="shared" si="5"/>
        <v>B</v>
      </c>
      <c r="H105" s="11">
        <f>VLOOKUP(B105,NI!C:P,8,FALSE)</f>
        <v>1452000</v>
      </c>
      <c r="I105" s="11">
        <f>VLOOKUP(B105,EBITDA!B:O,8,FALSE)</f>
        <v>4324000</v>
      </c>
      <c r="J105" s="11">
        <f>VLOOKUP(B105,EQIT!B:O,8,FALSE)</f>
        <v>15220000</v>
      </c>
      <c r="K105" s="11">
        <f>VLOOKUP(B105,DEBT!B:O,8,FALSE)</f>
        <v>1685000</v>
      </c>
      <c r="L105" s="11">
        <f>VLOOKUP(B105,REV!B:O,8,FALSE)</f>
        <v>39304000</v>
      </c>
      <c r="M105" s="11">
        <f>VLOOKUP(B105,RoA!B:O,8,FALSE)</f>
        <v>5.77</v>
      </c>
      <c r="N105" s="11">
        <f>VLOOKUP(B105,RoE!B:O,8,FALSE)</f>
        <v>10</v>
      </c>
      <c r="O105" s="11">
        <f>VLOOKUP(B105,ASSET!B:P,8,FALSE)</f>
        <v>27385000</v>
      </c>
      <c r="P105" s="11">
        <f>VLOOKUP(B105,MCAP!B:P,8,FALSE)</f>
        <v>26472670</v>
      </c>
      <c r="Q105" s="11">
        <f>VLOOKUP(B105,MB!B:O,8,FALSE)</f>
        <v>1.62</v>
      </c>
    </row>
    <row r="106" spans="1:17" x14ac:dyDescent="0.3">
      <c r="A106" s="20" t="s">
        <v>140</v>
      </c>
      <c r="B106" s="20">
        <v>905159</v>
      </c>
      <c r="C106" s="21">
        <f>VLOOKUP(B106,'[2]ESGC PORTFOLIO'!B:M,$C$2,FALSE)</f>
        <v>64.649053565234595</v>
      </c>
      <c r="D106" s="21" t="str">
        <f t="shared" si="3"/>
        <v>B</v>
      </c>
      <c r="E106" s="21">
        <f>VLOOKUP(B106,ESG!A:M,$E$2,FALSE)</f>
        <v>64.649053565234595</v>
      </c>
      <c r="F106" s="11" t="b">
        <f t="shared" si="4"/>
        <v>1</v>
      </c>
      <c r="G106" s="23" t="str">
        <f t="shared" si="5"/>
        <v>B</v>
      </c>
      <c r="H106" s="11">
        <f>VLOOKUP(B106,NI!C:P,8,FALSE)</f>
        <v>885000</v>
      </c>
      <c r="I106" s="11">
        <f>VLOOKUP(B106,EBITDA!B:O,8,FALSE)</f>
        <v>3502000</v>
      </c>
      <c r="J106" s="11">
        <f>VLOOKUP(B106,EQIT!B:O,8,FALSE)</f>
        <v>13280000</v>
      </c>
      <c r="K106" s="11">
        <f>VLOOKUP(B106,DEBT!B:O,8,FALSE)</f>
        <v>17337000</v>
      </c>
      <c r="L106" s="11">
        <f>VLOOKUP(B106,REV!B:O,8,FALSE)</f>
        <v>16258000</v>
      </c>
      <c r="M106" s="11">
        <f>VLOOKUP(B106,RoA!B:O,8,FALSE)</f>
        <v>3.61</v>
      </c>
      <c r="N106" s="11">
        <f>VLOOKUP(B106,RoE!B:O,8,FALSE)</f>
        <v>7.95</v>
      </c>
      <c r="O106" s="11">
        <f>VLOOKUP(B106,ASSET!B:P,8,FALSE)</f>
        <v>47326000</v>
      </c>
      <c r="P106" s="11">
        <f>VLOOKUP(B106,MCAP!B:P,8,FALSE)</f>
        <v>18526988</v>
      </c>
      <c r="Q106" s="11">
        <f>VLOOKUP(B106,MB!B:O,8,FALSE)</f>
        <v>1.45</v>
      </c>
    </row>
    <row r="107" spans="1:17" x14ac:dyDescent="0.3">
      <c r="A107" s="20" t="s">
        <v>144</v>
      </c>
      <c r="B107" s="20">
        <v>938076</v>
      </c>
      <c r="C107" s="21">
        <f>VLOOKUP(B107,'[2]ESGC PORTFOLIO'!B:M,$C$2,FALSE)</f>
        <v>64.503632080541706</v>
      </c>
      <c r="D107" s="21" t="str">
        <f t="shared" si="3"/>
        <v>B</v>
      </c>
      <c r="E107" s="21">
        <f>VLOOKUP(B107,ESG!A:M,$E$2,FALSE)</f>
        <v>64.503632080541706</v>
      </c>
      <c r="F107" s="11" t="b">
        <f t="shared" si="4"/>
        <v>1</v>
      </c>
      <c r="G107" s="23" t="str">
        <f t="shared" si="5"/>
        <v>B</v>
      </c>
      <c r="H107" s="11">
        <f>VLOOKUP(B107,NI!C:P,8,FALSE)</f>
        <v>1915038</v>
      </c>
      <c r="I107" s="11">
        <f>VLOOKUP(B107,EBITDA!B:O,8,FALSE)</f>
        <v>2906287</v>
      </c>
      <c r="J107" s="11">
        <f>VLOOKUP(B107,EQIT!B:O,8,FALSE)</f>
        <v>8524731</v>
      </c>
      <c r="K107" s="11">
        <f>VLOOKUP(B107,DEBT!B:O,8,FALSE)</f>
        <v>2168437</v>
      </c>
      <c r="L107" s="11">
        <f>VLOOKUP(B107,REV!B:O,8,FALSE)</f>
        <v>7209754</v>
      </c>
      <c r="M107" s="11">
        <f>VLOOKUP(B107,RoA!B:O,8,FALSE)</f>
        <v>15.84</v>
      </c>
      <c r="N107" s="11">
        <f>VLOOKUP(B107,RoE!B:O,8,FALSE)</f>
        <v>23.57</v>
      </c>
      <c r="O107" s="11">
        <f>VLOOKUP(B107,ASSET!B:P,8,FALSE)</f>
        <v>13775843</v>
      </c>
      <c r="P107" s="11">
        <f>VLOOKUP(B107,MCAP!B:P,8,FALSE)</f>
        <v>20911631</v>
      </c>
      <c r="Q107" s="11">
        <f>VLOOKUP(B107,MB!B:O,8,FALSE)</f>
        <v>2.98</v>
      </c>
    </row>
    <row r="108" spans="1:17" x14ac:dyDescent="0.3">
      <c r="A108" s="20" t="s">
        <v>157</v>
      </c>
      <c r="B108" s="20" t="s">
        <v>364</v>
      </c>
      <c r="C108" s="21">
        <f>VLOOKUP(B108,'[2]ESGC PORTFOLIO'!B:M,$C$2,FALSE)</f>
        <v>64.142447464815803</v>
      </c>
      <c r="D108" s="21" t="str">
        <f t="shared" si="3"/>
        <v>B</v>
      </c>
      <c r="E108" s="21">
        <f>VLOOKUP(B108,ESG!A:M,$E$2,FALSE)</f>
        <v>64.142447464815803</v>
      </c>
      <c r="F108" s="11" t="b">
        <f t="shared" si="4"/>
        <v>1</v>
      </c>
      <c r="G108" s="23" t="str">
        <f t="shared" si="5"/>
        <v>B</v>
      </c>
      <c r="H108" s="11">
        <f>VLOOKUP(B108,NI!C:P,8,FALSE)</f>
        <v>266688</v>
      </c>
      <c r="I108" s="11">
        <f>VLOOKUP(B108,EBITDA!B:O,8,FALSE)</f>
        <v>551008</v>
      </c>
      <c r="J108" s="11">
        <f>VLOOKUP(B108,EQIT!B:O,8,FALSE)</f>
        <v>681061</v>
      </c>
      <c r="K108" s="11">
        <f>VLOOKUP(B108,DEBT!B:O,8,FALSE)</f>
        <v>2037785</v>
      </c>
      <c r="L108" s="11">
        <f>VLOOKUP(B108,REV!B:O,8,FALSE)</f>
        <v>4637143</v>
      </c>
      <c r="M108" s="11">
        <f>VLOOKUP(B108,RoA!B:O,8,FALSE)</f>
        <v>10.15</v>
      </c>
      <c r="N108" s="11">
        <f>VLOOKUP(B108,RoE!B:O,8,FALSE)</f>
        <v>42.89</v>
      </c>
      <c r="O108" s="11">
        <f>VLOOKUP(B108,ASSET!B:P,8,FALSE)</f>
        <v>3640449</v>
      </c>
      <c r="P108" s="11">
        <f>VLOOKUP(B108,MCAP!B:P,8,FALSE)</f>
        <v>2131729</v>
      </c>
      <c r="Q108" s="11">
        <f>VLOOKUP(B108,MB!B:O,8,FALSE)</f>
        <v>3.87</v>
      </c>
    </row>
    <row r="109" spans="1:17" x14ac:dyDescent="0.3">
      <c r="A109" s="20" t="s">
        <v>160</v>
      </c>
      <c r="B109" s="20">
        <v>912030</v>
      </c>
      <c r="C109" s="21">
        <f>VLOOKUP(B109,'[2]ESGC PORTFOLIO'!B:M,$C$2,FALSE)</f>
        <v>69.789444588969801</v>
      </c>
      <c r="D109" s="21" t="str">
        <f t="shared" si="3"/>
        <v>B</v>
      </c>
      <c r="E109" s="21">
        <f>VLOOKUP(B109,ESG!A:M,$E$2,FALSE)</f>
        <v>69.789444588969801</v>
      </c>
      <c r="F109" s="11" t="b">
        <f t="shared" si="4"/>
        <v>1</v>
      </c>
      <c r="G109" s="23" t="str">
        <f t="shared" si="5"/>
        <v>B</v>
      </c>
      <c r="H109" s="11">
        <f>VLOOKUP(B109,NI!C:P,8,FALSE)</f>
        <v>385367</v>
      </c>
      <c r="I109" s="11">
        <f>VLOOKUP(B109,EBITDA!B:O,8,FALSE)</f>
        <v>778971</v>
      </c>
      <c r="J109" s="11">
        <f>VLOOKUP(B109,EQIT!B:O,8,FALSE)</f>
        <v>1417515</v>
      </c>
      <c r="K109" s="11">
        <f>VLOOKUP(B109,DEBT!B:O,8,FALSE)</f>
        <v>1581302</v>
      </c>
      <c r="L109" s="11">
        <f>VLOOKUP(B109,REV!B:O,8,FALSE)</f>
        <v>4285589</v>
      </c>
      <c r="M109" s="11">
        <f>VLOOKUP(B109,RoA!B:O,8,FALSE)</f>
        <v>10.94</v>
      </c>
      <c r="N109" s="11">
        <f>VLOOKUP(B109,RoE!B:O,8,FALSE)</f>
        <v>25.41</v>
      </c>
      <c r="O109" s="11">
        <f>VLOOKUP(B109,ASSET!B:P,8,FALSE)</f>
        <v>4068200</v>
      </c>
      <c r="P109" s="11">
        <f>VLOOKUP(B109,MCAP!B:P,8,FALSE)</f>
        <v>4102115</v>
      </c>
      <c r="Q109" s="11">
        <f>VLOOKUP(B109,MB!B:O,8,FALSE)</f>
        <v>3.35</v>
      </c>
    </row>
    <row r="110" spans="1:17" x14ac:dyDescent="0.3">
      <c r="A110" s="20" t="s">
        <v>162</v>
      </c>
      <c r="B110" s="20">
        <v>945589</v>
      </c>
      <c r="C110" s="21">
        <f>VLOOKUP(B110,'[2]ESGC PORTFOLIO'!B:M,$C$2,FALSE)</f>
        <v>56.0711032388663</v>
      </c>
      <c r="D110" s="21" t="str">
        <f t="shared" si="3"/>
        <v>B</v>
      </c>
      <c r="E110" s="21">
        <f>VLOOKUP(B110,ESG!A:M,$E$2,FALSE)</f>
        <v>56.0711032388663</v>
      </c>
      <c r="F110" s="11" t="b">
        <f t="shared" si="4"/>
        <v>1</v>
      </c>
      <c r="G110" s="23" t="str">
        <f t="shared" si="5"/>
        <v>B</v>
      </c>
      <c r="H110" s="11">
        <f>VLOOKUP(B110,NI!C:P,8,FALSE)</f>
        <v>512195</v>
      </c>
      <c r="I110" s="11">
        <f>VLOOKUP(B110,EBITDA!B:O,8,FALSE)</f>
        <v>1281002</v>
      </c>
      <c r="J110" s="11">
        <f>VLOOKUP(B110,EQIT!B:O,8,FALSE)</f>
        <v>8737982</v>
      </c>
      <c r="K110" s="11">
        <f>VLOOKUP(B110,DEBT!B:O,8,FALSE)</f>
        <v>7722619</v>
      </c>
      <c r="L110" s="11">
        <f>VLOOKUP(B110,REV!B:O,8,FALSE)</f>
        <v>1725386</v>
      </c>
      <c r="M110" s="11">
        <f>VLOOKUP(B110,RoA!B:O,8,FALSE)</f>
        <v>5.26</v>
      </c>
      <c r="N110" s="11">
        <f>VLOOKUP(B110,RoE!B:O,8,FALSE)</f>
        <v>6.28</v>
      </c>
      <c r="O110" s="11">
        <f>VLOOKUP(B110,ASSET!B:P,8,FALSE)</f>
        <v>17408475</v>
      </c>
      <c r="P110" s="11">
        <f>VLOOKUP(B110,MCAP!B:P,8,FALSE)</f>
        <v>16929518</v>
      </c>
      <c r="Q110" s="11">
        <f>VLOOKUP(B110,MB!B:O,8,FALSE)</f>
        <v>1.75</v>
      </c>
    </row>
    <row r="111" spans="1:17" x14ac:dyDescent="0.3">
      <c r="A111" s="20" t="s">
        <v>168</v>
      </c>
      <c r="B111" s="20">
        <v>912588</v>
      </c>
      <c r="C111" s="21">
        <f>VLOOKUP(B111,'[2]ESGC PORTFOLIO'!B:M,$C$2,FALSE)</f>
        <v>65.5675122749591</v>
      </c>
      <c r="D111" s="21" t="str">
        <f t="shared" si="3"/>
        <v>B</v>
      </c>
      <c r="E111" s="21">
        <f>VLOOKUP(B111,ESG!A:M,$E$2,FALSE)</f>
        <v>65.5675122749591</v>
      </c>
      <c r="F111" s="11" t="b">
        <f t="shared" si="4"/>
        <v>1</v>
      </c>
      <c r="G111" s="23" t="str">
        <f t="shared" si="5"/>
        <v>B</v>
      </c>
      <c r="H111" s="11">
        <f>VLOOKUP(B111,NI!C:P,8,FALSE)</f>
        <v>-15000</v>
      </c>
      <c r="I111" s="11">
        <f>VLOOKUP(B111,EBITDA!B:O,8,FALSE)</f>
        <v>1002000</v>
      </c>
      <c r="J111" s="11">
        <f>VLOOKUP(B111,EQIT!B:O,8,FALSE)</f>
        <v>6677000</v>
      </c>
      <c r="K111" s="11">
        <f>VLOOKUP(B111,DEBT!B:O,8,FALSE)</f>
        <v>5753000</v>
      </c>
      <c r="L111" s="11">
        <f>VLOOKUP(B111,REV!B:O,8,FALSE)</f>
        <v>4998000</v>
      </c>
      <c r="M111" s="11">
        <f>VLOOKUP(B111,RoA!B:O,8,FALSE)</f>
        <v>1.75</v>
      </c>
      <c r="N111" s="11">
        <f>VLOOKUP(B111,RoE!B:O,8,FALSE)</f>
        <v>-0.23</v>
      </c>
      <c r="O111" s="11">
        <f>VLOOKUP(B111,ASSET!B:P,8,FALSE)</f>
        <v>13068000</v>
      </c>
      <c r="P111" s="11">
        <f>VLOOKUP(B111,MCAP!B:P,8,FALSE)</f>
        <v>10414327</v>
      </c>
      <c r="Q111" s="11">
        <f>VLOOKUP(B111,MB!B:O,8,FALSE)</f>
        <v>1.22</v>
      </c>
    </row>
    <row r="112" spans="1:17" x14ac:dyDescent="0.3">
      <c r="A112" s="20" t="s">
        <v>170</v>
      </c>
      <c r="B112" s="20">
        <v>916860</v>
      </c>
      <c r="C112" s="21">
        <f>VLOOKUP(B112,'[2]ESGC PORTFOLIO'!B:M,$C$2,FALSE)</f>
        <v>68.783810487757805</v>
      </c>
      <c r="D112" s="21" t="str">
        <f t="shared" si="3"/>
        <v>B</v>
      </c>
      <c r="E112" s="21">
        <f>VLOOKUP(B112,ESG!A:M,$E$2,FALSE)</f>
        <v>68.783810487757805</v>
      </c>
      <c r="F112" s="11" t="b">
        <f t="shared" si="4"/>
        <v>1</v>
      </c>
      <c r="G112" s="23" t="str">
        <f t="shared" si="5"/>
        <v>B</v>
      </c>
      <c r="H112" s="11">
        <f>VLOOKUP(B112,NI!C:P,8,FALSE)</f>
        <v>1419000</v>
      </c>
      <c r="I112" s="11">
        <f>VLOOKUP(B112,EBITDA!B:O,8,FALSE)</f>
        <v>2614000</v>
      </c>
      <c r="J112" s="11">
        <f>VLOOKUP(B112,EQIT!B:O,8,FALSE)</f>
        <v>7760000</v>
      </c>
      <c r="K112" s="11">
        <f>VLOOKUP(B112,DEBT!B:O,8,FALSE)</f>
        <v>1965000</v>
      </c>
      <c r="L112" s="11">
        <f>VLOOKUP(B112,REV!B:O,8,FALSE)</f>
        <v>36832000</v>
      </c>
      <c r="M112" s="11">
        <f>VLOOKUP(B112,RoA!B:O,8,FALSE)</f>
        <v>8.85</v>
      </c>
      <c r="N112" s="11">
        <f>VLOOKUP(B112,RoE!B:O,8,FALSE)</f>
        <v>19.489999999999998</v>
      </c>
      <c r="O112" s="11">
        <f>VLOOKUP(B112,ASSET!B:P,8,FALSE)</f>
        <v>17662000</v>
      </c>
      <c r="P112" s="11">
        <f>VLOOKUP(B112,MCAP!B:P,8,FALSE)</f>
        <v>14368418</v>
      </c>
      <c r="Q112" s="11">
        <f>VLOOKUP(B112,MB!B:O,8,FALSE)</f>
        <v>1.65</v>
      </c>
    </row>
    <row r="113" spans="1:17" x14ac:dyDescent="0.3">
      <c r="A113" s="20" t="s">
        <v>172</v>
      </c>
      <c r="B113" s="20">
        <v>905052</v>
      </c>
      <c r="C113" s="21">
        <f>VLOOKUP(B113,'[2]ESGC PORTFOLIO'!B:M,$C$2,FALSE)</f>
        <v>55.191044484911501</v>
      </c>
      <c r="D113" s="21" t="str">
        <f t="shared" si="3"/>
        <v>B</v>
      </c>
      <c r="E113" s="21">
        <f>VLOOKUP(B113,ESG!A:M,$E$2,FALSE)</f>
        <v>55.191044484911501</v>
      </c>
      <c r="F113" s="11" t="b">
        <f t="shared" si="4"/>
        <v>1</v>
      </c>
      <c r="G113" s="23" t="str">
        <f t="shared" si="5"/>
        <v>B</v>
      </c>
      <c r="H113" s="11">
        <f>VLOOKUP(B113,NI!C:P,8,FALSE)</f>
        <v>2071384</v>
      </c>
      <c r="I113" s="11">
        <f>VLOOKUP(B113,EBITDA!B:O,8,FALSE)</f>
        <v>3378856</v>
      </c>
      <c r="J113" s="11">
        <f>VLOOKUP(B113,EQIT!B:O,8,FALSE)</f>
        <v>10017791</v>
      </c>
      <c r="K113" s="11">
        <f>VLOOKUP(B113,DEBT!B:O,8,FALSE)</f>
        <v>3990261</v>
      </c>
      <c r="L113" s="11">
        <f>VLOOKUP(B113,REV!B:O,8,FALSE)</f>
        <v>17786583</v>
      </c>
      <c r="M113" s="11">
        <f>VLOOKUP(B113,RoA!B:O,8,FALSE)</f>
        <v>13.25</v>
      </c>
      <c r="N113" s="11">
        <f>VLOOKUP(B113,RoE!B:O,8,FALSE)</f>
        <v>21.16</v>
      </c>
      <c r="O113" s="11">
        <f>VLOOKUP(B113,ASSET!B:P,8,FALSE)</f>
        <v>17349682</v>
      </c>
      <c r="P113" s="11">
        <f>VLOOKUP(B113,MCAP!B:P,8,FALSE)</f>
        <v>22589332</v>
      </c>
      <c r="Q113" s="11">
        <f>VLOOKUP(B113,MB!B:O,8,FALSE)</f>
        <v>2.21</v>
      </c>
    </row>
    <row r="114" spans="1:17" x14ac:dyDescent="0.3">
      <c r="A114" s="20" t="s">
        <v>179</v>
      </c>
      <c r="B114" s="20">
        <v>923465</v>
      </c>
      <c r="C114" s="21">
        <f>VLOOKUP(B114,'[2]ESGC PORTFOLIO'!B:M,$C$2,FALSE)</f>
        <v>60.282067648604801</v>
      </c>
      <c r="D114" s="21" t="str">
        <f t="shared" si="3"/>
        <v>B</v>
      </c>
      <c r="E114" s="21">
        <f>VLOOKUP(B114,ESG!A:M,$E$2,FALSE)</f>
        <v>60.282067648604801</v>
      </c>
      <c r="F114" s="11" t="b">
        <f t="shared" si="4"/>
        <v>1</v>
      </c>
      <c r="G114" s="23" t="str">
        <f t="shared" si="5"/>
        <v>B</v>
      </c>
      <c r="H114" s="11">
        <f>VLOOKUP(B114,NI!C:P,8,FALSE)</f>
        <v>520700</v>
      </c>
      <c r="I114" s="11">
        <f>VLOOKUP(B114,EBITDA!B:O,8,FALSE)</f>
        <v>1026100</v>
      </c>
      <c r="J114" s="11">
        <f>VLOOKUP(B114,EQIT!B:O,8,FALSE)</f>
        <v>2240200</v>
      </c>
      <c r="K114" s="11">
        <f>VLOOKUP(B114,DEBT!B:O,8,FALSE)</f>
        <v>1769200</v>
      </c>
      <c r="L114" s="11">
        <f>VLOOKUP(B114,REV!B:O,8,FALSE)</f>
        <v>7014600</v>
      </c>
      <c r="M114" s="11">
        <f>VLOOKUP(B114,RoA!B:O,8,FALSE)</f>
        <v>4.8899999999999997</v>
      </c>
      <c r="N114" s="11">
        <f>VLOOKUP(B114,RoE!B:O,8,FALSE)</f>
        <v>22.9</v>
      </c>
      <c r="O114" s="11">
        <f>VLOOKUP(B114,ASSET!B:P,8,FALSE)</f>
        <v>12662100</v>
      </c>
      <c r="P114" s="11">
        <f>VLOOKUP(B114,MCAP!B:P,8,FALSE)</f>
        <v>4373635</v>
      </c>
      <c r="Q114" s="11">
        <f>VLOOKUP(B114,MB!B:O,8,FALSE)</f>
        <v>1.74</v>
      </c>
    </row>
    <row r="115" spans="1:17" x14ac:dyDescent="0.3">
      <c r="A115" s="20" t="s">
        <v>180</v>
      </c>
      <c r="B115" s="20">
        <v>328184</v>
      </c>
      <c r="C115" s="21">
        <f>VLOOKUP(B115,'[2]ESGC PORTFOLIO'!B:M,$C$2,FALSE)</f>
        <v>68.661646444338899</v>
      </c>
      <c r="D115" s="21" t="str">
        <f t="shared" si="3"/>
        <v>B</v>
      </c>
      <c r="E115" s="21">
        <f>VLOOKUP(B115,ESG!A:M,$E$2,FALSE)</f>
        <v>68.661646444338899</v>
      </c>
      <c r="F115" s="11" t="b">
        <f t="shared" si="4"/>
        <v>1</v>
      </c>
      <c r="G115" s="23" t="str">
        <f t="shared" si="5"/>
        <v>B</v>
      </c>
      <c r="H115" s="11">
        <f>VLOOKUP(B115,NI!C:P,8,FALSE)</f>
        <v>634000</v>
      </c>
      <c r="I115" s="11">
        <f>VLOOKUP(B115,EBITDA!B:O,8,FALSE)</f>
        <v>1267000</v>
      </c>
      <c r="J115" s="11">
        <f>VLOOKUP(B115,EQIT!B:O,8,FALSE)</f>
        <v>2616000</v>
      </c>
      <c r="K115" s="11">
        <f>VLOOKUP(B115,DEBT!B:O,8,FALSE)</f>
        <v>999000</v>
      </c>
      <c r="L115" s="11">
        <f>VLOOKUP(B115,REV!B:O,8,FALSE)</f>
        <v>3851000</v>
      </c>
      <c r="M115" s="11">
        <f>VLOOKUP(B115,RoA!B:O,8,FALSE)</f>
        <v>13.18</v>
      </c>
      <c r="N115" s="11">
        <f>VLOOKUP(B115,RoE!B:O,8,FALSE)</f>
        <v>23.32</v>
      </c>
      <c r="O115" s="11">
        <f>VLOOKUP(B115,ASSET!B:P,8,FALSE)</f>
        <v>5055000</v>
      </c>
      <c r="P115" s="11">
        <f>VLOOKUP(B115,MCAP!B:P,8,FALSE)</f>
        <v>15808396</v>
      </c>
      <c r="Q115" s="11">
        <f>VLOOKUP(B115,MB!B:O,8,FALSE)</f>
        <v>5.37</v>
      </c>
    </row>
    <row r="116" spans="1:17" x14ac:dyDescent="0.3">
      <c r="A116" s="20" t="s">
        <v>183</v>
      </c>
      <c r="B116" s="20">
        <v>912142</v>
      </c>
      <c r="C116" s="21">
        <f>VLOOKUP(B116,'[2]ESGC PORTFOLIO'!B:M,$C$2,FALSE)</f>
        <v>56.2497469635627</v>
      </c>
      <c r="D116" s="21" t="str">
        <f t="shared" si="3"/>
        <v>B</v>
      </c>
      <c r="E116" s="21">
        <f>VLOOKUP(B116,ESG!A:M,$E$2,FALSE)</f>
        <v>56.2497469635627</v>
      </c>
      <c r="F116" s="11" t="b">
        <f t="shared" si="4"/>
        <v>1</v>
      </c>
      <c r="G116" s="23" t="str">
        <f t="shared" si="5"/>
        <v>B</v>
      </c>
      <c r="H116" s="11">
        <f>VLOOKUP(B116,NI!C:P,8,FALSE)</f>
        <v>331029</v>
      </c>
      <c r="I116" s="11">
        <f>VLOOKUP(B116,EBITDA!B:O,8,FALSE)</f>
        <v>620830</v>
      </c>
      <c r="J116" s="11">
        <f>VLOOKUP(B116,EQIT!B:O,8,FALSE)</f>
        <v>3312988</v>
      </c>
      <c r="K116" s="11">
        <f>VLOOKUP(B116,DEBT!B:O,8,FALSE)</f>
        <v>568073</v>
      </c>
      <c r="L116" s="11">
        <f>VLOOKUP(B116,REV!B:O,8,FALSE)</f>
        <v>10381664</v>
      </c>
      <c r="M116" s="11">
        <f>VLOOKUP(B116,RoA!B:O,8,FALSE)</f>
        <v>6.49</v>
      </c>
      <c r="N116" s="11">
        <f>VLOOKUP(B116,RoE!B:O,8,FALSE)</f>
        <v>10.73</v>
      </c>
      <c r="O116" s="11">
        <f>VLOOKUP(B116,ASSET!B:P,8,FALSE)</f>
        <v>5887888</v>
      </c>
      <c r="P116" s="11">
        <f>VLOOKUP(B116,MCAP!B:P,8,FALSE)</f>
        <v>5185511</v>
      </c>
      <c r="Q116" s="11">
        <f>VLOOKUP(B116,MB!B:O,8,FALSE)</f>
        <v>1.35</v>
      </c>
    </row>
    <row r="117" spans="1:17" x14ac:dyDescent="0.3">
      <c r="A117" s="20" t="s">
        <v>188</v>
      </c>
      <c r="B117" s="20">
        <v>699943</v>
      </c>
      <c r="C117" s="21">
        <f>VLOOKUP(B117,'[2]ESGC PORTFOLIO'!B:M,$C$2,FALSE)</f>
        <v>55.548652005888798</v>
      </c>
      <c r="D117" s="21" t="str">
        <f t="shared" si="3"/>
        <v>B</v>
      </c>
      <c r="E117" s="21">
        <f>VLOOKUP(B117,ESG!A:M,$E$2,FALSE)</f>
        <v>55.548652005888798</v>
      </c>
      <c r="F117" s="11" t="b">
        <f t="shared" si="4"/>
        <v>1</v>
      </c>
      <c r="G117" s="23" t="str">
        <f t="shared" si="5"/>
        <v>B</v>
      </c>
      <c r="H117" s="11">
        <f>VLOOKUP(B117,NI!C:P,8,FALSE)</f>
        <v>425136</v>
      </c>
      <c r="I117" s="11">
        <f>VLOOKUP(B117,EBITDA!B:O,8,FALSE)</f>
        <v>791254</v>
      </c>
      <c r="J117" s="11">
        <f>VLOOKUP(B117,EQIT!B:O,8,FALSE)</f>
        <v>7089182</v>
      </c>
      <c r="K117" s="11">
        <f>VLOOKUP(B117,DEBT!B:O,8,FALSE)</f>
        <v>999034</v>
      </c>
      <c r="L117" s="11">
        <f>VLOOKUP(B117,REV!B:O,8,FALSE)</f>
        <v>4448709</v>
      </c>
      <c r="M117" s="11">
        <f>VLOOKUP(B117,RoA!B:O,8,FALSE)</f>
        <v>4.96</v>
      </c>
      <c r="N117" s="11">
        <f>VLOOKUP(B117,RoE!B:O,8,FALSE)</f>
        <v>6.21</v>
      </c>
      <c r="O117" s="11">
        <f>VLOOKUP(B117,ASSET!B:P,8,FALSE)</f>
        <v>9983820</v>
      </c>
      <c r="P117" s="11">
        <f>VLOOKUP(B117,MCAP!B:P,8,FALSE)</f>
        <v>10744008</v>
      </c>
      <c r="Q117" s="11">
        <f>VLOOKUP(B117,MB!B:O,8,FALSE)</f>
        <v>1.51</v>
      </c>
    </row>
    <row r="118" spans="1:17" x14ac:dyDescent="0.3">
      <c r="A118" s="20" t="s">
        <v>192</v>
      </c>
      <c r="B118" s="20">
        <v>546169</v>
      </c>
      <c r="C118" s="21">
        <f>VLOOKUP(B118,'[2]ESGC PORTFOLIO'!B:M,$C$2,FALSE)</f>
        <v>54.431500927800201</v>
      </c>
      <c r="D118" s="21" t="str">
        <f t="shared" si="3"/>
        <v>B</v>
      </c>
      <c r="E118" s="21">
        <f>VLOOKUP(B118,ESG!A:M,$E$2,FALSE)</f>
        <v>54.431500927800201</v>
      </c>
      <c r="F118" s="11" t="b">
        <f t="shared" si="4"/>
        <v>1</v>
      </c>
      <c r="G118" s="23" t="str">
        <f t="shared" si="5"/>
        <v>B</v>
      </c>
      <c r="H118" s="11">
        <f>VLOOKUP(B118,NI!C:P,8,FALSE)</f>
        <v>109080</v>
      </c>
      <c r="I118" s="11">
        <f>VLOOKUP(B118,EBITDA!B:O,8,FALSE)</f>
        <v>556615</v>
      </c>
      <c r="J118" s="11">
        <f>VLOOKUP(B118,EQIT!B:O,8,FALSE)</f>
        <v>3876386</v>
      </c>
      <c r="K118" s="11">
        <f>VLOOKUP(B118,DEBT!B:O,8,FALSE)</f>
        <v>4114385</v>
      </c>
      <c r="L118" s="11">
        <f>VLOOKUP(B118,REV!B:O,8,FALSE)</f>
        <v>916288</v>
      </c>
      <c r="M118" s="11">
        <f>VLOOKUP(B118,RoA!B:O,8,FALSE)</f>
        <v>3.28</v>
      </c>
      <c r="N118" s="11">
        <f>VLOOKUP(B118,RoE!B:O,8,FALSE)</f>
        <v>2.73</v>
      </c>
      <c r="O118" s="11">
        <f>VLOOKUP(B118,ASSET!B:P,8,FALSE)</f>
        <v>9492052</v>
      </c>
      <c r="P118" s="11">
        <f>VLOOKUP(B118,MCAP!B:P,8,FALSE)</f>
        <v>6608670</v>
      </c>
      <c r="Q118" s="11">
        <f>VLOOKUP(B118,MB!B:O,8,FALSE)</f>
        <v>1.74</v>
      </c>
    </row>
    <row r="119" spans="1:17" x14ac:dyDescent="0.3">
      <c r="A119" s="20" t="s">
        <v>193</v>
      </c>
      <c r="B119" s="20">
        <v>993062</v>
      </c>
      <c r="C119" s="21">
        <f>VLOOKUP(B119,'[2]ESGC PORTFOLIO'!B:M,$C$2,FALSE)</f>
        <v>51.605319460726797</v>
      </c>
      <c r="D119" s="21" t="str">
        <f t="shared" si="3"/>
        <v>B</v>
      </c>
      <c r="E119" s="21">
        <f>VLOOKUP(B119,ESG!A:M,$E$2,FALSE)</f>
        <v>51.605319460726797</v>
      </c>
      <c r="F119" s="11" t="b">
        <f t="shared" si="4"/>
        <v>1</v>
      </c>
      <c r="G119" s="23" t="str">
        <f t="shared" si="5"/>
        <v>B</v>
      </c>
      <c r="H119" s="11">
        <f>VLOOKUP(B119,NI!C:P,8,FALSE)</f>
        <v>794488</v>
      </c>
      <c r="I119" s="11">
        <f>VLOOKUP(B119,EBITDA!B:O,8,FALSE)</f>
        <v>1250438</v>
      </c>
      <c r="J119" s="11">
        <f>VLOOKUP(B119,EQIT!B:O,8,FALSE)</f>
        <v>2860893</v>
      </c>
      <c r="K119" s="11">
        <f>VLOOKUP(B119,DEBT!B:O,8,FALSE)</f>
        <v>746290</v>
      </c>
      <c r="L119" s="11">
        <f>VLOOKUP(B119,REV!B:O,8,FALSE)</f>
        <v>3175167</v>
      </c>
      <c r="M119" s="11">
        <f>VLOOKUP(B119,RoA!B:O,8,FALSE)</f>
        <v>20.329999999999998</v>
      </c>
      <c r="N119" s="11">
        <f>VLOOKUP(B119,RoE!B:O,8,FALSE)</f>
        <v>31.11</v>
      </c>
      <c r="O119" s="11">
        <f>VLOOKUP(B119,ASSET!B:P,8,FALSE)</f>
        <v>4501733</v>
      </c>
      <c r="P119" s="11">
        <f>VLOOKUP(B119,MCAP!B:P,8,FALSE)</f>
        <v>8063444</v>
      </c>
      <c r="Q119" s="11">
        <f>VLOOKUP(B119,MB!B:O,8,FALSE)</f>
        <v>1.93</v>
      </c>
    </row>
    <row r="120" spans="1:17" x14ac:dyDescent="0.3">
      <c r="A120" s="20" t="s">
        <v>196</v>
      </c>
      <c r="B120" s="20">
        <v>937343</v>
      </c>
      <c r="C120" s="21">
        <f>VLOOKUP(B120,'[2]ESGC PORTFOLIO'!B:M,$C$2,FALSE)</f>
        <v>72.912012780820803</v>
      </c>
      <c r="D120" s="21" t="str">
        <f t="shared" si="3"/>
        <v>B</v>
      </c>
      <c r="E120" s="21">
        <f>VLOOKUP(B120,ESG!A:M,$E$2,FALSE)</f>
        <v>72.912012780820803</v>
      </c>
      <c r="F120" s="11" t="b">
        <f t="shared" si="4"/>
        <v>1</v>
      </c>
      <c r="G120" s="23" t="str">
        <f t="shared" si="5"/>
        <v>B</v>
      </c>
      <c r="H120" s="11">
        <f>VLOOKUP(B120,NI!C:P,8,FALSE)</f>
        <v>850000</v>
      </c>
      <c r="I120" s="11">
        <f>VLOOKUP(B120,EBITDA!B:O,8,FALSE)</f>
        <v>1864000</v>
      </c>
      <c r="J120" s="11">
        <f>VLOOKUP(B120,EQIT!B:O,8,FALSE)</f>
        <v>137000</v>
      </c>
      <c r="K120" s="11">
        <f>VLOOKUP(B120,DEBT!B:O,8,FALSE)</f>
        <v>3538000</v>
      </c>
      <c r="L120" s="11">
        <f>VLOOKUP(B120,REV!B:O,8,FALSE)</f>
        <v>10364000</v>
      </c>
      <c r="M120" s="11">
        <f>VLOOKUP(B120,RoA!B:O,8,FALSE)</f>
        <v>16.079999999999998</v>
      </c>
      <c r="N120" s="11">
        <f>VLOOKUP(B120,RoE!B:O,8,FALSE)</f>
        <v>105.39</v>
      </c>
      <c r="O120" s="11">
        <f>VLOOKUP(B120,ASSET!B:P,8,FALSE)</f>
        <v>6108000</v>
      </c>
      <c r="P120" s="11">
        <f>VLOOKUP(B120,MCAP!B:P,8,FALSE)</f>
        <v>11903250</v>
      </c>
      <c r="Q120" s="11">
        <f>VLOOKUP(B120,MB!B:O,8,FALSE)</f>
        <v>89.8</v>
      </c>
    </row>
    <row r="121" spans="1:17" x14ac:dyDescent="0.3">
      <c r="A121" s="20" t="s">
        <v>197</v>
      </c>
      <c r="B121" s="20">
        <v>905409</v>
      </c>
      <c r="C121" s="21">
        <f>VLOOKUP(B121,'[2]ESGC PORTFOLIO'!B:M,$C$2,FALSE)</f>
        <v>58.669703103913598</v>
      </c>
      <c r="D121" s="21" t="str">
        <f t="shared" si="3"/>
        <v>B</v>
      </c>
      <c r="E121" s="21">
        <f>VLOOKUP(B121,ESG!A:M,$E$2,FALSE)</f>
        <v>58.669703103913598</v>
      </c>
      <c r="F121" s="11" t="b">
        <f t="shared" si="4"/>
        <v>1</v>
      </c>
      <c r="G121" s="23" t="str">
        <f t="shared" si="5"/>
        <v>B</v>
      </c>
      <c r="H121" s="11">
        <f>VLOOKUP(B121,NI!C:P,8,FALSE)</f>
        <v>580800</v>
      </c>
      <c r="I121" s="11">
        <f>VLOOKUP(B121,EBITDA!B:O,8,FALSE)</f>
        <v>1183100</v>
      </c>
      <c r="J121" s="11">
        <f>VLOOKUP(B121,EQIT!B:O,8,FALSE)</f>
        <v>2502000</v>
      </c>
      <c r="K121" s="11">
        <f>VLOOKUP(B121,DEBT!B:O,8,FALSE)</f>
        <v>2072100</v>
      </c>
      <c r="L121" s="11">
        <f>VLOOKUP(B121,REV!B:O,8,FALSE)</f>
        <v>5924600</v>
      </c>
      <c r="M121" s="11">
        <f>VLOOKUP(B121,RoA!B:O,8,FALSE)</f>
        <v>11.84</v>
      </c>
      <c r="N121" s="11">
        <f>VLOOKUP(B121,RoE!B:O,8,FALSE)</f>
        <v>24.76</v>
      </c>
      <c r="O121" s="11">
        <f>VLOOKUP(B121,ASSET!B:P,8,FALSE)</f>
        <v>6167100</v>
      </c>
      <c r="P121" s="11">
        <f>VLOOKUP(B121,MCAP!B:P,8,FALSE)</f>
        <v>4437202</v>
      </c>
      <c r="Q121" s="11">
        <f>VLOOKUP(B121,MB!B:O,8,FALSE)</f>
        <v>2.39</v>
      </c>
    </row>
    <row r="122" spans="1:17" x14ac:dyDescent="0.3">
      <c r="A122" s="20" t="s">
        <v>207</v>
      </c>
      <c r="B122" s="20">
        <v>357366</v>
      </c>
      <c r="C122" s="21">
        <f>VLOOKUP(B122,'[2]ESGC PORTFOLIO'!B:M,$C$2,FALSE)</f>
        <v>56.616112095141602</v>
      </c>
      <c r="D122" s="21" t="str">
        <f t="shared" si="3"/>
        <v>B</v>
      </c>
      <c r="E122" s="21">
        <f>VLOOKUP(B122,ESG!A:M,$E$2,FALSE)</f>
        <v>56.616112095141602</v>
      </c>
      <c r="F122" s="11" t="b">
        <f t="shared" si="4"/>
        <v>1</v>
      </c>
      <c r="G122" s="23" t="str">
        <f t="shared" si="5"/>
        <v>B</v>
      </c>
      <c r="H122" s="11">
        <f>VLOOKUP(B122,NI!C:P,8,FALSE)</f>
        <v>193418</v>
      </c>
      <c r="I122" s="11">
        <f>VLOOKUP(B122,EBITDA!B:O,8,FALSE)</f>
        <v>386372</v>
      </c>
      <c r="J122" s="11">
        <f>VLOOKUP(B122,EQIT!B:O,8,FALSE)</f>
        <v>2813337</v>
      </c>
      <c r="K122" s="11">
        <f>VLOOKUP(B122,DEBT!B:O,8,FALSE)</f>
        <v>4206074</v>
      </c>
      <c r="L122" s="11">
        <f>VLOOKUP(B122,REV!B:O,8,FALSE)</f>
        <v>791250</v>
      </c>
      <c r="M122" s="11">
        <f>VLOOKUP(B122,RoA!B:O,8,FALSE)</f>
        <v>3.62</v>
      </c>
      <c r="N122" s="11">
        <f>VLOOKUP(B122,RoE!B:O,8,FALSE)</f>
        <v>5.45</v>
      </c>
      <c r="O122" s="11">
        <f>VLOOKUP(B122,ASSET!B:P,8,FALSE)</f>
        <v>7938549</v>
      </c>
      <c r="P122" s="11">
        <f>VLOOKUP(B122,MCAP!B:P,8,FALSE)</f>
        <v>6686964</v>
      </c>
      <c r="Q122" s="11">
        <f>VLOOKUP(B122,MB!B:O,8,FALSE)</f>
        <v>2.1800000000000002</v>
      </c>
    </row>
    <row r="123" spans="1:17" x14ac:dyDescent="0.3">
      <c r="A123" s="20" t="s">
        <v>214</v>
      </c>
      <c r="B123" s="20">
        <v>510493</v>
      </c>
      <c r="C123" s="21">
        <f>VLOOKUP(B123,'[2]ESGC PORTFOLIO'!B:M,$C$2,FALSE)</f>
        <v>50.309146697304598</v>
      </c>
      <c r="D123" s="21" t="str">
        <f t="shared" si="3"/>
        <v>B</v>
      </c>
      <c r="E123" s="21">
        <f>VLOOKUP(B123,ESG!A:M,$E$2,FALSE)</f>
        <v>50.309146697304598</v>
      </c>
      <c r="F123" s="11" t="b">
        <f t="shared" si="4"/>
        <v>1</v>
      </c>
      <c r="G123" s="23" t="str">
        <f t="shared" si="5"/>
        <v>B</v>
      </c>
      <c r="H123" s="11">
        <f>VLOOKUP(B123,NI!C:P,8,FALSE)</f>
        <v>374200</v>
      </c>
      <c r="I123" s="11">
        <f>VLOOKUP(B123,EBITDA!B:O,8,FALSE)</f>
        <v>644400</v>
      </c>
      <c r="J123" s="11">
        <f>VLOOKUP(B123,EQIT!B:O,8,FALSE)</f>
        <v>1601700</v>
      </c>
      <c r="K123" s="11">
        <f>VLOOKUP(B123,DEBT!B:O,8,FALSE)</f>
        <v>1252100</v>
      </c>
      <c r="L123" s="11">
        <f>VLOOKUP(B123,REV!B:O,8,FALSE)</f>
        <v>3697600</v>
      </c>
      <c r="M123" s="11">
        <f>VLOOKUP(B123,RoA!B:O,8,FALSE)</f>
        <v>10.92</v>
      </c>
      <c r="N123" s="11">
        <f>VLOOKUP(B123,RoE!B:O,8,FALSE)</f>
        <v>24.49</v>
      </c>
      <c r="O123" s="11">
        <f>VLOOKUP(B123,ASSET!B:P,8,FALSE)</f>
        <v>4087800</v>
      </c>
      <c r="P123" s="11">
        <f>VLOOKUP(B123,MCAP!B:P,8,FALSE)</f>
        <v>6700818</v>
      </c>
      <c r="Q123" s="11">
        <f>VLOOKUP(B123,MB!B:O,8,FALSE)</f>
        <v>3.86</v>
      </c>
    </row>
    <row r="124" spans="1:17" x14ac:dyDescent="0.3">
      <c r="A124" s="20" t="s">
        <v>216</v>
      </c>
      <c r="B124" s="20">
        <v>134784</v>
      </c>
      <c r="C124" s="21">
        <f>VLOOKUP(B124,'[2]ESGC PORTFOLIO'!B:M,$C$2,FALSE)</f>
        <v>71.389024222877893</v>
      </c>
      <c r="D124" s="21" t="str">
        <f t="shared" si="3"/>
        <v>B</v>
      </c>
      <c r="E124" s="21">
        <f>VLOOKUP(B124,ESG!A:M,$E$2,FALSE)</f>
        <v>71.389024222877893</v>
      </c>
      <c r="F124" s="11" t="b">
        <f t="shared" si="4"/>
        <v>1</v>
      </c>
      <c r="G124" s="23" t="str">
        <f t="shared" si="5"/>
        <v>B</v>
      </c>
      <c r="H124" s="11">
        <f>VLOOKUP(B124,NI!C:P,8,FALSE)</f>
        <v>1130000</v>
      </c>
      <c r="I124" s="11">
        <f>VLOOKUP(B124,EBITDA!B:O,8,FALSE)</f>
        <v>2334000</v>
      </c>
      <c r="J124" s="11">
        <f>VLOOKUP(B124,EQIT!B:O,8,FALSE)</f>
        <v>7220000</v>
      </c>
      <c r="K124" s="11">
        <f>VLOOKUP(B124,DEBT!B:O,8,FALSE)</f>
        <v>4004000</v>
      </c>
      <c r="L124" s="11">
        <f>VLOOKUP(B124,REV!B:O,8,FALSE)</f>
        <v>112084000</v>
      </c>
      <c r="M124" s="11">
        <f>VLOOKUP(B124,RoA!B:O,8,FALSE)</f>
        <v>4.5</v>
      </c>
      <c r="N124" s="11">
        <f>VLOOKUP(B124,RoE!B:O,8,FALSE)</f>
        <v>16.3</v>
      </c>
      <c r="O124" s="11">
        <f>VLOOKUP(B124,ASSET!B:P,8,FALSE)</f>
        <v>30886000</v>
      </c>
      <c r="P124" s="11">
        <f>VLOOKUP(B124,MCAP!B:P,8,FALSE)</f>
        <v>19633320</v>
      </c>
      <c r="Q124" s="11">
        <f>VLOOKUP(B124,MB!B:O,8,FALSE)</f>
        <v>2.79</v>
      </c>
    </row>
    <row r="125" spans="1:17" x14ac:dyDescent="0.3">
      <c r="A125" s="20" t="s">
        <v>222</v>
      </c>
      <c r="B125" s="20">
        <v>999506</v>
      </c>
      <c r="C125" s="21">
        <f>VLOOKUP(B125,'[2]ESGC PORTFOLIO'!B:M,$C$2,FALSE)</f>
        <v>53.517070147517899</v>
      </c>
      <c r="D125" s="21" t="str">
        <f t="shared" si="3"/>
        <v>B</v>
      </c>
      <c r="E125" s="21">
        <f>VLOOKUP(B125,ESG!A:M,$E$2,FALSE)</f>
        <v>53.517070147517899</v>
      </c>
      <c r="F125" s="11" t="b">
        <f t="shared" si="4"/>
        <v>1</v>
      </c>
      <c r="G125" s="23" t="str">
        <f t="shared" si="5"/>
        <v>B</v>
      </c>
      <c r="H125" s="11">
        <f>VLOOKUP(B125,NI!C:P,8,FALSE)</f>
        <v>167000</v>
      </c>
      <c r="I125" s="11">
        <f>VLOOKUP(B125,EBITDA!B:O,8,FALSE)</f>
        <v>2780000</v>
      </c>
      <c r="J125" s="11">
        <f>VLOOKUP(B125,EQIT!B:O,8,FALSE)</f>
        <v>8470000</v>
      </c>
      <c r="K125" s="11">
        <f>VLOOKUP(B125,DEBT!B:O,8,FALSE)</f>
        <v>2001000</v>
      </c>
      <c r="L125" s="11">
        <f>VLOOKUP(B125,REV!B:O,8,FALSE)</f>
        <v>8788000</v>
      </c>
      <c r="M125" s="11">
        <f>VLOOKUP(B125,RoA!B:O,8,FALSE)</f>
        <v>1.69</v>
      </c>
      <c r="N125" s="11">
        <f>VLOOKUP(B125,RoE!B:O,8,FALSE)</f>
        <v>2.0299999999999998</v>
      </c>
      <c r="O125" s="11">
        <f>VLOOKUP(B125,ASSET!B:P,8,FALSE)</f>
        <v>14692000</v>
      </c>
      <c r="P125" s="11">
        <f>VLOOKUP(B125,MCAP!B:P,8,FALSE)</f>
        <v>6191247</v>
      </c>
      <c r="Q125" s="11">
        <f>VLOOKUP(B125,MB!B:O,8,FALSE)</f>
        <v>0.89</v>
      </c>
    </row>
    <row r="126" spans="1:17" x14ac:dyDescent="0.3">
      <c r="A126" s="20" t="s">
        <v>224</v>
      </c>
      <c r="B126" s="20">
        <v>325475</v>
      </c>
      <c r="C126" s="21">
        <f>VLOOKUP(B126,'[2]ESGC PORTFOLIO'!B:M,$C$2,FALSE)</f>
        <v>57.9130332986472</v>
      </c>
      <c r="D126" s="21" t="str">
        <f t="shared" si="3"/>
        <v>B</v>
      </c>
      <c r="E126" s="21">
        <f>VLOOKUP(B126,ESG!A:M,$E$2,FALSE)</f>
        <v>57.9130332986472</v>
      </c>
      <c r="F126" s="11" t="b">
        <f t="shared" si="4"/>
        <v>1</v>
      </c>
      <c r="G126" s="23" t="str">
        <f t="shared" si="5"/>
        <v>B</v>
      </c>
      <c r="H126" s="11">
        <f>VLOOKUP(B126,NI!C:P,8,FALSE)</f>
        <v>173922</v>
      </c>
      <c r="I126" s="11">
        <f>VLOOKUP(B126,EBITDA!B:O,8,FALSE)</f>
        <v>599225</v>
      </c>
      <c r="J126" s="11">
        <f>VLOOKUP(B126,EQIT!B:O,8,FALSE)</f>
        <v>3415785</v>
      </c>
      <c r="K126" s="11">
        <f>VLOOKUP(B126,DEBT!B:O,8,FALSE)</f>
        <v>1586439</v>
      </c>
      <c r="L126" s="11">
        <f>VLOOKUP(B126,REV!B:O,8,FALSE)</f>
        <v>5642258</v>
      </c>
      <c r="M126" s="11">
        <f>VLOOKUP(B126,RoA!B:O,8,FALSE)</f>
        <v>3.9</v>
      </c>
      <c r="N126" s="11">
        <f>VLOOKUP(B126,RoE!B:O,8,FALSE)</f>
        <v>5.2</v>
      </c>
      <c r="O126" s="11">
        <f>VLOOKUP(B126,ASSET!B:P,8,FALSE)</f>
        <v>6204406</v>
      </c>
      <c r="P126" s="11">
        <f>VLOOKUP(B126,MCAP!B:P,8,FALSE)</f>
        <v>4116543</v>
      </c>
      <c r="Q126" s="11">
        <f>VLOOKUP(B126,MB!B:O,8,FALSE)</f>
        <v>0.87</v>
      </c>
    </row>
    <row r="127" spans="1:17" x14ac:dyDescent="0.3">
      <c r="A127" s="20" t="s">
        <v>225</v>
      </c>
      <c r="B127" s="20">
        <v>905997</v>
      </c>
      <c r="C127" s="21">
        <f>VLOOKUP(B127,'[2]ESGC PORTFOLIO'!B:M,$C$2,FALSE)</f>
        <v>68.295440636474893</v>
      </c>
      <c r="D127" s="21" t="str">
        <f t="shared" si="3"/>
        <v>B</v>
      </c>
      <c r="E127" s="21">
        <f>VLOOKUP(B127,ESG!A:M,$E$2,FALSE)</f>
        <v>68.295440636474893</v>
      </c>
      <c r="F127" s="11" t="b">
        <f t="shared" si="4"/>
        <v>1</v>
      </c>
      <c r="G127" s="23" t="str">
        <f t="shared" si="5"/>
        <v>B</v>
      </c>
      <c r="H127" s="11">
        <f>VLOOKUP(B127,NI!C:P,8,FALSE)</f>
        <v>676300</v>
      </c>
      <c r="I127" s="11">
        <f>VLOOKUP(B127,EBITDA!B:O,8,FALSE)</f>
        <v>650500</v>
      </c>
      <c r="J127" s="11">
        <f>VLOOKUP(B127,EQIT!B:O,8,FALSE)</f>
        <v>7647900</v>
      </c>
      <c r="K127" s="11">
        <f>VLOOKUP(B127,DEBT!B:O,8,FALSE)</f>
        <v>1961800</v>
      </c>
      <c r="L127" s="11">
        <f>VLOOKUP(B127,REV!B:O,8,FALSE)</f>
        <v>3515700</v>
      </c>
      <c r="M127" s="11">
        <f>VLOOKUP(B127,RoA!B:O,8,FALSE)</f>
        <v>6.07</v>
      </c>
      <c r="N127" s="11">
        <f>VLOOKUP(B127,RoE!B:O,8,FALSE)</f>
        <v>8.76</v>
      </c>
      <c r="O127" s="11">
        <f>VLOOKUP(B127,ASSET!B:P,8,FALSE)</f>
        <v>12273900</v>
      </c>
      <c r="P127" s="11">
        <f>VLOOKUP(B127,MCAP!B:P,8,FALSE)</f>
        <v>7837200</v>
      </c>
      <c r="Q127" s="11">
        <f>VLOOKUP(B127,MB!B:O,8,FALSE)</f>
        <v>0.93</v>
      </c>
    </row>
    <row r="128" spans="1:17" x14ac:dyDescent="0.3">
      <c r="A128" s="20" t="s">
        <v>229</v>
      </c>
      <c r="B128" s="20">
        <v>771767</v>
      </c>
      <c r="C128" s="21">
        <f>VLOOKUP(B128,'[2]ESGC PORTFOLIO'!B:M,$C$2,FALSE)</f>
        <v>52.915115384615298</v>
      </c>
      <c r="D128" s="21" t="str">
        <f t="shared" si="3"/>
        <v>B</v>
      </c>
      <c r="E128" s="21">
        <f>VLOOKUP(B128,ESG!A:M,$E$2,FALSE)</f>
        <v>52.915115384615298</v>
      </c>
      <c r="F128" s="11" t="b">
        <f t="shared" si="4"/>
        <v>1</v>
      </c>
      <c r="G128" s="23" t="str">
        <f t="shared" si="5"/>
        <v>B</v>
      </c>
      <c r="H128" s="11">
        <f>VLOOKUP(B128,NI!C:P,8,FALSE)</f>
        <v>2514600</v>
      </c>
      <c r="I128" s="11">
        <f>VLOOKUP(B128,EBITDA!B:O,8,FALSE)</f>
        <v>3746300</v>
      </c>
      <c r="J128" s="11">
        <f>VLOOKUP(B128,EQIT!B:O,8,FALSE)</f>
        <v>11641600</v>
      </c>
      <c r="K128" s="11">
        <f>VLOOKUP(B128,DEBT!B:O,8,FALSE)</f>
        <v>832900</v>
      </c>
      <c r="L128" s="11">
        <f>VLOOKUP(B128,REV!B:O,8,FALSE)</f>
        <v>9937800</v>
      </c>
      <c r="M128" s="11">
        <f>VLOOKUP(B128,RoA!B:O,8,FALSE)</f>
        <v>17.97</v>
      </c>
      <c r="N128" s="11">
        <f>VLOOKUP(B128,RoE!B:O,8,FALSE)</f>
        <v>24.7</v>
      </c>
      <c r="O128" s="11">
        <f>VLOOKUP(B128,ASSET!B:P,8,FALSE)</f>
        <v>15780400</v>
      </c>
      <c r="P128" s="11">
        <f>VLOOKUP(B128,MCAP!B:P,8,FALSE)</f>
        <v>22520663</v>
      </c>
      <c r="Q128" s="11">
        <f>VLOOKUP(B128,MB!B:O,8,FALSE)</f>
        <v>2.1800000000000002</v>
      </c>
    </row>
    <row r="129" spans="1:17" x14ac:dyDescent="0.3">
      <c r="A129" s="20" t="s">
        <v>234</v>
      </c>
      <c r="B129" s="20">
        <v>906933</v>
      </c>
      <c r="C129" s="21">
        <f>VLOOKUP(B129,'[2]ESGC PORTFOLIO'!B:M,$C$2,FALSE)</f>
        <v>63.278846153846096</v>
      </c>
      <c r="D129" s="21" t="str">
        <f t="shared" si="3"/>
        <v>B</v>
      </c>
      <c r="E129" s="21">
        <f>VLOOKUP(B129,ESG!A:M,$E$2,FALSE)</f>
        <v>63.278846153846096</v>
      </c>
      <c r="F129" s="11" t="b">
        <f t="shared" si="4"/>
        <v>1</v>
      </c>
      <c r="G129" s="23" t="str">
        <f t="shared" si="5"/>
        <v>B</v>
      </c>
      <c r="H129" s="11">
        <f>VLOOKUP(B129,NI!C:P,8,FALSE)</f>
        <v>125200</v>
      </c>
      <c r="I129" s="11">
        <f>VLOOKUP(B129,EBITDA!B:O,8,FALSE)</f>
        <v>403300</v>
      </c>
      <c r="J129" s="11">
        <f>VLOOKUP(B129,EQIT!B:O,8,FALSE)</f>
        <v>1849100</v>
      </c>
      <c r="K129" s="11">
        <f>VLOOKUP(B129,DEBT!B:O,8,FALSE)</f>
        <v>2176800</v>
      </c>
      <c r="L129" s="11">
        <f>VLOOKUP(B129,REV!B:O,8,FALSE)</f>
        <v>5864600</v>
      </c>
      <c r="M129" s="11">
        <f>VLOOKUP(B129,RoA!B:O,8,FALSE)</f>
        <v>2.94</v>
      </c>
      <c r="N129" s="11">
        <f>VLOOKUP(B129,RoE!B:O,8,FALSE)</f>
        <v>6.68</v>
      </c>
      <c r="O129" s="11">
        <f>VLOOKUP(B129,ASSET!B:P,8,FALSE)</f>
        <v>6040700</v>
      </c>
      <c r="P129" s="11">
        <f>VLOOKUP(B129,MCAP!B:P,8,FALSE)</f>
        <v>4656045</v>
      </c>
      <c r="Q129" s="11">
        <f>VLOOKUP(B129,MB!B:O,8,FALSE)</f>
        <v>1.98</v>
      </c>
    </row>
    <row r="130" spans="1:17" x14ac:dyDescent="0.3">
      <c r="A130" s="20" t="s">
        <v>238</v>
      </c>
      <c r="B130" s="20">
        <v>906176</v>
      </c>
      <c r="C130" s="21">
        <f>VLOOKUP(B130,'[2]ESGC PORTFOLIO'!B:M,$C$2,FALSE)</f>
        <v>59.832996107449802</v>
      </c>
      <c r="D130" s="21" t="str">
        <f t="shared" si="3"/>
        <v>B</v>
      </c>
      <c r="E130" s="21">
        <f>VLOOKUP(B130,ESG!A:M,$E$2,FALSE)</f>
        <v>59.832996107449802</v>
      </c>
      <c r="F130" s="11" t="b">
        <f t="shared" si="4"/>
        <v>1</v>
      </c>
      <c r="G130" s="23" t="str">
        <f t="shared" si="5"/>
        <v>B</v>
      </c>
      <c r="H130" s="11">
        <f>VLOOKUP(B130,NI!C:P,8,FALSE)</f>
        <v>299100</v>
      </c>
      <c r="I130" s="11">
        <f>VLOOKUP(B130,EBITDA!B:O,8,FALSE)</f>
        <v>1364900</v>
      </c>
      <c r="J130" s="11">
        <f>VLOOKUP(B130,EQIT!B:O,8,FALSE)</f>
        <v>4997300</v>
      </c>
      <c r="K130" s="11">
        <f>VLOOKUP(B130,DEBT!B:O,8,FALSE)</f>
        <v>7897100</v>
      </c>
      <c r="L130" s="11">
        <f>VLOOKUP(B130,REV!B:O,8,FALSE)</f>
        <v>5956500</v>
      </c>
      <c r="M130" s="11">
        <f>VLOOKUP(B130,RoA!B:O,8,FALSE)</f>
        <v>2.67</v>
      </c>
      <c r="N130" s="11">
        <f>VLOOKUP(B130,RoE!B:O,8,FALSE)</f>
        <v>6.05</v>
      </c>
      <c r="O130" s="11">
        <f>VLOOKUP(B130,ASSET!B:P,8,FALSE)</f>
        <v>20708300</v>
      </c>
      <c r="P130" s="11">
        <f>VLOOKUP(B130,MCAP!B:P,8,FALSE)</f>
        <v>6710934</v>
      </c>
      <c r="Q130" s="11">
        <f>VLOOKUP(B130,MB!B:O,8,FALSE)</f>
        <v>1.26</v>
      </c>
    </row>
    <row r="131" spans="1:17" x14ac:dyDescent="0.3">
      <c r="A131" s="20" t="s">
        <v>239</v>
      </c>
      <c r="B131" s="20">
        <v>906557</v>
      </c>
      <c r="C131" s="21">
        <f>VLOOKUP(B131,'[2]ESGC PORTFOLIO'!B:M,$C$2,FALSE)</f>
        <v>67.166868088706195</v>
      </c>
      <c r="D131" s="21" t="str">
        <f t="shared" ref="D131:D194" si="6">IF(C131&gt;75,"A",IF(C131&gt;50,"B",IF(C131&gt;25,"C","D")))</f>
        <v>B</v>
      </c>
      <c r="E131" s="21">
        <f>VLOOKUP(B131,ESG!A:M,$E$2,FALSE)</f>
        <v>67.166868088706195</v>
      </c>
      <c r="F131" s="11" t="b">
        <f t="shared" ref="F131:F194" si="7">C131=E131</f>
        <v>1</v>
      </c>
      <c r="G131" s="23" t="str">
        <f t="shared" ref="G131:G194" si="8">IF(E131&gt;75,"A",IF(E131&gt;50,"B",IF(E131&gt;25,"C","D")))</f>
        <v>B</v>
      </c>
      <c r="H131" s="11">
        <f>VLOOKUP(B131,NI!C:P,8,FALSE)</f>
        <v>453000</v>
      </c>
      <c r="I131" s="11">
        <f>VLOOKUP(B131,EBITDA!B:O,8,FALSE)</f>
        <v>1550000</v>
      </c>
      <c r="J131" s="11">
        <f>VLOOKUP(B131,EQIT!B:O,8,FALSE)</f>
        <v>7265000</v>
      </c>
      <c r="K131" s="11">
        <f>VLOOKUP(B131,DEBT!B:O,8,FALSE)</f>
        <v>4469000</v>
      </c>
      <c r="L131" s="11">
        <f>VLOOKUP(B131,REV!B:O,8,FALSE)</f>
        <v>3568000</v>
      </c>
      <c r="M131" s="11">
        <f>VLOOKUP(B131,RoA!B:O,8,FALSE)</f>
        <v>3.33</v>
      </c>
      <c r="N131" s="11">
        <f>VLOOKUP(B131,RoE!B:O,8,FALSE)</f>
        <v>6.42</v>
      </c>
      <c r="O131" s="11">
        <f>VLOOKUP(B131,ASSET!B:P,8,FALSE)</f>
        <v>16444000</v>
      </c>
      <c r="P131" s="11">
        <f>VLOOKUP(B131,MCAP!B:P,8,FALSE)</f>
        <v>16793900</v>
      </c>
      <c r="Q131" s="11">
        <f>VLOOKUP(B131,MB!B:O,8,FALSE)</f>
        <v>1.98</v>
      </c>
    </row>
    <row r="132" spans="1:17" x14ac:dyDescent="0.3">
      <c r="A132" s="20" t="s">
        <v>246</v>
      </c>
      <c r="B132" s="20">
        <v>905102</v>
      </c>
      <c r="C132" s="21">
        <f>VLOOKUP(B132,'[2]ESGC PORTFOLIO'!B:M,$C$2,FALSE)</f>
        <v>70.961421577901802</v>
      </c>
      <c r="D132" s="21" t="str">
        <f t="shared" si="6"/>
        <v>B</v>
      </c>
      <c r="E132" s="21">
        <f>VLOOKUP(B132,ESG!A:M,$E$2,FALSE)</f>
        <v>70.961421577901802</v>
      </c>
      <c r="F132" s="11" t="b">
        <f t="shared" si="7"/>
        <v>1</v>
      </c>
      <c r="G132" s="23" t="str">
        <f t="shared" si="8"/>
        <v>B</v>
      </c>
      <c r="H132" s="11">
        <f>VLOOKUP(B132,NI!C:P,8,FALSE)</f>
        <v>6616000</v>
      </c>
      <c r="I132" s="11">
        <f>VLOOKUP(B132,EBITDA!B:O,8,FALSE)</f>
        <v>14185000</v>
      </c>
      <c r="J132" s="11">
        <f>VLOOKUP(B132,EQIT!B:O,8,FALSE)</f>
        <v>37620000</v>
      </c>
      <c r="K132" s="11">
        <f>VLOOKUP(B132,DEBT!B:O,8,FALSE)</f>
        <v>5871000</v>
      </c>
      <c r="L132" s="11">
        <f>VLOOKUP(B132,REV!B:O,8,FALSE)</f>
        <v>24092000</v>
      </c>
      <c r="M132" s="11">
        <f>VLOOKUP(B132,RoA!B:O,8,FALSE)</f>
        <v>12.18</v>
      </c>
      <c r="N132" s="11">
        <f>VLOOKUP(B132,RoE!B:O,8,FALSE)</f>
        <v>19.29</v>
      </c>
      <c r="O132" s="11">
        <f>VLOOKUP(B132,ASSET!B:P,8,FALSE)</f>
        <v>60044000</v>
      </c>
      <c r="P132" s="11">
        <f>VLOOKUP(B132,MCAP!B:P,8,FALSE)</f>
        <v>75991551</v>
      </c>
      <c r="Q132" s="11">
        <f>VLOOKUP(B132,MB!B:O,8,FALSE)</f>
        <v>1.75</v>
      </c>
    </row>
    <row r="133" spans="1:17" x14ac:dyDescent="0.3">
      <c r="A133" s="20" t="s">
        <v>247</v>
      </c>
      <c r="B133" s="20">
        <v>932913</v>
      </c>
      <c r="C133" s="21">
        <f>VLOOKUP(B133,'[2]ESGC PORTFOLIO'!B:M,$C$2,FALSE)</f>
        <v>60.592716457298501</v>
      </c>
      <c r="D133" s="21" t="str">
        <f t="shared" si="6"/>
        <v>B</v>
      </c>
      <c r="E133" s="21">
        <f>VLOOKUP(B133,ESG!A:M,$E$2,FALSE)</f>
        <v>60.592716457298501</v>
      </c>
      <c r="F133" s="11" t="b">
        <f t="shared" si="7"/>
        <v>1</v>
      </c>
      <c r="G133" s="23" t="str">
        <f t="shared" si="8"/>
        <v>B</v>
      </c>
      <c r="H133" s="11">
        <f>VLOOKUP(B133,NI!C:P,8,FALSE)</f>
        <v>941900</v>
      </c>
      <c r="I133" s="11">
        <f>VLOOKUP(B133,EBITDA!B:O,8,FALSE)</f>
        <v>1980800</v>
      </c>
      <c r="J133" s="11">
        <f>VLOOKUP(B133,EQIT!B:O,8,FALSE)</f>
        <v>3504300</v>
      </c>
      <c r="K133" s="11">
        <f>VLOOKUP(B133,DEBT!B:O,8,FALSE)</f>
        <v>3193100</v>
      </c>
      <c r="L133" s="11">
        <f>VLOOKUP(B133,REV!B:O,8,FALSE)</f>
        <v>13872500</v>
      </c>
      <c r="M133" s="11">
        <f>VLOOKUP(B133,RoA!B:O,8,FALSE)</f>
        <v>5.22</v>
      </c>
      <c r="N133" s="11">
        <f>VLOOKUP(B133,RoE!B:O,8,FALSE)</f>
        <v>26.59</v>
      </c>
      <c r="O133" s="11">
        <f>VLOOKUP(B133,ASSET!B:P,8,FALSE)</f>
        <v>20505400</v>
      </c>
      <c r="P133" s="11">
        <f>VLOOKUP(B133,MCAP!B:P,8,FALSE)</f>
        <v>12188172</v>
      </c>
      <c r="Q133" s="11">
        <f>VLOOKUP(B133,MB!B:O,8,FALSE)</f>
        <v>3.12</v>
      </c>
    </row>
    <row r="134" spans="1:17" x14ac:dyDescent="0.3">
      <c r="A134" s="20" t="s">
        <v>250</v>
      </c>
      <c r="B134" s="20">
        <v>905150</v>
      </c>
      <c r="C134" s="21">
        <f>VLOOKUP(B134,'[2]ESGC PORTFOLIO'!B:M,$C$2,FALSE)</f>
        <v>52.7012057055803</v>
      </c>
      <c r="D134" s="21" t="str">
        <f t="shared" si="6"/>
        <v>B</v>
      </c>
      <c r="E134" s="21">
        <f>VLOOKUP(B134,ESG!A:M,$E$2,FALSE)</f>
        <v>52.7012057055803</v>
      </c>
      <c r="F134" s="11" t="b">
        <f t="shared" si="7"/>
        <v>1</v>
      </c>
      <c r="G134" s="23" t="str">
        <f t="shared" si="8"/>
        <v>B</v>
      </c>
      <c r="H134" s="11">
        <f>VLOOKUP(B134,NI!C:P,8,FALSE)</f>
        <v>1049130</v>
      </c>
      <c r="I134" s="11">
        <f>VLOOKUP(B134,EBITDA!B:O,8,FALSE)</f>
        <v>1853225</v>
      </c>
      <c r="J134" s="11">
        <f>VLOOKUP(B134,EQIT!B:O,8,FALSE)</f>
        <v>5383854</v>
      </c>
      <c r="K134" s="11">
        <f>VLOOKUP(B134,DEBT!B:O,8,FALSE)</f>
        <v>1766357</v>
      </c>
      <c r="L134" s="11">
        <f>VLOOKUP(B134,REV!B:O,8,FALSE)</f>
        <v>12345870</v>
      </c>
      <c r="M134" s="11">
        <f>VLOOKUP(B134,RoA!B:O,8,FALSE)</f>
        <v>10.71</v>
      </c>
      <c r="N134" s="11">
        <f>VLOOKUP(B134,RoE!B:O,8,FALSE)</f>
        <v>21.52</v>
      </c>
      <c r="O134" s="11">
        <f>VLOOKUP(B134,ASSET!B:P,8,FALSE)</f>
        <v>10886805</v>
      </c>
      <c r="P134" s="11">
        <f>VLOOKUP(B134,MCAP!B:P,8,FALSE)</f>
        <v>11825651</v>
      </c>
      <c r="Q134" s="11">
        <f>VLOOKUP(B134,MB!B:O,8,FALSE)</f>
        <v>2.08</v>
      </c>
    </row>
    <row r="135" spans="1:17" x14ac:dyDescent="0.3">
      <c r="A135" s="20" t="s">
        <v>252</v>
      </c>
      <c r="B135" s="20">
        <v>906585</v>
      </c>
      <c r="C135" s="21">
        <f>VLOOKUP(B135,'[2]ESGC PORTFOLIO'!B:M,$C$2,FALSE)</f>
        <v>57.646692439862498</v>
      </c>
      <c r="D135" s="21" t="str">
        <f t="shared" si="6"/>
        <v>B</v>
      </c>
      <c r="E135" s="21">
        <f>VLOOKUP(B135,ESG!A:M,$E$2,FALSE)</f>
        <v>57.646692439862498</v>
      </c>
      <c r="F135" s="11" t="b">
        <f t="shared" si="7"/>
        <v>1</v>
      </c>
      <c r="G135" s="23" t="str">
        <f t="shared" si="8"/>
        <v>B</v>
      </c>
      <c r="H135" s="11">
        <f>VLOOKUP(B135,NI!C:P,8,FALSE)</f>
        <v>34222</v>
      </c>
      <c r="I135" s="11">
        <f>VLOOKUP(B135,EBITDA!B:O,8,FALSE)</f>
        <v>268781</v>
      </c>
      <c r="J135" s="11">
        <f>VLOOKUP(B135,EQIT!B:O,8,FALSE)</f>
        <v>1933329</v>
      </c>
      <c r="K135" s="11">
        <f>VLOOKUP(B135,DEBT!B:O,8,FALSE)</f>
        <v>1309087</v>
      </c>
      <c r="L135" s="11">
        <f>VLOOKUP(B135,REV!B:O,8,FALSE)</f>
        <v>3456686</v>
      </c>
      <c r="M135" s="11">
        <f>VLOOKUP(B135,RoA!B:O,8,FALSE)</f>
        <v>1.59</v>
      </c>
      <c r="N135" s="11">
        <f>VLOOKUP(B135,RoE!B:O,8,FALSE)</f>
        <v>1.7</v>
      </c>
      <c r="O135" s="11">
        <f>VLOOKUP(B135,ASSET!B:P,8,FALSE)</f>
        <v>4525414</v>
      </c>
      <c r="P135" s="11">
        <f>VLOOKUP(B135,MCAP!B:P,8,FALSE)</f>
        <v>3283145</v>
      </c>
      <c r="Q135" s="11">
        <f>VLOOKUP(B135,MB!B:O,8,FALSE)</f>
        <v>1.72</v>
      </c>
    </row>
    <row r="136" spans="1:17" x14ac:dyDescent="0.3">
      <c r="A136" s="20" t="s">
        <v>255</v>
      </c>
      <c r="B136" s="20">
        <v>912157</v>
      </c>
      <c r="C136" s="21">
        <f>VLOOKUP(B136,'[2]ESGC PORTFOLIO'!B:M,$C$2,FALSE)</f>
        <v>52.179906004019401</v>
      </c>
      <c r="D136" s="21" t="str">
        <f t="shared" si="6"/>
        <v>B</v>
      </c>
      <c r="E136" s="21">
        <f>VLOOKUP(B136,ESG!A:M,$E$2,FALSE)</f>
        <v>52.179906004019401</v>
      </c>
      <c r="F136" s="11" t="b">
        <f t="shared" si="7"/>
        <v>1</v>
      </c>
      <c r="G136" s="23" t="str">
        <f t="shared" si="8"/>
        <v>B</v>
      </c>
      <c r="H136" s="11">
        <f>VLOOKUP(B136,NI!C:P,8,FALSE)</f>
        <v>1172</v>
      </c>
      <c r="I136" s="11">
        <f>VLOOKUP(B136,EBITDA!B:O,8,FALSE)</f>
        <v>200058</v>
      </c>
      <c r="J136" s="11">
        <f>VLOOKUP(B136,EQIT!B:O,8,FALSE)</f>
        <v>1842216</v>
      </c>
      <c r="K136" s="11">
        <f>VLOOKUP(B136,DEBT!B:O,8,FALSE)</f>
        <v>944908</v>
      </c>
      <c r="L136" s="11">
        <f>VLOOKUP(B136,REV!B:O,8,FALSE)</f>
        <v>1921287</v>
      </c>
      <c r="M136" s="11">
        <f>VLOOKUP(B136,RoA!B:O,8,FALSE)</f>
        <v>0.67</v>
      </c>
      <c r="N136" s="11">
        <f>VLOOKUP(B136,RoE!B:O,8,FALSE)</f>
        <v>0.41</v>
      </c>
      <c r="O136" s="11">
        <f>VLOOKUP(B136,ASSET!B:P,8,FALSE)</f>
        <v>3834198</v>
      </c>
      <c r="P136" s="11">
        <f>VLOOKUP(B136,MCAP!B:P,8,FALSE)</f>
        <v>2263140</v>
      </c>
      <c r="Q136" s="11">
        <f>VLOOKUP(B136,MB!B:O,8,FALSE)</f>
        <v>1.25</v>
      </c>
    </row>
    <row r="137" spans="1:17" x14ac:dyDescent="0.3">
      <c r="A137" s="20" t="s">
        <v>262</v>
      </c>
      <c r="B137" s="20" t="s">
        <v>369</v>
      </c>
      <c r="C137" s="21">
        <f>VLOOKUP(B137,'[2]ESGC PORTFOLIO'!B:M,$C$2,FALSE)</f>
        <v>65.081651312970493</v>
      </c>
      <c r="D137" s="21" t="str">
        <f t="shared" si="6"/>
        <v>B</v>
      </c>
      <c r="E137" s="21">
        <f>VLOOKUP(B137,ESG!A:M,$E$2,FALSE)</f>
        <v>65.081651312970493</v>
      </c>
      <c r="F137" s="11" t="b">
        <f t="shared" si="7"/>
        <v>1</v>
      </c>
      <c r="G137" s="23" t="str">
        <f t="shared" si="8"/>
        <v>B</v>
      </c>
      <c r="H137" s="11">
        <f>VLOOKUP(B137,NI!C:P,8,FALSE)</f>
        <v>682000</v>
      </c>
      <c r="I137" s="11">
        <f>VLOOKUP(B137,EBITDA!B:O,8,FALSE)</f>
        <v>1127400</v>
      </c>
      <c r="J137" s="11">
        <f>VLOOKUP(B137,EQIT!B:O,8,FALSE)</f>
        <v>8709200</v>
      </c>
      <c r="K137" s="11">
        <f>VLOOKUP(B137,DEBT!B:O,8,FALSE)</f>
        <v>1670000</v>
      </c>
      <c r="L137" s="11">
        <f>VLOOKUP(B137,REV!B:O,8,FALSE)</f>
        <v>8790400</v>
      </c>
      <c r="M137" s="11">
        <f>VLOOKUP(B137,RoA!B:O,8,FALSE)</f>
        <v>0.55000000000000004</v>
      </c>
      <c r="N137" s="11">
        <f>VLOOKUP(B137,RoE!B:O,8,FALSE)</f>
        <v>7.68</v>
      </c>
      <c r="O137" s="11">
        <f>VLOOKUP(B137,ASSET!B:P,8,FALSE)</f>
        <v>148298000</v>
      </c>
      <c r="P137" s="11">
        <f>VLOOKUP(B137,MCAP!B:P,8,FALSE)</f>
        <v>7407060</v>
      </c>
      <c r="Q137" s="11">
        <f>VLOOKUP(B137,MB!B:O,8,FALSE)</f>
        <v>0.88</v>
      </c>
    </row>
    <row r="138" spans="1:17" x14ac:dyDescent="0.3">
      <c r="A138" s="20" t="s">
        <v>264</v>
      </c>
      <c r="B138" s="20">
        <v>936324</v>
      </c>
      <c r="C138" s="21">
        <f>VLOOKUP(B138,'[2]ESGC PORTFOLIO'!B:M,$C$2,FALSE)</f>
        <v>62.864035087719202</v>
      </c>
      <c r="D138" s="21" t="str">
        <f t="shared" si="6"/>
        <v>B</v>
      </c>
      <c r="E138" s="21">
        <f>VLOOKUP(B138,ESG!A:M,$E$2,FALSE)</f>
        <v>62.864035087719202</v>
      </c>
      <c r="F138" s="11" t="b">
        <f t="shared" si="7"/>
        <v>1</v>
      </c>
      <c r="G138" s="23" t="str">
        <f t="shared" si="8"/>
        <v>B</v>
      </c>
      <c r="H138" s="11">
        <f>VLOOKUP(B138,NI!C:P,8,FALSE)</f>
        <v>1015500</v>
      </c>
      <c r="I138" s="11">
        <f>VLOOKUP(B138,EBITDA!B:O,8,FALSE)</f>
        <v>1708200</v>
      </c>
      <c r="J138" s="11">
        <f>VLOOKUP(B138,EQIT!B:O,8,FALSE)</f>
        <v>5116000</v>
      </c>
      <c r="K138" s="11">
        <f>VLOOKUP(B138,DEBT!B:O,8,FALSE)</f>
        <v>2442100</v>
      </c>
      <c r="L138" s="11">
        <f>VLOOKUP(B138,REV!B:O,8,FALSE)</f>
        <v>15500200</v>
      </c>
      <c r="M138" s="11">
        <f>VLOOKUP(B138,RoA!B:O,8,FALSE)</f>
        <v>5.15</v>
      </c>
      <c r="N138" s="11">
        <f>VLOOKUP(B138,RoE!B:O,8,FALSE)</f>
        <v>19.559999999999999</v>
      </c>
      <c r="O138" s="11">
        <f>VLOOKUP(B138,ASSET!B:P,8,FALSE)</f>
        <v>21648800</v>
      </c>
      <c r="P138" s="11">
        <f>VLOOKUP(B138,MCAP!B:P,8,FALSE)</f>
        <v>11959630</v>
      </c>
      <c r="Q138" s="11">
        <f>VLOOKUP(B138,MB!B:O,8,FALSE)</f>
        <v>2.2599999999999998</v>
      </c>
    </row>
    <row r="139" spans="1:17" x14ac:dyDescent="0.3">
      <c r="A139" s="20" t="s">
        <v>274</v>
      </c>
      <c r="B139" s="20">
        <v>312451</v>
      </c>
      <c r="C139" s="21">
        <f>VLOOKUP(B139,'[2]ESGC PORTFOLIO'!B:M,$C$2,FALSE)</f>
        <v>55.959482540485801</v>
      </c>
      <c r="D139" s="21" t="str">
        <f t="shared" si="6"/>
        <v>B</v>
      </c>
      <c r="E139" s="21">
        <f>VLOOKUP(B139,ESG!A:M,$E$2,FALSE)</f>
        <v>55.959482540485801</v>
      </c>
      <c r="F139" s="11" t="b">
        <f t="shared" si="7"/>
        <v>1</v>
      </c>
      <c r="G139" s="23" t="str">
        <f t="shared" si="8"/>
        <v>B</v>
      </c>
      <c r="H139" s="11">
        <f>VLOOKUP(B139,NI!C:P,8,FALSE)</f>
        <v>25138</v>
      </c>
      <c r="I139" s="11">
        <f>VLOOKUP(B139,EBITDA!B:O,8,FALSE)</f>
        <v>289382</v>
      </c>
      <c r="J139" s="11">
        <f>VLOOKUP(B139,EQIT!B:O,8,FALSE)</f>
        <v>1533355</v>
      </c>
      <c r="K139" s="11">
        <f>VLOOKUP(B139,DEBT!B:O,8,FALSE)</f>
        <v>1982440</v>
      </c>
      <c r="L139" s="11">
        <f>VLOOKUP(B139,REV!B:O,8,FALSE)</f>
        <v>500417</v>
      </c>
      <c r="M139" s="11">
        <f>VLOOKUP(B139,RoA!B:O,8,FALSE)</f>
        <v>3.17</v>
      </c>
      <c r="N139" s="11">
        <f>VLOOKUP(B139,RoE!B:O,8,FALSE)</f>
        <v>2.11</v>
      </c>
      <c r="O139" s="11">
        <f>VLOOKUP(B139,ASSET!B:P,8,FALSE)</f>
        <v>3987071</v>
      </c>
      <c r="P139" s="11">
        <f>VLOOKUP(B139,MCAP!B:P,8,FALSE)</f>
        <v>3370118</v>
      </c>
      <c r="Q139" s="11">
        <f>VLOOKUP(B139,MB!B:O,8,FALSE)</f>
        <v>2.23</v>
      </c>
    </row>
    <row r="140" spans="1:17" x14ac:dyDescent="0.3">
      <c r="A140" s="20" t="s">
        <v>278</v>
      </c>
      <c r="B140" s="20">
        <v>902233</v>
      </c>
      <c r="C140" s="21">
        <f>VLOOKUP(B140,'[2]ESGC PORTFOLIO'!B:M,$C$2,FALSE)</f>
        <v>70.972353812763401</v>
      </c>
      <c r="D140" s="21" t="str">
        <f t="shared" si="6"/>
        <v>B</v>
      </c>
      <c r="E140" s="21">
        <f>VLOOKUP(B140,ESG!A:M,$E$2,FALSE)</f>
        <v>70.972353812763401</v>
      </c>
      <c r="F140" s="11" t="b">
        <f t="shared" si="7"/>
        <v>1</v>
      </c>
      <c r="G140" s="23" t="str">
        <f t="shared" si="8"/>
        <v>B</v>
      </c>
      <c r="H140" s="11">
        <f>VLOOKUP(B140,NI!C:P,8,FALSE)</f>
        <v>696400</v>
      </c>
      <c r="I140" s="11">
        <f>VLOOKUP(B140,EBITDA!B:O,8,FALSE)</f>
        <v>1058400</v>
      </c>
      <c r="J140" s="11">
        <f>VLOOKUP(B140,EQIT!B:O,8,FALSE)</f>
        <v>1748000</v>
      </c>
      <c r="K140" s="11">
        <f>VLOOKUP(B140,DEBT!B:O,8,FALSE)</f>
        <v>905000</v>
      </c>
      <c r="L140" s="11">
        <f>VLOOKUP(B140,REV!B:O,8,FALSE)</f>
        <v>6000100</v>
      </c>
      <c r="M140" s="11">
        <f>VLOOKUP(B140,RoA!B:O,8,FALSE)</f>
        <v>15.69</v>
      </c>
      <c r="N140" s="11">
        <f>VLOOKUP(B140,RoE!B:O,8,FALSE)</f>
        <v>43.41</v>
      </c>
      <c r="O140" s="11">
        <f>VLOOKUP(B140,ASSET!B:P,8,FALSE)</f>
        <v>4948700</v>
      </c>
      <c r="P140" s="11">
        <f>VLOOKUP(B140,MCAP!B:P,8,FALSE)</f>
        <v>10411203</v>
      </c>
      <c r="Q140" s="11">
        <f>VLOOKUP(B140,MB!B:O,8,FALSE)</f>
        <v>4.62</v>
      </c>
    </row>
    <row r="141" spans="1:17" x14ac:dyDescent="0.3">
      <c r="A141" s="20" t="s">
        <v>281</v>
      </c>
      <c r="B141" s="20">
        <v>322549</v>
      </c>
      <c r="C141" s="21">
        <f>VLOOKUP(B141,'[2]ESGC PORTFOLIO'!B:M,$C$2,FALSE)</f>
        <v>52.440476190476097</v>
      </c>
      <c r="D141" s="21" t="str">
        <f t="shared" si="6"/>
        <v>B</v>
      </c>
      <c r="E141" s="21">
        <f>VLOOKUP(B141,ESG!A:M,$E$2,FALSE)</f>
        <v>52.440476190476097</v>
      </c>
      <c r="F141" s="11" t="b">
        <f t="shared" si="7"/>
        <v>1</v>
      </c>
      <c r="G141" s="23" t="str">
        <f t="shared" si="8"/>
        <v>B</v>
      </c>
      <c r="H141" s="11">
        <f>VLOOKUP(B141,NI!C:P,8,FALSE)</f>
        <v>607421</v>
      </c>
      <c r="I141" s="11">
        <f>VLOOKUP(B141,EBITDA!B:O,8,FALSE)</f>
        <v>1741586</v>
      </c>
      <c r="J141" s="11">
        <f>VLOOKUP(B141,EQIT!B:O,8,FALSE)</f>
        <v>8407823</v>
      </c>
      <c r="K141" s="11">
        <f>VLOOKUP(B141,DEBT!B:O,8,FALSE)</f>
        <v>7632636</v>
      </c>
      <c r="L141" s="11">
        <f>VLOOKUP(B141,REV!B:O,8,FALSE)</f>
        <v>7537263</v>
      </c>
      <c r="M141" s="11">
        <f>VLOOKUP(B141,RoA!B:O,8,FALSE)</f>
        <v>4.5</v>
      </c>
      <c r="N141" s="11">
        <f>VLOOKUP(B141,RoE!B:O,8,FALSE)</f>
        <v>7.45</v>
      </c>
      <c r="O141" s="11">
        <f>VLOOKUP(B141,ASSET!B:P,8,FALSE)</f>
        <v>19804405</v>
      </c>
      <c r="P141" s="11">
        <f>VLOOKUP(B141,MCAP!B:P,8,FALSE)</f>
        <v>5376514</v>
      </c>
      <c r="Q141" s="11">
        <f>VLOOKUP(B141,MB!B:O,8,FALSE)</f>
        <v>0.65</v>
      </c>
    </row>
    <row r="142" spans="1:17" x14ac:dyDescent="0.3">
      <c r="A142" s="20" t="s">
        <v>282</v>
      </c>
      <c r="B142" s="20">
        <v>905414</v>
      </c>
      <c r="C142" s="21">
        <f>VLOOKUP(B142,'[2]ESGC PORTFOLIO'!B:M,$C$2,FALSE)</f>
        <v>62.368445344129498</v>
      </c>
      <c r="D142" s="21" t="str">
        <f t="shared" si="6"/>
        <v>B</v>
      </c>
      <c r="E142" s="21">
        <f>VLOOKUP(B142,ESG!A:M,$E$2,FALSE)</f>
        <v>62.368445344129498</v>
      </c>
      <c r="F142" s="11" t="b">
        <f t="shared" si="7"/>
        <v>1</v>
      </c>
      <c r="G142" s="23" t="str">
        <f t="shared" si="8"/>
        <v>B</v>
      </c>
      <c r="H142" s="11">
        <f>VLOOKUP(B142,NI!C:P,8,FALSE)</f>
        <v>837000</v>
      </c>
      <c r="I142" s="11">
        <f>VLOOKUP(B142,EBITDA!B:O,8,FALSE)</f>
        <v>1807000</v>
      </c>
      <c r="J142" s="11">
        <f>VLOOKUP(B142,EQIT!B:O,8,FALSE)</f>
        <v>1508000</v>
      </c>
      <c r="K142" s="11">
        <f>VLOOKUP(B142,DEBT!B:O,8,FALSE)</f>
        <v>1198000</v>
      </c>
      <c r="L142" s="11">
        <f>VLOOKUP(B142,REV!B:O,8,FALSE)</f>
        <v>6246000</v>
      </c>
      <c r="M142" s="11">
        <f>VLOOKUP(B142,RoA!B:O,8,FALSE)</f>
        <v>14.25</v>
      </c>
      <c r="N142" s="11">
        <f>VLOOKUP(B142,RoE!B:O,8,FALSE)</f>
        <v>48.99</v>
      </c>
      <c r="O142" s="11">
        <f>VLOOKUP(B142,ASSET!B:P,8,FALSE)</f>
        <v>6427000</v>
      </c>
      <c r="P142" s="11">
        <f>VLOOKUP(B142,MCAP!B:P,8,FALSE)</f>
        <v>12411720</v>
      </c>
      <c r="Q142" s="11">
        <f>VLOOKUP(B142,MB!B:O,8,FALSE)</f>
        <v>9.0399999999999991</v>
      </c>
    </row>
    <row r="143" spans="1:17" x14ac:dyDescent="0.3">
      <c r="A143" s="20" t="s">
        <v>283</v>
      </c>
      <c r="B143" s="20">
        <v>912090</v>
      </c>
      <c r="C143" s="21">
        <f>VLOOKUP(B143,'[2]ESGC PORTFOLIO'!B:M,$C$2,FALSE)</f>
        <v>70.174050632911303</v>
      </c>
      <c r="D143" s="21" t="str">
        <f t="shared" si="6"/>
        <v>B</v>
      </c>
      <c r="E143" s="21">
        <f>VLOOKUP(B143,ESG!A:M,$E$2,FALSE)</f>
        <v>70.174050632911303</v>
      </c>
      <c r="F143" s="11" t="b">
        <f t="shared" si="7"/>
        <v>1</v>
      </c>
      <c r="G143" s="23" t="str">
        <f t="shared" si="8"/>
        <v>B</v>
      </c>
      <c r="H143" s="11">
        <f>VLOOKUP(B143,NI!C:P,8,FALSE)</f>
        <v>4777000</v>
      </c>
      <c r="I143" s="11">
        <f>VLOOKUP(B143,EBITDA!B:O,8,FALSE)</f>
        <v>9926000</v>
      </c>
      <c r="J143" s="11">
        <f>VLOOKUP(B143,EQIT!B:O,8,FALSE)</f>
        <v>31263000</v>
      </c>
      <c r="K143" s="11">
        <f>VLOOKUP(B143,DEBT!B:O,8,FALSE)</f>
        <v>9925000</v>
      </c>
      <c r="L143" s="11">
        <f>VLOOKUP(B143,REV!B:O,8,FALSE)</f>
        <v>39540000</v>
      </c>
      <c r="M143" s="11">
        <f>VLOOKUP(B143,RoA!B:O,8,FALSE)</f>
        <v>9.7200000000000006</v>
      </c>
      <c r="N143" s="11">
        <f>VLOOKUP(B143,RoE!B:O,8,FALSE)</f>
        <v>15.99</v>
      </c>
      <c r="O143" s="11">
        <f>VLOOKUP(B143,ASSET!B:P,8,FALSE)</f>
        <v>55201000</v>
      </c>
      <c r="P143" s="11">
        <f>VLOOKUP(B143,MCAP!B:P,8,FALSE)</f>
        <v>91110198</v>
      </c>
      <c r="Q143" s="11">
        <f>VLOOKUP(B143,MB!B:O,8,FALSE)</f>
        <v>2.99</v>
      </c>
    </row>
    <row r="144" spans="1:17" x14ac:dyDescent="0.3">
      <c r="A144" s="20" t="s">
        <v>290</v>
      </c>
      <c r="B144" s="20">
        <v>906400</v>
      </c>
      <c r="C144" s="21">
        <f>VLOOKUP(B144,'[2]ESGC PORTFOLIO'!B:M,$C$2,FALSE)</f>
        <v>65.813947785800707</v>
      </c>
      <c r="D144" s="21" t="str">
        <f t="shared" si="6"/>
        <v>B</v>
      </c>
      <c r="E144" s="21">
        <f>VLOOKUP(B144,ESG!A:M,$E$2,FALSE)</f>
        <v>65.813947785800707</v>
      </c>
      <c r="F144" s="11" t="b">
        <f t="shared" si="7"/>
        <v>1</v>
      </c>
      <c r="G144" s="23" t="str">
        <f t="shared" si="8"/>
        <v>B</v>
      </c>
      <c r="H144" s="11">
        <f>VLOOKUP(B144,NI!C:P,8,FALSE)</f>
        <v>276300</v>
      </c>
      <c r="I144" s="11">
        <f>VLOOKUP(B144,EBITDA!B:O,8,FALSE)</f>
        <v>554000</v>
      </c>
      <c r="J144" s="11">
        <f>VLOOKUP(B144,EQIT!B:O,8,FALSE)</f>
        <v>1530900</v>
      </c>
      <c r="K144" s="11">
        <f>VLOOKUP(B144,DEBT!B:O,8,FALSE)</f>
        <v>1006600</v>
      </c>
      <c r="L144" s="11">
        <f>VLOOKUP(B144,REV!B:O,8,FALSE)</f>
        <v>2978500</v>
      </c>
      <c r="M144" s="11">
        <f>VLOOKUP(B144,RoA!B:O,8,FALSE)</f>
        <v>8.89</v>
      </c>
      <c r="N144" s="11">
        <f>VLOOKUP(B144,RoE!B:O,8,FALSE)</f>
        <v>18.93</v>
      </c>
      <c r="O144" s="11">
        <f>VLOOKUP(B144,ASSET!B:P,8,FALSE)</f>
        <v>3547700</v>
      </c>
      <c r="P144" s="11">
        <f>VLOOKUP(B144,MCAP!B:P,8,FALSE)</f>
        <v>2947347</v>
      </c>
      <c r="Q144" s="11">
        <f>VLOOKUP(B144,MB!B:O,8,FALSE)</f>
        <v>1.9</v>
      </c>
    </row>
    <row r="145" spans="1:17" x14ac:dyDescent="0.3">
      <c r="A145" s="20" t="s">
        <v>291</v>
      </c>
      <c r="B145" s="20">
        <v>902325</v>
      </c>
      <c r="C145" s="21">
        <f>VLOOKUP(B145,'[2]ESGC PORTFOLIO'!B:M,$C$2,FALSE)</f>
        <v>56.886778438030497</v>
      </c>
      <c r="D145" s="21" t="str">
        <f t="shared" si="6"/>
        <v>B</v>
      </c>
      <c r="E145" s="21">
        <f>VLOOKUP(B145,ESG!A:M,$E$2,FALSE)</f>
        <v>56.886778438030497</v>
      </c>
      <c r="F145" s="11" t="b">
        <f t="shared" si="7"/>
        <v>1</v>
      </c>
      <c r="G145" s="23" t="str">
        <f t="shared" si="8"/>
        <v>B</v>
      </c>
      <c r="H145" s="11">
        <f>VLOOKUP(B145,NI!C:P,8,FALSE)</f>
        <v>2203000</v>
      </c>
      <c r="I145" s="11">
        <f>VLOOKUP(B145,EBITDA!B:O,8,FALSE)</f>
        <v>6225000</v>
      </c>
      <c r="J145" s="11">
        <f>VLOOKUP(B145,EQIT!B:O,8,FALSE)</f>
        <v>17578000</v>
      </c>
      <c r="K145" s="11">
        <f>VLOOKUP(B145,DEBT!B:O,8,FALSE)</f>
        <v>21223000</v>
      </c>
      <c r="L145" s="11">
        <f>VLOOKUP(B145,REV!B:O,8,FALSE)</f>
        <v>17655000</v>
      </c>
      <c r="M145" s="11">
        <f>VLOOKUP(B145,RoA!B:O,8,FALSE)</f>
        <v>4.87</v>
      </c>
      <c r="N145" s="11">
        <f>VLOOKUP(B145,RoE!B:O,8,FALSE)</f>
        <v>13.04</v>
      </c>
      <c r="O145" s="11">
        <f>VLOOKUP(B145,ASSET!B:P,8,FALSE)</f>
        <v>57902000</v>
      </c>
      <c r="P145" s="11">
        <f>VLOOKUP(B145,MCAP!B:P,8,FALSE)</f>
        <v>40046636</v>
      </c>
      <c r="Q145" s="11">
        <f>VLOOKUP(B145,MB!B:O,8,FALSE)</f>
        <v>2.09</v>
      </c>
    </row>
    <row r="146" spans="1:17" x14ac:dyDescent="0.3">
      <c r="A146" s="20" t="s">
        <v>302</v>
      </c>
      <c r="B146" s="20">
        <v>266220</v>
      </c>
      <c r="C146" s="21">
        <f>VLOOKUP(B146,'[2]ESGC PORTFOLIO'!B:M,$C$2,FALSE)</f>
        <v>50.625727225428101</v>
      </c>
      <c r="D146" s="21" t="str">
        <f t="shared" si="6"/>
        <v>B</v>
      </c>
      <c r="E146" s="21">
        <f>VLOOKUP(B146,ESG!A:M,$E$2,FALSE)</f>
        <v>50.625727225428101</v>
      </c>
      <c r="F146" s="11" t="b">
        <f t="shared" si="7"/>
        <v>1</v>
      </c>
      <c r="G146" s="23" t="str">
        <f t="shared" si="8"/>
        <v>B</v>
      </c>
      <c r="H146" s="11">
        <f>VLOOKUP(B146,NI!C:P,8,FALSE)</f>
        <v>880800</v>
      </c>
      <c r="I146" s="11" t="str">
        <f>VLOOKUP(B146,EBITDA!B:O,8,FALSE)</f>
        <v>NA</v>
      </c>
      <c r="J146" s="11">
        <f>VLOOKUP(B146,EQIT!B:O,8,FALSE)</f>
        <v>1612569</v>
      </c>
      <c r="K146" s="11">
        <f>VLOOKUP(B146,DEBT!B:O,8,FALSE)</f>
        <v>24155</v>
      </c>
      <c r="L146" s="11">
        <f>VLOOKUP(B146,REV!B:O,8,FALSE)</f>
        <v>4158507</v>
      </c>
      <c r="M146" s="11">
        <f>VLOOKUP(B146,RoA!B:O,8,FALSE)</f>
        <v>36.380000000000003</v>
      </c>
      <c r="N146" s="11">
        <f>VLOOKUP(B146,RoE!B:O,8,FALSE)</f>
        <v>56.5</v>
      </c>
      <c r="O146" s="11">
        <f>VLOOKUP(B146,ASSET!B:P,8,FALSE)</f>
        <v>2531459</v>
      </c>
      <c r="P146" s="11">
        <f>VLOOKUP(B146,MCAP!B:P,8,FALSE)</f>
        <v>17610927</v>
      </c>
      <c r="Q146" s="11">
        <f>VLOOKUP(B146,MB!B:O,8,FALSE)</f>
        <v>8.64</v>
      </c>
    </row>
    <row r="147" spans="1:17" x14ac:dyDescent="0.3">
      <c r="A147" s="20" t="s">
        <v>305</v>
      </c>
      <c r="B147" s="20">
        <v>906394</v>
      </c>
      <c r="C147" s="21">
        <f>VLOOKUP(B147,'[2]ESGC PORTFOLIO'!B:M,$C$2,FALSE)</f>
        <v>72.855621940902694</v>
      </c>
      <c r="D147" s="21" t="str">
        <f t="shared" si="6"/>
        <v>B</v>
      </c>
      <c r="E147" s="21">
        <f>VLOOKUP(B147,ESG!A:M,$E$2,FALSE)</f>
        <v>72.855621940902694</v>
      </c>
      <c r="F147" s="11" t="b">
        <f t="shared" si="7"/>
        <v>1</v>
      </c>
      <c r="G147" s="23" t="str">
        <f t="shared" si="8"/>
        <v>B</v>
      </c>
      <c r="H147" s="11">
        <f>VLOOKUP(B147,NI!C:P,8,FALSE)</f>
        <v>1025100</v>
      </c>
      <c r="I147" s="11">
        <f>VLOOKUP(B147,EBITDA!B:O,8,FALSE)</f>
        <v>2165400</v>
      </c>
      <c r="J147" s="11">
        <f>VLOOKUP(B147,EQIT!B:O,8,FALSE)</f>
        <v>15038100</v>
      </c>
      <c r="K147" s="11">
        <f>VLOOKUP(B147,DEBT!B:O,8,FALSE)</f>
        <v>7028000</v>
      </c>
      <c r="L147" s="11">
        <f>VLOOKUP(B147,REV!B:O,8,FALSE)</f>
        <v>11725900</v>
      </c>
      <c r="M147" s="11">
        <f>VLOOKUP(B147,RoA!B:O,8,FALSE)</f>
        <v>5.99</v>
      </c>
      <c r="N147" s="11">
        <f>VLOOKUP(B147,RoE!B:O,8,FALSE)</f>
        <v>8.75</v>
      </c>
      <c r="O147" s="11">
        <f>VLOOKUP(B147,ASSET!B:P,8,FALSE)</f>
        <v>26833700</v>
      </c>
      <c r="P147" s="11">
        <f>VLOOKUP(B147,MCAP!B:P,8,FALSE)</f>
        <v>16701094</v>
      </c>
      <c r="Q147" s="11">
        <f>VLOOKUP(B147,MB!B:O,8,FALSE)</f>
        <v>1.36</v>
      </c>
    </row>
    <row r="148" spans="1:17" x14ac:dyDescent="0.3">
      <c r="A148" s="20" t="s">
        <v>306</v>
      </c>
      <c r="B148" s="20">
        <v>745110</v>
      </c>
      <c r="C148" s="21">
        <f>VLOOKUP(B148,'[2]ESGC PORTFOLIO'!B:M,$C$2,FALSE)</f>
        <v>52.068091609113203</v>
      </c>
      <c r="D148" s="21" t="str">
        <f t="shared" si="6"/>
        <v>B</v>
      </c>
      <c r="E148" s="21">
        <f>VLOOKUP(B148,ESG!A:M,$E$2,FALSE)</f>
        <v>52.068091609113203</v>
      </c>
      <c r="F148" s="11" t="b">
        <f t="shared" si="7"/>
        <v>1</v>
      </c>
      <c r="G148" s="23" t="str">
        <f t="shared" si="8"/>
        <v>B</v>
      </c>
      <c r="H148" s="11">
        <f>VLOOKUP(B148,NI!C:P,8,FALSE)</f>
        <v>439190</v>
      </c>
      <c r="I148" s="11">
        <f>VLOOKUP(B148,EBITDA!B:O,8,FALSE)</f>
        <v>859968</v>
      </c>
      <c r="J148" s="11">
        <f>VLOOKUP(B148,EQIT!B:O,8,FALSE)</f>
        <v>2348905</v>
      </c>
      <c r="K148" s="11">
        <f>VLOOKUP(B148,DEBT!B:O,8,FALSE)</f>
        <v>712147</v>
      </c>
      <c r="L148" s="11">
        <f>VLOOKUP(B148,REV!B:O,8,FALSE)</f>
        <v>3642937</v>
      </c>
      <c r="M148" s="11">
        <f>VLOOKUP(B148,RoA!B:O,8,FALSE)</f>
        <v>12.7</v>
      </c>
      <c r="N148" s="11">
        <f>VLOOKUP(B148,RoE!B:O,8,FALSE)</f>
        <v>19.41</v>
      </c>
      <c r="O148" s="11">
        <f>VLOOKUP(B148,ASSET!B:P,8,FALSE)</f>
        <v>3887836</v>
      </c>
      <c r="P148" s="11">
        <f>VLOOKUP(B148,MCAP!B:P,8,FALSE)</f>
        <v>8393552</v>
      </c>
      <c r="Q148" s="11">
        <f>VLOOKUP(B148,MB!B:O,8,FALSE)</f>
        <v>4.07</v>
      </c>
    </row>
    <row r="149" spans="1:17" x14ac:dyDescent="0.3">
      <c r="A149" s="20" t="s">
        <v>307</v>
      </c>
      <c r="B149" s="20">
        <v>921855</v>
      </c>
      <c r="C149" s="21">
        <f>VLOOKUP(B149,'[2]ESGC PORTFOLIO'!B:M,$C$2,FALSE)</f>
        <v>71.671045785639905</v>
      </c>
      <c r="D149" s="21" t="str">
        <f t="shared" si="6"/>
        <v>B</v>
      </c>
      <c r="E149" s="21">
        <f>VLOOKUP(B149,ESG!A:M,$E$2,FALSE)</f>
        <v>71.671045785639905</v>
      </c>
      <c r="F149" s="11" t="b">
        <f t="shared" si="7"/>
        <v>1</v>
      </c>
      <c r="G149" s="23" t="str">
        <f t="shared" si="8"/>
        <v>B</v>
      </c>
      <c r="H149" s="11">
        <f>VLOOKUP(B149,NI!C:P,8,FALSE)</f>
        <v>1496090</v>
      </c>
      <c r="I149" s="11">
        <f>VLOOKUP(B149,EBITDA!B:O,8,FALSE)</f>
        <v>2943798</v>
      </c>
      <c r="J149" s="11">
        <f>VLOOKUP(B149,EQIT!B:O,8,FALSE)</f>
        <v>3209290</v>
      </c>
      <c r="K149" s="11">
        <f>VLOOKUP(B149,DEBT!B:O,8,FALSE)</f>
        <v>787593</v>
      </c>
      <c r="L149" s="11">
        <f>VLOOKUP(B149,REV!B:O,8,FALSE)</f>
        <v>23191455</v>
      </c>
      <c r="M149" s="11">
        <f>VLOOKUP(B149,RoA!B:O,8,FALSE)</f>
        <v>18.78</v>
      </c>
      <c r="N149" s="11">
        <f>VLOOKUP(B149,RoE!B:O,8,FALSE)</f>
        <v>47.43</v>
      </c>
      <c r="O149" s="11">
        <f>VLOOKUP(B149,ASSET!B:P,8,FALSE)</f>
        <v>8281605</v>
      </c>
      <c r="P149" s="11">
        <f>VLOOKUP(B149,MCAP!B:P,8,FALSE)</f>
        <v>24099808</v>
      </c>
      <c r="Q149" s="11">
        <f>VLOOKUP(B149,MB!B:O,8,FALSE)</f>
        <v>6.91</v>
      </c>
    </row>
    <row r="150" spans="1:17" x14ac:dyDescent="0.3">
      <c r="A150" s="20" t="s">
        <v>315</v>
      </c>
      <c r="B150" s="20">
        <v>905122</v>
      </c>
      <c r="C150" s="21">
        <f>VLOOKUP(B150,'[2]ESGC PORTFOLIO'!B:M,$C$2,FALSE)</f>
        <v>72.345234412351999</v>
      </c>
      <c r="D150" s="21" t="str">
        <f t="shared" si="6"/>
        <v>B</v>
      </c>
      <c r="E150" s="21">
        <f>VLOOKUP(B150,ESG!A:M,$E$2,FALSE)</f>
        <v>72.345234412351999</v>
      </c>
      <c r="F150" s="11" t="b">
        <f t="shared" si="7"/>
        <v>1</v>
      </c>
      <c r="G150" s="23" t="str">
        <f t="shared" si="8"/>
        <v>B</v>
      </c>
      <c r="H150" s="11">
        <f>VLOOKUP(B150,NI!C:P,8,FALSE)</f>
        <v>4979000</v>
      </c>
      <c r="I150" s="11">
        <f>VLOOKUP(B150,EBITDA!B:O,8,FALSE)</f>
        <v>9502000</v>
      </c>
      <c r="J150" s="11">
        <f>VLOOKUP(B150,EQIT!B:O,8,FALSE)</f>
        <v>21880000</v>
      </c>
      <c r="K150" s="11">
        <f>VLOOKUP(B150,DEBT!B:O,8,FALSE)</f>
        <v>10260000</v>
      </c>
      <c r="L150" s="11">
        <f>VLOOKUP(B150,REV!B:O,8,FALSE)</f>
        <v>58094000</v>
      </c>
      <c r="M150" s="11">
        <f>VLOOKUP(B150,RoA!B:O,8,FALSE)</f>
        <v>9.3699999999999992</v>
      </c>
      <c r="N150" s="11">
        <f>VLOOKUP(B150,RoE!B:O,8,FALSE)</f>
        <v>23.02</v>
      </c>
      <c r="O150" s="11">
        <f>VLOOKUP(B150,ASSET!B:P,8,FALSE)</f>
        <v>59065000</v>
      </c>
      <c r="P150" s="11">
        <f>VLOOKUP(B150,MCAP!B:P,8,FALSE)</f>
        <v>66308856</v>
      </c>
      <c r="Q150" s="11">
        <f>VLOOKUP(B150,MB!B:O,8,FALSE)</f>
        <v>3.16</v>
      </c>
    </row>
    <row r="151" spans="1:17" x14ac:dyDescent="0.3">
      <c r="A151" s="20" t="s">
        <v>319</v>
      </c>
      <c r="B151" s="20">
        <v>906220</v>
      </c>
      <c r="C151" s="21">
        <f>VLOOKUP(B151,'[2]ESGC PORTFOLIO'!B:M,$C$2,FALSE)</f>
        <v>62.549474288476603</v>
      </c>
      <c r="D151" s="21" t="str">
        <f t="shared" si="6"/>
        <v>B</v>
      </c>
      <c r="E151" s="21">
        <f>VLOOKUP(B151,ESG!A:M,$E$2,FALSE)</f>
        <v>62.549474288476603</v>
      </c>
      <c r="F151" s="11" t="b">
        <f t="shared" si="7"/>
        <v>1</v>
      </c>
      <c r="G151" s="23" t="str">
        <f t="shared" si="8"/>
        <v>B</v>
      </c>
      <c r="H151" s="11">
        <f>VLOOKUP(B151,NI!C:P,8,FALSE)</f>
        <v>398933</v>
      </c>
      <c r="I151" s="11">
        <f>VLOOKUP(B151,EBITDA!B:O,8,FALSE)</f>
        <v>639600</v>
      </c>
      <c r="J151" s="11">
        <f>VLOOKUP(B151,EQIT!B:O,8,FALSE)</f>
        <v>1243891</v>
      </c>
      <c r="K151" s="11">
        <f>VLOOKUP(B151,DEBT!B:O,8,FALSE)</f>
        <v>197526</v>
      </c>
      <c r="L151" s="11">
        <f>VLOOKUP(B151,REV!B:O,8,FALSE)</f>
        <v>2597666</v>
      </c>
      <c r="M151" s="11">
        <f>VLOOKUP(B151,RoA!B:O,8,FALSE)</f>
        <v>16.8</v>
      </c>
      <c r="N151" s="11">
        <f>VLOOKUP(B151,RoE!B:O,8,FALSE)</f>
        <v>31.67</v>
      </c>
      <c r="O151" s="11">
        <f>VLOOKUP(B151,ASSET!B:P,8,FALSE)</f>
        <v>2487961</v>
      </c>
      <c r="P151" s="11">
        <f>VLOOKUP(B151,MCAP!B:P,8,FALSE)</f>
        <v>7541653</v>
      </c>
      <c r="Q151" s="11">
        <f>VLOOKUP(B151,MB!B:O,8,FALSE)</f>
        <v>5.0199999999999996</v>
      </c>
    </row>
    <row r="152" spans="1:17" x14ac:dyDescent="0.3">
      <c r="A152" s="20" t="s">
        <v>324</v>
      </c>
      <c r="B152" s="20">
        <v>543487</v>
      </c>
      <c r="C152" s="21">
        <f>VLOOKUP(B152,'[2]ESGC PORTFOLIO'!B:M,$C$2,FALSE)</f>
        <v>57.655743927125499</v>
      </c>
      <c r="D152" s="21" t="str">
        <f t="shared" si="6"/>
        <v>B</v>
      </c>
      <c r="E152" s="21">
        <f>VLOOKUP(B152,ESG!A:M,$E$2,FALSE)</f>
        <v>57.655743927125499</v>
      </c>
      <c r="F152" s="11" t="b">
        <f t="shared" si="7"/>
        <v>1</v>
      </c>
      <c r="G152" s="23" t="str">
        <f t="shared" si="8"/>
        <v>B</v>
      </c>
      <c r="H152" s="11">
        <f>VLOOKUP(B152,NI!C:P,8,FALSE)</f>
        <v>2136000</v>
      </c>
      <c r="I152" s="11">
        <f>VLOOKUP(B152,EBITDA!B:O,8,FALSE)</f>
        <v>3895000</v>
      </c>
      <c r="J152" s="11">
        <f>VLOOKUP(B152,EQIT!B:O,8,FALSE)</f>
        <v>8644000</v>
      </c>
      <c r="K152" s="11">
        <f>VLOOKUP(B152,DEBT!B:O,8,FALSE)</f>
        <v>7365000</v>
      </c>
      <c r="L152" s="11">
        <f>VLOOKUP(B152,REV!B:O,8,FALSE)</f>
        <v>14914000</v>
      </c>
      <c r="M152" s="11">
        <f>VLOOKUP(B152,RoA!B:O,8,FALSE)</f>
        <v>10.77</v>
      </c>
      <c r="N152" s="11">
        <f>VLOOKUP(B152,RoE!B:O,8,FALSE)</f>
        <v>23.83</v>
      </c>
      <c r="O152" s="11">
        <f>VLOOKUP(B152,ASSET!B:P,8,FALSE)</f>
        <v>22801000</v>
      </c>
      <c r="P152" s="11">
        <f>VLOOKUP(B152,MCAP!B:P,8,FALSE)</f>
        <v>25352403</v>
      </c>
      <c r="Q152" s="11">
        <f>VLOOKUP(B152,MB!B:O,8,FALSE)</f>
        <v>3.11</v>
      </c>
    </row>
    <row r="153" spans="1:17" x14ac:dyDescent="0.3">
      <c r="A153" s="20" t="s">
        <v>327</v>
      </c>
      <c r="B153" s="20">
        <v>905898</v>
      </c>
      <c r="C153" s="21">
        <f>VLOOKUP(B153,'[2]ESGC PORTFOLIO'!B:M,$C$2,FALSE)</f>
        <v>58.8925169038774</v>
      </c>
      <c r="D153" s="21" t="str">
        <f t="shared" si="6"/>
        <v>B</v>
      </c>
      <c r="E153" s="21">
        <f>VLOOKUP(B153,ESG!A:M,$E$2,FALSE)</f>
        <v>58.8925169038774</v>
      </c>
      <c r="F153" s="11" t="b">
        <f t="shared" si="7"/>
        <v>1</v>
      </c>
      <c r="G153" s="23" t="str">
        <f t="shared" si="8"/>
        <v>B</v>
      </c>
      <c r="H153" s="11">
        <f>VLOOKUP(B153,NI!C:P,8,FALSE)</f>
        <v>645572</v>
      </c>
      <c r="I153" s="11">
        <f>VLOOKUP(B153,EBITDA!B:O,8,FALSE)</f>
        <v>1209504</v>
      </c>
      <c r="J153" s="11">
        <f>VLOOKUP(B153,EQIT!B:O,8,FALSE)</f>
        <v>2628785</v>
      </c>
      <c r="K153" s="11">
        <f>VLOOKUP(B153,DEBT!B:O,8,FALSE)</f>
        <v>516564</v>
      </c>
      <c r="L153" s="11">
        <f>VLOOKUP(B153,REV!B:O,8,FALSE)</f>
        <v>8078185</v>
      </c>
      <c r="M153" s="11">
        <f>VLOOKUP(B153,RoA!B:O,8,FALSE)</f>
        <v>15.45</v>
      </c>
      <c r="N153" s="11">
        <f>VLOOKUP(B153,RoE!B:O,8,FALSE)</f>
        <v>26.71</v>
      </c>
      <c r="O153" s="11">
        <f>VLOOKUP(B153,ASSET!B:P,8,FALSE)</f>
        <v>4615232</v>
      </c>
      <c r="P153" s="11">
        <f>VLOOKUP(B153,MCAP!B:P,8,FALSE)</f>
        <v>13096346</v>
      </c>
      <c r="Q153" s="11">
        <f>VLOOKUP(B153,MB!B:O,8,FALSE)</f>
        <v>4.2699999999999996</v>
      </c>
    </row>
    <row r="154" spans="1:17" x14ac:dyDescent="0.3">
      <c r="A154" s="20" t="s">
        <v>332</v>
      </c>
      <c r="B154" s="20">
        <v>867390</v>
      </c>
      <c r="C154" s="21">
        <f>VLOOKUP(B154,'[2]ESGC PORTFOLIO'!B:M,$C$2,FALSE)</f>
        <v>74.832913306451601</v>
      </c>
      <c r="D154" s="21" t="str">
        <f t="shared" si="6"/>
        <v>B</v>
      </c>
      <c r="E154" s="21">
        <f>VLOOKUP(B154,ESG!A:M,$E$2,FALSE)</f>
        <v>74.832913306451601</v>
      </c>
      <c r="F154" s="11" t="b">
        <f t="shared" si="7"/>
        <v>1</v>
      </c>
      <c r="G154" s="23" t="str">
        <f t="shared" si="8"/>
        <v>B</v>
      </c>
      <c r="H154" s="11">
        <f>VLOOKUP(B154,NI!C:P,8,FALSE)</f>
        <v>432968</v>
      </c>
      <c r="I154" s="11">
        <f>VLOOKUP(B154,EBITDA!B:O,8,FALSE)</f>
        <v>597610</v>
      </c>
      <c r="J154" s="11">
        <f>VLOOKUP(B154,EQIT!B:O,8,FALSE)</f>
        <v>1226578</v>
      </c>
      <c r="K154" s="11">
        <f>VLOOKUP(B154,DEBT!B:O,8,FALSE)</f>
        <v>990832</v>
      </c>
      <c r="L154" s="11">
        <f>VLOOKUP(B154,REV!B:O,8,FALSE)</f>
        <v>1851184</v>
      </c>
      <c r="M154" s="11">
        <f>VLOOKUP(B154,RoA!B:O,8,FALSE)</f>
        <v>17.87</v>
      </c>
      <c r="N154" s="11">
        <f>VLOOKUP(B154,RoE!B:O,8,FALSE)</f>
        <v>37.729999999999997</v>
      </c>
      <c r="O154" s="11">
        <f>VLOOKUP(B154,ASSET!B:P,8,FALSE)</f>
        <v>2699234</v>
      </c>
      <c r="P154" s="11">
        <f>VLOOKUP(B154,MCAP!B:P,8,FALSE)</f>
        <v>6590154</v>
      </c>
      <c r="Q154" s="11">
        <f>VLOOKUP(B154,MB!B:O,8,FALSE)</f>
        <v>6.05</v>
      </c>
    </row>
    <row r="155" spans="1:17" x14ac:dyDescent="0.3">
      <c r="A155" s="20" t="s">
        <v>333</v>
      </c>
      <c r="B155" s="20">
        <v>902335</v>
      </c>
      <c r="C155" s="21">
        <f>VLOOKUP(B155,'[2]ESGC PORTFOLIO'!B:M,$C$2,FALSE)</f>
        <v>72.896483609768794</v>
      </c>
      <c r="D155" s="21" t="str">
        <f t="shared" si="6"/>
        <v>B</v>
      </c>
      <c r="E155" s="21">
        <f>VLOOKUP(B155,ESG!A:M,$E$2,FALSE)</f>
        <v>72.896483609768794</v>
      </c>
      <c r="F155" s="11" t="b">
        <f t="shared" si="7"/>
        <v>1</v>
      </c>
      <c r="G155" s="23" t="str">
        <f t="shared" si="8"/>
        <v>B</v>
      </c>
      <c r="H155" s="11">
        <f>VLOOKUP(B155,NI!C:P,8,FALSE)</f>
        <v>526200</v>
      </c>
      <c r="I155" s="11">
        <f>VLOOKUP(B155,EBITDA!B:O,8,FALSE)</f>
        <v>1286400</v>
      </c>
      <c r="J155" s="11">
        <f>VLOOKUP(B155,EQIT!B:O,8,FALSE)</f>
        <v>3963300</v>
      </c>
      <c r="K155" s="11">
        <f>VLOOKUP(B155,DEBT!B:O,8,FALSE)</f>
        <v>5316800</v>
      </c>
      <c r="L155" s="11">
        <f>VLOOKUP(B155,REV!B:O,8,FALSE)</f>
        <v>4486400</v>
      </c>
      <c r="M155" s="11">
        <f>VLOOKUP(B155,RoA!B:O,8,FALSE)</f>
        <v>5.05</v>
      </c>
      <c r="N155" s="11">
        <f>VLOOKUP(B155,RoE!B:O,8,FALSE)</f>
        <v>13.55</v>
      </c>
      <c r="O155" s="11">
        <f>VLOOKUP(B155,ASSET!B:P,8,FALSE)</f>
        <v>13862100</v>
      </c>
      <c r="P155" s="11">
        <f>VLOOKUP(B155,MCAP!B:P,8,FALSE)</f>
        <v>8057819</v>
      </c>
      <c r="Q155" s="11">
        <f>VLOOKUP(B155,MB!B:O,8,FALSE)</f>
        <v>1.88</v>
      </c>
    </row>
    <row r="156" spans="1:17" x14ac:dyDescent="0.3">
      <c r="A156" s="20" t="s">
        <v>336</v>
      </c>
      <c r="B156" s="20" t="s">
        <v>372</v>
      </c>
      <c r="C156" s="21">
        <f>VLOOKUP(B156,'[2]ESGC PORTFOLIO'!B:M,$C$2,FALSE)</f>
        <v>50.433759109311701</v>
      </c>
      <c r="D156" s="21" t="str">
        <f t="shared" si="6"/>
        <v>B</v>
      </c>
      <c r="E156" s="21">
        <f>VLOOKUP(B156,ESG!A:M,$E$2,FALSE)</f>
        <v>50.433759109311701</v>
      </c>
      <c r="F156" s="11" t="b">
        <f t="shared" si="7"/>
        <v>1</v>
      </c>
      <c r="G156" s="23" t="str">
        <f t="shared" si="8"/>
        <v>B</v>
      </c>
      <c r="H156" s="11">
        <f>VLOOKUP(B156,NI!C:P,8,FALSE)</f>
        <v>1165400</v>
      </c>
      <c r="I156" s="11">
        <f>VLOOKUP(B156,EBITDA!B:O,8,FALSE)</f>
        <v>1670800</v>
      </c>
      <c r="J156" s="11">
        <f>VLOOKUP(B156,EQIT!B:O,8,FALSE)</f>
        <v>894800</v>
      </c>
      <c r="K156" s="11">
        <f>VLOOKUP(B156,DEBT!B:O,8,FALSE)</f>
        <v>3583200</v>
      </c>
      <c r="L156" s="11">
        <f>VLOOKUP(B156,REV!B:O,8,FALSE)</f>
        <v>5521700</v>
      </c>
      <c r="M156" s="11">
        <f>VLOOKUP(B156,RoA!B:O,8,FALSE)</f>
        <v>15.27</v>
      </c>
      <c r="N156" s="11">
        <f>VLOOKUP(B156,RoE!B:O,8,FALSE)</f>
        <v>157.75</v>
      </c>
      <c r="O156" s="11">
        <f>VLOOKUP(B156,ASSET!B:P,8,FALSE)</f>
        <v>9069900</v>
      </c>
      <c r="P156" s="11">
        <f>VLOOKUP(B156,MCAP!B:P,8,FALSE)</f>
        <v>11310244</v>
      </c>
      <c r="Q156" s="11">
        <f>VLOOKUP(B156,MB!B:O,8,FALSE)</f>
        <v>11.39</v>
      </c>
    </row>
    <row r="157" spans="1:17" x14ac:dyDescent="0.3">
      <c r="A157" s="20" t="s">
        <v>339</v>
      </c>
      <c r="B157" s="20">
        <v>922407</v>
      </c>
      <c r="C157" s="21">
        <f>VLOOKUP(B157,'[2]ESGC PORTFOLIO'!B:M,$C$2,FALSE)</f>
        <v>52.136255715350302</v>
      </c>
      <c r="D157" s="21" t="str">
        <f t="shared" si="6"/>
        <v>B</v>
      </c>
      <c r="E157" s="21">
        <f>VLOOKUP(B157,ESG!A:M,$E$2,FALSE)</f>
        <v>52.136255715350302</v>
      </c>
      <c r="F157" s="11" t="b">
        <f t="shared" si="7"/>
        <v>1</v>
      </c>
      <c r="G157" s="23" t="str">
        <f t="shared" si="8"/>
        <v>B</v>
      </c>
      <c r="H157" s="11">
        <f>VLOOKUP(B157,NI!C:P,8,FALSE)</f>
        <v>376000</v>
      </c>
      <c r="I157" s="11">
        <f>VLOOKUP(B157,EBITDA!B:O,8,FALSE)</f>
        <v>3234000</v>
      </c>
      <c r="J157" s="11">
        <f>VLOOKUP(B157,EQIT!B:O,8,FALSE)</f>
        <v>1793000</v>
      </c>
      <c r="K157" s="11">
        <f>VLOOKUP(B157,DEBT!B:O,8,FALSE)</f>
        <v>8722000</v>
      </c>
      <c r="L157" s="11">
        <f>VLOOKUP(B157,REV!B:O,8,FALSE)</f>
        <v>7930000</v>
      </c>
      <c r="M157" s="11">
        <f>VLOOKUP(B157,RoA!B:O,8,FALSE)</f>
        <v>3.61</v>
      </c>
      <c r="N157" s="11">
        <f>VLOOKUP(B157,RoE!B:O,8,FALSE)</f>
        <v>8.2799999999999994</v>
      </c>
      <c r="O157" s="11">
        <f>VLOOKUP(B157,ASSET!B:P,8,FALSE)</f>
        <v>16502000</v>
      </c>
      <c r="P157" s="11">
        <f>VLOOKUP(B157,MCAP!B:P,8,FALSE)</f>
        <v>19514820</v>
      </c>
      <c r="Q157" s="11">
        <f>VLOOKUP(B157,MB!B:O,8,FALSE)</f>
        <v>8.82</v>
      </c>
    </row>
    <row r="158" spans="1:17" x14ac:dyDescent="0.3">
      <c r="A158" s="20" t="s">
        <v>4</v>
      </c>
      <c r="B158" s="20">
        <v>749382</v>
      </c>
      <c r="C158" s="21">
        <f>VLOOKUP(B158,'[2]ESGC PORTFOLIO'!B:M,$C$2,FALSE)</f>
        <v>35.393899204244001</v>
      </c>
      <c r="D158" s="21" t="str">
        <f t="shared" si="6"/>
        <v>C</v>
      </c>
      <c r="E158" s="21">
        <f>VLOOKUP(B158,ESG!A:M,$E$2,FALSE)</f>
        <v>65.184350132625895</v>
      </c>
      <c r="F158" s="11" t="b">
        <f t="shared" si="7"/>
        <v>0</v>
      </c>
      <c r="G158" s="23" t="str">
        <f t="shared" si="8"/>
        <v>B</v>
      </c>
      <c r="H158" s="11">
        <f>VLOOKUP(B158,NI!C:P,8,FALSE)</f>
        <v>832847</v>
      </c>
      <c r="I158" s="11">
        <f>VLOOKUP(B158,EBITDA!B:O,8,FALSE)</f>
        <v>1372387</v>
      </c>
      <c r="J158" s="11">
        <f>VLOOKUP(B158,EQIT!B:O,8,FALSE)</f>
        <v>5783113</v>
      </c>
      <c r="K158" s="11">
        <f>VLOOKUP(B158,DEBT!B:O,8,FALSE)</f>
        <v>1514308</v>
      </c>
      <c r="L158" s="11">
        <f>VLOOKUP(B158,REV!B:O,8,FALSE)</f>
        <v>4212509</v>
      </c>
      <c r="M158" s="11">
        <f>VLOOKUP(B158,RoA!B:O,8,FALSE)</f>
        <v>10.23</v>
      </c>
      <c r="N158" s="11">
        <f>VLOOKUP(B158,RoE!B:O,8,FALSE)</f>
        <v>15.18</v>
      </c>
      <c r="O158" s="11">
        <f>VLOOKUP(B158,ASSET!B:P,8,FALSE)</f>
        <v>8991183</v>
      </c>
      <c r="P158" s="11">
        <f>VLOOKUP(B158,MCAP!B:P,8,FALSE)</f>
        <v>13895836</v>
      </c>
      <c r="Q158" s="11">
        <f>VLOOKUP(B158,MB!B:O,8,FALSE)</f>
        <v>2.1</v>
      </c>
    </row>
    <row r="159" spans="1:17" x14ac:dyDescent="0.3">
      <c r="A159" s="20" t="s">
        <v>6</v>
      </c>
      <c r="B159" s="20">
        <v>936365</v>
      </c>
      <c r="C159" s="21">
        <f>VLOOKUP(B159,'[2]ESGC PORTFOLIO'!B:M,$C$2,FALSE)</f>
        <v>35.158859108159398</v>
      </c>
      <c r="D159" s="21" t="str">
        <f t="shared" si="6"/>
        <v>C</v>
      </c>
      <c r="E159" s="21">
        <f>VLOOKUP(B159,ESG!A:M,$E$2,FALSE)</f>
        <v>67.376541745730506</v>
      </c>
      <c r="F159" s="11" t="b">
        <f t="shared" si="7"/>
        <v>0</v>
      </c>
      <c r="G159" s="23" t="str">
        <f t="shared" si="8"/>
        <v>B</v>
      </c>
      <c r="H159" s="11">
        <f>VLOOKUP(B159,NI!C:P,8,FALSE)</f>
        <v>491000</v>
      </c>
      <c r="I159" s="11">
        <f>VLOOKUP(B159,EBITDA!B:O,8,FALSE)</f>
        <v>496000</v>
      </c>
      <c r="J159" s="11">
        <f>VLOOKUP(B159,EQIT!B:O,8,FALSE)</f>
        <v>1590000</v>
      </c>
      <c r="K159" s="11">
        <f>VLOOKUP(B159,DEBT!B:O,8,FALSE)</f>
        <v>2016000</v>
      </c>
      <c r="L159" s="11">
        <f>VLOOKUP(B159,REV!B:O,8,FALSE)</f>
        <v>6568000</v>
      </c>
      <c r="M159" s="11">
        <f>VLOOKUP(B159,RoA!B:O,8,FALSE)</f>
        <v>12.3</v>
      </c>
      <c r="N159" s="11">
        <f>VLOOKUP(B159,RoE!B:O,8,FALSE)</f>
        <v>37.729999999999997</v>
      </c>
      <c r="O159" s="11">
        <f>VLOOKUP(B159,ASSET!B:P,8,FALSE)</f>
        <v>4941000</v>
      </c>
      <c r="P159" s="11">
        <f>VLOOKUP(B159,MCAP!B:P,8,FALSE)</f>
        <v>3763800</v>
      </c>
      <c r="Q159" s="11">
        <f>VLOOKUP(B159,MB!B:O,8,FALSE)</f>
        <v>2.93</v>
      </c>
    </row>
    <row r="160" spans="1:17" x14ac:dyDescent="0.3">
      <c r="A160" s="20" t="s">
        <v>8</v>
      </c>
      <c r="B160" s="20">
        <v>933185</v>
      </c>
      <c r="C160" s="21">
        <f>VLOOKUP(B160,'[2]ESGC PORTFOLIO'!B:M,$C$2,FALSE)</f>
        <v>42.4401332658569</v>
      </c>
      <c r="D160" s="21" t="str">
        <f t="shared" si="6"/>
        <v>C</v>
      </c>
      <c r="E160" s="21">
        <f>VLOOKUP(B160,ESG!A:M,$E$2,FALSE)</f>
        <v>66.2135998650472</v>
      </c>
      <c r="F160" s="11" t="b">
        <f t="shared" si="7"/>
        <v>0</v>
      </c>
      <c r="G160" s="23" t="str">
        <f t="shared" si="8"/>
        <v>B</v>
      </c>
      <c r="H160" s="11">
        <f>VLOOKUP(B160,NI!C:P,8,FALSE)</f>
        <v>1964000</v>
      </c>
      <c r="I160" s="11">
        <f>VLOOKUP(B160,EBITDA!B:O,8,FALSE)</f>
        <v>3252000</v>
      </c>
      <c r="J160" s="11">
        <f>VLOOKUP(B160,EQIT!B:O,8,FALSE)</f>
        <v>12363000</v>
      </c>
      <c r="K160" s="11">
        <f>VLOOKUP(B160,DEBT!B:O,8,FALSE)</f>
        <v>3285000</v>
      </c>
      <c r="L160" s="11">
        <f>VLOOKUP(B160,REV!B:O,8,FALSE)</f>
        <v>24072000</v>
      </c>
      <c r="M160" s="11">
        <f>VLOOKUP(B160,RoA!B:O,8,FALSE)</f>
        <v>1.92</v>
      </c>
      <c r="N160" s="11">
        <f>VLOOKUP(B160,RoE!B:O,8,FALSE)</f>
        <v>16.8</v>
      </c>
      <c r="O160" s="11">
        <f>VLOOKUP(B160,ASSET!B:P,8,FALSE)</f>
        <v>117102000</v>
      </c>
      <c r="P160" s="11">
        <f>VLOOKUP(B160,MCAP!B:P,8,FALSE)</f>
        <v>20172571</v>
      </c>
      <c r="Q160" s="11">
        <f>VLOOKUP(B160,MB!B:O,8,FALSE)</f>
        <v>1.32</v>
      </c>
    </row>
    <row r="161" spans="1:17" x14ac:dyDescent="0.3">
      <c r="A161" s="20" t="s">
        <v>10</v>
      </c>
      <c r="B161" s="20">
        <v>905271</v>
      </c>
      <c r="C161" s="21">
        <f>VLOOKUP(B161,'[2]ESGC PORTFOLIO'!B:M,$C$2,FALSE)</f>
        <v>40.825981781376498</v>
      </c>
      <c r="D161" s="21" t="str">
        <f t="shared" si="6"/>
        <v>C</v>
      </c>
      <c r="E161" s="21">
        <f>VLOOKUP(B161,ESG!A:M,$E$2,FALSE)</f>
        <v>74.451963562752994</v>
      </c>
      <c r="F161" s="11" t="b">
        <f t="shared" si="7"/>
        <v>0</v>
      </c>
      <c r="G161" s="23" t="str">
        <f t="shared" si="8"/>
        <v>B</v>
      </c>
      <c r="H161" s="11">
        <f>VLOOKUP(B161,NI!C:P,8,FALSE)</f>
        <v>1224200</v>
      </c>
      <c r="I161" s="11">
        <f>VLOOKUP(B161,EBITDA!B:O,8,FALSE)</f>
        <v>2504300</v>
      </c>
      <c r="J161" s="11">
        <f>VLOOKUP(B161,EQIT!B:O,8,FALSE)</f>
        <v>5795800</v>
      </c>
      <c r="K161" s="11">
        <f>VLOOKUP(B161,DEBT!B:O,8,FALSE)</f>
        <v>4562200</v>
      </c>
      <c r="L161" s="11">
        <f>VLOOKUP(B161,REV!B:O,8,FALSE)</f>
        <v>10082000</v>
      </c>
      <c r="M161" s="11">
        <f>VLOOKUP(B161,RoA!B:O,8,FALSE)</f>
        <v>9.4600000000000009</v>
      </c>
      <c r="N161" s="11">
        <f>VLOOKUP(B161,RoE!B:O,8,FALSE)</f>
        <v>21.59</v>
      </c>
      <c r="O161" s="11">
        <f>VLOOKUP(B161,ASSET!B:P,8,FALSE)</f>
        <v>14166900</v>
      </c>
      <c r="P161" s="11">
        <f>VLOOKUP(B161,MCAP!B:P,8,FALSE)</f>
        <v>17905682</v>
      </c>
      <c r="Q161" s="11">
        <f>VLOOKUP(B161,MB!B:O,8,FALSE)</f>
        <v>3.02</v>
      </c>
    </row>
    <row r="162" spans="1:17" x14ac:dyDescent="0.3">
      <c r="A162" s="20" t="s">
        <v>16</v>
      </c>
      <c r="B162" s="20" t="s">
        <v>352</v>
      </c>
      <c r="C162" s="21">
        <f>VLOOKUP(B162,'[2]ESGC PORTFOLIO'!B:M,$C$2,FALSE)</f>
        <v>31.634353622783699</v>
      </c>
      <c r="D162" s="21" t="str">
        <f t="shared" si="6"/>
        <v>C</v>
      </c>
      <c r="E162" s="21">
        <f>VLOOKUP(B162,ESG!A:M,$E$2,FALSE)</f>
        <v>62.837672762808801</v>
      </c>
      <c r="F162" s="11" t="b">
        <f t="shared" si="7"/>
        <v>0</v>
      </c>
      <c r="G162" s="23" t="str">
        <f t="shared" si="8"/>
        <v>B</v>
      </c>
      <c r="H162" s="11">
        <f>VLOOKUP(B162,NI!C:P,8,FALSE)</f>
        <v>9737000</v>
      </c>
      <c r="I162" s="11">
        <f>VLOOKUP(B162,EBITDA!B:O,8,FALSE)</f>
        <v>14235000</v>
      </c>
      <c r="J162" s="11">
        <f>VLOOKUP(B162,EQIT!B:O,8,FALSE)</f>
        <v>58145000</v>
      </c>
      <c r="K162" s="11">
        <f>VLOOKUP(B162,DEBT!B:O,8,FALSE)</f>
        <v>4204000</v>
      </c>
      <c r="L162" s="11">
        <f>VLOOKUP(B162,REV!B:O,8,FALSE)</f>
        <v>37862000</v>
      </c>
      <c r="M162" s="11">
        <f>VLOOKUP(B162,RoA!B:O,8,FALSE)</f>
        <v>15.02</v>
      </c>
      <c r="N162" s="11">
        <f>VLOOKUP(B162,RoE!B:O,8,FALSE)</f>
        <v>18.66</v>
      </c>
      <c r="O162" s="11">
        <f>VLOOKUP(B162,ASSET!B:P,8,FALSE)</f>
        <v>72574000</v>
      </c>
      <c r="P162" s="11">
        <f>VLOOKUP(B162,MCAP!B:P,8,FALSE)</f>
        <v>209849527</v>
      </c>
      <c r="Q162" s="11">
        <f>VLOOKUP(B162,MB!B:O,8,FALSE)</f>
        <v>3.02</v>
      </c>
    </row>
    <row r="163" spans="1:17" x14ac:dyDescent="0.3">
      <c r="A163" s="20" t="s">
        <v>17</v>
      </c>
      <c r="B163" s="20">
        <v>904853</v>
      </c>
      <c r="C163" s="21">
        <f>VLOOKUP(B163,'[2]ESGC PORTFOLIO'!B:M,$C$2,FALSE)</f>
        <v>37.422102390852302</v>
      </c>
      <c r="D163" s="21" t="str">
        <f t="shared" si="6"/>
        <v>C</v>
      </c>
      <c r="E163" s="21">
        <f>VLOOKUP(B163,ESG!A:M,$E$2,FALSE)</f>
        <v>72.141502079002095</v>
      </c>
      <c r="F163" s="11" t="b">
        <f t="shared" si="7"/>
        <v>0</v>
      </c>
      <c r="G163" s="23" t="str">
        <f t="shared" si="8"/>
        <v>B</v>
      </c>
      <c r="H163" s="11">
        <f>VLOOKUP(B163,NI!C:P,8,FALSE)</f>
        <v>3377000</v>
      </c>
      <c r="I163" s="11">
        <f>VLOOKUP(B163,EBITDA!B:O,8,FALSE)</f>
        <v>6261000</v>
      </c>
      <c r="J163" s="11">
        <f>VLOOKUP(B163,EQIT!B:O,8,FALSE)</f>
        <v>3680000</v>
      </c>
      <c r="K163" s="11">
        <f>VLOOKUP(B163,DEBT!B:O,8,FALSE)</f>
        <v>13689000</v>
      </c>
      <c r="L163" s="11">
        <f>VLOOKUP(B163,REV!B:O,8,FALSE)</f>
        <v>17109000</v>
      </c>
      <c r="M163" s="11">
        <f>VLOOKUP(B163,RoA!B:O,8,FALSE)</f>
        <v>11.1</v>
      </c>
      <c r="N163" s="11">
        <f>VLOOKUP(B163,RoE!B:O,8,FALSE)</f>
        <v>76.13</v>
      </c>
      <c r="O163" s="11">
        <f>VLOOKUP(B163,ASSET!B:P,8,FALSE)</f>
        <v>36962000</v>
      </c>
      <c r="P163" s="11">
        <f>VLOOKUP(B163,MCAP!B:P,8,FALSE)</f>
        <v>60617032</v>
      </c>
      <c r="Q163" s="11">
        <f>VLOOKUP(B163,MB!B:O,8,FALSE)</f>
        <v>15.17</v>
      </c>
    </row>
    <row r="164" spans="1:17" x14ac:dyDescent="0.3">
      <c r="A164" s="20" t="s">
        <v>22</v>
      </c>
      <c r="B164" s="20">
        <v>916305</v>
      </c>
      <c r="C164" s="21">
        <f>VLOOKUP(B164,'[2]ESGC PORTFOLIO'!B:M,$C$2,FALSE)</f>
        <v>31.4227233427189</v>
      </c>
      <c r="D164" s="21" t="str">
        <f t="shared" si="6"/>
        <v>C</v>
      </c>
      <c r="E164" s="21">
        <f>VLOOKUP(B164,ESG!A:M,$E$2,FALSE)</f>
        <v>62.477799626614399</v>
      </c>
      <c r="F164" s="11" t="b">
        <f t="shared" si="7"/>
        <v>0</v>
      </c>
      <c r="G164" s="23" t="str">
        <f t="shared" si="8"/>
        <v>B</v>
      </c>
      <c r="H164" s="11">
        <f>VLOOKUP(B164,NI!C:P,8,FALSE)</f>
        <v>16986000</v>
      </c>
      <c r="I164" s="11">
        <f>VLOOKUP(B164,EBITDA!B:O,8,FALSE)</f>
        <v>12689000</v>
      </c>
      <c r="J164" s="11">
        <f>VLOOKUP(B164,EQIT!B:O,8,FALSE)</f>
        <v>98093000</v>
      </c>
      <c r="K164" s="11">
        <f>VLOOKUP(B164,DEBT!B:O,8,FALSE)</f>
        <v>75253000</v>
      </c>
      <c r="L164" s="11">
        <f>VLOOKUP(B164,REV!B:O,8,FALSE)</f>
        <v>65585000</v>
      </c>
      <c r="M164" s="11">
        <f>VLOOKUP(B164,RoA!B:O,8,FALSE)</f>
        <v>3.19</v>
      </c>
      <c r="N164" s="11">
        <f>VLOOKUP(B164,RoE!B:O,8,FALSE)</f>
        <v>32.97</v>
      </c>
      <c r="O164" s="11">
        <f>VLOOKUP(B164,ASSET!B:P,8,FALSE)</f>
        <v>539689000</v>
      </c>
      <c r="P164" s="11">
        <f>VLOOKUP(B164,MCAP!B:P,8,FALSE)</f>
        <v>44006258</v>
      </c>
      <c r="Q164" s="11">
        <f>VLOOKUP(B164,MB!B:O,8,FALSE)</f>
        <v>0.48</v>
      </c>
    </row>
    <row r="165" spans="1:17" x14ac:dyDescent="0.3">
      <c r="A165" s="20" t="s">
        <v>24</v>
      </c>
      <c r="B165" s="20" t="s">
        <v>353</v>
      </c>
      <c r="C165" s="21">
        <f>VLOOKUP(B165,'[2]ESGC PORTFOLIO'!B:M,$C$2,FALSE)</f>
        <v>29.891437291748701</v>
      </c>
      <c r="D165" s="21" t="str">
        <f t="shared" si="6"/>
        <v>C</v>
      </c>
      <c r="E165" s="21">
        <f>VLOOKUP(B165,ESG!A:M,$E$2,FALSE)</f>
        <v>54.030662194116999</v>
      </c>
      <c r="F165" s="11" t="b">
        <f t="shared" si="7"/>
        <v>0</v>
      </c>
      <c r="G165" s="23" t="str">
        <f t="shared" si="8"/>
        <v>B</v>
      </c>
      <c r="H165" s="11">
        <f>VLOOKUP(B165,NI!C:P,8,FALSE)</f>
        <v>1050000</v>
      </c>
      <c r="I165" s="11">
        <f>VLOOKUP(B165,EBITDA!B:O,8,FALSE)</f>
        <v>2510000</v>
      </c>
      <c r="J165" s="11">
        <f>VLOOKUP(B165,EQIT!B:O,8,FALSE)</f>
        <v>10255000</v>
      </c>
      <c r="K165" s="11">
        <f>VLOOKUP(B165,DEBT!B:O,8,FALSE)</f>
        <v>8075000</v>
      </c>
      <c r="L165" s="11">
        <f>VLOOKUP(B165,REV!B:O,8,FALSE)</f>
        <v>10122000</v>
      </c>
      <c r="M165" s="11">
        <f>VLOOKUP(B165,RoA!B:O,8,FALSE)</f>
        <v>0.99</v>
      </c>
      <c r="N165" s="11">
        <f>VLOOKUP(B165,RoE!B:O,8,FALSE)</f>
        <v>10.26</v>
      </c>
      <c r="O165" s="11">
        <f>VLOOKUP(B165,ASSET!B:P,8,FALSE)</f>
        <v>133986000</v>
      </c>
      <c r="P165" s="11">
        <f>VLOOKUP(B165,MCAP!B:P,8,FALSE)</f>
        <v>11017250</v>
      </c>
      <c r="Q165" s="11">
        <f>VLOOKUP(B165,MB!B:O,8,FALSE)</f>
        <v>1</v>
      </c>
    </row>
    <row r="166" spans="1:17" x14ac:dyDescent="0.3">
      <c r="A166" s="20" t="s">
        <v>26</v>
      </c>
      <c r="B166" s="20">
        <v>938692</v>
      </c>
      <c r="C166" s="21">
        <f>VLOOKUP(B166,'[2]ESGC PORTFOLIO'!B:M,$C$2,FALSE)</f>
        <v>31.442780026990501</v>
      </c>
      <c r="D166" s="21" t="str">
        <f t="shared" si="6"/>
        <v>C</v>
      </c>
      <c r="E166" s="21">
        <f>VLOOKUP(B166,ESG!A:M,$E$2,FALSE)</f>
        <v>59.552226720647703</v>
      </c>
      <c r="F166" s="11" t="b">
        <f t="shared" si="7"/>
        <v>0</v>
      </c>
      <c r="G166" s="23" t="str">
        <f t="shared" si="8"/>
        <v>B</v>
      </c>
      <c r="H166" s="11">
        <f>VLOOKUP(B166,NI!C:P,8,FALSE)</f>
        <v>3683000</v>
      </c>
      <c r="I166" s="11">
        <f>VLOOKUP(B166,EBITDA!B:O,8,FALSE)</f>
        <v>5819000</v>
      </c>
      <c r="J166" s="11">
        <f>VLOOKUP(B166,EQIT!B:O,8,FALSE)</f>
        <v>19029000</v>
      </c>
      <c r="K166" s="11">
        <f>VLOOKUP(B166,DEBT!B:O,8,FALSE)</f>
        <v>21428000</v>
      </c>
      <c r="L166" s="11">
        <f>VLOOKUP(B166,REV!B:O,8,FALSE)</f>
        <v>15582000</v>
      </c>
      <c r="M166" s="11">
        <f>VLOOKUP(B166,RoA!B:O,8,FALSE)</f>
        <v>8.83</v>
      </c>
      <c r="N166" s="11">
        <f>VLOOKUP(B166,RoE!B:O,8,FALSE)</f>
        <v>17.14</v>
      </c>
      <c r="O166" s="11">
        <f>VLOOKUP(B166,ASSET!B:P,8,FALSE)</f>
        <v>48871000</v>
      </c>
      <c r="P166" s="11">
        <f>VLOOKUP(B166,MCAP!B:P,8,FALSE)</f>
        <v>51085476</v>
      </c>
      <c r="Q166" s="11">
        <f>VLOOKUP(B166,MB!B:O,8,FALSE)</f>
        <v>2.79</v>
      </c>
    </row>
    <row r="167" spans="1:17" x14ac:dyDescent="0.3">
      <c r="A167" s="20" t="s">
        <v>28</v>
      </c>
      <c r="B167" s="20">
        <v>905276</v>
      </c>
      <c r="C167" s="21">
        <f>VLOOKUP(B167,'[2]ESGC PORTFOLIO'!B:M,$C$2,FALSE)</f>
        <v>44.265777876180799</v>
      </c>
      <c r="D167" s="21" t="str">
        <f t="shared" si="6"/>
        <v>C</v>
      </c>
      <c r="E167" s="21">
        <f>VLOOKUP(B167,ESG!A:M,$E$2,FALSE)</f>
        <v>73.948222419028298</v>
      </c>
      <c r="F167" s="11" t="b">
        <f t="shared" si="7"/>
        <v>0</v>
      </c>
      <c r="G167" s="23" t="str">
        <f t="shared" si="8"/>
        <v>B</v>
      </c>
      <c r="H167" s="11">
        <f>VLOOKUP(B167,NI!C:P,8,FALSE)</f>
        <v>860894</v>
      </c>
      <c r="I167" s="11">
        <f>VLOOKUP(B167,EBITDA!B:O,8,FALSE)</f>
        <v>1198812</v>
      </c>
      <c r="J167" s="11">
        <f>VLOOKUP(B167,EQIT!B:O,8,FALSE)</f>
        <v>3795413</v>
      </c>
      <c r="K167" s="11">
        <f>VLOOKUP(B167,DEBT!B:O,8,FALSE)</f>
        <v>886376</v>
      </c>
      <c r="L167" s="11">
        <f>VLOOKUP(B167,REV!B:O,8,FALSE)</f>
        <v>2993320</v>
      </c>
      <c r="M167" s="11">
        <f>VLOOKUP(B167,RoA!B:O,8,FALSE)</f>
        <v>18.489999999999998</v>
      </c>
      <c r="N167" s="11">
        <f>VLOOKUP(B167,RoE!B:O,8,FALSE)</f>
        <v>24.8</v>
      </c>
      <c r="O167" s="11">
        <f>VLOOKUP(B167,ASSET!B:P,8,FALSE)</f>
        <v>5239990</v>
      </c>
      <c r="P167" s="11">
        <f>VLOOKUP(B167,MCAP!B:P,8,FALSE)</f>
        <v>10661034</v>
      </c>
      <c r="Q167" s="11">
        <f>VLOOKUP(B167,MB!B:O,8,FALSE)</f>
        <v>2.7</v>
      </c>
    </row>
    <row r="168" spans="1:17" x14ac:dyDescent="0.3">
      <c r="A168" s="20" t="s">
        <v>30</v>
      </c>
      <c r="B168" s="20">
        <v>922817</v>
      </c>
      <c r="C168" s="21">
        <f>VLOOKUP(B168,'[2]ESGC PORTFOLIO'!B:M,$C$2,FALSE)</f>
        <v>36.710718113612003</v>
      </c>
      <c r="D168" s="21" t="str">
        <f t="shared" si="6"/>
        <v>C</v>
      </c>
      <c r="E168" s="21">
        <f>VLOOKUP(B168,ESG!A:M,$E$2,FALSE)</f>
        <v>54.7547695605573</v>
      </c>
      <c r="F168" s="11" t="b">
        <f t="shared" si="7"/>
        <v>0</v>
      </c>
      <c r="G168" s="23" t="str">
        <f t="shared" si="8"/>
        <v>B</v>
      </c>
      <c r="H168" s="11">
        <f>VLOOKUP(B168,NI!C:P,8,FALSE)</f>
        <v>975000</v>
      </c>
      <c r="I168" s="11">
        <f>VLOOKUP(B168,EBITDA!B:O,8,FALSE)</f>
        <v>1842000</v>
      </c>
      <c r="J168" s="11">
        <f>VLOOKUP(B168,EQIT!B:O,8,FALSE)</f>
        <v>8078000</v>
      </c>
      <c r="K168" s="11">
        <f>VLOOKUP(B168,DEBT!B:O,8,FALSE)</f>
        <v>4492000</v>
      </c>
      <c r="L168" s="11">
        <f>VLOOKUP(B168,REV!B:O,8,FALSE)</f>
        <v>11287000</v>
      </c>
      <c r="M168" s="11">
        <f>VLOOKUP(B168,RoA!B:O,8,FALSE)</f>
        <v>3.93</v>
      </c>
      <c r="N168" s="11">
        <f>VLOOKUP(B168,RoE!B:O,8,FALSE)</f>
        <v>11.99</v>
      </c>
      <c r="O168" s="11">
        <f>VLOOKUP(B168,ASSET!B:P,8,FALSE)</f>
        <v>29294000</v>
      </c>
      <c r="P168" s="11">
        <f>VLOOKUP(B168,MCAP!B:P,8,FALSE)</f>
        <v>15200640</v>
      </c>
      <c r="Q168" s="11">
        <f>VLOOKUP(B168,MB!B:O,8,FALSE)</f>
        <v>1.74</v>
      </c>
    </row>
    <row r="169" spans="1:17" x14ac:dyDescent="0.3">
      <c r="A169" s="20" t="s">
        <v>33</v>
      </c>
      <c r="B169" s="20">
        <v>992816</v>
      </c>
      <c r="C169" s="21">
        <f>VLOOKUP(B169,'[2]ESGC PORTFOLIO'!B:M,$C$2,FALSE)</f>
        <v>35.252110228401101</v>
      </c>
      <c r="D169" s="21" t="str">
        <f t="shared" si="6"/>
        <v>C</v>
      </c>
      <c r="E169" s="21">
        <f>VLOOKUP(B169,ESG!A:M,$E$2,FALSE)</f>
        <v>69.560824230387198</v>
      </c>
      <c r="F169" s="11" t="b">
        <f t="shared" si="7"/>
        <v>0</v>
      </c>
      <c r="G169" s="23" t="str">
        <f t="shared" si="8"/>
        <v>B</v>
      </c>
      <c r="H169" s="11">
        <f>VLOOKUP(B169,NI!C:P,8,FALSE)</f>
        <v>25922000</v>
      </c>
      <c r="I169" s="11">
        <f>VLOOKUP(B169,EBITDA!B:O,8,FALSE)</f>
        <v>36019000</v>
      </c>
      <c r="J169" s="11">
        <f>VLOOKUP(B169,EQIT!B:O,8,FALSE)</f>
        <v>76615000</v>
      </c>
      <c r="K169" s="11">
        <f>VLOOKUP(B169,DEBT!B:O,8,FALSE)</f>
        <v>0</v>
      </c>
      <c r="L169" s="11">
        <f>VLOOKUP(B169,REV!B:O,8,FALSE)</f>
        <v>108598000</v>
      </c>
      <c r="M169" s="11">
        <f>VLOOKUP(B169,RoA!B:O,8,FALSE)</f>
        <v>27.06</v>
      </c>
      <c r="N169" s="11">
        <f>VLOOKUP(B169,RoE!B:O,8,FALSE)</f>
        <v>41.67</v>
      </c>
      <c r="O169" s="11">
        <f>VLOOKUP(B169,ASSET!B:P,8,FALSE)</f>
        <v>116371000</v>
      </c>
      <c r="P169" s="11">
        <f>VLOOKUP(B169,MCAP!B:P,8,FALSE)</f>
        <v>376357166</v>
      </c>
      <c r="Q169" s="11">
        <f>VLOOKUP(B169,MB!B:O,8,FALSE)</f>
        <v>5</v>
      </c>
    </row>
    <row r="170" spans="1:17" x14ac:dyDescent="0.3">
      <c r="A170" s="20" t="s">
        <v>35</v>
      </c>
      <c r="B170" s="20">
        <v>921093</v>
      </c>
      <c r="C170" s="21">
        <f>VLOOKUP(B170,'[2]ESGC PORTFOLIO'!B:M,$C$2,FALSE)</f>
        <v>46.336408523908503</v>
      </c>
      <c r="D170" s="21" t="str">
        <f t="shared" si="6"/>
        <v>C</v>
      </c>
      <c r="E170" s="21">
        <f>VLOOKUP(B170,ESG!A:M,$E$2,FALSE)</f>
        <v>69.249393624393605</v>
      </c>
      <c r="F170" s="11" t="b">
        <f t="shared" si="7"/>
        <v>0</v>
      </c>
      <c r="G170" s="23" t="str">
        <f t="shared" si="8"/>
        <v>B</v>
      </c>
      <c r="H170" s="11">
        <f>VLOOKUP(B170,NI!C:P,8,FALSE)</f>
        <v>2036000</v>
      </c>
      <c r="I170" s="11">
        <f>VLOOKUP(B170,EBITDA!B:O,8,FALSE)</f>
        <v>3833000</v>
      </c>
      <c r="J170" s="11">
        <f>VLOOKUP(B170,EQIT!B:O,8,FALSE)</f>
        <v>18808000</v>
      </c>
      <c r="K170" s="11">
        <f>VLOOKUP(B170,DEBT!B:O,8,FALSE)</f>
        <v>10319000</v>
      </c>
      <c r="L170" s="11">
        <f>VLOOKUP(B170,REV!B:O,8,FALSE)</f>
        <v>80689000</v>
      </c>
      <c r="M170" s="11">
        <f>VLOOKUP(B170,RoA!B:O,8,FALSE)</f>
        <v>6.35</v>
      </c>
      <c r="N170" s="11">
        <f>VLOOKUP(B170,RoE!B:O,8,FALSE)</f>
        <v>12.19</v>
      </c>
      <c r="O170" s="11">
        <f>VLOOKUP(B170,ASSET!B:P,8,FALSE)</f>
        <v>42193000</v>
      </c>
      <c r="P170" s="11">
        <f>VLOOKUP(B170,MCAP!B:P,8,FALSE)</f>
        <v>19333600</v>
      </c>
      <c r="Q170" s="11">
        <f>VLOOKUP(B170,MB!B:O,8,FALSE)</f>
        <v>0.99</v>
      </c>
    </row>
    <row r="171" spans="1:17" x14ac:dyDescent="0.3">
      <c r="A171" s="20" t="s">
        <v>43</v>
      </c>
      <c r="B171" s="20">
        <v>921161</v>
      </c>
      <c r="C171" s="21">
        <f>VLOOKUP(B171,'[2]ESGC PORTFOLIO'!B:M,$C$2,FALSE)</f>
        <v>41.2203128534588</v>
      </c>
      <c r="D171" s="21" t="str">
        <f t="shared" si="6"/>
        <v>C</v>
      </c>
      <c r="E171" s="21">
        <f>VLOOKUP(B171,ESG!A:M,$E$2,FALSE)</f>
        <v>67.223234402569702</v>
      </c>
      <c r="F171" s="11" t="b">
        <f t="shared" si="7"/>
        <v>0</v>
      </c>
      <c r="G171" s="23" t="str">
        <f t="shared" si="8"/>
        <v>B</v>
      </c>
      <c r="H171" s="11">
        <f>VLOOKUP(B171,NI!C:P,8,FALSE)</f>
        <v>190100</v>
      </c>
      <c r="I171" s="11">
        <f>VLOOKUP(B171,EBITDA!B:O,8,FALSE)</f>
        <v>546200</v>
      </c>
      <c r="J171" s="11">
        <f>VLOOKUP(B171,EQIT!B:O,8,FALSE)</f>
        <v>1658500</v>
      </c>
      <c r="K171" s="11">
        <f>VLOOKUP(B171,DEBT!B:O,8,FALSE)</f>
        <v>1181300</v>
      </c>
      <c r="L171" s="11">
        <f>VLOOKUP(B171,REV!B:O,8,FALSE)</f>
        <v>6026300</v>
      </c>
      <c r="M171" s="11">
        <f>VLOOKUP(B171,RoA!B:O,8,FALSE)</f>
        <v>4.92</v>
      </c>
      <c r="N171" s="11">
        <f>VLOOKUP(B171,RoE!B:O,8,FALSE)</f>
        <v>11.51</v>
      </c>
      <c r="O171" s="11">
        <f>VLOOKUP(B171,ASSET!B:P,8,FALSE)</f>
        <v>4650400</v>
      </c>
      <c r="P171" s="11">
        <f>VLOOKUP(B171,MCAP!B:P,8,FALSE)</f>
        <v>3047821</v>
      </c>
      <c r="Q171" s="11">
        <f>VLOOKUP(B171,MB!B:O,8,FALSE)</f>
        <v>1.74</v>
      </c>
    </row>
    <row r="172" spans="1:17" x14ac:dyDescent="0.3">
      <c r="A172" s="20" t="s">
        <v>47</v>
      </c>
      <c r="B172" s="20">
        <v>905840</v>
      </c>
      <c r="C172" s="21">
        <f>VLOOKUP(B172,'[2]ESGC PORTFOLIO'!B:M,$C$2,FALSE)</f>
        <v>37.713261572498197</v>
      </c>
      <c r="D172" s="21" t="str">
        <f t="shared" si="6"/>
        <v>C</v>
      </c>
      <c r="E172" s="21">
        <f>VLOOKUP(B172,ESG!A:M,$E$2,FALSE)</f>
        <v>71.444222260040803</v>
      </c>
      <c r="F172" s="11" t="b">
        <f t="shared" si="7"/>
        <v>0</v>
      </c>
      <c r="G172" s="23" t="str">
        <f t="shared" si="8"/>
        <v>B</v>
      </c>
      <c r="H172" s="11">
        <f>VLOOKUP(B172,NI!C:P,8,FALSE)</f>
        <v>2480000</v>
      </c>
      <c r="I172" s="11">
        <f>VLOOKUP(B172,EBITDA!B:O,8,FALSE)</f>
        <v>4692000</v>
      </c>
      <c r="J172" s="11">
        <f>VLOOKUP(B172,EQIT!B:O,8,FALSE)</f>
        <v>33417000</v>
      </c>
      <c r="K172" s="11">
        <f>VLOOKUP(B172,DEBT!B:O,8,FALSE)</f>
        <v>28384000</v>
      </c>
      <c r="L172" s="11">
        <f>VLOOKUP(B172,REV!B:O,8,FALSE)</f>
        <v>15658200</v>
      </c>
      <c r="M172" s="11">
        <f>VLOOKUP(B172,RoA!B:O,8,FALSE)</f>
        <v>1.04</v>
      </c>
      <c r="N172" s="11">
        <f>VLOOKUP(B172,RoE!B:O,8,FALSE)</f>
        <v>7.54</v>
      </c>
      <c r="O172" s="11">
        <f>VLOOKUP(B172,ASSET!B:P,8,FALSE)</f>
        <v>325266000</v>
      </c>
      <c r="P172" s="11">
        <f>VLOOKUP(B172,MCAP!B:P,8,FALSE)</f>
        <v>24084621</v>
      </c>
      <c r="Q172" s="11">
        <f>VLOOKUP(B172,MB!B:O,8,FALSE)</f>
        <v>0.75</v>
      </c>
    </row>
    <row r="173" spans="1:17" x14ac:dyDescent="0.3">
      <c r="A173" s="20" t="s">
        <v>50</v>
      </c>
      <c r="B173" s="20">
        <v>905876</v>
      </c>
      <c r="C173" s="21">
        <f>VLOOKUP(B173,'[2]ESGC PORTFOLIO'!B:M,$C$2,FALSE)</f>
        <v>40.7928821227868</v>
      </c>
      <c r="D173" s="21" t="str">
        <f t="shared" si="6"/>
        <v>C</v>
      </c>
      <c r="E173" s="21">
        <f>VLOOKUP(B173,ESG!A:M,$E$2,FALSE)</f>
        <v>68.899197081394604</v>
      </c>
      <c r="F173" s="11" t="b">
        <f t="shared" si="7"/>
        <v>0</v>
      </c>
      <c r="G173" s="23" t="str">
        <f t="shared" si="8"/>
        <v>B</v>
      </c>
      <c r="H173" s="11">
        <f>VLOOKUP(B173,NI!C:P,8,FALSE)</f>
        <v>1270994</v>
      </c>
      <c r="I173" s="11">
        <f>VLOOKUP(B173,EBITDA!B:O,8,FALSE)</f>
        <v>2299698</v>
      </c>
      <c r="J173" s="11">
        <f>VLOOKUP(B173,EQIT!B:O,8,FALSE)</f>
        <v>4828175</v>
      </c>
      <c r="K173" s="11">
        <f>VLOOKUP(B173,DEBT!B:O,8,FALSE)</f>
        <v>2719597</v>
      </c>
      <c r="L173" s="11">
        <f>VLOOKUP(B173,REV!B:O,8,FALSE)</f>
        <v>7828904</v>
      </c>
      <c r="M173" s="11">
        <f>VLOOKUP(B173,RoA!B:O,8,FALSE)</f>
        <v>13.37</v>
      </c>
      <c r="N173" s="11">
        <f>VLOOKUP(B173,RoE!B:O,8,FALSE)</f>
        <v>24.77</v>
      </c>
      <c r="O173" s="11">
        <f>VLOOKUP(B173,ASSET!B:P,8,FALSE)</f>
        <v>10318642</v>
      </c>
      <c r="P173" s="11">
        <f>VLOOKUP(B173,MCAP!B:P,8,FALSE)</f>
        <v>16051201</v>
      </c>
      <c r="Q173" s="11">
        <f>VLOOKUP(B173,MB!B:O,8,FALSE)</f>
        <v>3.4</v>
      </c>
    </row>
    <row r="174" spans="1:17" x14ac:dyDescent="0.3">
      <c r="A174" s="20" t="s">
        <v>52</v>
      </c>
      <c r="B174" s="20">
        <v>929302</v>
      </c>
      <c r="C174" s="21">
        <f>VLOOKUP(B174,'[2]ESGC PORTFOLIO'!B:M,$C$2,FALSE)</f>
        <v>34.141176966738101</v>
      </c>
      <c r="D174" s="21" t="str">
        <f t="shared" si="6"/>
        <v>C</v>
      </c>
      <c r="E174" s="21">
        <f>VLOOKUP(B174,ESG!A:M,$E$2,FALSE)</f>
        <v>64.360785306025207</v>
      </c>
      <c r="F174" s="11" t="b">
        <f t="shared" si="7"/>
        <v>0</v>
      </c>
      <c r="G174" s="23" t="str">
        <f t="shared" si="8"/>
        <v>B</v>
      </c>
      <c r="H174" s="11">
        <f>VLOOKUP(B174,NI!C:P,8,FALSE)</f>
        <v>1277000</v>
      </c>
      <c r="I174" s="11">
        <f>VLOOKUP(B174,EBITDA!B:O,8,FALSE)</f>
        <v>3143000</v>
      </c>
      <c r="J174" s="11">
        <f>VLOOKUP(B174,EQIT!B:O,8,FALSE)</f>
        <v>6602000</v>
      </c>
      <c r="K174" s="11">
        <f>VLOOKUP(B174,DEBT!B:O,8,FALSE)</f>
        <v>1709000</v>
      </c>
      <c r="L174" s="11">
        <f>VLOOKUP(B174,REV!B:O,8,FALSE)</f>
        <v>50272000</v>
      </c>
      <c r="M174" s="11">
        <f>VLOOKUP(B174,RoA!B:O,8,FALSE)</f>
        <v>7.4</v>
      </c>
      <c r="N174" s="11">
        <f>VLOOKUP(B174,RoE!B:O,8,FALSE)</f>
        <v>19.760000000000002</v>
      </c>
      <c r="O174" s="11">
        <f>VLOOKUP(B174,ASSET!B:P,8,FALSE)</f>
        <v>17751000</v>
      </c>
      <c r="P174" s="11">
        <f>VLOOKUP(B174,MCAP!B:P,8,FALSE)</f>
        <v>9174828</v>
      </c>
      <c r="Q174" s="11">
        <f>VLOOKUP(B174,MB!B:O,8,FALSE)</f>
        <v>3.03</v>
      </c>
    </row>
    <row r="175" spans="1:17" x14ac:dyDescent="0.3">
      <c r="A175" s="20" t="s">
        <v>53</v>
      </c>
      <c r="B175" s="20">
        <v>545725</v>
      </c>
      <c r="C175" s="21">
        <f>VLOOKUP(B175,'[2]ESGC PORTFOLIO'!B:M,$C$2,FALSE)</f>
        <v>38.8811134235171</v>
      </c>
      <c r="D175" s="21" t="str">
        <f t="shared" si="6"/>
        <v>C</v>
      </c>
      <c r="E175" s="21">
        <f>VLOOKUP(B175,ESG!A:M,$E$2,FALSE)</f>
        <v>68.084807492195594</v>
      </c>
      <c r="F175" s="11" t="b">
        <f t="shared" si="7"/>
        <v>0</v>
      </c>
      <c r="G175" s="23" t="str">
        <f t="shared" si="8"/>
        <v>B</v>
      </c>
      <c r="H175" s="11">
        <f>VLOOKUP(B175,NI!C:P,8,FALSE)</f>
        <v>1233900</v>
      </c>
      <c r="I175" s="11">
        <f>VLOOKUP(B175,EBITDA!B:O,8,FALSE)</f>
        <v>2103100</v>
      </c>
      <c r="J175" s="11">
        <f>VLOOKUP(B175,EQIT!B:O,8,FALSE)</f>
        <v>6425500</v>
      </c>
      <c r="K175" s="11">
        <f>VLOOKUP(B175,DEBT!B:O,8,FALSE)</f>
        <v>1064100</v>
      </c>
      <c r="L175" s="11">
        <f>VLOOKUP(B175,REV!B:O,8,FALSE)</f>
        <v>5085500</v>
      </c>
      <c r="M175" s="11">
        <f>VLOOKUP(B175,RoA!B:O,8,FALSE)</f>
        <v>14.65</v>
      </c>
      <c r="N175" s="11">
        <f>VLOOKUP(B175,RoE!B:O,8,FALSE)</f>
        <v>20.87</v>
      </c>
      <c r="O175" s="11">
        <f>VLOOKUP(B175,ASSET!B:P,8,FALSE)</f>
        <v>9049600</v>
      </c>
      <c r="P175" s="11">
        <f>VLOOKUP(B175,MCAP!B:P,8,FALSE)</f>
        <v>26644756</v>
      </c>
      <c r="Q175" s="11">
        <f>VLOOKUP(B175,MB!B:O,8,FALSE)</f>
        <v>3.78</v>
      </c>
    </row>
    <row r="176" spans="1:17" x14ac:dyDescent="0.3">
      <c r="A176" s="20" t="s">
        <v>54</v>
      </c>
      <c r="B176" s="20">
        <v>904818</v>
      </c>
      <c r="C176" s="21">
        <f>VLOOKUP(B176,'[2]ESGC PORTFOLIO'!B:M,$C$2,FALSE)</f>
        <v>36.923228900075898</v>
      </c>
      <c r="D176" s="21" t="str">
        <f t="shared" si="6"/>
        <v>C</v>
      </c>
      <c r="E176" s="21">
        <f>VLOOKUP(B176,ESG!A:M,$E$2,FALSE)</f>
        <v>72.495106448800499</v>
      </c>
      <c r="F176" s="11" t="b">
        <f t="shared" si="7"/>
        <v>0</v>
      </c>
      <c r="G176" s="23" t="str">
        <f t="shared" si="8"/>
        <v>B</v>
      </c>
      <c r="H176" s="11">
        <f>VLOOKUP(B176,NI!C:P,8,FALSE)</f>
        <v>4011000</v>
      </c>
      <c r="I176" s="11">
        <f>VLOOKUP(B176,EBITDA!B:O,8,FALSE)</f>
        <v>7401000</v>
      </c>
      <c r="J176" s="11">
        <f>VLOOKUP(B176,EQIT!B:O,8,FALSE)</f>
        <v>3515000</v>
      </c>
      <c r="K176" s="11">
        <f>VLOOKUP(B176,DEBT!B:O,8,FALSE)</f>
        <v>12371000</v>
      </c>
      <c r="L176" s="11">
        <f>VLOOKUP(B176,REV!B:O,8,FALSE)</f>
        <v>68735000</v>
      </c>
      <c r="M176" s="11">
        <f>VLOOKUP(B176,RoA!B:O,8,FALSE)</f>
        <v>6.38</v>
      </c>
      <c r="N176" s="11">
        <f>VLOOKUP(B176,RoE!B:O,8,FALSE)</f>
        <v>127.94</v>
      </c>
      <c r="O176" s="11">
        <f>VLOOKUP(B176,ASSET!B:P,8,FALSE)</f>
        <v>74094000</v>
      </c>
      <c r="P176" s="11">
        <f>VLOOKUP(B176,MCAP!B:P,8,FALSE)</f>
        <v>54624095</v>
      </c>
      <c r="Q176" s="11">
        <f>VLOOKUP(B176,MB!B:O,8,FALSE)</f>
        <v>13.4</v>
      </c>
    </row>
    <row r="177" spans="1:17" x14ac:dyDescent="0.3">
      <c r="A177" s="20" t="s">
        <v>56</v>
      </c>
      <c r="B177" s="20">
        <v>325824</v>
      </c>
      <c r="C177" s="21">
        <f>VLOOKUP(B177,'[2]ESGC PORTFOLIO'!B:M,$C$2,FALSE)</f>
        <v>30.669972684703399</v>
      </c>
      <c r="D177" s="21" t="str">
        <f t="shared" si="6"/>
        <v>C</v>
      </c>
      <c r="E177" s="21">
        <f>VLOOKUP(B177,ESG!A:M,$E$2,FALSE)</f>
        <v>56.652445369406799</v>
      </c>
      <c r="F177" s="11" t="b">
        <f t="shared" si="7"/>
        <v>0</v>
      </c>
      <c r="G177" s="23" t="str">
        <f t="shared" si="8"/>
        <v>B</v>
      </c>
      <c r="H177" s="11">
        <f>VLOOKUP(B177,NI!C:P,8,FALSE)</f>
        <v>441000</v>
      </c>
      <c r="I177" s="11">
        <f>VLOOKUP(B177,EBITDA!B:O,8,FALSE)</f>
        <v>1641000</v>
      </c>
      <c r="J177" s="11">
        <f>VLOOKUP(B177,EQIT!B:O,8,FALSE)</f>
        <v>11353000</v>
      </c>
      <c r="K177" s="11">
        <f>VLOOKUP(B177,DEBT!B:O,8,FALSE)</f>
        <v>4261000</v>
      </c>
      <c r="L177" s="11">
        <f>VLOOKUP(B177,REV!B:O,8,FALSE)</f>
        <v>7622000</v>
      </c>
      <c r="M177" s="11">
        <f>VLOOKUP(B177,RoA!B:O,8,FALSE)</f>
        <v>2.88</v>
      </c>
      <c r="N177" s="11">
        <f>VLOOKUP(B177,RoE!B:O,8,FALSE)</f>
        <v>3.89</v>
      </c>
      <c r="O177" s="11">
        <f>VLOOKUP(B177,ASSET!B:P,8,FALSE)</f>
        <v>21259000</v>
      </c>
      <c r="P177" s="11">
        <f>VLOOKUP(B177,MCAP!B:P,8,FALSE)</f>
        <v>7737957</v>
      </c>
      <c r="Q177" s="11">
        <f>VLOOKUP(B177,MB!B:O,8,FALSE)</f>
        <v>0.84</v>
      </c>
    </row>
    <row r="178" spans="1:17" x14ac:dyDescent="0.3">
      <c r="A178" s="20" t="s">
        <v>62</v>
      </c>
      <c r="B178" s="20">
        <v>134843</v>
      </c>
      <c r="C178" s="21">
        <f>VLOOKUP(B178,'[2]ESGC PORTFOLIO'!B:M,$C$2,FALSE)</f>
        <v>34.177004852937202</v>
      </c>
      <c r="D178" s="21" t="str">
        <f t="shared" si="6"/>
        <v>C</v>
      </c>
      <c r="E178" s="21">
        <f>VLOOKUP(B178,ESG!A:M,$E$2,FALSE)</f>
        <v>57.592420301900901</v>
      </c>
      <c r="F178" s="11" t="b">
        <f t="shared" si="7"/>
        <v>0</v>
      </c>
      <c r="G178" s="23" t="str">
        <f t="shared" si="8"/>
        <v>B</v>
      </c>
      <c r="H178" s="11">
        <f>VLOOKUP(B178,NI!C:P,8,FALSE)</f>
        <v>3121000</v>
      </c>
      <c r="I178" s="11">
        <f>VLOOKUP(B178,EBITDA!B:O,8,FALSE)</f>
        <v>6024000</v>
      </c>
      <c r="J178" s="11">
        <f>VLOOKUP(B178,EQIT!B:O,8,FALSE)</f>
        <v>29666000</v>
      </c>
      <c r="K178" s="11">
        <f>VLOOKUP(B178,DEBT!B:O,8,FALSE)</f>
        <v>39561000</v>
      </c>
      <c r="L178" s="11">
        <f>VLOOKUP(B178,REV!B:O,8,FALSE)</f>
        <v>18823000</v>
      </c>
      <c r="M178" s="11">
        <f>VLOOKUP(B178,RoA!B:O,8,FALSE)</f>
        <v>1.9</v>
      </c>
      <c r="N178" s="11">
        <f>VLOOKUP(B178,RoE!B:O,8,FALSE)</f>
        <v>11.11</v>
      </c>
      <c r="O178" s="11">
        <f>VLOOKUP(B178,ASSET!B:P,8,FALSE)</f>
        <v>206019000</v>
      </c>
      <c r="P178" s="11">
        <f>VLOOKUP(B178,MCAP!B:P,8,FALSE)</f>
        <v>19451168</v>
      </c>
      <c r="Q178" s="11">
        <f>VLOOKUP(B178,MB!B:O,8,FALSE)</f>
        <v>0.66</v>
      </c>
    </row>
    <row r="179" spans="1:17" x14ac:dyDescent="0.3">
      <c r="A179" s="20" t="s">
        <v>66</v>
      </c>
      <c r="B179" s="20">
        <v>902224</v>
      </c>
      <c r="C179" s="21">
        <f>VLOOKUP(B179,'[2]ESGC PORTFOLIO'!B:M,$C$2,FALSE)</f>
        <v>33.960418057932301</v>
      </c>
      <c r="D179" s="21" t="str">
        <f t="shared" si="6"/>
        <v>C</v>
      </c>
      <c r="E179" s="21">
        <f>VLOOKUP(B179,ESG!A:M,$E$2,FALSE)</f>
        <v>65.085784569472807</v>
      </c>
      <c r="F179" s="11" t="b">
        <f t="shared" si="7"/>
        <v>0</v>
      </c>
      <c r="G179" s="23" t="str">
        <f t="shared" si="8"/>
        <v>B</v>
      </c>
      <c r="H179" s="11">
        <f>VLOOKUP(B179,NI!C:P,8,FALSE)</f>
        <v>4928000</v>
      </c>
      <c r="I179" s="11">
        <f>VLOOKUP(B179,EBITDA!B:O,8,FALSE)</f>
        <v>10474000</v>
      </c>
      <c r="J179" s="11">
        <f>VLOOKUP(B179,EQIT!B:O,8,FALSE)</f>
        <v>12883000</v>
      </c>
      <c r="K179" s="11">
        <f>VLOOKUP(B179,DEBT!B:O,8,FALSE)</f>
        <v>34592000</v>
      </c>
      <c r="L179" s="11">
        <f>VLOOKUP(B179,REV!B:O,8,FALSE)</f>
        <v>60138000</v>
      </c>
      <c r="M179" s="11">
        <f>VLOOKUP(B179,RoA!B:O,8,FALSE)</f>
        <v>8.1300000000000008</v>
      </c>
      <c r="N179" s="11">
        <f>VLOOKUP(B179,RoE!B:O,8,FALSE)</f>
        <v>41.57</v>
      </c>
      <c r="O179" s="11">
        <f>VLOOKUP(B179,ASSET!B:P,8,FALSE)</f>
        <v>79289000</v>
      </c>
      <c r="P179" s="11">
        <f>VLOOKUP(B179,MCAP!B:P,8,FALSE)</f>
        <v>58666521</v>
      </c>
      <c r="Q179" s="11">
        <f>VLOOKUP(B179,MB!B:O,8,FALSE)</f>
        <v>4.2</v>
      </c>
    </row>
    <row r="180" spans="1:17" x14ac:dyDescent="0.3">
      <c r="A180" s="20" t="s">
        <v>72</v>
      </c>
      <c r="B180" s="20">
        <v>755741</v>
      </c>
      <c r="C180" s="21">
        <f>VLOOKUP(B180,'[2]ESGC PORTFOLIO'!B:M,$C$2,FALSE)</f>
        <v>28.422125237361598</v>
      </c>
      <c r="D180" s="21" t="str">
        <f t="shared" si="6"/>
        <v>C</v>
      </c>
      <c r="E180" s="21">
        <f>VLOOKUP(B180,ESG!A:M,$E$2,FALSE)</f>
        <v>51.976993837555099</v>
      </c>
      <c r="F180" s="11" t="b">
        <f t="shared" si="7"/>
        <v>0</v>
      </c>
      <c r="G180" s="23" t="str">
        <f t="shared" si="8"/>
        <v>B</v>
      </c>
      <c r="H180" s="11">
        <f>VLOOKUP(B180,NI!C:P,8,FALSE)</f>
        <v>864000</v>
      </c>
      <c r="I180" s="11">
        <f>VLOOKUP(B180,EBITDA!B:O,8,FALSE)</f>
        <v>1655000</v>
      </c>
      <c r="J180" s="11">
        <f>VLOOKUP(B180,EQIT!B:O,8,FALSE)</f>
        <v>7714000</v>
      </c>
      <c r="K180" s="11">
        <f>VLOOKUP(B180,DEBT!B:O,8,FALSE)</f>
        <v>2001000</v>
      </c>
      <c r="L180" s="11">
        <f>VLOOKUP(B180,REV!B:O,8,FALSE)</f>
        <v>4915000</v>
      </c>
      <c r="M180" s="11">
        <f>VLOOKUP(B180,RoA!B:O,8,FALSE)</f>
        <v>0.93</v>
      </c>
      <c r="N180" s="11">
        <f>VLOOKUP(B180,RoE!B:O,8,FALSE)</f>
        <v>12.4</v>
      </c>
      <c r="O180" s="11">
        <f>VLOOKUP(B180,ASSET!B:P,8,FALSE)</f>
        <v>108526000</v>
      </c>
      <c r="P180" s="11">
        <f>VLOOKUP(B180,MCAP!B:P,8,FALSE)</f>
        <v>14313316</v>
      </c>
      <c r="Q180" s="11">
        <f>VLOOKUP(B180,MB!B:O,8,FALSE)</f>
        <v>1.86</v>
      </c>
    </row>
    <row r="181" spans="1:17" x14ac:dyDescent="0.3">
      <c r="A181" s="20" t="s">
        <v>74</v>
      </c>
      <c r="B181" s="20">
        <v>328314</v>
      </c>
      <c r="C181" s="21">
        <f>VLOOKUP(B181,'[2]ESGC PORTFOLIO'!B:M,$C$2,FALSE)</f>
        <v>40.6247152029826</v>
      </c>
      <c r="D181" s="21" t="str">
        <f t="shared" si="6"/>
        <v>C</v>
      </c>
      <c r="E181" s="21">
        <f>VLOOKUP(B181,ESG!A:M,$E$2,FALSE)</f>
        <v>66.911195111847505</v>
      </c>
      <c r="F181" s="11" t="b">
        <f t="shared" si="7"/>
        <v>0</v>
      </c>
      <c r="G181" s="23" t="str">
        <f t="shared" si="8"/>
        <v>B</v>
      </c>
      <c r="H181" s="11">
        <f>VLOOKUP(B181,NI!C:P,8,FALSE)</f>
        <v>1585000</v>
      </c>
      <c r="I181" s="11">
        <f>VLOOKUP(B181,EBITDA!B:O,8,FALSE)</f>
        <v>2332000</v>
      </c>
      <c r="J181" s="11">
        <f>VLOOKUP(B181,EQIT!B:O,8,FALSE)</f>
        <v>22801000</v>
      </c>
      <c r="K181" s="11">
        <f>VLOOKUP(B181,DEBT!B:O,8,FALSE)</f>
        <v>4920000</v>
      </c>
      <c r="L181" s="11">
        <f>VLOOKUP(B181,REV!B:O,8,FALSE)</f>
        <v>16884000</v>
      </c>
      <c r="M181" s="11">
        <f>VLOOKUP(B181,RoA!B:O,8,FALSE)</f>
        <v>2.06</v>
      </c>
      <c r="N181" s="11">
        <f>VLOOKUP(B181,RoE!B:O,8,FALSE)</f>
        <v>7.14</v>
      </c>
      <c r="O181" s="11">
        <f>VLOOKUP(B181,ASSET!B:P,8,FALSE)</f>
        <v>86893000</v>
      </c>
      <c r="P181" s="11">
        <f>VLOOKUP(B181,MCAP!B:P,8,FALSE)</f>
        <v>23625341</v>
      </c>
      <c r="Q181" s="11">
        <f>VLOOKUP(B181,MB!B:O,8,FALSE)</f>
        <v>0.94</v>
      </c>
    </row>
    <row r="182" spans="1:17" x14ac:dyDescent="0.3">
      <c r="A182" s="20" t="s">
        <v>75</v>
      </c>
      <c r="B182" s="20">
        <v>912278</v>
      </c>
      <c r="C182" s="21">
        <f>VLOOKUP(B182,'[2]ESGC PORTFOLIO'!B:M,$C$2,FALSE)</f>
        <v>35.582407219973</v>
      </c>
      <c r="D182" s="21" t="str">
        <f t="shared" si="6"/>
        <v>C</v>
      </c>
      <c r="E182" s="21">
        <f>VLOOKUP(B182,ESG!A:M,$E$2,FALSE)</f>
        <v>60.8314811066126</v>
      </c>
      <c r="F182" s="11" t="b">
        <f t="shared" si="7"/>
        <v>0</v>
      </c>
      <c r="G182" s="23" t="str">
        <f t="shared" si="8"/>
        <v>B</v>
      </c>
      <c r="H182" s="11">
        <f>VLOOKUP(B182,NI!C:P,8,FALSE)</f>
        <v>1327000</v>
      </c>
      <c r="I182" s="11">
        <f>VLOOKUP(B182,EBITDA!B:O,8,FALSE)</f>
        <v>2515000</v>
      </c>
      <c r="J182" s="11">
        <f>VLOOKUP(B182,EQIT!B:O,8,FALSE)</f>
        <v>7627000</v>
      </c>
      <c r="K182" s="11">
        <f>VLOOKUP(B182,DEBT!B:O,8,FALSE)</f>
        <v>5094000</v>
      </c>
      <c r="L182" s="11">
        <f>VLOOKUP(B182,REV!B:O,8,FALSE)</f>
        <v>22024000</v>
      </c>
      <c r="M182" s="11">
        <f>VLOOKUP(B182,RoA!B:O,8,FALSE)</f>
        <v>3.06</v>
      </c>
      <c r="N182" s="11">
        <f>VLOOKUP(B182,RoE!B:O,8,FALSE)</f>
        <v>19.28</v>
      </c>
      <c r="O182" s="11">
        <f>VLOOKUP(B182,ASSET!B:P,8,FALSE)</f>
        <v>50415000</v>
      </c>
      <c r="P182" s="11">
        <f>VLOOKUP(B182,MCAP!B:P,8,FALSE)</f>
        <v>11992386</v>
      </c>
      <c r="Q182" s="11">
        <f>VLOOKUP(B182,MB!B:O,8,FALSE)</f>
        <v>1.62</v>
      </c>
    </row>
    <row r="183" spans="1:17" x14ac:dyDescent="0.3">
      <c r="A183" s="20" t="s">
        <v>78</v>
      </c>
      <c r="B183" s="20">
        <v>944777</v>
      </c>
      <c r="C183" s="21">
        <f>VLOOKUP(B183,'[2]ESGC PORTFOLIO'!B:M,$C$2,FALSE)</f>
        <v>40.230008369904503</v>
      </c>
      <c r="D183" s="21" t="str">
        <f t="shared" si="6"/>
        <v>C</v>
      </c>
      <c r="E183" s="21">
        <f>VLOOKUP(B183,ESG!A:M,$E$2,FALSE)</f>
        <v>65.242625435461207</v>
      </c>
      <c r="F183" s="11" t="b">
        <f t="shared" si="7"/>
        <v>0</v>
      </c>
      <c r="G183" s="23" t="str">
        <f t="shared" si="8"/>
        <v>B</v>
      </c>
      <c r="H183" s="11">
        <f>VLOOKUP(B183,NI!C:P,8,FALSE)</f>
        <v>245892</v>
      </c>
      <c r="I183" s="11">
        <f>VLOOKUP(B183,EBITDA!B:O,8,FALSE)</f>
        <v>635840</v>
      </c>
      <c r="J183" s="11">
        <f>VLOOKUP(B183,EQIT!B:O,8,FALSE)</f>
        <v>2302649</v>
      </c>
      <c r="K183" s="11">
        <f>VLOOKUP(B183,DEBT!B:O,8,FALSE)</f>
        <v>1286125</v>
      </c>
      <c r="L183" s="11">
        <f>VLOOKUP(B183,REV!B:O,8,FALSE)</f>
        <v>3810384</v>
      </c>
      <c r="M183" s="11">
        <f>VLOOKUP(B183,RoA!B:O,8,FALSE)</f>
        <v>6.69</v>
      </c>
      <c r="N183" s="11">
        <f>VLOOKUP(B183,RoE!B:O,8,FALSE)</f>
        <v>10.17</v>
      </c>
      <c r="O183" s="11">
        <f>VLOOKUP(B183,ASSET!B:P,8,FALSE)</f>
        <v>4351940</v>
      </c>
      <c r="P183" s="11">
        <f>VLOOKUP(B183,MCAP!B:P,8,FALSE)</f>
        <v>4789295</v>
      </c>
      <c r="Q183" s="11">
        <f>VLOOKUP(B183,MB!B:O,8,FALSE)</f>
        <v>1.89</v>
      </c>
    </row>
    <row r="184" spans="1:17" x14ac:dyDescent="0.3">
      <c r="A184" s="20" t="s">
        <v>87</v>
      </c>
      <c r="B184" s="20">
        <v>981550</v>
      </c>
      <c r="C184" s="21">
        <f>VLOOKUP(B184,'[2]ESGC PORTFOLIO'!B:M,$C$2,FALSE)</f>
        <v>29.259661596060798</v>
      </c>
      <c r="D184" s="21" t="str">
        <f t="shared" si="6"/>
        <v>C</v>
      </c>
      <c r="E184" s="21">
        <f>VLOOKUP(B184,ESG!A:M,$E$2,FALSE)</f>
        <v>56.972931439544197</v>
      </c>
      <c r="F184" s="11" t="b">
        <f t="shared" si="7"/>
        <v>0</v>
      </c>
      <c r="G184" s="23" t="str">
        <f t="shared" si="8"/>
        <v>B</v>
      </c>
      <c r="H184" s="11">
        <f>VLOOKUP(B184,NI!C:P,8,FALSE)</f>
        <v>4160000</v>
      </c>
      <c r="I184" s="11">
        <f>VLOOKUP(B184,EBITDA!B:O,8,FALSE)</f>
        <v>18383000</v>
      </c>
      <c r="J184" s="11">
        <f>VLOOKUP(B184,EQIT!B:O,8,FALSE)</f>
        <v>47274000</v>
      </c>
      <c r="K184" s="11">
        <f>VLOOKUP(B184,DEBT!B:O,8,FALSE)</f>
        <v>39309000</v>
      </c>
      <c r="L184" s="11">
        <f>VLOOKUP(B184,REV!B:O,8,FALSE)</f>
        <v>55842000</v>
      </c>
      <c r="M184" s="11">
        <f>VLOOKUP(B184,RoA!B:O,8,FALSE)</f>
        <v>4.1900000000000004</v>
      </c>
      <c r="N184" s="11">
        <f>VLOOKUP(B184,RoE!B:O,8,FALSE)</f>
        <v>9.08</v>
      </c>
      <c r="O184" s="11">
        <f>VLOOKUP(B184,ASSET!B:P,8,FALSE)</f>
        <v>157818000</v>
      </c>
      <c r="P184" s="11">
        <f>VLOOKUP(B184,MCAP!B:P,8,FALSE)</f>
        <v>64157688</v>
      </c>
      <c r="Q184" s="11">
        <f>VLOOKUP(B184,MB!B:O,8,FALSE)</f>
        <v>1.3</v>
      </c>
    </row>
    <row r="185" spans="1:17" x14ac:dyDescent="0.3">
      <c r="A185" s="20" t="s">
        <v>95</v>
      </c>
      <c r="B185" s="20">
        <v>312385</v>
      </c>
      <c r="C185" s="21">
        <f>VLOOKUP(B185,'[2]ESGC PORTFOLIO'!B:M,$C$2,FALSE)</f>
        <v>36.584152689415802</v>
      </c>
      <c r="D185" s="21" t="str">
        <f t="shared" si="6"/>
        <v>C</v>
      </c>
      <c r="E185" s="21">
        <f>VLOOKUP(B185,ESG!A:M,$E$2,FALSE)</f>
        <v>57.096876807403099</v>
      </c>
      <c r="F185" s="11" t="b">
        <f t="shared" si="7"/>
        <v>0</v>
      </c>
      <c r="G185" s="23" t="str">
        <f t="shared" si="8"/>
        <v>B</v>
      </c>
      <c r="H185" s="11">
        <f>VLOOKUP(B185,NI!C:P,8,FALSE)</f>
        <v>1463000</v>
      </c>
      <c r="I185" s="11">
        <f>VLOOKUP(B185,EBITDA!B:O,8,FALSE)</f>
        <v>3354000</v>
      </c>
      <c r="J185" s="11">
        <f>VLOOKUP(B185,EQIT!B:O,8,FALSE)</f>
        <v>12002000</v>
      </c>
      <c r="K185" s="11">
        <f>VLOOKUP(B185,DEBT!B:O,8,FALSE)</f>
        <v>2322000</v>
      </c>
      <c r="L185" s="11">
        <f>VLOOKUP(B185,REV!B:O,8,FALSE)</f>
        <v>88915000</v>
      </c>
      <c r="M185" s="11">
        <f>VLOOKUP(B185,RoA!B:O,8,FALSE)</f>
        <v>6.09</v>
      </c>
      <c r="N185" s="11">
        <f>VLOOKUP(B185,RoE!B:O,8,FALSE)</f>
        <v>12.82</v>
      </c>
      <c r="O185" s="11">
        <f>VLOOKUP(B185,ASSET!B:P,8,FALSE)</f>
        <v>26708000</v>
      </c>
      <c r="P185" s="11">
        <f>VLOOKUP(B185,MCAP!B:P,8,FALSE)</f>
        <v>36183043</v>
      </c>
      <c r="Q185" s="11">
        <f>VLOOKUP(B185,MB!B:O,8,FALSE)</f>
        <v>3.01</v>
      </c>
    </row>
    <row r="186" spans="1:17" x14ac:dyDescent="0.3">
      <c r="A186" s="20" t="s">
        <v>97</v>
      </c>
      <c r="B186" s="20">
        <v>993189</v>
      </c>
      <c r="C186" s="21">
        <f>VLOOKUP(B186,'[2]ESGC PORTFOLIO'!B:M,$C$2,FALSE)</f>
        <v>35.517453291962497</v>
      </c>
      <c r="D186" s="21" t="str">
        <f t="shared" si="6"/>
        <v>C</v>
      </c>
      <c r="E186" s="21">
        <f>VLOOKUP(B186,ESG!A:M,$E$2,FALSE)</f>
        <v>67.756218059334898</v>
      </c>
      <c r="F186" s="11" t="b">
        <f t="shared" si="7"/>
        <v>0</v>
      </c>
      <c r="G186" s="23" t="str">
        <f t="shared" si="8"/>
        <v>B</v>
      </c>
      <c r="H186" s="11">
        <f>VLOOKUP(B186,NI!C:P,8,FALSE)</f>
        <v>1823000</v>
      </c>
      <c r="I186" s="11">
        <f>VLOOKUP(B186,EBITDA!B:O,8,FALSE)</f>
        <v>4416000</v>
      </c>
      <c r="J186" s="11">
        <f>VLOOKUP(B186,EQIT!B:O,8,FALSE)</f>
        <v>8455000</v>
      </c>
      <c r="K186" s="11">
        <f>VLOOKUP(B186,DEBT!B:O,8,FALSE)</f>
        <v>9241000</v>
      </c>
      <c r="L186" s="11">
        <f>VLOOKUP(B186,REV!B:O,8,FALSE)</f>
        <v>11743000</v>
      </c>
      <c r="M186" s="11">
        <f>VLOOKUP(B186,RoA!B:O,8,FALSE)</f>
        <v>7.57</v>
      </c>
      <c r="N186" s="11">
        <f>VLOOKUP(B186,RoE!B:O,8,FALSE)</f>
        <v>21.27</v>
      </c>
      <c r="O186" s="11">
        <f>VLOOKUP(B186,ASSET!B:P,8,FALSE)</f>
        <v>29473000</v>
      </c>
      <c r="P186" s="11">
        <f>VLOOKUP(B186,MCAP!B:P,8,FALSE)</f>
        <v>22095250</v>
      </c>
      <c r="Q186" s="11">
        <f>VLOOKUP(B186,MB!B:O,8,FALSE)</f>
        <v>2.62</v>
      </c>
    </row>
    <row r="187" spans="1:17" x14ac:dyDescent="0.3">
      <c r="A187" s="20" t="s">
        <v>112</v>
      </c>
      <c r="B187" s="20">
        <v>905214</v>
      </c>
      <c r="C187" s="21">
        <f>VLOOKUP(B187,'[2]ESGC PORTFOLIO'!B:M,$C$2,FALSE)</f>
        <v>37.0046934177876</v>
      </c>
      <c r="D187" s="21" t="str">
        <f t="shared" si="6"/>
        <v>C</v>
      </c>
      <c r="E187" s="21">
        <f>VLOOKUP(B187,ESG!A:M,$E$2,FALSE)</f>
        <v>64.735193287188096</v>
      </c>
      <c r="F187" s="11" t="b">
        <f t="shared" si="7"/>
        <v>0</v>
      </c>
      <c r="G187" s="23" t="str">
        <f t="shared" si="8"/>
        <v>B</v>
      </c>
      <c r="H187" s="11">
        <f>VLOOKUP(B187,NI!C:P,8,FALSE)</f>
        <v>711000</v>
      </c>
      <c r="I187" s="11">
        <f>VLOOKUP(B187,EBITDA!B:O,8,FALSE)</f>
        <v>2476000</v>
      </c>
      <c r="J187" s="11">
        <f>VLOOKUP(B187,EQIT!B:O,8,FALSE)</f>
        <v>7009000</v>
      </c>
      <c r="K187" s="11">
        <f>VLOOKUP(B187,DEBT!B:O,8,FALSE)</f>
        <v>8132000</v>
      </c>
      <c r="L187" s="11">
        <f>VLOOKUP(B187,REV!B:O,8,FALSE)</f>
        <v>8717000</v>
      </c>
      <c r="M187" s="11">
        <f>VLOOKUP(B187,RoA!B:O,8,FALSE)</f>
        <v>4.05</v>
      </c>
      <c r="N187" s="11">
        <f>VLOOKUP(B187,RoE!B:O,8,FALSE)</f>
        <v>10.36</v>
      </c>
      <c r="O187" s="11">
        <f>VLOOKUP(B187,ASSET!B:P,8,FALSE)</f>
        <v>26009000</v>
      </c>
      <c r="P187" s="11">
        <f>VLOOKUP(B187,MCAP!B:P,8,FALSE)</f>
        <v>9215515</v>
      </c>
      <c r="Q187" s="11">
        <f>VLOOKUP(B187,MB!B:O,8,FALSE)</f>
        <v>1.23</v>
      </c>
    </row>
    <row r="188" spans="1:17" x14ac:dyDescent="0.3">
      <c r="A188" s="20" t="s">
        <v>113</v>
      </c>
      <c r="B188" s="20">
        <v>904383</v>
      </c>
      <c r="C188" s="21">
        <f>VLOOKUP(B188,'[2]ESGC PORTFOLIO'!B:M,$C$2,FALSE)</f>
        <v>34.054545677158103</v>
      </c>
      <c r="D188" s="21" t="str">
        <f t="shared" si="6"/>
        <v>C</v>
      </c>
      <c r="E188" s="21">
        <f>VLOOKUP(B188,ESG!A:M,$E$2,FALSE)</f>
        <v>67.705865547864704</v>
      </c>
      <c r="F188" s="11" t="b">
        <f t="shared" si="7"/>
        <v>0</v>
      </c>
      <c r="G188" s="23" t="str">
        <f t="shared" si="8"/>
        <v>B</v>
      </c>
      <c r="H188" s="11">
        <f>VLOOKUP(B188,NI!C:P,8,FALSE)</f>
        <v>1706000</v>
      </c>
      <c r="I188" s="11">
        <f>VLOOKUP(B188,EBITDA!B:O,8,FALSE)</f>
        <v>5185000</v>
      </c>
      <c r="J188" s="11">
        <f>VLOOKUP(B188,EQIT!B:O,8,FALSE)</f>
        <v>22772000</v>
      </c>
      <c r="K188" s="11">
        <f>VLOOKUP(B188,DEBT!B:O,8,FALSE)</f>
        <v>21000000</v>
      </c>
      <c r="L188" s="11">
        <f>VLOOKUP(B188,REV!B:O,8,FALSE)</f>
        <v>14529000</v>
      </c>
      <c r="M188" s="11">
        <f>VLOOKUP(B188,RoA!B:O,8,FALSE)</f>
        <v>3.72</v>
      </c>
      <c r="N188" s="11">
        <f>VLOOKUP(B188,RoE!B:O,8,FALSE)</f>
        <v>7.53</v>
      </c>
      <c r="O188" s="11">
        <f>VLOOKUP(B188,ASSET!B:P,8,FALSE)</f>
        <v>62526000</v>
      </c>
      <c r="P188" s="11">
        <f>VLOOKUP(B188,MCAP!B:P,8,FALSE)</f>
        <v>29392000</v>
      </c>
      <c r="Q188" s="11">
        <f>VLOOKUP(B188,MB!B:O,8,FALSE)</f>
        <v>1.1499999999999999</v>
      </c>
    </row>
    <row r="189" spans="1:17" x14ac:dyDescent="0.3">
      <c r="A189" s="20" t="s">
        <v>118</v>
      </c>
      <c r="B189" s="20">
        <v>903749</v>
      </c>
      <c r="C189" s="21">
        <f>VLOOKUP(B189,'[2]ESGC PORTFOLIO'!B:M,$C$2,FALSE)</f>
        <v>33.610502577319501</v>
      </c>
      <c r="D189" s="21" t="str">
        <f t="shared" si="6"/>
        <v>C</v>
      </c>
      <c r="E189" s="21">
        <f>VLOOKUP(B189,ESG!A:M,$E$2,FALSE)</f>
        <v>64.385953608247405</v>
      </c>
      <c r="F189" s="11" t="b">
        <f t="shared" si="7"/>
        <v>0</v>
      </c>
      <c r="G189" s="23" t="str">
        <f t="shared" si="8"/>
        <v>B</v>
      </c>
      <c r="H189" s="11">
        <f>VLOOKUP(B189,NI!C:P,8,FALSE)</f>
        <v>1350000</v>
      </c>
      <c r="I189" s="11">
        <f>VLOOKUP(B189,EBITDA!B:O,8,FALSE)</f>
        <v>2227000</v>
      </c>
      <c r="J189" s="11">
        <f>VLOOKUP(B189,EQIT!B:O,8,FALSE)</f>
        <v>7469000</v>
      </c>
      <c r="K189" s="11">
        <f>VLOOKUP(B189,DEBT!B:O,8,FALSE)</f>
        <v>3773000</v>
      </c>
      <c r="L189" s="11">
        <f>VLOOKUP(B189,REV!B:O,8,FALSE)</f>
        <v>16049000</v>
      </c>
      <c r="M189" s="11">
        <f>VLOOKUP(B189,RoA!B:O,8,FALSE)</f>
        <v>8.65</v>
      </c>
      <c r="N189" s="11">
        <f>VLOOKUP(B189,RoE!B:O,8,FALSE)</f>
        <v>18.21</v>
      </c>
      <c r="O189" s="11">
        <f>VLOOKUP(B189,ASSET!B:P,8,FALSE)</f>
        <v>16739000</v>
      </c>
      <c r="P189" s="11">
        <f>VLOOKUP(B189,MCAP!B:P,8,FALSE)</f>
        <v>14556432</v>
      </c>
      <c r="Q189" s="11">
        <f>VLOOKUP(B189,MB!B:O,8,FALSE)</f>
        <v>1.76</v>
      </c>
    </row>
    <row r="190" spans="1:17" x14ac:dyDescent="0.3">
      <c r="A190" s="20" t="s">
        <v>119</v>
      </c>
      <c r="B190" s="20">
        <v>687609</v>
      </c>
      <c r="C190" s="21">
        <f>VLOOKUP(B190,'[2]ESGC PORTFOLIO'!B:M,$C$2,FALSE)</f>
        <v>33.585648471310797</v>
      </c>
      <c r="D190" s="21" t="str">
        <f t="shared" si="6"/>
        <v>C</v>
      </c>
      <c r="E190" s="21">
        <f>VLOOKUP(B190,ESG!A:M,$E$2,FALSE)</f>
        <v>63.723021080552797</v>
      </c>
      <c r="F190" s="11" t="b">
        <f t="shared" si="7"/>
        <v>0</v>
      </c>
      <c r="G190" s="23" t="str">
        <f t="shared" si="8"/>
        <v>B</v>
      </c>
      <c r="H190" s="11">
        <f>VLOOKUP(B190,NI!C:P,8,FALSE)</f>
        <v>3229387</v>
      </c>
      <c r="I190" s="11">
        <f>VLOOKUP(B190,EBITDA!B:O,8,FALSE)</f>
        <v>4875029</v>
      </c>
      <c r="J190" s="11">
        <f>VLOOKUP(B190,EQIT!B:O,8,FALSE)</f>
        <v>17929879</v>
      </c>
      <c r="K190" s="11">
        <f>VLOOKUP(B190,DEBT!B:O,8,FALSE)</f>
        <v>2089648</v>
      </c>
      <c r="L190" s="11">
        <f>VLOOKUP(B190,REV!B:O,8,FALSE)</f>
        <v>11677517</v>
      </c>
      <c r="M190" s="11">
        <f>VLOOKUP(B190,RoA!B:O,8,FALSE)</f>
        <v>13.16</v>
      </c>
      <c r="N190" s="11">
        <f>VLOOKUP(B190,RoE!B:O,8,FALSE)</f>
        <v>19.440000000000001</v>
      </c>
      <c r="O190" s="11">
        <f>VLOOKUP(B190,ASSET!B:P,8,FALSE)</f>
        <v>27320218</v>
      </c>
      <c r="P190" s="11">
        <f>VLOOKUP(B190,MCAP!B:P,8,FALSE)</f>
        <v>39019151</v>
      </c>
      <c r="Q190" s="11">
        <f>VLOOKUP(B190,MB!B:O,8,FALSE)</f>
        <v>2.35</v>
      </c>
    </row>
    <row r="191" spans="1:17" x14ac:dyDescent="0.3">
      <c r="A191" s="20" t="s">
        <v>122</v>
      </c>
      <c r="B191" s="20">
        <v>500320</v>
      </c>
      <c r="C191" s="21">
        <f>VLOOKUP(B191,'[2]ESGC PORTFOLIO'!B:M,$C$2,FALSE)</f>
        <v>31.9032894736842</v>
      </c>
      <c r="D191" s="21" t="str">
        <f t="shared" si="6"/>
        <v>C</v>
      </c>
      <c r="E191" s="21">
        <f>VLOOKUP(B191,ESG!A:M,$E$2,FALSE)</f>
        <v>53.806578947368401</v>
      </c>
      <c r="F191" s="11" t="b">
        <f t="shared" si="7"/>
        <v>0</v>
      </c>
      <c r="G191" s="23" t="str">
        <f t="shared" si="8"/>
        <v>B</v>
      </c>
      <c r="H191" s="11">
        <f>VLOOKUP(B191,NI!C:P,8,FALSE)</f>
        <v>-276000</v>
      </c>
      <c r="I191" s="11">
        <f>VLOOKUP(B191,EBITDA!B:O,8,FALSE)</f>
        <v>-99000</v>
      </c>
      <c r="J191" s="11">
        <f>VLOOKUP(B191,EQIT!B:O,8,FALSE)</f>
        <v>2564000</v>
      </c>
      <c r="K191" s="11">
        <f>VLOOKUP(B191,DEBT!B:O,8,FALSE)</f>
        <v>0</v>
      </c>
      <c r="L191" s="11">
        <f>VLOOKUP(B191,REV!B:O,8,FALSE)</f>
        <v>3589000</v>
      </c>
      <c r="M191" s="11">
        <f>VLOOKUP(B191,RoA!B:O,8,FALSE)</f>
        <v>-5.83</v>
      </c>
      <c r="N191" s="11">
        <f>VLOOKUP(B191,RoE!B:O,8,FALSE)</f>
        <v>-10.43</v>
      </c>
      <c r="O191" s="11">
        <f>VLOOKUP(B191,ASSET!B:P,8,FALSE)</f>
        <v>4879000</v>
      </c>
      <c r="P191" s="11">
        <f>VLOOKUP(B191,MCAP!B:P,8,FALSE)</f>
        <v>6850818</v>
      </c>
      <c r="Q191" s="11">
        <f>VLOOKUP(B191,MB!B:O,8,FALSE)</f>
        <v>3.07</v>
      </c>
    </row>
    <row r="192" spans="1:17" x14ac:dyDescent="0.3">
      <c r="A192" s="20" t="s">
        <v>125</v>
      </c>
      <c r="B192" s="20">
        <v>902306</v>
      </c>
      <c r="C192" s="21">
        <f>VLOOKUP(B192,'[2]ESGC PORTFOLIO'!B:M,$C$2,FALSE)</f>
        <v>33.392737038004398</v>
      </c>
      <c r="D192" s="21" t="str">
        <f t="shared" si="6"/>
        <v>C</v>
      </c>
      <c r="E192" s="21">
        <f>VLOOKUP(B192,ESG!A:M,$E$2,FALSE)</f>
        <v>57.5112805276217</v>
      </c>
      <c r="F192" s="11" t="b">
        <f t="shared" si="7"/>
        <v>0</v>
      </c>
      <c r="G192" s="23" t="str">
        <f t="shared" si="8"/>
        <v>B</v>
      </c>
      <c r="H192" s="11">
        <f>VLOOKUP(B192,NI!C:P,8,FALSE)</f>
        <v>1346439</v>
      </c>
      <c r="I192" s="11">
        <f>VLOOKUP(B192,EBITDA!B:O,8,FALSE)</f>
        <v>3828412</v>
      </c>
      <c r="J192" s="11">
        <f>VLOOKUP(B192,EQIT!B:O,8,FALSE)</f>
        <v>8961270</v>
      </c>
      <c r="K192" s="11">
        <f>VLOOKUP(B192,DEBT!B:O,8,FALSE)</f>
        <v>12386829</v>
      </c>
      <c r="L192" s="11">
        <f>VLOOKUP(B192,REV!B:O,8,FALSE)</f>
        <v>11050073</v>
      </c>
      <c r="M192" s="11">
        <f>VLOOKUP(B192,RoA!B:O,8,FALSE)</f>
        <v>4.1500000000000004</v>
      </c>
      <c r="N192" s="11">
        <f>VLOOKUP(B192,RoE!B:O,8,FALSE)</f>
        <v>15.43</v>
      </c>
      <c r="O192" s="11">
        <f>VLOOKUP(B192,ASSET!B:P,8,FALSE)</f>
        <v>40682696</v>
      </c>
      <c r="P192" s="11">
        <f>VLOOKUP(B192,MCAP!B:P,8,FALSE)</f>
        <v>12882791</v>
      </c>
      <c r="Q192" s="11">
        <f>VLOOKUP(B192,MB!B:O,8,FALSE)</f>
        <v>1.32</v>
      </c>
    </row>
    <row r="193" spans="1:17" x14ac:dyDescent="0.3">
      <c r="A193" s="20" t="s">
        <v>139</v>
      </c>
      <c r="B193" s="20">
        <v>997198</v>
      </c>
      <c r="C193" s="21">
        <f>VLOOKUP(B193,'[2]ESGC PORTFOLIO'!B:M,$C$2,FALSE)</f>
        <v>32.668372288655902</v>
      </c>
      <c r="D193" s="21" t="str">
        <f t="shared" si="6"/>
        <v>C</v>
      </c>
      <c r="E193" s="21">
        <f>VLOOKUP(B193,ESG!A:M,$E$2,FALSE)</f>
        <v>60.535420074000598</v>
      </c>
      <c r="F193" s="11" t="b">
        <f t="shared" si="7"/>
        <v>0</v>
      </c>
      <c r="G193" s="23" t="str">
        <f t="shared" si="8"/>
        <v>B</v>
      </c>
      <c r="H193" s="11">
        <f>VLOOKUP(B193,NI!C:P,8,FALSE)</f>
        <v>1088000</v>
      </c>
      <c r="I193" s="11">
        <f>VLOOKUP(B193,EBITDA!B:O,8,FALSE)</f>
        <v>2360000</v>
      </c>
      <c r="J193" s="11">
        <f>VLOOKUP(B193,EQIT!B:O,8,FALSE)</f>
        <v>12790000</v>
      </c>
      <c r="K193" s="11">
        <f>VLOOKUP(B193,DEBT!B:O,8,FALSE)</f>
        <v>13267000</v>
      </c>
      <c r="L193" s="11">
        <f>VLOOKUP(B193,REV!B:O,8,FALSE)</f>
        <v>6204000</v>
      </c>
      <c r="M193" s="11">
        <f>VLOOKUP(B193,RoA!B:O,8,FALSE)</f>
        <v>1.31</v>
      </c>
      <c r="N193" s="11">
        <f>VLOOKUP(B193,RoE!B:O,8,FALSE)</f>
        <v>9.4499999999999993</v>
      </c>
      <c r="O193" s="11">
        <f>VLOOKUP(B193,ASSET!B:P,8,FALSE)</f>
        <v>116967000</v>
      </c>
      <c r="P193" s="11">
        <f>VLOOKUP(B193,MCAP!B:P,8,FALSE)</f>
        <v>11699912</v>
      </c>
      <c r="Q193" s="11">
        <f>VLOOKUP(B193,MB!B:O,8,FALSE)</f>
        <v>0.75</v>
      </c>
    </row>
    <row r="194" spans="1:17" x14ac:dyDescent="0.3">
      <c r="A194" s="20" t="s">
        <v>143</v>
      </c>
      <c r="B194" s="20">
        <v>902230</v>
      </c>
      <c r="C194" s="21">
        <f>VLOOKUP(B194,'[2]ESGC PORTFOLIO'!B:M,$C$2,FALSE)</f>
        <v>34.650855478507999</v>
      </c>
      <c r="D194" s="21" t="str">
        <f t="shared" si="6"/>
        <v>C</v>
      </c>
      <c r="E194" s="21">
        <f>VLOOKUP(B194,ESG!A:M,$E$2,FALSE)</f>
        <v>68.769796063399099</v>
      </c>
      <c r="F194" s="11" t="b">
        <f t="shared" si="7"/>
        <v>0</v>
      </c>
      <c r="G194" s="23" t="str">
        <f t="shared" si="8"/>
        <v>B</v>
      </c>
      <c r="H194" s="11">
        <f>VLOOKUP(B194,NI!C:P,8,FALSE)</f>
        <v>20213000</v>
      </c>
      <c r="I194" s="11">
        <f>VLOOKUP(B194,EBITDA!B:O,8,FALSE)</f>
        <v>18205000</v>
      </c>
      <c r="J194" s="11">
        <f>VLOOKUP(B194,EQIT!B:O,8,FALSE)</f>
        <v>15028000</v>
      </c>
      <c r="K194" s="11">
        <f>VLOOKUP(B194,DEBT!B:O,8,FALSE)</f>
        <v>99689000</v>
      </c>
      <c r="L194" s="11">
        <f>VLOOKUP(B194,REV!B:O,8,FALSE)</f>
        <v>136264000</v>
      </c>
      <c r="M194" s="11">
        <f>VLOOKUP(B194,RoA!B:O,8,FALSE)</f>
        <v>14.15</v>
      </c>
      <c r="N194" s="11">
        <f>VLOOKUP(B194,RoE!B:O,8,FALSE)</f>
        <v>281.62</v>
      </c>
      <c r="O194" s="11">
        <f>VLOOKUP(B194,ASSET!B:P,8,FALSE)</f>
        <v>165014000</v>
      </c>
      <c r="P194" s="11">
        <f>VLOOKUP(B194,MCAP!B:P,8,FALSE)</f>
        <v>40896036</v>
      </c>
      <c r="Q194" s="11">
        <f>VLOOKUP(B194,MB!B:O,8,FALSE)</f>
        <v>2.63</v>
      </c>
    </row>
    <row r="195" spans="1:17" x14ac:dyDescent="0.3">
      <c r="A195" s="20" t="s">
        <v>148</v>
      </c>
      <c r="B195" s="20">
        <v>907652</v>
      </c>
      <c r="C195" s="21">
        <f>VLOOKUP(B195,'[2]ESGC PORTFOLIO'!B:M,$C$2,FALSE)</f>
        <v>38.537913292847499</v>
      </c>
      <c r="D195" s="21" t="str">
        <f t="shared" ref="D195:D258" si="9">IF(C195&gt;75,"A",IF(C195&gt;50,"B",IF(C195&gt;25,"C","D")))</f>
        <v>C</v>
      </c>
      <c r="E195" s="21">
        <f>VLOOKUP(B195,ESG!A:M,$E$2,FALSE)</f>
        <v>52.716852226720597</v>
      </c>
      <c r="F195" s="11" t="b">
        <f t="shared" ref="F195:F258" si="10">C195=E195</f>
        <v>0</v>
      </c>
      <c r="G195" s="23" t="str">
        <f t="shared" ref="G195:G258" si="11">IF(E195&gt;75,"A",IF(E195&gt;50,"B",IF(E195&gt;25,"C","D")))</f>
        <v>B</v>
      </c>
      <c r="H195" s="11">
        <f>VLOOKUP(B195,NI!C:P,8,FALSE)</f>
        <v>2526000</v>
      </c>
      <c r="I195" s="11">
        <f>VLOOKUP(B195,EBITDA!B:O,8,FALSE)</f>
        <v>4465000</v>
      </c>
      <c r="J195" s="11">
        <f>VLOOKUP(B195,EQIT!B:O,8,FALSE)</f>
        <v>13232000</v>
      </c>
      <c r="K195" s="11">
        <f>VLOOKUP(B195,DEBT!B:O,8,FALSE)</f>
        <v>3930000</v>
      </c>
      <c r="L195" s="11">
        <f>VLOOKUP(B195,REV!B:O,8,FALSE)</f>
        <v>32677000</v>
      </c>
      <c r="M195" s="11">
        <f>VLOOKUP(B195,RoA!B:O,8,FALSE)</f>
        <v>7.87</v>
      </c>
      <c r="N195" s="11">
        <f>VLOOKUP(B195,RoE!B:O,8,FALSE)</f>
        <v>19.03</v>
      </c>
      <c r="O195" s="11">
        <f>VLOOKUP(B195,ASSET!B:P,8,FALSE)</f>
        <v>34573000</v>
      </c>
      <c r="P195" s="11">
        <f>VLOOKUP(B195,MCAP!B:P,8,FALSE)</f>
        <v>23671040</v>
      </c>
      <c r="Q195" s="11">
        <f>VLOOKUP(B195,MB!B:O,8,FALSE)</f>
        <v>1.63</v>
      </c>
    </row>
    <row r="196" spans="1:17" x14ac:dyDescent="0.3">
      <c r="A196" s="20" t="s">
        <v>154</v>
      </c>
      <c r="B196" s="20">
        <v>696738</v>
      </c>
      <c r="C196" s="21">
        <f>VLOOKUP(B196,'[2]ESGC PORTFOLIO'!B:M,$C$2,FALSE)</f>
        <v>36.4438113557378</v>
      </c>
      <c r="D196" s="21" t="str">
        <f t="shared" si="9"/>
        <v>C</v>
      </c>
      <c r="E196" s="21">
        <f>VLOOKUP(B196,ESG!A:M,$E$2,FALSE)</f>
        <v>72.445144835369504</v>
      </c>
      <c r="F196" s="11" t="b">
        <f t="shared" si="10"/>
        <v>0</v>
      </c>
      <c r="G196" s="23" t="str">
        <f t="shared" si="11"/>
        <v>B</v>
      </c>
      <c r="H196" s="11">
        <f>VLOOKUP(B196,NI!C:P,8,FALSE)</f>
        <v>2510000</v>
      </c>
      <c r="I196" s="11">
        <f>VLOOKUP(B196,EBITDA!B:O,8,FALSE)</f>
        <v>14400000</v>
      </c>
      <c r="J196" s="11">
        <f>VLOOKUP(B196,EQIT!B:O,8,FALSE)</f>
        <v>67279000</v>
      </c>
      <c r="K196" s="11">
        <f>VLOOKUP(B196,DEBT!B:O,8,FALSE)</f>
        <v>511009000</v>
      </c>
      <c r="L196" s="11">
        <f>VLOOKUP(B196,REV!B:O,8,FALSE)</f>
        <v>36793000</v>
      </c>
      <c r="M196" s="11">
        <f>VLOOKUP(B196,RoA!B:O,8,FALSE)</f>
        <v>0.94</v>
      </c>
      <c r="N196" s="11">
        <f>VLOOKUP(B196,RoE!B:O,8,FALSE)</f>
        <v>3.68</v>
      </c>
      <c r="O196" s="11">
        <f>VLOOKUP(B196,ASSET!B:P,8,FALSE)</f>
        <v>918208000</v>
      </c>
      <c r="P196" s="11">
        <f>VLOOKUP(B196,MCAP!B:P,8,FALSE)</f>
        <v>43900832</v>
      </c>
      <c r="Q196" s="11">
        <f>VLOOKUP(B196,MB!B:O,8,FALSE)</f>
        <v>0.77</v>
      </c>
    </row>
    <row r="197" spans="1:17" x14ac:dyDescent="0.3">
      <c r="A197" s="20" t="s">
        <v>163</v>
      </c>
      <c r="B197" s="20">
        <v>905077</v>
      </c>
      <c r="C197" s="21">
        <f>VLOOKUP(B197,'[2]ESGC PORTFOLIO'!B:M,$C$2,FALSE)</f>
        <v>42.326261990735603</v>
      </c>
      <c r="D197" s="21" t="str">
        <f t="shared" si="9"/>
        <v>C</v>
      </c>
      <c r="E197" s="21">
        <f>VLOOKUP(B197,ESG!A:M,$E$2,FALSE)</f>
        <v>72.490361819309101</v>
      </c>
      <c r="F197" s="11" t="b">
        <f t="shared" si="10"/>
        <v>0</v>
      </c>
      <c r="G197" s="23" t="str">
        <f t="shared" si="11"/>
        <v>B</v>
      </c>
      <c r="H197" s="11">
        <f>VLOOKUP(B197,NI!C:P,8,FALSE)</f>
        <v>628962</v>
      </c>
      <c r="I197" s="11">
        <f>VLOOKUP(B197,EBITDA!B:O,8,FALSE)</f>
        <v>1272392</v>
      </c>
      <c r="J197" s="11">
        <f>VLOOKUP(B197,EQIT!B:O,8,FALSE)</f>
        <v>849022</v>
      </c>
      <c r="K197" s="11">
        <f>VLOOKUP(B197,DEBT!B:O,8,FALSE)</f>
        <v>1888173</v>
      </c>
      <c r="L197" s="11">
        <f>VLOOKUP(B197,REV!B:O,8,FALSE)</f>
        <v>6080788</v>
      </c>
      <c r="M197" s="11">
        <f>VLOOKUP(B197,RoA!B:O,8,FALSE)</f>
        <v>16</v>
      </c>
      <c r="N197" s="11">
        <f>VLOOKUP(B197,RoE!B:O,8,FALSE)</f>
        <v>71.83</v>
      </c>
      <c r="O197" s="11">
        <f>VLOOKUP(B197,ASSET!B:P,8,FALSE)</f>
        <v>4373655</v>
      </c>
      <c r="P197" s="11">
        <f>VLOOKUP(B197,MCAP!B:P,8,FALSE)</f>
        <v>13913222</v>
      </c>
      <c r="Q197" s="11">
        <f>VLOOKUP(B197,MB!B:O,8,FALSE)</f>
        <v>15.76</v>
      </c>
    </row>
    <row r="198" spans="1:17" x14ac:dyDescent="0.3">
      <c r="A198" s="20" t="s">
        <v>167</v>
      </c>
      <c r="B198" s="20">
        <v>906191</v>
      </c>
      <c r="C198" s="21">
        <f>VLOOKUP(B198,'[2]ESGC PORTFOLIO'!B:M,$C$2,FALSE)</f>
        <v>44.808620107962199</v>
      </c>
      <c r="D198" s="21" t="str">
        <f t="shared" si="9"/>
        <v>C</v>
      </c>
      <c r="E198" s="21">
        <f>VLOOKUP(B198,ESG!A:M,$E$2,FALSE)</f>
        <v>65.258265856950104</v>
      </c>
      <c r="F198" s="11" t="b">
        <f t="shared" si="10"/>
        <v>0</v>
      </c>
      <c r="G198" s="23" t="str">
        <f t="shared" si="11"/>
        <v>B</v>
      </c>
      <c r="H198" s="11">
        <f>VLOOKUP(B198,NI!C:P,8,FALSE)</f>
        <v>1889000</v>
      </c>
      <c r="I198" s="11">
        <f>VLOOKUP(B198,EBITDA!B:O,8,FALSE)</f>
        <v>3676000</v>
      </c>
      <c r="J198" s="11">
        <f>VLOOKUP(B198,EQIT!B:O,8,FALSE)</f>
        <v>10806000</v>
      </c>
      <c r="K198" s="11">
        <f>VLOOKUP(B198,DEBT!B:O,8,FALSE)</f>
        <v>7555000</v>
      </c>
      <c r="L198" s="11">
        <f>VLOOKUP(B198,REV!B:O,8,FALSE)</f>
        <v>36500000</v>
      </c>
      <c r="M198" s="11">
        <f>VLOOKUP(B198,RoA!B:O,8,FALSE)</f>
        <v>6.42</v>
      </c>
      <c r="N198" s="11">
        <f>VLOOKUP(B198,RoE!B:O,8,FALSE)</f>
        <v>19.25</v>
      </c>
      <c r="O198" s="11">
        <f>VLOOKUP(B198,ASSET!B:P,8,FALSE)</f>
        <v>37676000</v>
      </c>
      <c r="P198" s="11">
        <f>VLOOKUP(B198,MCAP!B:P,8,FALSE)</f>
        <v>42104945</v>
      </c>
      <c r="Q198" s="11">
        <f>VLOOKUP(B198,MB!B:O,8,FALSE)</f>
        <v>3.39</v>
      </c>
    </row>
    <row r="199" spans="1:17" x14ac:dyDescent="0.3">
      <c r="A199" s="20" t="s">
        <v>178</v>
      </c>
      <c r="B199" s="20">
        <v>904069</v>
      </c>
      <c r="C199" s="21">
        <f>VLOOKUP(B199,'[2]ESGC PORTFOLIO'!B:M,$C$2,FALSE)</f>
        <v>33.493646585108202</v>
      </c>
      <c r="D199" s="21" t="str">
        <f t="shared" si="9"/>
        <v>C</v>
      </c>
      <c r="E199" s="21">
        <f>VLOOKUP(B199,ESG!A:M,$E$2,FALSE)</f>
        <v>64.813380126738195</v>
      </c>
      <c r="F199" s="11" t="b">
        <f t="shared" si="10"/>
        <v>0</v>
      </c>
      <c r="G199" s="23" t="str">
        <f t="shared" si="11"/>
        <v>B</v>
      </c>
      <c r="H199" s="11">
        <f>VLOOKUP(B199,NI!C:P,8,FALSE)</f>
        <v>1341000</v>
      </c>
      <c r="I199" s="11">
        <f>VLOOKUP(B199,EBITDA!B:O,8,FALSE)</f>
        <v>3386000</v>
      </c>
      <c r="J199" s="11">
        <f>VLOOKUP(B199,EQIT!B:O,8,FALSE)</f>
        <v>6620000</v>
      </c>
      <c r="K199" s="11">
        <f>VLOOKUP(B199,DEBT!B:O,8,FALSE)</f>
        <v>9908000</v>
      </c>
      <c r="L199" s="11">
        <f>VLOOKUP(B199,REV!B:O,8,FALSE)</f>
        <v>26034000</v>
      </c>
      <c r="M199" s="11">
        <f>VLOOKUP(B199,RoA!B:O,8,FALSE)</f>
        <v>6.6</v>
      </c>
      <c r="N199" s="11">
        <f>VLOOKUP(B199,RoE!B:O,8,FALSE)</f>
        <v>19.93</v>
      </c>
      <c r="O199" s="11">
        <f>VLOOKUP(B199,ASSET!B:P,8,FALSE)</f>
        <v>26993000</v>
      </c>
      <c r="P199" s="11">
        <f>VLOOKUP(B199,MCAP!B:P,8,FALSE)</f>
        <v>12933750</v>
      </c>
      <c r="Q199" s="11">
        <f>VLOOKUP(B199,MB!B:O,8,FALSE)</f>
        <v>1.8</v>
      </c>
    </row>
    <row r="200" spans="1:17" x14ac:dyDescent="0.3">
      <c r="A200" s="20" t="s">
        <v>181</v>
      </c>
      <c r="B200" s="20" t="s">
        <v>366</v>
      </c>
      <c r="C200" s="21">
        <f>VLOOKUP(B200,'[2]ESGC PORTFOLIO'!B:M,$C$2,FALSE)</f>
        <v>39.355697704245202</v>
      </c>
      <c r="D200" s="21" t="str">
        <f t="shared" si="9"/>
        <v>C</v>
      </c>
      <c r="E200" s="21">
        <f>VLOOKUP(B200,ESG!A:M,$E$2,FALSE)</f>
        <v>65.879537001410796</v>
      </c>
      <c r="F200" s="11" t="b">
        <f t="shared" si="10"/>
        <v>0</v>
      </c>
      <c r="G200" s="23" t="str">
        <f t="shared" si="11"/>
        <v>B</v>
      </c>
      <c r="H200" s="11">
        <f>VLOOKUP(B200,NI!C:P,8,FALSE)</f>
        <v>729700</v>
      </c>
      <c r="I200" s="11">
        <f>VLOOKUP(B200,EBITDA!B:O,8,FALSE)</f>
        <v>1243800</v>
      </c>
      <c r="J200" s="11">
        <f>VLOOKUP(B200,EQIT!B:O,8,FALSE)</f>
        <v>8119100</v>
      </c>
      <c r="K200" s="11">
        <f>VLOOKUP(B200,DEBT!B:O,8,FALSE)</f>
        <v>6797600</v>
      </c>
      <c r="L200" s="11">
        <f>VLOOKUP(B200,REV!B:O,8,FALSE)</f>
        <v>4092200</v>
      </c>
      <c r="M200" s="11">
        <f>VLOOKUP(B200,RoA!B:O,8,FALSE)</f>
        <v>4.4800000000000004</v>
      </c>
      <c r="N200" s="11">
        <f>VLOOKUP(B200,RoE!B:O,8,FALSE)</f>
        <v>8.91</v>
      </c>
      <c r="O200" s="11">
        <f>VLOOKUP(B200,ASSET!B:P,8,FALSE)</f>
        <v>19347000</v>
      </c>
      <c r="P200" s="11">
        <f>VLOOKUP(B200,MCAP!B:P,8,FALSE)</f>
        <v>8767276</v>
      </c>
      <c r="Q200" s="11">
        <f>VLOOKUP(B200,MB!B:O,8,FALSE)</f>
        <v>0.99</v>
      </c>
    </row>
    <row r="201" spans="1:17" x14ac:dyDescent="0.3">
      <c r="A201" s="20" t="s">
        <v>187</v>
      </c>
      <c r="B201" s="20">
        <v>902242</v>
      </c>
      <c r="C201" s="21">
        <f>VLOOKUP(B201,'[2]ESGC PORTFOLIO'!B:M,$C$2,FALSE)</f>
        <v>36.2669358460466</v>
      </c>
      <c r="D201" s="21" t="str">
        <f t="shared" si="9"/>
        <v>C</v>
      </c>
      <c r="E201" s="21">
        <f>VLOOKUP(B201,ESG!A:M,$E$2,FALSE)</f>
        <v>71.7060571225567</v>
      </c>
      <c r="F201" s="11" t="b">
        <f t="shared" si="10"/>
        <v>0</v>
      </c>
      <c r="G201" s="23" t="str">
        <f t="shared" si="11"/>
        <v>B</v>
      </c>
      <c r="H201" s="11">
        <f>VLOOKUP(B201,NI!C:P,8,FALSE)</f>
        <v>17568000</v>
      </c>
      <c r="I201" s="11">
        <f>VLOOKUP(B201,EBITDA!B:O,8,FALSE)</f>
        <v>37115000</v>
      </c>
      <c r="J201" s="11">
        <f>VLOOKUP(B201,EQIT!B:O,8,FALSE)</f>
        <v>175773000</v>
      </c>
      <c r="K201" s="11">
        <f>VLOOKUP(B201,DEBT!B:O,8,FALSE)</f>
        <v>543846000</v>
      </c>
      <c r="L201" s="11">
        <f>VLOOKUP(B201,REV!B:O,8,FALSE)</f>
        <v>110914000</v>
      </c>
      <c r="M201" s="11">
        <f>VLOOKUP(B201,RoA!B:O,8,FALSE)</f>
        <v>1.01</v>
      </c>
      <c r="N201" s="11">
        <f>VLOOKUP(B201,RoE!B:O,8,FALSE)</f>
        <v>10.210000000000001</v>
      </c>
      <c r="O201" s="11">
        <f>VLOOKUP(B201,ASSET!B:P,8,FALSE)</f>
        <v>2265792000</v>
      </c>
      <c r="P201" s="11">
        <f>VLOOKUP(B201,MCAP!B:P,8,FALSE)</f>
        <v>125441966</v>
      </c>
      <c r="Q201" s="11">
        <f>VLOOKUP(B201,MB!B:O,8,FALSE)</f>
        <v>0.72</v>
      </c>
    </row>
    <row r="202" spans="1:17" x14ac:dyDescent="0.3">
      <c r="A202" s="20" t="s">
        <v>189</v>
      </c>
      <c r="B202" s="20">
        <v>905922</v>
      </c>
      <c r="C202" s="21">
        <f>VLOOKUP(B202,'[2]ESGC PORTFOLIO'!B:M,$C$2,FALSE)</f>
        <v>32.3046843655396</v>
      </c>
      <c r="D202" s="21" t="str">
        <f t="shared" si="9"/>
        <v>C</v>
      </c>
      <c r="E202" s="21">
        <f>VLOOKUP(B202,ESG!A:M,$E$2,FALSE)</f>
        <v>60.104864226574698</v>
      </c>
      <c r="F202" s="11" t="b">
        <f t="shared" si="10"/>
        <v>0</v>
      </c>
      <c r="G202" s="23" t="str">
        <f t="shared" si="11"/>
        <v>B</v>
      </c>
      <c r="H202" s="11">
        <f>VLOOKUP(B202,NI!C:P,8,FALSE)</f>
        <v>1231000</v>
      </c>
      <c r="I202" s="11">
        <f>VLOOKUP(B202,EBITDA!B:O,8,FALSE)</f>
        <v>2347000</v>
      </c>
      <c r="J202" s="11">
        <f>VLOOKUP(B202,EQIT!B:O,8,FALSE)</f>
        <v>1760000</v>
      </c>
      <c r="K202" s="11">
        <f>VLOOKUP(B202,DEBT!B:O,8,FALSE)</f>
        <v>6032000</v>
      </c>
      <c r="L202" s="11">
        <f>VLOOKUP(B202,REV!B:O,8,FALSE)</f>
        <v>13198000</v>
      </c>
      <c r="M202" s="11">
        <f>VLOOKUP(B202,RoA!B:O,8,FALSE)</f>
        <v>11.71</v>
      </c>
      <c r="N202" s="11">
        <f>VLOOKUP(B202,RoE!B:O,8,FALSE)</f>
        <v>62.84</v>
      </c>
      <c r="O202" s="11">
        <f>VLOOKUP(B202,ASSET!B:P,8,FALSE)</f>
        <v>11901000</v>
      </c>
      <c r="P202" s="11">
        <f>VLOOKUP(B202,MCAP!B:P,8,FALSE)</f>
        <v>18068741</v>
      </c>
      <c r="Q202" s="11">
        <f>VLOOKUP(B202,MB!B:O,8,FALSE)</f>
        <v>10.99</v>
      </c>
    </row>
    <row r="203" spans="1:17" x14ac:dyDescent="0.3">
      <c r="A203" s="20" t="s">
        <v>190</v>
      </c>
      <c r="B203" s="20">
        <v>916130</v>
      </c>
      <c r="C203" s="21">
        <f>VLOOKUP(B203,'[2]ESGC PORTFOLIO'!B:M,$C$2,FALSE)</f>
        <v>34.8424378971499</v>
      </c>
      <c r="D203" s="21" t="str">
        <f t="shared" si="9"/>
        <v>C</v>
      </c>
      <c r="E203" s="21">
        <f>VLOOKUP(B203,ESG!A:M,$E$2,FALSE)</f>
        <v>51.9696440062203</v>
      </c>
      <c r="F203" s="11" t="b">
        <f t="shared" si="10"/>
        <v>0</v>
      </c>
      <c r="G203" s="23" t="str">
        <f t="shared" si="11"/>
        <v>B</v>
      </c>
      <c r="H203" s="11">
        <f>VLOOKUP(B203,NI!C:P,8,FALSE)</f>
        <v>813000</v>
      </c>
      <c r="I203" s="11">
        <f>VLOOKUP(B203,EBITDA!B:O,8,FALSE)</f>
        <v>1827000</v>
      </c>
      <c r="J203" s="11">
        <f>VLOOKUP(B203,EQIT!B:O,8,FALSE)</f>
        <v>9614000</v>
      </c>
      <c r="K203" s="11">
        <f>VLOOKUP(B203,DEBT!B:O,8,FALSE)</f>
        <v>11568000</v>
      </c>
      <c r="L203" s="11">
        <f>VLOOKUP(B203,REV!B:O,8,FALSE)</f>
        <v>4672000</v>
      </c>
      <c r="M203" s="11">
        <f>VLOOKUP(B203,RoA!B:O,8,FALSE)</f>
        <v>1.18</v>
      </c>
      <c r="N203" s="11">
        <f>VLOOKUP(B203,RoE!B:O,8,FALSE)</f>
        <v>9.06</v>
      </c>
      <c r="O203" s="11">
        <f>VLOOKUP(B203,ASSET!B:P,8,FALSE)</f>
        <v>88693000</v>
      </c>
      <c r="P203" s="11">
        <f>VLOOKUP(B203,MCAP!B:P,8,FALSE)</f>
        <v>7328630</v>
      </c>
      <c r="Q203" s="11">
        <f>VLOOKUP(B203,MB!B:O,8,FALSE)</f>
        <v>0.63</v>
      </c>
    </row>
    <row r="204" spans="1:17" x14ac:dyDescent="0.3">
      <c r="A204" s="20" t="s">
        <v>194</v>
      </c>
      <c r="B204" s="20">
        <v>325849</v>
      </c>
      <c r="C204" s="21">
        <f>VLOOKUP(B204,'[2]ESGC PORTFOLIO'!B:M,$C$2,FALSE)</f>
        <v>49.750377830632701</v>
      </c>
      <c r="D204" s="21" t="str">
        <f t="shared" si="9"/>
        <v>C</v>
      </c>
      <c r="E204" s="21">
        <f>VLOOKUP(B204,ESG!A:M,$E$2,FALSE)</f>
        <v>68.548374708884594</v>
      </c>
      <c r="F204" s="11" t="b">
        <f t="shared" si="10"/>
        <v>0</v>
      </c>
      <c r="G204" s="23" t="str">
        <f t="shared" si="11"/>
        <v>B</v>
      </c>
      <c r="H204" s="11">
        <f>VLOOKUP(B204,NI!C:P,8,FALSE)</f>
        <v>1167000</v>
      </c>
      <c r="I204" s="11">
        <f>VLOOKUP(B204,EBITDA!B:O,8,FALSE)</f>
        <v>2940000</v>
      </c>
      <c r="J204" s="11">
        <f>VLOOKUP(B204,EQIT!B:O,8,FALSE)</f>
        <v>6508000</v>
      </c>
      <c r="K204" s="11">
        <f>VLOOKUP(B204,DEBT!B:O,8,FALSE)</f>
        <v>4244000</v>
      </c>
      <c r="L204" s="11">
        <f>VLOOKUP(B204,REV!B:O,8,FALSE)</f>
        <v>18804000</v>
      </c>
      <c r="M204" s="11">
        <f>VLOOKUP(B204,RoA!B:O,8,FALSE)</f>
        <v>9.43</v>
      </c>
      <c r="N204" s="11">
        <f>VLOOKUP(B204,RoE!B:O,8,FALSE)</f>
        <v>16.260000000000002</v>
      </c>
      <c r="O204" s="11">
        <f>VLOOKUP(B204,ASSET!B:P,8,FALSE)</f>
        <v>14094000</v>
      </c>
      <c r="P204" s="11">
        <f>VLOOKUP(B204,MCAP!B:P,8,FALSE)</f>
        <v>12189450</v>
      </c>
      <c r="Q204" s="11">
        <f>VLOOKUP(B204,MB!B:O,8,FALSE)</f>
        <v>1.94</v>
      </c>
    </row>
    <row r="205" spans="1:17" x14ac:dyDescent="0.3">
      <c r="A205" s="20" t="s">
        <v>195</v>
      </c>
      <c r="B205" s="20">
        <v>912134</v>
      </c>
      <c r="C205" s="21">
        <f>VLOOKUP(B205,'[2]ESGC PORTFOLIO'!B:M,$C$2,FALSE)</f>
        <v>33.848516949152497</v>
      </c>
      <c r="D205" s="21" t="str">
        <f t="shared" si="9"/>
        <v>C</v>
      </c>
      <c r="E205" s="21">
        <f>VLOOKUP(B205,ESG!A:M,$E$2,FALSE)</f>
        <v>64.307203389830505</v>
      </c>
      <c r="F205" s="11" t="b">
        <f t="shared" si="10"/>
        <v>0</v>
      </c>
      <c r="G205" s="23" t="str">
        <f t="shared" si="11"/>
        <v>B</v>
      </c>
      <c r="H205" s="11">
        <f>VLOOKUP(B205,NI!C:P,8,FALSE)</f>
        <v>598000</v>
      </c>
      <c r="I205" s="11">
        <f>VLOOKUP(B205,EBITDA!B:O,8,FALSE)</f>
        <v>2916000</v>
      </c>
      <c r="J205" s="11">
        <f>VLOOKUP(B205,EQIT!B:O,8,FALSE)</f>
        <v>3981000</v>
      </c>
      <c r="K205" s="11">
        <f>VLOOKUP(B205,DEBT!B:O,8,FALSE)</f>
        <v>8859000</v>
      </c>
      <c r="L205" s="11">
        <f>VLOOKUP(B205,REV!B:O,8,FALSE)</f>
        <v>90374000</v>
      </c>
      <c r="M205" s="11">
        <f>VLOOKUP(B205,RoA!B:O,8,FALSE)</f>
        <v>3.75</v>
      </c>
      <c r="N205" s="11">
        <f>VLOOKUP(B205,RoE!B:O,8,FALSE)</f>
        <v>12.89</v>
      </c>
      <c r="O205" s="11">
        <f>VLOOKUP(B205,ASSET!B:P,8,FALSE)</f>
        <v>23476000</v>
      </c>
      <c r="P205" s="11">
        <f>VLOOKUP(B205,MCAP!B:P,8,FALSE)</f>
        <v>13587420</v>
      </c>
      <c r="Q205" s="11">
        <f>VLOOKUP(B205,MB!B:O,8,FALSE)</f>
        <v>3.36</v>
      </c>
    </row>
    <row r="206" spans="1:17" x14ac:dyDescent="0.3">
      <c r="A206" s="20" t="s">
        <v>198</v>
      </c>
      <c r="B206" s="20">
        <v>152533</v>
      </c>
      <c r="C206" s="21">
        <f>VLOOKUP(B206,'[2]ESGC PORTFOLIO'!B:M,$C$2,FALSE)</f>
        <v>44.683830971659901</v>
      </c>
      <c r="D206" s="21" t="str">
        <f t="shared" si="9"/>
        <v>C</v>
      </c>
      <c r="E206" s="21">
        <f>VLOOKUP(B206,ESG!A:M,$E$2,FALSE)</f>
        <v>65.558138133796007</v>
      </c>
      <c r="F206" s="11" t="b">
        <f t="shared" si="10"/>
        <v>0</v>
      </c>
      <c r="G206" s="23" t="str">
        <f t="shared" si="11"/>
        <v>B</v>
      </c>
      <c r="H206" s="11">
        <f>VLOOKUP(B206,NI!C:P,8,FALSE)</f>
        <v>519700</v>
      </c>
      <c r="I206" s="11">
        <f>VLOOKUP(B206,EBITDA!B:O,8,FALSE)</f>
        <v>1175500</v>
      </c>
      <c r="J206" s="11">
        <f>VLOOKUP(B206,EQIT!B:O,8,FALSE)</f>
        <v>2503500</v>
      </c>
      <c r="K206" s="11">
        <f>VLOOKUP(B206,DEBT!B:O,8,FALSE)</f>
        <v>2221000</v>
      </c>
      <c r="L206" s="11">
        <f>VLOOKUP(B206,REV!B:O,8,FALSE)</f>
        <v>5542300</v>
      </c>
      <c r="M206" s="11">
        <f>VLOOKUP(B206,RoA!B:O,8,FALSE)</f>
        <v>9.36</v>
      </c>
      <c r="N206" s="11">
        <f>VLOOKUP(B206,RoE!B:O,8,FALSE)</f>
        <v>20.91</v>
      </c>
      <c r="O206" s="11">
        <f>VLOOKUP(B206,ASSET!B:P,8,FALSE)</f>
        <v>6136600</v>
      </c>
      <c r="P206" s="11">
        <f>VLOOKUP(B206,MCAP!B:P,8,FALSE)</f>
        <v>8407866</v>
      </c>
      <c r="Q206" s="11">
        <f>VLOOKUP(B206,MB!B:O,8,FALSE)</f>
        <v>3.34</v>
      </c>
    </row>
    <row r="207" spans="1:17" x14ac:dyDescent="0.3">
      <c r="A207" s="20" t="s">
        <v>201</v>
      </c>
      <c r="B207" s="20">
        <v>912402</v>
      </c>
      <c r="C207" s="21">
        <f>VLOOKUP(B207,'[2]ESGC PORTFOLIO'!B:M,$C$2,FALSE)</f>
        <v>40.348824224021499</v>
      </c>
      <c r="D207" s="21" t="str">
        <f t="shared" si="9"/>
        <v>C</v>
      </c>
      <c r="E207" s="21">
        <f>VLOOKUP(B207,ESG!A:M,$E$2,FALSE)</f>
        <v>62.030981781376497</v>
      </c>
      <c r="F207" s="11" t="b">
        <f t="shared" si="10"/>
        <v>0</v>
      </c>
      <c r="G207" s="23" t="str">
        <f t="shared" si="11"/>
        <v>B</v>
      </c>
      <c r="H207" s="11">
        <f>VLOOKUP(B207,NI!C:P,8,FALSE)</f>
        <v>302000</v>
      </c>
      <c r="I207" s="11">
        <f>VLOOKUP(B207,EBITDA!B:O,8,FALSE)</f>
        <v>889000</v>
      </c>
      <c r="J207" s="11">
        <f>VLOOKUP(B207,EQIT!B:O,8,FALSE)</f>
        <v>11439000</v>
      </c>
      <c r="K207" s="11">
        <f>VLOOKUP(B207,DEBT!B:O,8,FALSE)</f>
        <v>5691000</v>
      </c>
      <c r="L207" s="11">
        <f>VLOOKUP(B207,REV!B:O,8,FALSE)</f>
        <v>10754000</v>
      </c>
      <c r="M207" s="11">
        <f>VLOOKUP(B207,RoA!B:O,8,FALSE)</f>
        <v>0.24</v>
      </c>
      <c r="N207" s="11">
        <f>VLOOKUP(B207,RoE!B:O,8,FALSE)</f>
        <v>2.52</v>
      </c>
      <c r="O207" s="11">
        <f>VLOOKUP(B207,ASSET!B:P,8,FALSE)</f>
        <v>202906000</v>
      </c>
      <c r="P207" s="11">
        <f>VLOOKUP(B207,MCAP!B:P,8,FALSE)</f>
        <v>5657419</v>
      </c>
      <c r="Q207" s="11">
        <f>VLOOKUP(B207,MB!B:O,8,FALSE)</f>
        <v>0.49</v>
      </c>
    </row>
    <row r="208" spans="1:17" x14ac:dyDescent="0.3">
      <c r="A208" s="20" t="s">
        <v>203</v>
      </c>
      <c r="B208" s="20">
        <v>154423</v>
      </c>
      <c r="C208" s="21">
        <f>VLOOKUP(B208,'[2]ESGC PORTFOLIO'!B:M,$C$2,FALSE)</f>
        <v>39.101088056680098</v>
      </c>
      <c r="D208" s="21" t="str">
        <f t="shared" si="9"/>
        <v>C</v>
      </c>
      <c r="E208" s="21">
        <f>VLOOKUP(B208,ESG!A:M,$E$2,FALSE)</f>
        <v>71.7919197031039</v>
      </c>
      <c r="F208" s="11" t="b">
        <f t="shared" si="10"/>
        <v>0</v>
      </c>
      <c r="G208" s="23" t="str">
        <f t="shared" si="11"/>
        <v>B</v>
      </c>
      <c r="H208" s="11">
        <f>VLOOKUP(B208,NI!C:P,8,FALSE)</f>
        <v>2655000</v>
      </c>
      <c r="I208" s="11">
        <f>VLOOKUP(B208,EBITDA!B:O,8,FALSE)</f>
        <v>4661000</v>
      </c>
      <c r="J208" s="11">
        <f>VLOOKUP(B208,EQIT!B:O,8,FALSE)</f>
        <v>1001000</v>
      </c>
      <c r="K208" s="11">
        <f>VLOOKUP(B208,DEBT!B:O,8,FALSE)</f>
        <v>6460000</v>
      </c>
      <c r="L208" s="11">
        <f>VLOOKUP(B208,REV!B:O,8,FALSE)</f>
        <v>46499000</v>
      </c>
      <c r="M208" s="11">
        <f>VLOOKUP(B208,RoA!B:O,8,FALSE)</f>
        <v>8.86</v>
      </c>
      <c r="N208" s="11">
        <f>VLOOKUP(B208,RoE!B:O,8,FALSE)</f>
        <v>118.05</v>
      </c>
      <c r="O208" s="11">
        <f>VLOOKUP(B208,ASSET!B:P,8,FALSE)</f>
        <v>33520000</v>
      </c>
      <c r="P208" s="11">
        <f>VLOOKUP(B208,MCAP!B:P,8,FALSE)</f>
        <v>25968900</v>
      </c>
      <c r="Q208" s="11">
        <f>VLOOKUP(B208,MB!B:O,8,FALSE)</f>
        <v>25.29</v>
      </c>
    </row>
    <row r="209" spans="1:17" x14ac:dyDescent="0.3">
      <c r="A209" s="20" t="s">
        <v>205</v>
      </c>
      <c r="B209" s="20">
        <v>905620</v>
      </c>
      <c r="C209" s="21">
        <f>VLOOKUP(B209,'[2]ESGC PORTFOLIO'!B:M,$C$2,FALSE)</f>
        <v>43.867426272128199</v>
      </c>
      <c r="D209" s="21" t="str">
        <f t="shared" si="9"/>
        <v>C</v>
      </c>
      <c r="E209" s="21">
        <f>VLOOKUP(B209,ESG!A:M,$E$2,FALSE)</f>
        <v>74.989754505040807</v>
      </c>
      <c r="F209" s="11" t="b">
        <f t="shared" si="10"/>
        <v>0</v>
      </c>
      <c r="G209" s="23" t="str">
        <f t="shared" si="11"/>
        <v>B</v>
      </c>
      <c r="H209" s="11">
        <f>VLOOKUP(B209,NI!C:P,8,FALSE)</f>
        <v>1824000</v>
      </c>
      <c r="I209" s="11">
        <f>VLOOKUP(B209,EBITDA!B:O,8,FALSE)</f>
        <v>4860000</v>
      </c>
      <c r="J209" s="11">
        <f>VLOOKUP(B209,EQIT!B:O,8,FALSE)</f>
        <v>16533000</v>
      </c>
      <c r="K209" s="11">
        <f>VLOOKUP(B209,DEBT!B:O,8,FALSE)</f>
        <v>7627000</v>
      </c>
      <c r="L209" s="11">
        <f>VLOOKUP(B209,REV!B:O,8,FALSE)</f>
        <v>50208000</v>
      </c>
      <c r="M209" s="11">
        <f>VLOOKUP(B209,RoA!B:O,8,FALSE)</f>
        <v>6.15</v>
      </c>
      <c r="N209" s="11">
        <f>VLOOKUP(B209,RoE!B:O,8,FALSE)</f>
        <v>10.53</v>
      </c>
      <c r="O209" s="11">
        <f>VLOOKUP(B209,ASSET!B:P,8,FALSE)</f>
        <v>33559000</v>
      </c>
      <c r="P209" s="11">
        <f>VLOOKUP(B209,MCAP!B:P,8,FALSE)</f>
        <v>31496580</v>
      </c>
      <c r="Q209" s="11">
        <f>VLOOKUP(B209,MB!B:O,8,FALSE)</f>
        <v>1.52</v>
      </c>
    </row>
    <row r="210" spans="1:17" x14ac:dyDescent="0.3">
      <c r="A210" s="20" t="s">
        <v>208</v>
      </c>
      <c r="B210" s="20">
        <v>546814</v>
      </c>
      <c r="C210" s="21">
        <f>VLOOKUP(B210,'[2]ESGC PORTFOLIO'!B:M,$C$2,FALSE)</f>
        <v>41.690753325621699</v>
      </c>
      <c r="D210" s="21" t="str">
        <f t="shared" si="9"/>
        <v>C</v>
      </c>
      <c r="E210" s="21">
        <f>VLOOKUP(B210,ESG!A:M,$E$2,FALSE)</f>
        <v>67.3100780798149</v>
      </c>
      <c r="F210" s="11" t="b">
        <f t="shared" si="10"/>
        <v>0</v>
      </c>
      <c r="G210" s="23" t="str">
        <f t="shared" si="11"/>
        <v>B</v>
      </c>
      <c r="H210" s="11">
        <f>VLOOKUP(B210,NI!C:P,8,FALSE)</f>
        <v>1256000</v>
      </c>
      <c r="I210" s="11">
        <f>VLOOKUP(B210,EBITDA!B:O,8,FALSE)</f>
        <v>3500000</v>
      </c>
      <c r="J210" s="11">
        <f>VLOOKUP(B210,EQIT!B:O,8,FALSE)</f>
        <v>5933000</v>
      </c>
      <c r="K210" s="11">
        <f>VLOOKUP(B210,DEBT!B:O,8,FALSE)</f>
        <v>7758000</v>
      </c>
      <c r="L210" s="11">
        <f>VLOOKUP(B210,REV!B:O,8,FALSE)</f>
        <v>26405000</v>
      </c>
      <c r="M210" s="11">
        <f>VLOOKUP(B210,RoA!B:O,8,FALSE)</f>
        <v>7.24</v>
      </c>
      <c r="N210" s="11">
        <f>VLOOKUP(B210,RoE!B:O,8,FALSE)</f>
        <v>21.91</v>
      </c>
      <c r="O210" s="11">
        <f>VLOOKUP(B210,ASSET!B:P,8,FALSE)</f>
        <v>22095000</v>
      </c>
      <c r="P210" s="11">
        <f>VLOOKUP(B210,MCAP!B:P,8,FALSE)</f>
        <v>13328956</v>
      </c>
      <c r="Q210" s="11">
        <f>VLOOKUP(B210,MB!B:O,8,FALSE)</f>
        <v>1.97</v>
      </c>
    </row>
    <row r="211" spans="1:17" x14ac:dyDescent="0.3">
      <c r="A211" s="20" t="s">
        <v>210</v>
      </c>
      <c r="B211" s="20">
        <v>904780</v>
      </c>
      <c r="C211" s="21">
        <f>VLOOKUP(B211,'[2]ESGC PORTFOLIO'!B:M,$C$2,FALSE)</f>
        <v>34.776342780026901</v>
      </c>
      <c r="D211" s="21" t="str">
        <f t="shared" si="9"/>
        <v>C</v>
      </c>
      <c r="E211" s="21">
        <f>VLOOKUP(B211,ESG!A:M,$E$2,FALSE)</f>
        <v>62.886018893387302</v>
      </c>
      <c r="F211" s="11" t="b">
        <f t="shared" si="10"/>
        <v>0</v>
      </c>
      <c r="G211" s="23" t="str">
        <f t="shared" si="11"/>
        <v>B</v>
      </c>
      <c r="H211" s="11">
        <f>VLOOKUP(B211,NI!C:P,8,FALSE)</f>
        <v>937000</v>
      </c>
      <c r="I211" s="11">
        <f>VLOOKUP(B211,EBITDA!B:O,8,FALSE)</f>
        <v>1926000</v>
      </c>
      <c r="J211" s="11">
        <f>VLOOKUP(B211,EQIT!B:O,8,FALSE)</f>
        <v>5883000</v>
      </c>
      <c r="K211" s="11">
        <f>VLOOKUP(B211,DEBT!B:O,8,FALSE)</f>
        <v>2928000</v>
      </c>
      <c r="L211" s="11">
        <f>VLOOKUP(B211,REV!B:O,8,FALSE)</f>
        <v>11526000</v>
      </c>
      <c r="M211" s="11">
        <f>VLOOKUP(B211,RoA!B:O,8,FALSE)</f>
        <v>7.87</v>
      </c>
      <c r="N211" s="11">
        <f>VLOOKUP(B211,RoE!B:O,8,FALSE)</f>
        <v>16.11</v>
      </c>
      <c r="O211" s="11">
        <f>VLOOKUP(B211,ASSET!B:P,8,FALSE)</f>
        <v>14249000</v>
      </c>
      <c r="P211" s="11">
        <f>VLOOKUP(B211,MCAP!B:P,8,FALSE)</f>
        <v>17048821</v>
      </c>
      <c r="Q211" s="11">
        <f>VLOOKUP(B211,MB!B:O,8,FALSE)</f>
        <v>2.58</v>
      </c>
    </row>
    <row r="212" spans="1:17" x14ac:dyDescent="0.3">
      <c r="A212" s="20" t="s">
        <v>219</v>
      </c>
      <c r="B212" s="20">
        <v>286738</v>
      </c>
      <c r="C212" s="21">
        <f>VLOOKUP(B212,'[2]ESGC PORTFOLIO'!B:M,$C$2,FALSE)</f>
        <v>33.099276315789403</v>
      </c>
      <c r="D212" s="21" t="str">
        <f t="shared" si="9"/>
        <v>C</v>
      </c>
      <c r="E212" s="21">
        <f>VLOOKUP(B212,ESG!A:M,$E$2,FALSE)</f>
        <v>62.531885964912199</v>
      </c>
      <c r="F212" s="11" t="b">
        <f t="shared" si="10"/>
        <v>0</v>
      </c>
      <c r="G212" s="23" t="str">
        <f t="shared" si="11"/>
        <v>B</v>
      </c>
      <c r="H212" s="11">
        <f>VLOOKUP(B212,NI!C:P,8,FALSE)</f>
        <v>6777000</v>
      </c>
      <c r="I212" s="11">
        <f>VLOOKUP(B212,EBITDA!B:O,8,FALSE)</f>
        <v>11650000</v>
      </c>
      <c r="J212" s="11">
        <f>VLOOKUP(B212,EQIT!B:O,8,FALSE)</f>
        <v>49218000</v>
      </c>
      <c r="K212" s="11">
        <f>VLOOKUP(B212,DEBT!B:O,8,FALSE)</f>
        <v>32217000</v>
      </c>
      <c r="L212" s="11">
        <f>VLOOKUP(B212,REV!B:O,8,FALSE)</f>
        <v>70533000</v>
      </c>
      <c r="M212" s="11">
        <f>VLOOKUP(B212,RoA!B:O,8,FALSE)</f>
        <v>1.05</v>
      </c>
      <c r="N212" s="11">
        <f>VLOOKUP(B212,RoE!B:O,8,FALSE)</f>
        <v>14.47</v>
      </c>
      <c r="O212" s="11">
        <f>VLOOKUP(B212,ASSET!B:P,8,FALSE)</f>
        <v>799625000</v>
      </c>
      <c r="P212" s="11">
        <f>VLOOKUP(B212,MCAP!B:P,8,FALSE)</f>
        <v>32987100</v>
      </c>
      <c r="Q212" s="11">
        <f>VLOOKUP(B212,MB!B:O,8,FALSE)</f>
        <v>0.67</v>
      </c>
    </row>
    <row r="213" spans="1:17" x14ac:dyDescent="0.3">
      <c r="A213" s="20" t="s">
        <v>227</v>
      </c>
      <c r="B213" s="20">
        <v>683118</v>
      </c>
      <c r="C213" s="21">
        <f>VLOOKUP(B213,'[2]ESGC PORTFOLIO'!B:M,$C$2,FALSE)</f>
        <v>38.928850202429103</v>
      </c>
      <c r="D213" s="21" t="str">
        <f t="shared" si="9"/>
        <v>C</v>
      </c>
      <c r="E213" s="21">
        <f>VLOOKUP(B213,ESG!A:M,$E$2,FALSE)</f>
        <v>60.657700404858304</v>
      </c>
      <c r="F213" s="11" t="b">
        <f t="shared" si="10"/>
        <v>0</v>
      </c>
      <c r="G213" s="23" t="str">
        <f t="shared" si="11"/>
        <v>B</v>
      </c>
      <c r="H213" s="11">
        <f>VLOOKUP(B213,NI!C:P,8,FALSE)</f>
        <v>571400</v>
      </c>
      <c r="I213" s="11">
        <f>VLOOKUP(B213,EBITDA!B:O,8,FALSE)</f>
        <v>976600</v>
      </c>
      <c r="J213" s="11">
        <f>VLOOKUP(B213,EQIT!B:O,8,FALSE)</f>
        <v>-169000</v>
      </c>
      <c r="K213" s="11">
        <f>VLOOKUP(B213,DEBT!B:O,8,FALSE)</f>
        <v>1243800</v>
      </c>
      <c r="L213" s="11">
        <f>VLOOKUP(B213,REV!B:O,8,FALSE)</f>
        <v>2280700</v>
      </c>
      <c r="M213" s="11">
        <f>VLOOKUP(B213,RoA!B:O,8,FALSE)</f>
        <v>24.13</v>
      </c>
      <c r="N213" s="11" t="str">
        <f>VLOOKUP(B213,RoE!B:O,8,FALSE)</f>
        <v>NA</v>
      </c>
      <c r="O213" s="11">
        <f>VLOOKUP(B213,ASSET!B:P,8,FALSE)</f>
        <v>2729700</v>
      </c>
      <c r="P213" s="11">
        <f>VLOOKUP(B213,MCAP!B:P,8,FALSE)</f>
        <v>7491781</v>
      </c>
      <c r="Q213" s="11">
        <f>VLOOKUP(B213,MB!B:O,8,FALSE)</f>
        <v>-44.48</v>
      </c>
    </row>
    <row r="214" spans="1:17" x14ac:dyDescent="0.3">
      <c r="A214" s="20" t="s">
        <v>232</v>
      </c>
      <c r="B214" s="20">
        <v>884383</v>
      </c>
      <c r="C214" s="21">
        <f>VLOOKUP(B214,'[2]ESGC PORTFOLIO'!B:M,$C$2,FALSE)</f>
        <v>38.780120162884799</v>
      </c>
      <c r="D214" s="21" t="str">
        <f t="shared" si="9"/>
        <v>C</v>
      </c>
      <c r="E214" s="21">
        <f>VLOOKUP(B214,ESG!A:M,$E$2,FALSE)</f>
        <v>60.699775209490603</v>
      </c>
      <c r="F214" s="11" t="b">
        <f t="shared" si="10"/>
        <v>0</v>
      </c>
      <c r="G214" s="23" t="str">
        <f t="shared" si="11"/>
        <v>B</v>
      </c>
      <c r="H214" s="11">
        <f>VLOOKUP(B214,NI!C:P,8,FALSE)</f>
        <v>1994000</v>
      </c>
      <c r="I214" s="11">
        <f>VLOOKUP(B214,EBITDA!B:O,8,FALSE)</f>
        <v>3471000</v>
      </c>
      <c r="J214" s="11">
        <f>VLOOKUP(B214,EQIT!B:O,8,FALSE)</f>
        <v>17619000</v>
      </c>
      <c r="K214" s="11">
        <f>VLOOKUP(B214,DEBT!B:O,8,FALSE)</f>
        <v>510000</v>
      </c>
      <c r="L214" s="11">
        <f>VLOOKUP(B214,REV!B:O,8,FALSE)</f>
        <v>14650000</v>
      </c>
      <c r="M214" s="11">
        <f>VLOOKUP(B214,RoA!B:O,8,FALSE)</f>
        <v>8.42</v>
      </c>
      <c r="N214" s="11">
        <f>VLOOKUP(B214,RoE!B:O,8,FALSE)</f>
        <v>11.95</v>
      </c>
      <c r="O214" s="11">
        <f>VLOOKUP(B214,ASSET!B:P,8,FALSE)</f>
        <v>25248000</v>
      </c>
      <c r="P214" s="11">
        <f>VLOOKUP(B214,MCAP!B:P,8,FALSE)</f>
        <v>28821002</v>
      </c>
      <c r="Q214" s="11">
        <f>VLOOKUP(B214,MB!B:O,8,FALSE)</f>
        <v>1.48</v>
      </c>
    </row>
    <row r="215" spans="1:17" x14ac:dyDescent="0.3">
      <c r="A215" s="20" t="s">
        <v>236</v>
      </c>
      <c r="B215" s="20">
        <v>905016</v>
      </c>
      <c r="C215" s="21">
        <f>VLOOKUP(B215,'[2]ESGC PORTFOLIO'!B:M,$C$2,FALSE)</f>
        <v>38.349863686822502</v>
      </c>
      <c r="D215" s="21" t="str">
        <f t="shared" si="9"/>
        <v>C</v>
      </c>
      <c r="E215" s="21">
        <f>VLOOKUP(B215,ESG!A:M,$E$2,FALSE)</f>
        <v>67.425533825257901</v>
      </c>
      <c r="F215" s="11" t="b">
        <f t="shared" si="10"/>
        <v>0</v>
      </c>
      <c r="G215" s="23" t="str">
        <f t="shared" si="11"/>
        <v>B</v>
      </c>
      <c r="H215" s="11">
        <f>VLOOKUP(B215,NI!C:P,8,FALSE)</f>
        <v>1923000</v>
      </c>
      <c r="I215" s="11">
        <f>VLOOKUP(B215,EBITDA!B:O,8,FALSE)</f>
        <v>5157000</v>
      </c>
      <c r="J215" s="11">
        <f>VLOOKUP(B215,EQIT!B:O,8,FALSE)</f>
        <v>14943000</v>
      </c>
      <c r="K215" s="11">
        <f>VLOOKUP(B215,DEBT!B:O,8,FALSE)</f>
        <v>22967000</v>
      </c>
      <c r="L215" s="11">
        <f>VLOOKUP(B215,REV!B:O,8,FALSE)</f>
        <v>14827000</v>
      </c>
      <c r="M215" s="11">
        <f>VLOOKUP(B215,RoA!B:O,8,FALSE)</f>
        <v>4.57</v>
      </c>
      <c r="N215" s="11">
        <f>VLOOKUP(B215,RoE!B:O,8,FALSE)</f>
        <v>13.08</v>
      </c>
      <c r="O215" s="11">
        <f>VLOOKUP(B215,ASSET!B:P,8,FALSE)</f>
        <v>57188000</v>
      </c>
      <c r="P215" s="11">
        <f>VLOOKUP(B215,MCAP!B:P,8,FALSE)</f>
        <v>25326080</v>
      </c>
      <c r="Q215" s="11">
        <f>VLOOKUP(B215,MB!B:O,8,FALSE)</f>
        <v>1.57</v>
      </c>
    </row>
    <row r="216" spans="1:17" x14ac:dyDescent="0.3">
      <c r="A216" s="20" t="s">
        <v>237</v>
      </c>
      <c r="B216" s="20">
        <v>993249</v>
      </c>
      <c r="C216" s="21">
        <f>VLOOKUP(B216,'[2]ESGC PORTFOLIO'!B:M,$C$2,FALSE)</f>
        <v>36.965442452284499</v>
      </c>
      <c r="D216" s="21" t="str">
        <f t="shared" si="9"/>
        <v>C</v>
      </c>
      <c r="E216" s="21">
        <f>VLOOKUP(B216,ESG!A:M,$E$2,FALSE)</f>
        <v>72.740408714092894</v>
      </c>
      <c r="F216" s="11" t="b">
        <f t="shared" si="10"/>
        <v>0</v>
      </c>
      <c r="G216" s="23" t="str">
        <f t="shared" si="11"/>
        <v>B</v>
      </c>
      <c r="H216" s="11">
        <f>VLOOKUP(B216,NI!C:P,8,FALSE)</f>
        <v>2133000</v>
      </c>
      <c r="I216" s="11">
        <f>VLOOKUP(B216,EBITDA!B:O,8,FALSE)</f>
        <v>3235000</v>
      </c>
      <c r="J216" s="11">
        <f>VLOOKUP(B216,EQIT!B:O,8,FALSE)</f>
        <v>9843000</v>
      </c>
      <c r="K216" s="11">
        <f>VLOOKUP(B216,DEBT!B:O,8,FALSE)</f>
        <v>663000</v>
      </c>
      <c r="L216" s="11">
        <f>VLOOKUP(B216,REV!B:O,8,FALSE)</f>
        <v>20892000</v>
      </c>
      <c r="M216" s="11">
        <f>VLOOKUP(B216,RoA!B:O,8,FALSE)</f>
        <v>15.25</v>
      </c>
      <c r="N216" s="11">
        <f>VLOOKUP(B216,RoE!B:O,8,FALSE)</f>
        <v>21.77</v>
      </c>
      <c r="O216" s="11">
        <f>VLOOKUP(B216,ASSET!B:P,8,FALSE)</f>
        <v>14438000</v>
      </c>
      <c r="P216" s="11">
        <f>VLOOKUP(B216,MCAP!B:P,8,FALSE)</f>
        <v>45101160</v>
      </c>
      <c r="Q216" s="11">
        <f>VLOOKUP(B216,MB!B:O,8,FALSE)</f>
        <v>4.01</v>
      </c>
    </row>
    <row r="217" spans="1:17" x14ac:dyDescent="0.3">
      <c r="A217" s="20" t="s">
        <v>241</v>
      </c>
      <c r="B217" s="20">
        <v>901899</v>
      </c>
      <c r="C217" s="21">
        <f>VLOOKUP(B217,'[2]ESGC PORTFOLIO'!B:M,$C$2,FALSE)</f>
        <v>36.132097464657797</v>
      </c>
      <c r="D217" s="21" t="str">
        <f t="shared" si="9"/>
        <v>C</v>
      </c>
      <c r="E217" s="21">
        <f>VLOOKUP(B217,ESG!A:M,$E$2,FALSE)</f>
        <v>71.444522798168094</v>
      </c>
      <c r="F217" s="11" t="b">
        <f t="shared" si="10"/>
        <v>0</v>
      </c>
      <c r="G217" s="23" t="str">
        <f t="shared" si="11"/>
        <v>B</v>
      </c>
      <c r="H217" s="11">
        <f>VLOOKUP(B217,NI!C:P,8,FALSE)</f>
        <v>1907000</v>
      </c>
      <c r="I217" s="11">
        <f>VLOOKUP(B217,EBITDA!B:O,8,FALSE)</f>
        <v>4214000</v>
      </c>
      <c r="J217" s="11">
        <f>VLOOKUP(B217,EQIT!B:O,8,FALSE)</f>
        <v>9911000</v>
      </c>
      <c r="K217" s="11">
        <f>VLOOKUP(B217,DEBT!B:O,8,FALSE)</f>
        <v>7540000</v>
      </c>
      <c r="L217" s="11">
        <f>VLOOKUP(B217,REV!B:O,8,FALSE)</f>
        <v>11172000</v>
      </c>
      <c r="M217" s="11">
        <f>VLOOKUP(B217,RoA!B:O,8,FALSE)</f>
        <v>7.77</v>
      </c>
      <c r="N217" s="11">
        <f>VLOOKUP(B217,RoE!B:O,8,FALSE)</f>
        <v>18.53</v>
      </c>
      <c r="O217" s="11">
        <f>VLOOKUP(B217,ASSET!B:P,8,FALSE)</f>
        <v>28538000</v>
      </c>
      <c r="P217" s="11">
        <f>VLOOKUP(B217,MCAP!B:P,8,FALSE)</f>
        <v>24071930</v>
      </c>
      <c r="Q217" s="11">
        <f>VLOOKUP(B217,MB!B:O,8,FALSE)</f>
        <v>2.37</v>
      </c>
    </row>
    <row r="218" spans="1:17" x14ac:dyDescent="0.3">
      <c r="A218" s="20" t="s">
        <v>242</v>
      </c>
      <c r="B218" s="20">
        <v>905861</v>
      </c>
      <c r="C218" s="21">
        <f>VLOOKUP(B218,'[2]ESGC PORTFOLIO'!B:M,$C$2,FALSE)</f>
        <v>43.873270171258604</v>
      </c>
      <c r="D218" s="21" t="str">
        <f t="shared" si="9"/>
        <v>C</v>
      </c>
      <c r="E218" s="21">
        <f>VLOOKUP(B218,ESG!A:M,$E$2,FALSE)</f>
        <v>74.914681935437599</v>
      </c>
      <c r="F218" s="11" t="b">
        <f t="shared" si="10"/>
        <v>0</v>
      </c>
      <c r="G218" s="23" t="str">
        <f t="shared" si="11"/>
        <v>B</v>
      </c>
      <c r="H218" s="11">
        <f>VLOOKUP(B218,NI!C:P,8,FALSE)</f>
        <v>596500</v>
      </c>
      <c r="I218" s="11">
        <f>VLOOKUP(B218,EBITDA!B:O,8,FALSE)</f>
        <v>1139800</v>
      </c>
      <c r="J218" s="11">
        <f>VLOOKUP(B218,EQIT!B:O,8,FALSE)</f>
        <v>7117300</v>
      </c>
      <c r="K218" s="11">
        <f>VLOOKUP(B218,DEBT!B:O,8,FALSE)</f>
        <v>7482500</v>
      </c>
      <c r="L218" s="11">
        <f>VLOOKUP(B218,REV!B:O,8,FALSE)</f>
        <v>4192500</v>
      </c>
      <c r="M218" s="11">
        <f>VLOOKUP(B218,RoA!B:O,8,FALSE)</f>
        <v>0.77</v>
      </c>
      <c r="N218" s="11">
        <f>VLOOKUP(B218,RoE!B:O,8,FALSE)</f>
        <v>8.5500000000000007</v>
      </c>
      <c r="O218" s="11">
        <f>VLOOKUP(B218,ASSET!B:P,8,FALSE)</f>
        <v>100223700</v>
      </c>
      <c r="P218" s="11">
        <f>VLOOKUP(B218,MCAP!B:P,8,FALSE)</f>
        <v>9558397</v>
      </c>
      <c r="Q218" s="11">
        <f>VLOOKUP(B218,MB!B:O,8,FALSE)</f>
        <v>1.21</v>
      </c>
    </row>
    <row r="219" spans="1:17" x14ac:dyDescent="0.3">
      <c r="A219" s="20" t="s">
        <v>243</v>
      </c>
      <c r="B219" s="20">
        <v>905809</v>
      </c>
      <c r="C219" s="21">
        <f>VLOOKUP(B219,'[2]ESGC PORTFOLIO'!B:M,$C$2,FALSE)</f>
        <v>41.273768175042797</v>
      </c>
      <c r="D219" s="21" t="str">
        <f t="shared" si="9"/>
        <v>C</v>
      </c>
      <c r="E219" s="21">
        <f>VLOOKUP(B219,ESG!A:M,$E$2,FALSE)</f>
        <v>74.439428241977595</v>
      </c>
      <c r="F219" s="11" t="b">
        <f t="shared" si="10"/>
        <v>0</v>
      </c>
      <c r="G219" s="23" t="str">
        <f t="shared" si="11"/>
        <v>B</v>
      </c>
      <c r="H219" s="11">
        <f>VLOOKUP(B219,NI!C:P,8,FALSE)</f>
        <v>2117000</v>
      </c>
      <c r="I219" s="11">
        <f>VLOOKUP(B219,EBITDA!B:O,8,FALSE)</f>
        <v>3848000</v>
      </c>
      <c r="J219" s="11">
        <f>VLOOKUP(B219,EQIT!B:O,8,FALSE)</f>
        <v>10336000</v>
      </c>
      <c r="K219" s="11">
        <f>VLOOKUP(B219,DEBT!B:O,8,FALSE)</f>
        <v>3948000</v>
      </c>
      <c r="L219" s="11">
        <f>VLOOKUP(B219,REV!B:O,8,FALSE)</f>
        <v>26412000</v>
      </c>
      <c r="M219" s="11">
        <f>VLOOKUP(B219,RoA!B:O,8,FALSE)</f>
        <v>8.18</v>
      </c>
      <c r="N219" s="11">
        <f>VLOOKUP(B219,RoE!B:O,8,FALSE)</f>
        <v>17.82</v>
      </c>
      <c r="O219" s="11">
        <f>VLOOKUP(B219,ASSET!B:P,8,FALSE)</f>
        <v>24511000</v>
      </c>
      <c r="P219" s="11">
        <f>VLOOKUP(B219,MCAP!B:P,8,FALSE)</f>
        <v>14847465</v>
      </c>
      <c r="Q219" s="11">
        <f>VLOOKUP(B219,MB!B:O,8,FALSE)</f>
        <v>1.45</v>
      </c>
    </row>
    <row r="220" spans="1:17" x14ac:dyDescent="0.3">
      <c r="A220" s="20" t="s">
        <v>244</v>
      </c>
      <c r="B220" s="20">
        <v>921482</v>
      </c>
      <c r="C220" s="21">
        <f>VLOOKUP(B220,'[2]ESGC PORTFOLIO'!B:M,$C$2,FALSE)</f>
        <v>39.6356311975591</v>
      </c>
      <c r="D220" s="21" t="str">
        <f t="shared" si="9"/>
        <v>C</v>
      </c>
      <c r="E220" s="21">
        <f>VLOOKUP(B220,ESG!A:M,$E$2,FALSE)</f>
        <v>65.503146453089201</v>
      </c>
      <c r="F220" s="11" t="b">
        <f t="shared" si="10"/>
        <v>0</v>
      </c>
      <c r="G220" s="23" t="str">
        <f t="shared" si="11"/>
        <v>B</v>
      </c>
      <c r="H220" s="11">
        <f>VLOOKUP(B220,NI!C:P,8,FALSE)</f>
        <v>775535</v>
      </c>
      <c r="I220" s="11">
        <f>VLOOKUP(B220,EBITDA!B:O,8,FALSE)</f>
        <v>2031067</v>
      </c>
      <c r="J220" s="11">
        <f>VLOOKUP(B220,EQIT!B:O,8,FALSE)</f>
        <v>7474885</v>
      </c>
      <c r="K220" s="11">
        <f>VLOOKUP(B220,DEBT!B:O,8,FALSE)</f>
        <v>4335626</v>
      </c>
      <c r="L220" s="11">
        <f>VLOOKUP(B220,REV!B:O,8,FALSE)</f>
        <v>20023564</v>
      </c>
      <c r="M220" s="11">
        <f>VLOOKUP(B220,RoA!B:O,8,FALSE)</f>
        <v>6.26</v>
      </c>
      <c r="N220" s="11">
        <f>VLOOKUP(B220,RoE!B:O,8,FALSE)</f>
        <v>10.63</v>
      </c>
      <c r="O220" s="11">
        <f>VLOOKUP(B220,ASSET!B:P,8,FALSE)</f>
        <v>14570350</v>
      </c>
      <c r="P220" s="11">
        <f>VLOOKUP(B220,MCAP!B:P,8,FALSE)</f>
        <v>12533758</v>
      </c>
      <c r="Q220" s="11">
        <f>VLOOKUP(B220,MB!B:O,8,FALSE)</f>
        <v>1.44</v>
      </c>
    </row>
    <row r="221" spans="1:17" x14ac:dyDescent="0.3">
      <c r="A221" s="20" t="s">
        <v>245</v>
      </c>
      <c r="B221" s="20">
        <v>694405</v>
      </c>
      <c r="C221" s="21">
        <f>VLOOKUP(B221,'[2]ESGC PORTFOLIO'!B:M,$C$2,FALSE)</f>
        <v>36.894183324898698</v>
      </c>
      <c r="D221" s="21" t="str">
        <f t="shared" si="9"/>
        <v>C</v>
      </c>
      <c r="E221" s="21">
        <f>VLOOKUP(B221,ESG!A:M,$E$2,FALSE)</f>
        <v>72.225866649797496</v>
      </c>
      <c r="F221" s="11" t="b">
        <f t="shared" si="10"/>
        <v>0</v>
      </c>
      <c r="G221" s="23" t="str">
        <f t="shared" si="11"/>
        <v>B</v>
      </c>
      <c r="H221" s="11">
        <f>VLOOKUP(B221,NI!C:P,8,FALSE)</f>
        <v>581090</v>
      </c>
      <c r="I221" s="11">
        <f>VLOOKUP(B221,EBITDA!B:O,8,FALSE)</f>
        <v>870690</v>
      </c>
      <c r="J221" s="11">
        <f>VLOOKUP(B221,EQIT!B:O,8,FALSE)</f>
        <v>4145724</v>
      </c>
      <c r="K221" s="11">
        <f>VLOOKUP(B221,DEBT!B:O,8,FALSE)</f>
        <v>23455</v>
      </c>
      <c r="L221" s="11">
        <f>VLOOKUP(B221,REV!B:O,8,FALSE)</f>
        <v>3997930</v>
      </c>
      <c r="M221" s="11">
        <f>VLOOKUP(B221,RoA!B:O,8,FALSE)</f>
        <v>11.61</v>
      </c>
      <c r="N221" s="11">
        <f>VLOOKUP(B221,RoE!B:O,8,FALSE)</f>
        <v>15.86</v>
      </c>
      <c r="O221" s="11">
        <f>VLOOKUP(B221,ASSET!B:P,8,FALSE)</f>
        <v>5545469</v>
      </c>
      <c r="P221" s="11">
        <f>VLOOKUP(B221,MCAP!B:P,8,FALSE)</f>
        <v>8484973</v>
      </c>
      <c r="Q221" s="11">
        <f>VLOOKUP(B221,MB!B:O,8,FALSE)</f>
        <v>2.15</v>
      </c>
    </row>
    <row r="222" spans="1:17" x14ac:dyDescent="0.3">
      <c r="A222" s="20" t="s">
        <v>248</v>
      </c>
      <c r="B222" s="20">
        <v>719618</v>
      </c>
      <c r="C222" s="21">
        <f>VLOOKUP(B222,'[2]ESGC PORTFOLIO'!B:M,$C$2,FALSE)</f>
        <v>40.363744241239601</v>
      </c>
      <c r="D222" s="21" t="str">
        <f t="shared" si="9"/>
        <v>C</v>
      </c>
      <c r="E222" s="21">
        <f>VLOOKUP(B222,ESG!A:M,$E$2,FALSE)</f>
        <v>72.968867792824199</v>
      </c>
      <c r="F222" s="11" t="b">
        <f t="shared" si="10"/>
        <v>0</v>
      </c>
      <c r="G222" s="23" t="str">
        <f t="shared" si="11"/>
        <v>B</v>
      </c>
      <c r="H222" s="11">
        <f>VLOOKUP(B222,NI!C:P,8,FALSE)</f>
        <v>8547000</v>
      </c>
      <c r="I222" s="11">
        <f>VLOOKUP(B222,EBITDA!B:O,8,FALSE)</f>
        <v>15112000</v>
      </c>
      <c r="J222" s="11">
        <f>VLOOKUP(B222,EQIT!B:O,8,FALSE)</f>
        <v>39776000</v>
      </c>
      <c r="K222" s="11">
        <f>VLOOKUP(B222,DEBT!B:O,8,FALSE)</f>
        <v>15922000</v>
      </c>
      <c r="L222" s="11">
        <f>VLOOKUP(B222,REV!B:O,8,FALSE)</f>
        <v>35622000</v>
      </c>
      <c r="M222" s="11">
        <f>VLOOKUP(B222,RoA!B:O,8,FALSE)</f>
        <v>13.67</v>
      </c>
      <c r="N222" s="11">
        <f>VLOOKUP(B222,RoE!B:O,8,FALSE)</f>
        <v>24.22</v>
      </c>
      <c r="O222" s="11">
        <f>VLOOKUP(B222,ASSET!B:P,8,FALSE)</f>
        <v>72459000</v>
      </c>
      <c r="P222" s="11">
        <f>VLOOKUP(B222,MCAP!B:P,8,FALSE)</f>
        <v>129994200</v>
      </c>
      <c r="Q222" s="11">
        <f>VLOOKUP(B222,MB!B:O,8,FALSE)</f>
        <v>3.27</v>
      </c>
    </row>
    <row r="223" spans="1:17" x14ac:dyDescent="0.3">
      <c r="A223" s="20" t="s">
        <v>260</v>
      </c>
      <c r="B223" s="20">
        <v>901897</v>
      </c>
      <c r="C223" s="21">
        <f>VLOOKUP(B223,'[2]ESGC PORTFOLIO'!B:M,$C$2,FALSE)</f>
        <v>37.619942307692298</v>
      </c>
      <c r="D223" s="21" t="str">
        <f t="shared" si="9"/>
        <v>C</v>
      </c>
      <c r="E223" s="21">
        <f>VLOOKUP(B223,ESG!A:M,$E$2,FALSE)</f>
        <v>70.839884615384605</v>
      </c>
      <c r="F223" s="11" t="b">
        <f t="shared" si="10"/>
        <v>0</v>
      </c>
      <c r="G223" s="23" t="str">
        <f t="shared" si="11"/>
        <v>B</v>
      </c>
      <c r="H223" s="11">
        <f>VLOOKUP(B223,NI!C:P,8,FALSE)</f>
        <v>1095000</v>
      </c>
      <c r="I223" s="11">
        <f>VLOOKUP(B223,EBITDA!B:O,8,FALSE)</f>
        <v>2253000</v>
      </c>
      <c r="J223" s="11">
        <f>VLOOKUP(B223,EQIT!B:O,8,FALSE)</f>
        <v>3249000</v>
      </c>
      <c r="K223" s="11">
        <f>VLOOKUP(B223,DEBT!B:O,8,FALSE)</f>
        <v>3682000</v>
      </c>
      <c r="L223" s="11">
        <f>VLOOKUP(B223,REV!B:O,8,FALSE)</f>
        <v>14883000</v>
      </c>
      <c r="M223" s="11">
        <f>VLOOKUP(B223,RoA!B:O,8,FALSE)</f>
        <v>8.4600000000000009</v>
      </c>
      <c r="N223" s="11">
        <f>VLOOKUP(B223,RoE!B:O,8,FALSE)</f>
        <v>31.8</v>
      </c>
      <c r="O223" s="11">
        <f>VLOOKUP(B223,ASSET!B:P,8,FALSE)</f>
        <v>14382000</v>
      </c>
      <c r="P223" s="11">
        <f>VLOOKUP(B223,MCAP!B:P,8,FALSE)</f>
        <v>12681194</v>
      </c>
      <c r="Q223" s="11">
        <f>VLOOKUP(B223,MB!B:O,8,FALSE)</f>
        <v>3.76</v>
      </c>
    </row>
    <row r="224" spans="1:17" x14ac:dyDescent="0.3">
      <c r="A224" s="20" t="s">
        <v>261</v>
      </c>
      <c r="B224" s="20">
        <v>902107</v>
      </c>
      <c r="C224" s="21">
        <f>VLOOKUP(B224,'[2]ESGC PORTFOLIO'!B:M,$C$2,FALSE)</f>
        <v>39.150691360846203</v>
      </c>
      <c r="D224" s="21" t="str">
        <f t="shared" si="9"/>
        <v>C</v>
      </c>
      <c r="E224" s="21">
        <f>VLOOKUP(B224,ESG!A:M,$E$2,FALSE)</f>
        <v>73.059447237821601</v>
      </c>
      <c r="F224" s="11" t="b">
        <f t="shared" si="10"/>
        <v>0</v>
      </c>
      <c r="G224" s="23" t="str">
        <f t="shared" si="11"/>
        <v>B</v>
      </c>
      <c r="H224" s="11">
        <f>VLOOKUP(B224,NI!C:P,8,FALSE)</f>
        <v>1495000</v>
      </c>
      <c r="I224" s="11">
        <f>VLOOKUP(B224,EBITDA!B:O,8,FALSE)</f>
        <v>4307000</v>
      </c>
      <c r="J224" s="11">
        <f>VLOOKUP(B224,EQIT!B:O,8,FALSE)</f>
        <v>10828000</v>
      </c>
      <c r="K224" s="11">
        <f>VLOOKUP(B224,DEBT!B:O,8,FALSE)</f>
        <v>18571000</v>
      </c>
      <c r="L224" s="11">
        <f>VLOOKUP(B224,REV!B:O,8,FALSE)</f>
        <v>11298000</v>
      </c>
      <c r="M224" s="11">
        <f>VLOOKUP(B224,RoA!B:O,8,FALSE)</f>
        <v>5.49</v>
      </c>
      <c r="N224" s="11">
        <f>VLOOKUP(B224,RoE!B:O,8,FALSE)</f>
        <v>15.71</v>
      </c>
      <c r="O224" s="11">
        <f>VLOOKUP(B224,ASSET!B:P,8,FALSE)</f>
        <v>42648000</v>
      </c>
      <c r="P224" s="11">
        <f>VLOOKUP(B224,MCAP!B:P,8,FALSE)</f>
        <v>17016675</v>
      </c>
      <c r="Q224" s="11">
        <f>VLOOKUP(B224,MB!B:O,8,FALSE)</f>
        <v>1.56</v>
      </c>
    </row>
    <row r="225" spans="1:17" x14ac:dyDescent="0.3">
      <c r="A225" s="20" t="s">
        <v>263</v>
      </c>
      <c r="B225" s="20">
        <v>912228</v>
      </c>
      <c r="C225" s="21">
        <f>VLOOKUP(B225,'[2]ESGC PORTFOLIO'!B:M,$C$2,FALSE)</f>
        <v>37.225137505574502</v>
      </c>
      <c r="D225" s="21" t="str">
        <f t="shared" si="9"/>
        <v>C</v>
      </c>
      <c r="E225" s="21">
        <f>VLOOKUP(B225,ESG!A:M,$E$2,FALSE)</f>
        <v>73.429866847883801</v>
      </c>
      <c r="F225" s="11" t="b">
        <f t="shared" si="10"/>
        <v>0</v>
      </c>
      <c r="G225" s="23" t="str">
        <f t="shared" si="11"/>
        <v>B</v>
      </c>
      <c r="H225" s="11">
        <f>VLOOKUP(B225,NI!C:P,8,FALSE)</f>
        <v>11564000</v>
      </c>
      <c r="I225" s="11">
        <f>VLOOKUP(B225,EBITDA!B:O,8,FALSE)</f>
        <v>18991000</v>
      </c>
      <c r="J225" s="11">
        <f>VLOOKUP(B225,EQIT!B:O,8,FALSE)</f>
        <v>66406000</v>
      </c>
      <c r="K225" s="11">
        <f>VLOOKUP(B225,DEBT!B:O,8,FALSE)</f>
        <v>32014000</v>
      </c>
      <c r="L225" s="11">
        <f>VLOOKUP(B225,REV!B:O,8,FALSE)</f>
        <v>82559000</v>
      </c>
      <c r="M225" s="11">
        <f>VLOOKUP(B225,RoA!B:O,8,FALSE)</f>
        <v>9.26</v>
      </c>
      <c r="N225" s="11">
        <f>VLOOKUP(B225,RoE!B:O,8,FALSE)</f>
        <v>18.32</v>
      </c>
      <c r="O225" s="11">
        <f>VLOOKUP(B225,ASSET!B:P,8,FALSE)</f>
        <v>138354000</v>
      </c>
      <c r="P225" s="11">
        <f>VLOOKUP(B225,MCAP!B:P,8,FALSE)</f>
        <v>184499847</v>
      </c>
      <c r="Q225" s="11">
        <f>VLOOKUP(B225,MB!B:O,8,FALSE)</f>
        <v>2.83</v>
      </c>
    </row>
    <row r="226" spans="1:17" x14ac:dyDescent="0.3">
      <c r="A226" s="20" t="s">
        <v>270</v>
      </c>
      <c r="B226" s="20">
        <v>546370</v>
      </c>
      <c r="C226" s="21">
        <f>VLOOKUP(B226,'[2]ESGC PORTFOLIO'!B:M,$C$2,FALSE)</f>
        <v>37.991599608525398</v>
      </c>
      <c r="D226" s="21" t="str">
        <f t="shared" si="9"/>
        <v>C</v>
      </c>
      <c r="E226" s="21">
        <f>VLOOKUP(B226,ESG!A:M,$E$2,FALSE)</f>
        <v>69.371628969116998</v>
      </c>
      <c r="F226" s="11" t="b">
        <f t="shared" si="10"/>
        <v>0</v>
      </c>
      <c r="G226" s="23" t="str">
        <f t="shared" si="11"/>
        <v>B</v>
      </c>
      <c r="H226" s="11">
        <f>VLOOKUP(B226,NI!C:P,8,FALSE)</f>
        <v>4260000</v>
      </c>
      <c r="I226" s="11">
        <f>VLOOKUP(B226,EBITDA!B:O,8,FALSE)</f>
        <v>6869000</v>
      </c>
      <c r="J226" s="11">
        <f>VLOOKUP(B226,EQIT!B:O,8,FALSE)</f>
        <v>26951000</v>
      </c>
      <c r="K226" s="11">
        <f>VLOOKUP(B226,DEBT!B:O,8,FALSE)</f>
        <v>1165000</v>
      </c>
      <c r="L226" s="11">
        <f>VLOOKUP(B226,REV!B:O,8,FALSE)</f>
        <v>14957000</v>
      </c>
      <c r="M226" s="11">
        <f>VLOOKUP(B226,RoA!B:O,8,FALSE)</f>
        <v>13.68</v>
      </c>
      <c r="N226" s="11">
        <f>VLOOKUP(B226,RoE!B:O,8,FALSE)</f>
        <v>17.82</v>
      </c>
      <c r="O226" s="11">
        <f>VLOOKUP(B226,ASSET!B:P,8,FALSE)</f>
        <v>34719000</v>
      </c>
      <c r="P226" s="11">
        <f>VLOOKUP(B226,MCAP!B:P,8,FALSE)</f>
        <v>91950700</v>
      </c>
      <c r="Q226" s="11">
        <f>VLOOKUP(B226,MB!B:O,8,FALSE)</f>
        <v>3.31</v>
      </c>
    </row>
    <row r="227" spans="1:17" x14ac:dyDescent="0.3">
      <c r="A227" s="20" t="s">
        <v>271</v>
      </c>
      <c r="B227" s="20">
        <v>877181</v>
      </c>
      <c r="C227" s="21">
        <f>VLOOKUP(B227,'[2]ESGC PORTFOLIO'!B:M,$C$2,FALSE)</f>
        <v>44.167184788895298</v>
      </c>
      <c r="D227" s="21" t="str">
        <f t="shared" si="9"/>
        <v>C</v>
      </c>
      <c r="E227" s="21">
        <f>VLOOKUP(B227,ESG!A:M,$E$2,FALSE)</f>
        <v>64.5248457682668</v>
      </c>
      <c r="F227" s="11" t="b">
        <f t="shared" si="10"/>
        <v>0</v>
      </c>
      <c r="G227" s="23" t="str">
        <f t="shared" si="11"/>
        <v>B</v>
      </c>
      <c r="H227" s="11">
        <f>VLOOKUP(B227,NI!C:P,8,FALSE)</f>
        <v>467606</v>
      </c>
      <c r="I227" s="11">
        <f>VLOOKUP(B227,EBITDA!B:O,8,FALSE)</f>
        <v>1279000</v>
      </c>
      <c r="J227" s="11">
        <f>VLOOKUP(B227,EQIT!B:O,8,FALSE)</f>
        <v>3692872</v>
      </c>
      <c r="K227" s="11">
        <f>VLOOKUP(B227,DEBT!B:O,8,FALSE)</f>
        <v>4024900</v>
      </c>
      <c r="L227" s="11">
        <f>VLOOKUP(B227,REV!B:O,8,FALSE)</f>
        <v>7510490</v>
      </c>
      <c r="M227" s="11">
        <f>VLOOKUP(B227,RoA!B:O,8,FALSE)</f>
        <v>6.49</v>
      </c>
      <c r="N227" s="11">
        <f>VLOOKUP(B227,RoE!B:O,8,FALSE)</f>
        <v>12.1</v>
      </c>
      <c r="O227" s="11">
        <f>VLOOKUP(B227,ASSET!B:P,8,FALSE)</f>
        <v>9295379</v>
      </c>
      <c r="P227" s="11">
        <f>VLOOKUP(B227,MCAP!B:P,8,FALSE)</f>
        <v>9139805</v>
      </c>
      <c r="Q227" s="11">
        <f>VLOOKUP(B227,MB!B:O,8,FALSE)</f>
        <v>2.13</v>
      </c>
    </row>
    <row r="228" spans="1:17" x14ac:dyDescent="0.3">
      <c r="A228" s="20" t="s">
        <v>273</v>
      </c>
      <c r="B228" s="20">
        <v>912633</v>
      </c>
      <c r="C228" s="21">
        <f>VLOOKUP(B228,'[2]ESGC PORTFOLIO'!B:M,$C$2,FALSE)</f>
        <v>48.7095141700404</v>
      </c>
      <c r="D228" s="21" t="str">
        <f t="shared" si="9"/>
        <v>C</v>
      </c>
      <c r="E228" s="21">
        <f>VLOOKUP(B228,ESG!A:M,$E$2,FALSE)</f>
        <v>73.060053981106606</v>
      </c>
      <c r="F228" s="11" t="b">
        <f t="shared" si="10"/>
        <v>0</v>
      </c>
      <c r="G228" s="23" t="str">
        <f t="shared" si="11"/>
        <v>B</v>
      </c>
      <c r="H228" s="11">
        <f>VLOOKUP(B228,NI!C:P,8,FALSE)</f>
        <v>1866000</v>
      </c>
      <c r="I228" s="11">
        <f>VLOOKUP(B228,EBITDA!B:O,8,FALSE)</f>
        <v>3309000</v>
      </c>
      <c r="J228" s="11">
        <f>VLOOKUP(B228,EQIT!B:O,8,FALSE)</f>
        <v>8181000</v>
      </c>
      <c r="K228" s="11">
        <f>VLOOKUP(B228,DEBT!B:O,8,FALSE)</f>
        <v>4605000</v>
      </c>
      <c r="L228" s="11">
        <f>VLOOKUP(B228,REV!B:O,8,FALSE)</f>
        <v>24857000</v>
      </c>
      <c r="M228" s="11">
        <f>VLOOKUP(B228,RoA!B:O,8,FALSE)</f>
        <v>7.99</v>
      </c>
      <c r="N228" s="11">
        <f>VLOOKUP(B228,RoE!B:O,8,FALSE)</f>
        <v>20.81</v>
      </c>
      <c r="O228" s="11">
        <f>VLOOKUP(B228,ASSET!B:P,8,FALSE)</f>
        <v>25197000</v>
      </c>
      <c r="P228" s="11">
        <f>VLOOKUP(B228,MCAP!B:P,8,FALSE)</f>
        <v>16400820</v>
      </c>
      <c r="Q228" s="11">
        <f>VLOOKUP(B228,MB!B:O,8,FALSE)</f>
        <v>1.79</v>
      </c>
    </row>
    <row r="229" spans="1:17" x14ac:dyDescent="0.3">
      <c r="A229" s="20" t="s">
        <v>284</v>
      </c>
      <c r="B229" s="20" t="s">
        <v>371</v>
      </c>
      <c r="C229" s="21">
        <f>VLOOKUP(B229,'[2]ESGC PORTFOLIO'!B:M,$C$2,FALSE)</f>
        <v>43.651008909853203</v>
      </c>
      <c r="D229" s="21" t="str">
        <f t="shared" si="9"/>
        <v>C</v>
      </c>
      <c r="E229" s="21">
        <f>VLOOKUP(B229,ESG!A:M,$E$2,FALSE)</f>
        <v>64.660508385744194</v>
      </c>
      <c r="F229" s="11" t="b">
        <f t="shared" si="10"/>
        <v>0</v>
      </c>
      <c r="G229" s="23" t="str">
        <f t="shared" si="11"/>
        <v>B</v>
      </c>
      <c r="H229" s="11">
        <f>VLOOKUP(B229,NI!C:P,8,FALSE)</f>
        <v>511000</v>
      </c>
      <c r="I229" s="11">
        <f>VLOOKUP(B229,EBITDA!B:O,8,FALSE)</f>
        <v>1547000</v>
      </c>
      <c r="J229" s="11">
        <f>VLOOKUP(B229,EQIT!B:O,8,FALSE)</f>
        <v>2463000</v>
      </c>
      <c r="K229" s="11">
        <f>VLOOKUP(B229,DEBT!B:O,8,FALSE)</f>
        <v>3512000</v>
      </c>
      <c r="L229" s="11">
        <f>VLOOKUP(B229,REV!B:O,8,FALSE)</f>
        <v>10971000</v>
      </c>
      <c r="M229" s="11">
        <f>VLOOKUP(B229,RoA!B:O,8,FALSE)</f>
        <v>7.78</v>
      </c>
      <c r="N229" s="11">
        <f>VLOOKUP(B229,RoE!B:O,8,FALSE)</f>
        <v>19.7</v>
      </c>
      <c r="O229" s="11">
        <f>VLOOKUP(B229,ASSET!B:P,8,FALSE)</f>
        <v>8851000</v>
      </c>
      <c r="P229" s="11">
        <f>VLOOKUP(B229,MCAP!B:P,8,FALSE)</f>
        <v>6963630</v>
      </c>
      <c r="Q229" s="11">
        <f>VLOOKUP(B229,MB!B:O,8,FALSE)</f>
        <v>1.37</v>
      </c>
    </row>
    <row r="230" spans="1:17" x14ac:dyDescent="0.3">
      <c r="A230" s="20" t="s">
        <v>286</v>
      </c>
      <c r="B230" s="20">
        <v>902103</v>
      </c>
      <c r="C230" s="21">
        <f>VLOOKUP(B230,'[2]ESGC PORTFOLIO'!B:M,$C$2,FALSE)</f>
        <v>43.481962116830502</v>
      </c>
      <c r="D230" s="21" t="str">
        <f t="shared" si="9"/>
        <v>C</v>
      </c>
      <c r="E230" s="21">
        <f>VLOOKUP(B230,ESG!A:M,$E$2,FALSE)</f>
        <v>67.321067090803894</v>
      </c>
      <c r="F230" s="11" t="b">
        <f t="shared" si="10"/>
        <v>0</v>
      </c>
      <c r="G230" s="23" t="str">
        <f t="shared" si="11"/>
        <v>B</v>
      </c>
      <c r="H230" s="11">
        <f>VLOOKUP(B230,NI!C:P,8,FALSE)</f>
        <v>1357000</v>
      </c>
      <c r="I230" s="11">
        <f>VLOOKUP(B230,EBITDA!B:O,8,FALSE)</f>
        <v>3155000</v>
      </c>
      <c r="J230" s="11">
        <f>VLOOKUP(B230,EQIT!B:O,8,FALSE)</f>
        <v>9838000</v>
      </c>
      <c r="K230" s="11">
        <f>VLOOKUP(B230,DEBT!B:O,8,FALSE)</f>
        <v>10942000</v>
      </c>
      <c r="L230" s="11">
        <f>VLOOKUP(B230,REV!B:O,8,FALSE)</f>
        <v>10006000</v>
      </c>
      <c r="M230" s="11">
        <f>VLOOKUP(B230,RoA!B:O,8,FALSE)</f>
        <v>5.24</v>
      </c>
      <c r="N230" s="11">
        <f>VLOOKUP(B230,RoE!B:O,8,FALSE)</f>
        <v>14.39</v>
      </c>
      <c r="O230" s="11">
        <f>VLOOKUP(B230,ASSET!B:P,8,FALSE)</f>
        <v>33356000</v>
      </c>
      <c r="P230" s="11">
        <f>VLOOKUP(B230,MCAP!B:P,8,FALSE)</f>
        <v>13200000</v>
      </c>
      <c r="Q230" s="11">
        <f>VLOOKUP(B230,MB!B:O,8,FALSE)</f>
        <v>1.29</v>
      </c>
    </row>
    <row r="231" spans="1:17" x14ac:dyDescent="0.3">
      <c r="A231" s="20" t="s">
        <v>292</v>
      </c>
      <c r="B231" s="20">
        <v>905647</v>
      </c>
      <c r="C231" s="21">
        <f>VLOOKUP(B231,'[2]ESGC PORTFOLIO'!B:M,$C$2,FALSE)</f>
        <v>49.379304430949098</v>
      </c>
      <c r="D231" s="21" t="str">
        <f t="shared" si="9"/>
        <v>C</v>
      </c>
      <c r="E231" s="21">
        <f>VLOOKUP(B231,ESG!A:M,$E$2,FALSE)</f>
        <v>67.647497750787196</v>
      </c>
      <c r="F231" s="11" t="b">
        <f t="shared" si="10"/>
        <v>0</v>
      </c>
      <c r="G231" s="23" t="str">
        <f t="shared" si="11"/>
        <v>B</v>
      </c>
      <c r="H231" s="11">
        <f>VLOOKUP(B231,NI!C:P,8,FALSE)</f>
        <v>178000</v>
      </c>
      <c r="I231" s="11">
        <f>VLOOKUP(B231,EBITDA!B:O,8,FALSE)</f>
        <v>1220000</v>
      </c>
      <c r="J231" s="11">
        <f>VLOOKUP(B231,EQIT!B:O,8,FALSE)</f>
        <v>6877000</v>
      </c>
      <c r="K231" s="11">
        <f>VLOOKUP(B231,DEBT!B:O,8,FALSE)</f>
        <v>3751000</v>
      </c>
      <c r="L231" s="11">
        <f>VLOOKUP(B231,REV!B:O,8,FALSE)</f>
        <v>15658000</v>
      </c>
      <c r="M231" s="11">
        <f>VLOOKUP(B231,RoA!B:O,8,FALSE)</f>
        <v>1.73</v>
      </c>
      <c r="N231" s="11">
        <f>VLOOKUP(B231,RoE!B:O,8,FALSE)</f>
        <v>2.71</v>
      </c>
      <c r="O231" s="11">
        <f>VLOOKUP(B231,ASSET!B:P,8,FALSE)</f>
        <v>18068000</v>
      </c>
      <c r="P231" s="11">
        <f>VLOOKUP(B231,MCAP!B:P,8,FALSE)</f>
        <v>6613119</v>
      </c>
      <c r="Q231" s="11">
        <f>VLOOKUP(B231,MB!B:O,8,FALSE)</f>
        <v>0.99</v>
      </c>
    </row>
    <row r="232" spans="1:17" x14ac:dyDescent="0.3">
      <c r="A232" s="20" t="s">
        <v>293</v>
      </c>
      <c r="B232" s="20">
        <v>921503</v>
      </c>
      <c r="C232" s="21">
        <f>VLOOKUP(B232,'[2]ESGC PORTFOLIO'!B:M,$C$2,FALSE)</f>
        <v>33.172341291372703</v>
      </c>
      <c r="D232" s="21" t="str">
        <f t="shared" si="9"/>
        <v>C</v>
      </c>
      <c r="E232" s="21">
        <f>VLOOKUP(B232,ESG!A:M,$E$2,FALSE)</f>
        <v>55.777672273467097</v>
      </c>
      <c r="F232" s="11" t="b">
        <f t="shared" si="10"/>
        <v>0</v>
      </c>
      <c r="G232" s="23" t="str">
        <f t="shared" si="11"/>
        <v>B</v>
      </c>
      <c r="H232" s="11">
        <f>VLOOKUP(B232,NI!C:P,8,FALSE)</f>
        <v>674600</v>
      </c>
      <c r="I232" s="11">
        <f>VLOOKUP(B232,EBITDA!B:O,8,FALSE)</f>
        <v>1330200</v>
      </c>
      <c r="J232" s="11">
        <f>VLOOKUP(B232,EQIT!B:O,8,FALSE)</f>
        <v>7003600</v>
      </c>
      <c r="K232" s="11">
        <f>VLOOKUP(B232,DEBT!B:O,8,FALSE)</f>
        <v>3452400</v>
      </c>
      <c r="L232" s="11">
        <f>VLOOKUP(B232,REV!B:O,8,FALSE)</f>
        <v>10376400</v>
      </c>
      <c r="M232" s="11">
        <f>VLOOKUP(B232,RoA!B:O,8,FALSE)</f>
        <v>4.93</v>
      </c>
      <c r="N232" s="11">
        <f>VLOOKUP(B232,RoE!B:O,8,FALSE)</f>
        <v>9.6199999999999992</v>
      </c>
      <c r="O232" s="11">
        <f>VLOOKUP(B232,ASSET!B:P,8,FALSE)</f>
        <v>15949000</v>
      </c>
      <c r="P232" s="11">
        <f>VLOOKUP(B232,MCAP!B:P,8,FALSE)</f>
        <v>11427575</v>
      </c>
      <c r="Q232" s="11">
        <f>VLOOKUP(B232,MB!B:O,8,FALSE)</f>
        <v>1.3</v>
      </c>
    </row>
    <row r="233" spans="1:17" x14ac:dyDescent="0.3">
      <c r="A233" s="20" t="s">
        <v>296</v>
      </c>
      <c r="B233" s="20">
        <v>981722</v>
      </c>
      <c r="C233" s="21">
        <f>VLOOKUP(B233,'[2]ESGC PORTFOLIO'!B:M,$C$2,FALSE)</f>
        <v>39.888259864644297</v>
      </c>
      <c r="D233" s="21" t="str">
        <f t="shared" si="9"/>
        <v>C</v>
      </c>
      <c r="E233" s="21">
        <f>VLOOKUP(B233,ESG!A:M,$E$2,FALSE)</f>
        <v>67.089952565109598</v>
      </c>
      <c r="F233" s="11" t="b">
        <f t="shared" si="10"/>
        <v>0</v>
      </c>
      <c r="G233" s="23" t="str">
        <f t="shared" si="11"/>
        <v>B</v>
      </c>
      <c r="H233" s="11">
        <f>VLOOKUP(B233,NI!C:P,8,FALSE)</f>
        <v>1345000</v>
      </c>
      <c r="I233" s="11">
        <f>VLOOKUP(B233,EBITDA!B:O,8,FALSE)</f>
        <v>2261000</v>
      </c>
      <c r="J233" s="11">
        <f>VLOOKUP(B233,EQIT!B:O,8,FALSE)</f>
        <v>7683000</v>
      </c>
      <c r="K233" s="11">
        <f>VLOOKUP(B233,DEBT!B:O,8,FALSE)</f>
        <v>1768000</v>
      </c>
      <c r="L233" s="11">
        <f>VLOOKUP(B233,REV!B:O,8,FALSE)</f>
        <v>8307000</v>
      </c>
      <c r="M233" s="11">
        <f>VLOOKUP(B233,RoA!B:O,8,FALSE)</f>
        <v>12.37</v>
      </c>
      <c r="N233" s="11">
        <f>VLOOKUP(B233,RoE!B:O,8,FALSE)</f>
        <v>18.11</v>
      </c>
      <c r="O233" s="11">
        <f>VLOOKUP(B233,ASSET!B:P,8,FALSE)</f>
        <v>12088000</v>
      </c>
      <c r="P233" s="11">
        <f>VLOOKUP(B233,MCAP!B:P,8,FALSE)</f>
        <v>18939510</v>
      </c>
      <c r="Q233" s="11">
        <f>VLOOKUP(B233,MB!B:O,8,FALSE)</f>
        <v>2.4500000000000002</v>
      </c>
    </row>
    <row r="234" spans="1:17" x14ac:dyDescent="0.3">
      <c r="A234" s="20" t="s">
        <v>309</v>
      </c>
      <c r="B234" s="20">
        <v>933974</v>
      </c>
      <c r="C234" s="21">
        <f>VLOOKUP(B234,'[2]ESGC PORTFOLIO'!B:M,$C$2,FALSE)</f>
        <v>35.345538124156498</v>
      </c>
      <c r="D234" s="21" t="str">
        <f t="shared" si="9"/>
        <v>C</v>
      </c>
      <c r="E234" s="21">
        <f>VLOOKUP(B234,ESG!A:M,$E$2,FALSE)</f>
        <v>64.024409581646395</v>
      </c>
      <c r="F234" s="11" t="b">
        <f t="shared" si="10"/>
        <v>0</v>
      </c>
      <c r="G234" s="23" t="str">
        <f t="shared" si="11"/>
        <v>B</v>
      </c>
      <c r="H234" s="11">
        <f>VLOOKUP(B234,NI!C:P,8,FALSE)</f>
        <v>1414000</v>
      </c>
      <c r="I234" s="11">
        <f>VLOOKUP(B234,EBITDA!B:O,8,FALSE)</f>
        <v>2540000</v>
      </c>
      <c r="J234" s="11">
        <f>VLOOKUP(B234,EQIT!B:O,8,FALSE)</f>
        <v>21606000</v>
      </c>
      <c r="K234" s="11">
        <f>VLOOKUP(B234,DEBT!B:O,8,FALSE)</f>
        <v>6605000</v>
      </c>
      <c r="L234" s="11">
        <f>VLOOKUP(B234,REV!B:O,8,FALSE)</f>
        <v>25471000</v>
      </c>
      <c r="M234" s="11">
        <f>VLOOKUP(B234,RoA!B:O,8,FALSE)</f>
        <v>1.59</v>
      </c>
      <c r="N234" s="11">
        <f>VLOOKUP(B234,RoE!B:O,8,FALSE)</f>
        <v>6.26</v>
      </c>
      <c r="O234" s="11">
        <f>VLOOKUP(B234,ASSET!B:P,8,FALSE)</f>
        <v>104595000</v>
      </c>
      <c r="P234" s="11">
        <f>VLOOKUP(B234,MCAP!B:P,8,FALSE)</f>
        <v>23241976</v>
      </c>
      <c r="Q234" s="11">
        <f>VLOOKUP(B234,MB!B:O,8,FALSE)</f>
        <v>0.98</v>
      </c>
    </row>
    <row r="235" spans="1:17" x14ac:dyDescent="0.3">
      <c r="A235" s="20" t="s">
        <v>310</v>
      </c>
      <c r="B235" s="20">
        <v>906643</v>
      </c>
      <c r="C235" s="21">
        <f>VLOOKUP(B235,'[2]ESGC PORTFOLIO'!B:M,$C$2,FALSE)</f>
        <v>31.303427161979702</v>
      </c>
      <c r="D235" s="21" t="str">
        <f t="shared" si="9"/>
        <v>C</v>
      </c>
      <c r="E235" s="21">
        <f>VLOOKUP(B235,ESG!A:M,$E$2,FALSE)</f>
        <v>56.750998468103703</v>
      </c>
      <c r="F235" s="11" t="b">
        <f t="shared" si="10"/>
        <v>0</v>
      </c>
      <c r="G235" s="23" t="str">
        <f t="shared" si="11"/>
        <v>B</v>
      </c>
      <c r="H235" s="11">
        <f>VLOOKUP(B235,NI!C:P,8,FALSE)</f>
        <v>750000</v>
      </c>
      <c r="I235" s="11">
        <f>VLOOKUP(B235,EBITDA!B:O,8,FALSE)</f>
        <v>1822000</v>
      </c>
      <c r="J235" s="11">
        <f>VLOOKUP(B235,EQIT!B:O,8,FALSE)</f>
        <v>5657000</v>
      </c>
      <c r="K235" s="11">
        <f>VLOOKUP(B235,DEBT!B:O,8,FALSE)</f>
        <v>2182000</v>
      </c>
      <c r="L235" s="11">
        <f>VLOOKUP(B235,REV!B:O,8,FALSE)</f>
        <v>32246000</v>
      </c>
      <c r="M235" s="11">
        <f>VLOOKUP(B235,RoA!B:O,8,FALSE)</f>
        <v>8.32</v>
      </c>
      <c r="N235" s="11">
        <f>VLOOKUP(B235,RoE!B:O,8,FALSE)</f>
        <v>13.86</v>
      </c>
      <c r="O235" s="11">
        <f>VLOOKUP(B235,ASSET!B:P,8,FALSE)</f>
        <v>11071000</v>
      </c>
      <c r="P235" s="11">
        <f>VLOOKUP(B235,MCAP!B:P,8,FALSE)</f>
        <v>7636800</v>
      </c>
      <c r="Q235" s="11">
        <f>VLOOKUP(B235,MB!B:O,8,FALSE)</f>
        <v>1.1200000000000001</v>
      </c>
    </row>
    <row r="236" spans="1:17" x14ac:dyDescent="0.3">
      <c r="A236" s="20" t="s">
        <v>311</v>
      </c>
      <c r="B236" s="20">
        <v>951046</v>
      </c>
      <c r="C236" s="21">
        <f>VLOOKUP(B236,'[2]ESGC PORTFOLIO'!B:M,$C$2,FALSE)</f>
        <v>37.826643228677902</v>
      </c>
      <c r="D236" s="21" t="str">
        <f t="shared" si="9"/>
        <v>C</v>
      </c>
      <c r="E236" s="21">
        <f>VLOOKUP(B236,ESG!A:M,$E$2,FALSE)</f>
        <v>64.891697053382302</v>
      </c>
      <c r="F236" s="11" t="b">
        <f t="shared" si="10"/>
        <v>0</v>
      </c>
      <c r="G236" s="23" t="str">
        <f t="shared" si="11"/>
        <v>B</v>
      </c>
      <c r="H236" s="11">
        <f>VLOOKUP(B236,NI!C:P,8,FALSE)</f>
        <v>4721000</v>
      </c>
      <c r="I236" s="11">
        <f>VLOOKUP(B236,EBITDA!B:O,8,FALSE)</f>
        <v>8040000</v>
      </c>
      <c r="J236" s="11">
        <f>VLOOKUP(B236,EQIT!B:O,8,FALSE)</f>
        <v>31372000</v>
      </c>
      <c r="K236" s="11">
        <f>VLOOKUP(B236,DEBT!B:O,8,FALSE)</f>
        <v>62421000</v>
      </c>
      <c r="L236" s="11">
        <f>VLOOKUP(B236,REV!B:O,8,FALSE)</f>
        <v>20537000</v>
      </c>
      <c r="M236" s="11">
        <f>VLOOKUP(B236,RoA!B:O,8,FALSE)</f>
        <v>1.73</v>
      </c>
      <c r="N236" s="11">
        <f>VLOOKUP(B236,RoE!B:O,8,FALSE)</f>
        <v>16.010000000000002</v>
      </c>
      <c r="O236" s="11">
        <f>VLOOKUP(B236,ASSET!B:P,8,FALSE)</f>
        <v>340122000</v>
      </c>
      <c r="P236" s="11">
        <f>VLOOKUP(B236,MCAP!B:P,8,FALSE)</f>
        <v>51660678</v>
      </c>
      <c r="Q236" s="11">
        <f>VLOOKUP(B236,MB!B:O,8,FALSE)</f>
        <v>1.48</v>
      </c>
    </row>
    <row r="237" spans="1:17" x14ac:dyDescent="0.3">
      <c r="A237" s="20" t="s">
        <v>313</v>
      </c>
      <c r="B237" s="20">
        <v>905105</v>
      </c>
      <c r="C237" s="21">
        <f>VLOOKUP(B237,'[2]ESGC PORTFOLIO'!B:M,$C$2,FALSE)</f>
        <v>34.9612377215105</v>
      </c>
      <c r="D237" s="21" t="str">
        <f t="shared" si="9"/>
        <v>C</v>
      </c>
      <c r="E237" s="21">
        <f>VLOOKUP(B237,ESG!A:M,$E$2,FALSE)</f>
        <v>64.184770524988295</v>
      </c>
      <c r="F237" s="11" t="b">
        <f t="shared" si="10"/>
        <v>0</v>
      </c>
      <c r="G237" s="23" t="str">
        <f t="shared" si="11"/>
        <v>B</v>
      </c>
      <c r="H237" s="11">
        <f>VLOOKUP(B237,NI!C:P,8,FALSE)</f>
        <v>3292000</v>
      </c>
      <c r="I237" s="11">
        <f>VLOOKUP(B237,EBITDA!B:O,8,FALSE)</f>
        <v>7453000</v>
      </c>
      <c r="J237" s="11">
        <f>VLOOKUP(B237,EQIT!B:O,8,FALSE)</f>
        <v>18578000</v>
      </c>
      <c r="K237" s="11">
        <f>VLOOKUP(B237,DEBT!B:O,8,FALSE)</f>
        <v>8906000</v>
      </c>
      <c r="L237" s="11">
        <f>VLOOKUP(B237,REV!B:O,8,FALSE)</f>
        <v>19557000</v>
      </c>
      <c r="M237" s="11">
        <f>VLOOKUP(B237,RoA!B:O,8,FALSE)</f>
        <v>8.31</v>
      </c>
      <c r="N237" s="11">
        <f>VLOOKUP(B237,RoE!B:O,8,FALSE)</f>
        <v>18.12</v>
      </c>
      <c r="O237" s="11">
        <f>VLOOKUP(B237,ASSET!B:P,8,FALSE)</f>
        <v>45096000</v>
      </c>
      <c r="P237" s="11">
        <f>VLOOKUP(B237,MCAP!B:P,8,FALSE)</f>
        <v>50843734</v>
      </c>
      <c r="Q237" s="11">
        <f>VLOOKUP(B237,MB!B:O,8,FALSE)</f>
        <v>2.3199999999999998</v>
      </c>
    </row>
    <row r="238" spans="1:17" x14ac:dyDescent="0.3">
      <c r="A238" s="20" t="s">
        <v>317</v>
      </c>
      <c r="B238" s="20">
        <v>741410</v>
      </c>
      <c r="C238" s="21">
        <f>VLOOKUP(B238,'[2]ESGC PORTFOLIO'!B:M,$C$2,FALSE)</f>
        <v>38.992037786774603</v>
      </c>
      <c r="D238" s="21" t="str">
        <f t="shared" si="9"/>
        <v>C</v>
      </c>
      <c r="E238" s="21">
        <f>VLOOKUP(B238,ESG!A:M,$E$2,FALSE)</f>
        <v>59.317408906882498</v>
      </c>
      <c r="F238" s="11" t="b">
        <f t="shared" si="10"/>
        <v>0</v>
      </c>
      <c r="G238" s="23" t="str">
        <f t="shared" si="11"/>
        <v>B</v>
      </c>
      <c r="H238" s="11">
        <f>VLOOKUP(B238,NI!C:P,8,FALSE)</f>
        <v>235400</v>
      </c>
      <c r="I238" s="11">
        <f>VLOOKUP(B238,EBITDA!B:O,8,FALSE)</f>
        <v>481600</v>
      </c>
      <c r="J238" s="11">
        <f>VLOOKUP(B238,EQIT!B:O,8,FALSE)</f>
        <v>7971200</v>
      </c>
      <c r="K238" s="11">
        <f>VLOOKUP(B238,DEBT!B:O,8,FALSE)</f>
        <v>2882500</v>
      </c>
      <c r="L238" s="11">
        <f>VLOOKUP(B238,REV!B:O,8,FALSE)</f>
        <v>10312300</v>
      </c>
      <c r="M238" s="11">
        <f>VLOOKUP(B238,RoA!B:O,8,FALSE)</f>
        <v>0.56000000000000005</v>
      </c>
      <c r="N238" s="11">
        <f>VLOOKUP(B238,RoE!B:O,8,FALSE)</f>
        <v>2.85</v>
      </c>
      <c r="O238" s="11">
        <f>VLOOKUP(B238,ASSET!B:P,8,FALSE)</f>
        <v>60179000</v>
      </c>
      <c r="P238" s="11">
        <f>VLOOKUP(B238,MCAP!B:P,8,FALSE)</f>
        <v>6167525</v>
      </c>
      <c r="Q238" s="11" t="e">
        <f>VLOOKUP(B238,MB!B:O,8,FALSE)</f>
        <v>#N/A</v>
      </c>
    </row>
    <row r="239" spans="1:17" x14ac:dyDescent="0.3">
      <c r="A239" s="20" t="s">
        <v>318</v>
      </c>
      <c r="B239" s="20">
        <v>982852</v>
      </c>
      <c r="C239" s="21">
        <f>VLOOKUP(B239,'[2]ESGC PORTFOLIO'!B:M,$C$2,FALSE)</f>
        <v>35.460111241840799</v>
      </c>
      <c r="D239" s="21" t="str">
        <f t="shared" si="9"/>
        <v>C</v>
      </c>
      <c r="E239" s="21">
        <f>VLOOKUP(B239,ESG!A:M,$E$2,FALSE)</f>
        <v>64.670222483681698</v>
      </c>
      <c r="F239" s="11" t="b">
        <f t="shared" si="10"/>
        <v>0</v>
      </c>
      <c r="G239" s="23" t="str">
        <f t="shared" si="11"/>
        <v>B</v>
      </c>
      <c r="H239" s="11">
        <f>VLOOKUP(B239,NI!C:P,8,FALSE)</f>
        <v>2090000</v>
      </c>
      <c r="I239" s="11">
        <f>VLOOKUP(B239,EBITDA!B:O,8,FALSE)</f>
        <v>5257000</v>
      </c>
      <c r="J239" s="11">
        <f>VLOOKUP(B239,EQIT!B:O,8,FALSE)</f>
        <v>16423000</v>
      </c>
      <c r="K239" s="11">
        <f>VLOOKUP(B239,DEBT!B:O,8,FALSE)</f>
        <v>7741000</v>
      </c>
      <c r="L239" s="11">
        <f>VLOOKUP(B239,REV!B:O,8,FALSE)</f>
        <v>125987000</v>
      </c>
      <c r="M239" s="11">
        <f>VLOOKUP(B239,RoA!B:O,8,FALSE)</f>
        <v>5.85</v>
      </c>
      <c r="N239" s="11">
        <f>VLOOKUP(B239,RoE!B:O,8,FALSE)</f>
        <v>13.29</v>
      </c>
      <c r="O239" s="11">
        <f>VLOOKUP(B239,ASSET!B:P,8,FALSE)</f>
        <v>42785000</v>
      </c>
      <c r="P239" s="11">
        <f>VLOOKUP(B239,MCAP!B:P,8,FALSE)</f>
        <v>11720896</v>
      </c>
      <c r="Q239" s="11">
        <f>VLOOKUP(B239,MB!B:O,8,FALSE)</f>
        <v>0.73</v>
      </c>
    </row>
    <row r="240" spans="1:17" x14ac:dyDescent="0.3">
      <c r="A240" s="20" t="s">
        <v>326</v>
      </c>
      <c r="B240" s="20">
        <v>905816</v>
      </c>
      <c r="C240" s="21">
        <f>VLOOKUP(B240,'[2]ESGC PORTFOLIO'!B:M,$C$2,FALSE)</f>
        <v>32.072338998211102</v>
      </c>
      <c r="D240" s="21" t="str">
        <f t="shared" si="9"/>
        <v>C</v>
      </c>
      <c r="E240" s="21">
        <f>VLOOKUP(B240,ESG!A:M,$E$2,FALSE)</f>
        <v>53.679561717352399</v>
      </c>
      <c r="F240" s="11" t="b">
        <f t="shared" si="10"/>
        <v>0</v>
      </c>
      <c r="G240" s="23" t="str">
        <f t="shared" si="11"/>
        <v>B</v>
      </c>
      <c r="H240" s="11">
        <f>VLOOKUP(B240,NI!C:P,8,FALSE)</f>
        <v>-70778</v>
      </c>
      <c r="I240" s="11">
        <f>VLOOKUP(B240,EBITDA!B:O,8,FALSE)</f>
        <v>416952</v>
      </c>
      <c r="J240" s="11">
        <f>VLOOKUP(B240,EQIT!B:O,8,FALSE)</f>
        <v>3791617</v>
      </c>
      <c r="K240" s="11">
        <f>VLOOKUP(B240,DEBT!B:O,8,FALSE)</f>
        <v>2815439</v>
      </c>
      <c r="L240" s="11">
        <f>VLOOKUP(B240,REV!B:O,8,FALSE)</f>
        <v>2564550</v>
      </c>
      <c r="M240" s="11">
        <f>VLOOKUP(B240,RoA!B:O,8,FALSE)</f>
        <v>0.79</v>
      </c>
      <c r="N240" s="11">
        <f>VLOOKUP(B240,RoE!B:O,8,FALSE)</f>
        <v>-1.83</v>
      </c>
      <c r="O240" s="11">
        <f>VLOOKUP(B240,ASSET!B:P,8,FALSE)</f>
        <v>8229314</v>
      </c>
      <c r="P240" s="11">
        <f>VLOOKUP(B240,MCAP!B:P,8,FALSE)</f>
        <v>5085791</v>
      </c>
      <c r="Q240" s="11">
        <f>VLOOKUP(B240,MB!B:O,8,FALSE)</f>
        <v>1.05</v>
      </c>
    </row>
    <row r="241" spans="1:17" x14ac:dyDescent="0.3">
      <c r="A241" s="20" t="s">
        <v>335</v>
      </c>
      <c r="B241" s="20">
        <v>906785</v>
      </c>
      <c r="C241" s="21">
        <f>VLOOKUP(B241,'[2]ESGC PORTFOLIO'!B:M,$C$2,FALSE)</f>
        <v>38.827692323240399</v>
      </c>
      <c r="D241" s="21" t="str">
        <f t="shared" si="9"/>
        <v>C</v>
      </c>
      <c r="E241" s="21">
        <f>VLOOKUP(B241,ESG!A:M,$E$2,FALSE)</f>
        <v>53.517453611998199</v>
      </c>
      <c r="F241" s="11" t="b">
        <f t="shared" si="10"/>
        <v>0</v>
      </c>
      <c r="G241" s="23" t="str">
        <f t="shared" si="11"/>
        <v>B</v>
      </c>
      <c r="H241" s="11">
        <f>VLOOKUP(B241,NI!C:P,8,FALSE)</f>
        <v>726000</v>
      </c>
      <c r="I241" s="11">
        <f>VLOOKUP(B241,EBITDA!B:O,8,FALSE)</f>
        <v>1392000</v>
      </c>
      <c r="J241" s="11">
        <f>VLOOKUP(B241,EQIT!B:O,8,FALSE)</f>
        <v>5488000</v>
      </c>
      <c r="K241" s="11">
        <f>VLOOKUP(B241,DEBT!B:O,8,FALSE)</f>
        <v>294000</v>
      </c>
      <c r="L241" s="11">
        <f>VLOOKUP(B241,REV!B:O,8,FALSE)</f>
        <v>9526000</v>
      </c>
      <c r="M241" s="11">
        <f>VLOOKUP(B241,RoA!B:O,8,FALSE)</f>
        <v>9.68</v>
      </c>
      <c r="N241" s="11">
        <f>VLOOKUP(B241,RoE!B:O,8,FALSE)</f>
        <v>14.24</v>
      </c>
      <c r="O241" s="11">
        <f>VLOOKUP(B241,ASSET!B:P,8,FALSE)</f>
        <v>7983000</v>
      </c>
      <c r="P241" s="11">
        <f>VLOOKUP(B241,MCAP!B:P,8,FALSE)</f>
        <v>7211350</v>
      </c>
      <c r="Q241" s="11">
        <f>VLOOKUP(B241,MB!B:O,8,FALSE)</f>
        <v>0.86</v>
      </c>
    </row>
    <row r="242" spans="1:17" x14ac:dyDescent="0.3">
      <c r="A242" s="20" t="s">
        <v>338</v>
      </c>
      <c r="B242" s="20">
        <v>904869</v>
      </c>
      <c r="C242" s="21">
        <f>VLOOKUP(B242,'[2]ESGC PORTFOLIO'!B:M,$C$2,FALSE)</f>
        <v>35.843335940375397</v>
      </c>
      <c r="D242" s="21" t="str">
        <f t="shared" si="9"/>
        <v>C</v>
      </c>
      <c r="E242" s="21">
        <f>VLOOKUP(B242,ESG!A:M,$E$2,FALSE)</f>
        <v>69.413944608023499</v>
      </c>
      <c r="F242" s="11" t="b">
        <f t="shared" si="10"/>
        <v>0</v>
      </c>
      <c r="G242" s="23" t="str">
        <f t="shared" si="11"/>
        <v>B</v>
      </c>
      <c r="H242" s="11">
        <f>VLOOKUP(B242,NI!C:P,8,FALSE)</f>
        <v>390000</v>
      </c>
      <c r="I242" s="11">
        <f>VLOOKUP(B242,EBITDA!B:O,8,FALSE)</f>
        <v>743000</v>
      </c>
      <c r="J242" s="11">
        <f>VLOOKUP(B242,EQIT!B:O,8,FALSE)</f>
        <v>4181000</v>
      </c>
      <c r="K242" s="11">
        <f>VLOOKUP(B242,DEBT!B:O,8,FALSE)</f>
        <v>2491000</v>
      </c>
      <c r="L242" s="11">
        <f>VLOOKUP(B242,REV!B:O,8,FALSE)</f>
        <v>18666000</v>
      </c>
      <c r="M242" s="11">
        <f>VLOOKUP(B242,RoA!B:O,8,FALSE)</f>
        <v>3.83</v>
      </c>
      <c r="N242" s="11">
        <f>VLOOKUP(B242,RoE!B:O,8,FALSE)</f>
        <v>9.2799999999999994</v>
      </c>
      <c r="O242" s="11">
        <f>VLOOKUP(B242,ASSET!B:P,8,FALSE)</f>
        <v>13288000</v>
      </c>
      <c r="P242" s="11">
        <f>VLOOKUP(B242,MCAP!B:P,8,FALSE)</f>
        <v>3606200</v>
      </c>
      <c r="Q242" s="11">
        <f>VLOOKUP(B242,MB!B:O,8,FALSE)</f>
        <v>0.94</v>
      </c>
    </row>
    <row r="243" spans="1:17" x14ac:dyDescent="0.3">
      <c r="A243" s="20" t="s">
        <v>342</v>
      </c>
      <c r="B243" s="20">
        <v>905010</v>
      </c>
      <c r="C243" s="21">
        <f>VLOOKUP(B243,'[2]ESGC PORTFOLIO'!B:M,$C$2,FALSE)</f>
        <v>38.250210594123097</v>
      </c>
      <c r="D243" s="21" t="str">
        <f t="shared" si="9"/>
        <v>C</v>
      </c>
      <c r="E243" s="21">
        <f>VLOOKUP(B243,ESG!A:M,$E$2,FALSE)</f>
        <v>66.976611664436803</v>
      </c>
      <c r="F243" s="11" t="b">
        <f t="shared" si="10"/>
        <v>0</v>
      </c>
      <c r="G243" s="23" t="str">
        <f t="shared" si="11"/>
        <v>B</v>
      </c>
      <c r="H243" s="11">
        <f>VLOOKUP(B243,NI!C:P,8,FALSE)</f>
        <v>834378</v>
      </c>
      <c r="I243" s="11">
        <f>VLOOKUP(B243,EBITDA!B:O,8,FALSE)</f>
        <v>2778017</v>
      </c>
      <c r="J243" s="11">
        <f>VLOOKUP(B243,EQIT!B:O,8,FALSE)</f>
        <v>8482198</v>
      </c>
      <c r="K243" s="11">
        <f>VLOOKUP(B243,DEBT!B:O,8,FALSE)</f>
        <v>10127435</v>
      </c>
      <c r="L243" s="11">
        <f>VLOOKUP(B243,REV!B:O,8,FALSE)</f>
        <v>10648734</v>
      </c>
      <c r="M243" s="11">
        <f>VLOOKUP(B243,RoA!B:O,8,FALSE)</f>
        <v>4.08</v>
      </c>
      <c r="N243" s="11">
        <f>VLOOKUP(B243,RoE!B:O,8,FALSE)</f>
        <v>10.07</v>
      </c>
      <c r="O243" s="11">
        <f>VLOOKUP(B243,ASSET!B:P,8,FALSE)</f>
        <v>29497267</v>
      </c>
      <c r="P243" s="11">
        <f>VLOOKUP(B243,MCAP!B:P,8,FALSE)</f>
        <v>13446692</v>
      </c>
      <c r="Q243" s="11">
        <f>VLOOKUP(B243,MB!B:O,8,FALSE)</f>
        <v>1.44</v>
      </c>
    </row>
    <row r="244" spans="1:17" x14ac:dyDescent="0.3">
      <c r="A244" s="20" t="s">
        <v>344</v>
      </c>
      <c r="B244" s="20">
        <v>543542</v>
      </c>
      <c r="C244" s="21">
        <f>VLOOKUP(B244,'[2]ESGC PORTFOLIO'!B:M,$C$2,FALSE)</f>
        <v>43.740853360687701</v>
      </c>
      <c r="D244" s="21" t="str">
        <f t="shared" si="9"/>
        <v>C</v>
      </c>
      <c r="E244" s="21">
        <f>VLOOKUP(B244,ESG!A:M,$E$2,FALSE)</f>
        <v>64.981706721375502</v>
      </c>
      <c r="F244" s="11" t="b">
        <f t="shared" si="10"/>
        <v>0</v>
      </c>
      <c r="G244" s="23" t="str">
        <f t="shared" si="11"/>
        <v>B</v>
      </c>
      <c r="H244" s="11">
        <f>VLOOKUP(B244,NI!C:P,8,FALSE)</f>
        <v>641875</v>
      </c>
      <c r="I244" s="11">
        <f>VLOOKUP(B244,EBITDA!B:O,8,FALSE)</f>
        <v>874687</v>
      </c>
      <c r="J244" s="11">
        <f>VLOOKUP(B244,EQIT!B:O,8,FALSE)</f>
        <v>2414617</v>
      </c>
      <c r="K244" s="11">
        <f>VLOOKUP(B244,DEBT!B:O,8,FALSE)</f>
        <v>890980</v>
      </c>
      <c r="L244" s="11">
        <f>VLOOKUP(B244,REV!B:O,8,FALSE)</f>
        <v>2369445</v>
      </c>
      <c r="M244" s="11">
        <f>VLOOKUP(B244,RoA!B:O,8,FALSE)</f>
        <v>18.63</v>
      </c>
      <c r="N244" s="11">
        <f>VLOOKUP(B244,RoE!B:O,8,FALSE)</f>
        <v>28.31</v>
      </c>
      <c r="O244" s="11">
        <f>VLOOKUP(B244,ASSET!B:P,8,FALSE)</f>
        <v>4083509</v>
      </c>
      <c r="P244" s="11">
        <f>VLOOKUP(B244,MCAP!B:P,8,FALSE)</f>
        <v>8483140</v>
      </c>
      <c r="Q244" s="11">
        <f>VLOOKUP(B244,MB!B:O,8,FALSE)</f>
        <v>2.94</v>
      </c>
    </row>
    <row r="245" spans="1:17" x14ac:dyDescent="0.3">
      <c r="A245" s="20" t="s">
        <v>345</v>
      </c>
      <c r="B245" s="20">
        <v>878574</v>
      </c>
      <c r="C245" s="21">
        <f>VLOOKUP(B245,'[2]ESGC PORTFOLIO'!B:M,$C$2,FALSE)</f>
        <v>34.717638254802303</v>
      </c>
      <c r="D245" s="21" t="str">
        <f t="shared" si="9"/>
        <v>C</v>
      </c>
      <c r="E245" s="21">
        <f>VLOOKUP(B245,ESG!A:M,$E$2,FALSE)</f>
        <v>68.371446722370493</v>
      </c>
      <c r="F245" s="11" t="b">
        <f t="shared" si="10"/>
        <v>0</v>
      </c>
      <c r="G245" s="23" t="str">
        <f t="shared" si="11"/>
        <v>B</v>
      </c>
      <c r="H245" s="11">
        <f>VLOOKUP(B245,NI!C:P,8,FALSE)</f>
        <v>1319000</v>
      </c>
      <c r="I245" s="11">
        <f>VLOOKUP(B245,EBITDA!B:O,8,FALSE)</f>
        <v>2448000</v>
      </c>
      <c r="J245" s="11">
        <f>VLOOKUP(B245,EQIT!B:O,8,FALSE)</f>
        <v>1823000</v>
      </c>
      <c r="K245" s="11">
        <f>VLOOKUP(B245,DEBT!B:O,8,FALSE)</f>
        <v>3291000</v>
      </c>
      <c r="L245" s="11">
        <f>VLOOKUP(B245,REV!B:O,8,FALSE)</f>
        <v>12626000</v>
      </c>
      <c r="M245" s="11">
        <f>VLOOKUP(B245,RoA!B:O,8,FALSE)</f>
        <v>17.91</v>
      </c>
      <c r="N245" s="11">
        <f>VLOOKUP(B245,RoE!B:O,8,FALSE)</f>
        <v>77.61</v>
      </c>
      <c r="O245" s="11">
        <f>VLOOKUP(B245,ASSET!B:P,8,FALSE)</f>
        <v>8285000</v>
      </c>
      <c r="P245" s="11">
        <f>VLOOKUP(B245,MCAP!B:P,8,FALSE)</f>
        <v>27144600</v>
      </c>
      <c r="Q245" s="11">
        <f>VLOOKUP(B245,MB!B:O,8,FALSE)</f>
        <v>13.89</v>
      </c>
    </row>
    <row r="246" spans="1:17" x14ac:dyDescent="0.3">
      <c r="A246" s="20" t="s">
        <v>5</v>
      </c>
      <c r="B246" s="20" t="s">
        <v>351</v>
      </c>
      <c r="C246" s="21">
        <f>VLOOKUP(B246,'[2]ESGC PORTFOLIO'!B:M,$C$2,FALSE)</f>
        <v>49.030131182027397</v>
      </c>
      <c r="D246" s="21" t="str">
        <f t="shared" si="9"/>
        <v>C</v>
      </c>
      <c r="E246" s="21">
        <f>VLOOKUP(B246,ESG!A:M,$E$2,FALSE)</f>
        <v>49.030131182027397</v>
      </c>
      <c r="F246" s="11" t="b">
        <f t="shared" si="10"/>
        <v>1</v>
      </c>
      <c r="G246" s="23" t="str">
        <f t="shared" si="11"/>
        <v>C</v>
      </c>
      <c r="H246" s="11">
        <f>VLOOKUP(B246,NI!C:P,8,FALSE)</f>
        <v>393627</v>
      </c>
      <c r="I246" s="11">
        <f>VLOOKUP(B246,EBITDA!B:O,8,FALSE)</f>
        <v>835327</v>
      </c>
      <c r="J246" s="11">
        <f>VLOOKUP(B246,EQIT!B:O,8,FALSE)</f>
        <v>847914</v>
      </c>
      <c r="K246" s="11">
        <f>VLOOKUP(B246,DEBT!B:O,8,FALSE)</f>
        <v>432165</v>
      </c>
      <c r="L246" s="11">
        <f>VLOOKUP(B246,REV!B:O,8,FALSE)</f>
        <v>6170462</v>
      </c>
      <c r="M246" s="11">
        <f>VLOOKUP(B246,RoA!B:O,8,FALSE)</f>
        <v>11.72</v>
      </c>
      <c r="N246" s="11">
        <f>VLOOKUP(B246,RoE!B:O,8,FALSE)</f>
        <v>41.71</v>
      </c>
      <c r="O246" s="11">
        <f>VLOOKUP(B246,ASSET!B:P,8,FALSE)</f>
        <v>3655754</v>
      </c>
      <c r="P246" s="11">
        <f>VLOOKUP(B246,MCAP!B:P,8,FALSE)</f>
        <v>5068994</v>
      </c>
      <c r="Q246" s="11">
        <f>VLOOKUP(B246,MB!B:O,8,FALSE)</f>
        <v>5.36</v>
      </c>
    </row>
    <row r="247" spans="1:17" x14ac:dyDescent="0.3">
      <c r="A247" s="20" t="s">
        <v>7</v>
      </c>
      <c r="B247" s="20">
        <v>545101</v>
      </c>
      <c r="C247" s="21">
        <f>VLOOKUP(B247,'[2]ESGC PORTFOLIO'!B:M,$C$2,FALSE)</f>
        <v>44.781637717121498</v>
      </c>
      <c r="D247" s="21" t="str">
        <f t="shared" si="9"/>
        <v>C</v>
      </c>
      <c r="E247" s="21">
        <f>VLOOKUP(B247,ESG!A:M,$E$2,FALSE)</f>
        <v>44.781637717121498</v>
      </c>
      <c r="F247" s="11" t="b">
        <f t="shared" si="10"/>
        <v>1</v>
      </c>
      <c r="G247" s="23" t="str">
        <f t="shared" si="11"/>
        <v>C</v>
      </c>
      <c r="H247" s="11">
        <f>VLOOKUP(B247,NI!C:P,8,FALSE)</f>
        <v>-28000</v>
      </c>
      <c r="I247" s="11">
        <f>VLOOKUP(B247,EBITDA!B:O,8,FALSE)</f>
        <v>5044000</v>
      </c>
      <c r="J247" s="11">
        <f>VLOOKUP(B247,EQIT!B:O,8,FALSE)</f>
        <v>5946000</v>
      </c>
      <c r="K247" s="11">
        <f>VLOOKUP(B247,DEBT!B:O,8,FALSE)</f>
        <v>22573000</v>
      </c>
      <c r="L247" s="11">
        <f>VLOOKUP(B247,REV!B:O,8,FALSE)</f>
        <v>17344000</v>
      </c>
      <c r="M247" s="11">
        <f>VLOOKUP(B247,RoA!B:O,8,FALSE)</f>
        <v>2.6</v>
      </c>
      <c r="N247" s="11">
        <f>VLOOKUP(B247,RoE!B:O,8,FALSE)</f>
        <v>0.93</v>
      </c>
      <c r="O247" s="11">
        <f>VLOOKUP(B247,ASSET!B:P,8,FALSE)</f>
        <v>44618000</v>
      </c>
      <c r="P247" s="11">
        <f>VLOOKUP(B247,MCAP!B:P,8,FALSE)</f>
        <v>9059806</v>
      </c>
      <c r="Q247" s="11">
        <f>VLOOKUP(B247,MB!B:O,8,FALSE)</f>
        <v>1.41</v>
      </c>
    </row>
    <row r="248" spans="1:17" x14ac:dyDescent="0.3">
      <c r="A248" s="20" t="s">
        <v>11</v>
      </c>
      <c r="B248" s="20">
        <v>277355</v>
      </c>
      <c r="C248" s="21">
        <f>VLOOKUP(B248,'[2]ESGC PORTFOLIO'!B:M,$C$2,FALSE)</f>
        <v>37.963870058494798</v>
      </c>
      <c r="D248" s="21" t="str">
        <f t="shared" si="9"/>
        <v>C</v>
      </c>
      <c r="E248" s="21">
        <f>VLOOKUP(B248,ESG!A:M,$E$2,FALSE)</f>
        <v>37.963870058494798</v>
      </c>
      <c r="F248" s="11" t="b">
        <f t="shared" si="10"/>
        <v>1</v>
      </c>
      <c r="G248" s="23" t="str">
        <f t="shared" si="11"/>
        <v>C</v>
      </c>
      <c r="H248" s="11">
        <f>VLOOKUP(B248,NI!C:P,8,FALSE)</f>
        <v>200904</v>
      </c>
      <c r="I248" s="11">
        <f>VLOOKUP(B248,EBITDA!B:O,8,FALSE)</f>
        <v>475073</v>
      </c>
      <c r="J248" s="11">
        <f>VLOOKUP(B248,EQIT!B:O,8,FALSE)</f>
        <v>2156250</v>
      </c>
      <c r="K248" s="11">
        <f>VLOOKUP(B248,DEBT!B:O,8,FALSE)</f>
        <v>0</v>
      </c>
      <c r="L248" s="11">
        <f>VLOOKUP(B248,REV!B:O,8,FALSE)</f>
        <v>1158538</v>
      </c>
      <c r="M248" s="11">
        <f>VLOOKUP(B248,RoA!B:O,8,FALSE)</f>
        <v>8.77</v>
      </c>
      <c r="N248" s="11">
        <f>VLOOKUP(B248,RoE!B:O,8,FALSE)</f>
        <v>9.27</v>
      </c>
      <c r="O248" s="11">
        <f>VLOOKUP(B248,ASSET!B:P,8,FALSE)</f>
        <v>2302016</v>
      </c>
      <c r="P248" s="11">
        <f>VLOOKUP(B248,MCAP!B:P,8,FALSE)</f>
        <v>5729849</v>
      </c>
      <c r="Q248" s="11">
        <f>VLOOKUP(B248,MB!B:O,8,FALSE)</f>
        <v>1.87</v>
      </c>
    </row>
    <row r="249" spans="1:17" x14ac:dyDescent="0.3">
      <c r="A249" s="20" t="s">
        <v>13</v>
      </c>
      <c r="B249" s="20">
        <v>325596</v>
      </c>
      <c r="C249" s="21">
        <f>VLOOKUP(B249,'[2]ESGC PORTFOLIO'!B:M,$C$2,FALSE)</f>
        <v>31.743131868131801</v>
      </c>
      <c r="D249" s="21" t="str">
        <f t="shared" si="9"/>
        <v>C</v>
      </c>
      <c r="E249" s="21">
        <f>VLOOKUP(B249,ESG!A:M,$E$2,FALSE)</f>
        <v>38.870879120879103</v>
      </c>
      <c r="F249" s="11" t="b">
        <f t="shared" si="10"/>
        <v>0</v>
      </c>
      <c r="G249" s="23" t="str">
        <f t="shared" si="11"/>
        <v>C</v>
      </c>
      <c r="H249" s="11">
        <f>VLOOKUP(B249,NI!C:P,8,FALSE)</f>
        <v>260900</v>
      </c>
      <c r="I249" s="11">
        <f>VLOOKUP(B249,EBITDA!B:O,8,FALSE)</f>
        <v>977400</v>
      </c>
      <c r="J249" s="11">
        <f>VLOOKUP(B249,EQIT!B:O,8,FALSE)</f>
        <v>3563600</v>
      </c>
      <c r="K249" s="11">
        <f>VLOOKUP(B249,DEBT!B:O,8,FALSE)</f>
        <v>1033000</v>
      </c>
      <c r="L249" s="11">
        <f>VLOOKUP(B249,REV!B:O,8,FALSE)</f>
        <v>4584400</v>
      </c>
      <c r="M249" s="11">
        <f>VLOOKUP(B249,RoA!B:O,8,FALSE)</f>
        <v>4.95</v>
      </c>
      <c r="N249" s="11">
        <f>VLOOKUP(B249,RoE!B:O,8,FALSE)</f>
        <v>7.62</v>
      </c>
      <c r="O249" s="11">
        <f>VLOOKUP(B249,ASSET!B:P,8,FALSE)</f>
        <v>6676600</v>
      </c>
      <c r="P249" s="11">
        <f>VLOOKUP(B249,MCAP!B:P,8,FALSE)</f>
        <v>7675248</v>
      </c>
      <c r="Q249" s="11">
        <f>VLOOKUP(B249,MB!B:O,8,FALSE)</f>
        <v>2.71</v>
      </c>
    </row>
    <row r="250" spans="1:17" x14ac:dyDescent="0.3">
      <c r="A250" s="20" t="s">
        <v>19</v>
      </c>
      <c r="B250" s="20">
        <v>670942</v>
      </c>
      <c r="C250" s="21">
        <f>VLOOKUP(B250,'[2]ESGC PORTFOLIO'!B:M,$C$2,FALSE)</f>
        <v>43.739700158014401</v>
      </c>
      <c r="D250" s="21" t="str">
        <f t="shared" si="9"/>
        <v>C</v>
      </c>
      <c r="E250" s="21">
        <f>VLOOKUP(B250,ESG!A:M,$E$2,FALSE)</f>
        <v>43.739700158014401</v>
      </c>
      <c r="F250" s="11" t="b">
        <f t="shared" si="10"/>
        <v>1</v>
      </c>
      <c r="G250" s="23" t="str">
        <f t="shared" si="11"/>
        <v>C</v>
      </c>
      <c r="H250" s="11">
        <f>VLOOKUP(B250,NI!C:P,8,FALSE)</f>
        <v>519000</v>
      </c>
      <c r="I250" s="11">
        <f>VLOOKUP(B250,EBITDA!B:O,8,FALSE)</f>
        <v>2061000</v>
      </c>
      <c r="J250" s="11">
        <f>VLOOKUP(B250,EQIT!B:O,8,FALSE)</f>
        <v>7919000</v>
      </c>
      <c r="K250" s="11">
        <f>VLOOKUP(B250,DEBT!B:O,8,FALSE)</f>
        <v>7004000</v>
      </c>
      <c r="L250" s="11">
        <f>VLOOKUP(B250,REV!B:O,8,FALSE)</f>
        <v>7519000</v>
      </c>
      <c r="M250" s="11">
        <f>VLOOKUP(B250,RoA!B:O,8,FALSE)</f>
        <v>3.35</v>
      </c>
      <c r="N250" s="11">
        <f>VLOOKUP(B250,RoE!B:O,8,FALSE)</f>
        <v>6.63</v>
      </c>
      <c r="O250" s="11">
        <f>VLOOKUP(B250,ASSET!B:P,8,FALSE)</f>
        <v>23645000</v>
      </c>
      <c r="P250" s="11">
        <f>VLOOKUP(B250,MCAP!B:P,8,FALSE)</f>
        <v>8037338</v>
      </c>
      <c r="Q250" s="11">
        <f>VLOOKUP(B250,MB!B:O,8,FALSE)</f>
        <v>0.94</v>
      </c>
    </row>
    <row r="251" spans="1:17" x14ac:dyDescent="0.3">
      <c r="A251" s="20" t="s">
        <v>23</v>
      </c>
      <c r="B251" s="20">
        <v>680902</v>
      </c>
      <c r="C251" s="21">
        <f>VLOOKUP(B251,'[2]ESGC PORTFOLIO'!B:M,$C$2,FALSE)</f>
        <v>46.205032706527902</v>
      </c>
      <c r="D251" s="21" t="str">
        <f t="shared" si="9"/>
        <v>C</v>
      </c>
      <c r="E251" s="21">
        <f>VLOOKUP(B251,ESG!A:M,$E$2,FALSE)</f>
        <v>46.205032706527902</v>
      </c>
      <c r="F251" s="11" t="b">
        <f t="shared" si="10"/>
        <v>1</v>
      </c>
      <c r="G251" s="23" t="str">
        <f t="shared" si="11"/>
        <v>C</v>
      </c>
      <c r="H251" s="11">
        <f>VLOOKUP(B251,NI!C:P,8,FALSE)</f>
        <v>396462</v>
      </c>
      <c r="I251" s="11">
        <f>VLOOKUP(B251,EBITDA!B:O,8,FALSE)</f>
        <v>1373535</v>
      </c>
      <c r="J251" s="11">
        <f>VLOOKUP(B251,EQIT!B:O,8,FALSE)</f>
        <v>3287220</v>
      </c>
      <c r="K251" s="11">
        <f>VLOOKUP(B251,DEBT!B:O,8,FALSE)</f>
        <v>7236308</v>
      </c>
      <c r="L251" s="11">
        <f>VLOOKUP(B251,REV!B:O,8,FALSE)</f>
        <v>2443532</v>
      </c>
      <c r="M251" s="11">
        <f>VLOOKUP(B251,RoA!B:O,8,FALSE)</f>
        <v>5.38</v>
      </c>
      <c r="N251" s="11">
        <f>VLOOKUP(B251,RoE!B:O,8,FALSE)</f>
        <v>11.68</v>
      </c>
      <c r="O251" s="11">
        <f>VLOOKUP(B251,ASSET!B:P,8,FALSE)</f>
        <v>11986823</v>
      </c>
      <c r="P251" s="11">
        <f>VLOOKUP(B251,MCAP!B:P,8,FALSE)</f>
        <v>23622461</v>
      </c>
      <c r="Q251" s="11">
        <f>VLOOKUP(B251,MB!B:O,8,FALSE)</f>
        <v>6.64</v>
      </c>
    </row>
    <row r="252" spans="1:17" x14ac:dyDescent="0.3">
      <c r="A252" s="20" t="s">
        <v>25</v>
      </c>
      <c r="B252" s="20">
        <v>154680</v>
      </c>
      <c r="C252" s="21">
        <f>VLOOKUP(B252,'[2]ESGC PORTFOLIO'!B:M,$C$2,FALSE)</f>
        <v>37.974726377547498</v>
      </c>
      <c r="D252" s="21" t="str">
        <f t="shared" si="9"/>
        <v>C</v>
      </c>
      <c r="E252" s="21">
        <f>VLOOKUP(B252,ESG!A:M,$E$2,FALSE)</f>
        <v>37.974726377547498</v>
      </c>
      <c r="F252" s="11" t="b">
        <f t="shared" si="10"/>
        <v>1</v>
      </c>
      <c r="G252" s="23" t="str">
        <f t="shared" si="11"/>
        <v>C</v>
      </c>
      <c r="H252" s="11">
        <f>VLOOKUP(B252,NI!C:P,8,FALSE)</f>
        <v>706624</v>
      </c>
      <c r="I252" s="11">
        <f>VLOOKUP(B252,EBITDA!B:O,8,FALSE)</f>
        <v>1330776</v>
      </c>
      <c r="J252" s="11">
        <f>VLOOKUP(B252,EQIT!B:O,8,FALSE)</f>
        <v>2866858</v>
      </c>
      <c r="K252" s="11">
        <f>VLOOKUP(B252,DEBT!B:O,8,FALSE)</f>
        <v>1364952</v>
      </c>
      <c r="L252" s="11">
        <f>VLOOKUP(B252,REV!B:O,8,FALSE)</f>
        <v>80217558</v>
      </c>
      <c r="M252" s="11">
        <f>VLOOKUP(B252,RoA!B:O,8,FALSE)</f>
        <v>5.15</v>
      </c>
      <c r="N252" s="11">
        <f>VLOOKUP(B252,RoE!B:O,8,FALSE)</f>
        <v>24.28</v>
      </c>
      <c r="O252" s="11">
        <f>VLOOKUP(B252,ASSET!B:P,8,FALSE)</f>
        <v>14982671</v>
      </c>
      <c r="P252" s="11">
        <f>VLOOKUP(B252,MCAP!B:P,8,FALSE)</f>
        <v>9706272</v>
      </c>
      <c r="Q252" s="11">
        <f>VLOOKUP(B252,MB!B:O,8,FALSE)</f>
        <v>3.73</v>
      </c>
    </row>
    <row r="253" spans="1:17" x14ac:dyDescent="0.3">
      <c r="A253" s="20" t="s">
        <v>27</v>
      </c>
      <c r="B253" s="20">
        <v>546075</v>
      </c>
      <c r="C253" s="21">
        <f>VLOOKUP(B253,'[2]ESGC PORTFOLIO'!B:M,$C$2,FALSE)</f>
        <v>33.1856203007518</v>
      </c>
      <c r="D253" s="21" t="str">
        <f t="shared" si="9"/>
        <v>C</v>
      </c>
      <c r="E253" s="21">
        <f>VLOOKUP(B253,ESG!A:M,$E$2,FALSE)</f>
        <v>33.1856203007518</v>
      </c>
      <c r="F253" s="11" t="b">
        <f t="shared" si="10"/>
        <v>1</v>
      </c>
      <c r="G253" s="23" t="str">
        <f t="shared" si="11"/>
        <v>C</v>
      </c>
      <c r="H253" s="11">
        <f>VLOOKUP(B253,NI!C:P,8,FALSE)</f>
        <v>524191</v>
      </c>
      <c r="I253" s="11">
        <f>VLOOKUP(B253,EBITDA!B:O,8,FALSE)</f>
        <v>879220</v>
      </c>
      <c r="J253" s="11">
        <f>VLOOKUP(B253,EQIT!B:O,8,FALSE)</f>
        <v>2171769</v>
      </c>
      <c r="K253" s="11">
        <f>VLOOKUP(B253,DEBT!B:O,8,FALSE)</f>
        <v>1377129</v>
      </c>
      <c r="L253" s="11">
        <f>VLOOKUP(B253,REV!B:O,8,FALSE)</f>
        <v>3939786</v>
      </c>
      <c r="M253" s="11">
        <f>VLOOKUP(B253,RoA!B:O,8,FALSE)</f>
        <v>13.05</v>
      </c>
      <c r="N253" s="11">
        <f>VLOOKUP(B253,RoE!B:O,8,FALSE)</f>
        <v>23.34</v>
      </c>
      <c r="O253" s="11">
        <f>VLOOKUP(B253,ASSET!B:P,8,FALSE)</f>
        <v>4445225</v>
      </c>
      <c r="P253" s="11">
        <f>VLOOKUP(B253,MCAP!B:P,8,FALSE)</f>
        <v>7404129</v>
      </c>
      <c r="Q253" s="11">
        <f>VLOOKUP(B253,MB!B:O,8,FALSE)</f>
        <v>3.35</v>
      </c>
    </row>
    <row r="254" spans="1:17" x14ac:dyDescent="0.3">
      <c r="A254" s="20" t="s">
        <v>31</v>
      </c>
      <c r="B254" s="20">
        <v>921983</v>
      </c>
      <c r="C254" s="21">
        <f>VLOOKUP(B254,'[2]ESGC PORTFOLIO'!B:M,$C$2,FALSE)</f>
        <v>48.7422100026184</v>
      </c>
      <c r="D254" s="21" t="str">
        <f t="shared" si="9"/>
        <v>C</v>
      </c>
      <c r="E254" s="21">
        <f>VLOOKUP(B254,ESG!A:M,$E$2,FALSE)</f>
        <v>48.7422100026184</v>
      </c>
      <c r="F254" s="11" t="b">
        <f t="shared" si="10"/>
        <v>1</v>
      </c>
      <c r="G254" s="23" t="str">
        <f t="shared" si="11"/>
        <v>C</v>
      </c>
      <c r="H254" s="11">
        <f>VLOOKUP(B254,NI!C:P,8,FALSE)</f>
        <v>4508000</v>
      </c>
      <c r="I254" s="11">
        <f>VLOOKUP(B254,EBITDA!B:O,8,FALSE)</f>
        <v>12626000</v>
      </c>
      <c r="J254" s="11">
        <f>VLOOKUP(B254,EQIT!B:O,8,FALSE)</f>
        <v>27766000</v>
      </c>
      <c r="K254" s="11">
        <f>VLOOKUP(B254,DEBT!B:O,8,FALSE)</f>
        <v>7216000</v>
      </c>
      <c r="L254" s="11">
        <f>VLOOKUP(B254,REV!B:O,8,FALSE)</f>
        <v>16899000</v>
      </c>
      <c r="M254" s="11">
        <f>VLOOKUP(B254,RoA!B:O,8,FALSE)</f>
        <v>9.84</v>
      </c>
      <c r="N254" s="11">
        <f>VLOOKUP(B254,RoE!B:O,8,FALSE)</f>
        <v>17.71</v>
      </c>
      <c r="O254" s="11">
        <f>VLOOKUP(B254,ASSET!B:P,8,FALSE)</f>
        <v>52051000</v>
      </c>
      <c r="P254" s="11">
        <f>VLOOKUP(B254,MCAP!B:P,8,FALSE)</f>
        <v>34793376</v>
      </c>
      <c r="Q254" s="11">
        <f>VLOOKUP(B254,MB!B:O,8,FALSE)</f>
        <v>1.31</v>
      </c>
    </row>
    <row r="255" spans="1:17" x14ac:dyDescent="0.3">
      <c r="A255" s="20" t="s">
        <v>37</v>
      </c>
      <c r="B255" s="20" t="s">
        <v>355</v>
      </c>
      <c r="C255" s="21">
        <f>VLOOKUP(B255,'[2]ESGC PORTFOLIO'!B:M,$C$2,FALSE)</f>
        <v>46.5894298245614</v>
      </c>
      <c r="D255" s="21" t="str">
        <f t="shared" si="9"/>
        <v>C</v>
      </c>
      <c r="E255" s="21">
        <f>VLOOKUP(B255,ESG!A:M,$E$2,FALSE)</f>
        <v>46.5894298245614</v>
      </c>
      <c r="F255" s="11" t="b">
        <f t="shared" si="10"/>
        <v>1</v>
      </c>
      <c r="G255" s="23" t="str">
        <f t="shared" si="11"/>
        <v>C</v>
      </c>
      <c r="H255" s="11">
        <f>VLOOKUP(B255,NI!C:P,8,FALSE)</f>
        <v>545839</v>
      </c>
      <c r="I255" s="11">
        <f>VLOOKUP(B255,EBITDA!B:O,8,FALSE)</f>
        <v>883380</v>
      </c>
      <c r="J255" s="11">
        <f>VLOOKUP(B255,EQIT!B:O,8,FALSE)</f>
        <v>4313163</v>
      </c>
      <c r="K255" s="11">
        <f>VLOOKUP(B255,DEBT!B:O,8,FALSE)</f>
        <v>972278</v>
      </c>
      <c r="L255" s="11">
        <f>VLOOKUP(B255,REV!B:O,8,FALSE)</f>
        <v>8259314</v>
      </c>
      <c r="M255" s="11">
        <f>VLOOKUP(B255,RoA!B:O,8,FALSE)</f>
        <v>2.19</v>
      </c>
      <c r="N255" s="11">
        <f>VLOOKUP(B255,RoE!B:O,8,FALSE)</f>
        <v>12.58</v>
      </c>
      <c r="O255" s="11">
        <f>VLOOKUP(B255,ASSET!B:P,8,FALSE)</f>
        <v>27115445</v>
      </c>
      <c r="P255" s="11">
        <f>VLOOKUP(B255,MCAP!B:P,8,FALSE)</f>
        <v>3634811</v>
      </c>
      <c r="Q255" s="11">
        <f>VLOOKUP(B255,MB!B:O,8,FALSE)</f>
        <v>0.77</v>
      </c>
    </row>
    <row r="256" spans="1:17" x14ac:dyDescent="0.3">
      <c r="A256" s="20" t="s">
        <v>40</v>
      </c>
      <c r="B256" s="20">
        <v>912669</v>
      </c>
      <c r="C256" s="21">
        <f>VLOOKUP(B256,'[2]ESGC PORTFOLIO'!B:M,$C$2,FALSE)</f>
        <v>34.302872215709201</v>
      </c>
      <c r="D256" s="21" t="str">
        <f t="shared" si="9"/>
        <v>C</v>
      </c>
      <c r="E256" s="21">
        <f>VLOOKUP(B256,ESG!A:M,$E$2,FALSE)</f>
        <v>34.302872215709201</v>
      </c>
      <c r="F256" s="11" t="b">
        <f t="shared" si="10"/>
        <v>1</v>
      </c>
      <c r="G256" s="23" t="str">
        <f t="shared" si="11"/>
        <v>C</v>
      </c>
      <c r="H256" s="11">
        <f>VLOOKUP(B256,NI!C:P,8,FALSE)</f>
        <v>1254200</v>
      </c>
      <c r="I256" s="11">
        <f>VLOOKUP(B256,EBITDA!B:O,8,FALSE)</f>
        <v>2259500</v>
      </c>
      <c r="J256" s="11">
        <f>VLOOKUP(B256,EQIT!B:O,8,FALSE)</f>
        <v>6010400</v>
      </c>
      <c r="K256" s="11">
        <f>VLOOKUP(B256,DEBT!B:O,8,FALSE)</f>
        <v>37000</v>
      </c>
      <c r="L256" s="11">
        <f>VLOOKUP(B256,REV!B:O,8,FALSE)</f>
        <v>9879500</v>
      </c>
      <c r="M256" s="11">
        <f>VLOOKUP(B256,RoA!B:O,8,FALSE)</f>
        <v>4.13</v>
      </c>
      <c r="N256" s="11">
        <f>VLOOKUP(B256,RoE!B:O,8,FALSE)</f>
        <v>21.83</v>
      </c>
      <c r="O256" s="11">
        <f>VLOOKUP(B256,ASSET!B:P,8,FALSE)</f>
        <v>34176000</v>
      </c>
      <c r="P256" s="11">
        <f>VLOOKUP(B256,MCAP!B:P,8,FALSE)</f>
        <v>26508108</v>
      </c>
      <c r="Q256" s="11">
        <f>VLOOKUP(B256,MB!B:O,8,FALSE)</f>
        <v>4.05</v>
      </c>
    </row>
    <row r="257" spans="1:17" x14ac:dyDescent="0.3">
      <c r="A257" s="20" t="s">
        <v>55</v>
      </c>
      <c r="B257" s="20">
        <v>894371</v>
      </c>
      <c r="C257" s="21">
        <f>VLOOKUP(B257,'[2]ESGC PORTFOLIO'!B:M,$C$2,FALSE)</f>
        <v>41.567613444669298</v>
      </c>
      <c r="D257" s="21" t="str">
        <f t="shared" si="9"/>
        <v>C</v>
      </c>
      <c r="E257" s="21">
        <f>VLOOKUP(B257,ESG!A:M,$E$2,FALSE)</f>
        <v>41.567613444669298</v>
      </c>
      <c r="F257" s="11" t="b">
        <f t="shared" si="10"/>
        <v>1</v>
      </c>
      <c r="G257" s="23" t="str">
        <f t="shared" si="11"/>
        <v>C</v>
      </c>
      <c r="H257" s="11">
        <f>VLOOKUP(B257,NI!C:P,8,FALSE)</f>
        <v>272679</v>
      </c>
      <c r="I257" s="11">
        <f>VLOOKUP(B257,EBITDA!B:O,8,FALSE)</f>
        <v>1061245</v>
      </c>
      <c r="J257" s="11">
        <f>VLOOKUP(B257,EQIT!B:O,8,FALSE)</f>
        <v>4865998</v>
      </c>
      <c r="K257" s="11">
        <f>VLOOKUP(B257,DEBT!B:O,8,FALSE)</f>
        <v>8704138</v>
      </c>
      <c r="L257" s="11">
        <f>VLOOKUP(B257,REV!B:O,8,FALSE)</f>
        <v>1759526</v>
      </c>
      <c r="M257" s="11">
        <f>VLOOKUP(B257,RoA!B:O,8,FALSE)</f>
        <v>3.76</v>
      </c>
      <c r="N257" s="11">
        <f>VLOOKUP(B257,RoE!B:O,8,FALSE)</f>
        <v>5.9</v>
      </c>
      <c r="O257" s="11">
        <f>VLOOKUP(B257,ASSET!B:P,8,FALSE)</f>
        <v>14782966</v>
      </c>
      <c r="P257" s="11">
        <f>VLOOKUP(B257,MCAP!B:P,8,FALSE)</f>
        <v>14751518</v>
      </c>
      <c r="Q257" s="11">
        <f>VLOOKUP(B257,MB!B:O,8,FALSE)</f>
        <v>3.01</v>
      </c>
    </row>
    <row r="258" spans="1:17" x14ac:dyDescent="0.3">
      <c r="A258" s="20" t="s">
        <v>60</v>
      </c>
      <c r="B258" s="20">
        <v>755148</v>
      </c>
      <c r="C258" s="21">
        <f>VLOOKUP(B258,'[2]ESGC PORTFOLIO'!B:M,$C$2,FALSE)</f>
        <v>34.142721276001602</v>
      </c>
      <c r="D258" s="21" t="str">
        <f t="shared" si="9"/>
        <v>C</v>
      </c>
      <c r="E258" s="21">
        <f>VLOOKUP(B258,ESG!A:M,$E$2,FALSE)</f>
        <v>34.142721276001602</v>
      </c>
      <c r="F258" s="11" t="b">
        <f t="shared" si="10"/>
        <v>1</v>
      </c>
      <c r="G258" s="23" t="str">
        <f t="shared" si="11"/>
        <v>C</v>
      </c>
      <c r="H258" s="11">
        <f>VLOOKUP(B258,NI!C:P,8,FALSE)</f>
        <v>72229</v>
      </c>
      <c r="I258" s="11">
        <f>VLOOKUP(B258,EBITDA!B:O,8,FALSE)</f>
        <v>230235</v>
      </c>
      <c r="J258" s="11">
        <f>VLOOKUP(B258,EQIT!B:O,8,FALSE)</f>
        <v>411130</v>
      </c>
      <c r="K258" s="11">
        <f>VLOOKUP(B258,DEBT!B:O,8,FALSE)</f>
        <v>425981</v>
      </c>
      <c r="L258" s="11">
        <f>VLOOKUP(B258,REV!B:O,8,FALSE)</f>
        <v>1149835</v>
      </c>
      <c r="M258" s="11">
        <f>VLOOKUP(B258,RoA!B:O,8,FALSE)</f>
        <v>5.76</v>
      </c>
      <c r="N258" s="11">
        <f>VLOOKUP(B258,RoE!B:O,8,FALSE)</f>
        <v>21</v>
      </c>
      <c r="O258" s="11">
        <f>VLOOKUP(B258,ASSET!B:P,8,FALSE)</f>
        <v>1756037</v>
      </c>
      <c r="P258" s="11">
        <f>VLOOKUP(B258,MCAP!B:P,8,FALSE)</f>
        <v>2835872</v>
      </c>
      <c r="Q258" s="11">
        <f>VLOOKUP(B258,MB!B:O,8,FALSE)</f>
        <v>6.26</v>
      </c>
    </row>
    <row r="259" spans="1:17" x14ac:dyDescent="0.3">
      <c r="A259" s="20" t="s">
        <v>63</v>
      </c>
      <c r="B259" s="20">
        <v>944704</v>
      </c>
      <c r="C259" s="21">
        <f>VLOOKUP(B259,'[2]ESGC PORTFOLIO'!B:M,$C$2,FALSE)</f>
        <v>29.257960140679899</v>
      </c>
      <c r="D259" s="21" t="str">
        <f t="shared" ref="D259:D322" si="12">IF(C259&gt;75,"A",IF(C259&gt;50,"B",IF(C259&gt;25,"C","D")))</f>
        <v>C</v>
      </c>
      <c r="E259" s="21">
        <f>VLOOKUP(B259,ESG!A:M,$E$2,FALSE)</f>
        <v>41.515920281359897</v>
      </c>
      <c r="F259" s="11" t="b">
        <f t="shared" ref="F259:F322" si="13">C259=E259</f>
        <v>0</v>
      </c>
      <c r="G259" s="23" t="str">
        <f t="shared" ref="G259:G322" si="14">IF(E259&gt;75,"A",IF(E259&gt;50,"B",IF(E259&gt;25,"C","D")))</f>
        <v>C</v>
      </c>
      <c r="H259" s="11">
        <f>VLOOKUP(B259,NI!C:P,8,FALSE)</f>
        <v>959000</v>
      </c>
      <c r="I259" s="11">
        <f>VLOOKUP(B259,EBITDA!B:O,8,FALSE)</f>
        <v>1924400</v>
      </c>
      <c r="J259" s="11">
        <f>VLOOKUP(B259,EQIT!B:O,8,FALSE)</f>
        <v>5848600</v>
      </c>
      <c r="K259" s="11">
        <f>VLOOKUP(B259,DEBT!B:O,8,FALSE)</f>
        <v>2502000</v>
      </c>
      <c r="L259" s="11">
        <f>VLOOKUP(B259,REV!B:O,8,FALSE)</f>
        <v>102644200</v>
      </c>
      <c r="M259" s="11">
        <f>VLOOKUP(B259,RoA!B:O,8,FALSE)</f>
        <v>4.76</v>
      </c>
      <c r="N259" s="11">
        <f>VLOOKUP(B259,RoE!B:O,8,FALSE)</f>
        <v>17.239999999999998</v>
      </c>
      <c r="O259" s="11">
        <f>VLOOKUP(B259,ASSET!B:P,8,FALSE)</f>
        <v>22836400</v>
      </c>
      <c r="P259" s="11">
        <f>VLOOKUP(B259,MCAP!B:P,8,FALSE)</f>
        <v>14258171</v>
      </c>
      <c r="Q259" s="11">
        <f>VLOOKUP(B259,MB!B:O,8,FALSE)</f>
        <v>2.4300000000000002</v>
      </c>
    </row>
    <row r="260" spans="1:17" x14ac:dyDescent="0.3">
      <c r="A260" s="20" t="s">
        <v>64</v>
      </c>
      <c r="B260" s="20">
        <v>877723</v>
      </c>
      <c r="C260" s="21">
        <f>VLOOKUP(B260,'[2]ESGC PORTFOLIO'!B:M,$C$2,FALSE)</f>
        <v>43.568518825087502</v>
      </c>
      <c r="D260" s="21" t="str">
        <f t="shared" si="12"/>
        <v>C</v>
      </c>
      <c r="E260" s="21">
        <f>VLOOKUP(B260,ESG!A:M,$E$2,FALSE)</f>
        <v>43.568518825087502</v>
      </c>
      <c r="F260" s="11" t="b">
        <f t="shared" si="13"/>
        <v>1</v>
      </c>
      <c r="G260" s="23" t="str">
        <f t="shared" si="14"/>
        <v>C</v>
      </c>
      <c r="H260" s="11">
        <f>VLOOKUP(B260,NI!C:P,8,FALSE)</f>
        <v>379240</v>
      </c>
      <c r="I260" s="11">
        <f>VLOOKUP(B260,EBITDA!B:O,8,FALSE)</f>
        <v>676021</v>
      </c>
      <c r="J260" s="11">
        <f>VLOOKUP(B260,EQIT!B:O,8,FALSE)</f>
        <v>2291630</v>
      </c>
      <c r="K260" s="11">
        <f>VLOOKUP(B260,DEBT!B:O,8,FALSE)</f>
        <v>4043785</v>
      </c>
      <c r="L260" s="11">
        <f>VLOOKUP(B260,REV!B:O,8,FALSE)</f>
        <v>8975554</v>
      </c>
      <c r="M260" s="11">
        <f>VLOOKUP(B260,RoA!B:O,8,FALSE)</f>
        <v>8.25</v>
      </c>
      <c r="N260" s="11">
        <f>VLOOKUP(B260,RoE!B:O,8,FALSE)</f>
        <v>17.95</v>
      </c>
      <c r="O260" s="11">
        <f>VLOOKUP(B260,ASSET!B:P,8,FALSE)</f>
        <v>6747631</v>
      </c>
      <c r="P260" s="11">
        <f>VLOOKUP(B260,MCAP!B:P,8,FALSE)</f>
        <v>6884996</v>
      </c>
      <c r="Q260" s="11">
        <f>VLOOKUP(B260,MB!B:O,8,FALSE)</f>
        <v>2.38</v>
      </c>
    </row>
    <row r="261" spans="1:17" x14ac:dyDescent="0.3">
      <c r="A261" s="20" t="s">
        <v>77</v>
      </c>
      <c r="B261" s="20">
        <v>951545</v>
      </c>
      <c r="C261" s="21">
        <f>VLOOKUP(B261,'[2]ESGC PORTFOLIO'!B:M,$C$2,FALSE)</f>
        <v>27.741484480431801</v>
      </c>
      <c r="D261" s="21" t="str">
        <f t="shared" si="12"/>
        <v>C</v>
      </c>
      <c r="E261" s="21">
        <f>VLOOKUP(B261,ESG!A:M,$E$2,FALSE)</f>
        <v>27.741484480431801</v>
      </c>
      <c r="F261" s="11" t="b">
        <f t="shared" si="13"/>
        <v>1</v>
      </c>
      <c r="G261" s="23" t="str">
        <f t="shared" si="14"/>
        <v>C</v>
      </c>
      <c r="H261" s="11" t="e">
        <f>VLOOKUP(B261,NI!C:P,8,FALSE)</f>
        <v>#N/A</v>
      </c>
      <c r="I261" s="11">
        <f>VLOOKUP(B261,EBITDA!B:O,8,FALSE)</f>
        <v>272000</v>
      </c>
      <c r="J261" s="11">
        <f>VLOOKUP(B261,EQIT!B:O,8,FALSE)</f>
        <v>4097000</v>
      </c>
      <c r="K261" s="11">
        <f>VLOOKUP(B261,DEBT!B:O,8,FALSE)</f>
        <v>925000</v>
      </c>
      <c r="L261" s="11">
        <f>VLOOKUP(B261,REV!B:O,8,FALSE)</f>
        <v>3860000</v>
      </c>
      <c r="M261" s="11">
        <f>VLOOKUP(B261,RoA!B:O,8,FALSE)</f>
        <v>1.31</v>
      </c>
      <c r="N261" s="11">
        <f>VLOOKUP(B261,RoE!B:O,8,FALSE)</f>
        <v>3.99</v>
      </c>
      <c r="O261" s="11">
        <f>VLOOKUP(B261,ASSET!B:P,8,FALSE)</f>
        <v>15668000</v>
      </c>
      <c r="P261" s="11">
        <f>VLOOKUP(B261,MCAP!B:P,8,FALSE)</f>
        <v>4934520</v>
      </c>
      <c r="Q261" s="11">
        <f>VLOOKUP(B261,MB!B:O,8,FALSE)</f>
        <v>1.0900000000000001</v>
      </c>
    </row>
    <row r="262" spans="1:17" x14ac:dyDescent="0.3">
      <c r="A262" s="20" t="s">
        <v>81</v>
      </c>
      <c r="B262" s="20">
        <v>867705</v>
      </c>
      <c r="C262" s="21">
        <f>VLOOKUP(B262,'[2]ESGC PORTFOLIO'!B:M,$C$2,FALSE)</f>
        <v>32.447713074130903</v>
      </c>
      <c r="D262" s="21" t="str">
        <f t="shared" si="12"/>
        <v>C</v>
      </c>
      <c r="E262" s="21">
        <f>VLOOKUP(B262,ESG!A:M,$E$2,FALSE)</f>
        <v>48.085081320675599</v>
      </c>
      <c r="F262" s="11" t="b">
        <f t="shared" si="13"/>
        <v>0</v>
      </c>
      <c r="G262" s="23" t="str">
        <f t="shared" si="14"/>
        <v>C</v>
      </c>
      <c r="H262" s="11">
        <f>VLOOKUP(B262,NI!C:P,8,FALSE)</f>
        <v>356322</v>
      </c>
      <c r="I262" s="11">
        <f>VLOOKUP(B262,EBITDA!B:O,8,FALSE)</f>
        <v>589752</v>
      </c>
      <c r="J262" s="11">
        <f>VLOOKUP(B262,EQIT!B:O,8,FALSE)</f>
        <v>2730490</v>
      </c>
      <c r="K262" s="11">
        <f>VLOOKUP(B262,DEBT!B:O,8,FALSE)</f>
        <v>0</v>
      </c>
      <c r="L262" s="11">
        <f>VLOOKUP(B262,REV!B:O,8,FALSE)</f>
        <v>2206392</v>
      </c>
      <c r="M262" s="11">
        <f>VLOOKUP(B262,RoA!B:O,8,FALSE)</f>
        <v>9.26</v>
      </c>
      <c r="N262" s="11">
        <f>VLOOKUP(B262,RoE!B:O,8,FALSE)</f>
        <v>13.49</v>
      </c>
      <c r="O262" s="11">
        <f>VLOOKUP(B262,ASSET!B:P,8,FALSE)</f>
        <v>4032062</v>
      </c>
      <c r="P262" s="11">
        <f>VLOOKUP(B262,MCAP!B:P,8,FALSE)</f>
        <v>11282626</v>
      </c>
      <c r="Q262" s="11">
        <f>VLOOKUP(B262,MB!B:O,8,FALSE)</f>
        <v>3.78</v>
      </c>
    </row>
    <row r="263" spans="1:17" x14ac:dyDescent="0.3">
      <c r="A263" s="20" t="s">
        <v>83</v>
      </c>
      <c r="B263" s="20" t="s">
        <v>360</v>
      </c>
      <c r="C263" s="21">
        <f>VLOOKUP(B263,'[2]ESGC PORTFOLIO'!B:M,$C$2,FALSE)</f>
        <v>42.556541327791898</v>
      </c>
      <c r="D263" s="21" t="str">
        <f t="shared" si="12"/>
        <v>C</v>
      </c>
      <c r="E263" s="21">
        <f>VLOOKUP(B263,ESG!A:M,$E$2,FALSE)</f>
        <v>42.556541327791898</v>
      </c>
      <c r="F263" s="11" t="b">
        <f t="shared" si="13"/>
        <v>1</v>
      </c>
      <c r="G263" s="23" t="str">
        <f t="shared" si="14"/>
        <v>C</v>
      </c>
      <c r="H263" s="11">
        <f>VLOOKUP(B263,NI!C:P,8,FALSE)</f>
        <v>1812300</v>
      </c>
      <c r="I263" s="11">
        <f>VLOOKUP(B263,EBITDA!B:O,8,FALSE)</f>
        <v>2317700</v>
      </c>
      <c r="J263" s="11">
        <f>VLOOKUP(B263,EQIT!B:O,8,FALSE)</f>
        <v>21552000</v>
      </c>
      <c r="K263" s="11">
        <f>VLOOKUP(B263,DEBT!B:O,8,FALSE)</f>
        <v>2106800</v>
      </c>
      <c r="L263" s="11">
        <f>VLOOKUP(B263,REV!B:O,8,FALSE)</f>
        <v>3280600</v>
      </c>
      <c r="M263" s="11">
        <f>VLOOKUP(B263,RoA!B:O,8,FALSE)</f>
        <v>4.9800000000000004</v>
      </c>
      <c r="N263" s="11">
        <f>VLOOKUP(B263,RoE!B:O,8,FALSE)</f>
        <v>8.7100000000000009</v>
      </c>
      <c r="O263" s="11">
        <f>VLOOKUP(B263,ASSET!B:P,8,FALSE)</f>
        <v>40758700</v>
      </c>
      <c r="P263" s="11">
        <f>VLOOKUP(B263,MCAP!B:P,8,FALSE)</f>
        <v>16114174</v>
      </c>
      <c r="Q263" s="11">
        <f>VLOOKUP(B263,MB!B:O,8,FALSE)</f>
        <v>0.82</v>
      </c>
    </row>
    <row r="264" spans="1:17" x14ac:dyDescent="0.3">
      <c r="A264" s="20" t="s">
        <v>84</v>
      </c>
      <c r="B264" s="20">
        <v>901686</v>
      </c>
      <c r="C264" s="21">
        <f>VLOOKUP(B264,'[2]ESGC PORTFOLIO'!B:M,$C$2,FALSE)</f>
        <v>49.126915847310499</v>
      </c>
      <c r="D264" s="21" t="str">
        <f t="shared" si="12"/>
        <v>C</v>
      </c>
      <c r="E264" s="21">
        <f>VLOOKUP(B264,ESG!A:M,$E$2,FALSE)</f>
        <v>49.126915847310499</v>
      </c>
      <c r="F264" s="11" t="b">
        <f t="shared" si="13"/>
        <v>1</v>
      </c>
      <c r="G264" s="23" t="str">
        <f t="shared" si="14"/>
        <v>C</v>
      </c>
      <c r="H264" s="11">
        <f>VLOOKUP(B264,NI!C:P,8,FALSE)</f>
        <v>415000</v>
      </c>
      <c r="I264" s="11">
        <f>VLOOKUP(B264,EBITDA!B:O,8,FALSE)</f>
        <v>1562000</v>
      </c>
      <c r="J264" s="11">
        <f>VLOOKUP(B264,EQIT!B:O,8,FALSE)</f>
        <v>3028000</v>
      </c>
      <c r="K264" s="11">
        <f>VLOOKUP(B264,DEBT!B:O,8,FALSE)</f>
        <v>7264000</v>
      </c>
      <c r="L264" s="11">
        <f>VLOOKUP(B264,REV!B:O,8,FALSE)</f>
        <v>6501000</v>
      </c>
      <c r="M264" s="11">
        <f>VLOOKUP(B264,RoA!B:O,8,FALSE)</f>
        <v>4.29</v>
      </c>
      <c r="N264" s="11">
        <f>VLOOKUP(B264,RoE!B:O,8,FALSE)</f>
        <v>14.26</v>
      </c>
      <c r="O264" s="11">
        <f>VLOOKUP(B264,ASSET!B:P,8,FALSE)</f>
        <v>16452000</v>
      </c>
      <c r="P264" s="11">
        <f>VLOOKUP(B264,MCAP!B:P,8,FALSE)</f>
        <v>5610528</v>
      </c>
      <c r="Q264" s="11">
        <f>VLOOKUP(B264,MB!B:O,8,FALSE)</f>
        <v>1.71</v>
      </c>
    </row>
    <row r="265" spans="1:17" x14ac:dyDescent="0.3">
      <c r="A265" s="20" t="s">
        <v>93</v>
      </c>
      <c r="B265" s="20">
        <v>938928</v>
      </c>
      <c r="C265" s="21">
        <f>VLOOKUP(B265,'[2]ESGC PORTFOLIO'!B:M,$C$2,FALSE)</f>
        <v>37.191286174838801</v>
      </c>
      <c r="D265" s="21" t="str">
        <f t="shared" si="12"/>
        <v>C</v>
      </c>
      <c r="E265" s="21">
        <f>VLOOKUP(B265,ESG!A:M,$E$2,FALSE)</f>
        <v>37.191286174838801</v>
      </c>
      <c r="F265" s="11" t="b">
        <f t="shared" si="13"/>
        <v>1</v>
      </c>
      <c r="G265" s="23" t="str">
        <f t="shared" si="14"/>
        <v>C</v>
      </c>
      <c r="H265" s="11">
        <f>VLOOKUP(B265,NI!C:P,8,FALSE)</f>
        <v>175430</v>
      </c>
      <c r="I265" s="11">
        <f>VLOOKUP(B265,EBITDA!B:O,8,FALSE)</f>
        <v>305355</v>
      </c>
      <c r="J265" s="11">
        <f>VLOOKUP(B265,EQIT!B:O,8,FALSE)</f>
        <v>1937488</v>
      </c>
      <c r="K265" s="11">
        <f>VLOOKUP(B265,DEBT!B:O,8,FALSE)</f>
        <v>380432</v>
      </c>
      <c r="L265" s="11">
        <f>VLOOKUP(B265,REV!B:O,8,FALSE)</f>
        <v>1330835</v>
      </c>
      <c r="M265" s="11">
        <f>VLOOKUP(B265,RoA!B:O,8,FALSE)</f>
        <v>7.24</v>
      </c>
      <c r="N265" s="11">
        <f>VLOOKUP(B265,RoE!B:O,8,FALSE)</f>
        <v>9.73</v>
      </c>
      <c r="O265" s="11">
        <f>VLOOKUP(B265,ASSET!B:P,8,FALSE)</f>
        <v>2602690</v>
      </c>
      <c r="P265" s="11">
        <f>VLOOKUP(B265,MCAP!B:P,8,FALSE)</f>
        <v>3374108</v>
      </c>
      <c r="Q265" s="11">
        <f>VLOOKUP(B265,MB!B:O,8,FALSE)</f>
        <v>2.04</v>
      </c>
    </row>
    <row r="266" spans="1:17" x14ac:dyDescent="0.3">
      <c r="A266" s="20" t="s">
        <v>96</v>
      </c>
      <c r="B266" s="20">
        <v>687197</v>
      </c>
      <c r="C266" s="21">
        <f>VLOOKUP(B266,'[2]ESGC PORTFOLIO'!B:M,$C$2,FALSE)</f>
        <v>33.4666729925775</v>
      </c>
      <c r="D266" s="21" t="str">
        <f t="shared" si="12"/>
        <v>C</v>
      </c>
      <c r="E266" s="21">
        <f>VLOOKUP(B266,ESG!A:M,$E$2,FALSE)</f>
        <v>33.4666729925775</v>
      </c>
      <c r="F266" s="11" t="b">
        <f t="shared" si="13"/>
        <v>1</v>
      </c>
      <c r="G266" s="23" t="str">
        <f t="shared" si="14"/>
        <v>C</v>
      </c>
      <c r="H266" s="11">
        <f>VLOOKUP(B266,NI!C:P,8,FALSE)</f>
        <v>148137</v>
      </c>
      <c r="I266" s="11">
        <f>VLOOKUP(B266,EBITDA!B:O,8,FALSE)</f>
        <v>1240345</v>
      </c>
      <c r="J266" s="11">
        <f>VLOOKUP(B266,EQIT!B:O,8,FALSE)</f>
        <v>2385727</v>
      </c>
      <c r="K266" s="11">
        <f>VLOOKUP(B266,DEBT!B:O,8,FALSE)</f>
        <v>6885699</v>
      </c>
      <c r="L266" s="11">
        <f>VLOOKUP(B266,REV!B:O,8,FALSE)</f>
        <v>2032729</v>
      </c>
      <c r="M266" s="11">
        <f>VLOOKUP(B266,RoA!B:O,8,FALSE)</f>
        <v>4.7699999999999996</v>
      </c>
      <c r="N266" s="11">
        <f>VLOOKUP(B266,RoE!B:O,8,FALSE)</f>
        <v>6.13</v>
      </c>
      <c r="O266" s="11">
        <f>VLOOKUP(B266,ASSET!B:P,8,FALSE)</f>
        <v>10545096</v>
      </c>
      <c r="P266" s="11">
        <f>VLOOKUP(B266,MCAP!B:P,8,FALSE)</f>
        <v>12743332</v>
      </c>
      <c r="Q266" s="11">
        <f>VLOOKUP(B266,MB!B:O,8,FALSE)</f>
        <v>5.23</v>
      </c>
    </row>
    <row r="267" spans="1:17" x14ac:dyDescent="0.3">
      <c r="A267" s="20" t="s">
        <v>100</v>
      </c>
      <c r="B267" s="20">
        <v>325922</v>
      </c>
      <c r="C267" s="21">
        <f>VLOOKUP(B267,'[2]ESGC PORTFOLIO'!B:M,$C$2,FALSE)</f>
        <v>27.681411023187302</v>
      </c>
      <c r="D267" s="21" t="str">
        <f t="shared" si="12"/>
        <v>C</v>
      </c>
      <c r="E267" s="21">
        <f>VLOOKUP(B267,ESG!A:M,$E$2,FALSE)</f>
        <v>48.9991856827383</v>
      </c>
      <c r="F267" s="11" t="b">
        <f t="shared" si="13"/>
        <v>0</v>
      </c>
      <c r="G267" s="23" t="str">
        <f t="shared" si="14"/>
        <v>C</v>
      </c>
      <c r="H267" s="11">
        <f>VLOOKUP(B267,NI!C:P,8,FALSE)</f>
        <v>71800</v>
      </c>
      <c r="I267" s="11">
        <f>VLOOKUP(B267,EBITDA!B:O,8,FALSE)</f>
        <v>83900</v>
      </c>
      <c r="J267" s="11">
        <f>VLOOKUP(B267,EQIT!B:O,8,FALSE)</f>
        <v>2620600</v>
      </c>
      <c r="K267" s="11">
        <f>VLOOKUP(B267,DEBT!B:O,8,FALSE)</f>
        <v>1704600</v>
      </c>
      <c r="L267" s="11">
        <f>VLOOKUP(B267,REV!B:O,8,FALSE)</f>
        <v>3636800</v>
      </c>
      <c r="M267" s="11">
        <f>VLOOKUP(B267,RoA!B:O,8,FALSE)</f>
        <v>1.87</v>
      </c>
      <c r="N267" s="11">
        <f>VLOOKUP(B267,RoE!B:O,8,FALSE)</f>
        <v>2.74</v>
      </c>
      <c r="O267" s="11">
        <f>VLOOKUP(B267,ASSET!B:P,8,FALSE)</f>
        <v>5358400</v>
      </c>
      <c r="P267" s="11">
        <f>VLOOKUP(B267,MCAP!B:P,8,FALSE)</f>
        <v>3985303</v>
      </c>
      <c r="Q267" s="11">
        <f>VLOOKUP(B267,MB!B:O,8,FALSE)</f>
        <v>1.18</v>
      </c>
    </row>
    <row r="268" spans="1:17" x14ac:dyDescent="0.3">
      <c r="A268" s="20" t="s">
        <v>101</v>
      </c>
      <c r="B268" s="20">
        <v>912941</v>
      </c>
      <c r="C268" s="21">
        <f>VLOOKUP(B268,'[2]ESGC PORTFOLIO'!B:M,$C$2,FALSE)</f>
        <v>29.923348074921901</v>
      </c>
      <c r="D268" s="21" t="str">
        <f t="shared" si="12"/>
        <v>C</v>
      </c>
      <c r="E268" s="21">
        <f>VLOOKUP(B268,ESG!A:M,$E$2,FALSE)</f>
        <v>29.923348074921901</v>
      </c>
      <c r="F268" s="11" t="b">
        <f t="shared" si="13"/>
        <v>1</v>
      </c>
      <c r="G268" s="23" t="str">
        <f t="shared" si="14"/>
        <v>C</v>
      </c>
      <c r="H268" s="11">
        <f>VLOOKUP(B268,NI!C:P,8,FALSE)</f>
        <v>1970587</v>
      </c>
      <c r="I268" s="11">
        <f>VLOOKUP(B268,EBITDA!B:O,8,FALSE)</f>
        <v>3157640</v>
      </c>
      <c r="J268" s="11">
        <f>VLOOKUP(B268,EQIT!B:O,8,FALSE)</f>
        <v>16904800</v>
      </c>
      <c r="K268" s="11">
        <f>VLOOKUP(B268,DEBT!B:O,8,FALSE)</f>
        <v>5305192</v>
      </c>
      <c r="L268" s="11">
        <f>VLOOKUP(B268,REV!B:O,8,FALSE)</f>
        <v>16090540</v>
      </c>
      <c r="M268" s="11">
        <f>VLOOKUP(B268,RoA!B:O,8,FALSE)</f>
        <v>8.68</v>
      </c>
      <c r="N268" s="11">
        <f>VLOOKUP(B268,RoE!B:O,8,FALSE)</f>
        <v>14.19</v>
      </c>
      <c r="O268" s="11">
        <f>VLOOKUP(B268,ASSET!B:P,8,FALSE)</f>
        <v>29949400</v>
      </c>
      <c r="P268" s="11">
        <f>VLOOKUP(B268,MCAP!B:P,8,FALSE)</f>
        <v>32350819</v>
      </c>
      <c r="Q268" s="11">
        <f>VLOOKUP(B268,MB!B:O,8,FALSE)</f>
        <v>1.88</v>
      </c>
    </row>
    <row r="269" spans="1:17" x14ac:dyDescent="0.3">
      <c r="A269" s="20" t="s">
        <v>105</v>
      </c>
      <c r="B269" s="20">
        <v>510209</v>
      </c>
      <c r="C269" s="21">
        <f>VLOOKUP(B269,'[2]ESGC PORTFOLIO'!B:M,$C$2,FALSE)</f>
        <v>43.032838086893399</v>
      </c>
      <c r="D269" s="21" t="str">
        <f t="shared" si="12"/>
        <v>C</v>
      </c>
      <c r="E269" s="21">
        <f>VLOOKUP(B269,ESG!A:M,$E$2,FALSE)</f>
        <v>43.032838086893399</v>
      </c>
      <c r="F269" s="11" t="b">
        <f t="shared" si="13"/>
        <v>1</v>
      </c>
      <c r="G269" s="23" t="str">
        <f t="shared" si="14"/>
        <v>C</v>
      </c>
      <c r="H269" s="11">
        <f>VLOOKUP(B269,NI!C:P,8,FALSE)</f>
        <v>244520</v>
      </c>
      <c r="I269" s="11">
        <f>VLOOKUP(B269,EBITDA!B:O,8,FALSE)</f>
        <v>386731</v>
      </c>
      <c r="J269" s="11">
        <f>VLOOKUP(B269,EQIT!B:O,8,FALSE)</f>
        <v>1848077</v>
      </c>
      <c r="K269" s="11">
        <f>VLOOKUP(B269,DEBT!B:O,8,FALSE)</f>
        <v>1766711</v>
      </c>
      <c r="L269" s="11">
        <f>VLOOKUP(B269,REV!B:O,8,FALSE)</f>
        <v>2537718</v>
      </c>
      <c r="M269" s="11">
        <f>VLOOKUP(B269,RoA!B:O,8,FALSE)</f>
        <v>6.79</v>
      </c>
      <c r="N269" s="11">
        <f>VLOOKUP(B269,RoE!B:O,8,FALSE)</f>
        <v>13.26</v>
      </c>
      <c r="O269" s="11">
        <f>VLOOKUP(B269,ASSET!B:P,8,FALSE)</f>
        <v>4704148</v>
      </c>
      <c r="P269" s="11">
        <f>VLOOKUP(B269,MCAP!B:P,8,FALSE)</f>
        <v>4958083</v>
      </c>
      <c r="Q269" s="11">
        <f>VLOOKUP(B269,MB!B:O,8,FALSE)</f>
        <v>2.57</v>
      </c>
    </row>
    <row r="270" spans="1:17" x14ac:dyDescent="0.3">
      <c r="A270" s="20" t="s">
        <v>106</v>
      </c>
      <c r="B270" s="20">
        <v>271980</v>
      </c>
      <c r="C270" s="21">
        <f>VLOOKUP(B270,'[2]ESGC PORTFOLIO'!B:M,$C$2,FALSE)</f>
        <v>33.285312430761103</v>
      </c>
      <c r="D270" s="21" t="str">
        <f t="shared" si="12"/>
        <v>C</v>
      </c>
      <c r="E270" s="21">
        <f>VLOOKUP(B270,ESG!A:M,$E$2,FALSE)</f>
        <v>46.918883567990001</v>
      </c>
      <c r="F270" s="11" t="b">
        <f t="shared" si="13"/>
        <v>0</v>
      </c>
      <c r="G270" s="23" t="str">
        <f t="shared" si="14"/>
        <v>C</v>
      </c>
      <c r="H270" s="11">
        <f>VLOOKUP(B270,NI!C:P,8,FALSE)</f>
        <v>4681000</v>
      </c>
      <c r="I270" s="11">
        <f>VLOOKUP(B270,EBITDA!B:O,8,FALSE)</f>
        <v>6890000</v>
      </c>
      <c r="J270" s="11">
        <f>VLOOKUP(B270,EQIT!B:O,8,FALSE)</f>
        <v>21430000</v>
      </c>
      <c r="K270" s="11">
        <f>VLOOKUP(B270,DEBT!B:O,8,FALSE)</f>
        <v>9780000</v>
      </c>
      <c r="L270" s="11">
        <f>VLOOKUP(B270,REV!B:O,8,FALSE)</f>
        <v>10573000</v>
      </c>
      <c r="M270" s="11">
        <f>VLOOKUP(B270,RoA!B:O,8,FALSE)</f>
        <v>13.26</v>
      </c>
      <c r="N270" s="11">
        <f>VLOOKUP(B270,RoE!B:O,8,FALSE)</f>
        <v>23.01</v>
      </c>
      <c r="O270" s="11">
        <f>VLOOKUP(B270,ASSET!B:P,8,FALSE)</f>
        <v>41117000</v>
      </c>
      <c r="P270" s="11">
        <f>VLOOKUP(B270,MCAP!B:P,8,FALSE)</f>
        <v>25054200</v>
      </c>
      <c r="Q270" s="11">
        <f>VLOOKUP(B270,MB!B:O,8,FALSE)</f>
        <v>1.26</v>
      </c>
    </row>
    <row r="271" spans="1:17" x14ac:dyDescent="0.3">
      <c r="A271" s="20" t="s">
        <v>107</v>
      </c>
      <c r="B271" s="20" t="s">
        <v>361</v>
      </c>
      <c r="C271" s="21">
        <f>VLOOKUP(B271,'[2]ESGC PORTFOLIO'!B:M,$C$2,FALSE)</f>
        <v>46.068952429149697</v>
      </c>
      <c r="D271" s="21" t="str">
        <f t="shared" si="12"/>
        <v>C</v>
      </c>
      <c r="E271" s="21">
        <f>VLOOKUP(B271,ESG!A:M,$E$2,FALSE)</f>
        <v>46.068952429149697</v>
      </c>
      <c r="F271" s="11" t="b">
        <f t="shared" si="13"/>
        <v>1</v>
      </c>
      <c r="G271" s="23" t="str">
        <f t="shared" si="14"/>
        <v>C</v>
      </c>
      <c r="H271" s="11">
        <f>VLOOKUP(B271,NI!C:P,8,FALSE)</f>
        <v>1132000</v>
      </c>
      <c r="I271" s="11">
        <f>VLOOKUP(B271,EBITDA!B:O,8,FALSE)</f>
        <v>1921000</v>
      </c>
      <c r="J271" s="11">
        <f>VLOOKUP(B271,EQIT!B:O,8,FALSE)</f>
        <v>6515000</v>
      </c>
      <c r="K271" s="11">
        <f>VLOOKUP(B271,DEBT!B:O,8,FALSE)</f>
        <v>4245000</v>
      </c>
      <c r="L271" s="11">
        <f>VLOOKUP(B271,REV!B:O,8,FALSE)</f>
        <v>4235000</v>
      </c>
      <c r="M271" s="11">
        <f>VLOOKUP(B271,RoA!B:O,8,FALSE)</f>
        <v>11.05</v>
      </c>
      <c r="N271" s="11">
        <f>VLOOKUP(B271,RoE!B:O,8,FALSE)</f>
        <v>17.77</v>
      </c>
      <c r="O271" s="11">
        <f>VLOOKUP(B271,ASSET!B:P,8,FALSE)</f>
        <v>11913000</v>
      </c>
      <c r="P271" s="11">
        <f>VLOOKUP(B271,MCAP!B:P,8,FALSE)</f>
        <v>10693170</v>
      </c>
      <c r="Q271" s="11">
        <f>VLOOKUP(B271,MB!B:O,8,FALSE)</f>
        <v>1.58</v>
      </c>
    </row>
    <row r="272" spans="1:17" x14ac:dyDescent="0.3">
      <c r="A272" s="20" t="s">
        <v>111</v>
      </c>
      <c r="B272" s="20">
        <v>904830</v>
      </c>
      <c r="C272" s="21">
        <f>VLOOKUP(B272,'[2]ESGC PORTFOLIO'!B:M,$C$2,FALSE)</f>
        <v>45.636003172085601</v>
      </c>
      <c r="D272" s="21" t="str">
        <f t="shared" si="12"/>
        <v>C</v>
      </c>
      <c r="E272" s="21">
        <f>VLOOKUP(B272,ESG!A:M,$E$2,FALSE)</f>
        <v>45.636003172085601</v>
      </c>
      <c r="F272" s="11" t="b">
        <f t="shared" si="13"/>
        <v>1</v>
      </c>
      <c r="G272" s="23" t="str">
        <f t="shared" si="14"/>
        <v>C</v>
      </c>
      <c r="H272" s="11">
        <f>VLOOKUP(B272,NI!C:P,8,FALSE)</f>
        <v>899986</v>
      </c>
      <c r="I272" s="11">
        <f>VLOOKUP(B272,EBITDA!B:O,8,FALSE)</f>
        <v>1523185</v>
      </c>
      <c r="J272" s="11">
        <f>VLOOKUP(B272,EQIT!B:O,8,FALSE)</f>
        <v>4930555</v>
      </c>
      <c r="K272" s="11">
        <f>VLOOKUP(B272,DEBT!B:O,8,FALSE)</f>
        <v>2187252</v>
      </c>
      <c r="L272" s="11">
        <f>VLOOKUP(B272,REV!B:O,8,FALSE)</f>
        <v>7950140</v>
      </c>
      <c r="M272" s="11">
        <f>VLOOKUP(B272,RoA!B:O,8,FALSE)</f>
        <v>10.81</v>
      </c>
      <c r="N272" s="11">
        <f>VLOOKUP(B272,RoE!B:O,8,FALSE)</f>
        <v>18.93</v>
      </c>
      <c r="O272" s="11">
        <f>VLOOKUP(B272,ASSET!B:P,8,FALSE)</f>
        <v>9501450</v>
      </c>
      <c r="P272" s="11">
        <f>VLOOKUP(B272,MCAP!B:P,8,FALSE)</f>
        <v>10657465</v>
      </c>
      <c r="Q272" s="11">
        <f>VLOOKUP(B272,MB!B:O,8,FALSE)</f>
        <v>1.92</v>
      </c>
    </row>
    <row r="273" spans="1:17" x14ac:dyDescent="0.3">
      <c r="A273" s="20" t="s">
        <v>115</v>
      </c>
      <c r="B273" s="20">
        <v>916091</v>
      </c>
      <c r="C273" s="21">
        <f>VLOOKUP(B273,'[2]ESGC PORTFOLIO'!B:M,$C$2,FALSE)</f>
        <v>38.4629153491003</v>
      </c>
      <c r="D273" s="21" t="str">
        <f t="shared" si="12"/>
        <v>C</v>
      </c>
      <c r="E273" s="21">
        <f>VLOOKUP(B273,ESG!A:M,$E$2,FALSE)</f>
        <v>38.4629153491003</v>
      </c>
      <c r="F273" s="11" t="b">
        <f t="shared" si="13"/>
        <v>1</v>
      </c>
      <c r="G273" s="23" t="str">
        <f t="shared" si="14"/>
        <v>C</v>
      </c>
      <c r="H273" s="11">
        <f>VLOOKUP(B273,NI!C:P,8,FALSE)</f>
        <v>740000</v>
      </c>
      <c r="I273" s="11">
        <f>VLOOKUP(B273,EBITDA!B:O,8,FALSE)</f>
        <v>2265000</v>
      </c>
      <c r="J273" s="11">
        <f>VLOOKUP(B273,EQIT!B:O,8,FALSE)</f>
        <v>7504000</v>
      </c>
      <c r="K273" s="11">
        <f>VLOOKUP(B273,DEBT!B:O,8,FALSE)</f>
        <v>2579000</v>
      </c>
      <c r="L273" s="11">
        <f>VLOOKUP(B273,REV!B:O,8,FALSE)</f>
        <v>16042000</v>
      </c>
      <c r="M273" s="11">
        <f>VLOOKUP(B273,RoA!B:O,8,FALSE)</f>
        <v>5.33</v>
      </c>
      <c r="N273" s="11">
        <f>VLOOKUP(B273,RoE!B:O,8,FALSE)</f>
        <v>10.61</v>
      </c>
      <c r="O273" s="11">
        <f>VLOOKUP(B273,ASSET!B:P,8,FALSE)</f>
        <v>15796000</v>
      </c>
      <c r="P273" s="11">
        <f>VLOOKUP(B273,MCAP!B:P,8,FALSE)</f>
        <v>3661195</v>
      </c>
      <c r="Q273" s="11">
        <f>VLOOKUP(B273,MB!B:O,8,FALSE)</f>
        <v>1.57</v>
      </c>
    </row>
    <row r="274" spans="1:17" x14ac:dyDescent="0.3">
      <c r="A274" s="20" t="s">
        <v>117</v>
      </c>
      <c r="B274" s="20">
        <v>357922</v>
      </c>
      <c r="C274" s="21">
        <f>VLOOKUP(B274,'[2]ESGC PORTFOLIO'!B:M,$C$2,FALSE)</f>
        <v>49.7008685259785</v>
      </c>
      <c r="D274" s="21" t="str">
        <f t="shared" si="12"/>
        <v>C</v>
      </c>
      <c r="E274" s="21">
        <f>VLOOKUP(B274,ESG!A:M,$E$2,FALSE)</f>
        <v>49.7008685259785</v>
      </c>
      <c r="F274" s="11" t="b">
        <f t="shared" si="13"/>
        <v>1</v>
      </c>
      <c r="G274" s="23" t="str">
        <f t="shared" si="14"/>
        <v>C</v>
      </c>
      <c r="H274" s="11">
        <f>VLOOKUP(B274,NI!C:P,8,FALSE)</f>
        <v>665000</v>
      </c>
      <c r="I274" s="11">
        <f>VLOOKUP(B274,EBITDA!B:O,8,FALSE)</f>
        <v>1321000</v>
      </c>
      <c r="J274" s="11">
        <f>VLOOKUP(B274,EQIT!B:O,8,FALSE)</f>
        <v>1870000</v>
      </c>
      <c r="K274" s="11">
        <f>VLOOKUP(B274,DEBT!B:O,8,FALSE)</f>
        <v>1598000</v>
      </c>
      <c r="L274" s="11">
        <f>VLOOKUP(B274,REV!B:O,8,FALSE)</f>
        <v>7178000</v>
      </c>
      <c r="M274" s="11">
        <f>VLOOKUP(B274,RoA!B:O,8,FALSE)</f>
        <v>12.38</v>
      </c>
      <c r="N274" s="11">
        <f>VLOOKUP(B274,RoE!B:O,8,FALSE)</f>
        <v>39.81</v>
      </c>
      <c r="O274" s="11">
        <f>VLOOKUP(B274,ASSET!B:P,8,FALSE)</f>
        <v>6166000</v>
      </c>
      <c r="P274" s="11">
        <f>VLOOKUP(B274,MCAP!B:P,8,FALSE)</f>
        <v>5347919</v>
      </c>
      <c r="Q274" s="11">
        <f>VLOOKUP(B274,MB!B:O,8,FALSE)</f>
        <v>2.75</v>
      </c>
    </row>
    <row r="275" spans="1:17" x14ac:dyDescent="0.3">
      <c r="A275" s="20" t="s">
        <v>121</v>
      </c>
      <c r="B275" s="20">
        <v>902324</v>
      </c>
      <c r="C275" s="21">
        <f>VLOOKUP(B275,'[2]ESGC PORTFOLIO'!B:M,$C$2,FALSE)</f>
        <v>49.005428373222301</v>
      </c>
      <c r="D275" s="21" t="str">
        <f t="shared" si="12"/>
        <v>C</v>
      </c>
      <c r="E275" s="21">
        <f>VLOOKUP(B275,ESG!A:M,$E$2,FALSE)</f>
        <v>49.005428373222301</v>
      </c>
      <c r="F275" s="11" t="b">
        <f t="shared" si="13"/>
        <v>1</v>
      </c>
      <c r="G275" s="23" t="str">
        <f t="shared" si="14"/>
        <v>C</v>
      </c>
      <c r="H275" s="11">
        <f>VLOOKUP(B275,NI!C:P,8,FALSE)</f>
        <v>-37000</v>
      </c>
      <c r="I275" s="11">
        <f>VLOOKUP(B275,EBITDA!B:O,8,FALSE)</f>
        <v>2347000</v>
      </c>
      <c r="J275" s="11">
        <f>VLOOKUP(B275,EQIT!B:O,8,FALSE)</f>
        <v>10055000</v>
      </c>
      <c r="K275" s="11">
        <f>VLOOKUP(B275,DEBT!B:O,8,FALSE)</f>
        <v>14397000</v>
      </c>
      <c r="L275" s="11">
        <f>VLOOKUP(B275,REV!B:O,8,FALSE)</f>
        <v>12715000</v>
      </c>
      <c r="M275" s="11">
        <f>VLOOKUP(B275,RoA!B:O,8,FALSE)</f>
        <v>1.2</v>
      </c>
      <c r="N275" s="11">
        <f>VLOOKUP(B275,RoE!B:O,8,FALSE)</f>
        <v>-0.36</v>
      </c>
      <c r="O275" s="11">
        <f>VLOOKUP(B275,ASSET!B:P,8,FALSE)</f>
        <v>46019000</v>
      </c>
      <c r="P275" s="11">
        <f>VLOOKUP(B275,MCAP!B:P,8,FALSE)</f>
        <v>13488584</v>
      </c>
      <c r="Q275" s="11">
        <f>VLOOKUP(B275,MB!B:O,8,FALSE)</f>
        <v>1.23</v>
      </c>
    </row>
    <row r="276" spans="1:17" x14ac:dyDescent="0.3">
      <c r="A276" s="20" t="s">
        <v>127</v>
      </c>
      <c r="B276" s="20">
        <v>906194</v>
      </c>
      <c r="C276" s="21">
        <f>VLOOKUP(B276,'[2]ESGC PORTFOLIO'!B:M,$C$2,FALSE)</f>
        <v>31.516641700404801</v>
      </c>
      <c r="D276" s="21" t="str">
        <f t="shared" si="12"/>
        <v>C</v>
      </c>
      <c r="E276" s="21">
        <f>VLOOKUP(B276,ESG!A:M,$E$2,FALSE)</f>
        <v>31.516641700404801</v>
      </c>
      <c r="F276" s="11" t="b">
        <f t="shared" si="13"/>
        <v>1</v>
      </c>
      <c r="G276" s="23" t="str">
        <f t="shared" si="14"/>
        <v>C</v>
      </c>
      <c r="H276" s="11">
        <f>VLOOKUP(B276,NI!C:P,8,FALSE)</f>
        <v>231400</v>
      </c>
      <c r="I276" s="11">
        <f>VLOOKUP(B276,EBITDA!B:O,8,FALSE)</f>
        <v>628800</v>
      </c>
      <c r="J276" s="11">
        <f>VLOOKUP(B276,EQIT!B:O,8,FALSE)</f>
        <v>1702400</v>
      </c>
      <c r="K276" s="11">
        <f>VLOOKUP(B276,DEBT!B:O,8,FALSE)</f>
        <v>1013200</v>
      </c>
      <c r="L276" s="11">
        <f>VLOOKUP(B276,REV!B:O,8,FALSE)</f>
        <v>1959800</v>
      </c>
      <c r="M276" s="11">
        <f>VLOOKUP(B276,RoA!B:O,8,FALSE)</f>
        <v>7.74</v>
      </c>
      <c r="N276" s="11">
        <f>VLOOKUP(B276,RoE!B:O,8,FALSE)</f>
        <v>13.73</v>
      </c>
      <c r="O276" s="11">
        <f>VLOOKUP(B276,ASSET!B:P,8,FALSE)</f>
        <v>3508600</v>
      </c>
      <c r="P276" s="11">
        <f>VLOOKUP(B276,MCAP!B:P,8,FALSE)</f>
        <v>4633304</v>
      </c>
      <c r="Q276" s="11">
        <f>VLOOKUP(B276,MB!B:O,8,FALSE)</f>
        <v>2.27</v>
      </c>
    </row>
    <row r="277" spans="1:17" x14ac:dyDescent="0.3">
      <c r="A277" s="20" t="s">
        <v>128</v>
      </c>
      <c r="B277" s="20">
        <v>329534</v>
      </c>
      <c r="C277" s="21">
        <f>VLOOKUP(B277,'[2]ESGC PORTFOLIO'!B:M,$C$2,FALSE)</f>
        <v>48.461891485318702</v>
      </c>
      <c r="D277" s="21" t="str">
        <f t="shared" si="12"/>
        <v>C</v>
      </c>
      <c r="E277" s="21">
        <f>VLOOKUP(B277,ESG!A:M,$E$2,FALSE)</f>
        <v>48.461891485318702</v>
      </c>
      <c r="F277" s="11" t="b">
        <f t="shared" si="13"/>
        <v>1</v>
      </c>
      <c r="G277" s="23" t="str">
        <f t="shared" si="14"/>
        <v>C</v>
      </c>
      <c r="H277" s="11">
        <f>VLOOKUP(B277,NI!C:P,8,FALSE)</f>
        <v>53231</v>
      </c>
      <c r="I277" s="11">
        <f>VLOOKUP(B277,EBITDA!B:O,8,FALSE)</f>
        <v>1234585</v>
      </c>
      <c r="J277" s="11">
        <f>VLOOKUP(B277,EQIT!B:O,8,FALSE)</f>
        <v>5469015</v>
      </c>
      <c r="K277" s="11">
        <f>VLOOKUP(B277,DEBT!B:O,8,FALSE)</f>
        <v>9721061</v>
      </c>
      <c r="L277" s="11">
        <f>VLOOKUP(B277,REV!B:O,8,FALSE)</f>
        <v>1989463</v>
      </c>
      <c r="M277" s="11">
        <f>VLOOKUP(B277,RoA!B:O,8,FALSE)</f>
        <v>7.37</v>
      </c>
      <c r="N277" s="11">
        <f>VLOOKUP(B277,RoE!B:O,8,FALSE)</f>
        <v>16.98</v>
      </c>
      <c r="O277" s="11">
        <f>VLOOKUP(B277,ASSET!B:P,8,FALSE)</f>
        <v>16659303</v>
      </c>
      <c r="P277" s="11">
        <f>VLOOKUP(B277,MCAP!B:P,8,FALSE)</f>
        <v>16966892</v>
      </c>
      <c r="Q277" s="11">
        <f>VLOOKUP(B277,MB!B:O,8,FALSE)</f>
        <v>3.02</v>
      </c>
    </row>
    <row r="278" spans="1:17" x14ac:dyDescent="0.3">
      <c r="A278" s="20" t="s">
        <v>130</v>
      </c>
      <c r="B278" s="20">
        <v>311759</v>
      </c>
      <c r="C278" s="21">
        <f>VLOOKUP(B278,'[2]ESGC PORTFOLIO'!B:M,$C$2,FALSE)</f>
        <v>43.538985507246302</v>
      </c>
      <c r="D278" s="21" t="str">
        <f t="shared" si="12"/>
        <v>C</v>
      </c>
      <c r="E278" s="21">
        <f>VLOOKUP(B278,ESG!A:M,$E$2,FALSE)</f>
        <v>43.538985507246302</v>
      </c>
      <c r="F278" s="11" t="b">
        <f t="shared" si="13"/>
        <v>1</v>
      </c>
      <c r="G278" s="23" t="str">
        <f t="shared" si="14"/>
        <v>C</v>
      </c>
      <c r="H278" s="11">
        <f>VLOOKUP(B278,NI!C:P,8,FALSE)</f>
        <v>-79984</v>
      </c>
      <c r="I278" s="11" t="str">
        <f>VLOOKUP(B278,EBITDA!B:O,8,FALSE)</f>
        <v>NA</v>
      </c>
      <c r="J278" s="11">
        <f>VLOOKUP(B278,EQIT!B:O,8,FALSE)</f>
        <v>5621796</v>
      </c>
      <c r="K278" s="11">
        <f>VLOOKUP(B278,DEBT!B:O,8,FALSE)</f>
        <v>818109</v>
      </c>
      <c r="L278" s="11">
        <f>VLOOKUP(B278,REV!B:O,8,FALSE)</f>
        <v>4710184</v>
      </c>
      <c r="M278" s="11">
        <f>VLOOKUP(B278,RoA!B:O,8,FALSE)</f>
        <v>-0.25</v>
      </c>
      <c r="N278" s="11">
        <f>VLOOKUP(B278,RoE!B:O,8,FALSE)</f>
        <v>-1.39</v>
      </c>
      <c r="O278" s="11">
        <f>VLOOKUP(B278,ASSET!B:P,8,FALSE)</f>
        <v>18560772</v>
      </c>
      <c r="P278" s="11">
        <f>VLOOKUP(B278,MCAP!B:P,8,FALSE)</f>
        <v>4518660</v>
      </c>
      <c r="Q278" s="11">
        <f>VLOOKUP(B278,MB!B:O,8,FALSE)</f>
        <v>0.77</v>
      </c>
    </row>
    <row r="279" spans="1:17" x14ac:dyDescent="0.3">
      <c r="A279" s="20" t="s">
        <v>133</v>
      </c>
      <c r="B279" s="20">
        <v>910722</v>
      </c>
      <c r="C279" s="21">
        <f>VLOOKUP(B279,'[2]ESGC PORTFOLIO'!B:M,$C$2,FALSE)</f>
        <v>31.600965429529399</v>
      </c>
      <c r="D279" s="21" t="str">
        <f t="shared" si="12"/>
        <v>C</v>
      </c>
      <c r="E279" s="21">
        <f>VLOOKUP(B279,ESG!A:M,$E$2,FALSE)</f>
        <v>31.600965429529399</v>
      </c>
      <c r="F279" s="11" t="b">
        <f t="shared" si="13"/>
        <v>1</v>
      </c>
      <c r="G279" s="23" t="str">
        <f t="shared" si="14"/>
        <v>C</v>
      </c>
      <c r="H279" s="11">
        <f>VLOOKUP(B279,NI!C:P,8,FALSE)</f>
        <v>385679</v>
      </c>
      <c r="I279" s="11">
        <f>VLOOKUP(B279,EBITDA!B:O,8,FALSE)</f>
        <v>676930</v>
      </c>
      <c r="J279" s="11">
        <f>VLOOKUP(B279,EQIT!B:O,8,FALSE)</f>
        <v>2003638</v>
      </c>
      <c r="K279" s="11">
        <f>VLOOKUP(B279,DEBT!B:O,8,FALSE)</f>
        <v>0</v>
      </c>
      <c r="L279" s="11">
        <f>VLOOKUP(B279,REV!B:O,8,FALSE)</f>
        <v>6150498</v>
      </c>
      <c r="M279" s="11">
        <f>VLOOKUP(B279,RoA!B:O,8,FALSE)</f>
        <v>13.93</v>
      </c>
      <c r="N279" s="11">
        <f>VLOOKUP(B279,RoE!B:O,8,FALSE)</f>
        <v>20.6</v>
      </c>
      <c r="O279" s="11">
        <f>VLOOKUP(B279,ASSET!B:P,8,FALSE)</f>
        <v>2866827</v>
      </c>
      <c r="P279" s="11">
        <f>VLOOKUP(B279,MCAP!B:P,8,FALSE)</f>
        <v>8683670</v>
      </c>
      <c r="Q279" s="11">
        <f>VLOOKUP(B279,MB!B:O,8,FALSE)</f>
        <v>4.5999999999999996</v>
      </c>
    </row>
    <row r="280" spans="1:17" x14ac:dyDescent="0.3">
      <c r="A280" s="20" t="s">
        <v>138</v>
      </c>
      <c r="B280" s="20" t="s">
        <v>363</v>
      </c>
      <c r="C280" s="21">
        <f>VLOOKUP(B280,'[2]ESGC PORTFOLIO'!B:M,$C$2,FALSE)</f>
        <v>31.6574875325093</v>
      </c>
      <c r="D280" s="21" t="str">
        <f t="shared" si="12"/>
        <v>C</v>
      </c>
      <c r="E280" s="21">
        <f>VLOOKUP(B280,ESG!A:M,$E$2,FALSE)</f>
        <v>31.6574875325093</v>
      </c>
      <c r="F280" s="11" t="b">
        <f t="shared" si="13"/>
        <v>1</v>
      </c>
      <c r="G280" s="23" t="str">
        <f t="shared" si="14"/>
        <v>C</v>
      </c>
      <c r="H280" s="11">
        <f>VLOOKUP(B280,NI!C:P,8,FALSE)</f>
        <v>469600</v>
      </c>
      <c r="I280" s="11">
        <f>VLOOKUP(B280,EBITDA!B:O,8,FALSE)</f>
        <v>1625600</v>
      </c>
      <c r="J280" s="11">
        <f>VLOOKUP(B280,EQIT!B:O,8,FALSE)</f>
        <v>6503000</v>
      </c>
      <c r="K280" s="11">
        <f>VLOOKUP(B280,DEBT!B:O,8,FALSE)</f>
        <v>4809800</v>
      </c>
      <c r="L280" s="11">
        <f>VLOOKUP(B280,REV!B:O,8,FALSE)</f>
        <v>5745700</v>
      </c>
      <c r="M280" s="11">
        <f>VLOOKUP(B280,RoA!B:O,8,FALSE)</f>
        <v>4.4800000000000004</v>
      </c>
      <c r="N280" s="11">
        <f>VLOOKUP(B280,RoE!B:O,8,FALSE)</f>
        <v>7.28</v>
      </c>
      <c r="O280" s="11">
        <f>VLOOKUP(B280,ASSET!B:P,8,FALSE)</f>
        <v>13848300</v>
      </c>
      <c r="P280" s="11">
        <f>VLOOKUP(B280,MCAP!B:P,8,FALSE)</f>
        <v>7788211</v>
      </c>
      <c r="Q280" s="11">
        <f>VLOOKUP(B280,MB!B:O,8,FALSE)</f>
        <v>1.22</v>
      </c>
    </row>
    <row r="281" spans="1:17" x14ac:dyDescent="0.3">
      <c r="A281" s="20" t="s">
        <v>141</v>
      </c>
      <c r="B281" s="20">
        <v>741123</v>
      </c>
      <c r="C281" s="21">
        <f>VLOOKUP(B281,'[2]ESGC PORTFOLIO'!B:M,$C$2,FALSE)</f>
        <v>25.687394736842101</v>
      </c>
      <c r="D281" s="21" t="str">
        <f t="shared" si="12"/>
        <v>C</v>
      </c>
      <c r="E281" s="21">
        <f>VLOOKUP(B281,ESG!A:M,$E$2,FALSE)</f>
        <v>25.687394736842101</v>
      </c>
      <c r="F281" s="11" t="b">
        <f t="shared" si="13"/>
        <v>1</v>
      </c>
      <c r="G281" s="23" t="str">
        <f t="shared" si="14"/>
        <v>C</v>
      </c>
      <c r="H281" s="11">
        <f>VLOOKUP(B281,NI!C:P,8,FALSE)</f>
        <v>472000</v>
      </c>
      <c r="I281" s="11">
        <f>VLOOKUP(B281,EBITDA!B:O,8,FALSE)</f>
        <v>1266000</v>
      </c>
      <c r="J281" s="11">
        <f>VLOOKUP(B281,EQIT!B:O,8,FALSE)</f>
        <v>3258000</v>
      </c>
      <c r="K281" s="11">
        <f>VLOOKUP(B281,DEBT!B:O,8,FALSE)</f>
        <v>3395000</v>
      </c>
      <c r="L281" s="11">
        <f>VLOOKUP(B281,REV!B:O,8,FALSE)</f>
        <v>4337000</v>
      </c>
      <c r="M281" s="11">
        <f>VLOOKUP(B281,RoA!B:O,8,FALSE)</f>
        <v>7.06</v>
      </c>
      <c r="N281" s="11">
        <f>VLOOKUP(B281,RoE!B:O,8,FALSE)</f>
        <v>14.55</v>
      </c>
      <c r="O281" s="11">
        <f>VLOOKUP(B281,ASSET!B:P,8,FALSE)</f>
        <v>8548000</v>
      </c>
      <c r="P281" s="11">
        <f>VLOOKUP(B281,MCAP!B:P,8,FALSE)</f>
        <v>8229474</v>
      </c>
      <c r="Q281" s="11">
        <f>VLOOKUP(B281,MB!B:O,8,FALSE)</f>
        <v>2.33</v>
      </c>
    </row>
    <row r="282" spans="1:17" x14ac:dyDescent="0.3">
      <c r="A282" s="20" t="s">
        <v>142</v>
      </c>
      <c r="B282" s="20">
        <v>905082</v>
      </c>
      <c r="C282" s="21">
        <f>VLOOKUP(B282,'[2]ESGC PORTFOLIO'!B:M,$C$2,FALSE)</f>
        <v>46.3949655371364</v>
      </c>
      <c r="D282" s="21" t="str">
        <f t="shared" si="12"/>
        <v>C</v>
      </c>
      <c r="E282" s="21">
        <f>VLOOKUP(B282,ESG!A:M,$E$2,FALSE)</f>
        <v>46.3949655371364</v>
      </c>
      <c r="F282" s="11" t="b">
        <f t="shared" si="13"/>
        <v>1</v>
      </c>
      <c r="G282" s="23" t="str">
        <f t="shared" si="14"/>
        <v>C</v>
      </c>
      <c r="H282" s="11">
        <f>VLOOKUP(B282,NI!C:P,8,FALSE)</f>
        <v>364200</v>
      </c>
      <c r="I282" s="11">
        <f>VLOOKUP(B282,EBITDA!B:O,8,FALSE)</f>
        <v>714000</v>
      </c>
      <c r="J282" s="11">
        <f>VLOOKUP(B282,EQIT!B:O,8,FALSE)</f>
        <v>1240600</v>
      </c>
      <c r="K282" s="11">
        <f>VLOOKUP(B282,DEBT!B:O,8,FALSE)</f>
        <v>825600</v>
      </c>
      <c r="L282" s="11">
        <f>VLOOKUP(B282,REV!B:O,8,FALSE)</f>
        <v>3377900</v>
      </c>
      <c r="M282" s="11">
        <f>VLOOKUP(B282,RoA!B:O,8,FALSE)</f>
        <v>11.99</v>
      </c>
      <c r="N282" s="11">
        <f>VLOOKUP(B282,RoE!B:O,8,FALSE)</f>
        <v>30.71</v>
      </c>
      <c r="O282" s="11">
        <f>VLOOKUP(B282,ASSET!B:P,8,FALSE)</f>
        <v>3496600</v>
      </c>
      <c r="P282" s="11">
        <f>VLOOKUP(B282,MCAP!B:P,8,FALSE)</f>
        <v>6008789</v>
      </c>
      <c r="Q282" s="11">
        <f>VLOOKUP(B282,MB!B:O,8,FALSE)</f>
        <v>4.41</v>
      </c>
    </row>
    <row r="283" spans="1:17" x14ac:dyDescent="0.3">
      <c r="A283" s="20" t="s">
        <v>147</v>
      </c>
      <c r="B283" s="20">
        <v>255781</v>
      </c>
      <c r="C283" s="21">
        <f>VLOOKUP(B283,'[2]ESGC PORTFOLIO'!B:M,$C$2,FALSE)</f>
        <v>27.015464408069999</v>
      </c>
      <c r="D283" s="21" t="str">
        <f t="shared" si="12"/>
        <v>C</v>
      </c>
      <c r="E283" s="21">
        <f>VLOOKUP(B283,ESG!A:M,$E$2,FALSE)</f>
        <v>29.7066044918157</v>
      </c>
      <c r="F283" s="11" t="b">
        <f t="shared" si="13"/>
        <v>0</v>
      </c>
      <c r="G283" s="23" t="str">
        <f t="shared" si="14"/>
        <v>C</v>
      </c>
      <c r="H283" s="11">
        <f>VLOOKUP(B283,NI!C:P,8,FALSE)</f>
        <v>520896</v>
      </c>
      <c r="I283" s="11">
        <f>VLOOKUP(B283,EBITDA!B:O,8,FALSE)</f>
        <v>678696</v>
      </c>
      <c r="J283" s="11">
        <f>VLOOKUP(B283,EQIT!B:O,8,FALSE)</f>
        <v>3256581</v>
      </c>
      <c r="K283" s="11">
        <f>VLOOKUP(B283,DEBT!B:O,8,FALSE)</f>
        <v>0</v>
      </c>
      <c r="L283" s="11">
        <f>VLOOKUP(B283,REV!B:O,8,FALSE)</f>
        <v>2758569</v>
      </c>
      <c r="M283" s="11">
        <f>VLOOKUP(B283,RoA!B:O,8,FALSE)</f>
        <v>12.58</v>
      </c>
      <c r="N283" s="11">
        <f>VLOOKUP(B283,RoE!B:O,8,FALSE)</f>
        <v>16.52</v>
      </c>
      <c r="O283" s="11">
        <f>VLOOKUP(B283,ASSET!B:P,8,FALSE)</f>
        <v>4364148</v>
      </c>
      <c r="P283" s="11">
        <f>VLOOKUP(B283,MCAP!B:P,8,FALSE)</f>
        <v>7749519</v>
      </c>
      <c r="Q283" s="11">
        <f>VLOOKUP(B283,MB!B:O,8,FALSE)</f>
        <v>1.98</v>
      </c>
    </row>
    <row r="284" spans="1:17" x14ac:dyDescent="0.3">
      <c r="A284" s="20" t="s">
        <v>151</v>
      </c>
      <c r="B284" s="20">
        <v>906511</v>
      </c>
      <c r="C284" s="21">
        <f>VLOOKUP(B284,'[2]ESGC PORTFOLIO'!B:M,$C$2,FALSE)</f>
        <v>27.250035636394699</v>
      </c>
      <c r="D284" s="21" t="str">
        <f t="shared" si="12"/>
        <v>C</v>
      </c>
      <c r="E284" s="21">
        <f>VLOOKUP(B284,ESG!A:M,$E$2,FALSE)</f>
        <v>27.250035636394699</v>
      </c>
      <c r="F284" s="11" t="b">
        <f t="shared" si="13"/>
        <v>1</v>
      </c>
      <c r="G284" s="23" t="str">
        <f t="shared" si="14"/>
        <v>C</v>
      </c>
      <c r="H284" s="11">
        <f>VLOOKUP(B284,NI!C:P,8,FALSE)</f>
        <v>565116</v>
      </c>
      <c r="I284" s="11">
        <f>VLOOKUP(B284,EBITDA!B:O,8,FALSE)</f>
        <v>1006778</v>
      </c>
      <c r="J284" s="11">
        <f>VLOOKUP(B284,EQIT!B:O,8,FALSE)</f>
        <v>2783235</v>
      </c>
      <c r="K284" s="11">
        <f>VLOOKUP(B284,DEBT!B:O,8,FALSE)</f>
        <v>500000</v>
      </c>
      <c r="L284" s="11">
        <f>VLOOKUP(B284,REV!B:O,8,FALSE)</f>
        <v>12458877</v>
      </c>
      <c r="M284" s="11">
        <f>VLOOKUP(B284,RoA!B:O,8,FALSE)</f>
        <v>10.66</v>
      </c>
      <c r="N284" s="11">
        <f>VLOOKUP(B284,RoE!B:O,8,FALSE)</f>
        <v>20.27</v>
      </c>
      <c r="O284" s="11">
        <f>VLOOKUP(B284,ASSET!B:P,8,FALSE)</f>
        <v>5628685</v>
      </c>
      <c r="P284" s="11">
        <f>VLOOKUP(B284,MCAP!B:P,8,FALSE)</f>
        <v>9525848</v>
      </c>
      <c r="Q284" s="11">
        <f>VLOOKUP(B284,MB!B:O,8,FALSE)</f>
        <v>2.94</v>
      </c>
    </row>
    <row r="285" spans="1:17" x14ac:dyDescent="0.3">
      <c r="A285" s="20" t="s">
        <v>152</v>
      </c>
      <c r="B285" s="20">
        <v>546697</v>
      </c>
      <c r="C285" s="21">
        <f>VLOOKUP(B285,'[2]ESGC PORTFOLIO'!B:M,$C$2,FALSE)</f>
        <v>48.054892037786701</v>
      </c>
      <c r="D285" s="21" t="str">
        <f t="shared" si="12"/>
        <v>C</v>
      </c>
      <c r="E285" s="21">
        <f>VLOOKUP(B285,ESG!A:M,$E$2,FALSE)</f>
        <v>48.054892037786701</v>
      </c>
      <c r="F285" s="11" t="b">
        <f t="shared" si="13"/>
        <v>1</v>
      </c>
      <c r="G285" s="23" t="str">
        <f t="shared" si="14"/>
        <v>C</v>
      </c>
      <c r="H285" s="11">
        <f>VLOOKUP(B285,NI!C:P,8,FALSE)</f>
        <v>2803637</v>
      </c>
      <c r="I285" s="11">
        <f>VLOOKUP(B285,EBITDA!B:O,8,FALSE)</f>
        <v>4158654</v>
      </c>
      <c r="J285" s="11">
        <f>VLOOKUP(B285,EQIT!B:O,8,FALSE)</f>
        <v>6738856</v>
      </c>
      <c r="K285" s="11">
        <f>VLOOKUP(B285,DEBT!B:O,8,FALSE)</f>
        <v>7607306</v>
      </c>
      <c r="L285" s="11">
        <f>VLOOKUP(B285,REV!B:O,8,FALSE)</f>
        <v>8464032</v>
      </c>
      <c r="M285" s="11">
        <f>VLOOKUP(B285,RoA!B:O,8,FALSE)</f>
        <v>20.54</v>
      </c>
      <c r="N285" s="11">
        <f>VLOOKUP(B285,RoE!B:O,8,FALSE)</f>
        <v>44.49</v>
      </c>
      <c r="O285" s="11">
        <f>VLOOKUP(B285,ASSET!B:P,8,FALSE)</f>
        <v>17159119</v>
      </c>
      <c r="P285" s="11">
        <f>VLOOKUP(B285,MCAP!B:P,8,FALSE)</f>
        <v>30824629</v>
      </c>
      <c r="Q285" s="11">
        <f>VLOOKUP(B285,MB!B:O,8,FALSE)</f>
        <v>4.68</v>
      </c>
    </row>
    <row r="286" spans="1:17" x14ac:dyDescent="0.3">
      <c r="A286" s="20" t="s">
        <v>153</v>
      </c>
      <c r="B286" s="20">
        <v>993394</v>
      </c>
      <c r="C286" s="21">
        <f>VLOOKUP(B286,'[2]ESGC PORTFOLIO'!B:M,$C$2,FALSE)</f>
        <v>31.1501576176776</v>
      </c>
      <c r="D286" s="21" t="str">
        <f t="shared" si="12"/>
        <v>C</v>
      </c>
      <c r="E286" s="21">
        <f>VLOOKUP(B286,ESG!A:M,$E$2,FALSE)</f>
        <v>31.1501576176776</v>
      </c>
      <c r="F286" s="11" t="b">
        <f t="shared" si="13"/>
        <v>1</v>
      </c>
      <c r="G286" s="23" t="str">
        <f t="shared" si="14"/>
        <v>C</v>
      </c>
      <c r="H286" s="11">
        <f>VLOOKUP(B286,NI!C:P,8,FALSE)</f>
        <v>518340</v>
      </c>
      <c r="I286" s="11">
        <f>VLOOKUP(B286,EBITDA!B:O,8,FALSE)</f>
        <v>840374</v>
      </c>
      <c r="J286" s="11">
        <f>VLOOKUP(B286,EQIT!B:O,8,FALSE)</f>
        <v>4228908</v>
      </c>
      <c r="K286" s="11">
        <f>VLOOKUP(B286,DEBT!B:O,8,FALSE)</f>
        <v>1139834</v>
      </c>
      <c r="L286" s="11">
        <f>VLOOKUP(B286,REV!B:O,8,FALSE)</f>
        <v>3377421</v>
      </c>
      <c r="M286" s="11">
        <f>VLOOKUP(B286,RoA!B:O,8,FALSE)</f>
        <v>3.41</v>
      </c>
      <c r="N286" s="11">
        <f>VLOOKUP(B286,RoE!B:O,8,FALSE)</f>
        <v>12.56</v>
      </c>
      <c r="O286" s="11">
        <f>VLOOKUP(B286,ASSET!B:P,8,FALSE)</f>
        <v>17156391</v>
      </c>
      <c r="P286" s="11">
        <f>VLOOKUP(B286,MCAP!B:P,8,FALSE)</f>
        <v>4364143</v>
      </c>
      <c r="Q286" s="11">
        <f>VLOOKUP(B286,MB!B:O,8,FALSE)</f>
        <v>0.89</v>
      </c>
    </row>
    <row r="287" spans="1:17" x14ac:dyDescent="0.3">
      <c r="A287" s="20" t="s">
        <v>155</v>
      </c>
      <c r="B287" s="20">
        <v>905596</v>
      </c>
      <c r="C287" s="21">
        <f>VLOOKUP(B287,'[2]ESGC PORTFOLIO'!B:M,$C$2,FALSE)</f>
        <v>31.232620145449101</v>
      </c>
      <c r="D287" s="21" t="str">
        <f t="shared" si="12"/>
        <v>C</v>
      </c>
      <c r="E287" s="21">
        <f>VLOOKUP(B287,ESG!A:M,$E$2,FALSE)</f>
        <v>40.243018068675902</v>
      </c>
      <c r="F287" s="11" t="b">
        <f t="shared" si="13"/>
        <v>0</v>
      </c>
      <c r="G287" s="23" t="str">
        <f t="shared" si="14"/>
        <v>C</v>
      </c>
      <c r="H287" s="11">
        <f>VLOOKUP(B287,NI!C:P,8,FALSE)</f>
        <v>405025</v>
      </c>
      <c r="I287" s="11">
        <f>VLOOKUP(B287,EBITDA!B:O,8,FALSE)</f>
        <v>894093</v>
      </c>
      <c r="J287" s="11">
        <f>VLOOKUP(B287,EQIT!B:O,8,FALSE)</f>
        <v>1449574</v>
      </c>
      <c r="K287" s="11">
        <f>VLOOKUP(B287,DEBT!B:O,8,FALSE)</f>
        <v>1116991</v>
      </c>
      <c r="L287" s="11">
        <f>VLOOKUP(B287,REV!B:O,8,FALSE)</f>
        <v>3774296</v>
      </c>
      <c r="M287" s="11">
        <f>VLOOKUP(B287,RoA!B:O,8,FALSE)</f>
        <v>9.3000000000000007</v>
      </c>
      <c r="N287" s="11">
        <f>VLOOKUP(B287,RoE!B:O,8,FALSE)</f>
        <v>28.03</v>
      </c>
      <c r="O287" s="11">
        <f>VLOOKUP(B287,ASSET!B:P,8,FALSE)</f>
        <v>4985291</v>
      </c>
      <c r="P287" s="11">
        <f>VLOOKUP(B287,MCAP!B:P,8,FALSE)</f>
        <v>4986620</v>
      </c>
      <c r="Q287" s="11">
        <f>VLOOKUP(B287,MB!B:O,8,FALSE)</f>
        <v>3.25</v>
      </c>
    </row>
    <row r="288" spans="1:17" x14ac:dyDescent="0.3">
      <c r="A288" s="20" t="s">
        <v>158</v>
      </c>
      <c r="B288" s="20">
        <v>729665</v>
      </c>
      <c r="C288" s="21">
        <f>VLOOKUP(B288,'[2]ESGC PORTFOLIO'!B:M,$C$2,FALSE)</f>
        <v>30.175225040916501</v>
      </c>
      <c r="D288" s="21" t="str">
        <f t="shared" si="12"/>
        <v>C</v>
      </c>
      <c r="E288" s="21">
        <f>VLOOKUP(B288,ESG!A:M,$E$2,FALSE)</f>
        <v>41.201513911620303</v>
      </c>
      <c r="F288" s="11" t="b">
        <f t="shared" si="13"/>
        <v>0</v>
      </c>
      <c r="G288" s="23" t="str">
        <f t="shared" si="14"/>
        <v>C</v>
      </c>
      <c r="H288" s="11">
        <f>VLOOKUP(B288,NI!C:P,8,FALSE)</f>
        <v>599114</v>
      </c>
      <c r="I288" s="11">
        <f>VLOOKUP(B288,EBITDA!B:O,8,FALSE)</f>
        <v>1018338</v>
      </c>
      <c r="J288" s="11">
        <f>VLOOKUP(B288,EQIT!B:O,8,FALSE)</f>
        <v>2420256</v>
      </c>
      <c r="K288" s="11">
        <f>VLOOKUP(B288,DEBT!B:O,8,FALSE)</f>
        <v>5722619</v>
      </c>
      <c r="L288" s="11">
        <f>VLOOKUP(B288,REV!B:O,8,FALSE)</f>
        <v>5311713</v>
      </c>
      <c r="M288" s="11">
        <f>VLOOKUP(B288,RoA!B:O,8,FALSE)</f>
        <v>6.73</v>
      </c>
      <c r="N288" s="11">
        <f>VLOOKUP(B288,RoE!B:O,8,FALSE)</f>
        <v>25.9</v>
      </c>
      <c r="O288" s="11">
        <f>VLOOKUP(B288,ASSET!B:P,8,FALSE)</f>
        <v>9471725</v>
      </c>
      <c r="P288" s="11">
        <f>VLOOKUP(B288,MCAP!B:P,8,FALSE)</f>
        <v>8961110</v>
      </c>
      <c r="Q288" s="11">
        <f>VLOOKUP(B288,MB!B:O,8,FALSE)</f>
        <v>3.58</v>
      </c>
    </row>
    <row r="289" spans="1:17" x14ac:dyDescent="0.3">
      <c r="A289" s="20" t="s">
        <v>165</v>
      </c>
      <c r="B289" s="20">
        <v>542983</v>
      </c>
      <c r="C289" s="21">
        <f>VLOOKUP(B289,'[2]ESGC PORTFOLIO'!B:M,$C$2,FALSE)</f>
        <v>36.210537645779198</v>
      </c>
      <c r="D289" s="21" t="str">
        <f t="shared" si="12"/>
        <v>C</v>
      </c>
      <c r="E289" s="21">
        <f>VLOOKUP(B289,ESG!A:M,$E$2,FALSE)</f>
        <v>36.210537645779198</v>
      </c>
      <c r="F289" s="11" t="b">
        <f t="shared" si="13"/>
        <v>1</v>
      </c>
      <c r="G289" s="23" t="str">
        <f t="shared" si="14"/>
        <v>C</v>
      </c>
      <c r="H289" s="11">
        <f>VLOOKUP(B289,NI!C:P,8,FALSE)</f>
        <v>157150</v>
      </c>
      <c r="I289" s="11">
        <f>VLOOKUP(B289,EBITDA!B:O,8,FALSE)</f>
        <v>646968</v>
      </c>
      <c r="J289" s="11">
        <f>VLOOKUP(B289,EQIT!B:O,8,FALSE)</f>
        <v>2936895</v>
      </c>
      <c r="K289" s="11">
        <f>VLOOKUP(B289,DEBT!B:O,8,FALSE)</f>
        <v>1488580</v>
      </c>
      <c r="L289" s="11">
        <f>VLOOKUP(B289,REV!B:O,8,FALSE)</f>
        <v>1789349</v>
      </c>
      <c r="M289" s="11">
        <f>VLOOKUP(B289,RoA!B:O,8,FALSE)</f>
        <v>3.98</v>
      </c>
      <c r="N289" s="11">
        <f>VLOOKUP(B289,RoE!B:O,8,FALSE)</f>
        <v>5.58</v>
      </c>
      <c r="O289" s="11">
        <f>VLOOKUP(B289,ASSET!B:P,8,FALSE)</f>
        <v>6008780</v>
      </c>
      <c r="P289" s="11">
        <f>VLOOKUP(B289,MCAP!B:P,8,FALSE)</f>
        <v>4591822</v>
      </c>
      <c r="Q289" s="11">
        <f>VLOOKUP(B289,MB!B:O,8,FALSE)</f>
        <v>1.45</v>
      </c>
    </row>
    <row r="290" spans="1:17" x14ac:dyDescent="0.3">
      <c r="A290" s="20" t="s">
        <v>171</v>
      </c>
      <c r="B290" s="20">
        <v>951068</v>
      </c>
      <c r="C290" s="21">
        <f>VLOOKUP(B290,'[2]ESGC PORTFOLIO'!B:M,$C$2,FALSE)</f>
        <v>40.683486607501898</v>
      </c>
      <c r="D290" s="21" t="str">
        <f t="shared" si="12"/>
        <v>C</v>
      </c>
      <c r="E290" s="21">
        <f>VLOOKUP(B290,ESG!A:M,$E$2,FALSE)</f>
        <v>40.683486607501898</v>
      </c>
      <c r="F290" s="11" t="b">
        <f t="shared" si="13"/>
        <v>1</v>
      </c>
      <c r="G290" s="23" t="str">
        <f t="shared" si="14"/>
        <v>C</v>
      </c>
      <c r="H290" s="11">
        <f>VLOOKUP(B290,NI!C:P,8,FALSE)</f>
        <v>511800</v>
      </c>
      <c r="I290" s="11">
        <f>VLOOKUP(B290,EBITDA!B:O,8,FALSE)</f>
        <v>855151</v>
      </c>
      <c r="J290" s="11">
        <f>VLOOKUP(B290,EQIT!B:O,8,FALSE)</f>
        <v>5031808</v>
      </c>
      <c r="K290" s="11">
        <f>VLOOKUP(B290,DEBT!B:O,8,FALSE)</f>
        <v>4538949</v>
      </c>
      <c r="L290" s="11">
        <f>VLOOKUP(B290,REV!B:O,8,FALSE)</f>
        <v>2982792</v>
      </c>
      <c r="M290" s="11">
        <f>VLOOKUP(B290,RoA!B:O,8,FALSE)</f>
        <v>1.1000000000000001</v>
      </c>
      <c r="N290" s="11">
        <f>VLOOKUP(B290,RoE!B:O,8,FALSE)</f>
        <v>10.61</v>
      </c>
      <c r="O290" s="11">
        <f>VLOOKUP(B290,ASSET!B:P,8,FALSE)</f>
        <v>54450652</v>
      </c>
      <c r="P290" s="11">
        <f>VLOOKUP(B290,MCAP!B:P,8,FALSE)</f>
        <v>4745590</v>
      </c>
      <c r="Q290" s="11">
        <f>VLOOKUP(B290,MB!B:O,8,FALSE)</f>
        <v>0.86</v>
      </c>
    </row>
    <row r="291" spans="1:17" x14ac:dyDescent="0.3">
      <c r="A291" s="20" t="s">
        <v>175</v>
      </c>
      <c r="B291" s="20" t="s">
        <v>365</v>
      </c>
      <c r="C291" s="21">
        <f>VLOOKUP(B291,'[2]ESGC PORTFOLIO'!B:M,$C$2,FALSE)</f>
        <v>30.628437264877601</v>
      </c>
      <c r="D291" s="21" t="str">
        <f t="shared" si="12"/>
        <v>C</v>
      </c>
      <c r="E291" s="21">
        <f>VLOOKUP(B291,ESG!A:M,$E$2,FALSE)</f>
        <v>30.628437264877601</v>
      </c>
      <c r="F291" s="11" t="b">
        <f t="shared" si="13"/>
        <v>1</v>
      </c>
      <c r="G291" s="23" t="str">
        <f t="shared" si="14"/>
        <v>C</v>
      </c>
      <c r="H291" s="11">
        <f>VLOOKUP(B291,NI!C:P,8,FALSE)</f>
        <v>509673</v>
      </c>
      <c r="I291" s="11">
        <f>VLOOKUP(B291,EBITDA!B:O,8,FALSE)</f>
        <v>927588</v>
      </c>
      <c r="J291" s="11">
        <f>VLOOKUP(B291,EQIT!B:O,8,FALSE)</f>
        <v>3121525</v>
      </c>
      <c r="K291" s="11">
        <f>VLOOKUP(B291,DEBT!B:O,8,FALSE)</f>
        <v>887500</v>
      </c>
      <c r="L291" s="11">
        <f>VLOOKUP(B291,REV!B:O,8,FALSE)</f>
        <v>1327491</v>
      </c>
      <c r="M291" s="11">
        <f>VLOOKUP(B291,RoA!B:O,8,FALSE)</f>
        <v>1.7</v>
      </c>
      <c r="N291" s="11">
        <f>VLOOKUP(B291,RoE!B:O,8,FALSE)</f>
        <v>17.28</v>
      </c>
      <c r="O291" s="11">
        <f>VLOOKUP(B291,ASSET!B:P,8,FALSE)</f>
        <v>36147864</v>
      </c>
      <c r="P291" s="11">
        <f>VLOOKUP(B291,MCAP!B:P,8,FALSE)</f>
        <v>8730834</v>
      </c>
      <c r="Q291" s="11">
        <f>VLOOKUP(B291,MB!B:O,8,FALSE)</f>
        <v>2.88</v>
      </c>
    </row>
    <row r="292" spans="1:17" x14ac:dyDescent="0.3">
      <c r="A292" s="20" t="s">
        <v>177</v>
      </c>
      <c r="B292" s="20">
        <v>905050</v>
      </c>
      <c r="C292" s="21">
        <f>VLOOKUP(B292,'[2]ESGC PORTFOLIO'!B:M,$C$2,FALSE)</f>
        <v>47.332938690564603</v>
      </c>
      <c r="D292" s="21" t="str">
        <f t="shared" si="12"/>
        <v>C</v>
      </c>
      <c r="E292" s="21">
        <f>VLOOKUP(B292,ESG!A:M,$E$2,FALSE)</f>
        <v>47.332938690564603</v>
      </c>
      <c r="F292" s="11" t="b">
        <f t="shared" si="13"/>
        <v>1</v>
      </c>
      <c r="G292" s="23" t="str">
        <f t="shared" si="14"/>
        <v>C</v>
      </c>
      <c r="H292" s="11">
        <f>VLOOKUP(B292,NI!C:P,8,FALSE)</f>
        <v>266866</v>
      </c>
      <c r="I292" s="11">
        <f>VLOOKUP(B292,EBITDA!B:O,8,FALSE)</f>
        <v>493512</v>
      </c>
      <c r="J292" s="11">
        <f>VLOOKUP(B292,EQIT!B:O,8,FALSE)</f>
        <v>1104412</v>
      </c>
      <c r="K292" s="11">
        <f>VLOOKUP(B292,DEBT!B:O,8,FALSE)</f>
        <v>894936</v>
      </c>
      <c r="L292" s="11">
        <f>VLOOKUP(B292,REV!B:O,8,FALSE)</f>
        <v>2788018</v>
      </c>
      <c r="M292" s="11">
        <f>VLOOKUP(B292,RoA!B:O,8,FALSE)</f>
        <v>10.64</v>
      </c>
      <c r="N292" s="11">
        <f>VLOOKUP(B292,RoE!B:O,8,FALSE)</f>
        <v>25.37</v>
      </c>
      <c r="O292" s="11">
        <f>VLOOKUP(B292,ASSET!B:P,8,FALSE)</f>
        <v>2813463</v>
      </c>
      <c r="P292" s="11">
        <f>VLOOKUP(B292,MCAP!B:P,8,FALSE)</f>
        <v>4241890</v>
      </c>
      <c r="Q292" s="11">
        <f>VLOOKUP(B292,MB!B:O,8,FALSE)</f>
        <v>4.3600000000000003</v>
      </c>
    </row>
    <row r="293" spans="1:17" x14ac:dyDescent="0.3">
      <c r="A293" s="20" t="s">
        <v>182</v>
      </c>
      <c r="B293" s="20">
        <v>894720</v>
      </c>
      <c r="C293" s="21">
        <f>VLOOKUP(B293,'[2]ESGC PORTFOLIO'!B:M,$C$2,FALSE)</f>
        <v>26.4576322115384</v>
      </c>
      <c r="D293" s="21" t="str">
        <f t="shared" si="12"/>
        <v>C</v>
      </c>
      <c r="E293" s="21">
        <f>VLOOKUP(B293,ESG!A:M,$E$2,FALSE)</f>
        <v>49.269431089743499</v>
      </c>
      <c r="F293" s="11" t="b">
        <f t="shared" si="13"/>
        <v>0</v>
      </c>
      <c r="G293" s="23" t="str">
        <f t="shared" si="14"/>
        <v>C</v>
      </c>
      <c r="H293" s="11">
        <f>VLOOKUP(B293,NI!C:P,8,FALSE)</f>
        <v>194919</v>
      </c>
      <c r="I293" s="11">
        <f>VLOOKUP(B293,EBITDA!B:O,8,FALSE)</f>
        <v>879968</v>
      </c>
      <c r="J293" s="11">
        <f>VLOOKUP(B293,EQIT!B:O,8,FALSE)</f>
        <v>1245688</v>
      </c>
      <c r="K293" s="11">
        <f>VLOOKUP(B293,DEBT!B:O,8,FALSE)</f>
        <v>3353588</v>
      </c>
      <c r="L293" s="11">
        <f>VLOOKUP(B293,REV!B:O,8,FALSE)</f>
        <v>3014703</v>
      </c>
      <c r="M293" s="11">
        <f>VLOOKUP(B293,RoA!B:O,8,FALSE)</f>
        <v>8.52</v>
      </c>
      <c r="N293" s="11">
        <f>VLOOKUP(B293,RoE!B:O,8,FALSE)</f>
        <v>24.79</v>
      </c>
      <c r="O293" s="11">
        <f>VLOOKUP(B293,ASSET!B:P,8,FALSE)</f>
        <v>6041258</v>
      </c>
      <c r="P293" s="11">
        <f>VLOOKUP(B293,MCAP!B:P,8,FALSE)</f>
        <v>5301942</v>
      </c>
      <c r="Q293" s="11">
        <f>VLOOKUP(B293,MB!B:O,8,FALSE)</f>
        <v>5.45</v>
      </c>
    </row>
    <row r="294" spans="1:17" x14ac:dyDescent="0.3">
      <c r="A294" s="20" t="s">
        <v>184</v>
      </c>
      <c r="B294" s="20">
        <v>921925</v>
      </c>
      <c r="C294" s="21">
        <f>VLOOKUP(B294,'[2]ESGC PORTFOLIO'!B:M,$C$2,FALSE)</f>
        <v>26.3490772245671</v>
      </c>
      <c r="D294" s="21" t="str">
        <f t="shared" si="12"/>
        <v>C</v>
      </c>
      <c r="E294" s="21">
        <f>VLOOKUP(B294,ESG!A:M,$E$2,FALSE)</f>
        <v>26.3490772245671</v>
      </c>
      <c r="F294" s="11" t="b">
        <f t="shared" si="13"/>
        <v>1</v>
      </c>
      <c r="G294" s="23" t="str">
        <f t="shared" si="14"/>
        <v>C</v>
      </c>
      <c r="H294" s="11">
        <f>VLOOKUP(B294,NI!C:P,8,FALSE)</f>
        <v>18946</v>
      </c>
      <c r="I294" s="11">
        <f>VLOOKUP(B294,EBITDA!B:O,8,FALSE)</f>
        <v>888098</v>
      </c>
      <c r="J294" s="11">
        <f>VLOOKUP(B294,EQIT!B:O,8,FALSE)</f>
        <v>6174396</v>
      </c>
      <c r="K294" s="11">
        <f>VLOOKUP(B294,DEBT!B:O,8,FALSE)</f>
        <v>1997958</v>
      </c>
      <c r="L294" s="11">
        <f>VLOOKUP(B294,REV!B:O,8,FALSE)</f>
        <v>534078</v>
      </c>
      <c r="M294" s="11">
        <f>VLOOKUP(B294,RoA!B:O,8,FALSE)</f>
        <v>1.22</v>
      </c>
      <c r="N294" s="11">
        <f>VLOOKUP(B294,RoE!B:O,8,FALSE)</f>
        <v>0.38</v>
      </c>
      <c r="O294" s="11">
        <f>VLOOKUP(B294,ASSET!B:P,8,FALSE)</f>
        <v>7822584</v>
      </c>
      <c r="P294" s="11">
        <f>VLOOKUP(B294,MCAP!B:P,8,FALSE)</f>
        <v>5561808</v>
      </c>
      <c r="Q294" s="11">
        <f>VLOOKUP(B294,MB!B:O,8,FALSE)</f>
        <v>1.0900000000000001</v>
      </c>
    </row>
    <row r="295" spans="1:17" x14ac:dyDescent="0.3">
      <c r="A295" s="20" t="s">
        <v>199</v>
      </c>
      <c r="B295" s="20">
        <v>906487</v>
      </c>
      <c r="C295" s="21">
        <f>VLOOKUP(B295,'[2]ESGC PORTFOLIO'!B:M,$C$2,FALSE)</f>
        <v>35.7679655870445</v>
      </c>
      <c r="D295" s="21" t="str">
        <f t="shared" si="12"/>
        <v>C</v>
      </c>
      <c r="E295" s="21">
        <f>VLOOKUP(B295,ESG!A:M,$E$2,FALSE)</f>
        <v>35.7679655870445</v>
      </c>
      <c r="F295" s="11" t="b">
        <f t="shared" si="13"/>
        <v>1</v>
      </c>
      <c r="G295" s="23" t="str">
        <f t="shared" si="14"/>
        <v>C</v>
      </c>
      <c r="H295" s="11">
        <f>VLOOKUP(B295,NI!C:P,8,FALSE)</f>
        <v>153300</v>
      </c>
      <c r="I295" s="11">
        <f>VLOOKUP(B295,EBITDA!B:O,8,FALSE)</f>
        <v>361100</v>
      </c>
      <c r="J295" s="11">
        <f>VLOOKUP(B295,EQIT!B:O,8,FALSE)</f>
        <v>1297200</v>
      </c>
      <c r="K295" s="11">
        <f>VLOOKUP(B295,DEBT!B:O,8,FALSE)</f>
        <v>852800</v>
      </c>
      <c r="L295" s="11">
        <f>VLOOKUP(B295,REV!B:O,8,FALSE)</f>
        <v>3635400</v>
      </c>
      <c r="M295" s="11">
        <f>VLOOKUP(B295,RoA!B:O,8,FALSE)</f>
        <v>6.04</v>
      </c>
      <c r="N295" s="11">
        <f>VLOOKUP(B295,RoE!B:O,8,FALSE)</f>
        <v>10.93</v>
      </c>
      <c r="O295" s="11">
        <f>VLOOKUP(B295,ASSET!B:P,8,FALSE)</f>
        <v>2904100</v>
      </c>
      <c r="P295" s="11">
        <f>VLOOKUP(B295,MCAP!B:P,8,FALSE)</f>
        <v>3211776</v>
      </c>
      <c r="Q295" s="11">
        <f>VLOOKUP(B295,MB!B:O,8,FALSE)</f>
        <v>2.31</v>
      </c>
    </row>
    <row r="296" spans="1:17" x14ac:dyDescent="0.3">
      <c r="A296" s="20" t="s">
        <v>204</v>
      </c>
      <c r="B296" s="20">
        <v>922418</v>
      </c>
      <c r="C296" s="21">
        <f>VLOOKUP(B296,'[2]ESGC PORTFOLIO'!B:M,$C$2,FALSE)</f>
        <v>33.056776795005199</v>
      </c>
      <c r="D296" s="21" t="str">
        <f t="shared" si="12"/>
        <v>C</v>
      </c>
      <c r="E296" s="21">
        <f>VLOOKUP(B296,ESG!A:M,$E$2,FALSE)</f>
        <v>33.056776795005199</v>
      </c>
      <c r="F296" s="11" t="b">
        <f t="shared" si="13"/>
        <v>1</v>
      </c>
      <c r="G296" s="23" t="str">
        <f t="shared" si="14"/>
        <v>C</v>
      </c>
      <c r="H296" s="11">
        <f>VLOOKUP(B296,NI!C:P,8,FALSE)</f>
        <v>1064000</v>
      </c>
      <c r="I296" s="11">
        <f>VLOOKUP(B296,EBITDA!B:O,8,FALSE)</f>
        <v>3587000</v>
      </c>
      <c r="J296" s="11">
        <f>VLOOKUP(B296,EQIT!B:O,8,FALSE)</f>
        <v>17972000</v>
      </c>
      <c r="K296" s="11">
        <f>VLOOKUP(B296,DEBT!B:O,8,FALSE)</f>
        <v>9001000</v>
      </c>
      <c r="L296" s="11">
        <f>VLOOKUP(B296,REV!B:O,8,FALSE)</f>
        <v>14343000</v>
      </c>
      <c r="M296" s="11">
        <f>VLOOKUP(B296,RoA!B:O,8,FALSE)</f>
        <v>1.85</v>
      </c>
      <c r="N296" s="11">
        <f>VLOOKUP(B296,RoE!B:O,8,FALSE)</f>
        <v>5.93</v>
      </c>
      <c r="O296" s="11">
        <f>VLOOKUP(B296,ASSET!B:P,8,FALSE)</f>
        <v>75375000</v>
      </c>
      <c r="P296" s="11">
        <f>VLOOKUP(B296,MCAP!B:P,8,FALSE)</f>
        <v>14931434</v>
      </c>
      <c r="Q296" s="11">
        <f>VLOOKUP(B296,MB!B:O,8,FALSE)</f>
        <v>0.83</v>
      </c>
    </row>
    <row r="297" spans="1:17" x14ac:dyDescent="0.3">
      <c r="A297" s="20" t="s">
        <v>211</v>
      </c>
      <c r="B297" s="20">
        <v>130062</v>
      </c>
      <c r="C297" s="21">
        <f>VLOOKUP(B297,'[2]ESGC PORTFOLIO'!B:M,$C$2,FALSE)</f>
        <v>44.442996186799697</v>
      </c>
      <c r="D297" s="21" t="str">
        <f t="shared" si="12"/>
        <v>C</v>
      </c>
      <c r="E297" s="21">
        <f>VLOOKUP(B297,ESG!A:M,$E$2,FALSE)</f>
        <v>44.442996186799697</v>
      </c>
      <c r="F297" s="11" t="b">
        <f t="shared" si="13"/>
        <v>1</v>
      </c>
      <c r="G297" s="23" t="str">
        <f t="shared" si="14"/>
        <v>C</v>
      </c>
      <c r="H297" s="11">
        <f>VLOOKUP(B297,NI!C:P,8,FALSE)</f>
        <v>81722</v>
      </c>
      <c r="I297" s="11">
        <f>VLOOKUP(B297,EBITDA!B:O,8,FALSE)</f>
        <v>332600</v>
      </c>
      <c r="J297" s="11">
        <f>VLOOKUP(B297,EQIT!B:O,8,FALSE)</f>
        <v>1409321</v>
      </c>
      <c r="K297" s="11">
        <f>VLOOKUP(B297,DEBT!B:O,8,FALSE)</f>
        <v>1060100</v>
      </c>
      <c r="L297" s="11">
        <f>VLOOKUP(B297,REV!B:O,8,FALSE)</f>
        <v>1713823</v>
      </c>
      <c r="M297" s="11">
        <f>VLOOKUP(B297,RoA!B:O,8,FALSE)</f>
        <v>3.85</v>
      </c>
      <c r="N297" s="11">
        <f>VLOOKUP(B297,RoE!B:O,8,FALSE)</f>
        <v>5.77</v>
      </c>
      <c r="O297" s="11">
        <f>VLOOKUP(B297,ASSET!B:P,8,FALSE)</f>
        <v>3147822</v>
      </c>
      <c r="P297" s="11">
        <f>VLOOKUP(B297,MCAP!B:P,8,FALSE)</f>
        <v>3448198</v>
      </c>
      <c r="Q297" s="11">
        <f>VLOOKUP(B297,MB!B:O,8,FALSE)</f>
        <v>2.09</v>
      </c>
    </row>
    <row r="298" spans="1:17" x14ac:dyDescent="0.3">
      <c r="A298" s="20" t="s">
        <v>213</v>
      </c>
      <c r="B298" s="20">
        <v>771830</v>
      </c>
      <c r="C298" s="21">
        <f>VLOOKUP(B298,'[2]ESGC PORTFOLIO'!B:M,$C$2,FALSE)</f>
        <v>44.323517628205103</v>
      </c>
      <c r="D298" s="21" t="str">
        <f t="shared" si="12"/>
        <v>C</v>
      </c>
      <c r="E298" s="21">
        <f>VLOOKUP(B298,ESG!A:M,$E$2,FALSE)</f>
        <v>44.323517628205103</v>
      </c>
      <c r="F298" s="11" t="b">
        <f t="shared" si="13"/>
        <v>1</v>
      </c>
      <c r="G298" s="23" t="str">
        <f t="shared" si="14"/>
        <v>C</v>
      </c>
      <c r="H298" s="11">
        <f>VLOOKUP(B298,NI!C:P,8,FALSE)</f>
        <v>489009</v>
      </c>
      <c r="I298" s="11">
        <f>VLOOKUP(B298,EBITDA!B:O,8,FALSE)</f>
        <v>876208</v>
      </c>
      <c r="J298" s="11">
        <f>VLOOKUP(B298,EQIT!B:O,8,FALSE)</f>
        <v>2510818</v>
      </c>
      <c r="K298" s="11">
        <f>VLOOKUP(B298,DEBT!B:O,8,FALSE)</f>
        <v>300000</v>
      </c>
      <c r="L298" s="11">
        <f>VLOOKUP(B298,REV!B:O,8,FALSE)</f>
        <v>2473493</v>
      </c>
      <c r="M298" s="11">
        <f>VLOOKUP(B298,RoA!B:O,8,FALSE)</f>
        <v>14.13</v>
      </c>
      <c r="N298" s="11">
        <f>VLOOKUP(B298,RoE!B:O,8,FALSE)</f>
        <v>20.11</v>
      </c>
      <c r="O298" s="11">
        <f>VLOOKUP(B298,ASSET!B:P,8,FALSE)</f>
        <v>3527743</v>
      </c>
      <c r="P298" s="11">
        <f>VLOOKUP(B298,MCAP!B:P,8,FALSE)</f>
        <v>7702111</v>
      </c>
      <c r="Q298" s="11">
        <f>VLOOKUP(B298,MB!B:O,8,FALSE)</f>
        <v>2.86</v>
      </c>
    </row>
    <row r="299" spans="1:17" x14ac:dyDescent="0.3">
      <c r="A299" s="20" t="s">
        <v>220</v>
      </c>
      <c r="B299" s="20">
        <v>516007</v>
      </c>
      <c r="C299" s="21">
        <f>VLOOKUP(B299,'[2]ESGC PORTFOLIO'!B:M,$C$2,FALSE)</f>
        <v>25.807813442156899</v>
      </c>
      <c r="D299" s="21" t="str">
        <f t="shared" si="12"/>
        <v>C</v>
      </c>
      <c r="E299" s="21">
        <f>VLOOKUP(B299,ESG!A:M,$E$2,FALSE)</f>
        <v>43.1049885864415</v>
      </c>
      <c r="F299" s="11" t="b">
        <f t="shared" si="13"/>
        <v>0</v>
      </c>
      <c r="G299" s="23" t="str">
        <f t="shared" si="14"/>
        <v>C</v>
      </c>
      <c r="H299" s="11">
        <f>VLOOKUP(B299,NI!C:P,8,FALSE)</f>
        <v>3114637</v>
      </c>
      <c r="I299" s="11">
        <f>VLOOKUP(B299,EBITDA!B:O,8,FALSE)</f>
        <v>4763528</v>
      </c>
      <c r="J299" s="11">
        <f>VLOOKUP(B299,EQIT!B:O,8,FALSE)</f>
        <v>6086578</v>
      </c>
      <c r="K299" s="11">
        <f>VLOOKUP(B299,DEBT!B:O,8,FALSE)</f>
        <v>13472263</v>
      </c>
      <c r="L299" s="11">
        <f>VLOOKUP(B299,REV!B:O,8,FALSE)</f>
        <v>7849312</v>
      </c>
      <c r="M299" s="11">
        <f>VLOOKUP(B299,RoA!B:O,8,FALSE)</f>
        <v>16.36</v>
      </c>
      <c r="N299" s="11">
        <f>VLOOKUP(B299,RoE!B:O,8,FALSE)</f>
        <v>69.069999999999993</v>
      </c>
      <c r="O299" s="11">
        <f>VLOOKUP(B299,ASSET!B:P,8,FALSE)</f>
        <v>27766276</v>
      </c>
      <c r="P299" s="11">
        <f>VLOOKUP(B299,MCAP!B:P,8,FALSE)</f>
        <v>5098547</v>
      </c>
      <c r="Q299" s="11">
        <f>VLOOKUP(B299,MB!B:O,8,FALSE)</f>
        <v>0.89</v>
      </c>
    </row>
    <row r="300" spans="1:17" x14ac:dyDescent="0.3">
      <c r="A300" s="20" t="s">
        <v>221</v>
      </c>
      <c r="B300" s="20">
        <v>328228</v>
      </c>
      <c r="C300" s="21">
        <f>VLOOKUP(B300,'[2]ESGC PORTFOLIO'!B:M,$C$2,FALSE)</f>
        <v>25.584069137540499</v>
      </c>
      <c r="D300" s="21" t="str">
        <f t="shared" si="12"/>
        <v>C</v>
      </c>
      <c r="E300" s="21">
        <f>VLOOKUP(B300,ESG!A:M,$E$2,FALSE)</f>
        <v>36.462255922139903</v>
      </c>
      <c r="F300" s="11" t="b">
        <f t="shared" si="13"/>
        <v>0</v>
      </c>
      <c r="G300" s="23" t="str">
        <f t="shared" si="14"/>
        <v>C</v>
      </c>
      <c r="H300" s="11">
        <f>VLOOKUP(B300,NI!C:P,8,FALSE)</f>
        <v>418950</v>
      </c>
      <c r="I300" s="11">
        <f>VLOOKUP(B300,EBITDA!B:O,8,FALSE)</f>
        <v>598674</v>
      </c>
      <c r="J300" s="11">
        <f>VLOOKUP(B300,EQIT!B:O,8,FALSE)</f>
        <v>1812438</v>
      </c>
      <c r="K300" s="11">
        <f>VLOOKUP(B300,DEBT!B:O,8,FALSE)</f>
        <v>347334</v>
      </c>
      <c r="L300" s="11">
        <f>VLOOKUP(B300,REV!B:O,8,FALSE)</f>
        <v>1487205</v>
      </c>
      <c r="M300" s="11">
        <f>VLOOKUP(B300,RoA!B:O,8,FALSE)</f>
        <v>16.03</v>
      </c>
      <c r="N300" s="11">
        <f>VLOOKUP(B300,RoE!B:O,8,FALSE)</f>
        <v>25.04</v>
      </c>
      <c r="O300" s="11">
        <f>VLOOKUP(B300,ASSET!B:P,8,FALSE)</f>
        <v>2968058</v>
      </c>
      <c r="P300" s="11">
        <f>VLOOKUP(B300,MCAP!B:P,8,FALSE)</f>
        <v>6942913</v>
      </c>
      <c r="Q300" s="11">
        <f>VLOOKUP(B300,MB!B:O,8,FALSE)</f>
        <v>3.23</v>
      </c>
    </row>
    <row r="301" spans="1:17" x14ac:dyDescent="0.3">
      <c r="A301" s="20" t="s">
        <v>231</v>
      </c>
      <c r="B301" s="20">
        <v>906931</v>
      </c>
      <c r="C301" s="21">
        <f>VLOOKUP(B301,'[2]ESGC PORTFOLIO'!B:M,$C$2,FALSE)</f>
        <v>26.216410024154499</v>
      </c>
      <c r="D301" s="21" t="str">
        <f t="shared" si="12"/>
        <v>C</v>
      </c>
      <c r="E301" s="21">
        <f>VLOOKUP(B301,ESG!A:M,$E$2,FALSE)</f>
        <v>37.849486714975797</v>
      </c>
      <c r="F301" s="11" t="b">
        <f t="shared" si="13"/>
        <v>0</v>
      </c>
      <c r="G301" s="23" t="str">
        <f t="shared" si="14"/>
        <v>C</v>
      </c>
      <c r="H301" s="11">
        <f>VLOOKUP(B301,NI!C:P,8,FALSE)</f>
        <v>536810</v>
      </c>
      <c r="I301" s="11">
        <f>VLOOKUP(B301,EBITDA!B:O,8,FALSE)</f>
        <v>1498424</v>
      </c>
      <c r="J301" s="11">
        <f>VLOOKUP(B301,EQIT!B:O,8,FALSE)</f>
        <v>3491775</v>
      </c>
      <c r="K301" s="11">
        <f>VLOOKUP(B301,DEBT!B:O,8,FALSE)</f>
        <v>4836280</v>
      </c>
      <c r="L301" s="11">
        <f>VLOOKUP(B301,REV!B:O,8,FALSE)</f>
        <v>6135317</v>
      </c>
      <c r="M301" s="11">
        <f>VLOOKUP(B301,RoA!B:O,8,FALSE)</f>
        <v>6.54</v>
      </c>
      <c r="N301" s="11">
        <f>VLOOKUP(B301,RoE!B:O,8,FALSE)</f>
        <v>15.13</v>
      </c>
      <c r="O301" s="11">
        <f>VLOOKUP(B301,ASSET!B:P,8,FALSE)</f>
        <v>11558767</v>
      </c>
      <c r="P301" s="11">
        <f>VLOOKUP(B301,MCAP!B:P,8,FALSE)</f>
        <v>9156519</v>
      </c>
      <c r="Q301" s="11">
        <f>VLOOKUP(B301,MB!B:O,8,FALSE)</f>
        <v>2.46</v>
      </c>
    </row>
    <row r="302" spans="1:17" x14ac:dyDescent="0.3">
      <c r="A302" s="20" t="s">
        <v>233</v>
      </c>
      <c r="B302" s="20">
        <v>867422</v>
      </c>
      <c r="C302" s="21">
        <f>VLOOKUP(B302,'[2]ESGC PORTFOLIO'!B:M,$C$2,FALSE)</f>
        <v>37.757609261186197</v>
      </c>
      <c r="D302" s="21" t="str">
        <f t="shared" si="12"/>
        <v>C</v>
      </c>
      <c r="E302" s="21">
        <f>VLOOKUP(B302,ESG!A:M,$E$2,FALSE)</f>
        <v>37.757609261186197</v>
      </c>
      <c r="F302" s="11" t="b">
        <f t="shared" si="13"/>
        <v>1</v>
      </c>
      <c r="G302" s="23" t="str">
        <f t="shared" si="14"/>
        <v>C</v>
      </c>
      <c r="H302" s="11">
        <f>VLOOKUP(B302,NI!C:P,8,FALSE)</f>
        <v>673100</v>
      </c>
      <c r="I302" s="11">
        <f>VLOOKUP(B302,EBITDA!B:O,8,FALSE)</f>
        <v>1035600</v>
      </c>
      <c r="J302" s="11">
        <f>VLOOKUP(B302,EQIT!B:O,8,FALSE)</f>
        <v>3730200</v>
      </c>
      <c r="K302" s="11">
        <f>VLOOKUP(B302,DEBT!B:O,8,FALSE)</f>
        <v>1265000</v>
      </c>
      <c r="L302" s="11">
        <f>VLOOKUP(B302,REV!B:O,8,FALSE)</f>
        <v>5122600</v>
      </c>
      <c r="M302" s="11">
        <f>VLOOKUP(B302,RoA!B:O,8,FALSE)</f>
        <v>9.64</v>
      </c>
      <c r="N302" s="11">
        <f>VLOOKUP(B302,RoE!B:O,8,FALSE)</f>
        <v>21.5</v>
      </c>
      <c r="O302" s="11">
        <f>VLOOKUP(B302,ASSET!B:P,8,FALSE)</f>
        <v>8498800</v>
      </c>
      <c r="P302" s="11">
        <f>VLOOKUP(B302,MCAP!B:P,8,FALSE)</f>
        <v>13383630</v>
      </c>
      <c r="Q302" s="11">
        <f>VLOOKUP(B302,MB!B:O,8,FALSE)</f>
        <v>3.03</v>
      </c>
    </row>
    <row r="303" spans="1:17" x14ac:dyDescent="0.3">
      <c r="A303" s="20" t="s">
        <v>251</v>
      </c>
      <c r="B303" s="20">
        <v>945297</v>
      </c>
      <c r="C303" s="21">
        <f>VLOOKUP(B303,'[2]ESGC PORTFOLIO'!B:M,$C$2,FALSE)</f>
        <v>30.710924089068801</v>
      </c>
      <c r="D303" s="21" t="str">
        <f t="shared" si="12"/>
        <v>C</v>
      </c>
      <c r="E303" s="21">
        <f>VLOOKUP(B303,ESG!A:M,$E$2,FALSE)</f>
        <v>44.221848178137598</v>
      </c>
      <c r="F303" s="11" t="b">
        <f t="shared" si="13"/>
        <v>0</v>
      </c>
      <c r="G303" s="23" t="str">
        <f t="shared" si="14"/>
        <v>C</v>
      </c>
      <c r="H303" s="11">
        <f>VLOOKUP(B303,NI!C:P,8,FALSE)</f>
        <v>515300</v>
      </c>
      <c r="I303" s="11">
        <f>VLOOKUP(B303,EBITDA!B:O,8,FALSE)</f>
        <v>880900</v>
      </c>
      <c r="J303" s="11">
        <f>VLOOKUP(B303,EQIT!B:O,8,FALSE)</f>
        <v>1496200</v>
      </c>
      <c r="K303" s="11">
        <f>VLOOKUP(B303,DEBT!B:O,8,FALSE)</f>
        <v>0</v>
      </c>
      <c r="L303" s="11">
        <f>VLOOKUP(B303,REV!B:O,8,FALSE)</f>
        <v>2083000</v>
      </c>
      <c r="M303" s="11">
        <f>VLOOKUP(B303,RoA!B:O,8,FALSE)</f>
        <v>9.75</v>
      </c>
      <c r="N303" s="11">
        <f>VLOOKUP(B303,RoE!B:O,8,FALSE)</f>
        <v>35.56</v>
      </c>
      <c r="O303" s="11">
        <f>VLOOKUP(B303,ASSET!B:P,8,FALSE)</f>
        <v>5368400</v>
      </c>
      <c r="P303" s="11">
        <f>VLOOKUP(B303,MCAP!B:P,8,FALSE)</f>
        <v>10902831</v>
      </c>
      <c r="Q303" s="11">
        <f>VLOOKUP(B303,MB!B:O,8,FALSE)</f>
        <v>6.13</v>
      </c>
    </row>
    <row r="304" spans="1:17" x14ac:dyDescent="0.3">
      <c r="A304" s="20" t="s">
        <v>253</v>
      </c>
      <c r="B304" s="20">
        <v>517465</v>
      </c>
      <c r="C304" s="21">
        <f>VLOOKUP(B304,'[2]ESGC PORTFOLIO'!B:M,$C$2,FALSE)</f>
        <v>43.5291997345631</v>
      </c>
      <c r="D304" s="21" t="str">
        <f t="shared" si="12"/>
        <v>C</v>
      </c>
      <c r="E304" s="21">
        <f>VLOOKUP(B304,ESG!A:M,$E$2,FALSE)</f>
        <v>43.5291997345631</v>
      </c>
      <c r="F304" s="11" t="b">
        <f t="shared" si="13"/>
        <v>1</v>
      </c>
      <c r="G304" s="23" t="str">
        <f t="shared" si="14"/>
        <v>C</v>
      </c>
      <c r="H304" s="11">
        <f>VLOOKUP(B304,NI!C:P,8,FALSE)</f>
        <v>197500</v>
      </c>
      <c r="I304" s="11">
        <f>VLOOKUP(B304,EBITDA!B:O,8,FALSE)</f>
        <v>356000</v>
      </c>
      <c r="J304" s="11">
        <f>VLOOKUP(B304,EQIT!B:O,8,FALSE)</f>
        <v>5225000</v>
      </c>
      <c r="K304" s="11">
        <f>VLOOKUP(B304,DEBT!B:O,8,FALSE)</f>
        <v>1016300</v>
      </c>
      <c r="L304" s="11">
        <f>VLOOKUP(B304,REV!B:O,8,FALSE)</f>
        <v>1357800</v>
      </c>
      <c r="M304" s="11">
        <f>VLOOKUP(B304,RoA!B:O,8,FALSE)</f>
        <v>0.8</v>
      </c>
      <c r="N304" s="11">
        <f>VLOOKUP(B304,RoE!B:O,8,FALSE)</f>
        <v>3.78</v>
      </c>
      <c r="O304" s="11">
        <f>VLOOKUP(B304,ASSET!B:P,8,FALSE)</f>
        <v>27553200</v>
      </c>
      <c r="P304" s="11">
        <f>VLOOKUP(B304,MCAP!B:P,8,FALSE)</f>
        <v>4593875</v>
      </c>
      <c r="Q304" s="11">
        <f>VLOOKUP(B304,MB!B:O,8,FALSE)</f>
        <v>0.88</v>
      </c>
    </row>
    <row r="305" spans="1:17" x14ac:dyDescent="0.3">
      <c r="A305" s="20" t="s">
        <v>258</v>
      </c>
      <c r="B305" s="20">
        <v>895705</v>
      </c>
      <c r="C305" s="21">
        <f>VLOOKUP(B305,'[2]ESGC PORTFOLIO'!B:M,$C$2,FALSE)</f>
        <v>45.119440864156601</v>
      </c>
      <c r="D305" s="21" t="str">
        <f t="shared" si="12"/>
        <v>C</v>
      </c>
      <c r="E305" s="21">
        <f>VLOOKUP(B305,ESG!A:M,$E$2,FALSE)</f>
        <v>45.119440864156601</v>
      </c>
      <c r="F305" s="11" t="b">
        <f t="shared" si="13"/>
        <v>1</v>
      </c>
      <c r="G305" s="23" t="str">
        <f t="shared" si="14"/>
        <v>C</v>
      </c>
      <c r="H305" s="11">
        <f>VLOOKUP(B305,NI!C:P,8,FALSE)</f>
        <v>819311</v>
      </c>
      <c r="I305" s="11">
        <f>VLOOKUP(B305,EBITDA!B:O,8,FALSE)</f>
        <v>1445577</v>
      </c>
      <c r="J305" s="11">
        <f>VLOOKUP(B305,EQIT!B:O,8,FALSE)</f>
        <v>5488794</v>
      </c>
      <c r="K305" s="11">
        <f>VLOOKUP(B305,DEBT!B:O,8,FALSE)</f>
        <v>2528905</v>
      </c>
      <c r="L305" s="11">
        <f>VLOOKUP(B305,REV!B:O,8,FALSE)</f>
        <v>2261145</v>
      </c>
      <c r="M305" s="11">
        <f>VLOOKUP(B305,RoA!B:O,8,FALSE)</f>
        <v>8.84</v>
      </c>
      <c r="N305" s="11">
        <f>VLOOKUP(B305,RoE!B:O,8,FALSE)</f>
        <v>17.05</v>
      </c>
      <c r="O305" s="11">
        <f>VLOOKUP(B305,ASSET!B:P,8,FALSE)</f>
        <v>11524161</v>
      </c>
      <c r="P305" s="11">
        <f>VLOOKUP(B305,MCAP!B:P,8,FALSE)</f>
        <v>10903689</v>
      </c>
      <c r="Q305" s="11">
        <f>VLOOKUP(B305,MB!B:O,8,FALSE)</f>
        <v>1.62</v>
      </c>
    </row>
    <row r="306" spans="1:17" x14ac:dyDescent="0.3">
      <c r="A306" s="20" t="s">
        <v>268</v>
      </c>
      <c r="B306" s="20">
        <v>905792</v>
      </c>
      <c r="C306" s="21">
        <f>VLOOKUP(B306,'[2]ESGC PORTFOLIO'!B:M,$C$2,FALSE)</f>
        <v>29.616832315656701</v>
      </c>
      <c r="D306" s="21" t="str">
        <f t="shared" si="12"/>
        <v>C</v>
      </c>
      <c r="E306" s="21">
        <f>VLOOKUP(B306,ESG!A:M,$E$2,FALSE)</f>
        <v>29.616832315656701</v>
      </c>
      <c r="F306" s="11" t="b">
        <f t="shared" si="13"/>
        <v>1</v>
      </c>
      <c r="G306" s="23" t="str">
        <f t="shared" si="14"/>
        <v>C</v>
      </c>
      <c r="H306" s="11">
        <f>VLOOKUP(B306,NI!C:P,8,FALSE)</f>
        <v>596265</v>
      </c>
      <c r="I306" s="11">
        <f>VLOOKUP(B306,EBITDA!B:O,8,FALSE)</f>
        <v>1158085</v>
      </c>
      <c r="J306" s="11">
        <f>VLOOKUP(B306,EQIT!B:O,8,FALSE)</f>
        <v>5176938</v>
      </c>
      <c r="K306" s="11">
        <f>VLOOKUP(B306,DEBT!B:O,8,FALSE)</f>
        <v>398314</v>
      </c>
      <c r="L306" s="11">
        <f>VLOOKUP(B306,REV!B:O,8,FALSE)</f>
        <v>1752102</v>
      </c>
      <c r="M306" s="11">
        <f>VLOOKUP(B306,RoA!B:O,8,FALSE)</f>
        <v>9.11</v>
      </c>
      <c r="N306" s="11">
        <f>VLOOKUP(B306,RoE!B:O,8,FALSE)</f>
        <v>11.46</v>
      </c>
      <c r="O306" s="11">
        <f>VLOOKUP(B306,ASSET!B:P,8,FALSE)</f>
        <v>8932562</v>
      </c>
      <c r="P306" s="11">
        <f>VLOOKUP(B306,MCAP!B:P,8,FALSE)</f>
        <v>22890310</v>
      </c>
      <c r="Q306" s="11">
        <f>VLOOKUP(B306,MB!B:O,8,FALSE)</f>
        <v>3.98</v>
      </c>
    </row>
    <row r="307" spans="1:17" x14ac:dyDescent="0.3">
      <c r="A307" s="20" t="s">
        <v>269</v>
      </c>
      <c r="B307" s="20">
        <v>912518</v>
      </c>
      <c r="C307" s="21">
        <f>VLOOKUP(B307,'[2]ESGC PORTFOLIO'!B:M,$C$2,FALSE)</f>
        <v>27.446462090541001</v>
      </c>
      <c r="D307" s="21" t="str">
        <f t="shared" si="12"/>
        <v>C</v>
      </c>
      <c r="E307" s="21">
        <f>VLOOKUP(B307,ESG!A:M,$E$2,FALSE)</f>
        <v>48.529287817445699</v>
      </c>
      <c r="F307" s="11" t="b">
        <f t="shared" si="13"/>
        <v>0</v>
      </c>
      <c r="G307" s="23" t="str">
        <f t="shared" si="14"/>
        <v>C</v>
      </c>
      <c r="H307" s="11">
        <f>VLOOKUP(B307,NI!C:P,8,FALSE)</f>
        <v>-210388</v>
      </c>
      <c r="I307" s="11">
        <f>VLOOKUP(B307,EBITDA!B:O,8,FALSE)</f>
        <v>-280185</v>
      </c>
      <c r="J307" s="11">
        <f>VLOOKUP(B307,EQIT!B:O,8,FALSE)</f>
        <v>1938615</v>
      </c>
      <c r="K307" s="11">
        <f>VLOOKUP(B307,DEBT!B:O,8,FALSE)</f>
        <v>3136724</v>
      </c>
      <c r="L307" s="11">
        <f>VLOOKUP(B307,REV!B:O,8,FALSE)</f>
        <v>4136690</v>
      </c>
      <c r="M307" s="11">
        <f>VLOOKUP(B307,RoA!B:O,8,FALSE)</f>
        <v>-2.87</v>
      </c>
      <c r="N307" s="11">
        <f>VLOOKUP(B307,RoE!B:O,8,FALSE)</f>
        <v>-10.33</v>
      </c>
      <c r="O307" s="11">
        <f>VLOOKUP(B307,ASSET!B:P,8,FALSE)</f>
        <v>6885620</v>
      </c>
      <c r="P307" s="11">
        <f>VLOOKUP(B307,MCAP!B:P,8,FALSE)</f>
        <v>2414254</v>
      </c>
      <c r="Q307" s="11">
        <f>VLOOKUP(B307,MB!B:O,8,FALSE)</f>
        <v>0.89</v>
      </c>
    </row>
    <row r="308" spans="1:17" x14ac:dyDescent="0.3">
      <c r="A308" s="20" t="s">
        <v>272</v>
      </c>
      <c r="B308" s="20">
        <v>894145</v>
      </c>
      <c r="C308" s="21">
        <f>VLOOKUP(B308,'[2]ESGC PORTFOLIO'!B:M,$C$2,FALSE)</f>
        <v>33.855106516290697</v>
      </c>
      <c r="D308" s="21" t="str">
        <f t="shared" si="12"/>
        <v>C</v>
      </c>
      <c r="E308" s="21">
        <f>VLOOKUP(B308,ESG!A:M,$E$2,FALSE)</f>
        <v>33.855106516290697</v>
      </c>
      <c r="F308" s="11" t="b">
        <f t="shared" si="13"/>
        <v>1</v>
      </c>
      <c r="G308" s="23" t="str">
        <f t="shared" si="14"/>
        <v>C</v>
      </c>
      <c r="H308" s="11">
        <f>VLOOKUP(B308,NI!C:P,8,FALSE)</f>
        <v>567600</v>
      </c>
      <c r="I308" s="11">
        <f>VLOOKUP(B308,EBITDA!B:O,8,FALSE)</f>
        <v>1045500</v>
      </c>
      <c r="J308" s="11">
        <f>VLOOKUP(B308,EQIT!B:O,8,FALSE)</f>
        <v>3304700</v>
      </c>
      <c r="K308" s="11">
        <f>VLOOKUP(B308,DEBT!B:O,8,FALSE)</f>
        <v>332300</v>
      </c>
      <c r="L308" s="11">
        <f>VLOOKUP(B308,REV!B:O,8,FALSE)</f>
        <v>5660300</v>
      </c>
      <c r="M308" s="11">
        <f>VLOOKUP(B308,RoA!B:O,8,FALSE)</f>
        <v>12.26</v>
      </c>
      <c r="N308" s="11">
        <f>VLOOKUP(B308,RoE!B:O,8,FALSE)</f>
        <v>17.68</v>
      </c>
      <c r="O308" s="11">
        <f>VLOOKUP(B308,ASSET!B:P,8,FALSE)</f>
        <v>4904400</v>
      </c>
      <c r="P308" s="11">
        <f>VLOOKUP(B308,MCAP!B:P,8,FALSE)</f>
        <v>13048560</v>
      </c>
      <c r="Q308" s="11">
        <f>VLOOKUP(B308,MB!B:O,8,FALSE)</f>
        <v>3.84</v>
      </c>
    </row>
    <row r="309" spans="1:17" x14ac:dyDescent="0.3">
      <c r="A309" s="20" t="s">
        <v>276</v>
      </c>
      <c r="B309" s="20">
        <v>683432</v>
      </c>
      <c r="C309" s="21">
        <f>VLOOKUP(B309,'[2]ESGC PORTFOLIO'!B:M,$C$2,FALSE)</f>
        <v>33.731344161426101</v>
      </c>
      <c r="D309" s="21" t="str">
        <f t="shared" si="12"/>
        <v>C</v>
      </c>
      <c r="E309" s="21">
        <f>VLOOKUP(B309,ESG!A:M,$E$2,FALSE)</f>
        <v>33.731344161426101</v>
      </c>
      <c r="F309" s="11" t="b">
        <f t="shared" si="13"/>
        <v>1</v>
      </c>
      <c r="G309" s="23" t="str">
        <f t="shared" si="14"/>
        <v>C</v>
      </c>
      <c r="H309" s="11">
        <f>VLOOKUP(B309,NI!C:P,8,FALSE)</f>
        <v>589200</v>
      </c>
      <c r="I309" s="11">
        <f>VLOOKUP(B309,EBITDA!B:O,8,FALSE)</f>
        <v>2186000</v>
      </c>
      <c r="J309" s="11">
        <f>VLOOKUP(B309,EQIT!B:O,8,FALSE)</f>
        <v>7681300</v>
      </c>
      <c r="K309" s="11">
        <f>VLOOKUP(B309,DEBT!B:O,8,FALSE)</f>
        <v>6921800</v>
      </c>
      <c r="L309" s="11">
        <f>VLOOKUP(B309,REV!B:O,8,FALSE)</f>
        <v>8192900</v>
      </c>
      <c r="M309" s="11">
        <f>VLOOKUP(B309,RoA!B:O,8,FALSE)</f>
        <v>4.47</v>
      </c>
      <c r="N309" s="11">
        <f>VLOOKUP(B309,RoE!B:O,8,FALSE)</f>
        <v>7.59</v>
      </c>
      <c r="O309" s="11">
        <f>VLOOKUP(B309,ASSET!B:P,8,FALSE)</f>
        <v>19551500</v>
      </c>
      <c r="P309" s="11">
        <f>VLOOKUP(B309,MCAP!B:P,8,FALSE)</f>
        <v>10190745</v>
      </c>
      <c r="Q309" s="11">
        <f>VLOOKUP(B309,MB!B:O,8,FALSE)</f>
        <v>1.39</v>
      </c>
    </row>
    <row r="310" spans="1:17" x14ac:dyDescent="0.3">
      <c r="A310" s="20" t="s">
        <v>277</v>
      </c>
      <c r="B310" s="20">
        <v>923649</v>
      </c>
      <c r="C310" s="21">
        <f>VLOOKUP(B310,'[2]ESGC PORTFOLIO'!B:M,$C$2,FALSE)</f>
        <v>32.953004117088099</v>
      </c>
      <c r="D310" s="21" t="str">
        <f t="shared" si="12"/>
        <v>C</v>
      </c>
      <c r="E310" s="21">
        <f>VLOOKUP(B310,ESG!A:M,$E$2,FALSE)</f>
        <v>32.953004117088099</v>
      </c>
      <c r="F310" s="11" t="b">
        <f t="shared" si="13"/>
        <v>1</v>
      </c>
      <c r="G310" s="23" t="str">
        <f t="shared" si="14"/>
        <v>C</v>
      </c>
      <c r="H310" s="11">
        <f>VLOOKUP(B310,NI!C:P,8,FALSE)</f>
        <v>147763</v>
      </c>
      <c r="I310" s="11">
        <f>VLOOKUP(B310,EBITDA!B:O,8,FALSE)</f>
        <v>301631</v>
      </c>
      <c r="J310" s="11">
        <f>VLOOKUP(B310,EQIT!B:O,8,FALSE)</f>
        <v>800505</v>
      </c>
      <c r="K310" s="11">
        <f>VLOOKUP(B310,DEBT!B:O,8,FALSE)</f>
        <v>1656</v>
      </c>
      <c r="L310" s="11">
        <f>VLOOKUP(B310,REV!B:O,8,FALSE)</f>
        <v>3776976</v>
      </c>
      <c r="M310" s="11">
        <f>VLOOKUP(B310,RoA!B:O,8,FALSE)</f>
        <v>11.47</v>
      </c>
      <c r="N310" s="11">
        <f>VLOOKUP(B310,RoE!B:O,8,FALSE)</f>
        <v>18.079999999999998</v>
      </c>
      <c r="O310" s="11">
        <f>VLOOKUP(B310,ASSET!B:P,8,FALSE)</f>
        <v>1311836</v>
      </c>
      <c r="P310" s="11">
        <f>VLOOKUP(B310,MCAP!B:P,8,FALSE)</f>
        <v>4043754</v>
      </c>
      <c r="Q310" s="11">
        <f>VLOOKUP(B310,MB!B:O,8,FALSE)</f>
        <v>3.98</v>
      </c>
    </row>
    <row r="311" spans="1:17" x14ac:dyDescent="0.3">
      <c r="A311" s="20" t="s">
        <v>279</v>
      </c>
      <c r="B311" s="20">
        <v>546965</v>
      </c>
      <c r="C311" s="21">
        <f>VLOOKUP(B311,'[2]ESGC PORTFOLIO'!B:M,$C$2,FALSE)</f>
        <v>29.074699586527601</v>
      </c>
      <c r="D311" s="21" t="str">
        <f t="shared" si="12"/>
        <v>C</v>
      </c>
      <c r="E311" s="21">
        <f>VLOOKUP(B311,ESG!A:M,$E$2,FALSE)</f>
        <v>29.074699586527601</v>
      </c>
      <c r="F311" s="11" t="b">
        <f t="shared" si="13"/>
        <v>1</v>
      </c>
      <c r="G311" s="23" t="str">
        <f t="shared" si="14"/>
        <v>C</v>
      </c>
      <c r="H311" s="11">
        <f>VLOOKUP(B311,NI!C:P,8,FALSE)</f>
        <v>427247</v>
      </c>
      <c r="I311" s="11">
        <f>VLOOKUP(B311,EBITDA!B:O,8,FALSE)</f>
        <v>808778</v>
      </c>
      <c r="J311" s="11">
        <f>VLOOKUP(B311,EQIT!B:O,8,FALSE)</f>
        <v>3195096</v>
      </c>
      <c r="K311" s="11">
        <f>VLOOKUP(B311,DEBT!B:O,8,FALSE)</f>
        <v>1085016</v>
      </c>
      <c r="L311" s="11">
        <f>VLOOKUP(B311,REV!B:O,8,FALSE)</f>
        <v>2797089</v>
      </c>
      <c r="M311" s="11">
        <f>VLOOKUP(B311,RoA!B:O,8,FALSE)</f>
        <v>9.1300000000000008</v>
      </c>
      <c r="N311" s="11">
        <f>VLOOKUP(B311,RoE!B:O,8,FALSE)</f>
        <v>14.37</v>
      </c>
      <c r="O311" s="11">
        <f>VLOOKUP(B311,ASSET!B:P,8,FALSE)</f>
        <v>5256411</v>
      </c>
      <c r="P311" s="11">
        <f>VLOOKUP(B311,MCAP!B:P,8,FALSE)</f>
        <v>8398418</v>
      </c>
      <c r="Q311" s="11">
        <f>VLOOKUP(B311,MB!B:O,8,FALSE)</f>
        <v>2.21</v>
      </c>
    </row>
    <row r="312" spans="1:17" x14ac:dyDescent="0.3">
      <c r="A312" s="20" t="s">
        <v>280</v>
      </c>
      <c r="B312" s="20">
        <v>702365</v>
      </c>
      <c r="C312" s="21">
        <f>VLOOKUP(B312,'[2]ESGC PORTFOLIO'!B:M,$C$2,FALSE)</f>
        <v>38.224647620849403</v>
      </c>
      <c r="D312" s="21" t="str">
        <f t="shared" si="12"/>
        <v>C</v>
      </c>
      <c r="E312" s="21">
        <f>VLOOKUP(B312,ESG!A:M,$E$2,FALSE)</f>
        <v>38.224647620849403</v>
      </c>
      <c r="F312" s="11" t="b">
        <f t="shared" si="13"/>
        <v>1</v>
      </c>
      <c r="G312" s="23" t="str">
        <f t="shared" si="14"/>
        <v>C</v>
      </c>
      <c r="H312" s="11">
        <f>VLOOKUP(B312,NI!C:P,8,FALSE)</f>
        <v>657170</v>
      </c>
      <c r="I312" s="11">
        <f>VLOOKUP(B312,EBITDA!B:O,8,FALSE)</f>
        <v>1224058</v>
      </c>
      <c r="J312" s="11">
        <f>VLOOKUP(B312,EQIT!B:O,8,FALSE)</f>
        <v>1493012</v>
      </c>
      <c r="K312" s="11">
        <f>VLOOKUP(B312,DEBT!B:O,8,FALSE)</f>
        <v>150000</v>
      </c>
      <c r="L312" s="11">
        <f>VLOOKUP(B312,REV!B:O,8,FALSE)</f>
        <v>8608291</v>
      </c>
      <c r="M312" s="11">
        <f>VLOOKUP(B312,RoA!B:O,8,FALSE)</f>
        <v>20.7</v>
      </c>
      <c r="N312" s="11">
        <f>VLOOKUP(B312,RoE!B:O,8,FALSE)</f>
        <v>46.51</v>
      </c>
      <c r="O312" s="11">
        <f>VLOOKUP(B312,ASSET!B:P,8,FALSE)</f>
        <v>3301209</v>
      </c>
      <c r="P312" s="11">
        <f>VLOOKUP(B312,MCAP!B:P,8,FALSE)</f>
        <v>10782846</v>
      </c>
      <c r="Q312" s="11">
        <f>VLOOKUP(B312,MB!B:O,8,FALSE)</f>
        <v>6.28</v>
      </c>
    </row>
    <row r="313" spans="1:17" x14ac:dyDescent="0.3">
      <c r="A313" s="20" t="s">
        <v>285</v>
      </c>
      <c r="B313" s="20">
        <v>923036</v>
      </c>
      <c r="C313" s="21">
        <f>VLOOKUP(B313,'[2]ESGC PORTFOLIO'!B:M,$C$2,FALSE)</f>
        <v>49.181111483280297</v>
      </c>
      <c r="D313" s="21" t="str">
        <f t="shared" si="12"/>
        <v>C</v>
      </c>
      <c r="E313" s="21">
        <f>VLOOKUP(B313,ESG!A:M,$E$2,FALSE)</f>
        <v>49.181111483280297</v>
      </c>
      <c r="F313" s="11" t="b">
        <f t="shared" si="13"/>
        <v>1</v>
      </c>
      <c r="G313" s="23" t="str">
        <f t="shared" si="14"/>
        <v>C</v>
      </c>
      <c r="H313" s="11">
        <f>VLOOKUP(B313,NI!C:P,8,FALSE)</f>
        <v>148200</v>
      </c>
      <c r="I313" s="11">
        <f>VLOOKUP(B313,EBITDA!B:O,8,FALSE)</f>
        <v>623600</v>
      </c>
      <c r="J313" s="11">
        <f>VLOOKUP(B313,EQIT!B:O,8,FALSE)</f>
        <v>2957500</v>
      </c>
      <c r="K313" s="11">
        <f>VLOOKUP(B313,DEBT!B:O,8,FALSE)</f>
        <v>5047300</v>
      </c>
      <c r="L313" s="11">
        <f>VLOOKUP(B313,REV!B:O,8,FALSE)</f>
        <v>5640900</v>
      </c>
      <c r="M313" s="11">
        <f>VLOOKUP(B313,RoA!B:O,8,FALSE)</f>
        <v>3.52</v>
      </c>
      <c r="N313" s="11">
        <f>VLOOKUP(B313,RoE!B:O,8,FALSE)</f>
        <v>5.53</v>
      </c>
      <c r="O313" s="11">
        <f>VLOOKUP(B313,ASSET!B:P,8,FALSE)</f>
        <v>11367400</v>
      </c>
      <c r="P313" s="11">
        <f>VLOOKUP(B313,MCAP!B:P,8,FALSE)</f>
        <v>3305390</v>
      </c>
      <c r="Q313" s="11">
        <f>VLOOKUP(B313,MB!B:O,8,FALSE)</f>
        <v>0.99</v>
      </c>
    </row>
    <row r="314" spans="1:17" x14ac:dyDescent="0.3">
      <c r="A314" s="20" t="s">
        <v>287</v>
      </c>
      <c r="B314" s="20">
        <v>905361</v>
      </c>
      <c r="C314" s="21">
        <f>VLOOKUP(B314,'[2]ESGC PORTFOLIO'!B:M,$C$2,FALSE)</f>
        <v>29.381606670032198</v>
      </c>
      <c r="D314" s="21" t="str">
        <f t="shared" si="12"/>
        <v>C</v>
      </c>
      <c r="E314" s="21">
        <f>VLOOKUP(B314,ESG!A:M,$E$2,FALSE)</f>
        <v>49.357272746005101</v>
      </c>
      <c r="F314" s="11" t="b">
        <f t="shared" si="13"/>
        <v>0</v>
      </c>
      <c r="G314" s="23" t="str">
        <f t="shared" si="14"/>
        <v>C</v>
      </c>
      <c r="H314" s="11">
        <f>VLOOKUP(B314,NI!C:P,8,FALSE)</f>
        <v>437035</v>
      </c>
      <c r="I314" s="11">
        <f>VLOOKUP(B314,EBITDA!B:O,8,FALSE)</f>
        <v>964949</v>
      </c>
      <c r="J314" s="11">
        <f>VLOOKUP(B314,EQIT!B:O,8,FALSE)</f>
        <v>1516919</v>
      </c>
      <c r="K314" s="11">
        <f>VLOOKUP(B314,DEBT!B:O,8,FALSE)</f>
        <v>993367</v>
      </c>
      <c r="L314" s="11">
        <f>VLOOKUP(B314,REV!B:O,8,FALSE)</f>
        <v>8765699</v>
      </c>
      <c r="M314" s="11">
        <f>VLOOKUP(B314,RoA!B:O,8,FALSE)</f>
        <v>8.94</v>
      </c>
      <c r="N314" s="11">
        <f>VLOOKUP(B314,RoE!B:O,8,FALSE)</f>
        <v>27.96</v>
      </c>
      <c r="O314" s="11">
        <f>VLOOKUP(B314,ASSET!B:P,8,FALSE)</f>
        <v>5229252</v>
      </c>
      <c r="P314" s="11">
        <f>VLOOKUP(B314,MCAP!B:P,8,FALSE)</f>
        <v>9271067</v>
      </c>
      <c r="Q314" s="11">
        <f>VLOOKUP(B314,MB!B:O,8,FALSE)</f>
        <v>5.2</v>
      </c>
    </row>
    <row r="315" spans="1:17" x14ac:dyDescent="0.3">
      <c r="A315" s="20" t="s">
        <v>288</v>
      </c>
      <c r="B315" s="20">
        <v>357834</v>
      </c>
      <c r="C315" s="21">
        <f>VLOOKUP(B315,'[2]ESGC PORTFOLIO'!B:M,$C$2,FALSE)</f>
        <v>26.863591763561502</v>
      </c>
      <c r="D315" s="21" t="str">
        <f t="shared" si="12"/>
        <v>C</v>
      </c>
      <c r="E315" s="21">
        <f>VLOOKUP(B315,ESG!A:M,$E$2,FALSE)</f>
        <v>49.922835701036099</v>
      </c>
      <c r="F315" s="11" t="b">
        <f t="shared" si="13"/>
        <v>0</v>
      </c>
      <c r="G315" s="23" t="str">
        <f t="shared" si="14"/>
        <v>C</v>
      </c>
      <c r="H315" s="11">
        <f>VLOOKUP(B315,NI!C:P,8,FALSE)</f>
        <v>1021462</v>
      </c>
      <c r="I315" s="11">
        <f>VLOOKUP(B315,EBITDA!B:O,8,FALSE)</f>
        <v>3264209</v>
      </c>
      <c r="J315" s="11">
        <f>VLOOKUP(B315,EQIT!B:O,8,FALSE)</f>
        <v>4604619</v>
      </c>
      <c r="K315" s="11">
        <f>VLOOKUP(B315,DEBT!B:O,8,FALSE)</f>
        <v>18446440</v>
      </c>
      <c r="L315" s="11">
        <f>VLOOKUP(B315,REV!B:O,8,FALSE)</f>
        <v>4306432</v>
      </c>
      <c r="M315" s="11">
        <f>VLOOKUP(B315,RoA!B:O,8,FALSE)</f>
        <v>6.52</v>
      </c>
      <c r="N315" s="11">
        <f>VLOOKUP(B315,RoE!B:O,8,FALSE)</f>
        <v>21.76</v>
      </c>
      <c r="O315" s="11">
        <f>VLOOKUP(B315,ASSET!B:P,8,FALSE)</f>
        <v>26211325</v>
      </c>
      <c r="P315" s="11">
        <f>VLOOKUP(B315,MCAP!B:P,8,FALSE)</f>
        <v>37888793</v>
      </c>
      <c r="Q315" s="11">
        <f>VLOOKUP(B315,MB!B:O,8,FALSE)</f>
        <v>7.63</v>
      </c>
    </row>
    <row r="316" spans="1:17" x14ac:dyDescent="0.3">
      <c r="A316" s="20" t="s">
        <v>297</v>
      </c>
      <c r="B316" s="20">
        <v>922725</v>
      </c>
      <c r="C316" s="21">
        <f>VLOOKUP(B316,'[2]ESGC PORTFOLIO'!B:M,$C$2,FALSE)</f>
        <v>27.756951799072301</v>
      </c>
      <c r="D316" s="21" t="str">
        <f t="shared" si="12"/>
        <v>C</v>
      </c>
      <c r="E316" s="21">
        <f>VLOOKUP(B316,ESG!A:M,$E$2,FALSE)</f>
        <v>44.752314194171099</v>
      </c>
      <c r="F316" s="11" t="b">
        <f t="shared" si="13"/>
        <v>0</v>
      </c>
      <c r="G316" s="23" t="str">
        <f t="shared" si="14"/>
        <v>C</v>
      </c>
      <c r="H316" s="11">
        <f>VLOOKUP(B316,NI!C:P,8,FALSE)</f>
        <v>495000</v>
      </c>
      <c r="I316" s="11">
        <f>VLOOKUP(B316,EBITDA!B:O,8,FALSE)</f>
        <v>1948000</v>
      </c>
      <c r="J316" s="11">
        <f>VLOOKUP(B316,EQIT!B:O,8,FALSE)</f>
        <v>19791000</v>
      </c>
      <c r="K316" s="11">
        <f>VLOOKUP(B316,DEBT!B:O,8,FALSE)</f>
        <v>22374000</v>
      </c>
      <c r="L316" s="11">
        <f>VLOOKUP(B316,REV!B:O,8,FALSE)</f>
        <v>8830000</v>
      </c>
      <c r="M316" s="11">
        <f>VLOOKUP(B316,RoA!B:O,8,FALSE)</f>
        <v>0.55000000000000004</v>
      </c>
      <c r="N316" s="11">
        <f>VLOOKUP(B316,RoE!B:O,8,FALSE)</f>
        <v>2.61</v>
      </c>
      <c r="O316" s="11">
        <f>VLOOKUP(B316,ASSET!B:P,8,FALSE)</f>
        <v>176859000</v>
      </c>
      <c r="P316" s="11">
        <f>VLOOKUP(B316,MCAP!B:P,8,FALSE)</f>
        <v>9504316</v>
      </c>
      <c r="Q316" s="11">
        <f>VLOOKUP(B316,MB!B:O,8,FALSE)</f>
        <v>0.51</v>
      </c>
    </row>
    <row r="317" spans="1:17" x14ac:dyDescent="0.3">
      <c r="A317" s="20" t="s">
        <v>299</v>
      </c>
      <c r="B317" s="20">
        <v>325059</v>
      </c>
      <c r="C317" s="21">
        <f>VLOOKUP(B317,'[2]ESGC PORTFOLIO'!B:M,$C$2,FALSE)</f>
        <v>40.710220926985897</v>
      </c>
      <c r="D317" s="21" t="str">
        <f t="shared" si="12"/>
        <v>C</v>
      </c>
      <c r="E317" s="21">
        <f>VLOOKUP(B317,ESG!A:M,$E$2,FALSE)</f>
        <v>40.710220926985897</v>
      </c>
      <c r="F317" s="11" t="b">
        <f t="shared" si="13"/>
        <v>1</v>
      </c>
      <c r="G317" s="23" t="str">
        <f t="shared" si="14"/>
        <v>C</v>
      </c>
      <c r="H317" s="11">
        <f>VLOOKUP(B317,NI!C:P,8,FALSE)</f>
        <v>221364</v>
      </c>
      <c r="I317" s="11">
        <f>VLOOKUP(B317,EBITDA!B:O,8,FALSE)</f>
        <v>347663</v>
      </c>
      <c r="J317" s="11">
        <f>VLOOKUP(B317,EQIT!B:O,8,FALSE)</f>
        <v>2101300</v>
      </c>
      <c r="K317" s="11">
        <f>VLOOKUP(B317,DEBT!B:O,8,FALSE)</f>
        <v>0</v>
      </c>
      <c r="L317" s="11">
        <f>VLOOKUP(B317,REV!B:O,8,FALSE)</f>
        <v>1544204</v>
      </c>
      <c r="M317" s="11">
        <f>VLOOKUP(B317,RoA!B:O,8,FALSE)</f>
        <v>7.25</v>
      </c>
      <c r="N317" s="11">
        <f>VLOOKUP(B317,RoE!B:O,8,FALSE)</f>
        <v>10.54</v>
      </c>
      <c r="O317" s="11">
        <f>VLOOKUP(B317,ASSET!B:P,8,FALSE)</f>
        <v>3086278</v>
      </c>
      <c r="P317" s="11">
        <f>VLOOKUP(B317,MCAP!B:P,8,FALSE)</f>
        <v>3897978</v>
      </c>
      <c r="Q317" s="11">
        <f>VLOOKUP(B317,MB!B:O,8,FALSE)</f>
        <v>1.71</v>
      </c>
    </row>
    <row r="318" spans="1:17" x14ac:dyDescent="0.3">
      <c r="A318" s="20" t="s">
        <v>300</v>
      </c>
      <c r="B318" s="20">
        <v>916079</v>
      </c>
      <c r="C318" s="21">
        <f>VLOOKUP(B318,'[2]ESGC PORTFOLIO'!B:M,$C$2,FALSE)</f>
        <v>47.056079976215202</v>
      </c>
      <c r="D318" s="21" t="str">
        <f t="shared" si="12"/>
        <v>C</v>
      </c>
      <c r="E318" s="21">
        <f>VLOOKUP(B318,ESG!A:M,$E$2,FALSE)</f>
        <v>47.056079976215202</v>
      </c>
      <c r="F318" s="11" t="b">
        <f t="shared" si="13"/>
        <v>1</v>
      </c>
      <c r="G318" s="23" t="str">
        <f t="shared" si="14"/>
        <v>C</v>
      </c>
      <c r="H318" s="11">
        <f>VLOOKUP(B318,NI!C:P,8,FALSE)</f>
        <v>1152030</v>
      </c>
      <c r="I318" s="11">
        <f>VLOOKUP(B318,EBITDA!B:O,8,FALSE)</f>
        <v>2357335</v>
      </c>
      <c r="J318" s="11">
        <f>VLOOKUP(B318,EQIT!B:O,8,FALSE)</f>
        <v>4705242</v>
      </c>
      <c r="K318" s="11">
        <f>VLOOKUP(B318,DEBT!B:O,8,FALSE)</f>
        <v>2668523</v>
      </c>
      <c r="L318" s="11">
        <f>VLOOKUP(B318,REV!B:O,8,FALSE)</f>
        <v>39323489</v>
      </c>
      <c r="M318" s="11">
        <f>VLOOKUP(B318,RoA!B:O,8,FALSE)</f>
        <v>11.38</v>
      </c>
      <c r="N318" s="11">
        <f>VLOOKUP(B318,RoE!B:O,8,FALSE)</f>
        <v>27</v>
      </c>
      <c r="O318" s="11">
        <f>VLOOKUP(B318,ASSET!B:P,8,FALSE)</f>
        <v>11385555</v>
      </c>
      <c r="P318" s="11">
        <f>VLOOKUP(B318,MCAP!B:P,8,FALSE)</f>
        <v>17350970</v>
      </c>
      <c r="Q318" s="11">
        <f>VLOOKUP(B318,MB!B:O,8,FALSE)</f>
        <v>3.41</v>
      </c>
    </row>
    <row r="319" spans="1:17" x14ac:dyDescent="0.3">
      <c r="A319" s="20" t="s">
        <v>301</v>
      </c>
      <c r="B319" s="20">
        <v>729104</v>
      </c>
      <c r="C319" s="21">
        <f>VLOOKUP(B319,'[2]ESGC PORTFOLIO'!B:M,$C$2,FALSE)</f>
        <v>40.3089067377731</v>
      </c>
      <c r="D319" s="21" t="str">
        <f t="shared" si="12"/>
        <v>C</v>
      </c>
      <c r="E319" s="21">
        <f>VLOOKUP(B319,ESG!A:M,$E$2,FALSE)</f>
        <v>40.3089067377731</v>
      </c>
      <c r="F319" s="11" t="b">
        <f t="shared" si="13"/>
        <v>1</v>
      </c>
      <c r="G319" s="23" t="str">
        <f t="shared" si="14"/>
        <v>C</v>
      </c>
      <c r="H319" s="11">
        <f>VLOOKUP(B319,NI!C:P,8,FALSE)</f>
        <v>769700</v>
      </c>
      <c r="I319" s="11">
        <f>VLOOKUP(B319,EBITDA!B:O,8,FALSE)</f>
        <v>1326100</v>
      </c>
      <c r="J319" s="11">
        <f>VLOOKUP(B319,EQIT!B:O,8,FALSE)</f>
        <v>3420700</v>
      </c>
      <c r="K319" s="11">
        <f>VLOOKUP(B319,DEBT!B:O,8,FALSE)</f>
        <v>0</v>
      </c>
      <c r="L319" s="11">
        <f>VLOOKUP(B319,REV!B:O,8,FALSE)</f>
        <v>2750200</v>
      </c>
      <c r="M319" s="11">
        <f>VLOOKUP(B319,RoA!B:O,8,FALSE)</f>
        <v>21.23</v>
      </c>
      <c r="N319" s="11">
        <f>VLOOKUP(B319,RoE!B:O,8,FALSE)</f>
        <v>22.92</v>
      </c>
      <c r="O319" s="11">
        <f>VLOOKUP(B319,ASSET!B:P,8,FALSE)</f>
        <v>3689700</v>
      </c>
      <c r="P319" s="11">
        <f>VLOOKUP(B319,MCAP!B:P,8,FALSE)</f>
        <v>14423840</v>
      </c>
      <c r="Q319" s="11">
        <f>VLOOKUP(B319,MB!B:O,8,FALSE)</f>
        <v>3.85</v>
      </c>
    </row>
    <row r="320" spans="1:17" x14ac:dyDescent="0.3">
      <c r="A320" s="20" t="s">
        <v>308</v>
      </c>
      <c r="B320" s="20">
        <v>944738</v>
      </c>
      <c r="C320" s="21">
        <f>VLOOKUP(B320,'[2]ESGC PORTFOLIO'!B:M,$C$2,FALSE)</f>
        <v>46.5588789613291</v>
      </c>
      <c r="D320" s="21" t="str">
        <f t="shared" si="12"/>
        <v>C</v>
      </c>
      <c r="E320" s="21">
        <f>VLOOKUP(B320,ESG!A:M,$E$2,FALSE)</f>
        <v>46.5588789613291</v>
      </c>
      <c r="F320" s="11" t="b">
        <f t="shared" si="13"/>
        <v>1</v>
      </c>
      <c r="G320" s="23" t="str">
        <f t="shared" si="14"/>
        <v>C</v>
      </c>
      <c r="H320" s="11">
        <f>VLOOKUP(B320,NI!C:P,8,FALSE)</f>
        <v>219754</v>
      </c>
      <c r="I320" s="11">
        <f>VLOOKUP(B320,EBITDA!B:O,8,FALSE)</f>
        <v>488916</v>
      </c>
      <c r="J320" s="11">
        <f>VLOOKUP(B320,EQIT!B:O,8,FALSE)</f>
        <v>1301289</v>
      </c>
      <c r="K320" s="11">
        <f>VLOOKUP(B320,DEBT!B:O,8,FALSE)</f>
        <v>259207</v>
      </c>
      <c r="L320" s="11">
        <f>VLOOKUP(B320,REV!B:O,8,FALSE)</f>
        <v>1808966</v>
      </c>
      <c r="M320" s="11">
        <f>VLOOKUP(B320,RoA!B:O,8,FALSE)</f>
        <v>11.66</v>
      </c>
      <c r="N320" s="11">
        <f>VLOOKUP(B320,RoE!B:O,8,FALSE)</f>
        <v>17.29</v>
      </c>
      <c r="O320" s="11">
        <f>VLOOKUP(B320,ASSET!B:P,8,FALSE)</f>
        <v>1854323</v>
      </c>
      <c r="P320" s="11">
        <f>VLOOKUP(B320,MCAP!B:P,8,FALSE)</f>
        <v>3697446</v>
      </c>
      <c r="Q320" s="11">
        <f>VLOOKUP(B320,MB!B:O,8,FALSE)</f>
        <v>2.68</v>
      </c>
    </row>
    <row r="321" spans="1:17" x14ac:dyDescent="0.3">
      <c r="A321" s="20" t="s">
        <v>312</v>
      </c>
      <c r="B321" s="20">
        <v>992656</v>
      </c>
      <c r="C321" s="21">
        <f>VLOOKUP(B321,'[2]ESGC PORTFOLIO'!B:M,$C$2,FALSE)</f>
        <v>46.461949645748902</v>
      </c>
      <c r="D321" s="21" t="str">
        <f t="shared" si="12"/>
        <v>C</v>
      </c>
      <c r="E321" s="21">
        <f>VLOOKUP(B321,ESG!A:M,$E$2,FALSE)</f>
        <v>46.461949645748902</v>
      </c>
      <c r="F321" s="11" t="b">
        <f t="shared" si="13"/>
        <v>1</v>
      </c>
      <c r="G321" s="23" t="str">
        <f t="shared" si="14"/>
        <v>C</v>
      </c>
      <c r="H321" s="11">
        <f>VLOOKUP(B321,NI!C:P,8,FALSE)</f>
        <v>10537</v>
      </c>
      <c r="I321" s="11">
        <f>VLOOKUP(B321,EBITDA!B:O,8,FALSE)</f>
        <v>415564</v>
      </c>
      <c r="J321" s="11">
        <f>VLOOKUP(B321,EQIT!B:O,8,FALSE)</f>
        <v>2185870</v>
      </c>
      <c r="K321" s="11">
        <f>VLOOKUP(B321,DEBT!B:O,8,FALSE)</f>
        <v>3918370</v>
      </c>
      <c r="L321" s="11">
        <f>VLOOKUP(B321,REV!B:O,8,FALSE)</f>
        <v>705585</v>
      </c>
      <c r="M321" s="11">
        <f>VLOOKUP(B321,RoA!B:O,8,FALSE)</f>
        <v>1.94</v>
      </c>
      <c r="N321" s="11">
        <f>VLOOKUP(B321,RoE!B:O,8,FALSE)</f>
        <v>0.57999999999999996</v>
      </c>
      <c r="O321" s="11">
        <f>VLOOKUP(B321,ASSET!B:P,8,FALSE)</f>
        <v>6721354</v>
      </c>
      <c r="P321" s="11">
        <f>VLOOKUP(B321,MCAP!B:P,8,FALSE)</f>
        <v>5513221</v>
      </c>
      <c r="Q321" s="11">
        <f>VLOOKUP(B321,MB!B:O,8,FALSE)</f>
        <v>2.57</v>
      </c>
    </row>
    <row r="322" spans="1:17" x14ac:dyDescent="0.3">
      <c r="A322" s="20" t="s">
        <v>320</v>
      </c>
      <c r="B322" s="20">
        <v>674693</v>
      </c>
      <c r="C322" s="21">
        <f>VLOOKUP(B322,'[2]ESGC PORTFOLIO'!B:M,$C$2,FALSE)</f>
        <v>35.476485062124802</v>
      </c>
      <c r="D322" s="21" t="str">
        <f t="shared" si="12"/>
        <v>C</v>
      </c>
      <c r="E322" s="21">
        <f>VLOOKUP(B322,ESG!A:M,$E$2,FALSE)</f>
        <v>35.476485062124802</v>
      </c>
      <c r="F322" s="11" t="b">
        <f t="shared" si="13"/>
        <v>1</v>
      </c>
      <c r="G322" s="23" t="str">
        <f t="shared" si="14"/>
        <v>C</v>
      </c>
      <c r="H322" s="11">
        <f>VLOOKUP(B322,NI!C:P,8,FALSE)</f>
        <v>142891</v>
      </c>
      <c r="I322" s="11">
        <f>VLOOKUP(B322,EBITDA!B:O,8,FALSE)</f>
        <v>396625</v>
      </c>
      <c r="J322" s="11">
        <f>VLOOKUP(B322,EQIT!B:O,8,FALSE)</f>
        <v>-88107</v>
      </c>
      <c r="K322" s="11">
        <f>VLOOKUP(B322,DEBT!B:O,8,FALSE)</f>
        <v>690086</v>
      </c>
      <c r="L322" s="11">
        <f>VLOOKUP(B322,REV!B:O,8,FALSE)</f>
        <v>771978</v>
      </c>
      <c r="M322" s="11">
        <f>VLOOKUP(B322,RoA!B:O,8,FALSE)</f>
        <v>11.13</v>
      </c>
      <c r="N322" s="11">
        <f>VLOOKUP(B322,RoE!B:O,8,FALSE)</f>
        <v>48.58</v>
      </c>
      <c r="O322" s="11">
        <f>VLOOKUP(B322,ASSET!B:P,8,FALSE)</f>
        <v>1847610</v>
      </c>
      <c r="P322" s="11">
        <f>VLOOKUP(B322,MCAP!B:P,8,FALSE)</f>
        <v>5694554</v>
      </c>
      <c r="Q322" s="11">
        <f>VLOOKUP(B322,MB!B:O,8,FALSE)</f>
        <v>-53.71</v>
      </c>
    </row>
    <row r="323" spans="1:17" x14ac:dyDescent="0.3">
      <c r="A323" s="20" t="s">
        <v>322</v>
      </c>
      <c r="B323" s="20">
        <v>545310</v>
      </c>
      <c r="C323" s="21">
        <f>VLOOKUP(B323,'[2]ESGC PORTFOLIO'!B:M,$C$2,FALSE)</f>
        <v>34.984800944669303</v>
      </c>
      <c r="D323" s="21" t="str">
        <f t="shared" ref="D323:D349" si="15">IF(C323&gt;75,"A",IF(C323&gt;50,"B",IF(C323&gt;25,"C","D")))</f>
        <v>C</v>
      </c>
      <c r="E323" s="21">
        <f>VLOOKUP(B323,ESG!A:M,$E$2,FALSE)</f>
        <v>34.984800944669303</v>
      </c>
      <c r="F323" s="11" t="b">
        <f t="shared" ref="F323:F349" si="16">C323=E323</f>
        <v>1</v>
      </c>
      <c r="G323" s="23" t="str">
        <f t="shared" ref="G323:G349" si="17">IF(E323&gt;75,"A",IF(E323&gt;50,"B",IF(E323&gt;25,"C","D")))</f>
        <v>C</v>
      </c>
      <c r="H323" s="11">
        <f>VLOOKUP(B323,NI!C:P,8,FALSE)</f>
        <v>29574</v>
      </c>
      <c r="I323" s="11">
        <f>VLOOKUP(B323,EBITDA!B:O,8,FALSE)</f>
        <v>133938</v>
      </c>
      <c r="J323" s="11">
        <f>VLOOKUP(B323,EQIT!B:O,8,FALSE)</f>
        <v>786843</v>
      </c>
      <c r="K323" s="11">
        <f>VLOOKUP(B323,DEBT!B:O,8,FALSE)</f>
        <v>455950</v>
      </c>
      <c r="L323" s="11">
        <f>VLOOKUP(B323,REV!B:O,8,FALSE)</f>
        <v>1410626</v>
      </c>
      <c r="M323" s="11">
        <f>VLOOKUP(B323,RoA!B:O,8,FALSE)</f>
        <v>2.78</v>
      </c>
      <c r="N323" s="11">
        <f>VLOOKUP(B323,RoE!B:O,8,FALSE)</f>
        <v>4.58</v>
      </c>
      <c r="O323" s="11">
        <f>VLOOKUP(B323,ASSET!B:P,8,FALSE)</f>
        <v>2204280</v>
      </c>
      <c r="P323" s="11">
        <f>VLOOKUP(B323,MCAP!B:P,8,FALSE)</f>
        <v>6950986</v>
      </c>
      <c r="Q323" s="11">
        <f>VLOOKUP(B323,MB!B:O,8,FALSE)</f>
        <v>13.77</v>
      </c>
    </row>
    <row r="324" spans="1:17" x14ac:dyDescent="0.3">
      <c r="A324" s="20" t="s">
        <v>323</v>
      </c>
      <c r="B324" s="20">
        <v>901892</v>
      </c>
      <c r="C324" s="21">
        <f>VLOOKUP(B324,'[2]ESGC PORTFOLIO'!B:M,$C$2,FALSE)</f>
        <v>42.072563366616798</v>
      </c>
      <c r="D324" s="21" t="str">
        <f t="shared" si="15"/>
        <v>C</v>
      </c>
      <c r="E324" s="21">
        <f>VLOOKUP(B324,ESG!A:M,$E$2,FALSE)</f>
        <v>42.072563366616798</v>
      </c>
      <c r="F324" s="11" t="b">
        <f t="shared" si="16"/>
        <v>1</v>
      </c>
      <c r="G324" s="23" t="str">
        <f t="shared" si="17"/>
        <v>C</v>
      </c>
      <c r="H324" s="11">
        <f>VLOOKUP(B324,NI!C:P,8,FALSE)</f>
        <v>888089</v>
      </c>
      <c r="I324" s="11">
        <f>VLOOKUP(B324,EBITDA!B:O,8,FALSE)</f>
        <v>1408808</v>
      </c>
      <c r="J324" s="11">
        <f>VLOOKUP(B324,EQIT!B:O,8,FALSE)</f>
        <v>4525991</v>
      </c>
      <c r="K324" s="11">
        <f>VLOOKUP(B324,DEBT!B:O,8,FALSE)</f>
        <v>2116211</v>
      </c>
      <c r="L324" s="11">
        <f>VLOOKUP(B324,REV!B:O,8,FALSE)</f>
        <v>9358952</v>
      </c>
      <c r="M324" s="11">
        <f>VLOOKUP(B324,RoA!B:O,8,FALSE)</f>
        <v>11.93</v>
      </c>
      <c r="N324" s="11">
        <f>VLOOKUP(B324,RoE!B:O,8,FALSE)</f>
        <v>21.18</v>
      </c>
      <c r="O324" s="11">
        <f>VLOOKUP(B324,ASSET!B:P,8,FALSE)</f>
        <v>9283822</v>
      </c>
      <c r="P324" s="11">
        <f>VLOOKUP(B324,MCAP!B:P,8,FALSE)</f>
        <v>14039631</v>
      </c>
      <c r="Q324" s="11">
        <f>VLOOKUP(B324,MB!B:O,8,FALSE)</f>
        <v>3.07</v>
      </c>
    </row>
    <row r="325" spans="1:17" x14ac:dyDescent="0.3">
      <c r="A325" s="20" t="s">
        <v>325</v>
      </c>
      <c r="B325" s="20">
        <v>912146</v>
      </c>
      <c r="C325" s="21">
        <f>VLOOKUP(B325,'[2]ESGC PORTFOLIO'!B:M,$C$2,FALSE)</f>
        <v>45.587835273279303</v>
      </c>
      <c r="D325" s="21" t="str">
        <f t="shared" si="15"/>
        <v>C</v>
      </c>
      <c r="E325" s="21">
        <f>VLOOKUP(B325,ESG!A:M,$E$2,FALSE)</f>
        <v>45.587835273279303</v>
      </c>
      <c r="F325" s="11" t="b">
        <f t="shared" si="16"/>
        <v>1</v>
      </c>
      <c r="G325" s="23" t="str">
        <f t="shared" si="17"/>
        <v>C</v>
      </c>
      <c r="H325" s="11">
        <f>VLOOKUP(B325,NI!C:P,8,FALSE)</f>
        <v>601550</v>
      </c>
      <c r="I325" s="11">
        <f>VLOOKUP(B325,EBITDA!B:O,8,FALSE)</f>
        <v>1573924</v>
      </c>
      <c r="J325" s="11">
        <f>VLOOKUP(B325,EQIT!B:O,8,FALSE)</f>
        <v>5772731</v>
      </c>
      <c r="K325" s="11">
        <f>VLOOKUP(B325,DEBT!B:O,8,FALSE)</f>
        <v>10562002</v>
      </c>
      <c r="L325" s="11">
        <f>VLOOKUP(B325,REV!B:O,8,FALSE)</f>
        <v>2915665</v>
      </c>
      <c r="M325" s="11">
        <f>VLOOKUP(B325,RoA!B:O,8,FALSE)</f>
        <v>4.96</v>
      </c>
      <c r="N325" s="11">
        <f>VLOOKUP(B325,RoE!B:O,8,FALSE)</f>
        <v>10.67</v>
      </c>
      <c r="O325" s="11">
        <f>VLOOKUP(B325,ASSET!B:P,8,FALSE)</f>
        <v>20446487</v>
      </c>
      <c r="P325" s="11">
        <f>VLOOKUP(B325,MCAP!B:P,8,FALSE)</f>
        <v>14225250</v>
      </c>
      <c r="Q325" s="11">
        <f>VLOOKUP(B325,MB!B:O,8,FALSE)</f>
        <v>2.67</v>
      </c>
    </row>
    <row r="326" spans="1:17" x14ac:dyDescent="0.3">
      <c r="A326" s="20" t="s">
        <v>328</v>
      </c>
      <c r="B326" s="20">
        <v>904866</v>
      </c>
      <c r="C326" s="21">
        <f>VLOOKUP(B326,'[2]ESGC PORTFOLIO'!B:M,$C$2,FALSE)</f>
        <v>26.248080782954698</v>
      </c>
      <c r="D326" s="21" t="str">
        <f t="shared" si="15"/>
        <v>C</v>
      </c>
      <c r="E326" s="21">
        <f>VLOOKUP(B326,ESG!A:M,$E$2,FALSE)</f>
        <v>49.1063310574349</v>
      </c>
      <c r="F326" s="11" t="b">
        <f t="shared" si="16"/>
        <v>0</v>
      </c>
      <c r="G326" s="23" t="str">
        <f t="shared" si="17"/>
        <v>C</v>
      </c>
      <c r="H326" s="11">
        <f>VLOOKUP(B326,NI!C:P,8,FALSE)</f>
        <v>2714000</v>
      </c>
      <c r="I326" s="11">
        <f>VLOOKUP(B326,EBITDA!B:O,8,FALSE)</f>
        <v>5452000</v>
      </c>
      <c r="J326" s="11">
        <f>VLOOKUP(B326,EQIT!B:O,8,FALSE)</f>
        <v>14881000</v>
      </c>
      <c r="K326" s="11">
        <f>VLOOKUP(B326,DEBT!B:O,8,FALSE)</f>
        <v>2751000</v>
      </c>
      <c r="L326" s="11">
        <f>VLOOKUP(B326,REV!B:O,8,FALSE)</f>
        <v>72184000</v>
      </c>
      <c r="M326" s="11">
        <f>VLOOKUP(B326,RoA!B:O,8,FALSE)</f>
        <v>10.25</v>
      </c>
      <c r="N326" s="11">
        <f>VLOOKUP(B326,RoE!B:O,8,FALSE)</f>
        <v>18.48</v>
      </c>
      <c r="O326" s="11">
        <f>VLOOKUP(B326,ASSET!B:P,8,FALSE)</f>
        <v>27488000</v>
      </c>
      <c r="P326" s="11">
        <f>VLOOKUP(B326,MCAP!B:P,8,FALSE)</f>
        <v>29400064</v>
      </c>
      <c r="Q326" s="11">
        <f>VLOOKUP(B326,MB!B:O,8,FALSE)</f>
        <v>1.81</v>
      </c>
    </row>
    <row r="327" spans="1:17" x14ac:dyDescent="0.3">
      <c r="A327" s="20" t="s">
        <v>340</v>
      </c>
      <c r="B327" s="20" t="s">
        <v>373</v>
      </c>
      <c r="C327" s="21">
        <f>VLOOKUP(B327,'[2]ESGC PORTFOLIO'!B:M,$C$2,FALSE)</f>
        <v>30.443194444444401</v>
      </c>
      <c r="D327" s="21" t="str">
        <f t="shared" si="15"/>
        <v>C</v>
      </c>
      <c r="E327" s="21">
        <f>VLOOKUP(B327,ESG!A:M,$E$2,FALSE)</f>
        <v>42.219722222222202</v>
      </c>
      <c r="F327" s="11" t="b">
        <f t="shared" si="16"/>
        <v>0</v>
      </c>
      <c r="G327" s="23" t="str">
        <f t="shared" si="17"/>
        <v>C</v>
      </c>
      <c r="H327" s="11">
        <f>VLOOKUP(B327,NI!C:P,8,FALSE)</f>
        <v>202000</v>
      </c>
      <c r="I327" s="11">
        <f>VLOOKUP(B327,EBITDA!B:O,8,FALSE)</f>
        <v>694000</v>
      </c>
      <c r="J327" s="11">
        <f>VLOOKUP(B327,EQIT!B:O,8,FALSE)</f>
        <v>2486000</v>
      </c>
      <c r="K327" s="11">
        <f>VLOOKUP(B327,DEBT!B:O,8,FALSE)</f>
        <v>2395000</v>
      </c>
      <c r="L327" s="11">
        <f>VLOOKUP(B327,REV!B:O,8,FALSE)</f>
        <v>3461000</v>
      </c>
      <c r="M327" s="11">
        <f>VLOOKUP(B327,RoA!B:O,8,FALSE)</f>
        <v>2.58</v>
      </c>
      <c r="N327" s="11">
        <f>VLOOKUP(B327,RoE!B:O,8,FALSE)</f>
        <v>8.06</v>
      </c>
      <c r="O327" s="11">
        <f>VLOOKUP(B327,ASSET!B:P,8,FALSE)</f>
        <v>15706000</v>
      </c>
      <c r="P327" s="11">
        <f>VLOOKUP(B327,MCAP!B:P,8,FALSE)</f>
        <v>6742791</v>
      </c>
      <c r="Q327" s="11">
        <f>VLOOKUP(B327,MB!B:O,8,FALSE)</f>
        <v>2.4700000000000002</v>
      </c>
    </row>
    <row r="328" spans="1:17" x14ac:dyDescent="0.3">
      <c r="A328" s="20" t="s">
        <v>3</v>
      </c>
      <c r="B328" s="20">
        <v>312367</v>
      </c>
      <c r="C328" s="21">
        <f>VLOOKUP(B328,'[2]ESGC PORTFOLIO'!B:M,$C$2,FALSE)</f>
        <v>23.221912955465498</v>
      </c>
      <c r="D328" s="21" t="str">
        <f t="shared" si="15"/>
        <v>D</v>
      </c>
      <c r="E328" s="21">
        <f>VLOOKUP(B328,ESG!A:M,$E$2,FALSE)</f>
        <v>43.943825910931103</v>
      </c>
      <c r="F328" s="11" t="b">
        <f t="shared" si="16"/>
        <v>0</v>
      </c>
      <c r="G328" s="23" t="str">
        <f t="shared" si="17"/>
        <v>C</v>
      </c>
      <c r="H328" s="11">
        <f>VLOOKUP(B328,NI!C:P,8,FALSE)</f>
        <v>1069000</v>
      </c>
      <c r="I328" s="11">
        <f>VLOOKUP(B328,EBITDA!B:O,8,FALSE)</f>
        <v>1483000</v>
      </c>
      <c r="J328" s="11">
        <f>VLOOKUP(B328,EQIT!B:O,8,FALSE)</f>
        <v>10492000</v>
      </c>
      <c r="K328" s="11">
        <f>VLOOKUP(B328,DEBT!B:O,8,FALSE)</f>
        <v>0</v>
      </c>
      <c r="L328" s="11">
        <f>VLOOKUP(B328,REV!B:O,8,FALSE)</f>
        <v>4755000</v>
      </c>
      <c r="M328" s="11">
        <f>VLOOKUP(B328,RoA!B:O,8,FALSE)</f>
        <v>8.02</v>
      </c>
      <c r="N328" s="11">
        <f>VLOOKUP(B328,RoE!B:O,8,FALSE)</f>
        <v>10.33</v>
      </c>
      <c r="O328" s="11">
        <f>VLOOKUP(B328,ASSET!B:P,8,FALSE)</f>
        <v>13277000</v>
      </c>
      <c r="P328" s="11">
        <f>VLOOKUP(B328,MCAP!B:P,8,FALSE)</f>
        <v>13963382</v>
      </c>
      <c r="Q328" s="11">
        <f>VLOOKUP(B328,MB!B:O,8,FALSE)</f>
        <v>1.32</v>
      </c>
    </row>
    <row r="329" spans="1:17" x14ac:dyDescent="0.3">
      <c r="A329" s="20" t="s">
        <v>18</v>
      </c>
      <c r="B329" s="20">
        <v>891399</v>
      </c>
      <c r="C329" s="21">
        <f>VLOOKUP(B329,'[2]ESGC PORTFOLIO'!B:M,$C$2,FALSE)</f>
        <v>21.392576995372998</v>
      </c>
      <c r="D329" s="21" t="str">
        <f t="shared" si="15"/>
        <v>D</v>
      </c>
      <c r="E329" s="21">
        <f>VLOOKUP(B329,ESG!A:M,$E$2,FALSE)</f>
        <v>38.320868276460303</v>
      </c>
      <c r="F329" s="11" t="b">
        <f t="shared" si="16"/>
        <v>0</v>
      </c>
      <c r="G329" s="23" t="str">
        <f t="shared" si="17"/>
        <v>C</v>
      </c>
      <c r="H329" s="11">
        <f>VLOOKUP(B329,NI!C:P,8,FALSE)</f>
        <v>631000</v>
      </c>
      <c r="I329" s="11">
        <f>VLOOKUP(B329,EBITDA!B:O,8,FALSE)</f>
        <v>2148000</v>
      </c>
      <c r="J329" s="11">
        <f>VLOOKUP(B329,EQIT!B:O,8,FALSE)</f>
        <v>7757000</v>
      </c>
      <c r="K329" s="11">
        <f>VLOOKUP(B329,DEBT!B:O,8,FALSE)</f>
        <v>1939000</v>
      </c>
      <c r="L329" s="11">
        <f>VLOOKUP(B329,REV!B:O,8,FALSE)</f>
        <v>48077000</v>
      </c>
      <c r="M329" s="11">
        <f>VLOOKUP(B329,RoA!B:O,8,FALSE)</f>
        <v>3.06</v>
      </c>
      <c r="N329" s="11">
        <f>VLOOKUP(B329,RoE!B:O,8,FALSE)</f>
        <v>8.6300000000000008</v>
      </c>
      <c r="O329" s="11">
        <f>VLOOKUP(B329,ASSET!B:P,8,FALSE)</f>
        <v>25250000</v>
      </c>
      <c r="P329" s="11">
        <f>VLOOKUP(B329,MCAP!B:P,8,FALSE)</f>
        <v>78760500</v>
      </c>
      <c r="Q329" s="11">
        <f>VLOOKUP(B329,MB!B:O,8,FALSE)</f>
        <v>13.65</v>
      </c>
    </row>
    <row r="330" spans="1:17" x14ac:dyDescent="0.3">
      <c r="A330" s="20" t="s">
        <v>41</v>
      </c>
      <c r="B330" s="20">
        <v>544616</v>
      </c>
      <c r="C330" s="21">
        <f>VLOOKUP(B330,'[2]ESGC PORTFOLIO'!B:M,$C$2,FALSE)</f>
        <v>23.033244522505299</v>
      </c>
      <c r="D330" s="21" t="str">
        <f t="shared" si="15"/>
        <v>D</v>
      </c>
      <c r="E330" s="21">
        <f>VLOOKUP(B330,ESG!A:M,$E$2,FALSE)</f>
        <v>39.2037439469715</v>
      </c>
      <c r="F330" s="11" t="b">
        <f t="shared" si="16"/>
        <v>0</v>
      </c>
      <c r="G330" s="23" t="str">
        <f t="shared" si="17"/>
        <v>C</v>
      </c>
      <c r="H330" s="11">
        <f>VLOOKUP(B330,NI!C:P,8,FALSE)</f>
        <v>848974</v>
      </c>
      <c r="I330" s="11">
        <f>VLOOKUP(B330,EBITDA!B:O,8,FALSE)</f>
        <v>1693070</v>
      </c>
      <c r="J330" s="11">
        <f>VLOOKUP(B330,EQIT!B:O,8,FALSE)</f>
        <v>-1254232</v>
      </c>
      <c r="K330" s="11">
        <f>VLOOKUP(B330,DEBT!B:O,8,FALSE)</f>
        <v>3441331</v>
      </c>
      <c r="L330" s="11">
        <f>VLOOKUP(B330,REV!B:O,8,FALSE)</f>
        <v>8072973</v>
      </c>
      <c r="M330" s="11">
        <f>VLOOKUP(B330,RoA!B:O,8,FALSE)</f>
        <v>16.89</v>
      </c>
      <c r="N330" s="11" t="str">
        <f>VLOOKUP(B330,RoE!B:O,8,FALSE)</f>
        <v>NA</v>
      </c>
      <c r="O330" s="11">
        <f>VLOOKUP(B330,ASSET!B:P,8,FALSE)</f>
        <v>5858941</v>
      </c>
      <c r="P330" s="11">
        <f>VLOOKUP(B330,MCAP!B:P,8,FALSE)</f>
        <v>13034222</v>
      </c>
      <c r="Q330" s="11">
        <f>VLOOKUP(B330,MB!B:O,8,FALSE)</f>
        <v>-8.8000000000000007</v>
      </c>
    </row>
    <row r="331" spans="1:17" x14ac:dyDescent="0.3">
      <c r="A331" s="20" t="s">
        <v>42</v>
      </c>
      <c r="B331" s="20">
        <v>130502</v>
      </c>
      <c r="C331" s="21">
        <f>VLOOKUP(B331,'[2]ESGC PORTFOLIO'!B:M,$C$2,FALSE)</f>
        <v>20.859865258097098</v>
      </c>
      <c r="D331" s="21" t="str">
        <f t="shared" si="15"/>
        <v>D</v>
      </c>
      <c r="E331" s="21">
        <f>VLOOKUP(B331,ESG!A:M,$E$2,FALSE)</f>
        <v>38.073897182861003</v>
      </c>
      <c r="F331" s="11" t="b">
        <f t="shared" si="16"/>
        <v>0</v>
      </c>
      <c r="G331" s="23" t="str">
        <f t="shared" si="17"/>
        <v>C</v>
      </c>
      <c r="H331" s="11">
        <f>VLOOKUP(B331,NI!C:P,8,FALSE)</f>
        <v>158901</v>
      </c>
      <c r="I331" s="11">
        <f>VLOOKUP(B331,EBITDA!B:O,8,FALSE)</f>
        <v>575663</v>
      </c>
      <c r="J331" s="11">
        <f>VLOOKUP(B331,EQIT!B:O,8,FALSE)</f>
        <v>4394741</v>
      </c>
      <c r="K331" s="11">
        <f>VLOOKUP(B331,DEBT!B:O,8,FALSE)</f>
        <v>3632296</v>
      </c>
      <c r="L331" s="11">
        <f>VLOOKUP(B331,REV!B:O,8,FALSE)</f>
        <v>968711</v>
      </c>
      <c r="M331" s="11">
        <f>VLOOKUP(B331,RoA!B:O,8,FALSE)</f>
        <v>6.74</v>
      </c>
      <c r="N331" s="11">
        <f>VLOOKUP(B331,RoE!B:O,8,FALSE)</f>
        <v>11.42</v>
      </c>
      <c r="O331" s="11">
        <f>VLOOKUP(B331,ASSET!B:P,8,FALSE)</f>
        <v>8482390</v>
      </c>
      <c r="P331" s="11">
        <f>VLOOKUP(B331,MCAP!B:P,8,FALSE)</f>
        <v>12429943</v>
      </c>
      <c r="Q331" s="11">
        <f>VLOOKUP(B331,MB!B:O,8,FALSE)</f>
        <v>2.72</v>
      </c>
    </row>
    <row r="332" spans="1:17" x14ac:dyDescent="0.3">
      <c r="A332" s="20" t="s">
        <v>49</v>
      </c>
      <c r="B332" s="20">
        <v>992305</v>
      </c>
      <c r="C332" s="21">
        <f>VLOOKUP(B332,'[2]ESGC PORTFOLIO'!B:M,$C$2,FALSE)</f>
        <v>22.7386259283588</v>
      </c>
      <c r="D332" s="21" t="str">
        <f t="shared" si="15"/>
        <v>D</v>
      </c>
      <c r="E332" s="21">
        <f>VLOOKUP(B332,ESG!A:M,$E$2,FALSE)</f>
        <v>27.762020068638201</v>
      </c>
      <c r="F332" s="11" t="b">
        <f t="shared" si="16"/>
        <v>0</v>
      </c>
      <c r="G332" s="23" t="str">
        <f t="shared" si="17"/>
        <v>C</v>
      </c>
      <c r="H332" s="11">
        <f>VLOOKUP(B332,NI!C:P,8,FALSE)</f>
        <v>1289000</v>
      </c>
      <c r="I332" s="11">
        <f>VLOOKUP(B332,EBITDA!B:O,8,FALSE)</f>
        <v>2649000</v>
      </c>
      <c r="J332" s="11">
        <f>VLOOKUP(B332,EQIT!B:O,8,FALSE)</f>
        <v>17418000</v>
      </c>
      <c r="K332" s="11">
        <f>VLOOKUP(B332,DEBT!B:O,8,FALSE)</f>
        <v>25369000</v>
      </c>
      <c r="L332" s="11">
        <f>VLOOKUP(B332,REV!B:O,8,FALSE)</f>
        <v>9770000</v>
      </c>
      <c r="M332" s="11">
        <f>VLOOKUP(B332,RoA!B:O,8,FALSE)</f>
        <v>1.08</v>
      </c>
      <c r="N332" s="11">
        <f>VLOOKUP(B332,RoE!B:O,8,FALSE)</f>
        <v>7.62</v>
      </c>
      <c r="O332" s="11">
        <f>VLOOKUP(B332,ASSET!B:P,8,FALSE)</f>
        <v>173937000</v>
      </c>
      <c r="P332" s="11">
        <f>VLOOKUP(B332,MCAP!B:P,8,FALSE)</f>
        <v>17547089</v>
      </c>
      <c r="Q332" s="11">
        <f>VLOOKUP(B332,MB!B:O,8,FALSE)</f>
        <v>0.89</v>
      </c>
    </row>
    <row r="333" spans="1:17" x14ac:dyDescent="0.3">
      <c r="A333" s="20" t="s">
        <v>51</v>
      </c>
      <c r="B333" s="20">
        <v>874227</v>
      </c>
      <c r="C333" s="21">
        <f>VLOOKUP(B333,'[2]ESGC PORTFOLIO'!B:M,$C$2,FALSE)</f>
        <v>13.8856190958164</v>
      </c>
      <c r="D333" s="21" t="str">
        <f t="shared" si="15"/>
        <v>D</v>
      </c>
      <c r="E333" s="21">
        <f>VLOOKUP(B333,ESG!A:M,$E$2,FALSE)</f>
        <v>26.7712381916329</v>
      </c>
      <c r="F333" s="11" t="b">
        <f t="shared" si="16"/>
        <v>0</v>
      </c>
      <c r="G333" s="23" t="str">
        <f t="shared" si="17"/>
        <v>C</v>
      </c>
      <c r="H333" s="11">
        <f>VLOOKUP(B333,NI!C:P,8,FALSE)</f>
        <v>10254000</v>
      </c>
      <c r="I333" s="11">
        <f>VLOOKUP(B333,EBITDA!B:O,8,FALSE)</f>
        <v>22661000</v>
      </c>
      <c r="J333" s="11">
        <f>VLOOKUP(B333,EQIT!B:O,8,FALSE)</f>
        <v>164850000</v>
      </c>
      <c r="K333" s="11">
        <f>VLOOKUP(B333,DEBT!B:O,8,FALSE)</f>
        <v>60384000</v>
      </c>
      <c r="L333" s="11">
        <f>VLOOKUP(B333,REV!B:O,8,FALSE)</f>
        <v>146700000</v>
      </c>
      <c r="M333" s="11">
        <f>VLOOKUP(B333,RoA!B:O,8,FALSE)</f>
        <v>3.13</v>
      </c>
      <c r="N333" s="11">
        <f>VLOOKUP(B333,RoE!B:O,8,FALSE)</f>
        <v>6.37</v>
      </c>
      <c r="O333" s="11">
        <f>VLOOKUP(B333,ASSET!B:P,8,FALSE)</f>
        <v>392647000</v>
      </c>
      <c r="P333" s="11">
        <f>VLOOKUP(B333,MCAP!B:P,8,FALSE)</f>
        <v>189438243</v>
      </c>
      <c r="Q333" s="11">
        <f>VLOOKUP(B333,MB!B:O,8,FALSE)</f>
        <v>1.05</v>
      </c>
    </row>
    <row r="334" spans="1:17" x14ac:dyDescent="0.3">
      <c r="A334" s="20" t="s">
        <v>92</v>
      </c>
      <c r="B334" s="20">
        <v>937083</v>
      </c>
      <c r="C334" s="21">
        <f>VLOOKUP(B334,'[2]ESGC PORTFOLIO'!B:M,$C$2,FALSE)</f>
        <v>24.601950145937199</v>
      </c>
      <c r="D334" s="21" t="str">
        <f t="shared" si="15"/>
        <v>D</v>
      </c>
      <c r="E334" s="21">
        <f>VLOOKUP(B334,ESG!A:M,$E$2,FALSE)</f>
        <v>38.7387840128048</v>
      </c>
      <c r="F334" s="11" t="b">
        <f t="shared" si="16"/>
        <v>0</v>
      </c>
      <c r="G334" s="23" t="str">
        <f t="shared" si="17"/>
        <v>C</v>
      </c>
      <c r="H334" s="11">
        <f>VLOOKUP(B334,NI!C:P,8,FALSE)</f>
        <v>559500</v>
      </c>
      <c r="I334" s="11">
        <f>VLOOKUP(B334,EBITDA!B:O,8,FALSE)</f>
        <v>639800</v>
      </c>
      <c r="J334" s="11">
        <f>VLOOKUP(B334,EQIT!B:O,8,FALSE)</f>
        <v>2551900</v>
      </c>
      <c r="K334" s="11">
        <f>VLOOKUP(B334,DEBT!B:O,8,FALSE)</f>
        <v>3236300</v>
      </c>
      <c r="L334" s="11">
        <f>VLOOKUP(B334,REV!B:O,8,FALSE)</f>
        <v>3318400</v>
      </c>
      <c r="M334" s="11">
        <f>VLOOKUP(B334,RoA!B:O,8,FALSE)</f>
        <v>9.0399999999999991</v>
      </c>
      <c r="N334" s="11">
        <f>VLOOKUP(B334,RoE!B:O,8,FALSE)</f>
        <v>21.82</v>
      </c>
      <c r="O334" s="11">
        <f>VLOOKUP(B334,ASSET!B:P,8,FALSE)</f>
        <v>7167600</v>
      </c>
      <c r="P334" s="11">
        <f>VLOOKUP(B334,MCAP!B:P,8,FALSE)</f>
        <v>4364738</v>
      </c>
      <c r="Q334" s="11">
        <f>VLOOKUP(B334,MB!B:O,8,FALSE)</f>
        <v>1.52</v>
      </c>
    </row>
    <row r="335" spans="1:17" x14ac:dyDescent="0.3">
      <c r="A335" s="20" t="s">
        <v>109</v>
      </c>
      <c r="B335" s="20">
        <v>154259</v>
      </c>
      <c r="C335" s="21">
        <f>VLOOKUP(B335,'[2]ESGC PORTFOLIO'!B:M,$C$2,FALSE)</f>
        <v>24.1620969491035</v>
      </c>
      <c r="D335" s="21" t="str">
        <f t="shared" si="15"/>
        <v>D</v>
      </c>
      <c r="E335" s="21">
        <f>VLOOKUP(B335,ESG!A:M,$E$2,FALSE)</f>
        <v>40.288479612492701</v>
      </c>
      <c r="F335" s="11" t="b">
        <f t="shared" si="16"/>
        <v>0</v>
      </c>
      <c r="G335" s="23" t="str">
        <f t="shared" si="17"/>
        <v>C</v>
      </c>
      <c r="H335" s="11">
        <f>VLOOKUP(B335,NI!C:P,8,FALSE)</f>
        <v>488300</v>
      </c>
      <c r="I335" s="11">
        <f>VLOOKUP(B335,EBITDA!B:O,8,FALSE)</f>
        <v>946600</v>
      </c>
      <c r="J335" s="11">
        <f>VLOOKUP(B335,EQIT!B:O,8,FALSE)</f>
        <v>1344600</v>
      </c>
      <c r="K335" s="11">
        <f>VLOOKUP(B335,DEBT!B:O,8,FALSE)</f>
        <v>265500</v>
      </c>
      <c r="L335" s="11">
        <f>VLOOKUP(B335,REV!B:O,8,FALSE)</f>
        <v>6630500</v>
      </c>
      <c r="M335" s="11">
        <f>VLOOKUP(B335,RoA!B:O,8,FALSE)</f>
        <v>21.06</v>
      </c>
      <c r="N335" s="11">
        <f>VLOOKUP(B335,RoE!B:O,8,FALSE)</f>
        <v>34.83</v>
      </c>
      <c r="O335" s="11">
        <f>VLOOKUP(B335,ASSET!B:P,8,FALSE)</f>
        <v>2311800</v>
      </c>
      <c r="P335" s="11">
        <f>VLOOKUP(B335,MCAP!B:P,8,FALSE)</f>
        <v>9606032</v>
      </c>
      <c r="Q335" s="11">
        <f>VLOOKUP(B335,MB!B:O,8,FALSE)</f>
        <v>6.87</v>
      </c>
    </row>
    <row r="336" spans="1:17" x14ac:dyDescent="0.3">
      <c r="A336" s="20" t="s">
        <v>116</v>
      </c>
      <c r="B336" s="20">
        <v>883488</v>
      </c>
      <c r="C336" s="21">
        <f>VLOOKUP(B336,'[2]ESGC PORTFOLIO'!B:M,$C$2,FALSE)</f>
        <v>21.383886505320401</v>
      </c>
      <c r="D336" s="21" t="str">
        <f t="shared" si="15"/>
        <v>D</v>
      </c>
      <c r="E336" s="21">
        <f>VLOOKUP(B336,ESG!A:M,$E$2,FALSE)</f>
        <v>29.935914603561301</v>
      </c>
      <c r="F336" s="11" t="b">
        <f t="shared" si="16"/>
        <v>0</v>
      </c>
      <c r="G336" s="23" t="str">
        <f t="shared" si="17"/>
        <v>C</v>
      </c>
      <c r="H336" s="11">
        <f>VLOOKUP(B336,NI!C:P,8,FALSE)</f>
        <v>156701</v>
      </c>
      <c r="I336" s="11">
        <f>VLOOKUP(B336,EBITDA!B:O,8,FALSE)</f>
        <v>705609</v>
      </c>
      <c r="J336" s="11">
        <f>VLOOKUP(B336,EQIT!B:O,8,FALSE)</f>
        <v>4927950</v>
      </c>
      <c r="K336" s="11">
        <f>VLOOKUP(B336,DEBT!B:O,8,FALSE)</f>
        <v>9245986</v>
      </c>
      <c r="L336" s="11">
        <f>VLOOKUP(B336,REV!B:O,8,FALSE)</f>
        <v>2366276</v>
      </c>
      <c r="M336" s="11">
        <f>VLOOKUP(B336,RoA!B:O,8,FALSE)</f>
        <v>0.61</v>
      </c>
      <c r="N336" s="11">
        <f>VLOOKUP(B336,RoE!B:O,8,FALSE)</f>
        <v>3.49</v>
      </c>
      <c r="O336" s="11">
        <f>VLOOKUP(B336,ASSET!B:P,8,FALSE)</f>
        <v>46361748</v>
      </c>
      <c r="P336" s="11">
        <f>VLOOKUP(B336,MCAP!B:P,8,FALSE)</f>
        <v>2271530</v>
      </c>
      <c r="Q336" s="11">
        <f>VLOOKUP(B336,MB!B:O,8,FALSE)</f>
        <v>0.62</v>
      </c>
    </row>
    <row r="337" spans="1:17" x14ac:dyDescent="0.3">
      <c r="A337" s="20" t="s">
        <v>135</v>
      </c>
      <c r="B337" s="20">
        <v>755980</v>
      </c>
      <c r="C337" s="21">
        <f>VLOOKUP(B337,'[2]ESGC PORTFOLIO'!B:M,$C$2,FALSE)</f>
        <v>18.934777901832199</v>
      </c>
      <c r="D337" s="21" t="str">
        <f t="shared" si="15"/>
        <v>D</v>
      </c>
      <c r="E337" s="21">
        <f>VLOOKUP(B337,ESG!A:M,$E$2,FALSE)</f>
        <v>27.302545494386202</v>
      </c>
      <c r="F337" s="11" t="b">
        <f t="shared" si="16"/>
        <v>0</v>
      </c>
      <c r="G337" s="23" t="str">
        <f t="shared" si="17"/>
        <v>C</v>
      </c>
      <c r="H337" s="11">
        <f>VLOOKUP(B337,NI!C:P,8,FALSE)</f>
        <v>357929</v>
      </c>
      <c r="I337" s="11">
        <f>VLOOKUP(B337,EBITDA!B:O,8,FALSE)</f>
        <v>619787</v>
      </c>
      <c r="J337" s="11">
        <f>VLOOKUP(B337,EQIT!B:O,8,FALSE)</f>
        <v>1458976</v>
      </c>
      <c r="K337" s="11">
        <f>VLOOKUP(B337,DEBT!B:O,8,FALSE)</f>
        <v>0</v>
      </c>
      <c r="L337" s="11">
        <f>VLOOKUP(B337,REV!B:O,8,FALSE)</f>
        <v>2766859</v>
      </c>
      <c r="M337" s="11">
        <f>VLOOKUP(B337,RoA!B:O,8,FALSE)</f>
        <v>22.7</v>
      </c>
      <c r="N337" s="11">
        <f>VLOOKUP(B337,RoE!B:O,8,FALSE)</f>
        <v>26.11</v>
      </c>
      <c r="O337" s="11">
        <f>VLOOKUP(B337,ASSET!B:P,8,FALSE)</f>
        <v>1684948</v>
      </c>
      <c r="P337" s="11">
        <f>VLOOKUP(B337,MCAP!B:P,8,FALSE)</f>
        <v>12876231</v>
      </c>
      <c r="Q337" s="11">
        <f>VLOOKUP(B337,MB!B:O,8,FALSE)</f>
        <v>7.41</v>
      </c>
    </row>
    <row r="338" spans="1:17" x14ac:dyDescent="0.3">
      <c r="A338" s="20" t="s">
        <v>161</v>
      </c>
      <c r="B338" s="20">
        <v>749688</v>
      </c>
      <c r="C338" s="21">
        <f>VLOOKUP(B338,'[2]ESGC PORTFOLIO'!B:M,$C$2,FALSE)</f>
        <v>22.550215147509601</v>
      </c>
      <c r="D338" s="21" t="str">
        <f t="shared" si="15"/>
        <v>D</v>
      </c>
      <c r="E338" s="21">
        <f>VLOOKUP(B338,ESG!A:M,$E$2,FALSE)</f>
        <v>43.749078943667897</v>
      </c>
      <c r="F338" s="11" t="b">
        <f t="shared" si="16"/>
        <v>0</v>
      </c>
      <c r="G338" s="23" t="str">
        <f t="shared" si="17"/>
        <v>C</v>
      </c>
      <c r="H338" s="11">
        <f>VLOOKUP(B338,NI!C:P,8,FALSE)</f>
        <v>2465000</v>
      </c>
      <c r="I338" s="11">
        <f>VLOOKUP(B338,EBITDA!B:O,8,FALSE)</f>
        <v>6464000</v>
      </c>
      <c r="J338" s="11">
        <f>VLOOKUP(B338,EQIT!B:O,8,FALSE)</f>
        <v>-8258000</v>
      </c>
      <c r="K338" s="11">
        <f>VLOOKUP(B338,DEBT!B:O,8,FALSE)</f>
        <v>27052000</v>
      </c>
      <c r="L338" s="11">
        <f>VLOOKUP(B338,REV!B:O,8,FALSE)</f>
        <v>29682000</v>
      </c>
      <c r="M338" s="11">
        <f>VLOOKUP(B338,RoA!B:O,8,FALSE)</f>
        <v>14.05</v>
      </c>
      <c r="N338" s="11" t="e">
        <f>VLOOKUP(B338,RoE!B:O,8,FALSE)</f>
        <v>#N/A</v>
      </c>
      <c r="O338" s="11">
        <f>VLOOKUP(B338,ASSET!B:P,8,FALSE)</f>
        <v>26898000</v>
      </c>
      <c r="P338" s="11">
        <f>VLOOKUP(B338,MCAP!B:P,8,FALSE)</f>
        <v>9637638</v>
      </c>
      <c r="Q338" s="11">
        <f>VLOOKUP(B338,MB!B:O,8,FALSE)</f>
        <v>-1.25</v>
      </c>
    </row>
    <row r="339" spans="1:17" x14ac:dyDescent="0.3">
      <c r="A339" s="20" t="s">
        <v>200</v>
      </c>
      <c r="B339" s="20">
        <v>912219</v>
      </c>
      <c r="C339" s="21">
        <f>VLOOKUP(B339,'[2]ESGC PORTFOLIO'!B:M,$C$2,FALSE)</f>
        <v>19.967645841001101</v>
      </c>
      <c r="D339" s="21" t="str">
        <f t="shared" si="15"/>
        <v>D</v>
      </c>
      <c r="E339" s="21">
        <f>VLOOKUP(B339,ESG!A:M,$E$2,FALSE)</f>
        <v>33.571655318365799</v>
      </c>
      <c r="F339" s="11" t="b">
        <f t="shared" si="16"/>
        <v>0</v>
      </c>
      <c r="G339" s="23" t="str">
        <f t="shared" si="17"/>
        <v>C</v>
      </c>
      <c r="H339" s="11">
        <f>VLOOKUP(B339,NI!C:P,8,FALSE)</f>
        <v>91003</v>
      </c>
      <c r="I339" s="11">
        <f>VLOOKUP(B339,EBITDA!B:O,8,FALSE)</f>
        <v>363870</v>
      </c>
      <c r="J339" s="11">
        <f>VLOOKUP(B339,EQIT!B:O,8,FALSE)</f>
        <v>2696468</v>
      </c>
      <c r="K339" s="11">
        <f>VLOOKUP(B339,DEBT!B:O,8,FALSE)</f>
        <v>4538434</v>
      </c>
      <c r="L339" s="11">
        <f>VLOOKUP(B339,REV!B:O,8,FALSE)</f>
        <v>3095385</v>
      </c>
      <c r="M339" s="11">
        <f>VLOOKUP(B339,RoA!B:O,8,FALSE)</f>
        <v>2.2000000000000002</v>
      </c>
      <c r="N339" s="11">
        <f>VLOOKUP(B339,RoE!B:O,8,FALSE)</f>
        <v>3.43</v>
      </c>
      <c r="O339" s="11">
        <f>VLOOKUP(B339,ASSET!B:P,8,FALSE)</f>
        <v>9154671</v>
      </c>
      <c r="P339" s="11">
        <f>VLOOKUP(B339,MCAP!B:P,8,FALSE)</f>
        <v>3702118</v>
      </c>
      <c r="Q339" s="11">
        <f>VLOOKUP(B339,MB!B:O,8,FALSE)</f>
        <v>0.98</v>
      </c>
    </row>
    <row r="340" spans="1:17" x14ac:dyDescent="0.3">
      <c r="A340" s="20" t="s">
        <v>206</v>
      </c>
      <c r="B340" s="20">
        <v>951503</v>
      </c>
      <c r="C340" s="21">
        <f>VLOOKUP(B340,'[2]ESGC PORTFOLIO'!B:M,$C$2,FALSE)</f>
        <v>23.769623729790599</v>
      </c>
      <c r="D340" s="21" t="str">
        <f t="shared" si="15"/>
        <v>D</v>
      </c>
      <c r="E340" s="21">
        <f>VLOOKUP(B340,ESG!A:M,$E$2,FALSE)</f>
        <v>36.777658055607603</v>
      </c>
      <c r="F340" s="11" t="b">
        <f t="shared" si="16"/>
        <v>0</v>
      </c>
      <c r="G340" s="23" t="str">
        <f t="shared" si="17"/>
        <v>C</v>
      </c>
      <c r="H340" s="11">
        <f>VLOOKUP(B340,NI!C:P,8,FALSE)</f>
        <v>781743</v>
      </c>
      <c r="I340" s="11">
        <f>VLOOKUP(B340,EBITDA!B:O,8,FALSE)</f>
        <v>1573001</v>
      </c>
      <c r="J340" s="11">
        <f>VLOOKUP(B340,EQIT!B:O,8,FALSE)</f>
        <v>8406624</v>
      </c>
      <c r="K340" s="11">
        <f>VLOOKUP(B340,DEBT!B:O,8,FALSE)</f>
        <v>7468308</v>
      </c>
      <c r="L340" s="11">
        <f>VLOOKUP(B340,REV!B:O,8,FALSE)</f>
        <v>4350105</v>
      </c>
      <c r="M340" s="11">
        <f>VLOOKUP(B340,RoA!B:O,8,FALSE)</f>
        <v>1.38</v>
      </c>
      <c r="N340" s="11">
        <f>VLOOKUP(B340,RoE!B:O,8,FALSE)</f>
        <v>9.7799999999999994</v>
      </c>
      <c r="O340" s="11">
        <f>VLOOKUP(B340,ASSET!B:P,8,FALSE)</f>
        <v>77924287</v>
      </c>
      <c r="P340" s="11">
        <f>VLOOKUP(B340,MCAP!B:P,8,FALSE)</f>
        <v>9594671</v>
      </c>
      <c r="Q340" s="11">
        <f>VLOOKUP(B340,MB!B:O,8,FALSE)</f>
        <v>1.07</v>
      </c>
    </row>
    <row r="341" spans="1:17" x14ac:dyDescent="0.3">
      <c r="A341" s="20" t="s">
        <v>249</v>
      </c>
      <c r="B341" s="20">
        <v>921757</v>
      </c>
      <c r="C341" s="21">
        <f>VLOOKUP(B341,'[2]ESGC PORTFOLIO'!B:M,$C$2,FALSE)</f>
        <v>24.3785203368254</v>
      </c>
      <c r="D341" s="21" t="str">
        <f t="shared" si="15"/>
        <v>D</v>
      </c>
      <c r="E341" s="21">
        <f>VLOOKUP(B341,ESG!A:M,$E$2,FALSE)</f>
        <v>38.190030364372397</v>
      </c>
      <c r="F341" s="11" t="b">
        <f t="shared" si="16"/>
        <v>0</v>
      </c>
      <c r="G341" s="23" t="str">
        <f t="shared" si="17"/>
        <v>C</v>
      </c>
      <c r="H341" s="11">
        <f>VLOOKUP(B341,NI!C:P,8,FALSE)</f>
        <v>1042300</v>
      </c>
      <c r="I341" s="11">
        <f>VLOOKUP(B341,EBITDA!B:O,8,FALSE)</f>
        <v>2329000</v>
      </c>
      <c r="J341" s="11">
        <f>VLOOKUP(B341,EQIT!B:O,8,FALSE)</f>
        <v>5364400</v>
      </c>
      <c r="K341" s="11">
        <f>VLOOKUP(B341,DEBT!B:O,8,FALSE)</f>
        <v>6655400</v>
      </c>
      <c r="L341" s="11">
        <f>VLOOKUP(B341,REV!B:O,8,FALSE)</f>
        <v>16355200</v>
      </c>
      <c r="M341" s="11">
        <f>VLOOKUP(B341,RoA!B:O,8,FALSE)</f>
        <v>7.32</v>
      </c>
      <c r="N341" s="11">
        <f>VLOOKUP(B341,RoE!B:O,8,FALSE)</f>
        <v>19.440000000000001</v>
      </c>
      <c r="O341" s="11">
        <f>VLOOKUP(B341,ASSET!B:P,8,FALSE)</f>
        <v>16991300</v>
      </c>
      <c r="P341" s="11">
        <f>VLOOKUP(B341,MCAP!B:P,8,FALSE)</f>
        <v>13369296</v>
      </c>
      <c r="Q341" s="11">
        <f>VLOOKUP(B341,MB!B:O,8,FALSE)</f>
        <v>2.5299999999999998</v>
      </c>
    </row>
    <row r="342" spans="1:17" x14ac:dyDescent="0.3">
      <c r="A342" s="20" t="s">
        <v>275</v>
      </c>
      <c r="B342" s="20">
        <v>951051</v>
      </c>
      <c r="C342" s="21">
        <f>VLOOKUP(B342,'[2]ESGC PORTFOLIO'!B:M,$C$2,FALSE)</f>
        <v>19.886312907204299</v>
      </c>
      <c r="D342" s="21" t="str">
        <f t="shared" si="15"/>
        <v>D</v>
      </c>
      <c r="E342" s="21">
        <f>VLOOKUP(B342,ESG!A:M,$E$2,FALSE)</f>
        <v>33.150109258117197</v>
      </c>
      <c r="F342" s="11" t="b">
        <f t="shared" si="16"/>
        <v>0</v>
      </c>
      <c r="G342" s="23" t="str">
        <f t="shared" si="17"/>
        <v>C</v>
      </c>
      <c r="H342" s="11">
        <f>VLOOKUP(B342,NI!C:P,8,FALSE)</f>
        <v>-429000</v>
      </c>
      <c r="I342" s="11">
        <f>VLOOKUP(B342,EBITDA!B:O,8,FALSE)</f>
        <v>706000</v>
      </c>
      <c r="J342" s="11">
        <f>VLOOKUP(B342,EQIT!B:O,8,FALSE)</f>
        <v>12999000</v>
      </c>
      <c r="K342" s="11">
        <f>VLOOKUP(B342,DEBT!B:O,8,FALSE)</f>
        <v>11177000</v>
      </c>
      <c r="L342" s="11">
        <f>VLOOKUP(B342,REV!B:O,8,FALSE)</f>
        <v>6387000</v>
      </c>
      <c r="M342" s="11">
        <f>VLOOKUP(B342,RoA!B:O,8,FALSE)</f>
        <v>0.02</v>
      </c>
      <c r="N342" s="11">
        <f>VLOOKUP(B342,RoE!B:O,8,FALSE)</f>
        <v>-3.27</v>
      </c>
      <c r="O342" s="11">
        <f>VLOOKUP(B342,ASSET!B:P,8,FALSE)</f>
        <v>125764000</v>
      </c>
      <c r="P342" s="11">
        <f>VLOOKUP(B342,MCAP!B:P,8,FALSE)</f>
        <v>5412910</v>
      </c>
      <c r="Q342" s="11">
        <f>VLOOKUP(B342,MB!B:O,8,FALSE)</f>
        <v>0.37</v>
      </c>
    </row>
    <row r="343" spans="1:17" x14ac:dyDescent="0.3">
      <c r="A343" s="20" t="s">
        <v>289</v>
      </c>
      <c r="B343" s="20">
        <v>895784</v>
      </c>
      <c r="C343" s="21">
        <f>VLOOKUP(B343,'[2]ESGC PORTFOLIO'!B:M,$C$2,FALSE)</f>
        <v>23.270996752698998</v>
      </c>
      <c r="D343" s="21" t="str">
        <f t="shared" si="15"/>
        <v>D</v>
      </c>
      <c r="E343" s="21">
        <f>VLOOKUP(B343,ESG!A:M,$E$2,FALSE)</f>
        <v>42.896160172064697</v>
      </c>
      <c r="F343" s="11" t="b">
        <f t="shared" si="16"/>
        <v>0</v>
      </c>
      <c r="G343" s="23" t="str">
        <f t="shared" si="17"/>
        <v>C</v>
      </c>
      <c r="H343" s="11">
        <f>VLOOKUP(B343,NI!C:P,8,FALSE)</f>
        <v>572214</v>
      </c>
      <c r="I343" s="11">
        <f>VLOOKUP(B343,EBITDA!B:O,8,FALSE)</f>
        <v>1218024</v>
      </c>
      <c r="J343" s="11">
        <f>VLOOKUP(B343,EQIT!B:O,8,FALSE)</f>
        <v>5583047</v>
      </c>
      <c r="K343" s="11">
        <f>VLOOKUP(B343,DEBT!B:O,8,FALSE)</f>
        <v>6052509</v>
      </c>
      <c r="L343" s="11">
        <f>VLOOKUP(B343,REV!B:O,8,FALSE)</f>
        <v>1263428</v>
      </c>
      <c r="M343" s="11">
        <f>VLOOKUP(B343,RoA!B:O,8,FALSE)</f>
        <v>6.81</v>
      </c>
      <c r="N343" s="11">
        <f>VLOOKUP(B343,RoE!B:O,8,FALSE)</f>
        <v>12.26</v>
      </c>
      <c r="O343" s="11">
        <f>VLOOKUP(B343,ASSET!B:P,8,FALSE)</f>
        <v>13483852</v>
      </c>
      <c r="P343" s="11">
        <f>VLOOKUP(B343,MCAP!B:P,8,FALSE)</f>
        <v>5716579</v>
      </c>
      <c r="Q343" s="11">
        <f>VLOOKUP(B343,MB!B:O,8,FALSE)</f>
        <v>1.1000000000000001</v>
      </c>
    </row>
    <row r="344" spans="1:17" x14ac:dyDescent="0.3">
      <c r="A344" s="20" t="s">
        <v>341</v>
      </c>
      <c r="B344" s="20" t="s">
        <v>374</v>
      </c>
      <c r="C344" s="21">
        <f>VLOOKUP(B344,'[2]ESGC PORTFOLIO'!B:M,$C$2,FALSE)</f>
        <v>20.0659345423913</v>
      </c>
      <c r="D344" s="21" t="str">
        <f t="shared" si="15"/>
        <v>D</v>
      </c>
      <c r="E344" s="21">
        <f>VLOOKUP(B344,ESG!A:M,$E$2,FALSE)</f>
        <v>27.036630989544602</v>
      </c>
      <c r="F344" s="11" t="b">
        <f t="shared" si="16"/>
        <v>0</v>
      </c>
      <c r="G344" s="23" t="str">
        <f t="shared" si="17"/>
        <v>C</v>
      </c>
      <c r="H344" s="11">
        <f>VLOOKUP(B344,NI!C:P,8,FALSE)</f>
        <v>613371</v>
      </c>
      <c r="I344" s="11">
        <f>VLOOKUP(B344,EBITDA!B:O,8,FALSE)</f>
        <v>1432052</v>
      </c>
      <c r="J344" s="11">
        <f>VLOOKUP(B344,EQIT!B:O,8,FALSE)</f>
        <v>2089022</v>
      </c>
      <c r="K344" s="11">
        <f>VLOOKUP(B344,DEBT!B:O,8,FALSE)</f>
        <v>3334998</v>
      </c>
      <c r="L344" s="11">
        <f>VLOOKUP(B344,REV!B:O,8,FALSE)</f>
        <v>5269792</v>
      </c>
      <c r="M344" s="11">
        <f>VLOOKUP(B344,RoA!B:O,8,FALSE)</f>
        <v>11.24</v>
      </c>
      <c r="N344" s="11">
        <f>VLOOKUP(B344,RoE!B:O,8,FALSE)</f>
        <v>28.35</v>
      </c>
      <c r="O344" s="11">
        <f>VLOOKUP(B344,ASSET!B:P,8,FALSE)</f>
        <v>6899496</v>
      </c>
      <c r="P344" s="11">
        <f>VLOOKUP(B344,MCAP!B:P,8,FALSE)</f>
        <v>13820199</v>
      </c>
      <c r="Q344" s="11">
        <f>VLOOKUP(B344,MB!B:O,8,FALSE)</f>
        <v>9.16</v>
      </c>
    </row>
    <row r="345" spans="1:17" x14ac:dyDescent="0.3">
      <c r="A345" s="20" t="s">
        <v>347</v>
      </c>
      <c r="B345" s="20">
        <v>951584</v>
      </c>
      <c r="C345" s="21">
        <f>VLOOKUP(B345,'[2]ESGC PORTFOLIO'!B:M,$C$2,FALSE)</f>
        <v>24.7176356342333</v>
      </c>
      <c r="D345" s="21" t="str">
        <f t="shared" si="15"/>
        <v>D</v>
      </c>
      <c r="E345" s="21">
        <f>VLOOKUP(B345,ESG!A:M,$E$2,FALSE)</f>
        <v>31.720039480387101</v>
      </c>
      <c r="F345" s="11" t="b">
        <f t="shared" si="16"/>
        <v>0</v>
      </c>
      <c r="G345" s="23" t="str">
        <f t="shared" si="17"/>
        <v>C</v>
      </c>
      <c r="H345" s="11">
        <f>VLOOKUP(B345,NI!C:P,8,FALSE)</f>
        <v>152021</v>
      </c>
      <c r="I345" s="11">
        <f>VLOOKUP(B345,EBITDA!B:O,8,FALSE)</f>
        <v>1098383</v>
      </c>
      <c r="J345" s="11">
        <f>VLOOKUP(B345,EQIT!B:O,8,FALSE)</f>
        <v>4607748</v>
      </c>
      <c r="K345" s="11">
        <f>VLOOKUP(B345,DEBT!B:O,8,FALSE)</f>
        <v>2677319</v>
      </c>
      <c r="L345" s="11">
        <f>VLOOKUP(B345,REV!B:O,8,FALSE)</f>
        <v>2725428</v>
      </c>
      <c r="M345" s="11">
        <f>VLOOKUP(B345,RoA!B:O,8,FALSE)</f>
        <v>1.01</v>
      </c>
      <c r="N345" s="11">
        <f>VLOOKUP(B345,RoE!B:O,8,FALSE)</f>
        <v>3.31</v>
      </c>
      <c r="O345" s="11">
        <f>VLOOKUP(B345,ASSET!B:P,8,FALSE)</f>
        <v>52639975</v>
      </c>
      <c r="P345" s="11">
        <f>VLOOKUP(B345,MCAP!B:P,8,FALSE)</f>
        <v>2997724</v>
      </c>
      <c r="Q345" s="11">
        <f>VLOOKUP(B345,MB!B:O,8,FALSE)</f>
        <v>0.66</v>
      </c>
    </row>
    <row r="346" spans="1:17" x14ac:dyDescent="0.3">
      <c r="A346" s="20" t="s">
        <v>59</v>
      </c>
      <c r="B346" s="20">
        <v>879628</v>
      </c>
      <c r="C346" s="21">
        <f>VLOOKUP(B346,'[2]ESGC PORTFOLIO'!B:M,$C$2,FALSE)</f>
        <v>23.417406417999601</v>
      </c>
      <c r="D346" s="21" t="str">
        <f t="shared" si="15"/>
        <v>D</v>
      </c>
      <c r="E346" s="21">
        <f>VLOOKUP(B346,ESG!A:M,$E$2,FALSE)</f>
        <v>23.417406417999601</v>
      </c>
      <c r="F346" s="11" t="b">
        <f t="shared" si="16"/>
        <v>1</v>
      </c>
      <c r="G346" s="23" t="str">
        <f t="shared" si="17"/>
        <v>D</v>
      </c>
      <c r="H346" s="11">
        <f>VLOOKUP(B346,NI!C:P,8,FALSE)</f>
        <v>431612</v>
      </c>
      <c r="I346" s="11">
        <f>VLOOKUP(B346,EBITDA!B:O,8,FALSE)</f>
        <v>727202</v>
      </c>
      <c r="J346" s="11">
        <f>VLOOKUP(B346,EQIT!B:O,8,FALSE)</f>
        <v>1248474</v>
      </c>
      <c r="K346" s="11">
        <f>VLOOKUP(B346,DEBT!B:O,8,FALSE)</f>
        <v>62062</v>
      </c>
      <c r="L346" s="11">
        <f>VLOOKUP(B346,REV!B:O,8,FALSE)</f>
        <v>10336346</v>
      </c>
      <c r="M346" s="11">
        <f>VLOOKUP(B346,RoA!B:O,8,FALSE)</f>
        <v>20.92</v>
      </c>
      <c r="N346" s="11">
        <f>VLOOKUP(B346,RoE!B:O,8,FALSE)</f>
        <v>35.200000000000003</v>
      </c>
      <c r="O346" s="11">
        <f>VLOOKUP(B346,ASSET!B:P,8,FALSE)</f>
        <v>2138041</v>
      </c>
      <c r="P346" s="11">
        <f>VLOOKUP(B346,MCAP!B:P,8,FALSE)</f>
        <v>11404913</v>
      </c>
      <c r="Q346" s="11">
        <f>VLOOKUP(B346,MB!B:O,8,FALSE)</f>
        <v>9.16</v>
      </c>
    </row>
    <row r="347" spans="1:17" x14ac:dyDescent="0.3">
      <c r="A347" s="20" t="s">
        <v>76</v>
      </c>
      <c r="B347" s="20" t="s">
        <v>359</v>
      </c>
      <c r="C347" s="21">
        <f>VLOOKUP(B347,'[2]ESGC PORTFOLIO'!B:M,$C$2,FALSE)</f>
        <v>24.1205642205089</v>
      </c>
      <c r="D347" s="21" t="str">
        <f t="shared" si="15"/>
        <v>D</v>
      </c>
      <c r="E347" s="21">
        <f>VLOOKUP(B347,ESG!A:M,$E$2,FALSE)</f>
        <v>24.1205642205089</v>
      </c>
      <c r="F347" s="11" t="b">
        <f t="shared" si="16"/>
        <v>1</v>
      </c>
      <c r="G347" s="23" t="str">
        <f t="shared" si="17"/>
        <v>D</v>
      </c>
      <c r="H347" s="11">
        <f>VLOOKUP(B347,NI!C:P,8,FALSE)</f>
        <v>529932</v>
      </c>
      <c r="I347" s="11">
        <f>VLOOKUP(B347,EBITDA!B:O,8,FALSE)</f>
        <v>1249947</v>
      </c>
      <c r="J347" s="11">
        <f>VLOOKUP(B347,EQIT!B:O,8,FALSE)</f>
        <v>3130613</v>
      </c>
      <c r="K347" s="11">
        <f>VLOOKUP(B347,DEBT!B:O,8,FALSE)</f>
        <v>405000</v>
      </c>
      <c r="L347" s="11">
        <f>VLOOKUP(B347,REV!B:O,8,FALSE)</f>
        <v>1757889</v>
      </c>
      <c r="M347" s="11">
        <f>VLOOKUP(B347,RoA!B:O,8,FALSE)</f>
        <v>10.92</v>
      </c>
      <c r="N347" s="11">
        <f>VLOOKUP(B347,RoE!B:O,8,FALSE)</f>
        <v>18.46</v>
      </c>
      <c r="O347" s="11">
        <f>VLOOKUP(B347,ASSET!B:P,8,FALSE)</f>
        <v>5428577</v>
      </c>
      <c r="P347" s="11">
        <f>VLOOKUP(B347,MCAP!B:P,8,FALSE)</f>
        <v>5309416</v>
      </c>
      <c r="Q347" s="11">
        <f>VLOOKUP(B347,MB!B:O,8,FALSE)</f>
        <v>1.77</v>
      </c>
    </row>
    <row r="348" spans="1:17" x14ac:dyDescent="0.3">
      <c r="A348" s="20" t="s">
        <v>108</v>
      </c>
      <c r="B348" s="20">
        <v>135448</v>
      </c>
      <c r="C348" s="21">
        <f>VLOOKUP(B348,'[2]ESGC PORTFOLIO'!B:M,$C$2,FALSE)</f>
        <v>24.7518977732793</v>
      </c>
      <c r="D348" s="21" t="str">
        <f t="shared" si="15"/>
        <v>D</v>
      </c>
      <c r="E348" s="21">
        <f>VLOOKUP(B348,ESG!A:M,$E$2,FALSE)</f>
        <v>24.7518977732793</v>
      </c>
      <c r="F348" s="11" t="b">
        <f t="shared" si="16"/>
        <v>1</v>
      </c>
      <c r="G348" s="23" t="str">
        <f t="shared" si="17"/>
        <v>D</v>
      </c>
      <c r="H348" s="11">
        <f>VLOOKUP(B348,NI!C:P,8,FALSE)</f>
        <v>1515907</v>
      </c>
      <c r="I348" s="11">
        <f>VLOOKUP(B348,EBITDA!B:O,8,FALSE)</f>
        <v>3890567</v>
      </c>
      <c r="J348" s="11">
        <f>VLOOKUP(B348,EQIT!B:O,8,FALSE)</f>
        <v>-420370</v>
      </c>
      <c r="K348" s="11">
        <f>VLOOKUP(B348,DEBT!B:O,8,FALSE)</f>
        <v>7493779</v>
      </c>
      <c r="L348" s="11">
        <f>VLOOKUP(B348,REV!B:O,8,FALSE)</f>
        <v>14048393</v>
      </c>
      <c r="M348" s="11">
        <f>VLOOKUP(B348,RoA!B:O,8,FALSE)</f>
        <v>17.8</v>
      </c>
      <c r="N348" s="11" t="str">
        <f>VLOOKUP(B348,RoE!B:O,8,FALSE)</f>
        <v>NA</v>
      </c>
      <c r="O348" s="11">
        <f>VLOOKUP(B348,ASSET!B:P,8,FALSE)</f>
        <v>11470231</v>
      </c>
      <c r="P348" s="11">
        <f>VLOOKUP(B348,MCAP!B:P,8,FALSE)</f>
        <v>12731956</v>
      </c>
      <c r="Q348" s="11">
        <f>VLOOKUP(B348,MB!B:O,8,FALSE)</f>
        <v>-28.83</v>
      </c>
    </row>
    <row r="349" spans="1:17" x14ac:dyDescent="0.3">
      <c r="A349" s="20" t="s">
        <v>132</v>
      </c>
      <c r="B349" s="20" t="s">
        <v>362</v>
      </c>
      <c r="C349" s="21">
        <f>VLOOKUP(B349,'[2]ESGC PORTFOLIO'!B:M,$C$2,FALSE)</f>
        <v>14.7928304548195</v>
      </c>
      <c r="D349" s="21" t="str">
        <f t="shared" si="15"/>
        <v>D</v>
      </c>
      <c r="E349" s="21">
        <f>VLOOKUP(B349,ESG!A:M,$E$2,FALSE)</f>
        <v>24.266511973468798</v>
      </c>
      <c r="F349" s="11" t="b">
        <f t="shared" si="16"/>
        <v>0</v>
      </c>
      <c r="G349" s="23" t="str">
        <f t="shared" si="17"/>
        <v>D</v>
      </c>
      <c r="H349" s="11">
        <f>VLOOKUP(B349,NI!C:P,8,FALSE)</f>
        <v>472294</v>
      </c>
      <c r="I349" s="11">
        <f>VLOOKUP(B349,EBITDA!B:O,8,FALSE)</f>
        <v>647724</v>
      </c>
      <c r="J349" s="11">
        <f>VLOOKUP(B349,EQIT!B:O,8,FALSE)</f>
        <v>2199864</v>
      </c>
      <c r="K349" s="11">
        <f>VLOOKUP(B349,DEBT!B:O,8,FALSE)</f>
        <v>1249281</v>
      </c>
      <c r="L349" s="11">
        <f>VLOOKUP(B349,REV!B:O,8,FALSE)</f>
        <v>3449009</v>
      </c>
      <c r="M349" s="11">
        <f>VLOOKUP(B349,RoA!B:O,8,FALSE)</f>
        <v>8.07</v>
      </c>
      <c r="N349" s="11">
        <f>VLOOKUP(B349,RoE!B:O,8,FALSE)</f>
        <v>19.39</v>
      </c>
      <c r="O349" s="11">
        <f>VLOOKUP(B349,ASSET!B:P,8,FALSE)</f>
        <v>6505258</v>
      </c>
      <c r="P349" s="11">
        <f>VLOOKUP(B349,MCAP!B:P,8,FALSE)</f>
        <v>3876519</v>
      </c>
      <c r="Q349" s="11">
        <f>VLOOKUP(B349,MB!B:O,8,FALSE)</f>
        <v>3.61</v>
      </c>
    </row>
    <row r="350" spans="1:17" x14ac:dyDescent="0.3">
      <c r="A350" s="20"/>
      <c r="B350" s="20"/>
      <c r="C350" s="21"/>
      <c r="D350" s="21"/>
      <c r="E350" s="21"/>
      <c r="F350" s="11"/>
      <c r="G350" s="23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</sheetData>
  <autoFilter ref="A3:Q3" xr:uid="{6954B81A-21FD-4EFF-B99E-FA3FC6B841F4}">
    <sortState xmlns:xlrd2="http://schemas.microsoft.com/office/spreadsheetml/2017/richdata2" ref="A4:Q349">
      <sortCondition ref="G3"/>
    </sortState>
  </autoFilter>
  <mergeCells count="1">
    <mergeCell ref="A1:Q1"/>
  </mergeCells>
  <conditionalFormatting sqref="F1:F1048576">
    <cfRule type="containsText" dxfId="14" priority="1" operator="containsText" text="FALSCH">
      <formula>NOT(ISERROR(SEARCH("FALSCH",F1)))</formula>
    </cfRule>
  </conditionalFormatting>
  <conditionalFormatting sqref="F4:F350">
    <cfRule type="containsText" dxfId="13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EFA6-797C-4FBE-AD0C-DADE92421AA1}">
  <sheetPr>
    <tabColor rgb="FFFFFF00"/>
  </sheetPr>
  <dimension ref="A1:Q350"/>
  <sheetViews>
    <sheetView topLeftCell="D11" workbookViewId="0">
      <selection activeCell="G20" sqref="G20:G84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7</v>
      </c>
      <c r="E2" s="10">
        <v>8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9</v>
      </c>
      <c r="B4" s="18">
        <v>277642</v>
      </c>
      <c r="C4" s="19">
        <f>VLOOKUP(B4,'[2]ESGC PORTFOLIO'!B:M,$C$2,FALSE)</f>
        <v>83.594284397848796</v>
      </c>
      <c r="D4" s="19" t="str">
        <f t="shared" ref="D4:D67" si="0">IF(C4&gt;75,"A",IF(C4&gt;50,"B",IF(C4&gt;25,"C","D")))</f>
        <v>A</v>
      </c>
      <c r="E4" s="19">
        <f>VLOOKUP(B4,ESG!A:M,$E$2,FALSE)</f>
        <v>83.594284397848796</v>
      </c>
      <c r="F4" s="14" t="b">
        <f t="shared" ref="F4:F67" si="1">C4=E4</f>
        <v>1</v>
      </c>
      <c r="G4" s="15" t="str">
        <f t="shared" ref="G4:G67" si="2">IF(E4&gt;75,"A",IF(E4&gt;50,"B",IF(E4&gt;25,"C","D")))</f>
        <v>A</v>
      </c>
      <c r="H4" s="14">
        <f>VLOOKUP(B4,NI!C:P,9,FALSE)</f>
        <v>1153000</v>
      </c>
      <c r="I4" s="14">
        <f>VLOOKUP(B4,EBITDA!B:O,9,FALSE)</f>
        <v>1448000</v>
      </c>
      <c r="J4" s="14">
        <f>VLOOKUP(B4,EQIT!B:O,9,FALSE)</f>
        <v>5182000</v>
      </c>
      <c r="K4" s="14">
        <f>VLOOKUP(B4,DEBT!B:O,9,FALSE)</f>
        <v>2362000</v>
      </c>
      <c r="L4" s="14">
        <f>VLOOKUP(B4,REV!B:O,9,FALSE)</f>
        <v>6858000</v>
      </c>
      <c r="M4" s="14">
        <f>VLOOKUP(B4,RoA!B:O,9,FALSE)</f>
        <v>12.83</v>
      </c>
      <c r="N4" s="14">
        <f>VLOOKUP(B4,RoE!B:O,9,FALSE)</f>
        <v>24.3</v>
      </c>
      <c r="O4" s="14">
        <f>VLOOKUP(B4,ASSET!B:P,9,FALSE)</f>
        <v>10136000</v>
      </c>
      <c r="P4" s="14">
        <f>VLOOKUP(B4,MCAP!B:P,9,FALSE)</f>
        <v>14165240</v>
      </c>
      <c r="Q4" s="14">
        <f>VLOOKUP(B4,MB!B:O,9,FALSE)</f>
        <v>2.64</v>
      </c>
    </row>
    <row r="5" spans="1:17" x14ac:dyDescent="0.3">
      <c r="A5" s="20" t="s">
        <v>10</v>
      </c>
      <c r="B5" s="20">
        <v>905271</v>
      </c>
      <c r="C5" s="21">
        <f>VLOOKUP(B5,'[2]ESGC PORTFOLIO'!B:M,$C$2,FALSE)</f>
        <v>84.362444829760406</v>
      </c>
      <c r="D5" s="21" t="str">
        <f t="shared" si="0"/>
        <v>A</v>
      </c>
      <c r="E5" s="21">
        <f>VLOOKUP(B5,ESG!A:M,$E$2,FALSE)</f>
        <v>84.362444829760406</v>
      </c>
      <c r="F5" s="11" t="b">
        <f t="shared" si="1"/>
        <v>1</v>
      </c>
      <c r="G5" s="12" t="str">
        <f t="shared" si="2"/>
        <v>A</v>
      </c>
      <c r="H5" s="11">
        <f>VLOOKUP(B5,NI!C:P,9,FALSE)</f>
        <v>1046500</v>
      </c>
      <c r="I5" s="11">
        <f>VLOOKUP(B5,EBITDA!B:O,9,FALSE)</f>
        <v>2129000</v>
      </c>
      <c r="J5" s="11">
        <f>VLOOKUP(B5,EQIT!B:O,9,FALSE)</f>
        <v>6477200</v>
      </c>
      <c r="K5" s="11">
        <f>VLOOKUP(B5,DEBT!B:O,9,FALSE)</f>
        <v>5291900</v>
      </c>
      <c r="L5" s="11">
        <f>VLOOKUP(B5,REV!B:O,9,FALSE)</f>
        <v>9611700</v>
      </c>
      <c r="M5" s="11">
        <f>VLOOKUP(B5,RoA!B:O,9,FALSE)</f>
        <v>8.06</v>
      </c>
      <c r="N5" s="11">
        <f>VLOOKUP(B5,RoE!B:O,9,FALSE)</f>
        <v>19.02</v>
      </c>
      <c r="O5" s="11">
        <f>VLOOKUP(B5,ASSET!B:P,9,FALSE)</f>
        <v>16868100</v>
      </c>
      <c r="P5" s="11">
        <f>VLOOKUP(B5,MCAP!B:P,9,FALSE)</f>
        <v>17852223</v>
      </c>
      <c r="Q5" s="11">
        <f>VLOOKUP(B5,MB!B:O,9,FALSE)</f>
        <v>2.78</v>
      </c>
    </row>
    <row r="6" spans="1:17" x14ac:dyDescent="0.3">
      <c r="A6" s="20" t="s">
        <v>50</v>
      </c>
      <c r="B6" s="20">
        <v>905876</v>
      </c>
      <c r="C6" s="21">
        <f>VLOOKUP(B6,'[2]ESGC PORTFOLIO'!B:M,$C$2,FALSE)</f>
        <v>82.779072745901601</v>
      </c>
      <c r="D6" s="21" t="str">
        <f t="shared" si="0"/>
        <v>A</v>
      </c>
      <c r="E6" s="21">
        <f>VLOOKUP(B6,ESG!A:M,$E$2,FALSE)</f>
        <v>82.779072745901601</v>
      </c>
      <c r="F6" s="11" t="b">
        <f t="shared" si="1"/>
        <v>1</v>
      </c>
      <c r="G6" s="12" t="str">
        <f t="shared" si="2"/>
        <v>A</v>
      </c>
      <c r="H6" s="11">
        <f>VLOOKUP(B6,NI!C:P,9,FALSE)</f>
        <v>1169927</v>
      </c>
      <c r="I6" s="11">
        <f>VLOOKUP(B6,EBITDA!B:O,9,FALSE)</f>
        <v>2105920</v>
      </c>
      <c r="J6" s="11">
        <f>VLOOKUP(B6,EQIT!B:O,9,FALSE)</f>
        <v>4135889</v>
      </c>
      <c r="K6" s="11">
        <f>VLOOKUP(B6,DEBT!B:O,9,FALSE)</f>
        <v>4166254</v>
      </c>
      <c r="L6" s="11">
        <f>VLOOKUP(B6,REV!B:O,9,FALSE)</f>
        <v>7708382</v>
      </c>
      <c r="M6" s="11">
        <f>VLOOKUP(B6,RoA!B:O,9,FALSE)</f>
        <v>11.67</v>
      </c>
      <c r="N6" s="11">
        <f>VLOOKUP(B6,RoE!B:O,9,FALSE)</f>
        <v>26.1</v>
      </c>
      <c r="O6" s="11">
        <f>VLOOKUP(B6,ASSET!B:P,9,FALSE)</f>
        <v>11223615</v>
      </c>
      <c r="P6" s="11">
        <f>VLOOKUP(B6,MCAP!B:P,9,FALSE)</f>
        <v>15396481</v>
      </c>
      <c r="Q6" s="11">
        <f>VLOOKUP(B6,MB!B:O,9,FALSE)</f>
        <v>3.82</v>
      </c>
    </row>
    <row r="7" spans="1:17" x14ac:dyDescent="0.3">
      <c r="A7" s="20" t="s">
        <v>120</v>
      </c>
      <c r="B7" s="20">
        <v>921268</v>
      </c>
      <c r="C7" s="21">
        <f>VLOOKUP(B7,'[2]ESGC PORTFOLIO'!B:M,$C$2,FALSE)</f>
        <v>76.448804247680698</v>
      </c>
      <c r="D7" s="21" t="str">
        <f t="shared" si="0"/>
        <v>A</v>
      </c>
      <c r="E7" s="21">
        <f>VLOOKUP(B7,ESG!A:M,$E$2,FALSE)</f>
        <v>76.448804247680698</v>
      </c>
      <c r="F7" s="11" t="b">
        <f t="shared" si="1"/>
        <v>1</v>
      </c>
      <c r="G7" s="12" t="str">
        <f t="shared" si="2"/>
        <v>A</v>
      </c>
      <c r="H7" s="11">
        <f>VLOOKUP(B7,NI!C:P,9,FALSE)</f>
        <v>703600</v>
      </c>
      <c r="I7" s="11">
        <f>VLOOKUP(B7,EBITDA!B:O,9,FALSE)</f>
        <v>2012700</v>
      </c>
      <c r="J7" s="11">
        <f>VLOOKUP(B7,EQIT!B:O,9,FALSE)</f>
        <v>6077000</v>
      </c>
      <c r="K7" s="11">
        <f>VLOOKUP(B7,DEBT!B:O,9,FALSE)</f>
        <v>6541900</v>
      </c>
      <c r="L7" s="11">
        <f>VLOOKUP(B7,REV!B:O,9,FALSE)</f>
        <v>11838700</v>
      </c>
      <c r="M7" s="11">
        <f>VLOOKUP(B7,RoA!B:O,9,FALSE)</f>
        <v>4.99</v>
      </c>
      <c r="N7" s="11">
        <f>VLOOKUP(B7,RoE!B:O,9,FALSE)</f>
        <v>11.98</v>
      </c>
      <c r="O7" s="11">
        <f>VLOOKUP(B7,ASSET!B:P,9,FALSE)</f>
        <v>17521300</v>
      </c>
      <c r="P7" s="11">
        <f>VLOOKUP(B7,MCAP!B:P,9,FALSE)</f>
        <v>21190514</v>
      </c>
      <c r="Q7" s="11">
        <f>VLOOKUP(B7,MB!B:O,9,FALSE)</f>
        <v>3.06</v>
      </c>
    </row>
    <row r="8" spans="1:17" x14ac:dyDescent="0.3">
      <c r="A8" s="20" t="s">
        <v>146</v>
      </c>
      <c r="B8" s="20">
        <v>951018</v>
      </c>
      <c r="C8" s="21">
        <f>VLOOKUP(B8,'[2]ESGC PORTFOLIO'!B:M,$C$2,FALSE)</f>
        <v>90.851643139040604</v>
      </c>
      <c r="D8" s="21" t="str">
        <f t="shared" si="0"/>
        <v>A</v>
      </c>
      <c r="E8" s="21">
        <f>VLOOKUP(B8,ESG!A:M,$E$2,FALSE)</f>
        <v>90.851643139040604</v>
      </c>
      <c r="F8" s="11" t="b">
        <f t="shared" si="1"/>
        <v>1</v>
      </c>
      <c r="G8" s="12" t="str">
        <f t="shared" si="2"/>
        <v>A</v>
      </c>
      <c r="H8" s="11">
        <f>VLOOKUP(B8,NI!C:P,9,FALSE)</f>
        <v>1135000</v>
      </c>
      <c r="I8" s="11">
        <f>VLOOKUP(B8,EBITDA!B:O,9,FALSE)</f>
        <v>2507000</v>
      </c>
      <c r="J8" s="11">
        <f>VLOOKUP(B8,EQIT!B:O,9,FALSE)</f>
        <v>2894000</v>
      </c>
      <c r="K8" s="11">
        <f>VLOOKUP(B8,DEBT!B:O,9,FALSE)</f>
        <v>1246000</v>
      </c>
      <c r="L8" s="11">
        <f>VLOOKUP(B8,REV!B:O,9,FALSE)</f>
        <v>15651000</v>
      </c>
      <c r="M8" s="11">
        <f>VLOOKUP(B8,RoA!B:O,9,FALSE)</f>
        <v>16.510000000000002</v>
      </c>
      <c r="N8" s="11">
        <f>VLOOKUP(B8,RoE!B:O,9,FALSE)</f>
        <v>40.18</v>
      </c>
      <c r="O8" s="11">
        <f>VLOOKUP(B8,ASSET!B:P,9,FALSE)</f>
        <v>7226000</v>
      </c>
      <c r="P8" s="11">
        <f>VLOOKUP(B8,MCAP!B:P,9,FALSE)</f>
        <v>14371520</v>
      </c>
      <c r="Q8" s="11">
        <f>VLOOKUP(B8,MB!B:O,9,FALSE)</f>
        <v>6.01</v>
      </c>
    </row>
    <row r="9" spans="1:17" x14ac:dyDescent="0.3">
      <c r="A9" s="20" t="s">
        <v>156</v>
      </c>
      <c r="B9" s="20">
        <v>904678</v>
      </c>
      <c r="C9" s="21">
        <f>VLOOKUP(B9,'[2]ESGC PORTFOLIO'!B:M,$C$2,FALSE)</f>
        <v>86.945918715846901</v>
      </c>
      <c r="D9" s="21" t="str">
        <f t="shared" si="0"/>
        <v>A</v>
      </c>
      <c r="E9" s="21">
        <f>VLOOKUP(B9,ESG!A:M,$E$2,FALSE)</f>
        <v>86.945918715846901</v>
      </c>
      <c r="F9" s="11" t="b">
        <f t="shared" si="1"/>
        <v>1</v>
      </c>
      <c r="G9" s="12" t="str">
        <f t="shared" si="2"/>
        <v>A</v>
      </c>
      <c r="H9" s="11">
        <f>VLOOKUP(B9,NI!C:P,9,FALSE)</f>
        <v>2635000</v>
      </c>
      <c r="I9" s="11">
        <f>VLOOKUP(B9,EBITDA!B:O,9,FALSE)</f>
        <v>5755000</v>
      </c>
      <c r="J9" s="11">
        <f>VLOOKUP(B9,EQIT!B:O,9,FALSE)</f>
        <v>15765000</v>
      </c>
      <c r="K9" s="11">
        <f>VLOOKUP(B9,DEBT!B:O,9,FALSE)</f>
        <v>4820000</v>
      </c>
      <c r="L9" s="11">
        <f>VLOOKUP(B9,REV!B:O,9,FALSE)</f>
        <v>28503000</v>
      </c>
      <c r="M9" s="11">
        <f>VLOOKUP(B9,RoA!B:O,9,FALSE)</f>
        <v>11.09</v>
      </c>
      <c r="N9" s="11">
        <f>VLOOKUP(B9,RoE!B:O,9,FALSE)</f>
        <v>18.2</v>
      </c>
      <c r="O9" s="11">
        <f>VLOOKUP(B9,ASSET!B:P,9,FALSE)</f>
        <v>27410000</v>
      </c>
      <c r="P9" s="11">
        <f>VLOOKUP(B9,MCAP!B:P,9,FALSE)</f>
        <v>32227010</v>
      </c>
      <c r="Q9" s="11">
        <f>VLOOKUP(B9,MB!B:O,9,FALSE)</f>
        <v>2.13</v>
      </c>
    </row>
    <row r="10" spans="1:17" x14ac:dyDescent="0.3">
      <c r="A10" s="20" t="s">
        <v>194</v>
      </c>
      <c r="B10" s="20">
        <v>325849</v>
      </c>
      <c r="C10" s="21">
        <f>VLOOKUP(B10,'[2]ESGC PORTFOLIO'!B:M,$C$2,FALSE)</f>
        <v>78.222453285634899</v>
      </c>
      <c r="D10" s="21" t="str">
        <f t="shared" si="0"/>
        <v>A</v>
      </c>
      <c r="E10" s="21">
        <f>VLOOKUP(B10,ESG!A:M,$E$2,FALSE)</f>
        <v>78.222453285634899</v>
      </c>
      <c r="F10" s="11" t="b">
        <f t="shared" si="1"/>
        <v>1</v>
      </c>
      <c r="G10" s="12" t="str">
        <f t="shared" si="2"/>
        <v>A</v>
      </c>
      <c r="H10" s="11">
        <f>VLOOKUP(B10,NI!C:P,9,FALSE)</f>
        <v>986000</v>
      </c>
      <c r="I10" s="11">
        <f>VLOOKUP(B10,EBITDA!B:O,9,FALSE)</f>
        <v>3056000</v>
      </c>
      <c r="J10" s="11">
        <f>VLOOKUP(B10,EQIT!B:O,9,FALSE)</f>
        <v>6048000</v>
      </c>
      <c r="K10" s="11">
        <f>VLOOKUP(B10,DEBT!B:O,9,FALSE)</f>
        <v>4553000</v>
      </c>
      <c r="L10" s="11">
        <f>VLOOKUP(B10,REV!B:O,9,FALSE)</f>
        <v>19279000</v>
      </c>
      <c r="M10" s="11">
        <f>VLOOKUP(B10,RoA!B:O,9,FALSE)</f>
        <v>10.1</v>
      </c>
      <c r="N10" s="11">
        <f>VLOOKUP(B10,RoE!B:O,9,FALSE)</f>
        <v>15.71</v>
      </c>
      <c r="O10" s="11">
        <f>VLOOKUP(B10,ASSET!B:P,9,FALSE)</f>
        <v>13905000</v>
      </c>
      <c r="P10" s="11">
        <f>VLOOKUP(B10,MCAP!B:P,9,FALSE)</f>
        <v>9541560</v>
      </c>
      <c r="Q10" s="11">
        <f>VLOOKUP(B10,MB!B:O,9,FALSE)</f>
        <v>2.06</v>
      </c>
    </row>
    <row r="11" spans="1:17" x14ac:dyDescent="0.3">
      <c r="A11" s="20" t="s">
        <v>209</v>
      </c>
      <c r="B11" s="20">
        <v>544682</v>
      </c>
      <c r="C11" s="21">
        <f>VLOOKUP(B11,'[2]ESGC PORTFOLIO'!B:M,$C$2,FALSE)</f>
        <v>80.9703541563172</v>
      </c>
      <c r="D11" s="21" t="str">
        <f t="shared" si="0"/>
        <v>A</v>
      </c>
      <c r="E11" s="21">
        <f>VLOOKUP(B11,ESG!A:M,$E$2,FALSE)</f>
        <v>80.9703541563172</v>
      </c>
      <c r="F11" s="11" t="b">
        <f t="shared" si="1"/>
        <v>1</v>
      </c>
      <c r="G11" s="12" t="str">
        <f t="shared" si="2"/>
        <v>A</v>
      </c>
      <c r="H11" s="11">
        <f>VLOOKUP(B11,NI!C:P,9,FALSE)</f>
        <v>1582000</v>
      </c>
      <c r="I11" s="11">
        <f>VLOOKUP(B11,EBITDA!B:O,9,FALSE)</f>
        <v>8453000</v>
      </c>
      <c r="J11" s="11">
        <f>VLOOKUP(B11,EQIT!B:O,9,FALSE)</f>
        <v>18283000</v>
      </c>
      <c r="K11" s="11">
        <f>VLOOKUP(B11,DEBT!B:O,9,FALSE)</f>
        <v>6896000</v>
      </c>
      <c r="L11" s="11">
        <f>VLOOKUP(B11,REV!B:O,9,FALSE)</f>
        <v>15618000</v>
      </c>
      <c r="M11" s="11">
        <f>VLOOKUP(B11,RoA!B:O,9,FALSE)</f>
        <v>5.26</v>
      </c>
      <c r="N11" s="11">
        <f>VLOOKUP(B11,RoE!B:O,9,FALSE)</f>
        <v>8.93</v>
      </c>
      <c r="O11" s="11">
        <f>VLOOKUP(B11,ASSET!B:P,9,FALSE)</f>
        <v>34457000</v>
      </c>
      <c r="P11" s="11">
        <f>VLOOKUP(B11,MCAP!B:P,9,FALSE)</f>
        <v>21676620</v>
      </c>
      <c r="Q11" s="11">
        <f>VLOOKUP(B11,MB!B:O,9,FALSE)</f>
        <v>1.17</v>
      </c>
    </row>
    <row r="12" spans="1:17" x14ac:dyDescent="0.3">
      <c r="A12" s="20" t="s">
        <v>212</v>
      </c>
      <c r="B12" s="20">
        <v>905624</v>
      </c>
      <c r="C12" s="21">
        <f>VLOOKUP(B12,'[2]ESGC PORTFOLIO'!B:M,$C$2,FALSE)</f>
        <v>77.016088516746393</v>
      </c>
      <c r="D12" s="21" t="str">
        <f t="shared" si="0"/>
        <v>A</v>
      </c>
      <c r="E12" s="21">
        <f>VLOOKUP(B12,ESG!A:M,$E$2,FALSE)</f>
        <v>77.016088516746393</v>
      </c>
      <c r="F12" s="11" t="b">
        <f t="shared" si="1"/>
        <v>1</v>
      </c>
      <c r="G12" s="12" t="str">
        <f t="shared" si="2"/>
        <v>A</v>
      </c>
      <c r="H12" s="11">
        <f>VLOOKUP(B12,NI!C:P,9,FALSE)</f>
        <v>-116000</v>
      </c>
      <c r="I12" s="11">
        <f>VLOOKUP(B12,EBITDA!B:O,9,FALSE)</f>
        <v>510000</v>
      </c>
      <c r="J12" s="11">
        <f>VLOOKUP(B12,EQIT!B:O,9,FALSE)</f>
        <v>322000</v>
      </c>
      <c r="K12" s="11">
        <f>VLOOKUP(B12,DEBT!B:O,9,FALSE)</f>
        <v>3628000</v>
      </c>
      <c r="L12" s="11">
        <f>VLOOKUP(B12,REV!B:O,9,FALSE)</f>
        <v>7745000</v>
      </c>
      <c r="M12" s="11">
        <f>VLOOKUP(B12,RoA!B:O,9,FALSE)</f>
        <v>0.69</v>
      </c>
      <c r="N12" s="11">
        <f>VLOOKUP(B12,RoE!B:O,9,FALSE)</f>
        <v>-27.33</v>
      </c>
      <c r="O12" s="11">
        <f>VLOOKUP(B12,ASSET!B:P,9,FALSE)</f>
        <v>6875000</v>
      </c>
      <c r="P12" s="11">
        <f>VLOOKUP(B12,MCAP!B:P,9,FALSE)</f>
        <v>5814340</v>
      </c>
      <c r="Q12" s="11">
        <f>VLOOKUP(B12,MB!B:O,9,FALSE)</f>
        <v>17.829999999999998</v>
      </c>
    </row>
    <row r="13" spans="1:17" x14ac:dyDescent="0.3">
      <c r="A13" s="20" t="s">
        <v>240</v>
      </c>
      <c r="B13" s="20">
        <v>906560</v>
      </c>
      <c r="C13" s="21">
        <f>VLOOKUP(B13,'[2]ESGC PORTFOLIO'!B:M,$C$2,FALSE)</f>
        <v>85.891184408986206</v>
      </c>
      <c r="D13" s="21" t="str">
        <f t="shared" si="0"/>
        <v>A</v>
      </c>
      <c r="E13" s="21">
        <f>VLOOKUP(B13,ESG!A:M,$E$2,FALSE)</f>
        <v>85.891184408986206</v>
      </c>
      <c r="F13" s="11" t="b">
        <f t="shared" si="1"/>
        <v>1</v>
      </c>
      <c r="G13" s="12" t="str">
        <f t="shared" si="2"/>
        <v>A</v>
      </c>
      <c r="H13" s="11">
        <f>VLOOKUP(B13,NI!C:P,9,FALSE)</f>
        <v>735000</v>
      </c>
      <c r="I13" s="11">
        <f>VLOOKUP(B13,EBITDA!B:O,9,FALSE)</f>
        <v>1776000</v>
      </c>
      <c r="J13" s="11">
        <f>VLOOKUP(B13,EQIT!B:O,9,FALSE)</f>
        <v>1913000</v>
      </c>
      <c r="K13" s="11">
        <f>VLOOKUP(B13,DEBT!B:O,9,FALSE)</f>
        <v>3131000</v>
      </c>
      <c r="L13" s="11">
        <f>VLOOKUP(B13,REV!B:O,9,FALSE)</f>
        <v>12148000</v>
      </c>
      <c r="M13" s="11">
        <f>VLOOKUP(B13,RoA!B:O,9,FALSE)</f>
        <v>10.14</v>
      </c>
      <c r="N13" s="11">
        <f>VLOOKUP(B13,RoE!B:O,9,FALSE)</f>
        <v>37.99</v>
      </c>
      <c r="O13" s="11">
        <f>VLOOKUP(B13,ASSET!B:P,9,FALSE)</f>
        <v>8089000</v>
      </c>
      <c r="P13" s="11">
        <f>VLOOKUP(B13,MCAP!B:P,9,FALSE)</f>
        <v>10539500</v>
      </c>
      <c r="Q13" s="11">
        <f>VLOOKUP(B13,MB!B:O,9,FALSE)</f>
        <v>5.94</v>
      </c>
    </row>
    <row r="14" spans="1:17" x14ac:dyDescent="0.3">
      <c r="A14" s="20" t="s">
        <v>265</v>
      </c>
      <c r="B14" s="20">
        <v>670129</v>
      </c>
      <c r="C14" s="21">
        <f>VLOOKUP(B14,'[2]ESGC PORTFOLIO'!B:M,$C$2,FALSE)</f>
        <v>79.846712634952695</v>
      </c>
      <c r="D14" s="21" t="str">
        <f t="shared" si="0"/>
        <v>A</v>
      </c>
      <c r="E14" s="21">
        <f>VLOOKUP(B14,ESG!A:M,$E$2,FALSE)</f>
        <v>79.846712634952695</v>
      </c>
      <c r="F14" s="11" t="b">
        <f t="shared" si="1"/>
        <v>1</v>
      </c>
      <c r="G14" s="12" t="str">
        <f t="shared" si="2"/>
        <v>A</v>
      </c>
      <c r="H14" s="11">
        <f>VLOOKUP(B14,NI!C:P,9,FALSE)</f>
        <v>-116044</v>
      </c>
      <c r="I14" s="11">
        <f>VLOOKUP(B14,EBITDA!B:O,9,FALSE)</f>
        <v>1126167</v>
      </c>
      <c r="J14" s="11">
        <f>VLOOKUP(B14,EQIT!B:O,9,FALSE)</f>
        <v>12486817</v>
      </c>
      <c r="K14" s="11">
        <f>VLOOKUP(B14,DEBT!B:O,9,FALSE)</f>
        <v>11790794</v>
      </c>
      <c r="L14" s="11">
        <f>VLOOKUP(B14,REV!B:O,9,FALSE)</f>
        <v>2005961</v>
      </c>
      <c r="M14" s="11">
        <f>VLOOKUP(B14,RoA!B:O,9,FALSE)</f>
        <v>1.06</v>
      </c>
      <c r="N14" s="11">
        <f>VLOOKUP(B14,RoE!B:O,9,FALSE)</f>
        <v>-0.63</v>
      </c>
      <c r="O14" s="11">
        <f>VLOOKUP(B14,ASSET!B:P,9,FALSE)</f>
        <v>27278412</v>
      </c>
      <c r="P14" s="11">
        <f>VLOOKUP(B14,MCAP!B:P,9,FALSE)</f>
        <v>16849987</v>
      </c>
      <c r="Q14" s="11">
        <f>VLOOKUP(B14,MB!B:O,9,FALSE)</f>
        <v>1.3</v>
      </c>
    </row>
    <row r="15" spans="1:17" x14ac:dyDescent="0.3">
      <c r="A15" s="20" t="s">
        <v>267</v>
      </c>
      <c r="B15" s="20">
        <v>902321</v>
      </c>
      <c r="C15" s="21">
        <f>VLOOKUP(B15,'[2]ESGC PORTFOLIO'!B:M,$C$2,FALSE)</f>
        <v>79.710251928640304</v>
      </c>
      <c r="D15" s="21" t="str">
        <f t="shared" si="0"/>
        <v>A</v>
      </c>
      <c r="E15" s="21">
        <f>VLOOKUP(B15,ESG!A:M,$E$2,FALSE)</f>
        <v>79.710251928640304</v>
      </c>
      <c r="F15" s="11" t="b">
        <f t="shared" si="1"/>
        <v>1</v>
      </c>
      <c r="G15" s="12" t="str">
        <f t="shared" si="2"/>
        <v>A</v>
      </c>
      <c r="H15" s="11">
        <f>VLOOKUP(B15,NI!C:P,9,FALSE)</f>
        <v>1275000</v>
      </c>
      <c r="I15" s="11">
        <f>VLOOKUP(B15,EBITDA!B:O,9,FALSE)</f>
        <v>3476000</v>
      </c>
      <c r="J15" s="11">
        <f>VLOOKUP(B15,EQIT!B:O,9,FALSE)</f>
        <v>10780000</v>
      </c>
      <c r="K15" s="11">
        <f>VLOOKUP(B15,DEBT!B:O,9,FALSE)</f>
        <v>8202000</v>
      </c>
      <c r="L15" s="11">
        <f>VLOOKUP(B15,REV!B:O,9,FALSE)</f>
        <v>9780000</v>
      </c>
      <c r="M15" s="11">
        <f>VLOOKUP(B15,RoA!B:O,9,FALSE)</f>
        <v>5.04</v>
      </c>
      <c r="N15" s="11">
        <f>VLOOKUP(B15,RoE!B:O,9,FALSE)</f>
        <v>12.11</v>
      </c>
      <c r="O15" s="11">
        <f>VLOOKUP(B15,ASSET!B:P,9,FALSE)</f>
        <v>31725000</v>
      </c>
      <c r="P15" s="11">
        <f>VLOOKUP(B15,MCAP!B:P,9,FALSE)</f>
        <v>15480310</v>
      </c>
      <c r="Q15" s="11">
        <f>VLOOKUP(B15,MB!B:O,9,FALSE)</f>
        <v>1.49</v>
      </c>
    </row>
    <row r="16" spans="1:17" x14ac:dyDescent="0.3">
      <c r="A16" s="20" t="s">
        <v>292</v>
      </c>
      <c r="B16" s="20">
        <v>905647</v>
      </c>
      <c r="C16" s="21">
        <f>VLOOKUP(B16,'[2]ESGC PORTFOLIO'!B:M,$C$2,FALSE)</f>
        <v>76.547239298724904</v>
      </c>
      <c r="D16" s="21" t="str">
        <f t="shared" si="0"/>
        <v>A</v>
      </c>
      <c r="E16" s="21">
        <f>VLOOKUP(B16,ESG!A:M,$E$2,FALSE)</f>
        <v>76.547239298724904</v>
      </c>
      <c r="F16" s="11" t="b">
        <f t="shared" si="1"/>
        <v>1</v>
      </c>
      <c r="G16" s="12" t="str">
        <f t="shared" si="2"/>
        <v>A</v>
      </c>
      <c r="H16" s="11">
        <f>VLOOKUP(B16,NI!C:P,9,FALSE)</f>
        <v>421000</v>
      </c>
      <c r="I16" s="11">
        <f>VLOOKUP(B16,EBITDA!B:O,9,FALSE)</f>
        <v>1655000</v>
      </c>
      <c r="J16" s="11">
        <f>VLOOKUP(B16,EQIT!B:O,9,FALSE)</f>
        <v>6992000</v>
      </c>
      <c r="K16" s="11">
        <f>VLOOKUP(B16,DEBT!B:O,9,FALSE)</f>
        <v>3154000</v>
      </c>
      <c r="L16" s="11">
        <f>VLOOKUP(B16,REV!B:O,9,FALSE)</f>
        <v>17088000</v>
      </c>
      <c r="M16" s="11">
        <f>VLOOKUP(B16,RoA!B:O,9,FALSE)</f>
        <v>2.74</v>
      </c>
      <c r="N16" s="11">
        <f>VLOOKUP(B16,RoE!B:O,9,FALSE)</f>
        <v>6.07</v>
      </c>
      <c r="O16" s="11">
        <f>VLOOKUP(B16,ASSET!B:P,9,FALSE)</f>
        <v>18596000</v>
      </c>
      <c r="P16" s="11">
        <f>VLOOKUP(B16,MCAP!B:P,9,FALSE)</f>
        <v>7478472</v>
      </c>
      <c r="Q16" s="11">
        <f>VLOOKUP(B16,MB!B:O,9,FALSE)</f>
        <v>0.95</v>
      </c>
    </row>
    <row r="17" spans="1:17" x14ac:dyDescent="0.3">
      <c r="A17" s="20" t="s">
        <v>304</v>
      </c>
      <c r="B17" s="20">
        <v>905061</v>
      </c>
      <c r="C17" s="21">
        <f>VLOOKUP(B17,'[2]ESGC PORTFOLIO'!B:M,$C$2,FALSE)</f>
        <v>94.364814692402604</v>
      </c>
      <c r="D17" s="21" t="str">
        <f t="shared" si="0"/>
        <v>A</v>
      </c>
      <c r="E17" s="21">
        <f>VLOOKUP(B17,ESG!A:M,$E$2,FALSE)</f>
        <v>94.364814692402604</v>
      </c>
      <c r="F17" s="11" t="b">
        <f t="shared" si="1"/>
        <v>1</v>
      </c>
      <c r="G17" s="12" t="str">
        <f t="shared" si="2"/>
        <v>A</v>
      </c>
      <c r="H17" s="11">
        <f>VLOOKUP(B17,NI!C:P,9,FALSE)</f>
        <v>1728000</v>
      </c>
      <c r="I17" s="11">
        <f>VLOOKUP(B17,EBITDA!B:O,9,FALSE)</f>
        <v>3319000</v>
      </c>
      <c r="J17" s="11">
        <f>VLOOKUP(B17,EQIT!B:O,9,FALSE)</f>
        <v>10961000</v>
      </c>
      <c r="K17" s="11">
        <f>VLOOKUP(B17,DEBT!B:O,9,FALSE)</f>
        <v>5686000</v>
      </c>
      <c r="L17" s="11">
        <f>VLOOKUP(B17,REV!B:O,9,FALSE)</f>
        <v>12825000</v>
      </c>
      <c r="M17" s="11">
        <f>VLOOKUP(B17,RoA!B:O,9,FALSE)</f>
        <v>8.93</v>
      </c>
      <c r="N17" s="11">
        <f>VLOOKUP(B17,RoE!B:O,9,FALSE)</f>
        <v>15.77</v>
      </c>
      <c r="O17" s="11">
        <f>VLOOKUP(B17,ASSET!B:P,9,FALSE)</f>
        <v>19741000</v>
      </c>
      <c r="P17" s="11">
        <f>VLOOKUP(B17,MCAP!B:P,9,FALSE)</f>
        <v>34231648</v>
      </c>
      <c r="Q17" s="11">
        <f>VLOOKUP(B17,MB!B:O,9,FALSE)</f>
        <v>2.99</v>
      </c>
    </row>
    <row r="18" spans="1:17" x14ac:dyDescent="0.3">
      <c r="A18" s="20" t="s">
        <v>307</v>
      </c>
      <c r="B18" s="20">
        <v>921855</v>
      </c>
      <c r="C18" s="21">
        <f>VLOOKUP(B18,'[2]ESGC PORTFOLIO'!B:M,$C$2,FALSE)</f>
        <v>79.696711824529402</v>
      </c>
      <c r="D18" s="21" t="str">
        <f t="shared" si="0"/>
        <v>A</v>
      </c>
      <c r="E18" s="21">
        <f>VLOOKUP(B18,ESG!A:M,$E$2,FALSE)</f>
        <v>79.696711824529402</v>
      </c>
      <c r="F18" s="11" t="b">
        <f t="shared" si="1"/>
        <v>1</v>
      </c>
      <c r="G18" s="12" t="str">
        <f t="shared" si="2"/>
        <v>A</v>
      </c>
      <c r="H18" s="11">
        <f>VLOOKUP(B18,NI!C:P,9,FALSE)</f>
        <v>1906687</v>
      </c>
      <c r="I18" s="11">
        <f>VLOOKUP(B18,EBITDA!B:O,9,FALSE)</f>
        <v>3627112</v>
      </c>
      <c r="J18" s="11">
        <f>VLOOKUP(B18,EQIT!B:O,9,FALSE)</f>
        <v>3665937</v>
      </c>
      <c r="K18" s="11">
        <f>VLOOKUP(B18,DEBT!B:O,9,FALSE)</f>
        <v>774552</v>
      </c>
      <c r="L18" s="11">
        <f>VLOOKUP(B18,REV!B:O,9,FALSE)</f>
        <v>25878372</v>
      </c>
      <c r="M18" s="11">
        <f>VLOOKUP(B18,RoA!B:O,9,FALSE)</f>
        <v>21.73</v>
      </c>
      <c r="N18" s="11">
        <f>VLOOKUP(B18,RoE!B:O,9,FALSE)</f>
        <v>55.47</v>
      </c>
      <c r="O18" s="11">
        <f>VLOOKUP(B18,ASSET!B:P,9,FALSE)</f>
        <v>9511855</v>
      </c>
      <c r="P18" s="11">
        <f>VLOOKUP(B18,MCAP!B:P,9,FALSE)</f>
        <v>30729640</v>
      </c>
      <c r="Q18" s="11">
        <f>VLOOKUP(B18,MB!B:O,9,FALSE)</f>
        <v>9.07</v>
      </c>
    </row>
    <row r="19" spans="1:17" x14ac:dyDescent="0.3">
      <c r="A19" s="20" t="s">
        <v>318</v>
      </c>
      <c r="B19" s="20">
        <v>982852</v>
      </c>
      <c r="C19" s="21">
        <f>VLOOKUP(B19,'[2]ESGC PORTFOLIO'!B:M,$C$2,FALSE)</f>
        <v>77.493767076502706</v>
      </c>
      <c r="D19" s="21" t="str">
        <f t="shared" si="0"/>
        <v>A</v>
      </c>
      <c r="E19" s="21">
        <f>VLOOKUP(B19,ESG!A:M,$E$2,FALSE)</f>
        <v>77.493767076502706</v>
      </c>
      <c r="F19" s="11" t="b">
        <f t="shared" si="1"/>
        <v>1</v>
      </c>
      <c r="G19" s="12" t="str">
        <f t="shared" si="2"/>
        <v>A</v>
      </c>
      <c r="H19" s="11">
        <f>VLOOKUP(B19,NI!C:P,9,FALSE)</f>
        <v>2081000</v>
      </c>
      <c r="I19" s="11">
        <f>VLOOKUP(B19,EBITDA!B:O,9,FALSE)</f>
        <v>5615000</v>
      </c>
      <c r="J19" s="11">
        <f>VLOOKUP(B19,EQIT!B:O,9,FALSE)</f>
        <v>18032000</v>
      </c>
      <c r="K19" s="11">
        <f>VLOOKUP(B19,DEBT!B:O,9,FALSE)</f>
        <v>7049000</v>
      </c>
      <c r="L19" s="11">
        <f>VLOOKUP(B19,REV!B:O,9,FALSE)</f>
        <v>139250000</v>
      </c>
      <c r="M19" s="11">
        <f>VLOOKUP(B19,RoA!B:O,9,FALSE)</f>
        <v>5.24</v>
      </c>
      <c r="N19" s="11">
        <f>VLOOKUP(B19,RoE!B:O,9,FALSE)</f>
        <v>12.08</v>
      </c>
      <c r="O19" s="11">
        <f>VLOOKUP(B19,ASSET!B:P,9,FALSE)</f>
        <v>44477000</v>
      </c>
      <c r="P19" s="11">
        <f>VLOOKUP(B19,MCAP!B:P,9,FALSE)</f>
        <v>18837484</v>
      </c>
      <c r="Q19" s="11">
        <f>VLOOKUP(B19,MB!B:O,9,FALSE)</f>
        <v>0.98</v>
      </c>
    </row>
    <row r="20" spans="1:17" x14ac:dyDescent="0.3">
      <c r="A20" s="20" t="s">
        <v>54</v>
      </c>
      <c r="B20" s="20">
        <v>904818</v>
      </c>
      <c r="C20" s="21">
        <f>VLOOKUP(B20,'[2]ESGC PORTFOLIO'!B:M,$C$2,FALSE)</f>
        <v>59.044838017174101</v>
      </c>
      <c r="D20" s="21" t="str">
        <f t="shared" si="0"/>
        <v>B</v>
      </c>
      <c r="E20" s="21">
        <f>VLOOKUP(B20,ESG!A:M,$E$2,FALSE)</f>
        <v>88.3277712724434</v>
      </c>
      <c r="F20" s="11" t="b">
        <f t="shared" si="1"/>
        <v>0</v>
      </c>
      <c r="G20" s="13" t="str">
        <f t="shared" si="2"/>
        <v>A</v>
      </c>
      <c r="H20" s="11">
        <f>VLOOKUP(B20,NI!C:P,9,FALSE)</f>
        <v>3895000</v>
      </c>
      <c r="I20" s="11">
        <f>VLOOKUP(B20,EBITDA!B:O,9,FALSE)</f>
        <v>8004000</v>
      </c>
      <c r="J20" s="11">
        <f>VLOOKUP(B20,EQIT!B:O,9,FALSE)</f>
        <v>5867000</v>
      </c>
      <c r="K20" s="11">
        <f>VLOOKUP(B20,DEBT!B:O,9,FALSE)</f>
        <v>10409000</v>
      </c>
      <c r="L20" s="11">
        <f>VLOOKUP(B20,REV!B:O,9,FALSE)</f>
        <v>81698000</v>
      </c>
      <c r="M20" s="11">
        <f>VLOOKUP(B20,RoA!B:O,9,FALSE)</f>
        <v>5.44</v>
      </c>
      <c r="N20" s="11">
        <f>VLOOKUP(B20,RoE!B:O,9,FALSE)</f>
        <v>82.97</v>
      </c>
      <c r="O20" s="11">
        <f>VLOOKUP(B20,ASSET!B:P,9,FALSE)</f>
        <v>82143000</v>
      </c>
      <c r="P20" s="11">
        <f>VLOOKUP(B20,MCAP!B:P,9,FALSE)</f>
        <v>56944317</v>
      </c>
      <c r="Q20" s="11">
        <f>VLOOKUP(B20,MB!B:O,9,FALSE)</f>
        <v>8.9499999999999993</v>
      </c>
    </row>
    <row r="21" spans="1:17" x14ac:dyDescent="0.3">
      <c r="A21" s="20" t="s">
        <v>57</v>
      </c>
      <c r="B21" s="20">
        <v>905080</v>
      </c>
      <c r="C21" s="21">
        <f>VLOOKUP(B21,'[2]ESGC PORTFOLIO'!B:M,$C$2,FALSE)</f>
        <v>51.176071187584299</v>
      </c>
      <c r="D21" s="21" t="str">
        <f t="shared" si="0"/>
        <v>B</v>
      </c>
      <c r="E21" s="21">
        <f>VLOOKUP(B21,ESG!A:M,$E$2,FALSE)</f>
        <v>85.685475708501997</v>
      </c>
      <c r="F21" s="11" t="b">
        <f t="shared" si="1"/>
        <v>0</v>
      </c>
      <c r="G21" s="13" t="str">
        <f t="shared" si="2"/>
        <v>A</v>
      </c>
      <c r="H21" s="11">
        <f>VLOOKUP(B21,NI!C:P,9,FALSE)</f>
        <v>1959000</v>
      </c>
      <c r="I21" s="11">
        <f>VLOOKUP(B21,EBITDA!B:O,9,FALSE)</f>
        <v>3328000</v>
      </c>
      <c r="J21" s="11">
        <f>VLOOKUP(B21,EQIT!B:O,9,FALSE)</f>
        <v>13623000</v>
      </c>
      <c r="K21" s="11">
        <f>VLOOKUP(B21,DEBT!B:O,9,FALSE)</f>
        <v>7394000</v>
      </c>
      <c r="L21" s="11">
        <f>VLOOKUP(B21,REV!B:O,9,FALSE)</f>
        <v>17621000</v>
      </c>
      <c r="M21" s="11">
        <f>VLOOKUP(B21,RoA!B:O,9,FALSE)</f>
        <v>6.11</v>
      </c>
      <c r="N21" s="11">
        <f>VLOOKUP(B21,RoE!B:O,9,FALSE)</f>
        <v>13.25</v>
      </c>
      <c r="O21" s="11">
        <f>VLOOKUP(B21,ASSET!B:P,9,FALSE)</f>
        <v>35694000</v>
      </c>
      <c r="P21" s="11">
        <f>VLOOKUP(B21,MCAP!B:P,9,FALSE)</f>
        <v>53121700</v>
      </c>
      <c r="Q21" s="11">
        <f>VLOOKUP(B21,MB!B:O,9,FALSE)</f>
        <v>4.08</v>
      </c>
    </row>
    <row r="22" spans="1:17" x14ac:dyDescent="0.3">
      <c r="A22" s="20" t="s">
        <v>79</v>
      </c>
      <c r="B22" s="20">
        <v>542868</v>
      </c>
      <c r="C22" s="21">
        <f>VLOOKUP(B22,'[2]ESGC PORTFOLIO'!B:M,$C$2,FALSE)</f>
        <v>51.249539933750398</v>
      </c>
      <c r="D22" s="21" t="str">
        <f t="shared" si="0"/>
        <v>B</v>
      </c>
      <c r="E22" s="21">
        <f>VLOOKUP(B22,ESG!A:M,$E$2,FALSE)</f>
        <v>86.589988958410004</v>
      </c>
      <c r="F22" s="11" t="b">
        <f t="shared" si="1"/>
        <v>0</v>
      </c>
      <c r="G22" s="13" t="str">
        <f t="shared" si="2"/>
        <v>A</v>
      </c>
      <c r="H22" s="11">
        <f>VLOOKUP(B22,NI!C:P,9,FALSE)</f>
        <v>8041000</v>
      </c>
      <c r="I22" s="11">
        <f>VLOOKUP(B22,EBITDA!B:O,9,FALSE)</f>
        <v>13355000</v>
      </c>
      <c r="J22" s="11">
        <f>VLOOKUP(B22,EQIT!B:O,9,FALSE)</f>
        <v>51286000</v>
      </c>
      <c r="K22" s="11">
        <f>VLOOKUP(B22,DEBT!B:O,9,FALSE)</f>
        <v>16328000</v>
      </c>
      <c r="L22" s="11">
        <f>VLOOKUP(B22,REV!B:O,9,FALSE)</f>
        <v>46061000</v>
      </c>
      <c r="M22" s="11">
        <f>VLOOKUP(B22,RoA!B:O,9,FALSE)</f>
        <v>9.65</v>
      </c>
      <c r="N22" s="11">
        <f>VLOOKUP(B22,RoE!B:O,9,FALSE)</f>
        <v>16.32</v>
      </c>
      <c r="O22" s="11">
        <f>VLOOKUP(B22,ASSET!B:P,9,FALSE)</f>
        <v>89489000</v>
      </c>
      <c r="P22" s="11">
        <f>VLOOKUP(B22,MCAP!B:P,9,FALSE)</f>
        <v>104102521</v>
      </c>
      <c r="Q22" s="11">
        <f>VLOOKUP(B22,MB!B:O,9,FALSE)</f>
        <v>1.71</v>
      </c>
    </row>
    <row r="23" spans="1:17" x14ac:dyDescent="0.3">
      <c r="A23" s="20" t="s">
        <v>86</v>
      </c>
      <c r="B23" s="20">
        <v>906148</v>
      </c>
      <c r="C23" s="21">
        <f>VLOOKUP(B23,'[2]ESGC PORTFOLIO'!B:M,$C$2,FALSE)</f>
        <v>53.0743823998178</v>
      </c>
      <c r="D23" s="21" t="str">
        <f t="shared" si="0"/>
        <v>B</v>
      </c>
      <c r="E23" s="21">
        <f>VLOOKUP(B23,ESG!A:M,$E$2,FALSE)</f>
        <v>83.000616651487505</v>
      </c>
      <c r="F23" s="11" t="b">
        <f t="shared" si="1"/>
        <v>0</v>
      </c>
      <c r="G23" s="13" t="str">
        <f t="shared" si="2"/>
        <v>A</v>
      </c>
      <c r="H23" s="11">
        <f>VLOOKUP(B23,NI!C:P,9,FALSE)</f>
        <v>2472000</v>
      </c>
      <c r="I23" s="11">
        <f>VLOOKUP(B23,EBITDA!B:O,9,FALSE)</f>
        <v>4372000</v>
      </c>
      <c r="J23" s="11">
        <f>VLOOKUP(B23,EQIT!B:O,9,FALSE)</f>
        <v>2189000</v>
      </c>
      <c r="K23" s="11">
        <f>VLOOKUP(B23,DEBT!B:O,9,FALSE)</f>
        <v>5230000</v>
      </c>
      <c r="L23" s="11">
        <f>VLOOKUP(B23,REV!B:O,9,FALSE)</f>
        <v>17085000</v>
      </c>
      <c r="M23" s="11">
        <f>VLOOKUP(B23,RoA!B:O,9,FALSE)</f>
        <v>19.48</v>
      </c>
      <c r="N23" s="11">
        <f>VLOOKUP(B23,RoE!B:O,9,FALSE)</f>
        <v>108.33</v>
      </c>
      <c r="O23" s="11">
        <f>VLOOKUP(B23,ASSET!B:P,9,FALSE)</f>
        <v>13302000</v>
      </c>
      <c r="P23" s="11">
        <f>VLOOKUP(B23,MCAP!B:P,9,FALSE)</f>
        <v>48910538</v>
      </c>
      <c r="Q23" s="11">
        <f>VLOOKUP(B23,MB!B:O,9,FALSE)</f>
        <v>23.13</v>
      </c>
    </row>
    <row r="24" spans="1:17" x14ac:dyDescent="0.3">
      <c r="A24" s="20" t="s">
        <v>160</v>
      </c>
      <c r="B24" s="20">
        <v>912030</v>
      </c>
      <c r="C24" s="21">
        <f>VLOOKUP(B24,'[2]ESGC PORTFOLIO'!B:M,$C$2,FALSE)</f>
        <v>54.079456967213098</v>
      </c>
      <c r="D24" s="21" t="str">
        <f t="shared" si="0"/>
        <v>B</v>
      </c>
      <c r="E24" s="21">
        <f>VLOOKUP(B24,ESG!A:M,$E$2,FALSE)</f>
        <v>80.658913934426195</v>
      </c>
      <c r="F24" s="11" t="b">
        <f t="shared" si="1"/>
        <v>0</v>
      </c>
      <c r="G24" s="13" t="str">
        <f t="shared" si="2"/>
        <v>A</v>
      </c>
      <c r="H24" s="11">
        <f>VLOOKUP(B24,NI!C:P,9,FALSE)</f>
        <v>335999</v>
      </c>
      <c r="I24" s="11">
        <f>VLOOKUP(B24,EBITDA!B:O,9,FALSE)</f>
        <v>742645</v>
      </c>
      <c r="J24" s="11">
        <f>VLOOKUP(B24,EQIT!B:O,9,FALSE)</f>
        <v>1507379</v>
      </c>
      <c r="K24" s="11">
        <f>VLOOKUP(B24,DEBT!B:O,9,FALSE)</f>
        <v>1620786</v>
      </c>
      <c r="L24" s="11">
        <f>VLOOKUP(B24,REV!B:O,9,FALSE)</f>
        <v>4088983</v>
      </c>
      <c r="M24" s="11">
        <f>VLOOKUP(B24,RoA!B:O,9,FALSE)</f>
        <v>9.51</v>
      </c>
      <c r="N24" s="11">
        <f>VLOOKUP(B24,RoE!B:O,9,FALSE)</f>
        <v>22.98</v>
      </c>
      <c r="O24" s="11">
        <f>VLOOKUP(B24,ASSET!B:P,9,FALSE)</f>
        <v>4245641</v>
      </c>
      <c r="P24" s="11">
        <f>VLOOKUP(B24,MCAP!B:P,9,FALSE)</f>
        <v>4628954</v>
      </c>
      <c r="Q24" s="11">
        <f>VLOOKUP(B24,MB!B:O,9,FALSE)</f>
        <v>3.3</v>
      </c>
    </row>
    <row r="25" spans="1:17" x14ac:dyDescent="0.3">
      <c r="A25" s="20" t="s">
        <v>176</v>
      </c>
      <c r="B25" s="20">
        <v>906187</v>
      </c>
      <c r="C25" s="21">
        <f>VLOOKUP(B25,'[2]ESGC PORTFOLIO'!B:M,$C$2,FALSE)</f>
        <v>50.778423467569503</v>
      </c>
      <c r="D25" s="21" t="str">
        <f t="shared" si="0"/>
        <v>B</v>
      </c>
      <c r="E25" s="21">
        <f>VLOOKUP(B25,ESG!A:M,$E$2,FALSE)</f>
        <v>81.556846935138907</v>
      </c>
      <c r="F25" s="11" t="b">
        <f t="shared" si="1"/>
        <v>0</v>
      </c>
      <c r="G25" s="13" t="str">
        <f t="shared" si="2"/>
        <v>A</v>
      </c>
      <c r="H25" s="11">
        <f>VLOOKUP(B25,NI!C:P,9,FALSE)</f>
        <v>16604000</v>
      </c>
      <c r="I25" s="11">
        <f>VLOOKUP(B25,EBITDA!B:O,9,FALSE)</f>
        <v>27048000</v>
      </c>
      <c r="J25" s="11">
        <f>VLOOKUP(B25,EQIT!B:O,9,FALSE)</f>
        <v>18860000</v>
      </c>
      <c r="K25" s="11">
        <f>VLOOKUP(B25,DEBT!B:O,9,FALSE)</f>
        <v>33269000</v>
      </c>
      <c r="L25" s="11">
        <f>VLOOKUP(B25,REV!B:O,9,FALSE)</f>
        <v>104507000</v>
      </c>
      <c r="M25" s="11">
        <f>VLOOKUP(B25,RoA!B:O,9,FALSE)</f>
        <v>14.82</v>
      </c>
      <c r="N25" s="11">
        <f>VLOOKUP(B25,RoE!B:O,9,FALSE)</f>
        <v>85.15</v>
      </c>
      <c r="O25" s="11">
        <f>VLOOKUP(B25,ASSET!B:P,9,FALSE)</f>
        <v>115240000</v>
      </c>
      <c r="P25" s="11">
        <f>VLOOKUP(B25,MCAP!B:P,9,FALSE)</f>
        <v>214031778</v>
      </c>
      <c r="Q25" s="11">
        <f>VLOOKUP(B25,MB!B:O,9,FALSE)</f>
        <v>12.49</v>
      </c>
    </row>
    <row r="26" spans="1:17" x14ac:dyDescent="0.3">
      <c r="A26" s="20" t="s">
        <v>186</v>
      </c>
      <c r="B26" s="20">
        <v>545615</v>
      </c>
      <c r="C26" s="21">
        <f>VLOOKUP(B26,'[2]ESGC PORTFOLIO'!B:M,$C$2,FALSE)</f>
        <v>52.277048585931801</v>
      </c>
      <c r="D26" s="21" t="str">
        <f t="shared" si="0"/>
        <v>B</v>
      </c>
      <c r="E26" s="21">
        <f>VLOOKUP(B26,ESG!A:M,$E$2,FALSE)</f>
        <v>91.863741841914404</v>
      </c>
      <c r="F26" s="11" t="b">
        <f t="shared" si="1"/>
        <v>0</v>
      </c>
      <c r="G26" s="13" t="str">
        <f t="shared" si="2"/>
        <v>A</v>
      </c>
      <c r="H26" s="11">
        <f>VLOOKUP(B26,NI!C:P,9,FALSE)</f>
        <v>472000</v>
      </c>
      <c r="I26" s="11">
        <f>VLOOKUP(B26,EBITDA!B:O,9,FALSE)</f>
        <v>668000</v>
      </c>
      <c r="J26" s="11">
        <f>VLOOKUP(B26,EQIT!B:O,9,FALSE)</f>
        <v>4994000</v>
      </c>
      <c r="K26" s="11">
        <f>VLOOKUP(B26,DEBT!B:O,9,FALSE)</f>
        <v>1491000</v>
      </c>
      <c r="L26" s="11">
        <f>VLOOKUP(B26,REV!B:O,9,FALSE)</f>
        <v>10403000</v>
      </c>
      <c r="M26" s="11">
        <f>VLOOKUP(B26,RoA!B:O,9,FALSE)</f>
        <v>3.21</v>
      </c>
      <c r="N26" s="11">
        <f>VLOOKUP(B26,RoE!B:O,9,FALSE)</f>
        <v>4.93</v>
      </c>
      <c r="O26" s="11">
        <f>VLOOKUP(B26,ASSET!B:P,9,FALSE)</f>
        <v>11967000</v>
      </c>
      <c r="P26" s="11">
        <f>VLOOKUP(B26,MCAP!B:P,9,FALSE)</f>
        <v>13519020</v>
      </c>
      <c r="Q26" s="11">
        <f>VLOOKUP(B26,MB!B:O,9,FALSE)</f>
        <v>5.09</v>
      </c>
    </row>
    <row r="27" spans="1:17" x14ac:dyDescent="0.3">
      <c r="A27" s="20" t="s">
        <v>243</v>
      </c>
      <c r="B27" s="20">
        <v>905809</v>
      </c>
      <c r="C27" s="21">
        <f>VLOOKUP(B27,'[2]ESGC PORTFOLIO'!B:M,$C$2,FALSE)</f>
        <v>52.355094466936499</v>
      </c>
      <c r="D27" s="21" t="str">
        <f t="shared" si="0"/>
        <v>B</v>
      </c>
      <c r="E27" s="21">
        <f>VLOOKUP(B27,ESG!A:M,$E$2,FALSE)</f>
        <v>80.351214574898705</v>
      </c>
      <c r="F27" s="11" t="b">
        <f t="shared" si="1"/>
        <v>0</v>
      </c>
      <c r="G27" s="13" t="str">
        <f t="shared" si="2"/>
        <v>A</v>
      </c>
      <c r="H27" s="11">
        <f>VLOOKUP(B27,NI!C:P,9,FALSE)</f>
        <v>1978000</v>
      </c>
      <c r="I27" s="11">
        <f>VLOOKUP(B27,EBITDA!B:O,9,FALSE)</f>
        <v>3687000</v>
      </c>
      <c r="J27" s="11">
        <f>VLOOKUP(B27,EQIT!B:O,9,FALSE)</f>
        <v>9514000</v>
      </c>
      <c r="K27" s="11">
        <f>VLOOKUP(B27,DEBT!B:O,9,FALSE)</f>
        <v>3935000</v>
      </c>
      <c r="L27" s="11">
        <f>VLOOKUP(B27,REV!B:O,9,FALSE)</f>
        <v>25218000</v>
      </c>
      <c r="M27" s="11">
        <f>VLOOKUP(B27,RoA!B:O,9,FALSE)</f>
        <v>8.5500000000000007</v>
      </c>
      <c r="N27" s="11">
        <f>VLOOKUP(B27,RoE!B:O,9,FALSE)</f>
        <v>19.93</v>
      </c>
      <c r="O27" s="11">
        <f>VLOOKUP(B27,ASSET!B:P,9,FALSE)</f>
        <v>25001000</v>
      </c>
      <c r="P27" s="11">
        <f>VLOOKUP(B27,MCAP!B:P,9,FALSE)</f>
        <v>16165799</v>
      </c>
      <c r="Q27" s="11">
        <f>VLOOKUP(B27,MB!B:O,9,FALSE)</f>
        <v>1.74</v>
      </c>
    </row>
    <row r="28" spans="1:17" x14ac:dyDescent="0.3">
      <c r="A28" s="20" t="s">
        <v>273</v>
      </c>
      <c r="B28" s="20">
        <v>912633</v>
      </c>
      <c r="C28" s="21">
        <f>VLOOKUP(B28,'[2]ESGC PORTFOLIO'!B:M,$C$2,FALSE)</f>
        <v>52.828131098750902</v>
      </c>
      <c r="D28" s="21" t="str">
        <f t="shared" si="0"/>
        <v>B</v>
      </c>
      <c r="E28" s="21">
        <f>VLOOKUP(B28,ESG!A:M,$E$2,FALSE)</f>
        <v>75.894357435597101</v>
      </c>
      <c r="F28" s="11" t="b">
        <f t="shared" si="1"/>
        <v>0</v>
      </c>
      <c r="G28" s="13" t="str">
        <f t="shared" si="2"/>
        <v>A</v>
      </c>
      <c r="H28" s="11">
        <f>VLOOKUP(B28,NI!C:P,9,FALSE)</f>
        <v>1888000</v>
      </c>
      <c r="I28" s="11">
        <f>VLOOKUP(B28,EBITDA!B:O,9,FALSE)</f>
        <v>3435000</v>
      </c>
      <c r="J28" s="11">
        <f>VLOOKUP(B28,EQIT!B:O,9,FALSE)</f>
        <v>8026000</v>
      </c>
      <c r="K28" s="11">
        <f>VLOOKUP(B28,DEBT!B:O,9,FALSE)</f>
        <v>4731000</v>
      </c>
      <c r="L28" s="11">
        <f>VLOOKUP(B28,REV!B:O,9,FALSE)</f>
        <v>24414000</v>
      </c>
      <c r="M28" s="11">
        <f>VLOOKUP(B28,RoA!B:O,9,FALSE)</f>
        <v>7.99</v>
      </c>
      <c r="N28" s="11">
        <f>VLOOKUP(B28,RoE!B:O,9,FALSE)</f>
        <v>23.3</v>
      </c>
      <c r="O28" s="11">
        <f>VLOOKUP(B28,ASSET!B:P,9,FALSE)</f>
        <v>25319000</v>
      </c>
      <c r="P28" s="11">
        <f>VLOOKUP(B28,MCAP!B:P,9,FALSE)</f>
        <v>18879680</v>
      </c>
      <c r="Q28" s="11">
        <f>VLOOKUP(B28,MB!B:O,9,FALSE)</f>
        <v>2.4</v>
      </c>
    </row>
    <row r="29" spans="1:17" x14ac:dyDescent="0.3">
      <c r="A29" s="20" t="s">
        <v>294</v>
      </c>
      <c r="B29" s="20">
        <v>326143</v>
      </c>
      <c r="C29" s="21">
        <f>VLOOKUP(B29,'[2]ESGC PORTFOLIO'!B:M,$C$2,FALSE)</f>
        <v>53.244470884658398</v>
      </c>
      <c r="D29" s="21" t="str">
        <f t="shared" si="0"/>
        <v>B</v>
      </c>
      <c r="E29" s="21">
        <f>VLOOKUP(B29,ESG!A:M,$E$2,FALSE)</f>
        <v>92.127239641657297</v>
      </c>
      <c r="F29" s="11" t="b">
        <f t="shared" si="1"/>
        <v>0</v>
      </c>
      <c r="G29" s="13" t="str">
        <f t="shared" si="2"/>
        <v>A</v>
      </c>
      <c r="H29" s="11">
        <f>VLOOKUP(B29,NI!C:P,9,FALSE)</f>
        <v>1383800</v>
      </c>
      <c r="I29" s="11">
        <f>VLOOKUP(B29,EBITDA!B:O,9,FALSE)</f>
        <v>2461700</v>
      </c>
      <c r="J29" s="11">
        <f>VLOOKUP(B29,EQIT!B:O,9,FALSE)</f>
        <v>5109000</v>
      </c>
      <c r="K29" s="11">
        <f>VLOOKUP(B29,DEBT!B:O,9,FALSE)</f>
        <v>549600</v>
      </c>
      <c r="L29" s="11">
        <f>VLOOKUP(B29,REV!B:O,9,FALSE)</f>
        <v>13299500</v>
      </c>
      <c r="M29" s="11">
        <f>VLOOKUP(B29,RoA!B:O,9,FALSE)</f>
        <v>18.34</v>
      </c>
      <c r="N29" s="11">
        <f>VLOOKUP(B29,RoE!B:O,9,FALSE)</f>
        <v>29.15</v>
      </c>
      <c r="O29" s="11">
        <f>VLOOKUP(B29,ASSET!B:P,9,FALSE)</f>
        <v>8121900</v>
      </c>
      <c r="P29" s="11">
        <f>VLOOKUP(B29,MCAP!B:P,9,FALSE)</f>
        <v>40184959</v>
      </c>
      <c r="Q29" s="11">
        <f>VLOOKUP(B29,MB!B:O,9,FALSE)</f>
        <v>7.61</v>
      </c>
    </row>
    <row r="30" spans="1:17" x14ac:dyDescent="0.3">
      <c r="A30" s="20" t="s">
        <v>0</v>
      </c>
      <c r="B30" s="20">
        <v>902172</v>
      </c>
      <c r="C30" s="21">
        <f>VLOOKUP(B30,'[2]ESGC PORTFOLIO'!B:M,$C$2,FALSE)</f>
        <v>47.442829437102702</v>
      </c>
      <c r="D30" s="21" t="str">
        <f t="shared" si="0"/>
        <v>C</v>
      </c>
      <c r="E30" s="21">
        <f>VLOOKUP(B30,ESG!A:M,$E$2,FALSE)</f>
        <v>89.783618057878797</v>
      </c>
      <c r="F30" s="11" t="b">
        <f t="shared" si="1"/>
        <v>0</v>
      </c>
      <c r="G30" s="13" t="str">
        <f t="shared" si="2"/>
        <v>A</v>
      </c>
      <c r="H30" s="11">
        <f>VLOOKUP(B30,NI!C:P,9,FALSE)</f>
        <v>4444000</v>
      </c>
      <c r="I30" s="11">
        <f>VLOOKUP(B30,EBITDA!B:O,9,FALSE)</f>
        <v>7832000</v>
      </c>
      <c r="J30" s="11">
        <f>VLOOKUP(B30,EQIT!B:O,9,FALSE)</f>
        <v>17575000</v>
      </c>
      <c r="K30" s="11">
        <f>VLOOKUP(B30,DEBT!B:O,9,FALSE)</f>
        <v>6072000</v>
      </c>
      <c r="L30" s="11">
        <f>VLOOKUP(B30,REV!B:O,9,FALSE)</f>
        <v>29904000</v>
      </c>
      <c r="M30" s="11">
        <f>VLOOKUP(B30,RoA!B:O,9,FALSE)</f>
        <v>14.3</v>
      </c>
      <c r="N30" s="11">
        <f>VLOOKUP(B30,RoE!B:O,9,FALSE)</f>
        <v>26.94</v>
      </c>
      <c r="O30" s="11">
        <f>VLOOKUP(B30,ASSET!B:P,9,FALSE)</f>
        <v>33298000</v>
      </c>
      <c r="P30" s="11">
        <f>VLOOKUP(B30,MCAP!B:P,9,FALSE)</f>
        <v>63796460</v>
      </c>
      <c r="Q30" s="11">
        <f>VLOOKUP(B30,MB!B:O,9,FALSE)</f>
        <v>3.68</v>
      </c>
    </row>
    <row r="31" spans="1:17" x14ac:dyDescent="0.3">
      <c r="A31" s="20" t="s">
        <v>1</v>
      </c>
      <c r="B31" s="20">
        <v>916328</v>
      </c>
      <c r="C31" s="21">
        <f>VLOOKUP(B31,'[2]ESGC PORTFOLIO'!B:M,$C$2,FALSE)</f>
        <v>40.0113985655737</v>
      </c>
      <c r="D31" s="21" t="str">
        <f t="shared" si="0"/>
        <v>C</v>
      </c>
      <c r="E31" s="21">
        <f>VLOOKUP(B31,ESG!A:M,$E$2,FALSE)</f>
        <v>79.241547131147499</v>
      </c>
      <c r="F31" s="11" t="b">
        <f t="shared" si="1"/>
        <v>0</v>
      </c>
      <c r="G31" s="13" t="str">
        <f t="shared" si="2"/>
        <v>A</v>
      </c>
      <c r="H31" s="11">
        <f>VLOOKUP(B31,NI!C:P,9,FALSE)</f>
        <v>5962920</v>
      </c>
      <c r="I31" s="11">
        <f>VLOOKUP(B31,EBITDA!B:O,9,FALSE)</f>
        <v>9638224</v>
      </c>
      <c r="J31" s="11">
        <f>VLOOKUP(B31,EQIT!B:O,9,FALSE)</f>
        <v>26720961</v>
      </c>
      <c r="K31" s="11">
        <f>VLOOKUP(B31,DEBT!B:O,9,FALSE)</f>
        <v>19860964</v>
      </c>
      <c r="L31" s="11">
        <f>VLOOKUP(B31,REV!B:O,9,FALSE)</f>
        <v>39873910</v>
      </c>
      <c r="M31" s="11">
        <f>VLOOKUP(B31,RoA!B:O,9,FALSE)</f>
        <v>10.36</v>
      </c>
      <c r="N31" s="11">
        <f>VLOOKUP(B31,RoE!B:O,9,FALSE)</f>
        <v>23.31</v>
      </c>
      <c r="O31" s="11">
        <f>VLOOKUP(B31,ASSET!B:P,9,FALSE)</f>
        <v>64206637</v>
      </c>
      <c r="P31" s="11">
        <f>VLOOKUP(B31,MCAP!B:P,9,FALSE)</f>
        <v>103271721</v>
      </c>
      <c r="Q31" s="11">
        <f>VLOOKUP(B31,MB!B:O,9,FALSE)</f>
        <v>4.0999999999999996</v>
      </c>
    </row>
    <row r="32" spans="1:17" x14ac:dyDescent="0.3">
      <c r="A32" s="20" t="s">
        <v>2</v>
      </c>
      <c r="B32" s="20" t="s">
        <v>350</v>
      </c>
      <c r="C32" s="21">
        <f>VLOOKUP(B32,'[2]ESGC PORTFOLIO'!B:M,$C$2,FALSE)</f>
        <v>49.473394241417402</v>
      </c>
      <c r="D32" s="21" t="str">
        <f t="shared" si="0"/>
        <v>C</v>
      </c>
      <c r="E32" s="21">
        <f>VLOOKUP(B32,ESG!A:M,$E$2,FALSE)</f>
        <v>84.605703211517095</v>
      </c>
      <c r="F32" s="11" t="b">
        <f t="shared" si="1"/>
        <v>0</v>
      </c>
      <c r="G32" s="13" t="str">
        <f t="shared" si="2"/>
        <v>A</v>
      </c>
      <c r="H32" s="11">
        <f>VLOOKUP(B32,NI!C:P,9,FALSE)</f>
        <v>2553510</v>
      </c>
      <c r="I32" s="11">
        <f>VLOOKUP(B32,EBITDA!B:O,9,FALSE)</f>
        <v>4512780</v>
      </c>
      <c r="J32" s="11">
        <f>VLOOKUP(B32,EQIT!B:O,9,FALSE)</f>
        <v>4145833</v>
      </c>
      <c r="K32" s="11">
        <f>VLOOKUP(B32,DEBT!B:O,9,FALSE)</f>
        <v>33</v>
      </c>
      <c r="L32" s="11">
        <f>VLOOKUP(B32,REV!B:O,9,FALSE)</f>
        <v>29777985</v>
      </c>
      <c r="M32" s="11">
        <f>VLOOKUP(B32,RoA!B:O,9,FALSE)</f>
        <v>16.63</v>
      </c>
      <c r="N32" s="11">
        <f>VLOOKUP(B32,RoE!B:O,9,FALSE)</f>
        <v>63.64</v>
      </c>
      <c r="O32" s="11">
        <f>VLOOKUP(B32,ASSET!B:P,9,FALSE)</f>
        <v>15856650</v>
      </c>
      <c r="P32" s="11">
        <f>VLOOKUP(B32,MCAP!B:P,9,FALSE)</f>
        <v>45003917</v>
      </c>
      <c r="Q32" s="11">
        <f>VLOOKUP(B32,MB!B:O,9,FALSE)</f>
        <v>8.7899999999999991</v>
      </c>
    </row>
    <row r="33" spans="1:17" x14ac:dyDescent="0.3">
      <c r="A33" s="20" t="s">
        <v>4</v>
      </c>
      <c r="B33" s="20">
        <v>749382</v>
      </c>
      <c r="C33" s="21">
        <f>VLOOKUP(B33,'[2]ESGC PORTFOLIO'!B:M,$C$2,FALSE)</f>
        <v>48.863831967213102</v>
      </c>
      <c r="D33" s="21" t="str">
        <f t="shared" si="0"/>
        <v>C</v>
      </c>
      <c r="E33" s="21">
        <f>VLOOKUP(B33,ESG!A:M,$E$2,FALSE)</f>
        <v>77.727663934426204</v>
      </c>
      <c r="F33" s="11" t="b">
        <f t="shared" si="1"/>
        <v>0</v>
      </c>
      <c r="G33" s="13" t="str">
        <f t="shared" si="2"/>
        <v>A</v>
      </c>
      <c r="H33" s="11">
        <f>VLOOKUP(B33,NI!C:P,9,FALSE)</f>
        <v>832775</v>
      </c>
      <c r="I33" s="11">
        <f>VLOOKUP(B33,EBITDA!B:O,9,FALSE)</f>
        <v>1486047</v>
      </c>
      <c r="J33" s="11">
        <f>VLOOKUP(B33,EQIT!B:O,9,FALSE)</f>
        <v>6665182</v>
      </c>
      <c r="K33" s="11">
        <f>VLOOKUP(B33,DEBT!B:O,9,FALSE)</f>
        <v>1508155</v>
      </c>
      <c r="L33" s="11">
        <f>VLOOKUP(B33,REV!B:O,9,FALSE)</f>
        <v>4403677</v>
      </c>
      <c r="M33" s="11">
        <f>VLOOKUP(B33,RoA!B:O,9,FALSE)</f>
        <v>9.24</v>
      </c>
      <c r="N33" s="11">
        <f>VLOOKUP(B33,RoE!B:O,9,FALSE)</f>
        <v>13.38</v>
      </c>
      <c r="O33" s="11">
        <f>VLOOKUP(B33,ASSET!B:P,9,FALSE)</f>
        <v>9974523</v>
      </c>
      <c r="P33" s="11">
        <f>VLOOKUP(B33,MCAP!B:P,9,FALSE)</f>
        <v>18618894</v>
      </c>
      <c r="Q33" s="11">
        <f>VLOOKUP(B33,MB!B:O,9,FALSE)</f>
        <v>2.5499999999999998</v>
      </c>
    </row>
    <row r="34" spans="1:17" x14ac:dyDescent="0.3">
      <c r="A34" s="20" t="s">
        <v>6</v>
      </c>
      <c r="B34" s="20">
        <v>936365</v>
      </c>
      <c r="C34" s="21">
        <f>VLOOKUP(B34,'[2]ESGC PORTFOLIO'!B:M,$C$2,FALSE)</f>
        <v>43.250636237440503</v>
      </c>
      <c r="D34" s="21" t="str">
        <f t="shared" si="0"/>
        <v>C</v>
      </c>
      <c r="E34" s="21">
        <f>VLOOKUP(B34,ESG!A:M,$E$2,FALSE)</f>
        <v>76.2862187114401</v>
      </c>
      <c r="F34" s="11" t="b">
        <f t="shared" si="1"/>
        <v>0</v>
      </c>
      <c r="G34" s="13" t="str">
        <f t="shared" si="2"/>
        <v>A</v>
      </c>
      <c r="H34" s="11">
        <f>VLOOKUP(B34,NI!C:P,9,FALSE)</f>
        <v>-1183000</v>
      </c>
      <c r="I34" s="11">
        <f>VLOOKUP(B34,EBITDA!B:O,9,FALSE)</f>
        <v>-782000</v>
      </c>
      <c r="J34" s="11">
        <f>VLOOKUP(B34,EQIT!B:O,9,FALSE)</f>
        <v>538000</v>
      </c>
      <c r="K34" s="11">
        <f>VLOOKUP(B34,DEBT!B:O,9,FALSE)</f>
        <v>2042000</v>
      </c>
      <c r="L34" s="11">
        <f>VLOOKUP(B34,REV!B:O,9,FALSE)</f>
        <v>5422000</v>
      </c>
      <c r="M34" s="11">
        <f>VLOOKUP(B34,RoA!B:O,9,FALSE)</f>
        <v>-23.93</v>
      </c>
      <c r="N34" s="11">
        <f>VLOOKUP(B34,RoE!B:O,9,FALSE)</f>
        <v>-111.18</v>
      </c>
      <c r="O34" s="11">
        <f>VLOOKUP(B34,ASSET!B:P,9,FALSE)</f>
        <v>3984000</v>
      </c>
      <c r="P34" s="11">
        <f>VLOOKUP(B34,MCAP!B:P,9,FALSE)</f>
        <v>1711200</v>
      </c>
      <c r="Q34" s="11">
        <f>VLOOKUP(B34,MB!B:O,9,FALSE)</f>
        <v>4.72</v>
      </c>
    </row>
    <row r="35" spans="1:17" x14ac:dyDescent="0.3">
      <c r="A35" s="20" t="s">
        <v>15</v>
      </c>
      <c r="B35" s="20">
        <v>322677</v>
      </c>
      <c r="C35" s="21">
        <f>VLOOKUP(B35,'[2]ESGC PORTFOLIO'!B:M,$C$2,FALSE)</f>
        <v>45.864415433490997</v>
      </c>
      <c r="D35" s="21" t="str">
        <f t="shared" si="0"/>
        <v>C</v>
      </c>
      <c r="E35" s="21">
        <f>VLOOKUP(B35,ESG!A:M,$E$2,FALSE)</f>
        <v>87.701985229398105</v>
      </c>
      <c r="F35" s="11" t="b">
        <f t="shared" si="1"/>
        <v>0</v>
      </c>
      <c r="G35" s="13" t="str">
        <f t="shared" si="2"/>
        <v>A</v>
      </c>
      <c r="H35" s="11">
        <f>VLOOKUP(B35,NI!C:P,9,FALSE)</f>
        <v>2306000</v>
      </c>
      <c r="I35" s="11">
        <f>VLOOKUP(B35,EBITDA!B:O,9,FALSE)</f>
        <v>3719000</v>
      </c>
      <c r="J35" s="11">
        <f>VLOOKUP(B35,EQIT!B:O,9,FALSE)</f>
        <v>17746000</v>
      </c>
      <c r="K35" s="11">
        <f>VLOOKUP(B35,DEBT!B:O,9,FALSE)</f>
        <v>6057000</v>
      </c>
      <c r="L35" s="11">
        <f>VLOOKUP(B35,REV!B:O,9,FALSE)</f>
        <v>33200000</v>
      </c>
      <c r="M35" s="11">
        <f>VLOOKUP(B35,RoA!B:O,9,FALSE)</f>
        <v>2.0299999999999998</v>
      </c>
      <c r="N35" s="11">
        <f>VLOOKUP(B35,RoE!B:O,9,FALSE)</f>
        <v>13.31</v>
      </c>
      <c r="O35" s="11">
        <f>VLOOKUP(B35,ASSET!B:P,9,FALSE)</f>
        <v>126947000</v>
      </c>
      <c r="P35" s="11">
        <f>VLOOKUP(B35,MCAP!B:P,9,FALSE)</f>
        <v>19241430</v>
      </c>
      <c r="Q35" s="11">
        <f>VLOOKUP(B35,MB!B:O,9,FALSE)</f>
        <v>1.0900000000000001</v>
      </c>
    </row>
    <row r="36" spans="1:17" x14ac:dyDescent="0.3">
      <c r="A36" s="20" t="s">
        <v>34</v>
      </c>
      <c r="B36" s="20">
        <v>905296</v>
      </c>
      <c r="C36" s="21">
        <f>VLOOKUP(B36,'[2]ESGC PORTFOLIO'!B:M,$C$2,FALSE)</f>
        <v>45.504442644984998</v>
      </c>
      <c r="D36" s="21" t="str">
        <f t="shared" si="0"/>
        <v>C</v>
      </c>
      <c r="E36" s="21">
        <f>VLOOKUP(B36,ESG!A:M,$E$2,FALSE)</f>
        <v>80.793831526529104</v>
      </c>
      <c r="F36" s="11" t="b">
        <f t="shared" si="1"/>
        <v>0</v>
      </c>
      <c r="G36" s="13" t="str">
        <f t="shared" si="2"/>
        <v>A</v>
      </c>
      <c r="H36" s="11">
        <f>VLOOKUP(B36,NI!C:P,9,FALSE)</f>
        <v>109000</v>
      </c>
      <c r="I36" s="11">
        <f>VLOOKUP(B36,EBITDA!B:O,9,FALSE)</f>
        <v>833000</v>
      </c>
      <c r="J36" s="11">
        <f>VLOOKUP(B36,EQIT!B:O,9,FALSE)</f>
        <v>7235000</v>
      </c>
      <c r="K36" s="11">
        <f>VLOOKUP(B36,DEBT!B:O,9,FALSE)</f>
        <v>1946000</v>
      </c>
      <c r="L36" s="11">
        <f>VLOOKUP(B36,REV!B:O,9,FALSE)</f>
        <v>8719000</v>
      </c>
      <c r="M36" s="11">
        <f>VLOOKUP(B36,RoA!B:O,9,FALSE)</f>
        <v>1.32</v>
      </c>
      <c r="N36" s="11">
        <f>VLOOKUP(B36,RoE!B:O,9,FALSE)</f>
        <v>1.36</v>
      </c>
      <c r="O36" s="11">
        <f>VLOOKUP(B36,ASSET!B:P,9,FALSE)</f>
        <v>12051000</v>
      </c>
      <c r="P36" s="11">
        <f>VLOOKUP(B36,MCAP!B:P,9,FALSE)</f>
        <v>13693680</v>
      </c>
      <c r="Q36" s="11">
        <f>VLOOKUP(B36,MB!B:O,9,FALSE)</f>
        <v>1.96</v>
      </c>
    </row>
    <row r="37" spans="1:17" x14ac:dyDescent="0.3">
      <c r="A37" s="20" t="s">
        <v>36</v>
      </c>
      <c r="B37" s="20">
        <v>905113</v>
      </c>
      <c r="C37" s="21">
        <f>VLOOKUP(B37,'[2]ESGC PORTFOLIO'!B:M,$C$2,FALSE)</f>
        <v>42.558784952331102</v>
      </c>
      <c r="D37" s="21" t="str">
        <f t="shared" si="0"/>
        <v>C</v>
      </c>
      <c r="E37" s="21">
        <f>VLOOKUP(B37,ESG!A:M,$E$2,FALSE)</f>
        <v>81.394165649343094</v>
      </c>
      <c r="F37" s="11" t="b">
        <f t="shared" si="1"/>
        <v>0</v>
      </c>
      <c r="G37" s="13" t="str">
        <f t="shared" si="2"/>
        <v>A</v>
      </c>
      <c r="H37" s="11">
        <f>VLOOKUP(B37,NI!C:P,9,FALSE)</f>
        <v>189000</v>
      </c>
      <c r="I37" s="11">
        <f>VLOOKUP(B37,EBITDA!B:O,9,FALSE)</f>
        <v>2304000</v>
      </c>
      <c r="J37" s="11">
        <f>VLOOKUP(B37,EQIT!B:O,9,FALSE)</f>
        <v>13144000</v>
      </c>
      <c r="K37" s="11">
        <f>VLOOKUP(B37,DEBT!B:O,9,FALSE)</f>
        <v>8829000</v>
      </c>
      <c r="L37" s="11">
        <f>VLOOKUP(B37,REV!B:O,9,FALSE)</f>
        <v>23718000</v>
      </c>
      <c r="M37" s="11">
        <f>VLOOKUP(B37,RoA!B:O,9,FALSE)</f>
        <v>1.4</v>
      </c>
      <c r="N37" s="11">
        <f>VLOOKUP(B37,RoE!B:O,9,FALSE)</f>
        <v>1.4</v>
      </c>
      <c r="O37" s="11">
        <f>VLOOKUP(B37,ASSET!B:P,9,FALSE)</f>
        <v>36389000</v>
      </c>
      <c r="P37" s="11">
        <f>VLOOKUP(B37,MCAP!B:P,9,FALSE)</f>
        <v>9263400</v>
      </c>
      <c r="Q37" s="11">
        <f>VLOOKUP(B37,MB!B:O,9,FALSE)</f>
        <v>0.75</v>
      </c>
    </row>
    <row r="38" spans="1:17" x14ac:dyDescent="0.3">
      <c r="A38" s="20" t="s">
        <v>43</v>
      </c>
      <c r="B38" s="20">
        <v>921161</v>
      </c>
      <c r="C38" s="21">
        <f>VLOOKUP(B38,'[2]ESGC PORTFOLIO'!B:M,$C$2,FALSE)</f>
        <v>49.810182186234798</v>
      </c>
      <c r="D38" s="21" t="str">
        <f t="shared" si="0"/>
        <v>C</v>
      </c>
      <c r="E38" s="21">
        <f>VLOOKUP(B38,ESG!A:M,$E$2,FALSE)</f>
        <v>82.420364372469606</v>
      </c>
      <c r="F38" s="11" t="b">
        <f t="shared" si="1"/>
        <v>0</v>
      </c>
      <c r="G38" s="13" t="str">
        <f t="shared" si="2"/>
        <v>A</v>
      </c>
      <c r="H38" s="11">
        <f>VLOOKUP(B38,NI!C:P,9,FALSE)</f>
        <v>215400</v>
      </c>
      <c r="I38" s="11">
        <f>VLOOKUP(B38,EBITDA!B:O,9,FALSE)</f>
        <v>548900</v>
      </c>
      <c r="J38" s="11">
        <f>VLOOKUP(B38,EQIT!B:O,9,FALSE)</f>
        <v>1580900</v>
      </c>
      <c r="K38" s="11">
        <f>VLOOKUP(B38,DEBT!B:O,9,FALSE)</f>
        <v>1222400</v>
      </c>
      <c r="L38" s="11">
        <f>VLOOKUP(B38,REV!B:O,9,FALSE)</f>
        <v>6035600</v>
      </c>
      <c r="M38" s="11">
        <f>VLOOKUP(B38,RoA!B:O,9,FALSE)</f>
        <v>5.58</v>
      </c>
      <c r="N38" s="11">
        <f>VLOOKUP(B38,RoE!B:O,9,FALSE)</f>
        <v>13.3</v>
      </c>
      <c r="O38" s="11">
        <f>VLOOKUP(B38,ASSET!B:P,9,FALSE)</f>
        <v>4773700</v>
      </c>
      <c r="P38" s="11">
        <f>VLOOKUP(B38,MCAP!B:P,9,FALSE)</f>
        <v>3489048</v>
      </c>
      <c r="Q38" s="11">
        <f>VLOOKUP(B38,MB!B:O,9,FALSE)</f>
        <v>1.98</v>
      </c>
    </row>
    <row r="39" spans="1:17" x14ac:dyDescent="0.3">
      <c r="A39" s="20" t="s">
        <v>66</v>
      </c>
      <c r="B39" s="20">
        <v>902224</v>
      </c>
      <c r="C39" s="21">
        <f>VLOOKUP(B39,'[2]ESGC PORTFOLIO'!B:M,$C$2,FALSE)</f>
        <v>42.103494658608597</v>
      </c>
      <c r="D39" s="21" t="str">
        <f t="shared" si="0"/>
        <v>C</v>
      </c>
      <c r="E39" s="21">
        <f>VLOOKUP(B39,ESG!A:M,$E$2,FALSE)</f>
        <v>80.399882718232504</v>
      </c>
      <c r="F39" s="11" t="b">
        <f t="shared" si="1"/>
        <v>0</v>
      </c>
      <c r="G39" s="13" t="str">
        <f t="shared" si="2"/>
        <v>A</v>
      </c>
      <c r="H39" s="11">
        <f>VLOOKUP(B39,NI!C:P,9,FALSE)</f>
        <v>5681000</v>
      </c>
      <c r="I39" s="11">
        <f>VLOOKUP(B39,EBITDA!B:O,9,FALSE)</f>
        <v>12312000</v>
      </c>
      <c r="J39" s="11">
        <f>VLOOKUP(B39,EQIT!B:O,9,FALSE)</f>
        <v>17532000</v>
      </c>
      <c r="K39" s="11">
        <f>VLOOKUP(B39,DEBT!B:O,9,FALSE)</f>
        <v>40143000</v>
      </c>
      <c r="L39" s="11">
        <f>VLOOKUP(B39,REV!B:O,9,FALSE)</f>
        <v>65875000</v>
      </c>
      <c r="M39" s="11">
        <f>VLOOKUP(B39,RoA!B:O,9,FALSE)</f>
        <v>7.8</v>
      </c>
      <c r="N39" s="11">
        <f>VLOOKUP(B39,RoE!B:O,9,FALSE)</f>
        <v>37.36</v>
      </c>
      <c r="O39" s="11">
        <f>VLOOKUP(B39,ASSET!B:P,9,FALSE)</f>
        <v>87345000</v>
      </c>
      <c r="P39" s="11">
        <f>VLOOKUP(B39,MCAP!B:P,9,FALSE)</f>
        <v>58697913</v>
      </c>
      <c r="Q39" s="11">
        <f>VLOOKUP(B39,MB!B:O,9,FALSE)</f>
        <v>3.45</v>
      </c>
    </row>
    <row r="40" spans="1:17" x14ac:dyDescent="0.3">
      <c r="A40" s="20" t="s">
        <v>67</v>
      </c>
      <c r="B40" s="20" t="s">
        <v>356</v>
      </c>
      <c r="C40" s="21">
        <f>VLOOKUP(B40,'[2]ESGC PORTFOLIO'!B:M,$C$2,FALSE)</f>
        <v>44.027599897540902</v>
      </c>
      <c r="D40" s="21" t="str">
        <f t="shared" si="0"/>
        <v>C</v>
      </c>
      <c r="E40" s="21">
        <f>VLOOKUP(B40,ESG!A:M,$E$2,FALSE)</f>
        <v>84.539574795081904</v>
      </c>
      <c r="F40" s="11" t="b">
        <f t="shared" si="1"/>
        <v>0</v>
      </c>
      <c r="G40" s="13" t="str">
        <f t="shared" si="2"/>
        <v>A</v>
      </c>
      <c r="H40" s="11">
        <f>VLOOKUP(B40,NI!C:P,9,FALSE)</f>
        <v>315555</v>
      </c>
      <c r="I40" s="11">
        <f>VLOOKUP(B40,EBITDA!B:O,9,FALSE)</f>
        <v>774722</v>
      </c>
      <c r="J40" s="11">
        <f>VLOOKUP(B40,EQIT!B:O,9,FALSE)</f>
        <v>1539211</v>
      </c>
      <c r="K40" s="11">
        <f>VLOOKUP(B40,DEBT!B:O,9,FALSE)</f>
        <v>3751436</v>
      </c>
      <c r="L40" s="11">
        <f>VLOOKUP(B40,REV!B:O,9,FALSE)</f>
        <v>6514099</v>
      </c>
      <c r="M40" s="11">
        <f>VLOOKUP(B40,RoA!B:O,9,FALSE)</f>
        <v>5.71</v>
      </c>
      <c r="N40" s="11">
        <f>VLOOKUP(B40,RoE!B:O,9,FALSE)</f>
        <v>23.46</v>
      </c>
      <c r="O40" s="11">
        <f>VLOOKUP(B40,ASSET!B:P,9,FALSE)</f>
        <v>7809542</v>
      </c>
      <c r="P40" s="11">
        <f>VLOOKUP(B40,MCAP!B:P,9,FALSE)</f>
        <v>6568636</v>
      </c>
      <c r="Q40" s="11">
        <f>VLOOKUP(B40,MB!B:O,9,FALSE)</f>
        <v>4.1399999999999997</v>
      </c>
    </row>
    <row r="41" spans="1:17" x14ac:dyDescent="0.3">
      <c r="A41" s="20" t="s">
        <v>73</v>
      </c>
      <c r="B41" s="20">
        <v>905024</v>
      </c>
      <c r="C41" s="21">
        <f>VLOOKUP(B41,'[2]ESGC PORTFOLIO'!B:M,$C$2,FALSE)</f>
        <v>43.789128477396901</v>
      </c>
      <c r="D41" s="21" t="str">
        <f t="shared" si="0"/>
        <v>C</v>
      </c>
      <c r="E41" s="21">
        <f>VLOOKUP(B41,ESG!A:M,$E$2,FALSE)</f>
        <v>86.315630692167503</v>
      </c>
      <c r="F41" s="11" t="b">
        <f t="shared" si="1"/>
        <v>0</v>
      </c>
      <c r="G41" s="13" t="str">
        <f t="shared" si="2"/>
        <v>A</v>
      </c>
      <c r="H41" s="11">
        <f>VLOOKUP(B41,NI!C:P,9,FALSE)</f>
        <v>26179000</v>
      </c>
      <c r="I41" s="11">
        <f>VLOOKUP(B41,EBITDA!B:O,9,FALSE)</f>
        <v>52856000</v>
      </c>
      <c r="J41" s="11">
        <f>VLOOKUP(B41,EQIT!B:O,9,FALSE)</f>
        <v>136524000</v>
      </c>
      <c r="K41" s="11">
        <f>VLOOKUP(B41,DEBT!B:O,9,FALSE)</f>
        <v>12192000</v>
      </c>
      <c r="L41" s="11">
        <f>VLOOKUP(B41,REV!B:O,9,FALSE)</f>
        <v>222629000</v>
      </c>
      <c r="M41" s="11">
        <f>VLOOKUP(B41,RoA!B:O,9,FALSE)</f>
        <v>11.94</v>
      </c>
      <c r="N41" s="11">
        <f>VLOOKUP(B41,RoE!B:O,9,FALSE)</f>
        <v>20.3</v>
      </c>
      <c r="O41" s="11">
        <f>VLOOKUP(B41,ASSET!B:P,9,FALSE)</f>
        <v>230320000</v>
      </c>
      <c r="P41" s="11">
        <f>VLOOKUP(B41,MCAP!B:P,9,FALSE)</f>
        <v>210515910</v>
      </c>
      <c r="Q41" s="11">
        <f>VLOOKUP(B41,MB!B:O,9,FALSE)</f>
        <v>1.69</v>
      </c>
    </row>
    <row r="42" spans="1:17" x14ac:dyDescent="0.3">
      <c r="A42" s="20" t="s">
        <v>80</v>
      </c>
      <c r="B42" s="20">
        <v>741344</v>
      </c>
      <c r="C42" s="21">
        <f>VLOOKUP(B42,'[2]ESGC PORTFOLIO'!B:M,$C$2,FALSE)</f>
        <v>40.457966188524502</v>
      </c>
      <c r="D42" s="21" t="str">
        <f t="shared" si="0"/>
        <v>C</v>
      </c>
      <c r="E42" s="21">
        <f>VLOOKUP(B42,ESG!A:M,$E$2,FALSE)</f>
        <v>80.1094807641459</v>
      </c>
      <c r="F42" s="11" t="b">
        <f t="shared" si="1"/>
        <v>0</v>
      </c>
      <c r="G42" s="13" t="str">
        <f t="shared" si="2"/>
        <v>A</v>
      </c>
      <c r="H42" s="11">
        <f>VLOOKUP(B42,NI!C:P,9,FALSE)</f>
        <v>7350000</v>
      </c>
      <c r="I42" s="11">
        <f>VLOOKUP(B42,EBITDA!B:O,9,FALSE)</f>
        <v>18775000</v>
      </c>
      <c r="J42" s="11">
        <f>VLOOKUP(B42,EQIT!B:O,9,FALSE)</f>
        <v>186487000</v>
      </c>
      <c r="K42" s="11">
        <f>VLOOKUP(B42,DEBT!B:O,9,FALSE)</f>
        <v>474825000</v>
      </c>
      <c r="L42" s="11">
        <f>VLOOKUP(B42,REV!B:O,9,FALSE)</f>
        <v>98290000</v>
      </c>
      <c r="M42" s="11">
        <f>VLOOKUP(B42,RoA!B:O,9,FALSE)</f>
        <v>0.72</v>
      </c>
      <c r="N42" s="11">
        <f>VLOOKUP(B42,RoE!B:O,9,FALSE)</f>
        <v>4.04</v>
      </c>
      <c r="O42" s="11">
        <f>VLOOKUP(B42,ASSET!B:P,9,FALSE)</f>
        <v>1864660000</v>
      </c>
      <c r="P42" s="11">
        <f>VLOOKUP(B42,MCAP!B:P,9,FALSE)</f>
        <v>119822647</v>
      </c>
      <c r="Q42" s="11">
        <f>VLOOKUP(B42,MB!B:O,9,FALSE)</f>
        <v>0.53</v>
      </c>
    </row>
    <row r="43" spans="1:17" x14ac:dyDescent="0.3">
      <c r="A43" s="20" t="s">
        <v>85</v>
      </c>
      <c r="B43" s="20">
        <v>904282</v>
      </c>
      <c r="C43" s="21">
        <f>VLOOKUP(B43,'[2]ESGC PORTFOLIO'!B:M,$C$2,FALSE)</f>
        <v>39.700474429793303</v>
      </c>
      <c r="D43" s="21" t="str">
        <f t="shared" si="0"/>
        <v>C</v>
      </c>
      <c r="E43" s="21">
        <f>VLOOKUP(B43,ESG!A:M,$E$2,FALSE)</f>
        <v>76.140079294369201</v>
      </c>
      <c r="F43" s="11" t="b">
        <f t="shared" si="1"/>
        <v>0</v>
      </c>
      <c r="G43" s="13" t="str">
        <f t="shared" si="2"/>
        <v>A</v>
      </c>
      <c r="H43" s="11">
        <f>VLOOKUP(B43,NI!C:P,9,FALSE)</f>
        <v>9019000</v>
      </c>
      <c r="I43" s="11">
        <f>VLOOKUP(B43,EBITDA!B:O,9,FALSE)</f>
        <v>13404000</v>
      </c>
      <c r="J43" s="11">
        <f>VLOOKUP(B43,EQIT!B:O,9,FALSE)</f>
        <v>32790000</v>
      </c>
      <c r="K43" s="11">
        <f>VLOOKUP(B43,DEBT!B:O,9,FALSE)</f>
        <v>32610000</v>
      </c>
      <c r="L43" s="11">
        <f>VLOOKUP(B43,REV!B:O,9,FALSE)</f>
        <v>48022000</v>
      </c>
      <c r="M43" s="11">
        <f>VLOOKUP(B43,RoA!B:O,9,FALSE)</f>
        <v>11.24</v>
      </c>
      <c r="N43" s="11">
        <f>VLOOKUP(B43,RoE!B:O,9,FALSE)</f>
        <v>28</v>
      </c>
      <c r="O43" s="11">
        <f>VLOOKUP(B43,ASSET!B:P,9,FALSE)</f>
        <v>85771000</v>
      </c>
      <c r="P43" s="11">
        <f>VLOOKUP(B43,MCAP!B:P,9,FALSE)</f>
        <v>162001250</v>
      </c>
      <c r="Q43" s="11">
        <f>VLOOKUP(B43,MB!B:O,9,FALSE)</f>
        <v>5.31</v>
      </c>
    </row>
    <row r="44" spans="1:17" x14ac:dyDescent="0.3">
      <c r="A44" s="20" t="s">
        <v>89</v>
      </c>
      <c r="B44" s="20">
        <v>929814</v>
      </c>
      <c r="C44" s="21">
        <f>VLOOKUP(B44,'[2]ESGC PORTFOLIO'!B:M,$C$2,FALSE)</f>
        <v>45.901157356749401</v>
      </c>
      <c r="D44" s="21" t="str">
        <f t="shared" si="0"/>
        <v>C</v>
      </c>
      <c r="E44" s="21">
        <f>VLOOKUP(B44,ESG!A:M,$E$2,FALSE)</f>
        <v>79.640152551336698</v>
      </c>
      <c r="F44" s="11" t="b">
        <f t="shared" si="1"/>
        <v>0</v>
      </c>
      <c r="G44" s="13" t="str">
        <f t="shared" si="2"/>
        <v>A</v>
      </c>
      <c r="H44" s="11">
        <f>VLOOKUP(B44,NI!C:P,9,FALSE)</f>
        <v>466400</v>
      </c>
      <c r="I44" s="11">
        <f>VLOOKUP(B44,EBITDA!B:O,9,FALSE)</f>
        <v>1205000</v>
      </c>
      <c r="J44" s="11">
        <f>VLOOKUP(B44,EQIT!B:O,9,FALSE)</f>
        <v>4439500</v>
      </c>
      <c r="K44" s="11">
        <f>VLOOKUP(B44,DEBT!B:O,9,FALSE)</f>
        <v>2936700</v>
      </c>
      <c r="L44" s="11">
        <f>VLOOKUP(B44,REV!B:O,9,FALSE)</f>
        <v>13269000</v>
      </c>
      <c r="M44" s="11">
        <f>VLOOKUP(B44,RoA!B:O,9,FALSE)</f>
        <v>5.27</v>
      </c>
      <c r="N44" s="11">
        <f>VLOOKUP(B44,RoE!B:O,9,FALSE)</f>
        <v>10.24</v>
      </c>
      <c r="O44" s="11">
        <f>VLOOKUP(B44,ASSET!B:P,9,FALSE)</f>
        <v>11441900</v>
      </c>
      <c r="P44" s="11">
        <f>VLOOKUP(B44,MCAP!B:P,9,FALSE)</f>
        <v>12024567</v>
      </c>
      <c r="Q44" s="11">
        <f>VLOOKUP(B44,MB!B:O,9,FALSE)</f>
        <v>2.1</v>
      </c>
    </row>
    <row r="45" spans="1:17" x14ac:dyDescent="0.3">
      <c r="A45" s="20" t="s">
        <v>90</v>
      </c>
      <c r="B45" s="20">
        <v>901666</v>
      </c>
      <c r="C45" s="21">
        <f>VLOOKUP(B45,'[2]ESGC PORTFOLIO'!B:M,$C$2,FALSE)</f>
        <v>47.350010090660703</v>
      </c>
      <c r="D45" s="21" t="str">
        <f t="shared" si="0"/>
        <v>C</v>
      </c>
      <c r="E45" s="21">
        <f>VLOOKUP(B45,ESG!A:M,$E$2,FALSE)</f>
        <v>88.639414120715301</v>
      </c>
      <c r="F45" s="11" t="b">
        <f t="shared" si="1"/>
        <v>0</v>
      </c>
      <c r="G45" s="13" t="str">
        <f t="shared" si="2"/>
        <v>A</v>
      </c>
      <c r="H45" s="11">
        <f>VLOOKUP(B45,NI!C:P,9,FALSE)</f>
        <v>8428000</v>
      </c>
      <c r="I45" s="11">
        <f>VLOOKUP(B45,EBITDA!B:O,9,FALSE)</f>
        <v>20801000</v>
      </c>
      <c r="J45" s="11">
        <f>VLOOKUP(B45,EQIT!B:O,9,FALSE)</f>
        <v>47987000</v>
      </c>
      <c r="K45" s="11">
        <f>VLOOKUP(B45,DEBT!B:O,9,FALSE)</f>
        <v>22497000</v>
      </c>
      <c r="L45" s="11">
        <f>VLOOKUP(B45,REV!B:O,9,FALSE)</f>
        <v>58258000</v>
      </c>
      <c r="M45" s="11">
        <f>VLOOKUP(B45,RoA!B:O,9,FALSE)</f>
        <v>6.59</v>
      </c>
      <c r="N45" s="11">
        <f>VLOOKUP(B45,RoE!B:O,9,FALSE)</f>
        <v>14.89</v>
      </c>
      <c r="O45" s="11">
        <f>VLOOKUP(B45,ASSET!B:P,9,FALSE)</f>
        <v>116922000</v>
      </c>
      <c r="P45" s="11">
        <f>VLOOKUP(B45,MCAP!B:P,9,FALSE)</f>
        <v>70748802</v>
      </c>
      <c r="Q45" s="11">
        <f>VLOOKUP(B45,MB!B:O,9,FALSE)</f>
        <v>1.46</v>
      </c>
    </row>
    <row r="46" spans="1:17" x14ac:dyDescent="0.3">
      <c r="A46" s="20" t="s">
        <v>98</v>
      </c>
      <c r="B46" s="20">
        <v>905966</v>
      </c>
      <c r="C46" s="21">
        <f>VLOOKUP(B46,'[2]ESGC PORTFOLIO'!B:M,$C$2,FALSE)</f>
        <v>46.698949246629603</v>
      </c>
      <c r="D46" s="21" t="str">
        <f t="shared" si="0"/>
        <v>C</v>
      </c>
      <c r="E46" s="21">
        <f>VLOOKUP(B46,ESG!A:M,$E$2,FALSE)</f>
        <v>82.830888183980903</v>
      </c>
      <c r="F46" s="11" t="b">
        <f t="shared" si="1"/>
        <v>0</v>
      </c>
      <c r="G46" s="13" t="str">
        <f t="shared" si="2"/>
        <v>A</v>
      </c>
      <c r="H46" s="11">
        <f>VLOOKUP(B46,NI!C:P,9,FALSE)</f>
        <v>1645000</v>
      </c>
      <c r="I46" s="11">
        <f>VLOOKUP(B46,EBITDA!B:O,9,FALSE)</f>
        <v>2280000</v>
      </c>
      <c r="J46" s="11">
        <f>VLOOKUP(B46,EQIT!B:O,9,FALSE)</f>
        <v>6603000</v>
      </c>
      <c r="K46" s="11">
        <f>VLOOKUP(B46,DEBT!B:O,9,FALSE)</f>
        <v>775000</v>
      </c>
      <c r="L46" s="11">
        <f>VLOOKUP(B46,REV!B:O,9,FALSE)</f>
        <v>17334000</v>
      </c>
      <c r="M46" s="11">
        <f>VLOOKUP(B46,RoA!B:O,9,FALSE)</f>
        <v>13.86</v>
      </c>
      <c r="N46" s="11">
        <f>VLOOKUP(B46,RoE!B:O,9,FALSE)</f>
        <v>27.2</v>
      </c>
      <c r="O46" s="11">
        <f>VLOOKUP(B46,ASSET!B:P,9,FALSE)</f>
        <v>12371000</v>
      </c>
      <c r="P46" s="11">
        <f>VLOOKUP(B46,MCAP!B:P,9,FALSE)</f>
        <v>20402305</v>
      </c>
      <c r="Q46" s="11">
        <f>VLOOKUP(B46,MB!B:O,9,FALSE)</f>
        <v>2.8</v>
      </c>
    </row>
    <row r="47" spans="1:17" x14ac:dyDescent="0.3">
      <c r="A47" s="20" t="s">
        <v>99</v>
      </c>
      <c r="B47" s="20">
        <v>912635</v>
      </c>
      <c r="C47" s="21">
        <f>VLOOKUP(B47,'[2]ESGC PORTFOLIO'!B:M,$C$2,FALSE)</f>
        <v>43.381371670081897</v>
      </c>
      <c r="D47" s="21" t="str">
        <f t="shared" si="0"/>
        <v>C</v>
      </c>
      <c r="E47" s="21">
        <f>VLOOKUP(B47,ESG!A:M,$E$2,FALSE)</f>
        <v>85.981493340163894</v>
      </c>
      <c r="F47" s="11" t="b">
        <f t="shared" si="1"/>
        <v>0</v>
      </c>
      <c r="G47" s="13" t="str">
        <f t="shared" si="2"/>
        <v>A</v>
      </c>
      <c r="H47" s="11">
        <f>VLOOKUP(B47,NI!C:P,9,FALSE)</f>
        <v>3877000</v>
      </c>
      <c r="I47" s="11">
        <f>VLOOKUP(B47,EBITDA!B:O,9,FALSE)</f>
        <v>9156000</v>
      </c>
      <c r="J47" s="11">
        <f>VLOOKUP(B47,EQIT!B:O,9,FALSE)</f>
        <v>37704000</v>
      </c>
      <c r="K47" s="11">
        <f>VLOOKUP(B47,DEBT!B:O,9,FALSE)</f>
        <v>9828000</v>
      </c>
      <c r="L47" s="11">
        <f>VLOOKUP(B47,REV!B:O,9,FALSE)</f>
        <v>123133000</v>
      </c>
      <c r="M47" s="11">
        <f>VLOOKUP(B47,RoA!B:O,9,FALSE)</f>
        <v>6.5</v>
      </c>
      <c r="N47" s="11">
        <f>VLOOKUP(B47,RoE!B:O,9,FALSE)</f>
        <v>10.24</v>
      </c>
      <c r="O47" s="11">
        <f>VLOOKUP(B47,ASSET!B:P,9,FALSE)</f>
        <v>65912000</v>
      </c>
      <c r="P47" s="11">
        <f>VLOOKUP(B47,MCAP!B:P,9,FALSE)</f>
        <v>59518850</v>
      </c>
      <c r="Q47" s="11">
        <f>VLOOKUP(B47,MB!B:O,9,FALSE)</f>
        <v>1.61</v>
      </c>
    </row>
    <row r="48" spans="1:17" x14ac:dyDescent="0.3">
      <c r="A48" s="20" t="s">
        <v>123</v>
      </c>
      <c r="B48" s="20">
        <v>921290</v>
      </c>
      <c r="C48" s="21">
        <f>VLOOKUP(B48,'[2]ESGC PORTFOLIO'!B:M,$C$2,FALSE)</f>
        <v>49.276094603825101</v>
      </c>
      <c r="D48" s="21" t="str">
        <f t="shared" si="0"/>
        <v>C</v>
      </c>
      <c r="E48" s="21">
        <f>VLOOKUP(B48,ESG!A:M,$E$2,FALSE)</f>
        <v>75.218855874316901</v>
      </c>
      <c r="F48" s="11" t="b">
        <f t="shared" si="1"/>
        <v>0</v>
      </c>
      <c r="G48" s="13" t="str">
        <f t="shared" si="2"/>
        <v>A</v>
      </c>
      <c r="H48" s="11">
        <f>VLOOKUP(B48,NI!C:P,9,FALSE)</f>
        <v>4088600</v>
      </c>
      <c r="I48" s="11">
        <f>VLOOKUP(B48,EBITDA!B:O,9,FALSE)</f>
        <v>7048200</v>
      </c>
      <c r="J48" s="11">
        <f>VLOOKUP(B48,EQIT!B:O,9,FALSE)</f>
        <v>14765200</v>
      </c>
      <c r="K48" s="11">
        <f>VLOOKUP(B48,DEBT!B:O,9,FALSE)</f>
        <v>5531300</v>
      </c>
      <c r="L48" s="11">
        <f>VLOOKUP(B48,REV!B:O,9,FALSE)</f>
        <v>22603400</v>
      </c>
      <c r="M48" s="11">
        <f>VLOOKUP(B48,RoA!B:O,9,FALSE)</f>
        <v>12.35</v>
      </c>
      <c r="N48" s="11">
        <f>VLOOKUP(B48,RoE!B:O,9,FALSE)</f>
        <v>28.89</v>
      </c>
      <c r="O48" s="11">
        <f>VLOOKUP(B48,ASSET!B:P,9,FALSE)</f>
        <v>34398900</v>
      </c>
      <c r="P48" s="11">
        <f>VLOOKUP(B48,MCAP!B:P,9,FALSE)</f>
        <v>56404473</v>
      </c>
      <c r="Q48" s="11">
        <f>VLOOKUP(B48,MB!B:O,9,FALSE)</f>
        <v>3.7</v>
      </c>
    </row>
    <row r="49" spans="1:17" x14ac:dyDescent="0.3">
      <c r="A49" s="20" t="s">
        <v>134</v>
      </c>
      <c r="B49" s="20">
        <v>905039</v>
      </c>
      <c r="C49" s="21">
        <f>VLOOKUP(B49,'[2]ESGC PORTFOLIO'!B:M,$C$2,FALSE)</f>
        <v>42.247496072270202</v>
      </c>
      <c r="D49" s="21" t="str">
        <f t="shared" si="0"/>
        <v>C</v>
      </c>
      <c r="E49" s="21">
        <f>VLOOKUP(B49,ESG!A:M,$E$2,FALSE)</f>
        <v>82.753698612202101</v>
      </c>
      <c r="F49" s="11" t="b">
        <f t="shared" si="1"/>
        <v>0</v>
      </c>
      <c r="G49" s="13" t="str">
        <f t="shared" si="2"/>
        <v>A</v>
      </c>
      <c r="H49" s="11">
        <f>VLOOKUP(B49,NI!C:P,9,FALSE)</f>
        <v>44880000</v>
      </c>
      <c r="I49" s="11">
        <f>VLOOKUP(B49,EBITDA!B:O,9,FALSE)</f>
        <v>79931000</v>
      </c>
      <c r="J49" s="11">
        <f>VLOOKUP(B49,EQIT!B:O,9,FALSE)</f>
        <v>165863000</v>
      </c>
      <c r="K49" s="11">
        <f>VLOOKUP(B49,DEBT!B:O,9,FALSE)</f>
        <v>11581000</v>
      </c>
      <c r="L49" s="11">
        <f>VLOOKUP(B49,REV!B:O,9,FALSE)</f>
        <v>420714000</v>
      </c>
      <c r="M49" s="11">
        <f>VLOOKUP(B49,RoA!B:O,9,FALSE)</f>
        <v>13.56</v>
      </c>
      <c r="N49" s="11">
        <f>VLOOKUP(B49,RoE!B:O,9,FALSE)</f>
        <v>28.03</v>
      </c>
      <c r="O49" s="11">
        <f>VLOOKUP(B49,ASSET!B:P,9,FALSE)</f>
        <v>333795000</v>
      </c>
      <c r="P49" s="11">
        <f>VLOOKUP(B49,MCAP!B:P,9,FALSE)</f>
        <v>389648100</v>
      </c>
      <c r="Q49" s="11">
        <f>VLOOKUP(B49,MB!B:O,9,FALSE)</f>
        <v>2.5499999999999998</v>
      </c>
    </row>
    <row r="50" spans="1:17" x14ac:dyDescent="0.3">
      <c r="A50" s="20" t="s">
        <v>145</v>
      </c>
      <c r="B50" s="20">
        <v>152594</v>
      </c>
      <c r="C50" s="21">
        <f>VLOOKUP(B50,'[2]ESGC PORTFOLIO'!B:M,$C$2,FALSE)</f>
        <v>39.338615240960301</v>
      </c>
      <c r="D50" s="21" t="str">
        <f t="shared" si="0"/>
        <v>C</v>
      </c>
      <c r="E50" s="21">
        <f>VLOOKUP(B50,ESG!A:M,$E$2,FALSE)</f>
        <v>76.3722659429136</v>
      </c>
      <c r="F50" s="11" t="b">
        <f t="shared" si="1"/>
        <v>0</v>
      </c>
      <c r="G50" s="13" t="str">
        <f t="shared" si="2"/>
        <v>A</v>
      </c>
      <c r="H50" s="11">
        <f>VLOOKUP(B50,NI!C:P,9,FALSE)</f>
        <v>3041000</v>
      </c>
      <c r="I50" s="11">
        <f>VLOOKUP(B50,EBITDA!B:O,9,FALSE)</f>
        <v>6852000</v>
      </c>
      <c r="J50" s="11">
        <f>VLOOKUP(B50,EQIT!B:O,9,FALSE)</f>
        <v>17543000</v>
      </c>
      <c r="K50" s="11">
        <f>VLOOKUP(B50,DEBT!B:O,9,FALSE)</f>
        <v>3527000</v>
      </c>
      <c r="L50" s="11">
        <f>VLOOKUP(B50,REV!B:O,9,FALSE)</f>
        <v>18010000</v>
      </c>
      <c r="M50" s="11">
        <f>VLOOKUP(B50,RoA!B:O,9,FALSE)</f>
        <v>9.4</v>
      </c>
      <c r="N50" s="11">
        <f>VLOOKUP(B50,RoE!B:O,9,FALSE)</f>
        <v>18.329999999999998</v>
      </c>
      <c r="O50" s="11">
        <f>VLOOKUP(B50,ASSET!B:P,9,FALSE)</f>
        <v>35220000</v>
      </c>
      <c r="P50" s="11">
        <f>VLOOKUP(B50,MCAP!B:P,9,FALSE)</f>
        <v>32455800</v>
      </c>
      <c r="Q50" s="11">
        <f>VLOOKUP(B50,MB!B:O,9,FALSE)</f>
        <v>2.21</v>
      </c>
    </row>
    <row r="51" spans="1:17" x14ac:dyDescent="0.3">
      <c r="A51" s="20" t="s">
        <v>149</v>
      </c>
      <c r="B51" s="20">
        <v>906150</v>
      </c>
      <c r="C51" s="21">
        <f>VLOOKUP(B51,'[2]ESGC PORTFOLIO'!B:M,$C$2,FALSE)</f>
        <v>46.490702256869596</v>
      </c>
      <c r="D51" s="21" t="str">
        <f t="shared" si="0"/>
        <v>C</v>
      </c>
      <c r="E51" s="21">
        <f>VLOOKUP(B51,ESG!A:M,$E$2,FALSE)</f>
        <v>91.917574726505293</v>
      </c>
      <c r="F51" s="11" t="b">
        <f t="shared" si="1"/>
        <v>0</v>
      </c>
      <c r="G51" s="13" t="str">
        <f t="shared" si="2"/>
        <v>A</v>
      </c>
      <c r="H51" s="11">
        <f>VLOOKUP(B51,NI!C:P,9,FALSE)</f>
        <v>14217000</v>
      </c>
      <c r="I51" s="11">
        <f>VLOOKUP(B51,EBITDA!B:O,9,FALSE)</f>
        <v>27633000</v>
      </c>
      <c r="J51" s="11">
        <f>VLOOKUP(B51,EQIT!B:O,9,FALSE)</f>
        <v>123026000</v>
      </c>
      <c r="K51" s="11">
        <f>VLOOKUP(B51,DEBT!B:O,9,FALSE)</f>
        <v>414060000</v>
      </c>
      <c r="L51" s="11">
        <f>VLOOKUP(B51,REV!B:O,9,FALSE)</f>
        <v>144796000</v>
      </c>
      <c r="M51" s="11">
        <f>VLOOKUP(B51,RoA!B:O,9,FALSE)</f>
        <v>2.02</v>
      </c>
      <c r="N51" s="11">
        <f>VLOOKUP(B51,RoE!B:O,9,FALSE)</f>
        <v>11.38</v>
      </c>
      <c r="O51" s="11">
        <f>VLOOKUP(B51,ASSET!B:P,9,FALSE)</f>
        <v>685328000</v>
      </c>
      <c r="P51" s="11">
        <f>VLOOKUP(B51,MCAP!B:P,9,FALSE)</f>
        <v>218414069</v>
      </c>
      <c r="Q51" s="11">
        <f>VLOOKUP(B51,MB!B:O,9,FALSE)</f>
        <v>1.93</v>
      </c>
    </row>
    <row r="52" spans="1:17" x14ac:dyDescent="0.3">
      <c r="A52" s="20" t="s">
        <v>150</v>
      </c>
      <c r="B52" s="20">
        <v>905801</v>
      </c>
      <c r="C52" s="21">
        <f>VLOOKUP(B52,'[2]ESGC PORTFOLIO'!B:M,$C$2,FALSE)</f>
        <v>47.485425204918002</v>
      </c>
      <c r="D52" s="21" t="str">
        <f t="shared" si="0"/>
        <v>C</v>
      </c>
      <c r="E52" s="21">
        <f>VLOOKUP(B52,ESG!A:M,$E$2,FALSE)</f>
        <v>86.220850409836004</v>
      </c>
      <c r="F52" s="11" t="b">
        <f t="shared" si="1"/>
        <v>0</v>
      </c>
      <c r="G52" s="13" t="str">
        <f t="shared" si="2"/>
        <v>A</v>
      </c>
      <c r="H52" s="11">
        <f>VLOOKUP(B52,NI!C:P,9,FALSE)</f>
        <v>1567300</v>
      </c>
      <c r="I52" s="11">
        <f>VLOOKUP(B52,EBITDA!B:O,9,FALSE)</f>
        <v>3104800</v>
      </c>
      <c r="J52" s="11">
        <f>VLOOKUP(B52,EQIT!B:O,9,FALSE)</f>
        <v>6421700</v>
      </c>
      <c r="K52" s="11">
        <f>VLOOKUP(B52,DEBT!B:O,9,FALSE)</f>
        <v>7429600</v>
      </c>
      <c r="L52" s="11">
        <f>VLOOKUP(B52,REV!B:O,9,FALSE)</f>
        <v>16657900</v>
      </c>
      <c r="M52" s="11">
        <f>VLOOKUP(B52,RoA!B:O,9,FALSE)</f>
        <v>9.0299999999999994</v>
      </c>
      <c r="N52" s="11">
        <f>VLOOKUP(B52,RoE!B:O,9,FALSE)</f>
        <v>24.51</v>
      </c>
      <c r="O52" s="11">
        <f>VLOOKUP(B52,ASSET!B:P,9,FALSE)</f>
        <v>21096800</v>
      </c>
      <c r="P52" s="11">
        <f>VLOOKUP(B52,MCAP!B:P,9,FALSE)</f>
        <v>26212370</v>
      </c>
      <c r="Q52" s="11">
        <f>VLOOKUP(B52,MB!B:O,9,FALSE)</f>
        <v>3.91</v>
      </c>
    </row>
    <row r="53" spans="1:17" x14ac:dyDescent="0.3">
      <c r="A53" s="20" t="s">
        <v>159</v>
      </c>
      <c r="B53" s="20">
        <v>867871</v>
      </c>
      <c r="C53" s="21">
        <f>VLOOKUP(B53,'[2]ESGC PORTFOLIO'!B:M,$C$2,FALSE)</f>
        <v>43.847083356254799</v>
      </c>
      <c r="D53" s="21" t="str">
        <f t="shared" si="0"/>
        <v>C</v>
      </c>
      <c r="E53" s="21">
        <f>VLOOKUP(B53,ESG!A:M,$E$2,FALSE)</f>
        <v>78.298193558147204</v>
      </c>
      <c r="F53" s="11" t="b">
        <f t="shared" si="1"/>
        <v>0</v>
      </c>
      <c r="G53" s="13" t="str">
        <f t="shared" si="2"/>
        <v>A</v>
      </c>
      <c r="H53" s="11">
        <f>VLOOKUP(B53,NI!C:P,9,FALSE)</f>
        <v>-79000</v>
      </c>
      <c r="I53" s="11">
        <f>VLOOKUP(B53,EBITDA!B:O,9,FALSE)</f>
        <v>397000</v>
      </c>
      <c r="J53" s="11">
        <f>VLOOKUP(B53,EQIT!B:O,9,FALSE)</f>
        <v>18501000</v>
      </c>
      <c r="K53" s="11">
        <f>VLOOKUP(B53,DEBT!B:O,9,FALSE)</f>
        <v>7287000</v>
      </c>
      <c r="L53" s="11">
        <f>VLOOKUP(B53,REV!B:O,9,FALSE)</f>
        <v>26761000</v>
      </c>
      <c r="M53" s="11">
        <f>VLOOKUP(B53,RoA!B:O,9,FALSE)</f>
        <v>0.09</v>
      </c>
      <c r="N53" s="11">
        <f>VLOOKUP(B53,RoE!B:O,9,FALSE)</f>
        <v>-0.42</v>
      </c>
      <c r="O53" s="11">
        <f>VLOOKUP(B53,ASSET!B:P,9,FALSE)</f>
        <v>296571000</v>
      </c>
      <c r="P53" s="11">
        <f>VLOOKUP(B53,MCAP!B:P,9,FALSE)</f>
        <v>9790702</v>
      </c>
      <c r="Q53" s="11">
        <f>VLOOKUP(B53,MB!B:O,9,FALSE)</f>
        <v>0.45</v>
      </c>
    </row>
    <row r="54" spans="1:17" x14ac:dyDescent="0.3">
      <c r="A54" s="20" t="s">
        <v>169</v>
      </c>
      <c r="B54" s="20">
        <v>905277</v>
      </c>
      <c r="C54" s="21">
        <f>VLOOKUP(B54,'[2]ESGC PORTFOLIO'!B:M,$C$2,FALSE)</f>
        <v>44.778994156290501</v>
      </c>
      <c r="D54" s="21" t="str">
        <f t="shared" si="0"/>
        <v>C</v>
      </c>
      <c r="E54" s="21">
        <f>VLOOKUP(B54,ESG!A:M,$E$2,FALSE)</f>
        <v>86.727799633335806</v>
      </c>
      <c r="F54" s="11" t="b">
        <f t="shared" si="1"/>
        <v>0</v>
      </c>
      <c r="G54" s="13" t="str">
        <f t="shared" si="2"/>
        <v>A</v>
      </c>
      <c r="H54" s="11">
        <f>VLOOKUP(B54,NI!C:P,9,FALSE)</f>
        <v>-12650000</v>
      </c>
      <c r="I54" s="11">
        <f>VLOOKUP(B54,EBITDA!B:O,9,FALSE)</f>
        <v>-5973000</v>
      </c>
      <c r="J54" s="11">
        <f>VLOOKUP(B54,EQIT!B:O,9,FALSE)</f>
        <v>22436000</v>
      </c>
      <c r="K54" s="11">
        <f>VLOOKUP(B54,DEBT!B:O,9,FALSE)</f>
        <v>28037000</v>
      </c>
      <c r="L54" s="11">
        <f>VLOOKUP(B54,REV!B:O,9,FALSE)</f>
        <v>120357000</v>
      </c>
      <c r="M54" s="11">
        <f>VLOOKUP(B54,RoA!B:O,9,FALSE)</f>
        <v>-10.27</v>
      </c>
      <c r="N54" s="11">
        <f>VLOOKUP(B54,RoE!B:O,9,FALSE)</f>
        <v>-41.43</v>
      </c>
      <c r="O54" s="11">
        <f>VLOOKUP(B54,ASSET!B:P,9,FALSE)</f>
        <v>107187000</v>
      </c>
      <c r="P54" s="11">
        <f>VLOOKUP(B54,MCAP!B:P,9,FALSE)</f>
        <v>27970442</v>
      </c>
      <c r="Q54" s="11">
        <f>VLOOKUP(B54,MB!B:O,9,FALSE)</f>
        <v>1.56</v>
      </c>
    </row>
    <row r="55" spans="1:17" x14ac:dyDescent="0.3">
      <c r="A55" s="20" t="s">
        <v>173</v>
      </c>
      <c r="B55" s="20">
        <v>905446</v>
      </c>
      <c r="C55" s="21">
        <f>VLOOKUP(B55,'[2]ESGC PORTFOLIO'!B:M,$C$2,FALSE)</f>
        <v>47.175018129079</v>
      </c>
      <c r="D55" s="21" t="str">
        <f t="shared" si="0"/>
        <v>C</v>
      </c>
      <c r="E55" s="21">
        <f>VLOOKUP(B55,ESG!A:M,$E$2,FALSE)</f>
        <v>81.6596809282088</v>
      </c>
      <c r="F55" s="11" t="b">
        <f t="shared" si="1"/>
        <v>0</v>
      </c>
      <c r="G55" s="13" t="str">
        <f t="shared" si="2"/>
        <v>A</v>
      </c>
      <c r="H55" s="11">
        <f>VLOOKUP(B55,NI!C:P,9,FALSE)</f>
        <v>779574</v>
      </c>
      <c r="I55" s="11">
        <f>VLOOKUP(B55,EBITDA!B:O,9,FALSE)</f>
        <v>1481050</v>
      </c>
      <c r="J55" s="11">
        <f>VLOOKUP(B55,EQIT!B:O,9,FALSE)</f>
        <v>5418032</v>
      </c>
      <c r="K55" s="11">
        <f>VLOOKUP(B55,DEBT!B:O,9,FALSE)</f>
        <v>2450614</v>
      </c>
      <c r="L55" s="11">
        <f>VLOOKUP(B55,REV!B:O,9,FALSE)</f>
        <v>10873819</v>
      </c>
      <c r="M55" s="11">
        <f>VLOOKUP(B55,RoA!B:O,9,FALSE)</f>
        <v>6.66</v>
      </c>
      <c r="N55" s="11">
        <f>VLOOKUP(B55,RoE!B:O,9,FALSE)</f>
        <v>14.66</v>
      </c>
      <c r="O55" s="11">
        <f>VLOOKUP(B55,ASSET!B:P,9,FALSE)</f>
        <v>14017618</v>
      </c>
      <c r="P55" s="11">
        <f>VLOOKUP(B55,MCAP!B:P,9,FALSE)</f>
        <v>10746832</v>
      </c>
      <c r="Q55" s="11">
        <f>VLOOKUP(B55,MB!B:O,9,FALSE)</f>
        <v>2</v>
      </c>
    </row>
    <row r="56" spans="1:17" x14ac:dyDescent="0.3">
      <c r="A56" s="20" t="s">
        <v>174</v>
      </c>
      <c r="B56" s="20">
        <v>922726</v>
      </c>
      <c r="C56" s="21">
        <f>VLOOKUP(B56,'[2]ESGC PORTFOLIO'!B:M,$C$2,FALSE)</f>
        <v>46.945082518067998</v>
      </c>
      <c r="D56" s="21" t="str">
        <f t="shared" si="0"/>
        <v>C</v>
      </c>
      <c r="E56" s="21">
        <f>VLOOKUP(B56,ESG!A:M,$E$2,FALSE)</f>
        <v>93.352530627533895</v>
      </c>
      <c r="F56" s="11" t="b">
        <f t="shared" si="1"/>
        <v>0</v>
      </c>
      <c r="G56" s="13" t="str">
        <f t="shared" si="2"/>
        <v>A</v>
      </c>
      <c r="H56" s="11">
        <f>VLOOKUP(B56,NI!C:P,9,FALSE)</f>
        <v>11005000</v>
      </c>
      <c r="I56" s="11">
        <f>VLOOKUP(B56,EBITDA!B:O,9,FALSE)</f>
        <v>22566000</v>
      </c>
      <c r="J56" s="11">
        <f>VLOOKUP(B56,EQIT!B:O,9,FALSE)</f>
        <v>51203000</v>
      </c>
      <c r="K56" s="11">
        <f>VLOOKUP(B56,DEBT!B:O,9,FALSE)</f>
        <v>13448000</v>
      </c>
      <c r="L56" s="11">
        <f>VLOOKUP(B56,REV!B:O,9,FALSE)</f>
        <v>53341000</v>
      </c>
      <c r="M56" s="11">
        <f>VLOOKUP(B56,RoA!B:O,9,FALSE)</f>
        <v>14.3</v>
      </c>
      <c r="N56" s="11">
        <f>VLOOKUP(B56,RoE!B:O,9,FALSE)</f>
        <v>22.66</v>
      </c>
      <c r="O56" s="11">
        <f>VLOOKUP(B56,ASSET!B:P,9,FALSE)</f>
        <v>83993000</v>
      </c>
      <c r="P56" s="11">
        <f>VLOOKUP(B56,MCAP!B:P,9,FALSE)</f>
        <v>101945280</v>
      </c>
      <c r="Q56" s="11">
        <f>VLOOKUP(B56,MB!B:O,9,FALSE)</f>
        <v>2.2599999999999998</v>
      </c>
    </row>
    <row r="57" spans="1:17" x14ac:dyDescent="0.3">
      <c r="A57" s="20" t="s">
        <v>180</v>
      </c>
      <c r="B57" s="20">
        <v>328184</v>
      </c>
      <c r="C57" s="21">
        <f>VLOOKUP(B57,'[2]ESGC PORTFOLIO'!B:M,$C$2,FALSE)</f>
        <v>49.641187410905196</v>
      </c>
      <c r="D57" s="21" t="str">
        <f t="shared" si="0"/>
        <v>C</v>
      </c>
      <c r="E57" s="21">
        <f>VLOOKUP(B57,ESG!A:M,$E$2,FALSE)</f>
        <v>79.282374821810393</v>
      </c>
      <c r="F57" s="11" t="b">
        <f t="shared" si="1"/>
        <v>0</v>
      </c>
      <c r="G57" s="13" t="str">
        <f t="shared" si="2"/>
        <v>A</v>
      </c>
      <c r="H57" s="11">
        <f>VLOOKUP(B57,NI!C:P,9,FALSE)</f>
        <v>792000</v>
      </c>
      <c r="I57" s="11">
        <f>VLOOKUP(B57,EBITDA!B:O,9,FALSE)</f>
        <v>1443000</v>
      </c>
      <c r="J57" s="11">
        <f>VLOOKUP(B57,EQIT!B:O,9,FALSE)</f>
        <v>2744000</v>
      </c>
      <c r="K57" s="11">
        <f>VLOOKUP(B57,DEBT!B:O,9,FALSE)</f>
        <v>499000</v>
      </c>
      <c r="L57" s="11">
        <f>VLOOKUP(B57,REV!B:O,9,FALSE)</f>
        <v>4151000</v>
      </c>
      <c r="M57" s="11">
        <f>VLOOKUP(B57,RoA!B:O,9,FALSE)</f>
        <v>16.940000000000001</v>
      </c>
      <c r="N57" s="11">
        <f>VLOOKUP(B57,RoE!B:O,9,FALSE)</f>
        <v>29.55</v>
      </c>
      <c r="O57" s="11">
        <f>VLOOKUP(B57,ASSET!B:P,9,FALSE)</f>
        <v>4678000</v>
      </c>
      <c r="P57" s="11">
        <f>VLOOKUP(B57,MCAP!B:P,9,FALSE)</f>
        <v>17562431</v>
      </c>
      <c r="Q57" s="11">
        <f>VLOOKUP(B57,MB!B:O,9,FALSE)</f>
        <v>4.8899999999999997</v>
      </c>
    </row>
    <row r="58" spans="1:17" x14ac:dyDescent="0.3">
      <c r="A58" s="20" t="s">
        <v>185</v>
      </c>
      <c r="B58" s="20">
        <v>912212</v>
      </c>
      <c r="C58" s="21">
        <f>VLOOKUP(B58,'[2]ESGC PORTFOLIO'!B:M,$C$2,FALSE)</f>
        <v>44.243589480874299</v>
      </c>
      <c r="D58" s="21" t="str">
        <f t="shared" si="0"/>
        <v>C</v>
      </c>
      <c r="E58" s="21">
        <f>VLOOKUP(B58,ESG!A:M,$E$2,FALSE)</f>
        <v>87.820512295081897</v>
      </c>
      <c r="F58" s="11" t="b">
        <f t="shared" si="1"/>
        <v>0</v>
      </c>
      <c r="G58" s="13" t="str">
        <f t="shared" si="2"/>
        <v>A</v>
      </c>
      <c r="H58" s="11">
        <f>VLOOKUP(B58,NI!C:P,9,FALSE)</f>
        <v>10853000</v>
      </c>
      <c r="I58" s="11">
        <f>VLOOKUP(B58,EBITDA!B:O,9,FALSE)</f>
        <v>17928000</v>
      </c>
      <c r="J58" s="11">
        <f>VLOOKUP(B58,EQIT!B:O,9,FALSE)</f>
        <v>64826000</v>
      </c>
      <c r="K58" s="11">
        <f>VLOOKUP(B58,DEBT!B:O,9,FALSE)</f>
        <v>16165000</v>
      </c>
      <c r="L58" s="11">
        <f>VLOOKUP(B58,REV!B:O,9,FALSE)</f>
        <v>67224000</v>
      </c>
      <c r="M58" s="11">
        <f>VLOOKUP(B58,RoA!B:O,9,FALSE)</f>
        <v>9.98</v>
      </c>
      <c r="N58" s="11">
        <f>VLOOKUP(B58,RoE!B:O,9,FALSE)</f>
        <v>17.809999999999999</v>
      </c>
      <c r="O58" s="11">
        <f>VLOOKUP(B58,ASSET!B:P,9,FALSE)</f>
        <v>116806000</v>
      </c>
      <c r="P58" s="11">
        <f>VLOOKUP(B58,MCAP!B:P,9,FALSE)</f>
        <v>194772079</v>
      </c>
      <c r="Q58" s="11">
        <f>VLOOKUP(B58,MB!B:O,9,FALSE)</f>
        <v>2.93</v>
      </c>
    </row>
    <row r="59" spans="1:17" x14ac:dyDescent="0.3">
      <c r="A59" s="20" t="s">
        <v>187</v>
      </c>
      <c r="B59" s="20">
        <v>902242</v>
      </c>
      <c r="C59" s="21">
        <f>VLOOKUP(B59,'[2]ESGC PORTFOLIO'!B:M,$C$2,FALSE)</f>
        <v>38.904199167107301</v>
      </c>
      <c r="D59" s="21" t="str">
        <f t="shared" si="0"/>
        <v>C</v>
      </c>
      <c r="E59" s="21">
        <f>VLOOKUP(B59,ESG!A:M,$E$2,FALSE)</f>
        <v>76.679366076150103</v>
      </c>
      <c r="F59" s="11" t="b">
        <f t="shared" si="1"/>
        <v>0</v>
      </c>
      <c r="G59" s="13" t="str">
        <f t="shared" si="2"/>
        <v>A</v>
      </c>
      <c r="H59" s="11">
        <f>VLOOKUP(B59,NI!C:P,9,FALSE)</f>
        <v>19877000</v>
      </c>
      <c r="I59" s="11">
        <f>VLOOKUP(B59,EBITDA!B:O,9,FALSE)</f>
        <v>39169000</v>
      </c>
      <c r="J59" s="11">
        <f>VLOOKUP(B59,EQIT!B:O,9,FALSE)</f>
        <v>195011000</v>
      </c>
      <c r="K59" s="11">
        <f>VLOOKUP(B59,DEBT!B:O,9,FALSE)</f>
        <v>571130000</v>
      </c>
      <c r="L59" s="11">
        <f>VLOOKUP(B59,REV!B:O,9,FALSE)</f>
        <v>106239000</v>
      </c>
      <c r="M59" s="11">
        <f>VLOOKUP(B59,RoA!B:O,9,FALSE)</f>
        <v>1.06</v>
      </c>
      <c r="N59" s="11">
        <f>VLOOKUP(B59,RoE!B:O,9,FALSE)</f>
        <v>10.72</v>
      </c>
      <c r="O59" s="11">
        <f>VLOOKUP(B59,ASSET!B:P,9,FALSE)</f>
        <v>2359141000</v>
      </c>
      <c r="P59" s="11">
        <f>VLOOKUP(B59,MCAP!B:P,9,FALSE)</f>
        <v>167256355</v>
      </c>
      <c r="Q59" s="11">
        <f>VLOOKUP(B59,MB!B:O,9,FALSE)</f>
        <v>0.8</v>
      </c>
    </row>
    <row r="60" spans="1:17" x14ac:dyDescent="0.3">
      <c r="A60" s="20" t="s">
        <v>191</v>
      </c>
      <c r="B60" s="20">
        <v>902354</v>
      </c>
      <c r="C60" s="21">
        <f>VLOOKUP(B60,'[2]ESGC PORTFOLIO'!B:M,$C$2,FALSE)</f>
        <v>48.594366776315702</v>
      </c>
      <c r="D60" s="21" t="str">
        <f t="shared" si="0"/>
        <v>C</v>
      </c>
      <c r="E60" s="21">
        <f>VLOOKUP(B60,ESG!A:M,$E$2,FALSE)</f>
        <v>81.563733552631504</v>
      </c>
      <c r="F60" s="11" t="b">
        <f t="shared" si="1"/>
        <v>0</v>
      </c>
      <c r="G60" s="13" t="str">
        <f t="shared" si="2"/>
        <v>A</v>
      </c>
      <c r="H60" s="11">
        <f>VLOOKUP(B60,NI!C:P,9,FALSE)</f>
        <v>1750000</v>
      </c>
      <c r="I60" s="11">
        <f>VLOOKUP(B60,EBITDA!B:O,9,FALSE)</f>
        <v>3561000</v>
      </c>
      <c r="J60" s="11">
        <f>VLOOKUP(B60,EQIT!B:O,9,FALSE)</f>
        <v>4985000</v>
      </c>
      <c r="K60" s="11">
        <f>VLOOKUP(B60,DEBT!B:O,9,FALSE)</f>
        <v>6734000</v>
      </c>
      <c r="L60" s="11">
        <f>VLOOKUP(B60,REV!B:O,9,FALSE)</f>
        <v>21063000</v>
      </c>
      <c r="M60" s="11">
        <f>VLOOKUP(B60,RoA!B:O,9,FALSE)</f>
        <v>9.93</v>
      </c>
      <c r="N60" s="11">
        <f>VLOOKUP(B60,RoE!B:O,9,FALSE)</f>
        <v>34.200000000000003</v>
      </c>
      <c r="O60" s="11">
        <f>VLOOKUP(B60,ASSET!B:P,9,FALSE)</f>
        <v>19873000</v>
      </c>
      <c r="P60" s="11">
        <f>VLOOKUP(B60,MCAP!B:P,9,FALSE)</f>
        <v>32868599</v>
      </c>
      <c r="Q60" s="11">
        <f>VLOOKUP(B60,MB!B:O,9,FALSE)</f>
        <v>6.73</v>
      </c>
    </row>
    <row r="61" spans="1:17" x14ac:dyDescent="0.3">
      <c r="A61" s="20" t="s">
        <v>202</v>
      </c>
      <c r="B61" s="20" t="s">
        <v>367</v>
      </c>
      <c r="C61" s="21">
        <f>VLOOKUP(B61,'[2]ESGC PORTFOLIO'!B:M,$C$2,FALSE)</f>
        <v>48.499999999999901</v>
      </c>
      <c r="D61" s="21" t="str">
        <f t="shared" si="0"/>
        <v>C</v>
      </c>
      <c r="E61" s="21">
        <f>VLOOKUP(B61,ESG!A:M,$E$2,FALSE)</f>
        <v>84.307692307692307</v>
      </c>
      <c r="F61" s="11" t="b">
        <f t="shared" si="1"/>
        <v>0</v>
      </c>
      <c r="G61" s="13" t="str">
        <f t="shared" si="2"/>
        <v>A</v>
      </c>
      <c r="H61" s="11">
        <f>VLOOKUP(B61,NI!C:P,9,FALSE)</f>
        <v>1692000</v>
      </c>
      <c r="I61" s="11">
        <f>VLOOKUP(B61,EBITDA!B:O,9,FALSE)</f>
        <v>3453000</v>
      </c>
      <c r="J61" s="11">
        <f>VLOOKUP(B61,EQIT!B:O,9,FALSE)</f>
        <v>6064000</v>
      </c>
      <c r="K61" s="11">
        <f>VLOOKUP(B61,DEBT!B:O,9,FALSE)</f>
        <v>7362000</v>
      </c>
      <c r="L61" s="11">
        <f>VLOOKUP(B61,REV!B:O,9,FALSE)</f>
        <v>11224000</v>
      </c>
      <c r="M61" s="11">
        <f>VLOOKUP(B61,RoA!B:O,9,FALSE)</f>
        <v>10.41</v>
      </c>
      <c r="N61" s="11">
        <f>VLOOKUP(B61,RoE!B:O,9,FALSE)</f>
        <v>29.29</v>
      </c>
      <c r="O61" s="11">
        <f>VLOOKUP(B61,ASSET!B:P,9,FALSE)</f>
        <v>18090000</v>
      </c>
      <c r="P61" s="11">
        <f>VLOOKUP(B61,MCAP!B:P,9,FALSE)</f>
        <v>32422317</v>
      </c>
      <c r="Q61" s="11">
        <f>VLOOKUP(B61,MB!B:O,9,FALSE)</f>
        <v>5.34</v>
      </c>
    </row>
    <row r="62" spans="1:17" x14ac:dyDescent="0.3">
      <c r="A62" s="20" t="s">
        <v>215</v>
      </c>
      <c r="B62" s="20">
        <v>921910</v>
      </c>
      <c r="C62" s="21">
        <f>VLOOKUP(B62,'[2]ESGC PORTFOLIO'!B:M,$C$2,FALSE)</f>
        <v>41.2164538289258</v>
      </c>
      <c r="D62" s="21" t="str">
        <f t="shared" si="0"/>
        <v>C</v>
      </c>
      <c r="E62" s="21">
        <f>VLOOKUP(B62,ESG!A:M,$E$2,FALSE)</f>
        <v>81.369077870617602</v>
      </c>
      <c r="F62" s="11" t="b">
        <f t="shared" si="1"/>
        <v>0</v>
      </c>
      <c r="G62" s="13" t="str">
        <f t="shared" si="2"/>
        <v>A</v>
      </c>
      <c r="H62" s="11">
        <f>VLOOKUP(B62,NI!C:P,9,FALSE)</f>
        <v>5464800</v>
      </c>
      <c r="I62" s="11">
        <f>VLOOKUP(B62,EBITDA!B:O,9,FALSE)</f>
        <v>9940600</v>
      </c>
      <c r="J62" s="11">
        <f>VLOOKUP(B62,EQIT!B:O,9,FALSE)</f>
        <v>15293600</v>
      </c>
      <c r="K62" s="11">
        <f>VLOOKUP(B62,DEBT!B:O,9,FALSE)</f>
        <v>13632500</v>
      </c>
      <c r="L62" s="11">
        <f>VLOOKUP(B62,REV!B:O,9,FALSE)</f>
        <v>27567000</v>
      </c>
      <c r="M62" s="11">
        <f>VLOOKUP(B62,RoA!B:O,9,FALSE)</f>
        <v>17.12</v>
      </c>
      <c r="N62" s="11">
        <f>VLOOKUP(B62,RoE!B:O,9,FALSE)</f>
        <v>36.82</v>
      </c>
      <c r="O62" s="11">
        <f>VLOOKUP(B62,ASSET!B:P,9,FALSE)</f>
        <v>35386500</v>
      </c>
      <c r="P62" s="11">
        <f>VLOOKUP(B62,MCAP!B:P,9,FALSE)</f>
        <v>88448167</v>
      </c>
      <c r="Q62" s="11">
        <f>VLOOKUP(B62,MB!B:O,9,FALSE)</f>
        <v>6.14</v>
      </c>
    </row>
    <row r="63" spans="1:17" x14ac:dyDescent="0.3">
      <c r="A63" s="20" t="s">
        <v>217</v>
      </c>
      <c r="B63" s="20">
        <v>906496</v>
      </c>
      <c r="C63" s="21">
        <f>VLOOKUP(B63,'[2]ESGC PORTFOLIO'!B:M,$C$2,FALSE)</f>
        <v>40.445221807628499</v>
      </c>
      <c r="D63" s="21" t="str">
        <f t="shared" si="0"/>
        <v>C</v>
      </c>
      <c r="E63" s="21">
        <f>VLOOKUP(B63,ESG!A:M,$E$2,FALSE)</f>
        <v>77.159100331674907</v>
      </c>
      <c r="F63" s="11" t="b">
        <f t="shared" si="1"/>
        <v>0</v>
      </c>
      <c r="G63" s="13" t="str">
        <f t="shared" si="2"/>
        <v>A</v>
      </c>
      <c r="H63" s="11">
        <f>VLOOKUP(B63,NI!C:P,9,FALSE)</f>
        <v>3413000</v>
      </c>
      <c r="I63" s="11">
        <f>VLOOKUP(B63,EBITDA!B:O,9,FALSE)</f>
        <v>5326000</v>
      </c>
      <c r="J63" s="11">
        <f>VLOOKUP(B63,EQIT!B:O,9,FALSE)</f>
        <v>17113000</v>
      </c>
      <c r="K63" s="11">
        <f>VLOOKUP(B63,DEBT!B:O,9,FALSE)</f>
        <v>10633000</v>
      </c>
      <c r="L63" s="11">
        <f>VLOOKUP(B63,REV!B:O,9,FALSE)</f>
        <v>16184000</v>
      </c>
      <c r="M63" s="11">
        <f>VLOOKUP(B63,RoA!B:O,9,FALSE)</f>
        <v>12.21</v>
      </c>
      <c r="N63" s="11">
        <f>VLOOKUP(B63,RoE!B:O,9,FALSE)</f>
        <v>21.87</v>
      </c>
      <c r="O63" s="11">
        <f>VLOOKUP(B63,ASSET!B:P,9,FALSE)</f>
        <v>32579000</v>
      </c>
      <c r="P63" s="11">
        <f>VLOOKUP(B63,MCAP!B:P,9,FALSE)</f>
        <v>42545736</v>
      </c>
      <c r="Q63" s="11">
        <f>VLOOKUP(B63,MB!B:O,9,FALSE)</f>
        <v>2.36</v>
      </c>
    </row>
    <row r="64" spans="1:17" x14ac:dyDescent="0.3">
      <c r="A64" s="20" t="s">
        <v>223</v>
      </c>
      <c r="B64" s="20">
        <v>719643</v>
      </c>
      <c r="C64" s="21">
        <f>VLOOKUP(B64,'[2]ESGC PORTFOLIO'!B:M,$C$2,FALSE)</f>
        <v>45.946572077690597</v>
      </c>
      <c r="D64" s="21" t="str">
        <f t="shared" si="0"/>
        <v>C</v>
      </c>
      <c r="E64" s="21">
        <f>VLOOKUP(B64,ESG!A:M,$E$2,FALSE)</f>
        <v>90.588796329294297</v>
      </c>
      <c r="F64" s="11" t="b">
        <f t="shared" si="1"/>
        <v>0</v>
      </c>
      <c r="G64" s="13" t="str">
        <f t="shared" si="2"/>
        <v>A</v>
      </c>
      <c r="H64" s="11">
        <f>VLOOKUP(B64,NI!C:P,9,FALSE)</f>
        <v>16978000</v>
      </c>
      <c r="I64" s="11">
        <f>VLOOKUP(B64,EBITDA!B:O,9,FALSE)</f>
        <v>25405000</v>
      </c>
      <c r="J64" s="11">
        <f>VLOOKUP(B64,EQIT!B:O,9,FALSE)</f>
        <v>66363000</v>
      </c>
      <c r="K64" s="11">
        <f>VLOOKUP(B64,DEBT!B:O,9,FALSE)</f>
        <v>11944000</v>
      </c>
      <c r="L64" s="11">
        <f>VLOOKUP(B64,REV!B:O,9,FALSE)</f>
        <v>73723000</v>
      </c>
      <c r="M64" s="11">
        <f>VLOOKUP(B64,RoA!B:O,9,FALSE)</f>
        <v>14.98</v>
      </c>
      <c r="N64" s="11">
        <f>VLOOKUP(B64,RoE!B:O,9,FALSE)</f>
        <v>27.51</v>
      </c>
      <c r="O64" s="11">
        <f>VLOOKUP(B64,ASSET!B:P,9,FALSE)</f>
        <v>121271000</v>
      </c>
      <c r="P64" s="11">
        <f>VLOOKUP(B64,MCAP!B:P,9,FALSE)</f>
        <v>223853996</v>
      </c>
      <c r="Q64" s="11">
        <f>VLOOKUP(B64,MB!B:O,9,FALSE)</f>
        <v>3.36</v>
      </c>
    </row>
    <row r="65" spans="1:17" x14ac:dyDescent="0.3">
      <c r="A65" s="20" t="s">
        <v>226</v>
      </c>
      <c r="B65" s="20" t="s">
        <v>368</v>
      </c>
      <c r="C65" s="21">
        <f>VLOOKUP(B65,'[2]ESGC PORTFOLIO'!B:M,$C$2,FALSE)</f>
        <v>41.697729738848103</v>
      </c>
      <c r="D65" s="21" t="str">
        <f t="shared" si="0"/>
        <v>C</v>
      </c>
      <c r="E65" s="21">
        <f>VLOOKUP(B65,ESG!A:M,$E$2,FALSE)</f>
        <v>82.044108126344895</v>
      </c>
      <c r="F65" s="11" t="b">
        <f t="shared" si="1"/>
        <v>0</v>
      </c>
      <c r="G65" s="13" t="str">
        <f t="shared" si="2"/>
        <v>A</v>
      </c>
      <c r="H65" s="11">
        <f>VLOOKUP(B65,NI!C:P,9,FALSE)</f>
        <v>3028000</v>
      </c>
      <c r="I65" s="11">
        <f>VLOOKUP(B65,EBITDA!B:O,9,FALSE)</f>
        <v>3727000</v>
      </c>
      <c r="J65" s="11">
        <f>VLOOKUP(B65,EQIT!B:O,9,FALSE)</f>
        <v>32215000</v>
      </c>
      <c r="K65" s="11">
        <f>VLOOKUP(B65,DEBT!B:O,9,FALSE)</f>
        <v>19425000</v>
      </c>
      <c r="L65" s="11">
        <f>VLOOKUP(B65,REV!B:O,9,FALSE)</f>
        <v>35015000</v>
      </c>
      <c r="M65" s="11">
        <f>VLOOKUP(B65,RoA!B:O,9,FALSE)</f>
        <v>4.04</v>
      </c>
      <c r="N65" s="11">
        <f>VLOOKUP(B65,RoE!B:O,9,FALSE)</f>
        <v>8.98</v>
      </c>
      <c r="O65" s="11">
        <f>VLOOKUP(B65,ASSET!B:P,9,FALSE)</f>
        <v>75478000</v>
      </c>
      <c r="P65" s="11">
        <f>VLOOKUP(B65,MCAP!B:P,9,FALSE)</f>
        <v>45255684</v>
      </c>
      <c r="Q65" s="11">
        <f>VLOOKUP(B65,MB!B:O,9,FALSE)</f>
        <v>2.29</v>
      </c>
    </row>
    <row r="66" spans="1:17" x14ac:dyDescent="0.3">
      <c r="A66" s="20" t="s">
        <v>228</v>
      </c>
      <c r="B66" s="20">
        <v>327998</v>
      </c>
      <c r="C66" s="21">
        <f>VLOOKUP(B66,'[2]ESGC PORTFOLIO'!B:M,$C$2,FALSE)</f>
        <v>39.430803571428498</v>
      </c>
      <c r="D66" s="21" t="str">
        <f t="shared" si="0"/>
        <v>C</v>
      </c>
      <c r="E66" s="21">
        <f>VLOOKUP(B66,ESG!A:M,$E$2,FALSE)</f>
        <v>77.96875</v>
      </c>
      <c r="F66" s="11" t="b">
        <f t="shared" si="1"/>
        <v>0</v>
      </c>
      <c r="G66" s="13" t="str">
        <f t="shared" si="2"/>
        <v>A</v>
      </c>
      <c r="H66" s="11">
        <f>VLOOKUP(B66,NI!C:P,9,FALSE)</f>
        <v>-30000</v>
      </c>
      <c r="I66" s="11">
        <f>VLOOKUP(B66,EBITDA!B:O,9,FALSE)</f>
        <v>7891000</v>
      </c>
      <c r="J66" s="11">
        <f>VLOOKUP(B66,EQIT!B:O,9,FALSE)</f>
        <v>60601000</v>
      </c>
      <c r="K66" s="11">
        <f>VLOOKUP(B66,DEBT!B:O,9,FALSE)</f>
        <v>310110000</v>
      </c>
      <c r="L66" s="11">
        <f>VLOOKUP(B66,REV!B:O,9,FALSE)</f>
        <v>31878000</v>
      </c>
      <c r="M66" s="11">
        <f>VLOOKUP(B66,RoA!B:O,9,FALSE)</f>
        <v>0.51</v>
      </c>
      <c r="N66" s="11">
        <f>VLOOKUP(B66,RoE!B:O,9,FALSE)</f>
        <v>-0.05</v>
      </c>
      <c r="O66" s="11">
        <f>VLOOKUP(B66,ASSET!B:P,9,FALSE)</f>
        <v>780960000</v>
      </c>
      <c r="P66" s="11">
        <f>VLOOKUP(B66,MCAP!B:P,9,FALSE)</f>
        <v>37743685</v>
      </c>
      <c r="Q66" s="11">
        <f>VLOOKUP(B66,MB!B:O,9,FALSE)</f>
        <v>0.56000000000000005</v>
      </c>
    </row>
    <row r="67" spans="1:17" x14ac:dyDescent="0.3">
      <c r="A67" s="20" t="s">
        <v>230</v>
      </c>
      <c r="B67" s="20">
        <v>904878</v>
      </c>
      <c r="C67" s="21">
        <f>VLOOKUP(B67,'[2]ESGC PORTFOLIO'!B:M,$C$2,FALSE)</f>
        <v>46.053724236290002</v>
      </c>
      <c r="D67" s="21" t="str">
        <f t="shared" si="0"/>
        <v>C</v>
      </c>
      <c r="E67" s="21">
        <f>VLOOKUP(B67,ESG!A:M,$E$2,FALSE)</f>
        <v>85.289266654398205</v>
      </c>
      <c r="F67" s="11" t="b">
        <f t="shared" si="1"/>
        <v>0</v>
      </c>
      <c r="G67" s="13" t="str">
        <f t="shared" si="2"/>
        <v>A</v>
      </c>
      <c r="H67" s="11">
        <f>VLOOKUP(B67,NI!C:P,9,FALSE)</f>
        <v>881000</v>
      </c>
      <c r="I67" s="11">
        <f>VLOOKUP(B67,EBITDA!B:O,9,FALSE)</f>
        <v>1531000</v>
      </c>
      <c r="J67" s="11">
        <f>VLOOKUP(B67,EQIT!B:O,9,FALSE)</f>
        <v>3265000</v>
      </c>
      <c r="K67" s="11">
        <f>VLOOKUP(B67,DEBT!B:O,9,FALSE)</f>
        <v>1863000</v>
      </c>
      <c r="L67" s="11">
        <f>VLOOKUP(B67,REV!B:O,9,FALSE)</f>
        <v>8698000</v>
      </c>
      <c r="M67" s="11">
        <f>VLOOKUP(B67,RoA!B:O,9,FALSE)</f>
        <v>8.7200000000000006</v>
      </c>
      <c r="N67" s="11">
        <f>VLOOKUP(B67,RoE!B:O,9,FALSE)</f>
        <v>20.78</v>
      </c>
      <c r="O67" s="11">
        <f>VLOOKUP(B67,ASSET!B:P,9,FALSE)</f>
        <v>10263000</v>
      </c>
      <c r="P67" s="11">
        <f>VLOOKUP(B67,MCAP!B:P,9,FALSE)</f>
        <v>15373248</v>
      </c>
      <c r="Q67" s="11">
        <f>VLOOKUP(B67,MB!B:O,9,FALSE)</f>
        <v>4.37</v>
      </c>
    </row>
    <row r="68" spans="1:17" x14ac:dyDescent="0.3">
      <c r="A68" s="20" t="s">
        <v>235</v>
      </c>
      <c r="B68" s="20">
        <v>912160</v>
      </c>
      <c r="C68" s="21">
        <f>VLOOKUP(B68,'[2]ESGC PORTFOLIO'!B:M,$C$2,FALSE)</f>
        <v>44.210809426229503</v>
      </c>
      <c r="D68" s="21" t="str">
        <f t="shared" ref="D68:D131" si="3">IF(C68&gt;75,"A",IF(C68&gt;50,"B",IF(C68&gt;25,"C","D")))</f>
        <v>C</v>
      </c>
      <c r="E68" s="21">
        <f>VLOOKUP(B68,ESG!A:M,$E$2,FALSE)</f>
        <v>81.506725235437699</v>
      </c>
      <c r="F68" s="11" t="b">
        <f t="shared" ref="F68:F131" si="4">C68=E68</f>
        <v>0</v>
      </c>
      <c r="G68" s="13" t="str">
        <f t="shared" ref="G68:G131" si="5">IF(E68&gt;75,"A",IF(E68&gt;50,"B",IF(E68&gt;25,"C","D")))</f>
        <v>A</v>
      </c>
      <c r="H68" s="11">
        <f>VLOOKUP(B68,NI!C:P,9,FALSE)</f>
        <v>1809000</v>
      </c>
      <c r="I68" s="11">
        <f>VLOOKUP(B68,EBITDA!B:O,9,FALSE)</f>
        <v>4395000</v>
      </c>
      <c r="J68" s="11">
        <f>VLOOKUP(B68,EQIT!B:O,9,FALSE)</f>
        <v>13773000</v>
      </c>
      <c r="K68" s="11">
        <f>VLOOKUP(B68,DEBT!B:O,9,FALSE)</f>
        <v>6298000</v>
      </c>
      <c r="L68" s="11">
        <f>VLOOKUP(B68,REV!B:O,9,FALSE)</f>
        <v>9868000</v>
      </c>
      <c r="M68" s="11">
        <f>VLOOKUP(B68,RoA!B:O,9,FALSE)</f>
        <v>7.16</v>
      </c>
      <c r="N68" s="11">
        <f>VLOOKUP(B68,RoE!B:O,9,FALSE)</f>
        <v>13.57</v>
      </c>
      <c r="O68" s="11">
        <f>VLOOKUP(B68,ASSET!B:P,9,FALSE)</f>
        <v>29169000</v>
      </c>
      <c r="P68" s="11">
        <f>VLOOKUP(B68,MCAP!B:P,9,FALSE)</f>
        <v>23067816</v>
      </c>
      <c r="Q68" s="11">
        <f>VLOOKUP(B68,MB!B:O,9,FALSE)</f>
        <v>2.04</v>
      </c>
    </row>
    <row r="69" spans="1:17" x14ac:dyDescent="0.3">
      <c r="A69" s="20" t="s">
        <v>254</v>
      </c>
      <c r="B69" s="20">
        <v>905677</v>
      </c>
      <c r="C69" s="21">
        <f>VLOOKUP(B69,'[2]ESGC PORTFOLIO'!B:M,$C$2,FALSE)</f>
        <v>48.677014656094101</v>
      </c>
      <c r="D69" s="21" t="str">
        <f t="shared" si="3"/>
        <v>C</v>
      </c>
      <c r="E69" s="21">
        <f>VLOOKUP(B69,ESG!A:M,$E$2,FALSE)</f>
        <v>91.919246703492504</v>
      </c>
      <c r="F69" s="11" t="b">
        <f t="shared" si="4"/>
        <v>0</v>
      </c>
      <c r="G69" s="13" t="str">
        <f t="shared" si="5"/>
        <v>A</v>
      </c>
      <c r="H69" s="11">
        <f>VLOOKUP(B69,NI!C:P,9,FALSE)</f>
        <v>6171000</v>
      </c>
      <c r="I69" s="11">
        <f>VLOOKUP(B69,EBITDA!B:O,9,FALSE)</f>
        <v>11851000</v>
      </c>
      <c r="J69" s="11">
        <f>VLOOKUP(B69,EQIT!B:O,9,FALSE)</f>
        <v>22253000</v>
      </c>
      <c r="K69" s="11">
        <f>VLOOKUP(B69,DEBT!B:O,9,FALSE)</f>
        <v>28359000</v>
      </c>
      <c r="L69" s="11">
        <f>VLOOKUP(B69,REV!B:O,9,FALSE)</f>
        <v>65492000</v>
      </c>
      <c r="M69" s="11">
        <f>VLOOKUP(B69,RoA!B:O,9,FALSE)</f>
        <v>9.1300000000000008</v>
      </c>
      <c r="N69" s="11">
        <f>VLOOKUP(B69,RoE!B:O,9,FALSE)</f>
        <v>28.73</v>
      </c>
      <c r="O69" s="11">
        <f>VLOOKUP(B69,ASSET!B:P,9,FALSE)</f>
        <v>74638000</v>
      </c>
      <c r="P69" s="11">
        <f>VLOOKUP(B69,MCAP!B:P,9,FALSE)</f>
        <v>105655920</v>
      </c>
      <c r="Q69" s="11">
        <f>VLOOKUP(B69,MB!B:O,9,FALSE)</f>
        <v>4.9800000000000004</v>
      </c>
    </row>
    <row r="70" spans="1:17" x14ac:dyDescent="0.3">
      <c r="A70" s="20" t="s">
        <v>256</v>
      </c>
      <c r="B70" s="20">
        <v>904030</v>
      </c>
      <c r="C70" s="21">
        <f>VLOOKUP(B70,'[2]ESGC PORTFOLIO'!B:M,$C$2,FALSE)</f>
        <v>42.532407786885202</v>
      </c>
      <c r="D70" s="21" t="str">
        <f t="shared" si="3"/>
        <v>C</v>
      </c>
      <c r="E70" s="21">
        <f>VLOOKUP(B70,ESG!A:M,$E$2,FALSE)</f>
        <v>77.731482240437103</v>
      </c>
      <c r="F70" s="11" t="b">
        <f t="shared" si="4"/>
        <v>0</v>
      </c>
      <c r="G70" s="13" t="str">
        <f t="shared" si="5"/>
        <v>A</v>
      </c>
      <c r="H70" s="11">
        <f>VLOOKUP(B70,NI!C:P,9,FALSE)</f>
        <v>9785000</v>
      </c>
      <c r="I70" s="11">
        <f>VLOOKUP(B70,EBITDA!B:O,9,FALSE)</f>
        <v>21215000</v>
      </c>
      <c r="J70" s="11">
        <f>VLOOKUP(B70,EQIT!B:O,9,FALSE)</f>
        <v>81221000</v>
      </c>
      <c r="K70" s="11">
        <f>VLOOKUP(B70,DEBT!B:O,9,FALSE)</f>
        <v>37460000</v>
      </c>
      <c r="L70" s="11">
        <f>VLOOKUP(B70,REV!B:O,9,FALSE)</f>
        <v>58986000</v>
      </c>
      <c r="M70" s="11">
        <f>VLOOKUP(B70,RoA!B:O,9,FALSE)</f>
        <v>8.33</v>
      </c>
      <c r="N70" s="11">
        <f>VLOOKUP(B70,RoE!B:O,9,FALSE)</f>
        <v>17.829999999999998</v>
      </c>
      <c r="O70" s="11">
        <f>VLOOKUP(B70,ASSET!B:P,9,FALSE)</f>
        <v>185798000</v>
      </c>
      <c r="P70" s="11">
        <f>VLOOKUP(B70,MCAP!B:P,9,FALSE)</f>
        <v>182476987</v>
      </c>
      <c r="Q70" s="11">
        <f>VLOOKUP(B70,MB!B:O,9,FALSE)</f>
        <v>2.2400000000000002</v>
      </c>
    </row>
    <row r="71" spans="1:17" x14ac:dyDescent="0.3">
      <c r="A71" s="20" t="s">
        <v>259</v>
      </c>
      <c r="B71" s="20">
        <v>944175</v>
      </c>
      <c r="C71" s="21">
        <f>VLOOKUP(B71,'[2]ESGC PORTFOLIO'!B:M,$C$2,FALSE)</f>
        <v>41.020817693112001</v>
      </c>
      <c r="D71" s="21" t="str">
        <f t="shared" si="3"/>
        <v>C</v>
      </c>
      <c r="E71" s="21">
        <f>VLOOKUP(B71,ESG!A:M,$E$2,FALSE)</f>
        <v>77.240310882912794</v>
      </c>
      <c r="F71" s="11" t="b">
        <f t="shared" si="4"/>
        <v>0</v>
      </c>
      <c r="G71" s="13" t="str">
        <f t="shared" si="5"/>
        <v>A</v>
      </c>
      <c r="H71" s="11">
        <f>VLOOKUP(B71,NI!C:P,9,FALSE)</f>
        <v>2818000</v>
      </c>
      <c r="I71" s="11">
        <f>VLOOKUP(B71,EBITDA!B:O,9,FALSE)</f>
        <v>5162000</v>
      </c>
      <c r="J71" s="11">
        <f>VLOOKUP(B71,EQIT!B:O,9,FALSE)</f>
        <v>35303000</v>
      </c>
      <c r="K71" s="11">
        <f>VLOOKUP(B71,DEBT!B:O,9,FALSE)</f>
        <v>40907000</v>
      </c>
      <c r="L71" s="11">
        <f>VLOOKUP(B71,REV!B:O,9,FALSE)</f>
        <v>16717000</v>
      </c>
      <c r="M71" s="11">
        <f>VLOOKUP(B71,RoA!B:O,9,FALSE)</f>
        <v>1.2</v>
      </c>
      <c r="N71" s="11">
        <f>VLOOKUP(B71,RoE!B:O,9,FALSE)</f>
        <v>8.33</v>
      </c>
      <c r="O71" s="11">
        <f>VLOOKUP(B71,ASSET!B:P,9,FALSE)</f>
        <v>305107000</v>
      </c>
      <c r="P71" s="11">
        <f>VLOOKUP(B71,MCAP!B:P,9,FALSE)</f>
        <v>30787680</v>
      </c>
      <c r="Q71" s="11">
        <f>VLOOKUP(B71,MB!B:O,9,FALSE)</f>
        <v>0.99</v>
      </c>
    </row>
    <row r="72" spans="1:17" x14ac:dyDescent="0.3">
      <c r="A72" s="20" t="s">
        <v>263</v>
      </c>
      <c r="B72" s="20">
        <v>912228</v>
      </c>
      <c r="C72" s="21">
        <f>VLOOKUP(B72,'[2]ESGC PORTFOLIO'!B:M,$C$2,FALSE)</f>
        <v>42.323874848208803</v>
      </c>
      <c r="D72" s="21" t="str">
        <f t="shared" si="3"/>
        <v>C</v>
      </c>
      <c r="E72" s="21">
        <f>VLOOKUP(B72,ESG!A:M,$E$2,FALSE)</f>
        <v>83.721823770491795</v>
      </c>
      <c r="F72" s="11" t="b">
        <f t="shared" si="4"/>
        <v>0</v>
      </c>
      <c r="G72" s="13" t="str">
        <f t="shared" si="5"/>
        <v>A</v>
      </c>
      <c r="H72" s="11">
        <f>VLOOKUP(B72,NI!C:P,9,FALSE)</f>
        <v>9083000</v>
      </c>
      <c r="I72" s="11">
        <f>VLOOKUP(B72,EBITDA!B:O,9,FALSE)</f>
        <v>16755000</v>
      </c>
      <c r="J72" s="11">
        <f>VLOOKUP(B72,EQIT!B:O,9,FALSE)</f>
        <v>62244000</v>
      </c>
      <c r="K72" s="11">
        <f>VLOOKUP(B72,DEBT!B:O,9,FALSE)</f>
        <v>29778000</v>
      </c>
      <c r="L72" s="11">
        <f>VLOOKUP(B72,REV!B:O,9,FALSE)</f>
        <v>83680000</v>
      </c>
      <c r="M72" s="11">
        <f>VLOOKUP(B72,RoA!B:O,9,FALSE)</f>
        <v>8.32</v>
      </c>
      <c r="N72" s="11">
        <f>VLOOKUP(B72,RoE!B:O,9,FALSE)</f>
        <v>16.32</v>
      </c>
      <c r="O72" s="11">
        <f>VLOOKUP(B72,ASSET!B:P,9,FALSE)</f>
        <v>132244000</v>
      </c>
      <c r="P72" s="11">
        <f>VLOOKUP(B72,MCAP!B:P,9,FALSE)</f>
        <v>186561720</v>
      </c>
      <c r="Q72" s="11">
        <f>VLOOKUP(B72,MB!B:O,9,FALSE)</f>
        <v>2.87</v>
      </c>
    </row>
    <row r="73" spans="1:17" x14ac:dyDescent="0.3">
      <c r="A73" s="20" t="s">
        <v>266</v>
      </c>
      <c r="B73" s="20" t="s">
        <v>370</v>
      </c>
      <c r="C73" s="21">
        <f>VLOOKUP(B73,'[2]ESGC PORTFOLIO'!B:M,$C$2,FALSE)</f>
        <v>45.360323089723799</v>
      </c>
      <c r="D73" s="21" t="str">
        <f t="shared" si="3"/>
        <v>C</v>
      </c>
      <c r="E73" s="21">
        <f>VLOOKUP(B73,ESG!A:M,$E$2,FALSE)</f>
        <v>81.324673025085204</v>
      </c>
      <c r="F73" s="11" t="b">
        <f t="shared" si="4"/>
        <v>0</v>
      </c>
      <c r="G73" s="13" t="str">
        <f t="shared" si="5"/>
        <v>A</v>
      </c>
      <c r="H73" s="11">
        <f>VLOOKUP(B73,NI!C:P,9,FALSE)</f>
        <v>439000</v>
      </c>
      <c r="I73" s="11">
        <f>VLOOKUP(B73,EBITDA!B:O,9,FALSE)</f>
        <v>2367000</v>
      </c>
      <c r="J73" s="11">
        <f>VLOOKUP(B73,EQIT!B:O,9,FALSE)</f>
        <v>27173000</v>
      </c>
      <c r="K73" s="11">
        <f>VLOOKUP(B73,DEBT!B:O,9,FALSE)</f>
        <v>33031000</v>
      </c>
      <c r="L73" s="11">
        <f>VLOOKUP(B73,REV!B:O,9,FALSE)</f>
        <v>86541000</v>
      </c>
      <c r="M73" s="11">
        <f>VLOOKUP(B73,RoA!B:O,9,FALSE)</f>
        <v>0.2</v>
      </c>
      <c r="N73" s="11">
        <f>VLOOKUP(B73,RoE!B:O,9,FALSE)</f>
        <v>1.58</v>
      </c>
      <c r="O73" s="11">
        <f>VLOOKUP(B73,ASSET!B:P,9,FALSE)</f>
        <v>709298000</v>
      </c>
      <c r="P73" s="11">
        <f>VLOOKUP(B73,MCAP!B:P,9,FALSE)</f>
        <v>24800229</v>
      </c>
      <c r="Q73" s="11">
        <f>VLOOKUP(B73,MB!B:O,9,FALSE)</f>
        <v>0.98</v>
      </c>
    </row>
    <row r="74" spans="1:17" x14ac:dyDescent="0.3">
      <c r="A74" s="20" t="s">
        <v>295</v>
      </c>
      <c r="B74" s="20">
        <v>951052</v>
      </c>
      <c r="C74" s="21">
        <f>VLOOKUP(B74,'[2]ESGC PORTFOLIO'!B:M,$C$2,FALSE)</f>
        <v>47.132409982435497</v>
      </c>
      <c r="D74" s="21" t="str">
        <f t="shared" si="3"/>
        <v>C</v>
      </c>
      <c r="E74" s="21">
        <f>VLOOKUP(B74,ESG!A:M,$E$2,FALSE)</f>
        <v>86.6755342505854</v>
      </c>
      <c r="F74" s="11" t="b">
        <f t="shared" si="4"/>
        <v>0</v>
      </c>
      <c r="G74" s="13" t="str">
        <f t="shared" si="5"/>
        <v>A</v>
      </c>
      <c r="H74" s="11">
        <f>VLOOKUP(B74,NI!C:P,9,FALSE)</f>
        <v>2019000</v>
      </c>
      <c r="I74" s="11">
        <f>VLOOKUP(B74,EBITDA!B:O,9,FALSE)</f>
        <v>3376000</v>
      </c>
      <c r="J74" s="11">
        <f>VLOOKUP(B74,EQIT!B:O,9,FALSE)</f>
        <v>20380000</v>
      </c>
      <c r="K74" s="11">
        <f>VLOOKUP(B74,DEBT!B:O,9,FALSE)</f>
        <v>20336000</v>
      </c>
      <c r="L74" s="11">
        <f>VLOOKUP(B74,REV!B:O,9,FALSE)</f>
        <v>9574000</v>
      </c>
      <c r="M74" s="11">
        <f>VLOOKUP(B74,RoA!B:O,9,FALSE)</f>
        <v>1</v>
      </c>
      <c r="N74" s="11">
        <f>VLOOKUP(B74,RoE!B:O,9,FALSE)</f>
        <v>10.28</v>
      </c>
      <c r="O74" s="11">
        <f>VLOOKUP(B74,ASSET!B:P,9,FALSE)</f>
        <v>222229000</v>
      </c>
      <c r="P74" s="11">
        <f>VLOOKUP(B74,MCAP!B:P,9,FALSE)</f>
        <v>21561703</v>
      </c>
      <c r="Q74" s="11">
        <f>VLOOKUP(B74,MB!B:O,9,FALSE)</f>
        <v>1.02</v>
      </c>
    </row>
    <row r="75" spans="1:17" x14ac:dyDescent="0.3">
      <c r="A75" s="20" t="s">
        <v>298</v>
      </c>
      <c r="B75" s="20">
        <v>541900</v>
      </c>
      <c r="C75" s="21">
        <f>VLOOKUP(B75,'[2]ESGC PORTFOLIO'!B:M,$C$2,FALSE)</f>
        <v>48.021372853552897</v>
      </c>
      <c r="D75" s="21" t="str">
        <f t="shared" si="3"/>
        <v>C</v>
      </c>
      <c r="E75" s="21">
        <f>VLOOKUP(B75,ESG!A:M,$E$2,FALSE)</f>
        <v>86.128952603657595</v>
      </c>
      <c r="F75" s="11" t="b">
        <f t="shared" si="4"/>
        <v>0</v>
      </c>
      <c r="G75" s="13" t="str">
        <f t="shared" si="5"/>
        <v>A</v>
      </c>
      <c r="H75" s="11">
        <f>VLOOKUP(B75,NI!C:P,9,FALSE)</f>
        <v>1172000</v>
      </c>
      <c r="I75" s="11">
        <f>VLOOKUP(B75,EBITDA!B:O,9,FALSE)</f>
        <v>2268000</v>
      </c>
      <c r="J75" s="11">
        <f>VLOOKUP(B75,EQIT!B:O,9,FALSE)</f>
        <v>5094000</v>
      </c>
      <c r="K75" s="11">
        <f>VLOOKUP(B75,DEBT!B:O,9,FALSE)</f>
        <v>2039000</v>
      </c>
      <c r="L75" s="11">
        <f>VLOOKUP(B75,REV!B:O,9,FALSE)</f>
        <v>6730000</v>
      </c>
      <c r="M75" s="11">
        <f>VLOOKUP(B75,RoA!B:O,9,FALSE)</f>
        <v>9.69</v>
      </c>
      <c r="N75" s="11">
        <f>VLOOKUP(B75,RoE!B:O,9,FALSE)</f>
        <v>24.36</v>
      </c>
      <c r="O75" s="11">
        <f>VLOOKUP(B75,ASSET!B:P,9,FALSE)</f>
        <v>13020000</v>
      </c>
      <c r="P75" s="11">
        <f>VLOOKUP(B75,MCAP!B:P,9,FALSE)</f>
        <v>13625680</v>
      </c>
      <c r="Q75" s="11">
        <f>VLOOKUP(B75,MB!B:O,9,FALSE)</f>
        <v>2.4500000000000002</v>
      </c>
    </row>
    <row r="76" spans="1:17" x14ac:dyDescent="0.3">
      <c r="A76" s="20" t="s">
        <v>315</v>
      </c>
      <c r="B76" s="20">
        <v>905122</v>
      </c>
      <c r="C76" s="21">
        <f>VLOOKUP(B76,'[2]ESGC PORTFOLIO'!B:M,$C$2,FALSE)</f>
        <v>43.213225371120103</v>
      </c>
      <c r="D76" s="21" t="str">
        <f t="shared" si="3"/>
        <v>C</v>
      </c>
      <c r="E76" s="21">
        <f>VLOOKUP(B76,ESG!A:M,$E$2,FALSE)</f>
        <v>82.580296896086296</v>
      </c>
      <c r="F76" s="11" t="b">
        <f t="shared" si="4"/>
        <v>0</v>
      </c>
      <c r="G76" s="13" t="str">
        <f t="shared" si="5"/>
        <v>A</v>
      </c>
      <c r="H76" s="11">
        <f>VLOOKUP(B76,NI!C:P,9,FALSE)</f>
        <v>5130000</v>
      </c>
      <c r="I76" s="11">
        <f>VLOOKUP(B76,EBITDA!B:O,9,FALSE)</f>
        <v>9247000</v>
      </c>
      <c r="J76" s="11">
        <f>VLOOKUP(B76,EQIT!B:O,9,FALSE)</f>
        <v>25914000</v>
      </c>
      <c r="K76" s="11">
        <f>VLOOKUP(B76,DEBT!B:O,9,FALSE)</f>
        <v>23221000</v>
      </c>
      <c r="L76" s="11">
        <f>VLOOKUP(B76,REV!B:O,9,FALSE)</f>
        <v>57708000</v>
      </c>
      <c r="M76" s="11">
        <f>VLOOKUP(B76,RoA!B:O,9,FALSE)</f>
        <v>7.78</v>
      </c>
      <c r="N76" s="11">
        <f>VLOOKUP(B76,RoE!B:O,9,FALSE)</f>
        <v>21.47</v>
      </c>
      <c r="O76" s="11">
        <f>VLOOKUP(B76,ASSET!B:P,9,FALSE)</f>
        <v>87810000</v>
      </c>
      <c r="P76" s="11">
        <f>VLOOKUP(B76,MCAP!B:P,9,FALSE)</f>
        <v>75354806</v>
      </c>
      <c r="Q76" s="11">
        <f>VLOOKUP(B76,MB!B:O,9,FALSE)</f>
        <v>2.85</v>
      </c>
    </row>
    <row r="77" spans="1:17" x14ac:dyDescent="0.3">
      <c r="A77" s="20" t="s">
        <v>316</v>
      </c>
      <c r="B77" s="20">
        <v>702635</v>
      </c>
      <c r="C77" s="21">
        <f>VLOOKUP(B77,'[2]ESGC PORTFOLIO'!B:M,$C$2,FALSE)</f>
        <v>40.094630096679197</v>
      </c>
      <c r="D77" s="21" t="str">
        <f t="shared" si="3"/>
        <v>C</v>
      </c>
      <c r="E77" s="21">
        <f>VLOOKUP(B77,ESG!A:M,$E$2,FALSE)</f>
        <v>78.907208911307194</v>
      </c>
      <c r="F77" s="11" t="b">
        <f t="shared" si="4"/>
        <v>0</v>
      </c>
      <c r="G77" s="13" t="str">
        <f t="shared" si="5"/>
        <v>A</v>
      </c>
      <c r="H77" s="11">
        <f>VLOOKUP(B77,NI!C:P,9,FALSE)</f>
        <v>5526000</v>
      </c>
      <c r="I77" s="11">
        <f>VLOOKUP(B77,EBITDA!B:O,9,FALSE)</f>
        <v>10563000</v>
      </c>
      <c r="J77" s="11">
        <f>VLOOKUP(B77,EQIT!B:O,9,FALSE)</f>
        <v>30662000</v>
      </c>
      <c r="K77" s="11">
        <f>VLOOKUP(B77,DEBT!B:O,9,FALSE)</f>
        <v>16754000</v>
      </c>
      <c r="L77" s="11">
        <f>VLOOKUP(B77,REV!B:O,9,FALSE)</f>
        <v>110624000</v>
      </c>
      <c r="M77" s="11">
        <f>VLOOKUP(B77,RoA!B:O,9,FALSE)</f>
        <v>7.98</v>
      </c>
      <c r="N77" s="11">
        <f>VLOOKUP(B77,RoE!B:O,9,FALSE)</f>
        <v>18.899999999999999</v>
      </c>
      <c r="O77" s="11">
        <f>VLOOKUP(B77,ASSET!B:P,9,FALSE)</f>
        <v>80885000</v>
      </c>
      <c r="P77" s="11">
        <f>VLOOKUP(B77,MCAP!B:P,9,FALSE)</f>
        <v>55270560</v>
      </c>
      <c r="Q77" s="11">
        <f>VLOOKUP(B77,MB!B:O,9,FALSE)</f>
        <v>1.85</v>
      </c>
    </row>
    <row r="78" spans="1:17" x14ac:dyDescent="0.3">
      <c r="A78" s="20" t="s">
        <v>321</v>
      </c>
      <c r="B78" s="20">
        <v>945384</v>
      </c>
      <c r="C78" s="21">
        <f>VLOOKUP(B78,'[2]ESGC PORTFOLIO'!B:M,$C$2,FALSE)</f>
        <v>38.910763877271002</v>
      </c>
      <c r="D78" s="21" t="str">
        <f t="shared" si="3"/>
        <v>C</v>
      </c>
      <c r="E78" s="21">
        <f>VLOOKUP(B78,ESG!A:M,$E$2,FALSE)</f>
        <v>76.581858333054498</v>
      </c>
      <c r="F78" s="11" t="b">
        <f t="shared" si="4"/>
        <v>0</v>
      </c>
      <c r="G78" s="13" t="str">
        <f t="shared" si="5"/>
        <v>A</v>
      </c>
      <c r="H78" s="11">
        <f>VLOOKUP(B78,NI!C:P,9,FALSE)</f>
        <v>875000</v>
      </c>
      <c r="I78" s="11">
        <f>VLOOKUP(B78,EBITDA!B:O,9,FALSE)</f>
        <v>28604000</v>
      </c>
      <c r="J78" s="11">
        <f>VLOOKUP(B78,EQIT!B:O,9,FALSE)</f>
        <v>33157000</v>
      </c>
      <c r="K78" s="11">
        <f>VLOOKUP(B78,DEBT!B:O,9,FALSE)</f>
        <v>51987000</v>
      </c>
      <c r="L78" s="11">
        <f>VLOOKUP(B78,REV!B:O,9,FALSE)</f>
        <v>115846000</v>
      </c>
      <c r="M78" s="11">
        <f>VLOOKUP(B78,RoA!B:O,9,FALSE)</f>
        <v>1.1200000000000001</v>
      </c>
      <c r="N78" s="11">
        <f>VLOOKUP(B78,RoE!B:O,9,FALSE)</f>
        <v>2.5299999999999998</v>
      </c>
      <c r="O78" s="11">
        <f>VLOOKUP(B78,ASSET!B:P,9,FALSE)</f>
        <v>225222000</v>
      </c>
      <c r="P78" s="11">
        <f>VLOOKUP(B78,MCAP!B:P,9,FALSE)</f>
        <v>123690286</v>
      </c>
      <c r="Q78" s="11">
        <f>VLOOKUP(B78,MB!B:O,9,FALSE)</f>
        <v>3.91</v>
      </c>
    </row>
    <row r="79" spans="1:17" x14ac:dyDescent="0.3">
      <c r="A79" s="20" t="s">
        <v>329</v>
      </c>
      <c r="B79" s="20">
        <v>916548</v>
      </c>
      <c r="C79" s="21">
        <f>VLOOKUP(B79,'[2]ESGC PORTFOLIO'!B:M,$C$2,FALSE)</f>
        <v>38.8272653862184</v>
      </c>
      <c r="D79" s="21" t="str">
        <f t="shared" si="3"/>
        <v>C</v>
      </c>
      <c r="E79" s="21">
        <f>VLOOKUP(B79,ESG!A:M,$E$2,FALSE)</f>
        <v>76.8070731453181</v>
      </c>
      <c r="F79" s="11" t="b">
        <f t="shared" si="4"/>
        <v>0</v>
      </c>
      <c r="G79" s="13" t="str">
        <f t="shared" si="5"/>
        <v>A</v>
      </c>
      <c r="H79" s="11">
        <f>VLOOKUP(B79,NI!C:P,9,FALSE)</f>
        <v>16999000</v>
      </c>
      <c r="I79" s="11">
        <f>VLOOKUP(B79,EBITDA!B:O,9,FALSE)</f>
        <v>36489000</v>
      </c>
      <c r="J79" s="11">
        <f>VLOOKUP(B79,EQIT!B:O,9,FALSE)</f>
        <v>76343000</v>
      </c>
      <c r="K79" s="11">
        <f>VLOOKUP(B79,DEBT!B:O,9,FALSE)</f>
        <v>54136000</v>
      </c>
      <c r="L79" s="11">
        <f>VLOOKUP(B79,REV!B:O,9,FALSE)</f>
        <v>469162000</v>
      </c>
      <c r="M79" s="11">
        <f>VLOOKUP(B79,RoA!B:O,9,FALSE)</f>
        <v>9.31</v>
      </c>
      <c r="N79" s="11">
        <f>VLOOKUP(B79,RoE!B:O,9,FALSE)</f>
        <v>23.02</v>
      </c>
      <c r="O79" s="11">
        <f>VLOOKUP(B79,ASSET!B:P,9,FALSE)</f>
        <v>203105000</v>
      </c>
      <c r="P79" s="11">
        <f>VLOOKUP(B79,MCAP!B:P,9,FALSE)</f>
        <v>226114220</v>
      </c>
      <c r="Q79" s="11">
        <f>VLOOKUP(B79,MB!B:O,9,FALSE)</f>
        <v>3.29</v>
      </c>
    </row>
    <row r="80" spans="1:17" x14ac:dyDescent="0.3">
      <c r="A80" s="20" t="s">
        <v>330</v>
      </c>
      <c r="B80" s="20">
        <v>921964</v>
      </c>
      <c r="C80" s="21">
        <f>VLOOKUP(B80,'[2]ESGC PORTFOLIO'!B:M,$C$2,FALSE)</f>
        <v>40.3409323770491</v>
      </c>
      <c r="D80" s="21" t="str">
        <f t="shared" si="3"/>
        <v>C</v>
      </c>
      <c r="E80" s="21">
        <f>VLOOKUP(B80,ESG!A:M,$E$2,FALSE)</f>
        <v>80.214575034472105</v>
      </c>
      <c r="F80" s="11" t="b">
        <f t="shared" si="4"/>
        <v>0</v>
      </c>
      <c r="G80" s="13" t="str">
        <f t="shared" si="5"/>
        <v>A</v>
      </c>
      <c r="H80" s="11">
        <f>VLOOKUP(B80,NI!C:P,9,FALSE)</f>
        <v>5682000</v>
      </c>
      <c r="I80" s="11">
        <f>VLOOKUP(B80,EBITDA!B:O,9,FALSE)</f>
        <v>11092000</v>
      </c>
      <c r="J80" s="11">
        <f>VLOOKUP(B80,EQIT!B:O,9,FALSE)</f>
        <v>39759000</v>
      </c>
      <c r="K80" s="11">
        <f>VLOOKUP(B80,DEBT!B:O,9,FALSE)</f>
        <v>14595000</v>
      </c>
      <c r="L80" s="11">
        <f>VLOOKUP(B80,REV!B:O,9,FALSE)</f>
        <v>42278000</v>
      </c>
      <c r="M80" s="11">
        <f>VLOOKUP(B80,RoA!B:O,9,FALSE)</f>
        <v>8.15</v>
      </c>
      <c r="N80" s="11">
        <f>VLOOKUP(B80,RoE!B:O,9,FALSE)</f>
        <v>14.73</v>
      </c>
      <c r="O80" s="11">
        <f>VLOOKUP(B80,ASSET!B:P,9,FALSE)</f>
        <v>74898000</v>
      </c>
      <c r="P80" s="11">
        <f>VLOOKUP(B80,MCAP!B:P,9,FALSE)</f>
        <v>89622000</v>
      </c>
      <c r="Q80" s="11">
        <f>VLOOKUP(B80,MB!B:O,9,FALSE)</f>
        <v>2.38</v>
      </c>
    </row>
    <row r="81" spans="1:17" x14ac:dyDescent="0.3">
      <c r="A81" s="20" t="s">
        <v>334</v>
      </c>
      <c r="B81" s="20">
        <v>906195</v>
      </c>
      <c r="C81" s="21">
        <f>VLOOKUP(B81,'[2]ESGC PORTFOLIO'!B:M,$C$2,FALSE)</f>
        <v>41.403503465426098</v>
      </c>
      <c r="D81" s="21" t="str">
        <f t="shared" si="3"/>
        <v>C</v>
      </c>
      <c r="E81" s="21">
        <f>VLOOKUP(B81,ESG!A:M,$E$2,FALSE)</f>
        <v>81.482503619594098</v>
      </c>
      <c r="F81" s="11" t="b">
        <f t="shared" si="4"/>
        <v>0</v>
      </c>
      <c r="G81" s="13" t="str">
        <f t="shared" si="5"/>
        <v>A</v>
      </c>
      <c r="H81" s="11">
        <f>VLOOKUP(B81,NI!C:P,9,FALSE)</f>
        <v>17999000</v>
      </c>
      <c r="I81" s="11">
        <f>VLOOKUP(B81,EBITDA!B:O,9,FALSE)</f>
        <v>32959000</v>
      </c>
      <c r="J81" s="11">
        <f>VLOOKUP(B81,EQIT!B:O,9,FALSE)</f>
        <v>144671000</v>
      </c>
      <c r="K81" s="11">
        <f>VLOOKUP(B81,DEBT!B:O,9,FALSE)</f>
        <v>184554000</v>
      </c>
      <c r="L81" s="11">
        <f>VLOOKUP(B81,REV!B:O,9,FALSE)</f>
        <v>91663000</v>
      </c>
      <c r="M81" s="11">
        <f>VLOOKUP(B81,RoA!B:O,9,FALSE)</f>
        <v>1.54</v>
      </c>
      <c r="N81" s="11">
        <f>VLOOKUP(B81,RoE!B:O,9,FALSE)</f>
        <v>13.16</v>
      </c>
      <c r="O81" s="11">
        <f>VLOOKUP(B81,ASSET!B:P,9,FALSE)</f>
        <v>1422968000</v>
      </c>
      <c r="P81" s="11">
        <f>VLOOKUP(B81,MCAP!B:P,9,FALSE)</f>
        <v>180002619</v>
      </c>
      <c r="Q81" s="11">
        <f>VLOOKUP(B81,MB!B:O,9,FALSE)</f>
        <v>1.29</v>
      </c>
    </row>
    <row r="82" spans="1:17" x14ac:dyDescent="0.3">
      <c r="A82" s="20" t="s">
        <v>337</v>
      </c>
      <c r="B82" s="20">
        <v>905818</v>
      </c>
      <c r="C82" s="21">
        <f>VLOOKUP(B82,'[2]ESGC PORTFOLIO'!B:M,$C$2,FALSE)</f>
        <v>47.472940915991899</v>
      </c>
      <c r="D82" s="21" t="str">
        <f t="shared" si="3"/>
        <v>C</v>
      </c>
      <c r="E82" s="21">
        <f>VLOOKUP(B82,ESG!A:M,$E$2,FALSE)</f>
        <v>87.133381831983797</v>
      </c>
      <c r="F82" s="11" t="b">
        <f t="shared" si="4"/>
        <v>0</v>
      </c>
      <c r="G82" s="13" t="str">
        <f t="shared" si="5"/>
        <v>A</v>
      </c>
      <c r="H82" s="11">
        <f>VLOOKUP(B82,NI!C:P,9,FALSE)</f>
        <v>385000</v>
      </c>
      <c r="I82" s="11">
        <f>VLOOKUP(B82,EBITDA!B:O,9,FALSE)</f>
        <v>1243000</v>
      </c>
      <c r="J82" s="11">
        <f>VLOOKUP(B82,EQIT!B:O,9,FALSE)</f>
        <v>4070000</v>
      </c>
      <c r="K82" s="11">
        <f>VLOOKUP(B82,DEBT!B:O,9,FALSE)</f>
        <v>4291000</v>
      </c>
      <c r="L82" s="11">
        <f>VLOOKUP(B82,REV!B:O,9,FALSE)</f>
        <v>7059000</v>
      </c>
      <c r="M82" s="11">
        <f>VLOOKUP(B82,RoA!B:O,9,FALSE)</f>
        <v>4.9800000000000004</v>
      </c>
      <c r="N82" s="11">
        <f>VLOOKUP(B82,RoE!B:O,9,FALSE)</f>
        <v>9.24</v>
      </c>
      <c r="O82" s="11">
        <f>VLOOKUP(B82,ASSET!B:P,9,FALSE)</f>
        <v>12201000</v>
      </c>
      <c r="P82" s="11">
        <f>VLOOKUP(B82,MCAP!B:P,9,FALSE)</f>
        <v>15089363</v>
      </c>
      <c r="Q82" s="11">
        <f>VLOOKUP(B82,MB!B:O,9,FALSE)</f>
        <v>3.47</v>
      </c>
    </row>
    <row r="83" spans="1:17" x14ac:dyDescent="0.3">
      <c r="A83" s="20" t="s">
        <v>343</v>
      </c>
      <c r="B83" s="20">
        <v>905284</v>
      </c>
      <c r="C83" s="21">
        <f>VLOOKUP(B83,'[2]ESGC PORTFOLIO'!B:M,$C$2,FALSE)</f>
        <v>45.5919569672131</v>
      </c>
      <c r="D83" s="21" t="str">
        <f t="shared" si="3"/>
        <v>C</v>
      </c>
      <c r="E83" s="21">
        <f>VLOOKUP(B83,ESG!A:M,$E$2,FALSE)</f>
        <v>78.220950971463196</v>
      </c>
      <c r="F83" s="11" t="b">
        <f t="shared" si="4"/>
        <v>0</v>
      </c>
      <c r="G83" s="13" t="str">
        <f t="shared" si="5"/>
        <v>A</v>
      </c>
      <c r="H83" s="11">
        <f>VLOOKUP(B83,NI!C:P,9,FALSE)</f>
        <v>1171000</v>
      </c>
      <c r="I83" s="11">
        <f>VLOOKUP(B83,EBITDA!B:O,9,FALSE)</f>
        <v>3077000</v>
      </c>
      <c r="J83" s="11">
        <f>VLOOKUP(B83,EQIT!B:O,9,FALSE)</f>
        <v>11521000</v>
      </c>
      <c r="K83" s="11">
        <f>VLOOKUP(B83,DEBT!B:O,9,FALSE)</f>
        <v>8489000</v>
      </c>
      <c r="L83" s="11">
        <f>VLOOKUP(B83,REV!B:O,9,FALSE)</f>
        <v>22390000</v>
      </c>
      <c r="M83" s="11">
        <f>VLOOKUP(B83,RoA!B:O,9,FALSE)</f>
        <v>5.0199999999999996</v>
      </c>
      <c r="N83" s="11">
        <f>VLOOKUP(B83,RoE!B:O,9,FALSE)</f>
        <v>10.01</v>
      </c>
      <c r="O83" s="11">
        <f>VLOOKUP(B83,ASSET!B:P,9,FALSE)</f>
        <v>29252000</v>
      </c>
      <c r="P83" s="11">
        <f>VLOOKUP(B83,MCAP!B:P,9,FALSE)</f>
        <v>8346125</v>
      </c>
      <c r="Q83" s="11">
        <f>VLOOKUP(B83,MB!B:O,9,FALSE)</f>
        <v>0.89</v>
      </c>
    </row>
    <row r="84" spans="1:17" x14ac:dyDescent="0.3">
      <c r="A84" s="20" t="s">
        <v>346</v>
      </c>
      <c r="B84" s="20" t="s">
        <v>375</v>
      </c>
      <c r="C84" s="21">
        <f>VLOOKUP(B84,'[2]ESGC PORTFOLIO'!B:M,$C$2,FALSE)</f>
        <v>47.7592213114754</v>
      </c>
      <c r="D84" s="21" t="str">
        <f t="shared" si="3"/>
        <v>C</v>
      </c>
      <c r="E84" s="21">
        <f>VLOOKUP(B84,ESG!A:M,$E$2,FALSE)</f>
        <v>78.330942622950801</v>
      </c>
      <c r="F84" s="11" t="b">
        <f t="shared" si="4"/>
        <v>0</v>
      </c>
      <c r="G84" s="13" t="str">
        <f t="shared" si="5"/>
        <v>A</v>
      </c>
      <c r="H84" s="11">
        <f>VLOOKUP(B84,NI!C:P,9,FALSE)</f>
        <v>755000</v>
      </c>
      <c r="I84" s="11">
        <f>VLOOKUP(B84,EBITDA!B:O,9,FALSE)</f>
        <v>1426100</v>
      </c>
      <c r="J84" s="11">
        <f>VLOOKUP(B84,EQIT!B:O,9,FALSE)</f>
        <v>5860900</v>
      </c>
      <c r="K84" s="11">
        <f>VLOOKUP(B84,DEBT!B:O,9,FALSE)</f>
        <v>1820900</v>
      </c>
      <c r="L84" s="11">
        <f>VLOOKUP(B84,REV!B:O,9,FALSE)</f>
        <v>4471700</v>
      </c>
      <c r="M84" s="11">
        <f>VLOOKUP(B84,RoA!B:O,9,FALSE)</f>
        <v>9.16</v>
      </c>
      <c r="N84" s="11">
        <f>VLOOKUP(B84,RoE!B:O,9,FALSE)</f>
        <v>13.28</v>
      </c>
      <c r="O84" s="11">
        <f>VLOOKUP(B84,ASSET!B:P,9,FALSE)</f>
        <v>9012400</v>
      </c>
      <c r="P84" s="11">
        <f>VLOOKUP(B84,MCAP!B:P,9,FALSE)</f>
        <v>11438856</v>
      </c>
      <c r="Q84" s="11">
        <f>VLOOKUP(B84,MB!B:O,9,FALSE)</f>
        <v>1.99</v>
      </c>
    </row>
    <row r="85" spans="1:17" x14ac:dyDescent="0.3">
      <c r="A85" s="20" t="s">
        <v>8</v>
      </c>
      <c r="B85" s="20">
        <v>933185</v>
      </c>
      <c r="C85" s="21">
        <f>VLOOKUP(B85,'[2]ESGC PORTFOLIO'!B:M,$C$2,FALSE)</f>
        <v>69.337764055451601</v>
      </c>
      <c r="D85" s="21" t="str">
        <f t="shared" si="3"/>
        <v>B</v>
      </c>
      <c r="E85" s="21">
        <f>VLOOKUP(B85,ESG!A:M,$E$2,FALSE)</f>
        <v>69.337764055451601</v>
      </c>
      <c r="F85" s="11" t="b">
        <f t="shared" si="4"/>
        <v>1</v>
      </c>
      <c r="G85" s="23" t="str">
        <f t="shared" si="5"/>
        <v>B</v>
      </c>
      <c r="H85" s="11">
        <f>VLOOKUP(B85,NI!C:P,9,FALSE)</f>
        <v>2866000</v>
      </c>
      <c r="I85" s="11">
        <f>VLOOKUP(B85,EBITDA!B:O,9,FALSE)</f>
        <v>4630000</v>
      </c>
      <c r="J85" s="11">
        <f>VLOOKUP(B85,EQIT!B:O,9,FALSE)</f>
        <v>13408000</v>
      </c>
      <c r="K85" s="11">
        <f>VLOOKUP(B85,DEBT!B:O,9,FALSE)</f>
        <v>4352000</v>
      </c>
      <c r="L85" s="11">
        <f>VLOOKUP(B85,REV!B:O,9,FALSE)</f>
        <v>26341000</v>
      </c>
      <c r="M85" s="11">
        <f>VLOOKUP(B85,RoA!B:O,9,FALSE)</f>
        <v>2.4500000000000002</v>
      </c>
      <c r="N85" s="11">
        <f>VLOOKUP(B85,RoE!B:O,9,FALSE)</f>
        <v>22.74</v>
      </c>
      <c r="O85" s="11">
        <f>VLOOKUP(B85,ASSET!B:P,9,FALSE)</f>
        <v>131094000</v>
      </c>
      <c r="P85" s="11">
        <f>VLOOKUP(B85,MCAP!B:P,9,FALSE)</f>
        <v>24848792</v>
      </c>
      <c r="Q85" s="11">
        <f>VLOOKUP(B85,MB!B:O,9,FALSE)</f>
        <v>1.7</v>
      </c>
    </row>
    <row r="86" spans="1:17" x14ac:dyDescent="0.3">
      <c r="A86" s="20" t="s">
        <v>14</v>
      </c>
      <c r="B86" s="20">
        <v>906979</v>
      </c>
      <c r="C86" s="21">
        <f>VLOOKUP(B86,'[2]ESGC PORTFOLIO'!B:M,$C$2,FALSE)</f>
        <v>56.029956249183698</v>
      </c>
      <c r="D86" s="21" t="str">
        <f t="shared" si="3"/>
        <v>B</v>
      </c>
      <c r="E86" s="21">
        <f>VLOOKUP(B86,ESG!A:M,$E$2,FALSE)</f>
        <v>56.029956249183698</v>
      </c>
      <c r="F86" s="11" t="b">
        <f t="shared" si="4"/>
        <v>1</v>
      </c>
      <c r="G86" s="23" t="str">
        <f t="shared" si="5"/>
        <v>B</v>
      </c>
      <c r="H86" s="11">
        <f>VLOOKUP(B86,NI!C:P,9,FALSE)</f>
        <v>319800</v>
      </c>
      <c r="I86" s="11">
        <f>VLOOKUP(B86,EBITDA!B:O,9,FALSE)</f>
        <v>879800</v>
      </c>
      <c r="J86" s="11">
        <f>VLOOKUP(B86,EQIT!B:O,9,FALSE)</f>
        <v>3134900</v>
      </c>
      <c r="K86" s="11">
        <f>VLOOKUP(B86,DEBT!B:O,9,FALSE)</f>
        <v>3355600</v>
      </c>
      <c r="L86" s="11">
        <f>VLOOKUP(B86,REV!B:O,9,FALSE)</f>
        <v>3094500</v>
      </c>
      <c r="M86" s="11">
        <f>VLOOKUP(B86,RoA!B:O,9,FALSE)</f>
        <v>3.98</v>
      </c>
      <c r="N86" s="11">
        <f>VLOOKUP(B86,RoE!B:O,9,FALSE)</f>
        <v>10.4</v>
      </c>
      <c r="O86" s="11">
        <f>VLOOKUP(B86,ASSET!B:P,9,FALSE)</f>
        <v>10785500</v>
      </c>
      <c r="P86" s="11">
        <f>VLOOKUP(B86,MCAP!B:P,9,FALSE)</f>
        <v>4873457</v>
      </c>
      <c r="Q86" s="11">
        <f>VLOOKUP(B86,MB!B:O,9,FALSE)</f>
        <v>1.54</v>
      </c>
    </row>
    <row r="87" spans="1:17" x14ac:dyDescent="0.3">
      <c r="A87" s="20" t="s">
        <v>19</v>
      </c>
      <c r="B87" s="20">
        <v>670942</v>
      </c>
      <c r="C87" s="21">
        <f>VLOOKUP(B87,'[2]ESGC PORTFOLIO'!B:M,$C$2,FALSE)</f>
        <v>50.312170667447297</v>
      </c>
      <c r="D87" s="21" t="str">
        <f t="shared" si="3"/>
        <v>B</v>
      </c>
      <c r="E87" s="21">
        <f>VLOOKUP(B87,ESG!A:M,$E$2,FALSE)</f>
        <v>50.312170667447297</v>
      </c>
      <c r="F87" s="11" t="b">
        <f t="shared" si="4"/>
        <v>1</v>
      </c>
      <c r="G87" s="23" t="str">
        <f t="shared" si="5"/>
        <v>B</v>
      </c>
      <c r="H87" s="11">
        <f>VLOOKUP(B87,NI!C:P,9,FALSE)</f>
        <v>-974000</v>
      </c>
      <c r="I87" s="11">
        <f>VLOOKUP(B87,EBITDA!B:O,9,FALSE)</f>
        <v>-424000</v>
      </c>
      <c r="J87" s="11">
        <f>VLOOKUP(B87,EQIT!B:O,9,FALSE)</f>
        <v>6616000</v>
      </c>
      <c r="K87" s="11">
        <f>VLOOKUP(B87,DEBT!B:O,9,FALSE)</f>
        <v>6981000</v>
      </c>
      <c r="L87" s="11">
        <f>VLOOKUP(B87,REV!B:O,9,FALSE)</f>
        <v>6828000</v>
      </c>
      <c r="M87" s="11">
        <f>VLOOKUP(B87,RoA!B:O,9,FALSE)</f>
        <v>-3.11</v>
      </c>
      <c r="N87" s="11">
        <f>VLOOKUP(B87,RoE!B:O,9,FALSE)</f>
        <v>-13.4</v>
      </c>
      <c r="O87" s="11">
        <f>VLOOKUP(B87,ASSET!B:P,9,FALSE)</f>
        <v>21835000</v>
      </c>
      <c r="P87" s="11">
        <f>VLOOKUP(B87,MCAP!B:P,9,FALSE)</f>
        <v>7452672</v>
      </c>
      <c r="Q87" s="11">
        <f>VLOOKUP(B87,MB!B:O,9,FALSE)</f>
        <v>1.2</v>
      </c>
    </row>
    <row r="88" spans="1:17" x14ac:dyDescent="0.3">
      <c r="A88" s="20" t="s">
        <v>23</v>
      </c>
      <c r="B88" s="20">
        <v>680902</v>
      </c>
      <c r="C88" s="21">
        <f>VLOOKUP(B88,'[2]ESGC PORTFOLIO'!B:M,$C$2,FALSE)</f>
        <v>53.495343529254903</v>
      </c>
      <c r="D88" s="21" t="str">
        <f t="shared" si="3"/>
        <v>B</v>
      </c>
      <c r="E88" s="21">
        <f>VLOOKUP(B88,ESG!A:M,$E$2,FALSE)</f>
        <v>53.495343529254903</v>
      </c>
      <c r="F88" s="11" t="b">
        <f t="shared" si="4"/>
        <v>1</v>
      </c>
      <c r="G88" s="23" t="str">
        <f t="shared" si="5"/>
        <v>B</v>
      </c>
      <c r="H88" s="11">
        <f>VLOOKUP(B88,NI!C:P,9,FALSE)</f>
        <v>637283</v>
      </c>
      <c r="I88" s="11">
        <f>VLOOKUP(B88,EBITDA!B:O,9,FALSE)</f>
        <v>1748720</v>
      </c>
      <c r="J88" s="11">
        <f>VLOOKUP(B88,EQIT!B:O,9,FALSE)</f>
        <v>3573101</v>
      </c>
      <c r="K88" s="11">
        <f>VLOOKUP(B88,DEBT!B:O,9,FALSE)</f>
        <v>8753376</v>
      </c>
      <c r="L88" s="11">
        <f>VLOOKUP(B88,REV!B:O,9,FALSE)</f>
        <v>2875960</v>
      </c>
      <c r="M88" s="11">
        <f>VLOOKUP(B88,RoA!B:O,9,FALSE)</f>
        <v>6.94</v>
      </c>
      <c r="N88" s="11">
        <f>VLOOKUP(B88,RoE!B:O,9,FALSE)</f>
        <v>18.579999999999998</v>
      </c>
      <c r="O88" s="11">
        <f>VLOOKUP(B88,ASSET!B:P,9,FALSE)</f>
        <v>13875611</v>
      </c>
      <c r="P88" s="11">
        <f>VLOOKUP(B88,MCAP!B:P,9,FALSE)</f>
        <v>30528698</v>
      </c>
      <c r="Q88" s="11">
        <f>VLOOKUP(B88,MB!B:O,9,FALSE)</f>
        <v>7.83</v>
      </c>
    </row>
    <row r="89" spans="1:17" x14ac:dyDescent="0.3">
      <c r="A89" s="20" t="s">
        <v>28</v>
      </c>
      <c r="B89" s="20">
        <v>905276</v>
      </c>
      <c r="C89" s="21">
        <f>VLOOKUP(B89,'[2]ESGC PORTFOLIO'!B:M,$C$2,FALSE)</f>
        <v>72.567532059756701</v>
      </c>
      <c r="D89" s="21" t="str">
        <f t="shared" si="3"/>
        <v>B</v>
      </c>
      <c r="E89" s="21">
        <f>VLOOKUP(B89,ESG!A:M,$E$2,FALSE)</f>
        <v>72.567532059756701</v>
      </c>
      <c r="F89" s="11" t="b">
        <f t="shared" si="4"/>
        <v>1</v>
      </c>
      <c r="G89" s="23" t="str">
        <f t="shared" si="5"/>
        <v>B</v>
      </c>
      <c r="H89" s="11">
        <f>VLOOKUP(B89,NI!C:P,9,FALSE)</f>
        <v>651236</v>
      </c>
      <c r="I89" s="11">
        <f>VLOOKUP(B89,EBITDA!B:O,9,FALSE)</f>
        <v>949788</v>
      </c>
      <c r="J89" s="11">
        <f>VLOOKUP(B89,EQIT!B:O,9,FALSE)</f>
        <v>4165359</v>
      </c>
      <c r="K89" s="11">
        <f>VLOOKUP(B89,DEBT!B:O,9,FALSE)</f>
        <v>821598</v>
      </c>
      <c r="L89" s="11">
        <f>VLOOKUP(B89,REV!B:O,9,FALSE)</f>
        <v>2701142</v>
      </c>
      <c r="M89" s="11">
        <f>VLOOKUP(B89,RoA!B:O,9,FALSE)</f>
        <v>12.36</v>
      </c>
      <c r="N89" s="11">
        <f>VLOOKUP(B89,RoE!B:O,9,FALSE)</f>
        <v>16.36</v>
      </c>
      <c r="O89" s="11">
        <f>VLOOKUP(B89,ASSET!B:P,9,FALSE)</f>
        <v>5576816</v>
      </c>
      <c r="P89" s="11">
        <f>VLOOKUP(B89,MCAP!B:P,9,FALSE)</f>
        <v>12676429</v>
      </c>
      <c r="Q89" s="11">
        <f>VLOOKUP(B89,MB!B:O,9,FALSE)</f>
        <v>2.91</v>
      </c>
    </row>
    <row r="90" spans="1:17" x14ac:dyDescent="0.3">
      <c r="A90" s="20" t="s">
        <v>32</v>
      </c>
      <c r="B90" s="20">
        <v>132808</v>
      </c>
      <c r="C90" s="21">
        <f>VLOOKUP(B90,'[2]ESGC PORTFOLIO'!B:M,$C$2,FALSE)</f>
        <v>50.092010225612697</v>
      </c>
      <c r="D90" s="21" t="str">
        <f t="shared" si="3"/>
        <v>B</v>
      </c>
      <c r="E90" s="21">
        <f>VLOOKUP(B90,ESG!A:M,$E$2,FALSE)</f>
        <v>50.092010225612697</v>
      </c>
      <c r="F90" s="11" t="b">
        <f t="shared" si="4"/>
        <v>1</v>
      </c>
      <c r="G90" s="23" t="str">
        <f t="shared" si="5"/>
        <v>B</v>
      </c>
      <c r="H90" s="11">
        <f>VLOOKUP(B90,NI!C:P,9,FALSE)</f>
        <v>82146</v>
      </c>
      <c r="I90" s="11">
        <f>VLOOKUP(B90,EBITDA!B:O,9,FALSE)</f>
        <v>580411</v>
      </c>
      <c r="J90" s="11">
        <f>VLOOKUP(B90,EQIT!B:O,9,FALSE)</f>
        <v>847311</v>
      </c>
      <c r="K90" s="11">
        <f>VLOOKUP(B90,DEBT!B:O,9,FALSE)</f>
        <v>4688447</v>
      </c>
      <c r="L90" s="11">
        <f>VLOOKUP(B90,REV!B:O,9,FALSE)</f>
        <v>1033197</v>
      </c>
      <c r="M90" s="11">
        <f>VLOOKUP(B90,RoA!B:O,9,FALSE)</f>
        <v>4.4400000000000004</v>
      </c>
      <c r="N90" s="11">
        <f>VLOOKUP(B90,RoE!B:O,9,FALSE)</f>
        <v>14.96</v>
      </c>
      <c r="O90" s="11">
        <f>VLOOKUP(B90,ASSET!B:P,9,FALSE)</f>
        <v>6356552</v>
      </c>
      <c r="P90" s="11">
        <f>VLOOKUP(B90,MCAP!B:P,9,FALSE)</f>
        <v>3938959</v>
      </c>
      <c r="Q90" s="11">
        <f>VLOOKUP(B90,MB!B:O,9,FALSE)</f>
        <v>4.51</v>
      </c>
    </row>
    <row r="91" spans="1:17" x14ac:dyDescent="0.3">
      <c r="A91" s="20" t="s">
        <v>35</v>
      </c>
      <c r="B91" s="20">
        <v>921093</v>
      </c>
      <c r="C91" s="21">
        <f>VLOOKUP(B91,'[2]ESGC PORTFOLIO'!B:M,$C$2,FALSE)</f>
        <v>65.856796448087394</v>
      </c>
      <c r="D91" s="21" t="str">
        <f t="shared" si="3"/>
        <v>B</v>
      </c>
      <c r="E91" s="21">
        <f>VLOOKUP(B91,ESG!A:M,$E$2,FALSE)</f>
        <v>65.856796448087394</v>
      </c>
      <c r="F91" s="11" t="b">
        <f t="shared" si="4"/>
        <v>1</v>
      </c>
      <c r="G91" s="23" t="str">
        <f t="shared" si="5"/>
        <v>B</v>
      </c>
      <c r="H91" s="11">
        <f>VLOOKUP(B91,NI!C:P,9,FALSE)</f>
        <v>1146000</v>
      </c>
      <c r="I91" s="11">
        <f>VLOOKUP(B91,EBITDA!B:O,9,FALSE)</f>
        <v>2542000</v>
      </c>
      <c r="J91" s="11">
        <f>VLOOKUP(B91,EQIT!B:O,9,FALSE)</f>
        <v>18920000</v>
      </c>
      <c r="K91" s="11">
        <f>VLOOKUP(B91,DEBT!B:O,9,FALSE)</f>
        <v>9540000</v>
      </c>
      <c r="L91" s="11">
        <f>VLOOKUP(B91,REV!B:O,9,FALSE)</f>
        <v>93200000</v>
      </c>
      <c r="M91" s="11">
        <f>VLOOKUP(B91,RoA!B:O,9,FALSE)</f>
        <v>3.26</v>
      </c>
      <c r="N91" s="11">
        <f>VLOOKUP(B91,RoE!B:O,9,FALSE)</f>
        <v>6.08</v>
      </c>
      <c r="O91" s="11">
        <f>VLOOKUP(B91,ASSET!B:P,9,FALSE)</f>
        <v>45136000</v>
      </c>
      <c r="P91" s="11">
        <f>VLOOKUP(B91,MCAP!B:P,9,FALSE)</f>
        <v>18050010</v>
      </c>
      <c r="Q91" s="11">
        <f>VLOOKUP(B91,MB!B:O,9,FALSE)</f>
        <v>0.94</v>
      </c>
    </row>
    <row r="92" spans="1:17" x14ac:dyDescent="0.3">
      <c r="A92" s="20" t="s">
        <v>37</v>
      </c>
      <c r="B92" s="20" t="s">
        <v>355</v>
      </c>
      <c r="C92" s="21">
        <f>VLOOKUP(B92,'[2]ESGC PORTFOLIO'!B:M,$C$2,FALSE)</f>
        <v>52.7641723511937</v>
      </c>
      <c r="D92" s="21" t="str">
        <f t="shared" si="3"/>
        <v>B</v>
      </c>
      <c r="E92" s="21">
        <f>VLOOKUP(B92,ESG!A:M,$E$2,FALSE)</f>
        <v>52.7641723511937</v>
      </c>
      <c r="F92" s="11" t="b">
        <f t="shared" si="4"/>
        <v>1</v>
      </c>
      <c r="G92" s="23" t="str">
        <f t="shared" si="5"/>
        <v>B</v>
      </c>
      <c r="H92" s="11">
        <f>VLOOKUP(B92,NI!C:P,9,FALSE)</f>
        <v>483705</v>
      </c>
      <c r="I92" s="11">
        <f>VLOOKUP(B92,EBITDA!B:O,9,FALSE)</f>
        <v>887863</v>
      </c>
      <c r="J92" s="11">
        <f>VLOOKUP(B92,EQIT!B:O,9,FALSE)</f>
        <v>5185366</v>
      </c>
      <c r="K92" s="11">
        <f>VLOOKUP(B92,DEBT!B:O,9,FALSE)</f>
        <v>972399</v>
      </c>
      <c r="L92" s="11">
        <f>VLOOKUP(B92,REV!B:O,9,FALSE)</f>
        <v>8455532</v>
      </c>
      <c r="M92" s="11">
        <f>VLOOKUP(B92,RoA!B:O,9,FALSE)</f>
        <v>1.87</v>
      </c>
      <c r="N92" s="11">
        <f>VLOOKUP(B92,RoE!B:O,9,FALSE)</f>
        <v>9.6199999999999992</v>
      </c>
      <c r="O92" s="11">
        <f>VLOOKUP(B92,ASSET!B:P,9,FALSE)</f>
        <v>28946607</v>
      </c>
      <c r="P92" s="11">
        <f>VLOOKUP(B92,MCAP!B:P,9,FALSE)</f>
        <v>2729642</v>
      </c>
      <c r="Q92" s="11">
        <f>VLOOKUP(B92,MB!B:O,9,FALSE)</f>
        <v>0.59</v>
      </c>
    </row>
    <row r="93" spans="1:17" x14ac:dyDescent="0.3">
      <c r="A93" s="20" t="s">
        <v>39</v>
      </c>
      <c r="B93" s="20">
        <v>702259</v>
      </c>
      <c r="C93" s="21">
        <f>VLOOKUP(B93,'[2]ESGC PORTFOLIO'!B:M,$C$2,FALSE)</f>
        <v>72.201075819672099</v>
      </c>
      <c r="D93" s="21" t="str">
        <f t="shared" si="3"/>
        <v>B</v>
      </c>
      <c r="E93" s="21">
        <f>VLOOKUP(B93,ESG!A:M,$E$2,FALSE)</f>
        <v>72.201075819672099</v>
      </c>
      <c r="F93" s="11" t="b">
        <f t="shared" si="4"/>
        <v>1</v>
      </c>
      <c r="G93" s="23" t="str">
        <f t="shared" si="5"/>
        <v>B</v>
      </c>
      <c r="H93" s="11">
        <f>VLOOKUP(B93,NI!C:P,9,FALSE)</f>
        <v>247400</v>
      </c>
      <c r="I93" s="11" t="str">
        <f>VLOOKUP(B93,EBITDA!B:O,9,FALSE)</f>
        <v>NA</v>
      </c>
      <c r="J93" s="11">
        <f>VLOOKUP(B93,EQIT!B:O,9,FALSE)</f>
        <v>2043200</v>
      </c>
      <c r="K93" s="11">
        <f>VLOOKUP(B93,DEBT!B:O,9,FALSE)</f>
        <v>745600</v>
      </c>
      <c r="L93" s="11">
        <f>VLOOKUP(B93,REV!B:O,9,FALSE)</f>
        <v>2312200</v>
      </c>
      <c r="M93" s="11">
        <f>VLOOKUP(B93,RoA!B:O,9,FALSE)</f>
        <v>6.8</v>
      </c>
      <c r="N93" s="11">
        <f>VLOOKUP(B93,RoE!B:O,9,FALSE)</f>
        <v>12.6</v>
      </c>
      <c r="O93" s="11">
        <f>VLOOKUP(B93,ASSET!B:P,9,FALSE)</f>
        <v>4185600</v>
      </c>
      <c r="P93" s="11">
        <f>VLOOKUP(B93,MCAP!B:P,9,FALSE)</f>
        <v>7904260</v>
      </c>
      <c r="Q93" s="11">
        <f>VLOOKUP(B93,MB!B:O,9,FALSE)</f>
        <v>3.73</v>
      </c>
    </row>
    <row r="94" spans="1:17" x14ac:dyDescent="0.3">
      <c r="A94" s="20" t="s">
        <v>40</v>
      </c>
      <c r="B94" s="20">
        <v>912669</v>
      </c>
      <c r="C94" s="21">
        <f>VLOOKUP(B94,'[2]ESGC PORTFOLIO'!B:M,$C$2,FALSE)</f>
        <v>53.488523001651998</v>
      </c>
      <c r="D94" s="21" t="str">
        <f t="shared" si="3"/>
        <v>B</v>
      </c>
      <c r="E94" s="21">
        <f>VLOOKUP(B94,ESG!A:M,$E$2,FALSE)</f>
        <v>53.488523001651998</v>
      </c>
      <c r="F94" s="11" t="b">
        <f t="shared" si="4"/>
        <v>1</v>
      </c>
      <c r="G94" s="23" t="str">
        <f t="shared" si="5"/>
        <v>B</v>
      </c>
      <c r="H94" s="11">
        <f>VLOOKUP(B94,NI!C:P,9,FALSE)</f>
        <v>1388500</v>
      </c>
      <c r="I94" s="11">
        <f>VLOOKUP(B94,EBITDA!B:O,9,FALSE)</f>
        <v>2453100</v>
      </c>
      <c r="J94" s="11">
        <f>VLOOKUP(B94,EQIT!B:O,9,FALSE)</f>
        <v>6114000</v>
      </c>
      <c r="K94" s="11">
        <f>VLOOKUP(B94,DEBT!B:O,9,FALSE)</f>
        <v>16800</v>
      </c>
      <c r="L94" s="11">
        <f>VLOOKUP(B94,REV!B:O,9,FALSE)</f>
        <v>10665200</v>
      </c>
      <c r="M94" s="11">
        <f>VLOOKUP(B94,RoA!B:O,9,FALSE)</f>
        <v>4.29</v>
      </c>
      <c r="N94" s="11">
        <f>VLOOKUP(B94,RoE!B:O,9,FALSE)</f>
        <v>22.9</v>
      </c>
      <c r="O94" s="11">
        <f>VLOOKUP(B94,ASSET!B:P,9,FALSE)</f>
        <v>30763400</v>
      </c>
      <c r="P94" s="11">
        <f>VLOOKUP(B94,MCAP!B:P,9,FALSE)</f>
        <v>27565506</v>
      </c>
      <c r="Q94" s="11">
        <f>VLOOKUP(B94,MB!B:O,9,FALSE)</f>
        <v>4.59</v>
      </c>
    </row>
    <row r="95" spans="1:17" x14ac:dyDescent="0.3">
      <c r="A95" s="20" t="s">
        <v>44</v>
      </c>
      <c r="B95" s="20">
        <v>921431</v>
      </c>
      <c r="C95" s="21">
        <f>VLOOKUP(B95,'[2]ESGC PORTFOLIO'!B:M,$C$2,FALSE)</f>
        <v>73.342022879201494</v>
      </c>
      <c r="D95" s="21" t="str">
        <f t="shared" si="3"/>
        <v>B</v>
      </c>
      <c r="E95" s="21">
        <f>VLOOKUP(B95,ESG!A:M,$E$2,FALSE)</f>
        <v>73.342022879201494</v>
      </c>
      <c r="F95" s="11" t="b">
        <f t="shared" si="4"/>
        <v>1</v>
      </c>
      <c r="G95" s="23" t="str">
        <f t="shared" si="5"/>
        <v>B</v>
      </c>
      <c r="H95" s="11">
        <f>VLOOKUP(B95,NI!C:P,9,FALSE)</f>
        <v>1311000</v>
      </c>
      <c r="I95" s="11">
        <f>VLOOKUP(B95,EBITDA!B:O,9,FALSE)</f>
        <v>3760000</v>
      </c>
      <c r="J95" s="11">
        <f>VLOOKUP(B95,EQIT!B:O,9,FALSE)</f>
        <v>17069000</v>
      </c>
      <c r="K95" s="11">
        <f>VLOOKUP(B95,DEBT!B:O,9,FALSE)</f>
        <v>4916000</v>
      </c>
      <c r="L95" s="11">
        <f>VLOOKUP(B95,REV!B:O,9,FALSE)</f>
        <v>21361000</v>
      </c>
      <c r="M95" s="11">
        <f>VLOOKUP(B95,RoA!B:O,9,FALSE)</f>
        <v>5.62</v>
      </c>
      <c r="N95" s="11">
        <f>VLOOKUP(B95,RoE!B:O,9,FALSE)</f>
        <v>7.99</v>
      </c>
      <c r="O95" s="11">
        <f>VLOOKUP(B95,ASSET!B:P,9,FALSE)</f>
        <v>26689000</v>
      </c>
      <c r="P95" s="11">
        <f>VLOOKUP(B95,MCAP!B:P,9,FALSE)</f>
        <v>18013836</v>
      </c>
      <c r="Q95" s="11">
        <f>VLOOKUP(B95,MB!B:O,9,FALSE)</f>
        <v>1.22</v>
      </c>
    </row>
    <row r="96" spans="1:17" x14ac:dyDescent="0.3">
      <c r="A96" s="20" t="s">
        <v>55</v>
      </c>
      <c r="B96" s="20">
        <v>894371</v>
      </c>
      <c r="C96" s="21">
        <f>VLOOKUP(B96,'[2]ESGC PORTFOLIO'!B:M,$C$2,FALSE)</f>
        <v>57.095144862846901</v>
      </c>
      <c r="D96" s="21" t="str">
        <f t="shared" si="3"/>
        <v>B</v>
      </c>
      <c r="E96" s="21">
        <f>VLOOKUP(B96,ESG!A:M,$E$2,FALSE)</f>
        <v>57.095144862846901</v>
      </c>
      <c r="F96" s="11" t="b">
        <f t="shared" si="4"/>
        <v>1</v>
      </c>
      <c r="G96" s="23" t="str">
        <f t="shared" si="5"/>
        <v>B</v>
      </c>
      <c r="H96" s="11">
        <f>VLOOKUP(B96,NI!C:P,9,FALSE)</f>
        <v>252773</v>
      </c>
      <c r="I96" s="11">
        <f>VLOOKUP(B96,EBITDA!B:O,9,FALSE)</f>
        <v>1111776</v>
      </c>
      <c r="J96" s="11">
        <f>VLOOKUP(B96,EQIT!B:O,9,FALSE)</f>
        <v>5097065</v>
      </c>
      <c r="K96" s="11">
        <f>VLOOKUP(B96,DEBT!B:O,9,FALSE)</f>
        <v>8912369</v>
      </c>
      <c r="L96" s="11">
        <f>VLOOKUP(B96,REV!B:O,9,FALSE)</f>
        <v>1876267</v>
      </c>
      <c r="M96" s="11">
        <f>VLOOKUP(B96,RoA!B:O,9,FALSE)</f>
        <v>3.69</v>
      </c>
      <c r="N96" s="11">
        <f>VLOOKUP(B96,RoE!B:O,9,FALSE)</f>
        <v>5.81</v>
      </c>
      <c r="O96" s="11">
        <f>VLOOKUP(B96,ASSET!B:P,9,FALSE)</f>
        <v>15462321</v>
      </c>
      <c r="P96" s="11">
        <f>VLOOKUP(B96,MCAP!B:P,9,FALSE)</f>
        <v>16040924</v>
      </c>
      <c r="Q96" s="11">
        <f>VLOOKUP(B96,MB!B:O,9,FALSE)</f>
        <v>3.33</v>
      </c>
    </row>
    <row r="97" spans="1:17" x14ac:dyDescent="0.3">
      <c r="A97" s="20" t="s">
        <v>68</v>
      </c>
      <c r="B97" s="20" t="s">
        <v>357</v>
      </c>
      <c r="C97" s="21">
        <f>VLOOKUP(B97,'[2]ESGC PORTFOLIO'!B:M,$C$2,FALSE)</f>
        <v>54.1660985138654</v>
      </c>
      <c r="D97" s="21" t="str">
        <f t="shared" si="3"/>
        <v>B</v>
      </c>
      <c r="E97" s="21">
        <f>VLOOKUP(B97,ESG!A:M,$E$2,FALSE)</f>
        <v>54.1660985138654</v>
      </c>
      <c r="F97" s="11" t="b">
        <f t="shared" si="4"/>
        <v>1</v>
      </c>
      <c r="G97" s="23" t="str">
        <f t="shared" si="5"/>
        <v>B</v>
      </c>
      <c r="H97" s="11">
        <f>VLOOKUP(B97,NI!C:P,9,FALSE)</f>
        <v>1574000</v>
      </c>
      <c r="I97" s="11">
        <f>VLOOKUP(B97,EBITDA!B:O,9,FALSE)</f>
        <v>3438000</v>
      </c>
      <c r="J97" s="11">
        <f>VLOOKUP(B97,EQIT!B:O,9,FALSE)</f>
        <v>10213000</v>
      </c>
      <c r="K97" s="11">
        <f>VLOOKUP(B97,DEBT!B:O,9,FALSE)</f>
        <v>5922000</v>
      </c>
      <c r="L97" s="11">
        <f>VLOOKUP(B97,REV!B:O,9,FALSE)</f>
        <v>14089000</v>
      </c>
      <c r="M97" s="11">
        <f>VLOOKUP(B97,RoA!B:O,9,FALSE)</f>
        <v>6.97</v>
      </c>
      <c r="N97" s="11">
        <f>VLOOKUP(B97,RoE!B:O,9,FALSE)</f>
        <v>15.65</v>
      </c>
      <c r="O97" s="11">
        <f>VLOOKUP(B97,ASSET!B:P,9,FALSE)</f>
        <v>26466000</v>
      </c>
      <c r="P97" s="11">
        <f>VLOOKUP(B97,MCAP!B:P,9,FALSE)</f>
        <v>23971500</v>
      </c>
      <c r="Q97" s="11">
        <f>VLOOKUP(B97,MB!B:O,9,FALSE)</f>
        <v>2.2999999999999998</v>
      </c>
    </row>
    <row r="98" spans="1:17" x14ac:dyDescent="0.3">
      <c r="A98" s="20" t="s">
        <v>69</v>
      </c>
      <c r="B98" s="20" t="s">
        <v>358</v>
      </c>
      <c r="C98" s="21">
        <f>VLOOKUP(B98,'[2]ESGC PORTFOLIO'!B:M,$C$2,FALSE)</f>
        <v>58.633117906683403</v>
      </c>
      <c r="D98" s="21" t="str">
        <f t="shared" si="3"/>
        <v>B</v>
      </c>
      <c r="E98" s="21">
        <f>VLOOKUP(B98,ESG!A:M,$E$2,FALSE)</f>
        <v>58.633117906683403</v>
      </c>
      <c r="F98" s="11" t="b">
        <f t="shared" si="4"/>
        <v>1</v>
      </c>
      <c r="G98" s="23" t="str">
        <f t="shared" si="5"/>
        <v>B</v>
      </c>
      <c r="H98" s="11">
        <f>VLOOKUP(B98,NI!C:P,9,FALSE)</f>
        <v>605000</v>
      </c>
      <c r="I98" s="11">
        <f>VLOOKUP(B98,EBITDA!B:O,9,FALSE)</f>
        <v>918000</v>
      </c>
      <c r="J98" s="11">
        <f>VLOOKUP(B98,EQIT!B:O,9,FALSE)</f>
        <v>1730000</v>
      </c>
      <c r="K98" s="11">
        <f>VLOOKUP(B98,DEBT!B:O,9,FALSE)</f>
        <v>3098000</v>
      </c>
      <c r="L98" s="11">
        <f>VLOOKUP(B98,REV!B:O,9,FALSE)</f>
        <v>6418000</v>
      </c>
      <c r="M98" s="11">
        <f>VLOOKUP(B98,RoA!B:O,9,FALSE)</f>
        <v>8.8000000000000007</v>
      </c>
      <c r="N98" s="11">
        <f>VLOOKUP(B98,RoE!B:O,9,FALSE)</f>
        <v>39.53</v>
      </c>
      <c r="O98" s="11">
        <f>VLOOKUP(B98,ASSET!B:P,9,FALSE)</f>
        <v>8394000</v>
      </c>
      <c r="P98" s="11">
        <f>VLOOKUP(B98,MCAP!B:P,9,FALSE)</f>
        <v>8177010</v>
      </c>
      <c r="Q98" s="11" t="e">
        <f>VLOOKUP(B98,MB!B:O,9,FALSE)</f>
        <v>#N/A</v>
      </c>
    </row>
    <row r="99" spans="1:17" x14ac:dyDescent="0.3">
      <c r="A99" s="20" t="s">
        <v>88</v>
      </c>
      <c r="B99" s="20">
        <v>922964</v>
      </c>
      <c r="C99" s="21">
        <f>VLOOKUP(B99,'[2]ESGC PORTFOLIO'!B:M,$C$2,FALSE)</f>
        <v>67.044412084081799</v>
      </c>
      <c r="D99" s="21" t="str">
        <f t="shared" si="3"/>
        <v>B</v>
      </c>
      <c r="E99" s="21">
        <f>VLOOKUP(B99,ESG!A:M,$E$2,FALSE)</f>
        <v>67.044412084081799</v>
      </c>
      <c r="F99" s="11" t="b">
        <f t="shared" si="4"/>
        <v>1</v>
      </c>
      <c r="G99" s="23" t="str">
        <f t="shared" si="5"/>
        <v>B</v>
      </c>
      <c r="H99" s="11">
        <f>VLOOKUP(B99,NI!C:P,9,FALSE)</f>
        <v>515000</v>
      </c>
      <c r="I99" s="11">
        <f>VLOOKUP(B99,EBITDA!B:O,9,FALSE)</f>
        <v>899000</v>
      </c>
      <c r="J99" s="11">
        <f>VLOOKUP(B99,EQIT!B:O,9,FALSE)</f>
        <v>6942000</v>
      </c>
      <c r="K99" s="11">
        <f>VLOOKUP(B99,DEBT!B:O,9,FALSE)</f>
        <v>4830000</v>
      </c>
      <c r="L99" s="11">
        <f>VLOOKUP(B99,REV!B:O,9,FALSE)</f>
        <v>2713000</v>
      </c>
      <c r="M99" s="11">
        <f>VLOOKUP(B99,RoA!B:O,9,FALSE)</f>
        <v>0.88</v>
      </c>
      <c r="N99" s="11">
        <f>VLOOKUP(B99,RoE!B:O,9,FALSE)</f>
        <v>7.46</v>
      </c>
      <c r="O99" s="11">
        <f>VLOOKUP(B99,ASSET!B:P,9,FALSE)</f>
        <v>65359000</v>
      </c>
      <c r="P99" s="11">
        <f>VLOOKUP(B99,MCAP!B:P,9,FALSE)</f>
        <v>5712270</v>
      </c>
      <c r="Q99" s="11">
        <f>VLOOKUP(B99,MB!B:O,9,FALSE)</f>
        <v>0.88</v>
      </c>
    </row>
    <row r="100" spans="1:17" x14ac:dyDescent="0.3">
      <c r="A100" s="20" t="s">
        <v>91</v>
      </c>
      <c r="B100" s="20">
        <v>902288</v>
      </c>
      <c r="C100" s="21">
        <f>VLOOKUP(B100,'[2]ESGC PORTFOLIO'!B:M,$C$2,FALSE)</f>
        <v>51.558401639344197</v>
      </c>
      <c r="D100" s="21" t="str">
        <f t="shared" si="3"/>
        <v>B</v>
      </c>
      <c r="E100" s="21">
        <f>VLOOKUP(B100,ESG!A:M,$E$2,FALSE)</f>
        <v>74.545374707259896</v>
      </c>
      <c r="F100" s="11" t="b">
        <f t="shared" si="4"/>
        <v>0</v>
      </c>
      <c r="G100" s="23" t="str">
        <f t="shared" si="5"/>
        <v>B</v>
      </c>
      <c r="H100" s="11">
        <f>VLOOKUP(B100,NI!C:P,9,FALSE)</f>
        <v>1138000</v>
      </c>
      <c r="I100" s="11">
        <f>VLOOKUP(B100,EBITDA!B:O,9,FALSE)</f>
        <v>3296000</v>
      </c>
      <c r="J100" s="11">
        <f>VLOOKUP(B100,EQIT!B:O,9,FALSE)</f>
        <v>11869000</v>
      </c>
      <c r="K100" s="11">
        <f>VLOOKUP(B100,DEBT!B:O,9,FALSE)</f>
        <v>11309000</v>
      </c>
      <c r="L100" s="11">
        <f>VLOOKUP(B100,REV!B:O,9,FALSE)</f>
        <v>12188000</v>
      </c>
      <c r="M100" s="11">
        <f>VLOOKUP(B100,RoA!B:O,9,FALSE)</f>
        <v>3.99</v>
      </c>
      <c r="N100" s="11">
        <f>VLOOKUP(B100,RoE!B:O,9,FALSE)</f>
        <v>9.77</v>
      </c>
      <c r="O100" s="11">
        <f>VLOOKUP(B100,ASSET!B:P,9,FALSE)</f>
        <v>39287000</v>
      </c>
      <c r="P100" s="11">
        <f>VLOOKUP(B100,MCAP!B:P,9,FALSE)</f>
        <v>16266105</v>
      </c>
      <c r="Q100" s="11">
        <f>VLOOKUP(B100,MB!B:O,9,FALSE)</f>
        <v>1.47</v>
      </c>
    </row>
    <row r="101" spans="1:17" x14ac:dyDescent="0.3">
      <c r="A101" s="20" t="s">
        <v>103</v>
      </c>
      <c r="B101" s="20">
        <v>867138</v>
      </c>
      <c r="C101" s="21">
        <f>VLOOKUP(B101,'[2]ESGC PORTFOLIO'!B:M,$C$2,FALSE)</f>
        <v>69.573958935801002</v>
      </c>
      <c r="D101" s="21" t="str">
        <f t="shared" si="3"/>
        <v>B</v>
      </c>
      <c r="E101" s="21">
        <f>VLOOKUP(B101,ESG!A:M,$E$2,FALSE)</f>
        <v>69.573958935801002</v>
      </c>
      <c r="F101" s="11" t="b">
        <f t="shared" si="4"/>
        <v>1</v>
      </c>
      <c r="G101" s="23" t="str">
        <f t="shared" si="5"/>
        <v>B</v>
      </c>
      <c r="H101" s="11">
        <f>VLOOKUP(B101,NI!C:P,9,FALSE)</f>
        <v>536017</v>
      </c>
      <c r="I101" s="11">
        <f>VLOOKUP(B101,EBITDA!B:O,9,FALSE)</f>
        <v>1631743</v>
      </c>
      <c r="J101" s="11">
        <f>VLOOKUP(B101,EQIT!B:O,9,FALSE)</f>
        <v>3763137</v>
      </c>
      <c r="K101" s="11">
        <f>VLOOKUP(B101,DEBT!B:O,9,FALSE)</f>
        <v>8554325</v>
      </c>
      <c r="L101" s="11">
        <f>VLOOKUP(B101,REV!B:O,9,FALSE)</f>
        <v>8186280</v>
      </c>
      <c r="M101" s="11">
        <f>VLOOKUP(B101,RoA!B:O,9,FALSE)</f>
        <v>5.86</v>
      </c>
      <c r="N101" s="11">
        <f>VLOOKUP(B101,RoE!B:O,9,FALSE)</f>
        <v>18.16</v>
      </c>
      <c r="O101" s="11">
        <f>VLOOKUP(B101,ASSET!B:P,9,FALSE)</f>
        <v>16018596</v>
      </c>
      <c r="P101" s="11">
        <f>VLOOKUP(B101,MCAP!B:P,9,FALSE)</f>
        <v>11660757</v>
      </c>
      <c r="Q101" s="11">
        <f>VLOOKUP(B101,MB!B:O,9,FALSE)</f>
        <v>2.48</v>
      </c>
    </row>
    <row r="102" spans="1:17" x14ac:dyDescent="0.3">
      <c r="A102" s="20" t="s">
        <v>104</v>
      </c>
      <c r="B102" s="20">
        <v>906189</v>
      </c>
      <c r="C102" s="21">
        <f>VLOOKUP(B102,'[2]ESGC PORTFOLIO'!B:M,$C$2,FALSE)</f>
        <v>72.194874577402999</v>
      </c>
      <c r="D102" s="21" t="str">
        <f t="shared" si="3"/>
        <v>B</v>
      </c>
      <c r="E102" s="21">
        <f>VLOOKUP(B102,ESG!A:M,$E$2,FALSE)</f>
        <v>72.194874577402999</v>
      </c>
      <c r="F102" s="11" t="b">
        <f t="shared" si="4"/>
        <v>1</v>
      </c>
      <c r="G102" s="23" t="str">
        <f t="shared" si="5"/>
        <v>B</v>
      </c>
      <c r="H102" s="11">
        <f>VLOOKUP(B102,NI!C:P,9,FALSE)</f>
        <v>3063900</v>
      </c>
      <c r="I102" s="11">
        <f>VLOOKUP(B102,EBITDA!B:O,9,FALSE)</f>
        <v>6843400</v>
      </c>
      <c r="J102" s="11">
        <f>VLOOKUP(B102,EQIT!B:O,9,FALSE)</f>
        <v>6842100</v>
      </c>
      <c r="K102" s="11">
        <f>VLOOKUP(B102,DEBT!B:O,9,FALSE)</f>
        <v>32420400</v>
      </c>
      <c r="L102" s="11">
        <f>VLOOKUP(B102,REV!B:O,9,FALSE)</f>
        <v>36157100</v>
      </c>
      <c r="M102" s="11">
        <f>VLOOKUP(B102,RoA!B:O,9,FALSE)</f>
        <v>7.69</v>
      </c>
      <c r="N102" s="11">
        <f>VLOOKUP(B102,RoE!B:O,9,FALSE)</f>
        <v>44.92</v>
      </c>
      <c r="O102" s="11">
        <f>VLOOKUP(B102,ASSET!B:P,9,FALSE)</f>
        <v>52985400</v>
      </c>
      <c r="P102" s="11">
        <f>VLOOKUP(B102,MCAP!B:P,9,FALSE)</f>
        <v>33514137</v>
      </c>
      <c r="Q102" s="11" t="e">
        <f>VLOOKUP(B102,MB!B:O,9,FALSE)</f>
        <v>#N/A</v>
      </c>
    </row>
    <row r="103" spans="1:17" x14ac:dyDescent="0.3">
      <c r="A103" s="20" t="s">
        <v>111</v>
      </c>
      <c r="B103" s="20">
        <v>904830</v>
      </c>
      <c r="C103" s="21">
        <f>VLOOKUP(B103,'[2]ESGC PORTFOLIO'!B:M,$C$2,FALSE)</f>
        <v>53.639439179911797</v>
      </c>
      <c r="D103" s="21" t="str">
        <f t="shared" si="3"/>
        <v>B</v>
      </c>
      <c r="E103" s="21">
        <f>VLOOKUP(B103,ESG!A:M,$E$2,FALSE)</f>
        <v>53.639439179911797</v>
      </c>
      <c r="F103" s="11" t="b">
        <f t="shared" si="4"/>
        <v>1</v>
      </c>
      <c r="G103" s="23" t="str">
        <f t="shared" si="5"/>
        <v>B</v>
      </c>
      <c r="H103" s="11">
        <f>VLOOKUP(B103,NI!C:P,9,FALSE)</f>
        <v>861888</v>
      </c>
      <c r="I103" s="11">
        <f>VLOOKUP(B103,EBITDA!B:O,9,FALSE)</f>
        <v>1621151</v>
      </c>
      <c r="J103" s="11">
        <f>VLOOKUP(B103,EQIT!B:O,9,FALSE)</f>
        <v>4919230</v>
      </c>
      <c r="K103" s="11">
        <f>VLOOKUP(B103,DEBT!B:O,9,FALSE)</f>
        <v>2800116</v>
      </c>
      <c r="L103" s="11">
        <f>VLOOKUP(B103,REV!B:O,9,FALSE)</f>
        <v>8104339</v>
      </c>
      <c r="M103" s="11">
        <f>VLOOKUP(B103,RoA!B:O,9,FALSE)</f>
        <v>8.9499999999999993</v>
      </c>
      <c r="N103" s="11">
        <f>VLOOKUP(B103,RoE!B:O,9,FALSE)</f>
        <v>16.47</v>
      </c>
      <c r="O103" s="11">
        <f>VLOOKUP(B103,ASSET!B:P,9,FALSE)</f>
        <v>10443943</v>
      </c>
      <c r="P103" s="11">
        <f>VLOOKUP(B103,MCAP!B:P,9,FALSE)</f>
        <v>11480713</v>
      </c>
      <c r="Q103" s="11">
        <f>VLOOKUP(B103,MB!B:O,9,FALSE)</f>
        <v>2.27</v>
      </c>
    </row>
    <row r="104" spans="1:17" x14ac:dyDescent="0.3">
      <c r="A104" s="20" t="s">
        <v>114</v>
      </c>
      <c r="B104" s="20">
        <v>513260</v>
      </c>
      <c r="C104" s="21">
        <f>VLOOKUP(B104,'[2]ESGC PORTFOLIO'!B:M,$C$2,FALSE)</f>
        <v>57.243751014445699</v>
      </c>
      <c r="D104" s="21" t="str">
        <f t="shared" si="3"/>
        <v>B</v>
      </c>
      <c r="E104" s="21">
        <f>VLOOKUP(B104,ESG!A:M,$E$2,FALSE)</f>
        <v>57.243751014445699</v>
      </c>
      <c r="F104" s="11" t="b">
        <f t="shared" si="4"/>
        <v>1</v>
      </c>
      <c r="G104" s="23" t="str">
        <f t="shared" si="5"/>
        <v>B</v>
      </c>
      <c r="H104" s="11">
        <f>VLOOKUP(B104,NI!C:P,9,FALSE)</f>
        <v>-142687</v>
      </c>
      <c r="I104" s="11">
        <f>VLOOKUP(B104,EBITDA!B:O,9,FALSE)</f>
        <v>528572</v>
      </c>
      <c r="J104" s="11">
        <f>VLOOKUP(B104,EQIT!B:O,9,FALSE)</f>
        <v>1965776</v>
      </c>
      <c r="K104" s="11">
        <f>VLOOKUP(B104,DEBT!B:O,9,FALSE)</f>
        <v>4446170</v>
      </c>
      <c r="L104" s="11">
        <f>VLOOKUP(B104,REV!B:O,9,FALSE)</f>
        <v>1109440</v>
      </c>
      <c r="M104" s="11">
        <f>VLOOKUP(B104,RoA!B:O,9,FALSE)</f>
        <v>1.05</v>
      </c>
      <c r="N104" s="11">
        <f>VLOOKUP(B104,RoE!B:O,9,FALSE)</f>
        <v>-6.65</v>
      </c>
      <c r="O104" s="11">
        <f>VLOOKUP(B104,ASSET!B:P,9,FALSE)</f>
        <v>7560101</v>
      </c>
      <c r="P104" s="11">
        <f>VLOOKUP(B104,MCAP!B:P,9,FALSE)</f>
        <v>3875597</v>
      </c>
      <c r="Q104" s="11">
        <f>VLOOKUP(B104,MB!B:O,9,FALSE)</f>
        <v>2.08</v>
      </c>
    </row>
    <row r="105" spans="1:17" x14ac:dyDescent="0.3">
      <c r="A105" s="20" t="s">
        <v>115</v>
      </c>
      <c r="B105" s="20">
        <v>916091</v>
      </c>
      <c r="C105" s="21">
        <f>VLOOKUP(B105,'[2]ESGC PORTFOLIO'!B:M,$C$2,FALSE)</f>
        <v>50.315998883149497</v>
      </c>
      <c r="D105" s="21" t="str">
        <f t="shared" si="3"/>
        <v>B</v>
      </c>
      <c r="E105" s="21">
        <f>VLOOKUP(B105,ESG!A:M,$E$2,FALSE)</f>
        <v>50.315998883149497</v>
      </c>
      <c r="F105" s="11" t="b">
        <f t="shared" si="4"/>
        <v>1</v>
      </c>
      <c r="G105" s="23" t="str">
        <f t="shared" si="5"/>
        <v>B</v>
      </c>
      <c r="H105" s="11">
        <f>VLOOKUP(B105,NI!C:P,9,FALSE)</f>
        <v>-4243000</v>
      </c>
      <c r="I105" s="11">
        <f>VLOOKUP(B105,EBITDA!B:O,9,FALSE)</f>
        <v>-2969000</v>
      </c>
      <c r="J105" s="11">
        <f>VLOOKUP(B105,EQIT!B:O,9,FALSE)</f>
        <v>2779000</v>
      </c>
      <c r="K105" s="11">
        <f>VLOOKUP(B105,DEBT!B:O,9,FALSE)</f>
        <v>2740000</v>
      </c>
      <c r="L105" s="11">
        <f>VLOOKUP(B105,REV!B:O,9,FALSE)</f>
        <v>16123000</v>
      </c>
      <c r="M105" s="11">
        <f>VLOOKUP(B105,RoA!B:O,9,FALSE)</f>
        <v>-30.9</v>
      </c>
      <c r="N105" s="11">
        <f>VLOOKUP(B105,RoE!B:O,9,FALSE)</f>
        <v>-82.51</v>
      </c>
      <c r="O105" s="11">
        <f>VLOOKUP(B105,ASSET!B:P,9,FALSE)</f>
        <v>10917000</v>
      </c>
      <c r="P105" s="11">
        <f>VLOOKUP(B105,MCAP!B:P,9,FALSE)</f>
        <v>6215799</v>
      </c>
      <c r="Q105" s="11">
        <f>VLOOKUP(B105,MB!B:O,9,FALSE)</f>
        <v>1.64</v>
      </c>
    </row>
    <row r="106" spans="1:17" x14ac:dyDescent="0.3">
      <c r="A106" s="20" t="s">
        <v>117</v>
      </c>
      <c r="B106" s="20">
        <v>357922</v>
      </c>
      <c r="C106" s="21">
        <f>VLOOKUP(B106,'[2]ESGC PORTFOLIO'!B:M,$C$2,FALSE)</f>
        <v>51.192737232030197</v>
      </c>
      <c r="D106" s="21" t="str">
        <f t="shared" si="3"/>
        <v>B</v>
      </c>
      <c r="E106" s="21">
        <f>VLOOKUP(B106,ESG!A:M,$E$2,FALSE)</f>
        <v>51.192737232030197</v>
      </c>
      <c r="F106" s="11" t="b">
        <f t="shared" si="4"/>
        <v>1</v>
      </c>
      <c r="G106" s="23" t="str">
        <f t="shared" si="5"/>
        <v>B</v>
      </c>
      <c r="H106" s="11">
        <f>VLOOKUP(B106,NI!C:P,9,FALSE)</f>
        <v>436000</v>
      </c>
      <c r="I106" s="11">
        <f>VLOOKUP(B106,EBITDA!B:O,9,FALSE)</f>
        <v>1148000</v>
      </c>
      <c r="J106" s="11">
        <f>VLOOKUP(B106,EQIT!B:O,9,FALSE)</f>
        <v>2943000</v>
      </c>
      <c r="K106" s="11">
        <f>VLOOKUP(B106,DEBT!B:O,9,FALSE)</f>
        <v>4783000</v>
      </c>
      <c r="L106" s="11">
        <f>VLOOKUP(B106,REV!B:O,9,FALSE)</f>
        <v>8102000</v>
      </c>
      <c r="M106" s="11">
        <f>VLOOKUP(B106,RoA!B:O,9,FALSE)</f>
        <v>5.99</v>
      </c>
      <c r="N106" s="11">
        <f>VLOOKUP(B106,RoE!B:O,9,FALSE)</f>
        <v>18.16</v>
      </c>
      <c r="O106" s="11">
        <f>VLOOKUP(B106,ASSET!B:P,9,FALSE)</f>
        <v>11619000</v>
      </c>
      <c r="P106" s="11">
        <f>VLOOKUP(B106,MCAP!B:P,9,FALSE)</f>
        <v>10472545</v>
      </c>
      <c r="Q106" s="11">
        <f>VLOOKUP(B106,MB!B:O,9,FALSE)</f>
        <v>2.69</v>
      </c>
    </row>
    <row r="107" spans="1:17" x14ac:dyDescent="0.3">
      <c r="A107" s="20" t="s">
        <v>124</v>
      </c>
      <c r="B107" s="20">
        <v>905115</v>
      </c>
      <c r="C107" s="21">
        <f>VLOOKUP(B107,'[2]ESGC PORTFOLIO'!B:M,$C$2,FALSE)</f>
        <v>54.581094751185802</v>
      </c>
      <c r="D107" s="21" t="str">
        <f t="shared" si="3"/>
        <v>B</v>
      </c>
      <c r="E107" s="21">
        <f>VLOOKUP(B107,ESG!A:M,$E$2,FALSE)</f>
        <v>54.581094751185802</v>
      </c>
      <c r="F107" s="11" t="b">
        <f t="shared" si="4"/>
        <v>1</v>
      </c>
      <c r="G107" s="23" t="str">
        <f t="shared" si="5"/>
        <v>B</v>
      </c>
      <c r="H107" s="11">
        <f>VLOOKUP(B107,NI!C:P,9,FALSE)</f>
        <v>1968000</v>
      </c>
      <c r="I107" s="11">
        <f>VLOOKUP(B107,EBITDA!B:O,9,FALSE)</f>
        <v>4181000</v>
      </c>
      <c r="J107" s="11">
        <f>VLOOKUP(B107,EQIT!B:O,9,FALSE)</f>
        <v>10295000</v>
      </c>
      <c r="K107" s="11">
        <f>VLOOKUP(B107,DEBT!B:O,9,FALSE)</f>
        <v>5293000</v>
      </c>
      <c r="L107" s="11">
        <f>VLOOKUP(B107,REV!B:O,9,FALSE)</f>
        <v>24427000</v>
      </c>
      <c r="M107" s="11">
        <f>VLOOKUP(B107,RoA!B:O,9,FALSE)</f>
        <v>8.92</v>
      </c>
      <c r="N107" s="11">
        <f>VLOOKUP(B107,RoE!B:O,9,FALSE)</f>
        <v>19.02</v>
      </c>
      <c r="O107" s="11">
        <f>VLOOKUP(B107,ASSET!B:P,9,FALSE)</f>
        <v>23818000</v>
      </c>
      <c r="P107" s="11">
        <f>VLOOKUP(B107,MCAP!B:P,9,FALSE)</f>
        <v>38349040</v>
      </c>
      <c r="Q107" s="11">
        <f>VLOOKUP(B107,MB!B:O,9,FALSE)</f>
        <v>3.56</v>
      </c>
    </row>
    <row r="108" spans="1:17" x14ac:dyDescent="0.3">
      <c r="A108" s="20" t="s">
        <v>126</v>
      </c>
      <c r="B108" s="20">
        <v>500373</v>
      </c>
      <c r="C108" s="21">
        <f>VLOOKUP(B108,'[2]ESGC PORTFOLIO'!B:M,$C$2,FALSE)</f>
        <v>59.102924739195203</v>
      </c>
      <c r="D108" s="21" t="str">
        <f t="shared" si="3"/>
        <v>B</v>
      </c>
      <c r="E108" s="21">
        <f>VLOOKUP(B108,ESG!A:M,$E$2,FALSE)</f>
        <v>59.102924739195203</v>
      </c>
      <c r="F108" s="11" t="b">
        <f t="shared" si="4"/>
        <v>1</v>
      </c>
      <c r="G108" s="23" t="str">
        <f t="shared" si="5"/>
        <v>B</v>
      </c>
      <c r="H108" s="11">
        <f>VLOOKUP(B108,NI!C:P,9,FALSE)</f>
        <v>570279</v>
      </c>
      <c r="I108" s="11">
        <f>VLOOKUP(B108,EBITDA!B:O,9,FALSE)</f>
        <v>4643995</v>
      </c>
      <c r="J108" s="11">
        <f>VLOOKUP(B108,EQIT!B:O,9,FALSE)</f>
        <v>13284764</v>
      </c>
      <c r="K108" s="11">
        <f>VLOOKUP(B108,DEBT!B:O,9,FALSE)</f>
        <v>6312181</v>
      </c>
      <c r="L108" s="11">
        <f>VLOOKUP(B108,REV!B:O,9,FALSE)</f>
        <v>11055070</v>
      </c>
      <c r="M108" s="11">
        <f>VLOOKUP(B108,RoA!B:O,9,FALSE)</f>
        <v>2.72</v>
      </c>
      <c r="N108" s="11">
        <f>VLOOKUP(B108,RoE!B:O,9,FALSE)</f>
        <v>4.4000000000000004</v>
      </c>
      <c r="O108" s="11">
        <f>VLOOKUP(B108,ASSET!B:P,9,FALSE)</f>
        <v>27336578</v>
      </c>
      <c r="P108" s="11">
        <f>VLOOKUP(B108,MCAP!B:P,9,FALSE)</f>
        <v>32810457</v>
      </c>
      <c r="Q108" s="11">
        <f>VLOOKUP(B108,MB!B:O,9,FALSE)</f>
        <v>2.31</v>
      </c>
    </row>
    <row r="109" spans="1:17" x14ac:dyDescent="0.3">
      <c r="A109" s="20" t="s">
        <v>128</v>
      </c>
      <c r="B109" s="20">
        <v>329534</v>
      </c>
      <c r="C109" s="21">
        <f>VLOOKUP(B109,'[2]ESGC PORTFOLIO'!B:M,$C$2,FALSE)</f>
        <v>51.657512984905097</v>
      </c>
      <c r="D109" s="21" t="str">
        <f t="shared" si="3"/>
        <v>B</v>
      </c>
      <c r="E109" s="21">
        <f>VLOOKUP(B109,ESG!A:M,$E$2,FALSE)</f>
        <v>51.657512984905097</v>
      </c>
      <c r="F109" s="11" t="b">
        <f t="shared" si="4"/>
        <v>1</v>
      </c>
      <c r="G109" s="23" t="str">
        <f t="shared" si="5"/>
        <v>B</v>
      </c>
      <c r="H109" s="11">
        <f>VLOOKUP(B109,NI!C:P,9,FALSE)</f>
        <v>277934</v>
      </c>
      <c r="I109" s="11">
        <f>VLOOKUP(B109,EBITDA!B:O,9,FALSE)</f>
        <v>1476136</v>
      </c>
      <c r="J109" s="11">
        <f>VLOOKUP(B109,EQIT!B:O,9,FALSE)</f>
        <v>7239813</v>
      </c>
      <c r="K109" s="11">
        <f>VLOOKUP(B109,DEBT!B:O,9,FALSE)</f>
        <v>8529244</v>
      </c>
      <c r="L109" s="11">
        <f>VLOOKUP(B109,REV!B:O,9,FALSE)</f>
        <v>2123715</v>
      </c>
      <c r="M109" s="11">
        <f>VLOOKUP(B109,RoA!B:O,9,FALSE)</f>
        <v>6.81</v>
      </c>
      <c r="N109" s="11">
        <f>VLOOKUP(B109,RoE!B:O,9,FALSE)</f>
        <v>13</v>
      </c>
      <c r="O109" s="11">
        <f>VLOOKUP(B109,ASSET!B:P,9,FALSE)</f>
        <v>17201000</v>
      </c>
      <c r="P109" s="11">
        <f>VLOOKUP(B109,MCAP!B:P,9,FALSE)</f>
        <v>18420847</v>
      </c>
      <c r="Q109" s="11">
        <f>VLOOKUP(B109,MB!B:O,9,FALSE)</f>
        <v>2.39</v>
      </c>
    </row>
    <row r="110" spans="1:17" x14ac:dyDescent="0.3">
      <c r="A110" s="20" t="s">
        <v>129</v>
      </c>
      <c r="B110" s="20">
        <v>867375</v>
      </c>
      <c r="C110" s="21">
        <f>VLOOKUP(B110,'[2]ESGC PORTFOLIO'!B:M,$C$2,FALSE)</f>
        <v>61.299009562841498</v>
      </c>
      <c r="D110" s="21" t="str">
        <f t="shared" si="3"/>
        <v>B</v>
      </c>
      <c r="E110" s="21">
        <f>VLOOKUP(B110,ESG!A:M,$E$2,FALSE)</f>
        <v>61.299009562841498</v>
      </c>
      <c r="F110" s="11" t="b">
        <f t="shared" si="4"/>
        <v>1</v>
      </c>
      <c r="G110" s="23" t="str">
        <f t="shared" si="5"/>
        <v>B</v>
      </c>
      <c r="H110" s="11">
        <f>VLOOKUP(B110,NI!C:P,9,FALSE)</f>
        <v>856900</v>
      </c>
      <c r="I110" s="11">
        <f>VLOOKUP(B110,EBITDA!B:O,9,FALSE)</f>
        <v>1618000</v>
      </c>
      <c r="J110" s="11">
        <f>VLOOKUP(B110,EQIT!B:O,9,FALSE)</f>
        <v>2733200</v>
      </c>
      <c r="K110" s="11">
        <f>VLOOKUP(B110,DEBT!B:O,9,FALSE)</f>
        <v>1288100</v>
      </c>
      <c r="L110" s="11">
        <f>VLOOKUP(B110,REV!B:O,9,FALSE)</f>
        <v>9713600</v>
      </c>
      <c r="M110" s="11">
        <f>VLOOKUP(B110,RoA!B:O,9,FALSE)</f>
        <v>14.12</v>
      </c>
      <c r="N110" s="11">
        <f>VLOOKUP(B110,RoE!B:O,9,FALSE)</f>
        <v>31.96</v>
      </c>
      <c r="O110" s="11">
        <f>VLOOKUP(B110,ASSET!B:P,9,FALSE)</f>
        <v>6489900</v>
      </c>
      <c r="P110" s="11">
        <f>VLOOKUP(B110,MCAP!B:P,9,FALSE)</f>
        <v>23279406</v>
      </c>
      <c r="Q110" s="11">
        <f>VLOOKUP(B110,MB!B:O,9,FALSE)</f>
        <v>7.23</v>
      </c>
    </row>
    <row r="111" spans="1:17" x14ac:dyDescent="0.3">
      <c r="A111" s="20" t="s">
        <v>131</v>
      </c>
      <c r="B111" s="20">
        <v>902317</v>
      </c>
      <c r="C111" s="21">
        <f>VLOOKUP(B111,'[2]ESGC PORTFOLIO'!B:M,$C$2,FALSE)</f>
        <v>71.730703931043394</v>
      </c>
      <c r="D111" s="21" t="str">
        <f t="shared" si="3"/>
        <v>B</v>
      </c>
      <c r="E111" s="21">
        <f>VLOOKUP(B111,ESG!A:M,$E$2,FALSE)</f>
        <v>71.730703931043394</v>
      </c>
      <c r="F111" s="11" t="b">
        <f t="shared" si="4"/>
        <v>1</v>
      </c>
      <c r="G111" s="23" t="str">
        <f t="shared" si="5"/>
        <v>B</v>
      </c>
      <c r="H111" s="11">
        <f>VLOOKUP(B111,NI!C:P,9,FALSE)</f>
        <v>1160000</v>
      </c>
      <c r="I111" s="11">
        <f>VLOOKUP(B111,EBITDA!B:O,9,FALSE)</f>
        <v>6896000</v>
      </c>
      <c r="J111" s="11">
        <f>VLOOKUP(B111,EQIT!B:O,9,FALSE)</f>
        <v>21431000</v>
      </c>
      <c r="K111" s="11">
        <f>VLOOKUP(B111,DEBT!B:O,9,FALSE)</f>
        <v>19690000</v>
      </c>
      <c r="L111" s="11">
        <f>VLOOKUP(B111,REV!B:O,9,FALSE)</f>
        <v>23489000</v>
      </c>
      <c r="M111" s="11">
        <f>VLOOKUP(B111,RoA!B:O,9,FALSE)</f>
        <v>2.64</v>
      </c>
      <c r="N111" s="11">
        <f>VLOOKUP(B111,RoE!B:O,9,FALSE)</f>
        <v>6.48</v>
      </c>
      <c r="O111" s="11">
        <f>VLOOKUP(B111,ASSET!B:P,9,FALSE)</f>
        <v>78496000</v>
      </c>
      <c r="P111" s="11">
        <f>VLOOKUP(B111,MCAP!B:P,9,FALSE)</f>
        <v>25421199</v>
      </c>
      <c r="Q111" s="11">
        <f>VLOOKUP(B111,MB!B:O,9,FALSE)</f>
        <v>1.41</v>
      </c>
    </row>
    <row r="112" spans="1:17" x14ac:dyDescent="0.3">
      <c r="A112" s="20" t="s">
        <v>136</v>
      </c>
      <c r="B112" s="20">
        <v>905994</v>
      </c>
      <c r="C112" s="21">
        <f>VLOOKUP(B112,'[2]ESGC PORTFOLIO'!B:M,$C$2,FALSE)</f>
        <v>58.048622382730102</v>
      </c>
      <c r="D112" s="21" t="str">
        <f t="shared" si="3"/>
        <v>B</v>
      </c>
      <c r="E112" s="21">
        <f>VLOOKUP(B112,ESG!A:M,$E$2,FALSE)</f>
        <v>58.048622382730102</v>
      </c>
      <c r="F112" s="11" t="b">
        <f t="shared" si="4"/>
        <v>1</v>
      </c>
      <c r="G112" s="23" t="str">
        <f t="shared" si="5"/>
        <v>B</v>
      </c>
      <c r="H112" s="11">
        <f>VLOOKUP(B112,NI!C:P,9,FALSE)</f>
        <v>138679</v>
      </c>
      <c r="I112" s="11">
        <f>VLOOKUP(B112,EBITDA!B:O,9,FALSE)</f>
        <v>397990</v>
      </c>
      <c r="J112" s="11">
        <f>VLOOKUP(B112,EQIT!B:O,9,FALSE)</f>
        <v>1276815</v>
      </c>
      <c r="K112" s="11">
        <f>VLOOKUP(B112,DEBT!B:O,9,FALSE)</f>
        <v>2208602</v>
      </c>
      <c r="L112" s="11">
        <f>VLOOKUP(B112,REV!B:O,9,FALSE)</f>
        <v>608018</v>
      </c>
      <c r="M112" s="11">
        <f>VLOOKUP(B112,RoA!B:O,9,FALSE)</f>
        <v>5.94</v>
      </c>
      <c r="N112" s="11">
        <f>VLOOKUP(B112,RoE!B:O,9,FALSE)</f>
        <v>12.13</v>
      </c>
      <c r="O112" s="11">
        <f>VLOOKUP(B112,ASSET!B:P,9,FALSE)</f>
        <v>3898565</v>
      </c>
      <c r="P112" s="11">
        <f>VLOOKUP(B112,MCAP!B:P,9,FALSE)</f>
        <v>6742103</v>
      </c>
      <c r="Q112" s="11">
        <f>VLOOKUP(B112,MB!B:O,9,FALSE)</f>
        <v>5.28</v>
      </c>
    </row>
    <row r="113" spans="1:17" x14ac:dyDescent="0.3">
      <c r="A113" s="20" t="s">
        <v>137</v>
      </c>
      <c r="B113" s="20">
        <v>951849</v>
      </c>
      <c r="C113" s="21">
        <f>VLOOKUP(B113,'[2]ESGC PORTFOLIO'!B:M,$C$2,FALSE)</f>
        <v>50.931831983805601</v>
      </c>
      <c r="D113" s="21" t="str">
        <f t="shared" si="3"/>
        <v>B</v>
      </c>
      <c r="E113" s="21">
        <f>VLOOKUP(B113,ESG!A:M,$E$2,FALSE)</f>
        <v>66.863663967611302</v>
      </c>
      <c r="F113" s="11" t="b">
        <f t="shared" si="4"/>
        <v>0</v>
      </c>
      <c r="G113" s="23" t="str">
        <f t="shared" si="5"/>
        <v>B</v>
      </c>
      <c r="H113" s="11">
        <f>VLOOKUP(B113,NI!C:P,9,FALSE)</f>
        <v>2029000</v>
      </c>
      <c r="I113" s="11">
        <f>VLOOKUP(B113,EBITDA!B:O,9,FALSE)</f>
        <v>5306000</v>
      </c>
      <c r="J113" s="11">
        <f>VLOOKUP(B113,EQIT!B:O,9,FALSE)</f>
        <v>14727000</v>
      </c>
      <c r="K113" s="11">
        <f>VLOOKUP(B113,DEBT!B:O,9,FALSE)</f>
        <v>1667000</v>
      </c>
      <c r="L113" s="11">
        <f>VLOOKUP(B113,REV!B:O,9,FALSE)</f>
        <v>42680000</v>
      </c>
      <c r="M113" s="11">
        <f>VLOOKUP(B113,RoA!B:O,9,FALSE)</f>
        <v>7.2</v>
      </c>
      <c r="N113" s="11">
        <f>VLOOKUP(B113,RoE!B:O,9,FALSE)</f>
        <v>13.55</v>
      </c>
      <c r="O113" s="11">
        <f>VLOOKUP(B113,ASSET!B:P,9,FALSE)</f>
        <v>29903000</v>
      </c>
      <c r="P113" s="11">
        <f>VLOOKUP(B113,MCAP!B:P,9,FALSE)</f>
        <v>29075240</v>
      </c>
      <c r="Q113" s="11">
        <f>VLOOKUP(B113,MB!B:O,9,FALSE)</f>
        <v>1.54</v>
      </c>
    </row>
    <row r="114" spans="1:17" x14ac:dyDescent="0.3">
      <c r="A114" s="20" t="s">
        <v>144</v>
      </c>
      <c r="B114" s="20">
        <v>938076</v>
      </c>
      <c r="C114" s="21">
        <f>VLOOKUP(B114,'[2]ESGC PORTFOLIO'!B:M,$C$2,FALSE)</f>
        <v>62.256586651053802</v>
      </c>
      <c r="D114" s="21" t="str">
        <f t="shared" si="3"/>
        <v>B</v>
      </c>
      <c r="E114" s="21">
        <f>VLOOKUP(B114,ESG!A:M,$E$2,FALSE)</f>
        <v>62.256586651053802</v>
      </c>
      <c r="F114" s="11" t="b">
        <f t="shared" si="4"/>
        <v>1</v>
      </c>
      <c r="G114" s="23" t="str">
        <f t="shared" si="5"/>
        <v>B</v>
      </c>
      <c r="H114" s="11">
        <f>VLOOKUP(B114,NI!C:P,9,FALSE)</f>
        <v>1919700</v>
      </c>
      <c r="I114" s="11">
        <f>VLOOKUP(B114,EBITDA!B:O,9,FALSE)</f>
        <v>2858300</v>
      </c>
      <c r="J114" s="11">
        <f>VLOOKUP(B114,EQIT!B:O,9,FALSE)</f>
        <v>9201300</v>
      </c>
      <c r="K114" s="11">
        <f>VLOOKUP(B114,DEBT!B:O,9,FALSE)</f>
        <v>2777200</v>
      </c>
      <c r="L114" s="11">
        <f>VLOOKUP(B114,REV!B:O,9,FALSE)</f>
        <v>7174500</v>
      </c>
      <c r="M114" s="11">
        <f>VLOOKUP(B114,RoA!B:O,9,FALSE)</f>
        <v>13.63</v>
      </c>
      <c r="N114" s="11">
        <f>VLOOKUP(B114,RoE!B:O,9,FALSE)</f>
        <v>21.66</v>
      </c>
      <c r="O114" s="11">
        <f>VLOOKUP(B114,ASSET!B:P,9,FALSE)</f>
        <v>14751500</v>
      </c>
      <c r="P114" s="11">
        <f>VLOOKUP(B114,MCAP!B:P,9,FALSE)</f>
        <v>26674666</v>
      </c>
      <c r="Q114" s="11">
        <f>VLOOKUP(B114,MB!B:O,9,FALSE)</f>
        <v>2.9</v>
      </c>
    </row>
    <row r="115" spans="1:17" x14ac:dyDescent="0.3">
      <c r="A115" s="20" t="s">
        <v>148</v>
      </c>
      <c r="B115" s="20">
        <v>907652</v>
      </c>
      <c r="C115" s="21">
        <f>VLOOKUP(B115,'[2]ESGC PORTFOLIO'!B:M,$C$2,FALSE)</f>
        <v>50.0443745120999</v>
      </c>
      <c r="D115" s="21" t="str">
        <f t="shared" si="3"/>
        <v>B</v>
      </c>
      <c r="E115" s="21">
        <f>VLOOKUP(B115,ESG!A:M,$E$2,FALSE)</f>
        <v>70.326844262295097</v>
      </c>
      <c r="F115" s="11" t="b">
        <f t="shared" si="4"/>
        <v>0</v>
      </c>
      <c r="G115" s="23" t="str">
        <f t="shared" si="5"/>
        <v>B</v>
      </c>
      <c r="H115" s="11">
        <f>VLOOKUP(B115,NI!C:P,9,FALSE)</f>
        <v>-332000</v>
      </c>
      <c r="I115" s="11">
        <f>VLOOKUP(B115,EBITDA!B:O,9,FALSE)</f>
        <v>1329000</v>
      </c>
      <c r="J115" s="11">
        <f>VLOOKUP(B115,EQIT!B:O,9,FALSE)</f>
        <v>11390000</v>
      </c>
      <c r="K115" s="11">
        <f>VLOOKUP(B115,DEBT!B:O,9,FALSE)</f>
        <v>3909000</v>
      </c>
      <c r="L115" s="11">
        <f>VLOOKUP(B115,REV!B:O,9,FALSE)</f>
        <v>31513000</v>
      </c>
      <c r="M115" s="11">
        <f>VLOOKUP(B115,RoA!B:O,9,FALSE)</f>
        <v>-0.66</v>
      </c>
      <c r="N115" s="11">
        <f>VLOOKUP(B115,RoE!B:O,9,FALSE)</f>
        <v>-2.7</v>
      </c>
      <c r="O115" s="11">
        <f>VLOOKUP(B115,ASSET!B:P,9,FALSE)</f>
        <v>33058000</v>
      </c>
      <c r="P115" s="11">
        <f>VLOOKUP(B115,MCAP!B:P,9,FALSE)</f>
        <v>24499015</v>
      </c>
      <c r="Q115" s="11">
        <f>VLOOKUP(B115,MB!B:O,9,FALSE)</f>
        <v>2.0499999999999998</v>
      </c>
    </row>
    <row r="116" spans="1:17" x14ac:dyDescent="0.3">
      <c r="A116" s="20" t="s">
        <v>152</v>
      </c>
      <c r="B116" s="20">
        <v>546697</v>
      </c>
      <c r="C116" s="21">
        <f>VLOOKUP(B116,'[2]ESGC PORTFOLIO'!B:M,$C$2,FALSE)</f>
        <v>61.138179204124803</v>
      </c>
      <c r="D116" s="21" t="str">
        <f t="shared" si="3"/>
        <v>B</v>
      </c>
      <c r="E116" s="21">
        <f>VLOOKUP(B116,ESG!A:M,$E$2,FALSE)</f>
        <v>61.138179204124803</v>
      </c>
      <c r="F116" s="11" t="b">
        <f t="shared" si="4"/>
        <v>1</v>
      </c>
      <c r="G116" s="23" t="str">
        <f t="shared" si="5"/>
        <v>B</v>
      </c>
      <c r="H116" s="11">
        <f>VLOOKUP(B116,NI!C:P,9,FALSE)</f>
        <v>2591566</v>
      </c>
      <c r="I116" s="11">
        <f>VLOOKUP(B116,EBITDA!B:O,9,FALSE)</f>
        <v>4251102</v>
      </c>
      <c r="J116" s="11">
        <f>VLOOKUP(B116,EQIT!B:O,9,FALSE)</f>
        <v>9309739</v>
      </c>
      <c r="K116" s="11">
        <f>VLOOKUP(B116,DEBT!B:O,9,FALSE)</f>
        <v>8224045</v>
      </c>
      <c r="L116" s="11">
        <f>VLOOKUP(B116,REV!B:O,9,FALSE)</f>
        <v>9702517</v>
      </c>
      <c r="M116" s="11">
        <f>VLOOKUP(B116,RoA!B:O,9,FALSE)</f>
        <v>14.77</v>
      </c>
      <c r="N116" s="11">
        <f>VLOOKUP(B116,RoE!B:O,9,FALSE)</f>
        <v>32.299999999999997</v>
      </c>
      <c r="O116" s="11">
        <f>VLOOKUP(B116,ASSET!B:P,9,FALSE)</f>
        <v>21108731</v>
      </c>
      <c r="P116" s="11">
        <f>VLOOKUP(B116,MCAP!B:P,9,FALSE)</f>
        <v>55791261</v>
      </c>
      <c r="Q116" s="11">
        <f>VLOOKUP(B116,MB!B:O,9,FALSE)</f>
        <v>5.47</v>
      </c>
    </row>
    <row r="117" spans="1:17" x14ac:dyDescent="0.3">
      <c r="A117" s="20" t="s">
        <v>157</v>
      </c>
      <c r="B117" s="20" t="s">
        <v>364</v>
      </c>
      <c r="C117" s="21">
        <f>VLOOKUP(B117,'[2]ESGC PORTFOLIO'!B:M,$C$2,FALSE)</f>
        <v>62.883080290610998</v>
      </c>
      <c r="D117" s="21" t="str">
        <f t="shared" si="3"/>
        <v>B</v>
      </c>
      <c r="E117" s="21">
        <f>VLOOKUP(B117,ESG!A:M,$E$2,FALSE)</f>
        <v>62.883080290610998</v>
      </c>
      <c r="F117" s="11" t="b">
        <f t="shared" si="4"/>
        <v>1</v>
      </c>
      <c r="G117" s="23" t="str">
        <f t="shared" si="5"/>
        <v>B</v>
      </c>
      <c r="H117" s="11">
        <f>VLOOKUP(B117,NI!C:P,9,FALSE)</f>
        <v>164681</v>
      </c>
      <c r="I117" s="11">
        <f>VLOOKUP(B117,EBITDA!B:O,9,FALSE)</f>
        <v>492836</v>
      </c>
      <c r="J117" s="11">
        <f>VLOOKUP(B117,EQIT!B:O,9,FALSE)</f>
        <v>886866</v>
      </c>
      <c r="K117" s="11">
        <f>VLOOKUP(B117,DEBT!B:O,9,FALSE)</f>
        <v>1517552</v>
      </c>
      <c r="L117" s="11">
        <f>VLOOKUP(B117,REV!B:O,9,FALSE)</f>
        <v>4525721</v>
      </c>
      <c r="M117" s="11">
        <f>VLOOKUP(B117,RoA!B:O,9,FALSE)</f>
        <v>7.38</v>
      </c>
      <c r="N117" s="11">
        <f>VLOOKUP(B117,RoE!B:O,9,FALSE)</f>
        <v>21.01</v>
      </c>
      <c r="O117" s="11">
        <f>VLOOKUP(B117,ASSET!B:P,9,FALSE)</f>
        <v>3234171</v>
      </c>
      <c r="P117" s="11">
        <f>VLOOKUP(B117,MCAP!B:P,9,FALSE)</f>
        <v>3520027</v>
      </c>
      <c r="Q117" s="11">
        <f>VLOOKUP(B117,MB!B:O,9,FALSE)</f>
        <v>3.6</v>
      </c>
    </row>
    <row r="118" spans="1:17" x14ac:dyDescent="0.3">
      <c r="A118" s="20" t="s">
        <v>162</v>
      </c>
      <c r="B118" s="20">
        <v>945589</v>
      </c>
      <c r="C118" s="21">
        <f>VLOOKUP(B118,'[2]ESGC PORTFOLIO'!B:M,$C$2,FALSE)</f>
        <v>56.397751155947802</v>
      </c>
      <c r="D118" s="21" t="str">
        <f t="shared" si="3"/>
        <v>B</v>
      </c>
      <c r="E118" s="21">
        <f>VLOOKUP(B118,ESG!A:M,$E$2,FALSE)</f>
        <v>56.397751155947802</v>
      </c>
      <c r="F118" s="11" t="b">
        <f t="shared" si="4"/>
        <v>1</v>
      </c>
      <c r="G118" s="23" t="str">
        <f t="shared" si="5"/>
        <v>B</v>
      </c>
      <c r="H118" s="11">
        <f>VLOOKUP(B118,NI!C:P,9,FALSE)</f>
        <v>812289</v>
      </c>
      <c r="I118" s="11">
        <f>VLOOKUP(B118,EBITDA!B:O,9,FALSE)</f>
        <v>1532168</v>
      </c>
      <c r="J118" s="11">
        <f>VLOOKUP(B118,EQIT!B:O,9,FALSE)</f>
        <v>10551237</v>
      </c>
      <c r="K118" s="11">
        <f>VLOOKUP(B118,DEBT!B:O,9,FALSE)</f>
        <v>8693820</v>
      </c>
      <c r="L118" s="11">
        <f>VLOOKUP(B118,REV!B:O,9,FALSE)</f>
        <v>1900722</v>
      </c>
      <c r="M118" s="11">
        <f>VLOOKUP(B118,RoA!B:O,9,FALSE)</f>
        <v>5.9</v>
      </c>
      <c r="N118" s="11">
        <f>VLOOKUP(B118,RoE!B:O,9,FALSE)</f>
        <v>8.42</v>
      </c>
      <c r="O118" s="11">
        <f>VLOOKUP(B118,ASSET!B:P,9,FALSE)</f>
        <v>19915555</v>
      </c>
      <c r="P118" s="11">
        <f>VLOOKUP(B118,MCAP!B:P,9,FALSE)</f>
        <v>20466120</v>
      </c>
      <c r="Q118" s="11">
        <f>VLOOKUP(B118,MB!B:O,9,FALSE)</f>
        <v>1.83</v>
      </c>
    </row>
    <row r="119" spans="1:17" x14ac:dyDescent="0.3">
      <c r="A119" s="20" t="s">
        <v>168</v>
      </c>
      <c r="B119" s="20">
        <v>912588</v>
      </c>
      <c r="C119" s="21">
        <f>VLOOKUP(B119,'[2]ESGC PORTFOLIO'!B:M,$C$2,FALSE)</f>
        <v>62.456467854777202</v>
      </c>
      <c r="D119" s="21" t="str">
        <f t="shared" si="3"/>
        <v>B</v>
      </c>
      <c r="E119" s="21">
        <f>VLOOKUP(B119,ESG!A:M,$E$2,FALSE)</f>
        <v>62.456467854777202</v>
      </c>
      <c r="F119" s="11" t="b">
        <f t="shared" si="4"/>
        <v>1</v>
      </c>
      <c r="G119" s="23" t="str">
        <f t="shared" si="5"/>
        <v>B</v>
      </c>
      <c r="H119" s="11">
        <f>VLOOKUP(B119,NI!C:P,9,FALSE)</f>
        <v>13000</v>
      </c>
      <c r="I119" s="11">
        <f>VLOOKUP(B119,EBITDA!B:O,9,FALSE)</f>
        <v>1076000</v>
      </c>
      <c r="J119" s="11">
        <f>VLOOKUP(B119,EQIT!B:O,9,FALSE)</f>
        <v>6825000</v>
      </c>
      <c r="K119" s="11">
        <f>VLOOKUP(B119,DEBT!B:O,9,FALSE)</f>
        <v>5411000</v>
      </c>
      <c r="L119" s="11">
        <f>VLOOKUP(B119,REV!B:O,9,FALSE)</f>
        <v>5286000</v>
      </c>
      <c r="M119" s="11">
        <f>VLOOKUP(B119,RoA!B:O,9,FALSE)</f>
        <v>2.1800000000000002</v>
      </c>
      <c r="N119" s="11">
        <f>VLOOKUP(B119,RoE!B:O,9,FALSE)</f>
        <v>0.9</v>
      </c>
      <c r="O119" s="11">
        <f>VLOOKUP(B119,ASSET!B:P,9,FALSE)</f>
        <v>12994000</v>
      </c>
      <c r="P119" s="11">
        <f>VLOOKUP(B119,MCAP!B:P,9,FALSE)</f>
        <v>11354482</v>
      </c>
      <c r="Q119" s="11">
        <f>VLOOKUP(B119,MB!B:O,9,FALSE)</f>
        <v>1.76</v>
      </c>
    </row>
    <row r="120" spans="1:17" x14ac:dyDescent="0.3">
      <c r="A120" s="20" t="s">
        <v>172</v>
      </c>
      <c r="B120" s="20">
        <v>905052</v>
      </c>
      <c r="C120" s="21">
        <f>VLOOKUP(B120,'[2]ESGC PORTFOLIO'!B:M,$C$2,FALSE)</f>
        <v>68.842004014720601</v>
      </c>
      <c r="D120" s="21" t="str">
        <f t="shared" si="3"/>
        <v>B</v>
      </c>
      <c r="E120" s="21">
        <f>VLOOKUP(B120,ESG!A:M,$E$2,FALSE)</f>
        <v>68.842004014720601</v>
      </c>
      <c r="F120" s="11" t="b">
        <f t="shared" si="4"/>
        <v>1</v>
      </c>
      <c r="G120" s="23" t="str">
        <f t="shared" si="5"/>
        <v>B</v>
      </c>
      <c r="H120" s="11">
        <f>VLOOKUP(B120,NI!C:P,9,FALSE)</f>
        <v>2870000</v>
      </c>
      <c r="I120" s="11">
        <f>VLOOKUP(B120,EBITDA!B:O,9,FALSE)</f>
        <v>4460000</v>
      </c>
      <c r="J120" s="11">
        <f>VLOOKUP(B120,EQIT!B:O,9,FALSE)</f>
        <v>10561000</v>
      </c>
      <c r="K120" s="11">
        <f>VLOOKUP(B120,DEBT!B:O,9,FALSE)</f>
        <v>5048000</v>
      </c>
      <c r="L120" s="11">
        <f>VLOOKUP(B120,REV!B:O,9,FALSE)</f>
        <v>17924000</v>
      </c>
      <c r="M120" s="11">
        <f>VLOOKUP(B120,RoA!B:O,9,FALSE)</f>
        <v>16.59</v>
      </c>
      <c r="N120" s="11">
        <f>VLOOKUP(B120,RoE!B:O,9,FALSE)</f>
        <v>27.89</v>
      </c>
      <c r="O120" s="11">
        <f>VLOOKUP(B120,ASSET!B:P,9,FALSE)</f>
        <v>18918000</v>
      </c>
      <c r="P120" s="11">
        <f>VLOOKUP(B120,MCAP!B:P,9,FALSE)</f>
        <v>27674631</v>
      </c>
      <c r="Q120" s="11">
        <f>VLOOKUP(B120,MB!B:O,9,FALSE)</f>
        <v>2.71</v>
      </c>
    </row>
    <row r="121" spans="1:17" x14ac:dyDescent="0.3">
      <c r="A121" s="20" t="s">
        <v>177</v>
      </c>
      <c r="B121" s="20">
        <v>905050</v>
      </c>
      <c r="C121" s="21">
        <f>VLOOKUP(B121,'[2]ESGC PORTFOLIO'!B:M,$C$2,FALSE)</f>
        <v>66.469232643574699</v>
      </c>
      <c r="D121" s="21" t="str">
        <f t="shared" si="3"/>
        <v>B</v>
      </c>
      <c r="E121" s="21">
        <f>VLOOKUP(B121,ESG!A:M,$E$2,FALSE)</f>
        <v>66.469232643574699</v>
      </c>
      <c r="F121" s="11" t="b">
        <f t="shared" si="4"/>
        <v>1</v>
      </c>
      <c r="G121" s="23" t="str">
        <f t="shared" si="5"/>
        <v>B</v>
      </c>
      <c r="H121" s="11">
        <f>VLOOKUP(B121,NI!C:P,9,FALSE)</f>
        <v>252246</v>
      </c>
      <c r="I121" s="11">
        <f>VLOOKUP(B121,EBITDA!B:O,9,FALSE)</f>
        <v>561835</v>
      </c>
      <c r="J121" s="11">
        <f>VLOOKUP(B121,EQIT!B:O,9,FALSE)</f>
        <v>1248808</v>
      </c>
      <c r="K121" s="11">
        <f>VLOOKUP(B121,DEBT!B:O,9,FALSE)</f>
        <v>1031175</v>
      </c>
      <c r="L121" s="11">
        <f>VLOOKUP(B121,REV!B:O,9,FALSE)</f>
        <v>2821446</v>
      </c>
      <c r="M121" s="11">
        <f>VLOOKUP(B121,RoA!B:O,9,FALSE)</f>
        <v>9.4700000000000006</v>
      </c>
      <c r="N121" s="11">
        <f>VLOOKUP(B121,RoE!B:O,9,FALSE)</f>
        <v>21.44</v>
      </c>
      <c r="O121" s="11">
        <f>VLOOKUP(B121,ASSET!B:P,9,FALSE)</f>
        <v>3088990</v>
      </c>
      <c r="P121" s="11">
        <f>VLOOKUP(B121,MCAP!B:P,9,FALSE)</f>
        <v>5431452</v>
      </c>
      <c r="Q121" s="11">
        <f>VLOOKUP(B121,MB!B:O,9,FALSE)</f>
        <v>3.95</v>
      </c>
    </row>
    <row r="122" spans="1:17" x14ac:dyDescent="0.3">
      <c r="A122" s="20" t="s">
        <v>178</v>
      </c>
      <c r="B122" s="20">
        <v>904069</v>
      </c>
      <c r="C122" s="21">
        <f>VLOOKUP(B122,'[2]ESGC PORTFOLIO'!B:M,$C$2,FALSE)</f>
        <v>73.106833228247098</v>
      </c>
      <c r="D122" s="21" t="str">
        <f t="shared" si="3"/>
        <v>B</v>
      </c>
      <c r="E122" s="21">
        <f>VLOOKUP(B122,ESG!A:M,$E$2,FALSE)</f>
        <v>73.106833228247098</v>
      </c>
      <c r="F122" s="11" t="b">
        <f t="shared" si="4"/>
        <v>1</v>
      </c>
      <c r="G122" s="23" t="str">
        <f t="shared" si="5"/>
        <v>B</v>
      </c>
      <c r="H122" s="11">
        <f>VLOOKUP(B122,NI!C:P,9,FALSE)</f>
        <v>803000</v>
      </c>
      <c r="I122" s="11">
        <f>VLOOKUP(B122,EBITDA!B:O,9,FALSE)</f>
        <v>3271000</v>
      </c>
      <c r="J122" s="11">
        <f>VLOOKUP(B122,EQIT!B:O,9,FALSE)</f>
        <v>6304000</v>
      </c>
      <c r="K122" s="11">
        <f>VLOOKUP(B122,DEBT!B:O,9,FALSE)</f>
        <v>10140000</v>
      </c>
      <c r="L122" s="11">
        <f>VLOOKUP(B122,REV!B:O,9,FALSE)</f>
        <v>27833000</v>
      </c>
      <c r="M122" s="11">
        <f>VLOOKUP(B122,RoA!B:O,9,FALSE)</f>
        <v>4.3600000000000003</v>
      </c>
      <c r="N122" s="11">
        <f>VLOOKUP(B122,RoE!B:O,9,FALSE)</f>
        <v>12.26</v>
      </c>
      <c r="O122" s="11">
        <f>VLOOKUP(B122,ASSET!B:P,9,FALSE)</f>
        <v>32153000</v>
      </c>
      <c r="P122" s="11">
        <f>VLOOKUP(B122,MCAP!B:P,9,FALSE)</f>
        <v>17524859</v>
      </c>
      <c r="Q122" s="11">
        <f>VLOOKUP(B122,MB!B:O,9,FALSE)</f>
        <v>2.41</v>
      </c>
    </row>
    <row r="123" spans="1:17" x14ac:dyDescent="0.3">
      <c r="A123" s="20" t="s">
        <v>179</v>
      </c>
      <c r="B123" s="20">
        <v>923465</v>
      </c>
      <c r="C123" s="21">
        <f>VLOOKUP(B123,'[2]ESGC PORTFOLIO'!B:M,$C$2,FALSE)</f>
        <v>67.842356748889202</v>
      </c>
      <c r="D123" s="21" t="str">
        <f t="shared" si="3"/>
        <v>B</v>
      </c>
      <c r="E123" s="21">
        <f>VLOOKUP(B123,ESG!A:M,$E$2,FALSE)</f>
        <v>67.842356748889202</v>
      </c>
      <c r="F123" s="11" t="b">
        <f t="shared" si="4"/>
        <v>1</v>
      </c>
      <c r="G123" s="23" t="str">
        <f t="shared" si="5"/>
        <v>B</v>
      </c>
      <c r="H123" s="11">
        <f>VLOOKUP(B123,NI!C:P,9,FALSE)</f>
        <v>435100</v>
      </c>
      <c r="I123" s="11">
        <f>VLOOKUP(B123,EBITDA!B:O,9,FALSE)</f>
        <v>956000</v>
      </c>
      <c r="J123" s="11">
        <f>VLOOKUP(B123,EQIT!B:O,9,FALSE)</f>
        <v>2199100</v>
      </c>
      <c r="K123" s="11">
        <f>VLOOKUP(B123,DEBT!B:O,9,FALSE)</f>
        <v>2449500</v>
      </c>
      <c r="L123" s="11">
        <f>VLOOKUP(B123,REV!B:O,9,FALSE)</f>
        <v>6956200</v>
      </c>
      <c r="M123" s="11">
        <f>VLOOKUP(B123,RoA!B:O,9,FALSE)</f>
        <v>4.09</v>
      </c>
      <c r="N123" s="11">
        <f>VLOOKUP(B123,RoE!B:O,9,FALSE)</f>
        <v>19.600000000000001</v>
      </c>
      <c r="O123" s="11">
        <f>VLOOKUP(B123,ASSET!B:P,9,FALSE)</f>
        <v>13333400</v>
      </c>
      <c r="P123" s="11">
        <f>VLOOKUP(B123,MCAP!B:P,9,FALSE)</f>
        <v>4600850</v>
      </c>
      <c r="Q123" s="11">
        <f>VLOOKUP(B123,MB!B:O,9,FALSE)</f>
        <v>2.31</v>
      </c>
    </row>
    <row r="124" spans="1:17" x14ac:dyDescent="0.3">
      <c r="A124" s="20" t="s">
        <v>181</v>
      </c>
      <c r="B124" s="20" t="s">
        <v>366</v>
      </c>
      <c r="C124" s="21">
        <f>VLOOKUP(B124,'[2]ESGC PORTFOLIO'!B:M,$C$2,FALSE)</f>
        <v>61.307607632093898</v>
      </c>
      <c r="D124" s="21" t="str">
        <f t="shared" si="3"/>
        <v>B</v>
      </c>
      <c r="E124" s="21">
        <f>VLOOKUP(B124,ESG!A:M,$E$2,FALSE)</f>
        <v>61.307607632093898</v>
      </c>
      <c r="F124" s="11" t="b">
        <f t="shared" si="4"/>
        <v>1</v>
      </c>
      <c r="G124" s="23" t="str">
        <f t="shared" si="5"/>
        <v>B</v>
      </c>
      <c r="H124" s="11">
        <f>VLOOKUP(B124,NI!C:P,9,FALSE)</f>
        <v>677100</v>
      </c>
      <c r="I124" s="11">
        <f>VLOOKUP(B124,EBITDA!B:O,9,FALSE)</f>
        <v>1145400</v>
      </c>
      <c r="J124" s="11">
        <f>VLOOKUP(B124,EQIT!B:O,9,FALSE)</f>
        <v>8316800</v>
      </c>
      <c r="K124" s="11">
        <f>VLOOKUP(B124,DEBT!B:O,9,FALSE)</f>
        <v>5085400</v>
      </c>
      <c r="L124" s="11">
        <f>VLOOKUP(B124,REV!B:O,9,FALSE)</f>
        <v>4177000</v>
      </c>
      <c r="M124" s="11">
        <f>VLOOKUP(B124,RoA!B:O,9,FALSE)</f>
        <v>4.45</v>
      </c>
      <c r="N124" s="11">
        <f>VLOOKUP(B124,RoE!B:O,9,FALSE)</f>
        <v>8.24</v>
      </c>
      <c r="O124" s="11">
        <f>VLOOKUP(B124,ASSET!B:P,9,FALSE)</f>
        <v>17492400</v>
      </c>
      <c r="P124" s="11">
        <f>VLOOKUP(B124,MCAP!B:P,9,FALSE)</f>
        <v>11250008</v>
      </c>
      <c r="Q124" s="11">
        <f>VLOOKUP(B124,MB!B:O,9,FALSE)</f>
        <v>1.36</v>
      </c>
    </row>
    <row r="125" spans="1:17" x14ac:dyDescent="0.3">
      <c r="A125" s="20" t="s">
        <v>192</v>
      </c>
      <c r="B125" s="20">
        <v>546169</v>
      </c>
      <c r="C125" s="21">
        <f>VLOOKUP(B125,'[2]ESGC PORTFOLIO'!B:M,$C$2,FALSE)</f>
        <v>58.130670751501299</v>
      </c>
      <c r="D125" s="21" t="str">
        <f t="shared" si="3"/>
        <v>B</v>
      </c>
      <c r="E125" s="21">
        <f>VLOOKUP(B125,ESG!A:M,$E$2,FALSE)</f>
        <v>58.130670751501299</v>
      </c>
      <c r="F125" s="11" t="b">
        <f t="shared" si="4"/>
        <v>1</v>
      </c>
      <c r="G125" s="23" t="str">
        <f t="shared" si="5"/>
        <v>B</v>
      </c>
      <c r="H125" s="11">
        <f>VLOOKUP(B125,NI!C:P,9,FALSE)</f>
        <v>167153</v>
      </c>
      <c r="I125" s="11">
        <f>VLOOKUP(B125,EBITDA!B:O,9,FALSE)</f>
        <v>524406</v>
      </c>
      <c r="J125" s="11">
        <f>VLOOKUP(B125,EQIT!B:O,9,FALSE)</f>
        <v>3790160</v>
      </c>
      <c r="K125" s="11">
        <f>VLOOKUP(B125,DEBT!B:O,9,FALSE)</f>
        <v>4195317</v>
      </c>
      <c r="L125" s="11">
        <f>VLOOKUP(B125,REV!B:O,9,FALSE)</f>
        <v>929808</v>
      </c>
      <c r="M125" s="11">
        <f>VLOOKUP(B125,RoA!B:O,9,FALSE)</f>
        <v>4.3099999999999996</v>
      </c>
      <c r="N125" s="11">
        <f>VLOOKUP(B125,RoE!B:O,9,FALSE)</f>
        <v>4.47</v>
      </c>
      <c r="O125" s="11">
        <f>VLOOKUP(B125,ASSET!B:P,9,FALSE)</f>
        <v>9627386</v>
      </c>
      <c r="P125" s="11">
        <f>VLOOKUP(B125,MCAP!B:P,9,FALSE)</f>
        <v>7878350</v>
      </c>
      <c r="Q125" s="11">
        <f>VLOOKUP(B125,MB!B:O,9,FALSE)</f>
        <v>2.2200000000000002</v>
      </c>
    </row>
    <row r="126" spans="1:17" x14ac:dyDescent="0.3">
      <c r="A126" s="20" t="s">
        <v>196</v>
      </c>
      <c r="B126" s="20">
        <v>937343</v>
      </c>
      <c r="C126" s="21">
        <f>VLOOKUP(B126,'[2]ESGC PORTFOLIO'!B:M,$C$2,FALSE)</f>
        <v>61.378405813600402</v>
      </c>
      <c r="D126" s="21" t="str">
        <f t="shared" si="3"/>
        <v>B</v>
      </c>
      <c r="E126" s="21">
        <f>VLOOKUP(B126,ESG!A:M,$E$2,FALSE)</f>
        <v>61.378405813600402</v>
      </c>
      <c r="F126" s="11" t="b">
        <f t="shared" si="4"/>
        <v>1</v>
      </c>
      <c r="G126" s="23" t="str">
        <f t="shared" si="5"/>
        <v>B</v>
      </c>
      <c r="H126" s="11">
        <f>VLOOKUP(B126,NI!C:P,9,FALSE)</f>
        <v>753000</v>
      </c>
      <c r="I126" s="11">
        <f>VLOOKUP(B126,EBITDA!B:O,9,FALSE)</f>
        <v>1986000</v>
      </c>
      <c r="J126" s="11">
        <f>VLOOKUP(B126,EQIT!B:O,9,FALSE)</f>
        <v>-1015000</v>
      </c>
      <c r="K126" s="11">
        <f>VLOOKUP(B126,DEBT!B:O,9,FALSE)</f>
        <v>4477000</v>
      </c>
      <c r="L126" s="11">
        <f>VLOOKUP(B126,REV!B:O,9,FALSE)</f>
        <v>10459000</v>
      </c>
      <c r="M126" s="11">
        <f>VLOOKUP(B126,RoA!B:O,9,FALSE)</f>
        <v>15.81</v>
      </c>
      <c r="N126" s="11" t="str">
        <f>VLOOKUP(B126,RoE!B:O,9,FALSE)</f>
        <v>NA</v>
      </c>
      <c r="O126" s="11">
        <f>VLOOKUP(B126,ASSET!B:P,9,FALSE)</f>
        <v>6019000</v>
      </c>
      <c r="P126" s="11">
        <f>VLOOKUP(B126,MCAP!B:P,9,FALSE)</f>
        <v>13600340</v>
      </c>
      <c r="Q126" s="11">
        <f>VLOOKUP(B126,MB!B:O,9,FALSE)</f>
        <v>-14.65</v>
      </c>
    </row>
    <row r="127" spans="1:17" x14ac:dyDescent="0.3">
      <c r="A127" s="20" t="s">
        <v>197</v>
      </c>
      <c r="B127" s="20">
        <v>905409</v>
      </c>
      <c r="C127" s="21">
        <f>VLOOKUP(B127,'[2]ESGC PORTFOLIO'!B:M,$C$2,FALSE)</f>
        <v>58.669703103913598</v>
      </c>
      <c r="D127" s="21" t="str">
        <f t="shared" si="3"/>
        <v>B</v>
      </c>
      <c r="E127" s="21">
        <f>VLOOKUP(B127,ESG!A:M,$E$2,FALSE)</f>
        <v>58.669703103913598</v>
      </c>
      <c r="F127" s="11" t="b">
        <f t="shared" si="4"/>
        <v>1</v>
      </c>
      <c r="G127" s="23" t="str">
        <f t="shared" si="5"/>
        <v>B</v>
      </c>
      <c r="H127" s="11">
        <f>VLOOKUP(B127,NI!C:P,9,FALSE)</f>
        <v>23300</v>
      </c>
      <c r="I127" s="11">
        <f>VLOOKUP(B127,EBITDA!B:O,9,FALSE)</f>
        <v>1215000</v>
      </c>
      <c r="J127" s="11">
        <f>VLOOKUP(B127,EQIT!B:O,9,FALSE)</f>
        <v>1938900</v>
      </c>
      <c r="K127" s="11">
        <f>VLOOKUP(B127,DEBT!B:O,9,FALSE)</f>
        <v>2047200</v>
      </c>
      <c r="L127" s="11">
        <f>VLOOKUP(B127,REV!B:O,9,FALSE)</f>
        <v>5451300</v>
      </c>
      <c r="M127" s="11">
        <f>VLOOKUP(B127,RoA!B:O,9,FALSE)</f>
        <v>1.66</v>
      </c>
      <c r="N127" s="11">
        <f>VLOOKUP(B127,RoE!B:O,9,FALSE)</f>
        <v>1.05</v>
      </c>
      <c r="O127" s="11">
        <f>VLOOKUP(B127,ASSET!B:P,9,FALSE)</f>
        <v>5512500</v>
      </c>
      <c r="P127" s="11">
        <f>VLOOKUP(B127,MCAP!B:P,9,FALSE)</f>
        <v>5490737</v>
      </c>
      <c r="Q127" s="11">
        <f>VLOOKUP(B127,MB!B:O,9,FALSE)</f>
        <v>3.66</v>
      </c>
    </row>
    <row r="128" spans="1:17" x14ac:dyDescent="0.3">
      <c r="A128" s="20" t="s">
        <v>199</v>
      </c>
      <c r="B128" s="20">
        <v>906487</v>
      </c>
      <c r="C128" s="21">
        <f>VLOOKUP(B128,'[2]ESGC PORTFOLIO'!B:M,$C$2,FALSE)</f>
        <v>51.632342896174798</v>
      </c>
      <c r="D128" s="21" t="str">
        <f t="shared" si="3"/>
        <v>B</v>
      </c>
      <c r="E128" s="21">
        <f>VLOOKUP(B128,ESG!A:M,$E$2,FALSE)</f>
        <v>51.632342896174798</v>
      </c>
      <c r="F128" s="11" t="b">
        <f t="shared" si="4"/>
        <v>1</v>
      </c>
      <c r="G128" s="23" t="str">
        <f t="shared" si="5"/>
        <v>B</v>
      </c>
      <c r="H128" s="11">
        <f>VLOOKUP(B128,NI!C:P,9,FALSE)</f>
        <v>248200</v>
      </c>
      <c r="I128" s="11">
        <f>VLOOKUP(B128,EBITDA!B:O,9,FALSE)</f>
        <v>463900</v>
      </c>
      <c r="J128" s="11">
        <f>VLOOKUP(B128,EQIT!B:O,9,FALSE)</f>
        <v>1434500</v>
      </c>
      <c r="K128" s="11">
        <f>VLOOKUP(B128,DEBT!B:O,9,FALSE)</f>
        <v>1057200</v>
      </c>
      <c r="L128" s="11">
        <f>VLOOKUP(B128,REV!B:O,9,FALSE)</f>
        <v>3720800</v>
      </c>
      <c r="M128" s="11">
        <f>VLOOKUP(B128,RoA!B:O,9,FALSE)</f>
        <v>9.0500000000000007</v>
      </c>
      <c r="N128" s="11">
        <f>VLOOKUP(B128,RoE!B:O,9,FALSE)</f>
        <v>18.170000000000002</v>
      </c>
      <c r="O128" s="11">
        <f>VLOOKUP(B128,ASSET!B:P,9,FALSE)</f>
        <v>3204700</v>
      </c>
      <c r="P128" s="11">
        <f>VLOOKUP(B128,MCAP!B:P,9,FALSE)</f>
        <v>3867962</v>
      </c>
      <c r="Q128" s="11">
        <f>VLOOKUP(B128,MB!B:O,9,FALSE)</f>
        <v>2.44</v>
      </c>
    </row>
    <row r="129" spans="1:17" x14ac:dyDescent="0.3">
      <c r="A129" s="20" t="s">
        <v>207</v>
      </c>
      <c r="B129" s="20">
        <v>357366</v>
      </c>
      <c r="C129" s="21">
        <f>VLOOKUP(B129,'[2]ESGC PORTFOLIO'!B:M,$C$2,FALSE)</f>
        <v>60.990405879727298</v>
      </c>
      <c r="D129" s="21" t="str">
        <f t="shared" si="3"/>
        <v>B</v>
      </c>
      <c r="E129" s="21">
        <f>VLOOKUP(B129,ESG!A:M,$E$2,FALSE)</f>
        <v>60.990405879727298</v>
      </c>
      <c r="F129" s="11" t="b">
        <f t="shared" si="4"/>
        <v>1</v>
      </c>
      <c r="G129" s="23" t="str">
        <f t="shared" si="5"/>
        <v>B</v>
      </c>
      <c r="H129" s="11">
        <f>VLOOKUP(B129,NI!C:P,9,FALSE)</f>
        <v>262016</v>
      </c>
      <c r="I129" s="11">
        <f>VLOOKUP(B129,EBITDA!B:O,9,FALSE)</f>
        <v>713082</v>
      </c>
      <c r="J129" s="11">
        <f>VLOOKUP(B129,EQIT!B:O,9,FALSE)</f>
        <v>3077529</v>
      </c>
      <c r="K129" s="11">
        <f>VLOOKUP(B129,DEBT!B:O,9,FALSE)</f>
        <v>5261370</v>
      </c>
      <c r="L129" s="11">
        <f>VLOOKUP(B129,REV!B:O,9,FALSE)</f>
        <v>881323</v>
      </c>
      <c r="M129" s="11">
        <f>VLOOKUP(B129,RoA!B:O,9,FALSE)</f>
        <v>5.26</v>
      </c>
      <c r="N129" s="11">
        <f>VLOOKUP(B129,RoE!B:O,9,FALSE)</f>
        <v>11.44</v>
      </c>
      <c r="O129" s="11">
        <f>VLOOKUP(B129,ASSET!B:P,9,FALSE)</f>
        <v>9277795</v>
      </c>
      <c r="P129" s="11">
        <f>VLOOKUP(B129,MCAP!B:P,9,FALSE)</f>
        <v>8016659</v>
      </c>
      <c r="Q129" s="11">
        <f>VLOOKUP(B129,MB!B:O,9,FALSE)</f>
        <v>2.56</v>
      </c>
    </row>
    <row r="130" spans="1:17" x14ac:dyDescent="0.3">
      <c r="A130" s="20" t="s">
        <v>214</v>
      </c>
      <c r="B130" s="20">
        <v>510493</v>
      </c>
      <c r="C130" s="21">
        <f>VLOOKUP(B130,'[2]ESGC PORTFOLIO'!B:M,$C$2,FALSE)</f>
        <v>54.000905054644797</v>
      </c>
      <c r="D130" s="21" t="str">
        <f t="shared" si="3"/>
        <v>B</v>
      </c>
      <c r="E130" s="21">
        <f>VLOOKUP(B130,ESG!A:M,$E$2,FALSE)</f>
        <v>54.000905054644797</v>
      </c>
      <c r="F130" s="11" t="b">
        <f t="shared" si="4"/>
        <v>1</v>
      </c>
      <c r="G130" s="23" t="str">
        <f t="shared" si="5"/>
        <v>B</v>
      </c>
      <c r="H130" s="11">
        <f>VLOOKUP(B130,NI!C:P,9,FALSE)</f>
        <v>407800</v>
      </c>
      <c r="I130" s="11">
        <f>VLOOKUP(B130,EBITDA!B:O,9,FALSE)</f>
        <v>688200</v>
      </c>
      <c r="J130" s="11">
        <f>VLOOKUP(B130,EQIT!B:O,9,FALSE)</f>
        <v>1682900</v>
      </c>
      <c r="K130" s="11">
        <f>VLOOKUP(B130,DEBT!B:O,9,FALSE)</f>
        <v>1171800</v>
      </c>
      <c r="L130" s="11">
        <f>VLOOKUP(B130,REV!B:O,9,FALSE)</f>
        <v>4014200</v>
      </c>
      <c r="M130" s="11">
        <f>VLOOKUP(B130,RoA!B:O,9,FALSE)</f>
        <v>10.82</v>
      </c>
      <c r="N130" s="11">
        <f>VLOOKUP(B130,RoE!B:O,9,FALSE)</f>
        <v>24.83</v>
      </c>
      <c r="O130" s="11">
        <f>VLOOKUP(B130,ASSET!B:P,9,FALSE)</f>
        <v>4165400</v>
      </c>
      <c r="P130" s="11">
        <f>VLOOKUP(B130,MCAP!B:P,9,FALSE)</f>
        <v>8417725</v>
      </c>
      <c r="Q130" s="11">
        <f>VLOOKUP(B130,MB!B:O,9,FALSE)</f>
        <v>4.99</v>
      </c>
    </row>
    <row r="131" spans="1:17" x14ac:dyDescent="0.3">
      <c r="A131" s="20" t="s">
        <v>216</v>
      </c>
      <c r="B131" s="20">
        <v>134784</v>
      </c>
      <c r="C131" s="21">
        <f>VLOOKUP(B131,'[2]ESGC PORTFOLIO'!B:M,$C$2,FALSE)</f>
        <v>71.389024222877893</v>
      </c>
      <c r="D131" s="21" t="str">
        <f t="shared" si="3"/>
        <v>B</v>
      </c>
      <c r="E131" s="21">
        <f>VLOOKUP(B131,ESG!A:M,$E$2,FALSE)</f>
        <v>71.389024222877893</v>
      </c>
      <c r="F131" s="11" t="b">
        <f t="shared" si="4"/>
        <v>1</v>
      </c>
      <c r="G131" s="23" t="str">
        <f t="shared" si="5"/>
        <v>B</v>
      </c>
      <c r="H131" s="11">
        <f>VLOOKUP(B131,NI!C:P,9,FALSE)</f>
        <v>1403000</v>
      </c>
      <c r="I131" s="11">
        <f>VLOOKUP(B131,EBITDA!B:O,9,FALSE)</f>
        <v>2712000</v>
      </c>
      <c r="J131" s="11">
        <f>VLOOKUP(B131,EQIT!B:O,9,FALSE)</f>
        <v>6831000</v>
      </c>
      <c r="K131" s="11">
        <f>VLOOKUP(B131,DEBT!B:O,9,FALSE)</f>
        <v>3980000</v>
      </c>
      <c r="L131" s="11">
        <f>VLOOKUP(B131,REV!B:O,9,FALSE)</f>
        <v>122734000</v>
      </c>
      <c r="M131" s="11">
        <f>VLOOKUP(B131,RoA!B:O,9,FALSE)</f>
        <v>4.9000000000000004</v>
      </c>
      <c r="N131" s="11">
        <f>VLOOKUP(B131,RoE!B:O,9,FALSE)</f>
        <v>19.97</v>
      </c>
      <c r="O131" s="11">
        <f>VLOOKUP(B131,ASSET!B:P,9,FALSE)</f>
        <v>33093000</v>
      </c>
      <c r="P131" s="11">
        <f>VLOOKUP(B131,MCAP!B:P,9,FALSE)</f>
        <v>22785600</v>
      </c>
      <c r="Q131" s="11">
        <f>VLOOKUP(B131,MB!B:O,9,FALSE)</f>
        <v>2.88</v>
      </c>
    </row>
    <row r="132" spans="1:17" x14ac:dyDescent="0.3">
      <c r="A132" s="20" t="s">
        <v>220</v>
      </c>
      <c r="B132" s="20">
        <v>516007</v>
      </c>
      <c r="C132" s="21">
        <f>VLOOKUP(B132,'[2]ESGC PORTFOLIO'!B:M,$C$2,FALSE)</f>
        <v>62.052396402550102</v>
      </c>
      <c r="D132" s="21" t="str">
        <f t="shared" ref="D132:D195" si="6">IF(C132&gt;75,"A",IF(C132&gt;50,"B",IF(C132&gt;25,"C","D")))</f>
        <v>B</v>
      </c>
      <c r="E132" s="21">
        <f>VLOOKUP(B132,ESG!A:M,$E$2,FALSE)</f>
        <v>62.052396402550102</v>
      </c>
      <c r="F132" s="11" t="b">
        <f t="shared" ref="F132:F195" si="7">C132=E132</f>
        <v>1</v>
      </c>
      <c r="G132" s="23" t="str">
        <f t="shared" ref="G132:G195" si="8">IF(E132&gt;75,"A",IF(E132&gt;50,"B",IF(E132&gt;25,"C","D")))</f>
        <v>B</v>
      </c>
      <c r="H132" s="11">
        <f>VLOOKUP(B132,NI!C:P,9,FALSE)</f>
        <v>-1767691</v>
      </c>
      <c r="I132" s="11">
        <f>VLOOKUP(B132,EBITDA!B:O,9,FALSE)</f>
        <v>446244</v>
      </c>
      <c r="J132" s="11">
        <f>VLOOKUP(B132,EQIT!B:O,9,FALSE)</f>
        <v>4365548</v>
      </c>
      <c r="K132" s="11">
        <f>VLOOKUP(B132,DEBT!B:O,9,FALSE)</f>
        <v>14229509</v>
      </c>
      <c r="L132" s="11">
        <f>VLOOKUP(B132,REV!B:O,9,FALSE)</f>
        <v>8803247</v>
      </c>
      <c r="M132" s="11">
        <f>VLOOKUP(B132,RoA!B:O,9,FALSE)</f>
        <v>-3.86</v>
      </c>
      <c r="N132" s="11">
        <f>VLOOKUP(B132,RoE!B:O,9,FALSE)</f>
        <v>-33.82</v>
      </c>
      <c r="O132" s="11">
        <f>VLOOKUP(B132,ASSET!B:P,9,FALSE)</f>
        <v>26284738</v>
      </c>
      <c r="P132" s="11">
        <f>VLOOKUP(B132,MCAP!B:P,9,FALSE)</f>
        <v>5694688</v>
      </c>
      <c r="Q132" s="11">
        <f>VLOOKUP(B132,MB!B:O,9,FALSE)</f>
        <v>1.21</v>
      </c>
    </row>
    <row r="133" spans="1:17" x14ac:dyDescent="0.3">
      <c r="A133" s="20" t="s">
        <v>221</v>
      </c>
      <c r="B133" s="20">
        <v>328228</v>
      </c>
      <c r="C133" s="21">
        <f>VLOOKUP(B133,'[2]ESGC PORTFOLIO'!B:M,$C$2,FALSE)</f>
        <v>63.694906244491399</v>
      </c>
      <c r="D133" s="21" t="str">
        <f t="shared" si="6"/>
        <v>B</v>
      </c>
      <c r="E133" s="21">
        <f>VLOOKUP(B133,ESG!A:M,$E$2,FALSE)</f>
        <v>63.694906244491399</v>
      </c>
      <c r="F133" s="11" t="b">
        <f t="shared" si="7"/>
        <v>1</v>
      </c>
      <c r="G133" s="23" t="str">
        <f t="shared" si="8"/>
        <v>B</v>
      </c>
      <c r="H133" s="11">
        <f>VLOOKUP(B133,NI!C:P,9,FALSE)</f>
        <v>336705</v>
      </c>
      <c r="I133" s="11">
        <f>VLOOKUP(B133,EBITDA!B:O,9,FALSE)</f>
        <v>513580</v>
      </c>
      <c r="J133" s="11">
        <f>VLOOKUP(B133,EQIT!B:O,9,FALSE)</f>
        <v>1990673</v>
      </c>
      <c r="K133" s="11">
        <f>VLOOKUP(B133,DEBT!B:O,9,FALSE)</f>
        <v>355050</v>
      </c>
      <c r="L133" s="11">
        <f>VLOOKUP(B133,REV!B:O,9,FALSE)</f>
        <v>1383176</v>
      </c>
      <c r="M133" s="11">
        <f>VLOOKUP(B133,RoA!B:O,9,FALSE)</f>
        <v>11.86</v>
      </c>
      <c r="N133" s="11">
        <f>VLOOKUP(B133,RoE!B:O,9,FALSE)</f>
        <v>17.71</v>
      </c>
      <c r="O133" s="11">
        <f>VLOOKUP(B133,ASSET!B:P,9,FALSE)</f>
        <v>3083776</v>
      </c>
      <c r="P133" s="11">
        <f>VLOOKUP(B133,MCAP!B:P,9,FALSE)</f>
        <v>6294776</v>
      </c>
      <c r="Q133" s="11">
        <f>VLOOKUP(B133,MB!B:O,9,FALSE)</f>
        <v>3.43</v>
      </c>
    </row>
    <row r="134" spans="1:17" x14ac:dyDescent="0.3">
      <c r="A134" s="20" t="s">
        <v>225</v>
      </c>
      <c r="B134" s="20">
        <v>905997</v>
      </c>
      <c r="C134" s="21">
        <f>VLOOKUP(B134,'[2]ESGC PORTFOLIO'!B:M,$C$2,FALSE)</f>
        <v>68.295440636474893</v>
      </c>
      <c r="D134" s="21" t="str">
        <f t="shared" si="6"/>
        <v>B</v>
      </c>
      <c r="E134" s="21">
        <f>VLOOKUP(B134,ESG!A:M,$E$2,FALSE)</f>
        <v>68.295440636474893</v>
      </c>
      <c r="F134" s="11" t="b">
        <f t="shared" si="7"/>
        <v>1</v>
      </c>
      <c r="G134" s="23" t="str">
        <f t="shared" si="8"/>
        <v>B</v>
      </c>
      <c r="H134" s="11">
        <f>VLOOKUP(B134,NI!C:P,9,FALSE)</f>
        <v>443000</v>
      </c>
      <c r="I134" s="11">
        <f>VLOOKUP(B134,EBITDA!B:O,9,FALSE)</f>
        <v>563600</v>
      </c>
      <c r="J134" s="11">
        <f>VLOOKUP(B134,EQIT!B:O,9,FALSE)</f>
        <v>7966900</v>
      </c>
      <c r="K134" s="11">
        <f>VLOOKUP(B134,DEBT!B:O,9,FALSE)</f>
        <v>4668100</v>
      </c>
      <c r="L134" s="11">
        <f>VLOOKUP(B134,REV!B:O,9,FALSE)</f>
        <v>3916500</v>
      </c>
      <c r="M134" s="11">
        <f>VLOOKUP(B134,RoA!B:O,9,FALSE)</f>
        <v>4.0199999999999996</v>
      </c>
      <c r="N134" s="11">
        <f>VLOOKUP(B134,RoE!B:O,9,FALSE)</f>
        <v>5.67</v>
      </c>
      <c r="O134" s="11">
        <f>VLOOKUP(B134,ASSET!B:P,9,FALSE)</f>
        <v>16086800</v>
      </c>
      <c r="P134" s="11">
        <f>VLOOKUP(B134,MCAP!B:P,9,FALSE)</f>
        <v>7766385</v>
      </c>
      <c r="Q134" s="11">
        <f>VLOOKUP(B134,MB!B:O,9,FALSE)</f>
        <v>0.92</v>
      </c>
    </row>
    <row r="135" spans="1:17" x14ac:dyDescent="0.3">
      <c r="A135" s="20" t="s">
        <v>232</v>
      </c>
      <c r="B135" s="20">
        <v>884383</v>
      </c>
      <c r="C135" s="21">
        <f>VLOOKUP(B135,'[2]ESGC PORTFOLIO'!B:M,$C$2,FALSE)</f>
        <v>72.867486338797804</v>
      </c>
      <c r="D135" s="21" t="str">
        <f t="shared" si="6"/>
        <v>B</v>
      </c>
      <c r="E135" s="21">
        <f>VLOOKUP(B135,ESG!A:M,$E$2,FALSE)</f>
        <v>72.867486338797804</v>
      </c>
      <c r="F135" s="11" t="b">
        <f t="shared" si="7"/>
        <v>1</v>
      </c>
      <c r="G135" s="23" t="str">
        <f t="shared" si="8"/>
        <v>B</v>
      </c>
      <c r="H135" s="11">
        <f>VLOOKUP(B135,NI!C:P,9,FALSE)</f>
        <v>2491000</v>
      </c>
      <c r="I135" s="11">
        <f>VLOOKUP(B135,EBITDA!B:O,9,FALSE)</f>
        <v>4124000</v>
      </c>
      <c r="J135" s="11">
        <f>VLOOKUP(B135,EQIT!B:O,9,FALSE)</f>
        <v>20239000</v>
      </c>
      <c r="K135" s="11">
        <f>VLOOKUP(B135,DEBT!B:O,9,FALSE)</f>
        <v>3149000</v>
      </c>
      <c r="L135" s="11">
        <f>VLOOKUP(B135,REV!B:O,9,FALSE)</f>
        <v>20041000</v>
      </c>
      <c r="M135" s="11">
        <f>VLOOKUP(B135,RoA!B:O,9,FALSE)</f>
        <v>8.9600000000000009</v>
      </c>
      <c r="N135" s="11">
        <f>VLOOKUP(B135,RoE!B:O,9,FALSE)</f>
        <v>13.16</v>
      </c>
      <c r="O135" s="11">
        <f>VLOOKUP(B135,ASSET!B:P,9,FALSE)</f>
        <v>31071000</v>
      </c>
      <c r="P135" s="11">
        <f>VLOOKUP(B135,MCAP!B:P,9,FALSE)</f>
        <v>29180551</v>
      </c>
      <c r="Q135" s="11">
        <f>VLOOKUP(B135,MB!B:O,9,FALSE)</f>
        <v>1.7</v>
      </c>
    </row>
    <row r="136" spans="1:17" x14ac:dyDescent="0.3">
      <c r="A136" s="20" t="s">
        <v>234</v>
      </c>
      <c r="B136" s="20">
        <v>906933</v>
      </c>
      <c r="C136" s="21">
        <f>VLOOKUP(B136,'[2]ESGC PORTFOLIO'!B:M,$C$2,FALSE)</f>
        <v>56.940497874924098</v>
      </c>
      <c r="D136" s="21" t="str">
        <f t="shared" si="6"/>
        <v>B</v>
      </c>
      <c r="E136" s="21">
        <f>VLOOKUP(B136,ESG!A:M,$E$2,FALSE)</f>
        <v>56.940497874924098</v>
      </c>
      <c r="F136" s="11" t="b">
        <f t="shared" si="7"/>
        <v>1</v>
      </c>
      <c r="G136" s="23" t="str">
        <f t="shared" si="8"/>
        <v>B</v>
      </c>
      <c r="H136" s="11">
        <f>VLOOKUP(B136,NI!C:P,9,FALSE)</f>
        <v>401400</v>
      </c>
      <c r="I136" s="11">
        <f>VLOOKUP(B136,EBITDA!B:O,9,FALSE)</f>
        <v>865600</v>
      </c>
      <c r="J136" s="11">
        <f>VLOOKUP(B136,EQIT!B:O,9,FALSE)</f>
        <v>1996700</v>
      </c>
      <c r="K136" s="11">
        <f>VLOOKUP(B136,DEBT!B:O,9,FALSE)</f>
        <v>1918400</v>
      </c>
      <c r="L136" s="11">
        <f>VLOOKUP(B136,REV!B:O,9,FALSE)</f>
        <v>5902700</v>
      </c>
      <c r="M136" s="11">
        <f>VLOOKUP(B136,RoA!B:O,9,FALSE)</f>
        <v>7.45</v>
      </c>
      <c r="N136" s="11">
        <f>VLOOKUP(B136,RoE!B:O,9,FALSE)</f>
        <v>20.87</v>
      </c>
      <c r="O136" s="11">
        <f>VLOOKUP(B136,ASSET!B:P,9,FALSE)</f>
        <v>6136800</v>
      </c>
      <c r="P136" s="11">
        <f>VLOOKUP(B136,MCAP!B:P,9,FALSE)</f>
        <v>6389263</v>
      </c>
      <c r="Q136" s="11">
        <f>VLOOKUP(B136,MB!B:O,9,FALSE)</f>
        <v>2.79</v>
      </c>
    </row>
    <row r="137" spans="1:17" x14ac:dyDescent="0.3">
      <c r="A137" s="20" t="s">
        <v>236</v>
      </c>
      <c r="B137" s="20">
        <v>905016</v>
      </c>
      <c r="C137" s="21">
        <f>VLOOKUP(B137,'[2]ESGC PORTFOLIO'!B:M,$C$2,FALSE)</f>
        <v>65.247496642099406</v>
      </c>
      <c r="D137" s="21" t="str">
        <f t="shared" si="6"/>
        <v>B</v>
      </c>
      <c r="E137" s="21">
        <f>VLOOKUP(B137,ESG!A:M,$E$2,FALSE)</f>
        <v>65.247496642099406</v>
      </c>
      <c r="F137" s="11" t="b">
        <f t="shared" si="7"/>
        <v>1</v>
      </c>
      <c r="G137" s="23" t="str">
        <f t="shared" si="8"/>
        <v>B</v>
      </c>
      <c r="H137" s="11">
        <f>VLOOKUP(B137,NI!C:P,9,FALSE)</f>
        <v>1911000</v>
      </c>
      <c r="I137" s="11">
        <f>VLOOKUP(B137,EBITDA!B:O,9,FALSE)</f>
        <v>5333000</v>
      </c>
      <c r="J137" s="11">
        <f>VLOOKUP(B137,EQIT!B:O,9,FALSE)</f>
        <v>16068000</v>
      </c>
      <c r="K137" s="11">
        <f>VLOOKUP(B137,DEBT!B:O,9,FALSE)</f>
        <v>27359000</v>
      </c>
      <c r="L137" s="11">
        <f>VLOOKUP(B137,REV!B:O,9,FALSE)</f>
        <v>14085000</v>
      </c>
      <c r="M137" s="11">
        <f>VLOOKUP(B137,RoA!B:O,9,FALSE)</f>
        <v>4.18</v>
      </c>
      <c r="N137" s="11">
        <f>VLOOKUP(B137,RoE!B:O,9,FALSE)</f>
        <v>12.32</v>
      </c>
      <c r="O137" s="11">
        <f>VLOOKUP(B137,ASSET!B:P,9,FALSE)</f>
        <v>64439000</v>
      </c>
      <c r="P137" s="11">
        <f>VLOOKUP(B137,MCAP!B:P,9,FALSE)</f>
        <v>29336560</v>
      </c>
      <c r="Q137" s="11">
        <f>VLOOKUP(B137,MB!B:O,9,FALSE)</f>
        <v>1.77</v>
      </c>
    </row>
    <row r="138" spans="1:17" x14ac:dyDescent="0.3">
      <c r="A138" s="20" t="s">
        <v>238</v>
      </c>
      <c r="B138" s="20">
        <v>906176</v>
      </c>
      <c r="C138" s="21">
        <f>VLOOKUP(B138,'[2]ESGC PORTFOLIO'!B:M,$C$2,FALSE)</f>
        <v>72.957735655737693</v>
      </c>
      <c r="D138" s="21" t="str">
        <f t="shared" si="6"/>
        <v>B</v>
      </c>
      <c r="E138" s="21">
        <f>VLOOKUP(B138,ESG!A:M,$E$2,FALSE)</f>
        <v>72.957735655737693</v>
      </c>
      <c r="F138" s="11" t="b">
        <f t="shared" si="7"/>
        <v>1</v>
      </c>
      <c r="G138" s="23" t="str">
        <f t="shared" si="8"/>
        <v>B</v>
      </c>
      <c r="H138" s="11">
        <f>VLOOKUP(B138,NI!C:P,9,FALSE)</f>
        <v>416100</v>
      </c>
      <c r="I138" s="11">
        <f>VLOOKUP(B138,EBITDA!B:O,9,FALSE)</f>
        <v>1574100</v>
      </c>
      <c r="J138" s="11">
        <f>VLOOKUP(B138,EQIT!B:O,9,FALSE)</f>
        <v>5554300</v>
      </c>
      <c r="K138" s="11">
        <f>VLOOKUP(B138,DEBT!B:O,9,FALSE)</f>
        <v>8062800</v>
      </c>
      <c r="L138" s="11">
        <f>VLOOKUP(B138,REV!B:O,9,FALSE)</f>
        <v>5033400</v>
      </c>
      <c r="M138" s="11">
        <f>VLOOKUP(B138,RoA!B:O,9,FALSE)</f>
        <v>3.23</v>
      </c>
      <c r="N138" s="11">
        <f>VLOOKUP(B138,RoE!B:O,9,FALSE)</f>
        <v>7.89</v>
      </c>
      <c r="O138" s="11">
        <f>VLOOKUP(B138,ASSET!B:P,9,FALSE)</f>
        <v>21844700</v>
      </c>
      <c r="P138" s="11">
        <f>VLOOKUP(B138,MCAP!B:P,9,FALSE)</f>
        <v>7722891</v>
      </c>
      <c r="Q138" s="11">
        <f>VLOOKUP(B138,MB!B:O,9,FALSE)</f>
        <v>1.31</v>
      </c>
    </row>
    <row r="139" spans="1:17" x14ac:dyDescent="0.3">
      <c r="A139" s="20" t="s">
        <v>239</v>
      </c>
      <c r="B139" s="20">
        <v>906557</v>
      </c>
      <c r="C139" s="21">
        <f>VLOOKUP(B139,'[2]ESGC PORTFOLIO'!B:M,$C$2,FALSE)</f>
        <v>64.264615933929406</v>
      </c>
      <c r="D139" s="21" t="str">
        <f t="shared" si="6"/>
        <v>B</v>
      </c>
      <c r="E139" s="21">
        <f>VLOOKUP(B139,ESG!A:M,$E$2,FALSE)</f>
        <v>64.264615933929406</v>
      </c>
      <c r="F139" s="11" t="b">
        <f t="shared" si="7"/>
        <v>1</v>
      </c>
      <c r="G139" s="23" t="str">
        <f t="shared" si="8"/>
        <v>B</v>
      </c>
      <c r="H139" s="11">
        <f>VLOOKUP(B139,NI!C:P,9,FALSE)</f>
        <v>1011000</v>
      </c>
      <c r="I139" s="11">
        <f>VLOOKUP(B139,EBITDA!B:O,9,FALSE)</f>
        <v>2698000</v>
      </c>
      <c r="J139" s="11">
        <f>VLOOKUP(B139,EQIT!B:O,9,FALSE)</f>
        <v>8258000</v>
      </c>
      <c r="K139" s="11">
        <f>VLOOKUP(B139,DEBT!B:O,9,FALSE)</f>
        <v>4108000</v>
      </c>
      <c r="L139" s="11">
        <f>VLOOKUP(B139,REV!B:O,9,FALSE)</f>
        <v>4037000</v>
      </c>
      <c r="M139" s="11">
        <f>VLOOKUP(B139,RoA!B:O,9,FALSE)</f>
        <v>6.52</v>
      </c>
      <c r="N139" s="11">
        <f>VLOOKUP(B139,RoE!B:O,9,FALSE)</f>
        <v>13.23</v>
      </c>
      <c r="O139" s="11">
        <f>VLOOKUP(B139,ASSET!B:P,9,FALSE)</f>
        <v>17554000</v>
      </c>
      <c r="P139" s="11">
        <f>VLOOKUP(B139,MCAP!B:P,9,FALSE)</f>
        <v>18211460</v>
      </c>
      <c r="Q139" s="11">
        <f>VLOOKUP(B139,MB!B:O,9,FALSE)</f>
        <v>2.0099999999999998</v>
      </c>
    </row>
    <row r="140" spans="1:17" x14ac:dyDescent="0.3">
      <c r="A140" s="20" t="s">
        <v>250</v>
      </c>
      <c r="B140" s="20">
        <v>905150</v>
      </c>
      <c r="C140" s="21">
        <f>VLOOKUP(B140,'[2]ESGC PORTFOLIO'!B:M,$C$2,FALSE)</f>
        <v>52.7012057055803</v>
      </c>
      <c r="D140" s="21" t="str">
        <f t="shared" si="6"/>
        <v>B</v>
      </c>
      <c r="E140" s="21">
        <f>VLOOKUP(B140,ESG!A:M,$E$2,FALSE)</f>
        <v>52.7012057055803</v>
      </c>
      <c r="F140" s="11" t="b">
        <f t="shared" si="7"/>
        <v>1</v>
      </c>
      <c r="G140" s="23" t="str">
        <f t="shared" si="8"/>
        <v>B</v>
      </c>
      <c r="H140" s="11">
        <f>VLOOKUP(B140,NI!C:P,9,FALSE)</f>
        <v>1151823</v>
      </c>
      <c r="I140" s="11">
        <f>VLOOKUP(B140,EBITDA!B:O,9,FALSE)</f>
        <v>1991417</v>
      </c>
      <c r="J140" s="11">
        <f>VLOOKUP(B140,EQIT!B:O,9,FALSE)</f>
        <v>4896515</v>
      </c>
      <c r="K140" s="11">
        <f>VLOOKUP(B140,DEBT!B:O,9,FALSE)</f>
        <v>1729535</v>
      </c>
      <c r="L140" s="11">
        <f>VLOOKUP(B140,REV!B:O,9,FALSE)</f>
        <v>13145942</v>
      </c>
      <c r="M140" s="11">
        <f>VLOOKUP(B140,RoA!B:O,9,FALSE)</f>
        <v>11.28</v>
      </c>
      <c r="N140" s="11">
        <f>VLOOKUP(B140,RoE!B:O,9,FALSE)</f>
        <v>22.41</v>
      </c>
      <c r="O140" s="11">
        <f>VLOOKUP(B140,ASSET!B:P,9,FALSE)</f>
        <v>10599243</v>
      </c>
      <c r="P140" s="11">
        <f>VLOOKUP(B140,MCAP!B:P,9,FALSE)</f>
        <v>12727579</v>
      </c>
      <c r="Q140" s="11">
        <f>VLOOKUP(B140,MB!B:O,9,FALSE)</f>
        <v>2.2200000000000002</v>
      </c>
    </row>
    <row r="141" spans="1:17" x14ac:dyDescent="0.3">
      <c r="A141" s="20" t="s">
        <v>252</v>
      </c>
      <c r="B141" s="20">
        <v>906585</v>
      </c>
      <c r="C141" s="21">
        <f>VLOOKUP(B141,'[2]ESGC PORTFOLIO'!B:M,$C$2,FALSE)</f>
        <v>57.646692439862498</v>
      </c>
      <c r="D141" s="21" t="str">
        <f t="shared" si="6"/>
        <v>B</v>
      </c>
      <c r="E141" s="21">
        <f>VLOOKUP(B141,ESG!A:M,$E$2,FALSE)</f>
        <v>57.646692439862498</v>
      </c>
      <c r="F141" s="11" t="b">
        <f t="shared" si="7"/>
        <v>1</v>
      </c>
      <c r="G141" s="23" t="str">
        <f t="shared" si="8"/>
        <v>B</v>
      </c>
      <c r="H141" s="11">
        <f>VLOOKUP(B141,NI!C:P,9,FALSE)</f>
        <v>-107186</v>
      </c>
      <c r="I141" s="11">
        <f>VLOOKUP(B141,EBITDA!B:O,9,FALSE)</f>
        <v>48251</v>
      </c>
      <c r="J141" s="11">
        <f>VLOOKUP(B141,EQIT!B:O,9,FALSE)</f>
        <v>6366860</v>
      </c>
      <c r="K141" s="11">
        <f>VLOOKUP(B141,DEBT!B:O,9,FALSE)</f>
        <v>2478088</v>
      </c>
      <c r="L141" s="11">
        <f>VLOOKUP(B141,REV!B:O,9,FALSE)</f>
        <v>4416146</v>
      </c>
      <c r="M141" s="11">
        <f>VLOOKUP(B141,RoA!B:O,9,FALSE)</f>
        <v>-0.75</v>
      </c>
      <c r="N141" s="11">
        <f>VLOOKUP(B141,RoE!B:O,9,FALSE)</f>
        <v>-2.58</v>
      </c>
      <c r="O141" s="11">
        <f>VLOOKUP(B141,ASSET!B:P,9,FALSE)</f>
        <v>11706271</v>
      </c>
      <c r="P141" s="11">
        <f>VLOOKUP(B141,MCAP!B:P,9,FALSE)</f>
        <v>10131656</v>
      </c>
      <c r="Q141" s="11">
        <f>VLOOKUP(B141,MB!B:O,9,FALSE)</f>
        <v>0.68</v>
      </c>
    </row>
    <row r="142" spans="1:17" x14ac:dyDescent="0.3">
      <c r="A142" s="20" t="s">
        <v>255</v>
      </c>
      <c r="B142" s="20">
        <v>912157</v>
      </c>
      <c r="C142" s="21">
        <f>VLOOKUP(B142,'[2]ESGC PORTFOLIO'!B:M,$C$2,FALSE)</f>
        <v>66.375276404786604</v>
      </c>
      <c r="D142" s="21" t="str">
        <f t="shared" si="6"/>
        <v>B</v>
      </c>
      <c r="E142" s="21">
        <f>VLOOKUP(B142,ESG!A:M,$E$2,FALSE)</f>
        <v>66.375276404786604</v>
      </c>
      <c r="F142" s="11" t="b">
        <f t="shared" si="7"/>
        <v>1</v>
      </c>
      <c r="G142" s="23" t="str">
        <f t="shared" si="8"/>
        <v>B</v>
      </c>
      <c r="H142" s="11">
        <f>VLOOKUP(B142,NI!C:P,9,FALSE)</f>
        <v>68441</v>
      </c>
      <c r="I142" s="11">
        <f>VLOOKUP(B142,EBITDA!B:O,9,FALSE)</f>
        <v>223239</v>
      </c>
      <c r="J142" s="11">
        <f>VLOOKUP(B142,EQIT!B:O,9,FALSE)</f>
        <v>1939812</v>
      </c>
      <c r="K142" s="11">
        <f>VLOOKUP(B142,DEBT!B:O,9,FALSE)</f>
        <v>940596</v>
      </c>
      <c r="L142" s="11">
        <f>VLOOKUP(B142,REV!B:O,9,FALSE)</f>
        <v>2115205</v>
      </c>
      <c r="M142" s="11">
        <f>VLOOKUP(B142,RoA!B:O,9,FALSE)</f>
        <v>2.57</v>
      </c>
      <c r="N142" s="11">
        <f>VLOOKUP(B142,RoE!B:O,9,FALSE)</f>
        <v>3.7</v>
      </c>
      <c r="O142" s="11">
        <f>VLOOKUP(B142,ASSET!B:P,9,FALSE)</f>
        <v>3901762</v>
      </c>
      <c r="P142" s="11">
        <f>VLOOKUP(B142,MCAP!B:P,9,FALSE)</f>
        <v>3651243</v>
      </c>
      <c r="Q142" s="11">
        <f>VLOOKUP(B142,MB!B:O,9,FALSE)</f>
        <v>1.77</v>
      </c>
    </row>
    <row r="143" spans="1:17" x14ac:dyDescent="0.3">
      <c r="A143" s="20" t="s">
        <v>257</v>
      </c>
      <c r="B143" s="20">
        <v>902607</v>
      </c>
      <c r="C143" s="21">
        <f>VLOOKUP(B143,'[2]ESGC PORTFOLIO'!B:M,$C$2,FALSE)</f>
        <v>74.737760883041702</v>
      </c>
      <c r="D143" s="21" t="str">
        <f t="shared" si="6"/>
        <v>B</v>
      </c>
      <c r="E143" s="21">
        <f>VLOOKUP(B143,ESG!A:M,$E$2,FALSE)</f>
        <v>74.737760883041702</v>
      </c>
      <c r="F143" s="11" t="b">
        <f t="shared" si="7"/>
        <v>1</v>
      </c>
      <c r="G143" s="23" t="str">
        <f t="shared" si="8"/>
        <v>B</v>
      </c>
      <c r="H143" s="11">
        <f>VLOOKUP(B143,NI!C:P,9,FALSE)</f>
        <v>381542</v>
      </c>
      <c r="I143" s="11">
        <f>VLOOKUP(B143,EBITDA!B:O,9,FALSE)</f>
        <v>1337217</v>
      </c>
      <c r="J143" s="11">
        <f>VLOOKUP(B143,EQIT!B:O,9,FALSE)</f>
        <v>3972806</v>
      </c>
      <c r="K143" s="11">
        <f>VLOOKUP(B143,DEBT!B:O,9,FALSE)</f>
        <v>3414091</v>
      </c>
      <c r="L143" s="11">
        <f>VLOOKUP(B143,REV!B:O,9,FALSE)</f>
        <v>3301701</v>
      </c>
      <c r="M143" s="11">
        <f>VLOOKUP(B143,RoA!B:O,9,FALSE)</f>
        <v>3.86</v>
      </c>
      <c r="N143" s="11">
        <f>VLOOKUP(B143,RoE!B:O,9,FALSE)</f>
        <v>9.7899999999999991</v>
      </c>
      <c r="O143" s="11">
        <f>VLOOKUP(B143,ASSET!B:P,9,FALSE)</f>
        <v>13379615</v>
      </c>
      <c r="P143" s="11">
        <f>VLOOKUP(B143,MCAP!B:P,9,FALSE)</f>
        <v>5594686</v>
      </c>
      <c r="Q143" s="11">
        <f>VLOOKUP(B143,MB!B:O,9,FALSE)</f>
        <v>1.44</v>
      </c>
    </row>
    <row r="144" spans="1:17" x14ac:dyDescent="0.3">
      <c r="A144" s="20" t="s">
        <v>262</v>
      </c>
      <c r="B144" s="20" t="s">
        <v>369</v>
      </c>
      <c r="C144" s="21">
        <f>VLOOKUP(B144,'[2]ESGC PORTFOLIO'!B:M,$C$2,FALSE)</f>
        <v>68.789644419078002</v>
      </c>
      <c r="D144" s="21" t="str">
        <f t="shared" si="6"/>
        <v>B</v>
      </c>
      <c r="E144" s="21">
        <f>VLOOKUP(B144,ESG!A:M,$E$2,FALSE)</f>
        <v>68.789644419078002</v>
      </c>
      <c r="F144" s="11" t="b">
        <f t="shared" si="7"/>
        <v>1</v>
      </c>
      <c r="G144" s="23" t="str">
        <f t="shared" si="8"/>
        <v>B</v>
      </c>
      <c r="H144" s="11">
        <f>VLOOKUP(B144,NI!C:P,9,FALSE)</f>
        <v>772900</v>
      </c>
      <c r="I144" s="11">
        <f>VLOOKUP(B144,EBITDA!B:O,9,FALSE)</f>
        <v>1115300</v>
      </c>
      <c r="J144" s="11">
        <f>VLOOKUP(B144,EQIT!B:O,9,FALSE)</f>
        <v>8267500</v>
      </c>
      <c r="K144" s="11">
        <f>VLOOKUP(B144,DEBT!B:O,9,FALSE)</f>
        <v>2712100</v>
      </c>
      <c r="L144" s="11">
        <f>VLOOKUP(B144,REV!B:O,9,FALSE)</f>
        <v>9213600</v>
      </c>
      <c r="M144" s="11">
        <f>VLOOKUP(B144,RoA!B:O,9,FALSE)</f>
        <v>0.57999999999999996</v>
      </c>
      <c r="N144" s="11">
        <f>VLOOKUP(B144,RoE!B:O,9,FALSE)</f>
        <v>9.48</v>
      </c>
      <c r="O144" s="11">
        <f>VLOOKUP(B144,ASSET!B:P,9,FALSE)</f>
        <v>161926500</v>
      </c>
      <c r="P144" s="11">
        <f>VLOOKUP(B144,MCAP!B:P,9,FALSE)</f>
        <v>8379176</v>
      </c>
      <c r="Q144" s="11">
        <f>VLOOKUP(B144,MB!B:O,9,FALSE)</f>
        <v>1.01</v>
      </c>
    </row>
    <row r="145" spans="1:17" x14ac:dyDescent="0.3">
      <c r="A145" s="20" t="s">
        <v>264</v>
      </c>
      <c r="B145" s="20">
        <v>936324</v>
      </c>
      <c r="C145" s="21">
        <f>VLOOKUP(B145,'[2]ESGC PORTFOLIO'!B:M,$C$2,FALSE)</f>
        <v>62.864035087719202</v>
      </c>
      <c r="D145" s="21" t="str">
        <f t="shared" si="6"/>
        <v>B</v>
      </c>
      <c r="E145" s="21">
        <f>VLOOKUP(B145,ESG!A:M,$E$2,FALSE)</f>
        <v>62.864035087719202</v>
      </c>
      <c r="F145" s="11" t="b">
        <f t="shared" si="7"/>
        <v>1</v>
      </c>
      <c r="G145" s="23" t="str">
        <f t="shared" si="8"/>
        <v>B</v>
      </c>
      <c r="H145" s="11">
        <f>VLOOKUP(B145,NI!C:P,9,FALSE)</f>
        <v>902300</v>
      </c>
      <c r="I145" s="11">
        <f>VLOOKUP(B145,EBITDA!B:O,9,FALSE)</f>
        <v>1535900</v>
      </c>
      <c r="J145" s="11">
        <f>VLOOKUP(B145,EQIT!B:O,9,FALSE)</f>
        <v>5138200</v>
      </c>
      <c r="K145" s="11">
        <f>VLOOKUP(B145,DEBT!B:O,9,FALSE)</f>
        <v>2063100</v>
      </c>
      <c r="L145" s="11">
        <f>VLOOKUP(B145,REV!B:O,9,FALSE)</f>
        <v>17078300</v>
      </c>
      <c r="M145" s="11">
        <f>VLOOKUP(B145,RoA!B:O,9,FALSE)</f>
        <v>4.4400000000000004</v>
      </c>
      <c r="N145" s="11">
        <f>VLOOKUP(B145,RoE!B:O,9,FALSE)</f>
        <v>17.600000000000001</v>
      </c>
      <c r="O145" s="11">
        <f>VLOOKUP(B145,ASSET!B:P,9,FALSE)</f>
        <v>22585300</v>
      </c>
      <c r="P145" s="11">
        <f>VLOOKUP(B145,MCAP!B:P,9,FALSE)</f>
        <v>12757060</v>
      </c>
      <c r="Q145" s="11">
        <f>VLOOKUP(B145,MB!B:O,9,FALSE)</f>
        <v>2.4700000000000002</v>
      </c>
    </row>
    <row r="146" spans="1:17" x14ac:dyDescent="0.3">
      <c r="A146" s="20" t="s">
        <v>269</v>
      </c>
      <c r="B146" s="20">
        <v>912518</v>
      </c>
      <c r="C146" s="21">
        <f>VLOOKUP(B146,'[2]ESGC PORTFOLIO'!B:M,$C$2,FALSE)</f>
        <v>56.673628625472801</v>
      </c>
      <c r="D146" s="21" t="str">
        <f t="shared" si="6"/>
        <v>B</v>
      </c>
      <c r="E146" s="21">
        <f>VLOOKUP(B146,ESG!A:M,$E$2,FALSE)</f>
        <v>56.673628625472801</v>
      </c>
      <c r="F146" s="11" t="b">
        <f t="shared" si="7"/>
        <v>1</v>
      </c>
      <c r="G146" s="23" t="str">
        <f t="shared" si="8"/>
        <v>B</v>
      </c>
      <c r="H146" s="11">
        <f>VLOOKUP(B146,NI!C:P,9,FALSE)</f>
        <v>206145</v>
      </c>
      <c r="I146" s="11">
        <f>VLOOKUP(B146,EBITDA!B:O,9,FALSE)</f>
        <v>210341</v>
      </c>
      <c r="J146" s="11">
        <f>VLOOKUP(B146,EQIT!B:O,9,FALSE)</f>
        <v>2189616</v>
      </c>
      <c r="K146" s="11">
        <f>VLOOKUP(B146,DEBT!B:O,9,FALSE)</f>
        <v>2690461</v>
      </c>
      <c r="L146" s="11">
        <f>VLOOKUP(B146,REV!B:O,9,FALSE)</f>
        <v>4819998</v>
      </c>
      <c r="M146" s="11">
        <f>VLOOKUP(B146,RoA!B:O,9,FALSE)</f>
        <v>3.03</v>
      </c>
      <c r="N146" s="11">
        <f>VLOOKUP(B146,RoE!B:O,9,FALSE)</f>
        <v>9.99</v>
      </c>
      <c r="O146" s="11">
        <f>VLOOKUP(B146,ASSET!B:P,9,FALSE)</f>
        <v>6734409</v>
      </c>
      <c r="P146" s="11">
        <f>VLOOKUP(B146,MCAP!B:P,9,FALSE)</f>
        <v>7020809</v>
      </c>
      <c r="Q146" s="11">
        <f>VLOOKUP(B146,MB!B:O,9,FALSE)</f>
        <v>2.93</v>
      </c>
    </row>
    <row r="147" spans="1:17" x14ac:dyDescent="0.3">
      <c r="A147" s="20" t="s">
        <v>274</v>
      </c>
      <c r="B147" s="20">
        <v>312451</v>
      </c>
      <c r="C147" s="21">
        <f>VLOOKUP(B147,'[2]ESGC PORTFOLIO'!B:M,$C$2,FALSE)</f>
        <v>58.860016636909599</v>
      </c>
      <c r="D147" s="21" t="str">
        <f t="shared" si="6"/>
        <v>B</v>
      </c>
      <c r="E147" s="21">
        <f>VLOOKUP(B147,ESG!A:M,$E$2,FALSE)</f>
        <v>58.860016636909599</v>
      </c>
      <c r="F147" s="11" t="b">
        <f t="shared" si="7"/>
        <v>1</v>
      </c>
      <c r="G147" s="23" t="str">
        <f t="shared" si="8"/>
        <v>B</v>
      </c>
      <c r="H147" s="11">
        <f>VLOOKUP(B147,NI!C:P,9,FALSE)</f>
        <v>-29091</v>
      </c>
      <c r="I147" s="11">
        <f>VLOOKUP(B147,EBITDA!B:O,9,FALSE)</f>
        <v>224231</v>
      </c>
      <c r="J147" s="11">
        <f>VLOOKUP(B147,EQIT!B:O,9,FALSE)</f>
        <v>1405765</v>
      </c>
      <c r="K147" s="11">
        <f>VLOOKUP(B147,DEBT!B:O,9,FALSE)</f>
        <v>1941891</v>
      </c>
      <c r="L147" s="11">
        <f>VLOOKUP(B147,REV!B:O,9,FALSE)</f>
        <v>496920</v>
      </c>
      <c r="M147" s="11">
        <f>VLOOKUP(B147,RoA!B:O,9,FALSE)</f>
        <v>2.38</v>
      </c>
      <c r="N147" s="11">
        <f>VLOOKUP(B147,RoE!B:O,9,FALSE)</f>
        <v>-0.49</v>
      </c>
      <c r="O147" s="11">
        <f>VLOOKUP(B147,ASSET!B:P,9,FALSE)</f>
        <v>3853458</v>
      </c>
      <c r="P147" s="11">
        <f>VLOOKUP(B147,MCAP!B:P,9,FALSE)</f>
        <v>4243587</v>
      </c>
      <c r="Q147" s="11">
        <f>VLOOKUP(B147,MB!B:O,9,FALSE)</f>
        <v>3.13</v>
      </c>
    </row>
    <row r="148" spans="1:17" x14ac:dyDescent="0.3">
      <c r="A148" s="20" t="s">
        <v>278</v>
      </c>
      <c r="B148" s="20">
        <v>902233</v>
      </c>
      <c r="C148" s="21">
        <f>VLOOKUP(B148,'[2]ESGC PORTFOLIO'!B:M,$C$2,FALSE)</f>
        <v>64.565707695348195</v>
      </c>
      <c r="D148" s="21" t="str">
        <f t="shared" si="6"/>
        <v>B</v>
      </c>
      <c r="E148" s="21">
        <f>VLOOKUP(B148,ESG!A:M,$E$2,FALSE)</f>
        <v>64.565707695348195</v>
      </c>
      <c r="F148" s="11" t="b">
        <f t="shared" si="7"/>
        <v>1</v>
      </c>
      <c r="G148" s="23" t="str">
        <f t="shared" si="8"/>
        <v>B</v>
      </c>
      <c r="H148" s="11">
        <f>VLOOKUP(B148,NI!C:P,9,FALSE)</f>
        <v>735600</v>
      </c>
      <c r="I148" s="11">
        <f>VLOOKUP(B148,EBITDA!B:O,9,FALSE)</f>
        <v>1164600</v>
      </c>
      <c r="J148" s="11">
        <f>VLOOKUP(B148,EQIT!B:O,9,FALSE)</f>
        <v>1851700</v>
      </c>
      <c r="K148" s="11">
        <f>VLOOKUP(B148,DEBT!B:O,9,FALSE)</f>
        <v>1062000</v>
      </c>
      <c r="L148" s="11">
        <f>VLOOKUP(B148,REV!B:O,9,FALSE)</f>
        <v>6260500</v>
      </c>
      <c r="M148" s="11">
        <f>VLOOKUP(B148,RoA!B:O,9,FALSE)</f>
        <v>15.14</v>
      </c>
      <c r="N148" s="11">
        <f>VLOOKUP(B148,RoE!B:O,9,FALSE)</f>
        <v>40.869999999999997</v>
      </c>
      <c r="O148" s="11">
        <f>VLOOKUP(B148,ASSET!B:P,9,FALSE)</f>
        <v>5285400</v>
      </c>
      <c r="P148" s="11">
        <f>VLOOKUP(B148,MCAP!B:P,9,FALSE)</f>
        <v>11741802</v>
      </c>
      <c r="Q148" s="11">
        <f>VLOOKUP(B148,MB!B:O,9,FALSE)</f>
        <v>5.51</v>
      </c>
    </row>
    <row r="149" spans="1:17" x14ac:dyDescent="0.3">
      <c r="A149" s="20" t="s">
        <v>282</v>
      </c>
      <c r="B149" s="20">
        <v>905414</v>
      </c>
      <c r="C149" s="21">
        <f>VLOOKUP(B149,'[2]ESGC PORTFOLIO'!B:M,$C$2,FALSE)</f>
        <v>62.368445344129498</v>
      </c>
      <c r="D149" s="21" t="str">
        <f t="shared" si="6"/>
        <v>B</v>
      </c>
      <c r="E149" s="21">
        <f>VLOOKUP(B149,ESG!A:M,$E$2,FALSE)</f>
        <v>62.368445344129498</v>
      </c>
      <c r="F149" s="11" t="b">
        <f t="shared" si="7"/>
        <v>1</v>
      </c>
      <c r="G149" s="23" t="str">
        <f t="shared" si="8"/>
        <v>B</v>
      </c>
      <c r="H149" s="11">
        <f>VLOOKUP(B149,NI!C:P,9,FALSE)</f>
        <v>437000</v>
      </c>
      <c r="I149" s="11">
        <f>VLOOKUP(B149,EBITDA!B:O,9,FALSE)</f>
        <v>1352000</v>
      </c>
      <c r="J149" s="11">
        <f>VLOOKUP(B149,EQIT!B:O,9,FALSE)</f>
        <v>767000</v>
      </c>
      <c r="K149" s="11">
        <f>VLOOKUP(B149,DEBT!B:O,9,FALSE)</f>
        <v>1256000</v>
      </c>
      <c r="L149" s="11">
        <f>VLOOKUP(B149,REV!B:O,9,FALSE)</f>
        <v>4450000</v>
      </c>
      <c r="M149" s="11">
        <f>VLOOKUP(B149,RoA!B:O,9,FALSE)</f>
        <v>7.16</v>
      </c>
      <c r="N149" s="11">
        <f>VLOOKUP(B149,RoE!B:O,9,FALSE)</f>
        <v>38.42</v>
      </c>
      <c r="O149" s="11">
        <f>VLOOKUP(B149,ASSET!B:P,9,FALSE)</f>
        <v>7052000</v>
      </c>
      <c r="P149" s="11">
        <f>VLOOKUP(B149,MCAP!B:P,9,FALSE)</f>
        <v>15252930</v>
      </c>
      <c r="Q149" s="11">
        <f>VLOOKUP(B149,MB!B:O,9,FALSE)</f>
        <v>19.88</v>
      </c>
    </row>
    <row r="150" spans="1:17" x14ac:dyDescent="0.3">
      <c r="A150" s="20" t="s">
        <v>285</v>
      </c>
      <c r="B150" s="20">
        <v>923036</v>
      </c>
      <c r="C150" s="21">
        <f>VLOOKUP(B150,'[2]ESGC PORTFOLIO'!B:M,$C$2,FALSE)</f>
        <v>56.945388135891498</v>
      </c>
      <c r="D150" s="21" t="str">
        <f t="shared" si="6"/>
        <v>B</v>
      </c>
      <c r="E150" s="21">
        <f>VLOOKUP(B150,ESG!A:M,$E$2,FALSE)</f>
        <v>56.945388135891498</v>
      </c>
      <c r="F150" s="11" t="b">
        <f t="shared" si="7"/>
        <v>1</v>
      </c>
      <c r="G150" s="23" t="str">
        <f t="shared" si="8"/>
        <v>B</v>
      </c>
      <c r="H150" s="11">
        <f>VLOOKUP(B150,NI!C:P,9,FALSE)</f>
        <v>-1589700</v>
      </c>
      <c r="I150" s="11">
        <f>VLOOKUP(B150,EBITDA!B:O,9,FALSE)</f>
        <v>-1183300</v>
      </c>
      <c r="J150" s="11">
        <f>VLOOKUP(B150,EQIT!B:O,9,FALSE)</f>
        <v>1442000</v>
      </c>
      <c r="K150" s="11">
        <f>VLOOKUP(B150,DEBT!B:O,9,FALSE)</f>
        <v>4583600</v>
      </c>
      <c r="L150" s="11">
        <f>VLOOKUP(B150,REV!B:O,9,FALSE)</f>
        <v>7648100</v>
      </c>
      <c r="M150" s="11">
        <f>VLOOKUP(B150,RoA!B:O,9,FALSE)</f>
        <v>-11.32</v>
      </c>
      <c r="N150" s="11">
        <f>VLOOKUP(B150,RoE!B:O,9,FALSE)</f>
        <v>-64.16</v>
      </c>
      <c r="O150" s="11">
        <f>VLOOKUP(B150,ASSET!B:P,9,FALSE)</f>
        <v>9181400</v>
      </c>
      <c r="P150" s="11">
        <f>VLOOKUP(B150,MCAP!B:P,9,FALSE)</f>
        <v>3406705</v>
      </c>
      <c r="Q150" s="11">
        <f>VLOOKUP(B150,MB!B:O,9,FALSE)</f>
        <v>2.23</v>
      </c>
    </row>
    <row r="151" spans="1:17" x14ac:dyDescent="0.3">
      <c r="A151" s="20" t="s">
        <v>287</v>
      </c>
      <c r="B151" s="20">
        <v>905361</v>
      </c>
      <c r="C151" s="21">
        <f>VLOOKUP(B151,'[2]ESGC PORTFOLIO'!B:M,$C$2,FALSE)</f>
        <v>55.893414979757097</v>
      </c>
      <c r="D151" s="21" t="str">
        <f t="shared" si="6"/>
        <v>B</v>
      </c>
      <c r="E151" s="21">
        <f>VLOOKUP(B151,ESG!A:M,$E$2,FALSE)</f>
        <v>55.893414979757097</v>
      </c>
      <c r="F151" s="11" t="b">
        <f t="shared" si="7"/>
        <v>1</v>
      </c>
      <c r="G151" s="23" t="str">
        <f t="shared" si="8"/>
        <v>B</v>
      </c>
      <c r="H151" s="11">
        <f>VLOOKUP(B151,NI!C:P,9,FALSE)</f>
        <v>625920</v>
      </c>
      <c r="I151" s="11">
        <f>VLOOKUP(B151,EBITDA!B:O,9,FALSE)</f>
        <v>1135606</v>
      </c>
      <c r="J151" s="11">
        <f>VLOOKUP(B151,EQIT!B:O,9,FALSE)</f>
        <v>1690718</v>
      </c>
      <c r="K151" s="11">
        <f>VLOOKUP(B151,DEBT!B:O,9,FALSE)</f>
        <v>1704889</v>
      </c>
      <c r="L151" s="11">
        <f>VLOOKUP(B151,REV!B:O,9,FALSE)</f>
        <v>9534462</v>
      </c>
      <c r="M151" s="11">
        <f>VLOOKUP(B151,RoA!B:O,9,FALSE)</f>
        <v>11.48</v>
      </c>
      <c r="N151" s="11">
        <f>VLOOKUP(B151,RoE!B:O,9,FALSE)</f>
        <v>39.03</v>
      </c>
      <c r="O151" s="11">
        <f>VLOOKUP(B151,ASSET!B:P,9,FALSE)</f>
        <v>6234737</v>
      </c>
      <c r="P151" s="11">
        <f>VLOOKUP(B151,MCAP!B:P,9,FALSE)</f>
        <v>15885002</v>
      </c>
      <c r="Q151" s="11">
        <f>VLOOKUP(B151,MB!B:O,9,FALSE)</f>
        <v>8.99</v>
      </c>
    </row>
    <row r="152" spans="1:17" x14ac:dyDescent="0.3">
      <c r="A152" s="20" t="s">
        <v>288</v>
      </c>
      <c r="B152" s="20">
        <v>357834</v>
      </c>
      <c r="C152" s="21">
        <f>VLOOKUP(B152,'[2]ESGC PORTFOLIO'!B:M,$C$2,FALSE)</f>
        <v>60.880450826585601</v>
      </c>
      <c r="D152" s="21" t="str">
        <f t="shared" si="6"/>
        <v>B</v>
      </c>
      <c r="E152" s="21">
        <f>VLOOKUP(B152,ESG!A:M,$E$2,FALSE)</f>
        <v>60.880450826585601</v>
      </c>
      <c r="F152" s="11" t="b">
        <f t="shared" si="7"/>
        <v>1</v>
      </c>
      <c r="G152" s="23" t="str">
        <f t="shared" si="8"/>
        <v>B</v>
      </c>
      <c r="H152" s="11">
        <f>VLOOKUP(B152,NI!C:P,9,FALSE)</f>
        <v>1431159</v>
      </c>
      <c r="I152" s="11">
        <f>VLOOKUP(B152,EBITDA!B:O,9,FALSE)</f>
        <v>4016054</v>
      </c>
      <c r="J152" s="11">
        <f>VLOOKUP(B152,EQIT!B:O,9,FALSE)</f>
        <v>5865884</v>
      </c>
      <c r="K152" s="11">
        <f>VLOOKUP(B152,DEBT!B:O,9,FALSE)</f>
        <v>23113007</v>
      </c>
      <c r="L152" s="11">
        <f>VLOOKUP(B152,REV!B:O,9,FALSE)</f>
        <v>4880084</v>
      </c>
      <c r="M152" s="11">
        <f>VLOOKUP(B152,RoA!B:O,9,FALSE)</f>
        <v>7.37</v>
      </c>
      <c r="N152" s="11">
        <f>VLOOKUP(B152,RoE!B:O,9,FALSE)</f>
        <v>27.34</v>
      </c>
      <c r="O152" s="11">
        <f>VLOOKUP(B152,ASSET!B:P,9,FALSE)</f>
        <v>32582506</v>
      </c>
      <c r="P152" s="11">
        <f>VLOOKUP(B152,MCAP!B:P,9,FALSE)</f>
        <v>48991431</v>
      </c>
      <c r="Q152" s="11">
        <f>VLOOKUP(B152,MB!B:O,9,FALSE)</f>
        <v>8.06</v>
      </c>
    </row>
    <row r="153" spans="1:17" x14ac:dyDescent="0.3">
      <c r="A153" s="20" t="s">
        <v>290</v>
      </c>
      <c r="B153" s="20">
        <v>906400</v>
      </c>
      <c r="C153" s="21">
        <f>VLOOKUP(B153,'[2]ESGC PORTFOLIO'!B:M,$C$2,FALSE)</f>
        <v>62.002643390613301</v>
      </c>
      <c r="D153" s="21" t="str">
        <f t="shared" si="6"/>
        <v>B</v>
      </c>
      <c r="E153" s="21">
        <f>VLOOKUP(B153,ESG!A:M,$E$2,FALSE)</f>
        <v>62.002643390613301</v>
      </c>
      <c r="F153" s="11" t="b">
        <f t="shared" si="7"/>
        <v>1</v>
      </c>
      <c r="G153" s="23" t="str">
        <f t="shared" si="8"/>
        <v>B</v>
      </c>
      <c r="H153" s="11">
        <f>VLOOKUP(B153,NI!C:P,9,FALSE)</f>
        <v>306100</v>
      </c>
      <c r="I153" s="11">
        <f>VLOOKUP(B153,EBITDA!B:O,9,FALSE)</f>
        <v>592700</v>
      </c>
      <c r="J153" s="11">
        <f>VLOOKUP(B153,EQIT!B:O,9,FALSE)</f>
        <v>1802100</v>
      </c>
      <c r="K153" s="11">
        <f>VLOOKUP(B153,DEBT!B:O,9,FALSE)</f>
        <v>1015200</v>
      </c>
      <c r="L153" s="11">
        <f>VLOOKUP(B153,REV!B:O,9,FALSE)</f>
        <v>3099200</v>
      </c>
      <c r="M153" s="11">
        <f>VLOOKUP(B153,RoA!B:O,9,FALSE)</f>
        <v>9.33</v>
      </c>
      <c r="N153" s="11">
        <f>VLOOKUP(B153,RoE!B:O,9,FALSE)</f>
        <v>18.37</v>
      </c>
      <c r="O153" s="11">
        <f>VLOOKUP(B153,ASSET!B:P,9,FALSE)</f>
        <v>3791900</v>
      </c>
      <c r="P153" s="11">
        <f>VLOOKUP(B153,MCAP!B:P,9,FALSE)</f>
        <v>4601546</v>
      </c>
      <c r="Q153" s="11">
        <f>VLOOKUP(B153,MB!B:O,9,FALSE)</f>
        <v>2.33</v>
      </c>
    </row>
    <row r="154" spans="1:17" x14ac:dyDescent="0.3">
      <c r="A154" s="20" t="s">
        <v>291</v>
      </c>
      <c r="B154" s="20">
        <v>902325</v>
      </c>
      <c r="C154" s="21">
        <f>VLOOKUP(B154,'[2]ESGC PORTFOLIO'!B:M,$C$2,FALSE)</f>
        <v>52.856822134591503</v>
      </c>
      <c r="D154" s="21" t="str">
        <f t="shared" si="6"/>
        <v>B</v>
      </c>
      <c r="E154" s="21">
        <f>VLOOKUP(B154,ESG!A:M,$E$2,FALSE)</f>
        <v>52.856822134591503</v>
      </c>
      <c r="F154" s="11" t="b">
        <f t="shared" si="7"/>
        <v>1</v>
      </c>
      <c r="G154" s="23" t="str">
        <f t="shared" si="8"/>
        <v>B</v>
      </c>
      <c r="H154" s="11">
        <f>VLOOKUP(B154,NI!C:P,9,FALSE)</f>
        <v>2350000</v>
      </c>
      <c r="I154" s="11">
        <f>VLOOKUP(B154,EBITDA!B:O,9,FALSE)</f>
        <v>6610000</v>
      </c>
      <c r="J154" s="11">
        <f>VLOOKUP(B154,EQIT!B:O,9,FALSE)</f>
        <v>18297000</v>
      </c>
      <c r="K154" s="11">
        <f>VLOOKUP(B154,DEBT!B:O,9,FALSE)</f>
        <v>22584000</v>
      </c>
      <c r="L154" s="11">
        <f>VLOOKUP(B154,REV!B:O,9,FALSE)</f>
        <v>16537000</v>
      </c>
      <c r="M154" s="11">
        <f>VLOOKUP(B154,RoA!B:O,9,FALSE)</f>
        <v>4.97</v>
      </c>
      <c r="N154" s="11">
        <f>VLOOKUP(B154,RoE!B:O,9,FALSE)</f>
        <v>13.1</v>
      </c>
      <c r="O154" s="11">
        <f>VLOOKUP(B154,ASSET!B:P,9,FALSE)</f>
        <v>61764000</v>
      </c>
      <c r="P154" s="11">
        <f>VLOOKUP(B154,MCAP!B:P,9,FALSE)</f>
        <v>37149148</v>
      </c>
      <c r="Q154" s="11">
        <f>VLOOKUP(B154,MB!B:O,9,FALSE)</f>
        <v>2.15</v>
      </c>
    </row>
    <row r="155" spans="1:17" x14ac:dyDescent="0.3">
      <c r="A155" s="20" t="s">
        <v>296</v>
      </c>
      <c r="B155" s="20">
        <v>981722</v>
      </c>
      <c r="C155" s="21">
        <f>VLOOKUP(B155,'[2]ESGC PORTFOLIO'!B:M,$C$2,FALSE)</f>
        <v>61.699410860655703</v>
      </c>
      <c r="D155" s="21" t="str">
        <f t="shared" si="6"/>
        <v>B</v>
      </c>
      <c r="E155" s="21">
        <f>VLOOKUP(B155,ESG!A:M,$E$2,FALSE)</f>
        <v>61.699410860655703</v>
      </c>
      <c r="F155" s="11" t="b">
        <f t="shared" si="7"/>
        <v>1</v>
      </c>
      <c r="G155" s="23" t="str">
        <f t="shared" si="8"/>
        <v>B</v>
      </c>
      <c r="H155" s="11">
        <f>VLOOKUP(B155,NI!C:P,9,FALSE)</f>
        <v>1298000</v>
      </c>
      <c r="I155" s="11">
        <f>VLOOKUP(B155,EBITDA!B:O,9,FALSE)</f>
        <v>2045000</v>
      </c>
      <c r="J155" s="11">
        <f>VLOOKUP(B155,EQIT!B:O,9,FALSE)</f>
        <v>8597000</v>
      </c>
      <c r="K155" s="11">
        <f>VLOOKUP(B155,DEBT!B:O,9,FALSE)</f>
        <v>1762000</v>
      </c>
      <c r="L155" s="11">
        <f>VLOOKUP(B155,REV!B:O,9,FALSE)</f>
        <v>8657000</v>
      </c>
      <c r="M155" s="11">
        <f>VLOOKUP(B155,RoA!B:O,9,FALSE)</f>
        <v>10.62</v>
      </c>
      <c r="N155" s="11">
        <f>VLOOKUP(B155,RoE!B:O,9,FALSE)</f>
        <v>15.95</v>
      </c>
      <c r="O155" s="11">
        <f>VLOOKUP(B155,ASSET!B:P,9,FALSE)</f>
        <v>13143000</v>
      </c>
      <c r="P155" s="11">
        <f>VLOOKUP(B155,MCAP!B:P,9,FALSE)</f>
        <v>20831600</v>
      </c>
      <c r="Q155" s="11">
        <f>VLOOKUP(B155,MB!B:O,9,FALSE)</f>
        <v>2.4700000000000002</v>
      </c>
    </row>
    <row r="156" spans="1:17" x14ac:dyDescent="0.3">
      <c r="A156" s="20" t="s">
        <v>302</v>
      </c>
      <c r="B156" s="20">
        <v>266220</v>
      </c>
      <c r="C156" s="21">
        <f>VLOOKUP(B156,'[2]ESGC PORTFOLIO'!B:M,$C$2,FALSE)</f>
        <v>50.625727225428101</v>
      </c>
      <c r="D156" s="21" t="str">
        <f t="shared" si="6"/>
        <v>B</v>
      </c>
      <c r="E156" s="21">
        <f>VLOOKUP(B156,ESG!A:M,$E$2,FALSE)</f>
        <v>50.625727225428101</v>
      </c>
      <c r="F156" s="11" t="b">
        <f t="shared" si="7"/>
        <v>1</v>
      </c>
      <c r="G156" s="23" t="str">
        <f t="shared" si="8"/>
        <v>B</v>
      </c>
      <c r="H156" s="11">
        <f>VLOOKUP(B156,NI!C:P,9,FALSE)</f>
        <v>1038910</v>
      </c>
      <c r="I156" s="11" t="str">
        <f>VLOOKUP(B156,EBITDA!B:O,9,FALSE)</f>
        <v>NA</v>
      </c>
      <c r="J156" s="11">
        <f>VLOOKUP(B156,EQIT!B:O,9,FALSE)</f>
        <v>1992931</v>
      </c>
      <c r="K156" s="11">
        <f>VLOOKUP(B156,DEBT!B:O,9,FALSE)</f>
        <v>23360</v>
      </c>
      <c r="L156" s="11">
        <f>VLOOKUP(B156,REV!B:O,9,FALSE)</f>
        <v>4763180</v>
      </c>
      <c r="M156" s="11">
        <f>VLOOKUP(B156,RoA!B:O,9,FALSE)</f>
        <v>37.5</v>
      </c>
      <c r="N156" s="11">
        <f>VLOOKUP(B156,RoE!B:O,9,FALSE)</f>
        <v>57.63</v>
      </c>
      <c r="O156" s="11">
        <f>VLOOKUP(B156,ASSET!B:P,9,FALSE)</f>
        <v>3009098</v>
      </c>
      <c r="P156" s="11">
        <f>VLOOKUP(B156,MCAP!B:P,9,FALSE)</f>
        <v>15826927</v>
      </c>
      <c r="Q156" s="11">
        <f>VLOOKUP(B156,MB!B:O,9,FALSE)</f>
        <v>6.99</v>
      </c>
    </row>
    <row r="157" spans="1:17" x14ac:dyDescent="0.3">
      <c r="A157" s="20" t="s">
        <v>305</v>
      </c>
      <c r="B157" s="20">
        <v>906394</v>
      </c>
      <c r="C157" s="21">
        <f>VLOOKUP(B157,'[2]ESGC PORTFOLIO'!B:M,$C$2,FALSE)</f>
        <v>64.840548155737693</v>
      </c>
      <c r="D157" s="21" t="str">
        <f t="shared" si="6"/>
        <v>B</v>
      </c>
      <c r="E157" s="21">
        <f>VLOOKUP(B157,ESG!A:M,$E$2,FALSE)</f>
        <v>64.840548155737693</v>
      </c>
      <c r="F157" s="11" t="b">
        <f t="shared" si="7"/>
        <v>1</v>
      </c>
      <c r="G157" s="23" t="str">
        <f t="shared" si="8"/>
        <v>B</v>
      </c>
      <c r="H157" s="11">
        <f>VLOOKUP(B157,NI!C:P,9,FALSE)</f>
        <v>1239200</v>
      </c>
      <c r="I157" s="11">
        <f>VLOOKUP(B157,EBITDA!B:O,9,FALSE)</f>
        <v>2494700</v>
      </c>
      <c r="J157" s="11">
        <f>VLOOKUP(B157,EQIT!B:O,9,FALSE)</f>
        <v>15464700</v>
      </c>
      <c r="K157" s="11">
        <f>VLOOKUP(B157,DEBT!B:O,9,FALSE)</f>
        <v>7124300</v>
      </c>
      <c r="L157" s="11">
        <f>VLOOKUP(B157,REV!B:O,9,FALSE)</f>
        <v>12509900</v>
      </c>
      <c r="M157" s="11">
        <f>VLOOKUP(B157,RoA!B:O,9,FALSE)</f>
        <v>4.92</v>
      </c>
      <c r="N157" s="11">
        <f>VLOOKUP(B157,RoE!B:O,9,FALSE)</f>
        <v>7.72</v>
      </c>
      <c r="O157" s="11">
        <f>VLOOKUP(B157,ASSET!B:P,9,FALSE)</f>
        <v>27444600</v>
      </c>
      <c r="P157" s="11">
        <f>VLOOKUP(B157,MCAP!B:P,9,FALSE)</f>
        <v>22797763</v>
      </c>
      <c r="Q157" s="11">
        <f>VLOOKUP(B157,MB!B:O,9,FALSE)</f>
        <v>1.41</v>
      </c>
    </row>
    <row r="158" spans="1:17" x14ac:dyDescent="0.3">
      <c r="A158" s="20" t="s">
        <v>306</v>
      </c>
      <c r="B158" s="20">
        <v>745110</v>
      </c>
      <c r="C158" s="21">
        <f>VLOOKUP(B158,'[2]ESGC PORTFOLIO'!B:M,$C$2,FALSE)</f>
        <v>57.476719034608301</v>
      </c>
      <c r="D158" s="21" t="str">
        <f t="shared" si="6"/>
        <v>B</v>
      </c>
      <c r="E158" s="21">
        <f>VLOOKUP(B158,ESG!A:M,$E$2,FALSE)</f>
        <v>57.476719034608301</v>
      </c>
      <c r="F158" s="11" t="b">
        <f t="shared" si="7"/>
        <v>1</v>
      </c>
      <c r="G158" s="23" t="str">
        <f t="shared" si="8"/>
        <v>B</v>
      </c>
      <c r="H158" s="11">
        <f>VLOOKUP(B158,NI!C:P,9,FALSE)</f>
        <v>416157</v>
      </c>
      <c r="I158" s="11">
        <f>VLOOKUP(B158,EBITDA!B:O,9,FALSE)</f>
        <v>866352</v>
      </c>
      <c r="J158" s="11">
        <f>VLOOKUP(B158,EQIT!B:O,9,FALSE)</f>
        <v>2598732</v>
      </c>
      <c r="K158" s="11">
        <f>VLOOKUP(B158,DEBT!B:O,9,FALSE)</f>
        <v>959272</v>
      </c>
      <c r="L158" s="11">
        <f>VLOOKUP(B158,REV!B:O,9,FALSE)</f>
        <v>3794249</v>
      </c>
      <c r="M158" s="11">
        <f>VLOOKUP(B158,RoA!B:O,9,FALSE)</f>
        <v>11.07</v>
      </c>
      <c r="N158" s="11">
        <f>VLOOKUP(B158,RoE!B:O,9,FALSE)</f>
        <v>16.82</v>
      </c>
      <c r="O158" s="11">
        <f>VLOOKUP(B158,ASSET!B:P,9,FALSE)</f>
        <v>4324465</v>
      </c>
      <c r="P158" s="11">
        <f>VLOOKUP(B158,MCAP!B:P,9,FALSE)</f>
        <v>7278396</v>
      </c>
      <c r="Q158" s="11">
        <f>VLOOKUP(B158,MB!B:O,9,FALSE)</f>
        <v>3.13</v>
      </c>
    </row>
    <row r="159" spans="1:17" x14ac:dyDescent="0.3">
      <c r="A159" s="20" t="s">
        <v>319</v>
      </c>
      <c r="B159" s="20">
        <v>906220</v>
      </c>
      <c r="C159" s="21">
        <f>VLOOKUP(B159,'[2]ESGC PORTFOLIO'!B:M,$C$2,FALSE)</f>
        <v>62.549474288476603</v>
      </c>
      <c r="D159" s="21" t="str">
        <f t="shared" si="6"/>
        <v>B</v>
      </c>
      <c r="E159" s="21">
        <f>VLOOKUP(B159,ESG!A:M,$E$2,FALSE)</f>
        <v>62.549474288476603</v>
      </c>
      <c r="F159" s="11" t="b">
        <f t="shared" si="7"/>
        <v>1</v>
      </c>
      <c r="G159" s="23" t="str">
        <f t="shared" si="8"/>
        <v>B</v>
      </c>
      <c r="H159" s="11">
        <f>VLOOKUP(B159,NI!C:P,9,FALSE)</f>
        <v>427049</v>
      </c>
      <c r="I159" s="11">
        <f>VLOOKUP(B159,EBITDA!B:O,9,FALSE)</f>
        <v>660125</v>
      </c>
      <c r="J159" s="11">
        <f>VLOOKUP(B159,EQIT!B:O,9,FALSE)</f>
        <v>1509776</v>
      </c>
      <c r="K159" s="11">
        <f>VLOOKUP(B159,DEBT!B:O,9,FALSE)</f>
        <v>161250</v>
      </c>
      <c r="L159" s="11">
        <f>VLOOKUP(B159,REV!B:O,9,FALSE)</f>
        <v>2807015</v>
      </c>
      <c r="M159" s="11">
        <f>VLOOKUP(B159,RoA!B:O,9,FALSE)</f>
        <v>16.04</v>
      </c>
      <c r="N159" s="11">
        <f>VLOOKUP(B159,RoE!B:O,9,FALSE)</f>
        <v>31.02</v>
      </c>
      <c r="O159" s="11">
        <f>VLOOKUP(B159,ASSET!B:P,9,FALSE)</f>
        <v>2864926</v>
      </c>
      <c r="P159" s="11">
        <f>VLOOKUP(B159,MCAP!B:P,9,FALSE)</f>
        <v>7684748</v>
      </c>
      <c r="Q159" s="11">
        <f>VLOOKUP(B159,MB!B:O,9,FALSE)</f>
        <v>4.49</v>
      </c>
    </row>
    <row r="160" spans="1:17" x14ac:dyDescent="0.3">
      <c r="A160" s="20" t="s">
        <v>323</v>
      </c>
      <c r="B160" s="20">
        <v>901892</v>
      </c>
      <c r="C160" s="21">
        <f>VLOOKUP(B160,'[2]ESGC PORTFOLIO'!B:M,$C$2,FALSE)</f>
        <v>52.423125120493502</v>
      </c>
      <c r="D160" s="21" t="str">
        <f t="shared" si="6"/>
        <v>B</v>
      </c>
      <c r="E160" s="21">
        <f>VLOOKUP(B160,ESG!A:M,$E$2,FALSE)</f>
        <v>52.423125120493502</v>
      </c>
      <c r="F160" s="11" t="b">
        <f t="shared" si="7"/>
        <v>1</v>
      </c>
      <c r="G160" s="23" t="str">
        <f t="shared" si="8"/>
        <v>B</v>
      </c>
      <c r="H160" s="11">
        <f>VLOOKUP(B160,NI!C:P,9,FALSE)</f>
        <v>1085999</v>
      </c>
      <c r="I160" s="11">
        <f>VLOOKUP(B160,EBITDA!B:O,9,FALSE)</f>
        <v>1712378</v>
      </c>
      <c r="J160" s="11">
        <f>VLOOKUP(B160,EQIT!B:O,9,FALSE)</f>
        <v>5125625</v>
      </c>
      <c r="K160" s="11">
        <f>VLOOKUP(B160,DEBT!B:O,9,FALSE)</f>
        <v>1844598</v>
      </c>
      <c r="L160" s="11">
        <f>VLOOKUP(B160,REV!B:O,9,FALSE)</f>
        <v>10766020</v>
      </c>
      <c r="M160" s="11">
        <f>VLOOKUP(B160,RoA!B:O,9,FALSE)</f>
        <v>12.14</v>
      </c>
      <c r="N160" s="11">
        <f>VLOOKUP(B160,RoE!B:O,9,FALSE)</f>
        <v>22.5</v>
      </c>
      <c r="O160" s="11">
        <f>VLOOKUP(B160,ASSET!B:P,9,FALSE)</f>
        <v>9605851</v>
      </c>
      <c r="P160" s="11">
        <f>VLOOKUP(B160,MCAP!B:P,9,FALSE)</f>
        <v>16637609</v>
      </c>
      <c r="Q160" s="11">
        <f>VLOOKUP(B160,MB!B:O,9,FALSE)</f>
        <v>3.43</v>
      </c>
    </row>
    <row r="161" spans="1:17" x14ac:dyDescent="0.3">
      <c r="A161" s="20" t="s">
        <v>325</v>
      </c>
      <c r="B161" s="20">
        <v>912146</v>
      </c>
      <c r="C161" s="21">
        <f>VLOOKUP(B161,'[2]ESGC PORTFOLIO'!B:M,$C$2,FALSE)</f>
        <v>55.840985635448703</v>
      </c>
      <c r="D161" s="21" t="str">
        <f t="shared" si="6"/>
        <v>B</v>
      </c>
      <c r="E161" s="21">
        <f>VLOOKUP(B161,ESG!A:M,$E$2,FALSE)</f>
        <v>55.840985635448703</v>
      </c>
      <c r="F161" s="11" t="b">
        <f t="shared" si="7"/>
        <v>1</v>
      </c>
      <c r="G161" s="23" t="str">
        <f t="shared" si="8"/>
        <v>B</v>
      </c>
      <c r="H161" s="11">
        <f>VLOOKUP(B161,NI!C:P,9,FALSE)</f>
        <v>529412</v>
      </c>
      <c r="I161" s="11">
        <f>VLOOKUP(B161,EBITDA!B:O,9,FALSE)</f>
        <v>947841</v>
      </c>
      <c r="J161" s="11">
        <f>VLOOKUP(B161,EQIT!B:O,9,FALSE)</f>
        <v>5570455</v>
      </c>
      <c r="K161" s="11">
        <f>VLOOKUP(B161,DEBT!B:O,9,FALSE)</f>
        <v>11536190</v>
      </c>
      <c r="L161" s="11">
        <f>VLOOKUP(B161,REV!B:O,9,FALSE)</f>
        <v>2766457</v>
      </c>
      <c r="M161" s="11">
        <f>VLOOKUP(B161,RoA!B:O,9,FALSE)</f>
        <v>4.49</v>
      </c>
      <c r="N161" s="11">
        <f>VLOOKUP(B161,RoE!B:O,9,FALSE)</f>
        <v>9.68</v>
      </c>
      <c r="O161" s="11">
        <f>VLOOKUP(B161,ASSET!B:P,9,FALSE)</f>
        <v>21965975</v>
      </c>
      <c r="P161" s="11">
        <f>VLOOKUP(B161,MCAP!B:P,9,FALSE)</f>
        <v>14953716</v>
      </c>
      <c r="Q161" s="11">
        <f>VLOOKUP(B161,MB!B:O,9,FALSE)</f>
        <v>2.76</v>
      </c>
    </row>
    <row r="162" spans="1:17" x14ac:dyDescent="0.3">
      <c r="A162" s="20" t="s">
        <v>326</v>
      </c>
      <c r="B162" s="20">
        <v>905816</v>
      </c>
      <c r="C162" s="21">
        <f>VLOOKUP(B162,'[2]ESGC PORTFOLIO'!B:M,$C$2,FALSE)</f>
        <v>58.639248951582097</v>
      </c>
      <c r="D162" s="21" t="str">
        <f t="shared" si="6"/>
        <v>B</v>
      </c>
      <c r="E162" s="21">
        <f>VLOOKUP(B162,ESG!A:M,$E$2,FALSE)</f>
        <v>58.639248951582097</v>
      </c>
      <c r="F162" s="11" t="b">
        <f t="shared" si="7"/>
        <v>1</v>
      </c>
      <c r="G162" s="23" t="str">
        <f t="shared" si="8"/>
        <v>B</v>
      </c>
      <c r="H162" s="11">
        <f>VLOOKUP(B162,NI!C:P,9,FALSE)</f>
        <v>-52593</v>
      </c>
      <c r="I162" s="11">
        <f>VLOOKUP(B162,EBITDA!B:O,9,FALSE)</f>
        <v>416652</v>
      </c>
      <c r="J162" s="11">
        <f>VLOOKUP(B162,EQIT!B:O,9,FALSE)</f>
        <v>3761062</v>
      </c>
      <c r="K162" s="11">
        <f>VLOOKUP(B162,DEBT!B:O,9,FALSE)</f>
        <v>2677003</v>
      </c>
      <c r="L162" s="11">
        <f>VLOOKUP(B162,REV!B:O,9,FALSE)</f>
        <v>2567310</v>
      </c>
      <c r="M162" s="11">
        <f>VLOOKUP(B162,RoA!B:O,9,FALSE)</f>
        <v>1.05</v>
      </c>
      <c r="N162" s="11">
        <f>VLOOKUP(B162,RoE!B:O,9,FALSE)</f>
        <v>-1.39</v>
      </c>
      <c r="O162" s="11">
        <f>VLOOKUP(B162,ASSET!B:P,9,FALSE)</f>
        <v>8126599</v>
      </c>
      <c r="P162" s="11">
        <f>VLOOKUP(B162,MCAP!B:P,9,FALSE)</f>
        <v>6751978</v>
      </c>
      <c r="Q162" s="11">
        <f>VLOOKUP(B162,MB!B:O,9,FALSE)</f>
        <v>1.64</v>
      </c>
    </row>
    <row r="163" spans="1:17" x14ac:dyDescent="0.3">
      <c r="A163" s="20" t="s">
        <v>327</v>
      </c>
      <c r="B163" s="20">
        <v>905898</v>
      </c>
      <c r="C163" s="21">
        <f>VLOOKUP(B163,'[2]ESGC PORTFOLIO'!B:M,$C$2,FALSE)</f>
        <v>59.414778282849198</v>
      </c>
      <c r="D163" s="21" t="str">
        <f t="shared" si="6"/>
        <v>B</v>
      </c>
      <c r="E163" s="21">
        <f>VLOOKUP(B163,ESG!A:M,$E$2,FALSE)</f>
        <v>59.414778282849198</v>
      </c>
      <c r="F163" s="11" t="b">
        <f t="shared" si="7"/>
        <v>1</v>
      </c>
      <c r="G163" s="23" t="str">
        <f t="shared" si="8"/>
        <v>B</v>
      </c>
      <c r="H163" s="11">
        <f>VLOOKUP(B163,NI!C:P,9,FALSE)</f>
        <v>677536</v>
      </c>
      <c r="I163" s="11">
        <f>VLOOKUP(B163,EBITDA!B:O,9,FALSE)</f>
        <v>1292916</v>
      </c>
      <c r="J163" s="11">
        <f>VLOOKUP(B163,EQIT!B:O,9,FALSE)</f>
        <v>3023912</v>
      </c>
      <c r="K163" s="11">
        <f>VLOOKUP(B163,DEBT!B:O,9,FALSE)</f>
        <v>564644</v>
      </c>
      <c r="L163" s="11">
        <f>VLOOKUP(B163,REV!B:O,9,FALSE)</f>
        <v>8950045</v>
      </c>
      <c r="M163" s="11">
        <f>VLOOKUP(B163,RoA!B:O,9,FALSE)</f>
        <v>14.37</v>
      </c>
      <c r="N163" s="11">
        <f>VLOOKUP(B163,RoE!B:O,9,FALSE)</f>
        <v>23.97</v>
      </c>
      <c r="O163" s="11">
        <f>VLOOKUP(B163,ASSET!B:P,9,FALSE)</f>
        <v>4963062</v>
      </c>
      <c r="P163" s="11">
        <f>VLOOKUP(B163,MCAP!B:P,9,FALSE)</f>
        <v>14060363</v>
      </c>
      <c r="Q163" s="11">
        <f>VLOOKUP(B163,MB!B:O,9,FALSE)</f>
        <v>4.71</v>
      </c>
    </row>
    <row r="164" spans="1:17" x14ac:dyDescent="0.3">
      <c r="A164" s="20" t="s">
        <v>332</v>
      </c>
      <c r="B164" s="20">
        <v>867390</v>
      </c>
      <c r="C164" s="21">
        <f>VLOOKUP(B164,'[2]ESGC PORTFOLIO'!B:M,$C$2,FALSE)</f>
        <v>69.7564036885245</v>
      </c>
      <c r="D164" s="21" t="str">
        <f t="shared" si="6"/>
        <v>B</v>
      </c>
      <c r="E164" s="21">
        <f>VLOOKUP(B164,ESG!A:M,$E$2,FALSE)</f>
        <v>69.7564036885245</v>
      </c>
      <c r="F164" s="11" t="b">
        <f t="shared" si="7"/>
        <v>1</v>
      </c>
      <c r="G164" s="23" t="str">
        <f t="shared" si="8"/>
        <v>B</v>
      </c>
      <c r="H164" s="11">
        <f>VLOOKUP(B164,NI!C:P,9,FALSE)</f>
        <v>461443</v>
      </c>
      <c r="I164" s="11">
        <f>VLOOKUP(B164,EBITDA!B:O,9,FALSE)</f>
        <v>584529</v>
      </c>
      <c r="J164" s="11">
        <f>VLOOKUP(B164,EQIT!B:O,9,FALSE)</f>
        <v>1467357</v>
      </c>
      <c r="K164" s="11">
        <f>VLOOKUP(B164,DEBT!B:O,9,FALSE)</f>
        <v>1177781</v>
      </c>
      <c r="L164" s="11">
        <f>VLOOKUP(B164,REV!B:O,9,FALSE)</f>
        <v>1843641</v>
      </c>
      <c r="M164" s="11">
        <f>VLOOKUP(B164,RoA!B:O,9,FALSE)</f>
        <v>16.350000000000001</v>
      </c>
      <c r="N164" s="11">
        <f>VLOOKUP(B164,RoE!B:O,9,FALSE)</f>
        <v>34.26</v>
      </c>
      <c r="O164" s="11">
        <f>VLOOKUP(B164,ASSET!B:P,9,FALSE)</f>
        <v>3168150</v>
      </c>
      <c r="P164" s="11">
        <f>VLOOKUP(B164,MCAP!B:P,9,FALSE)</f>
        <v>7526297</v>
      </c>
      <c r="Q164" s="11">
        <f>VLOOKUP(B164,MB!B:O,9,FALSE)</f>
        <v>5.08</v>
      </c>
    </row>
    <row r="165" spans="1:17" x14ac:dyDescent="0.3">
      <c r="A165" s="20" t="s">
        <v>335</v>
      </c>
      <c r="B165" s="20">
        <v>906785</v>
      </c>
      <c r="C165" s="21">
        <f>VLOOKUP(B165,'[2]ESGC PORTFOLIO'!B:M,$C$2,FALSE)</f>
        <v>50.630991002019897</v>
      </c>
      <c r="D165" s="21" t="str">
        <f t="shared" si="6"/>
        <v>B</v>
      </c>
      <c r="E165" s="21">
        <f>VLOOKUP(B165,ESG!A:M,$E$2,FALSE)</f>
        <v>50.630991002019897</v>
      </c>
      <c r="F165" s="11" t="b">
        <f t="shared" si="7"/>
        <v>1</v>
      </c>
      <c r="G165" s="23" t="str">
        <f t="shared" si="8"/>
        <v>B</v>
      </c>
      <c r="H165" s="11">
        <f>VLOOKUP(B165,NI!C:P,9,FALSE)</f>
        <v>1612000</v>
      </c>
      <c r="I165" s="11">
        <f>VLOOKUP(B165,EBITDA!B:O,9,FALSE)</f>
        <v>2608000</v>
      </c>
      <c r="J165" s="11">
        <f>VLOOKUP(B165,EQIT!B:O,9,FALSE)</f>
        <v>7669000</v>
      </c>
      <c r="K165" s="11">
        <f>VLOOKUP(B165,DEBT!B:O,9,FALSE)</f>
        <v>2185000</v>
      </c>
      <c r="L165" s="11">
        <f>VLOOKUP(B165,REV!B:O,9,FALSE)</f>
        <v>12478000</v>
      </c>
      <c r="M165" s="11">
        <f>VLOOKUP(B165,RoA!B:O,9,FALSE)</f>
        <v>14.83</v>
      </c>
      <c r="N165" s="11">
        <f>VLOOKUP(B165,RoE!B:O,9,FALSE)</f>
        <v>24.5</v>
      </c>
      <c r="O165" s="11">
        <f>VLOOKUP(B165,ASSET!B:P,9,FALSE)</f>
        <v>13988000</v>
      </c>
      <c r="P165" s="11">
        <f>VLOOKUP(B165,MCAP!B:P,9,FALSE)</f>
        <v>10452540</v>
      </c>
      <c r="Q165" s="11">
        <f>VLOOKUP(B165,MB!B:O,9,FALSE)</f>
        <v>1.21</v>
      </c>
    </row>
    <row r="166" spans="1:17" x14ac:dyDescent="0.3">
      <c r="A166" s="20" t="s">
        <v>344</v>
      </c>
      <c r="B166" s="20">
        <v>543542</v>
      </c>
      <c r="C166" s="21">
        <f>VLOOKUP(B166,'[2]ESGC PORTFOLIO'!B:M,$C$2,FALSE)</f>
        <v>69.060437962906207</v>
      </c>
      <c r="D166" s="21" t="str">
        <f t="shared" si="6"/>
        <v>B</v>
      </c>
      <c r="E166" s="21">
        <f>VLOOKUP(B166,ESG!A:M,$E$2,FALSE)</f>
        <v>69.060437962906207</v>
      </c>
      <c r="F166" s="11" t="b">
        <f t="shared" si="7"/>
        <v>1</v>
      </c>
      <c r="G166" s="23" t="str">
        <f t="shared" si="8"/>
        <v>B</v>
      </c>
      <c r="H166" s="11">
        <f>VLOOKUP(B166,NI!C:P,9,FALSE)</f>
        <v>530079</v>
      </c>
      <c r="I166" s="11">
        <f>VLOOKUP(B166,EBITDA!B:O,9,FALSE)</f>
        <v>723975</v>
      </c>
      <c r="J166" s="11">
        <f>VLOOKUP(B166,EQIT!B:O,9,FALSE)</f>
        <v>2707685</v>
      </c>
      <c r="K166" s="11">
        <f>VLOOKUP(B166,DEBT!B:O,9,FALSE)</f>
        <v>906569</v>
      </c>
      <c r="L166" s="11">
        <f>VLOOKUP(B166,REV!B:O,9,FALSE)</f>
        <v>2240736</v>
      </c>
      <c r="M166" s="11">
        <f>VLOOKUP(B166,RoA!B:O,9,FALSE)</f>
        <v>13.23</v>
      </c>
      <c r="N166" s="11">
        <f>VLOOKUP(B166,RoE!B:O,9,FALSE)</f>
        <v>20.7</v>
      </c>
      <c r="O166" s="11">
        <f>VLOOKUP(B166,ASSET!B:P,9,FALSE)</f>
        <v>4464122</v>
      </c>
      <c r="P166" s="11">
        <f>VLOOKUP(B166,MCAP!B:P,9,FALSE)</f>
        <v>9453390</v>
      </c>
      <c r="Q166" s="11">
        <f>VLOOKUP(B166,MB!B:O,9,FALSE)</f>
        <v>3.09</v>
      </c>
    </row>
    <row r="167" spans="1:17" x14ac:dyDescent="0.3">
      <c r="A167" s="20" t="s">
        <v>5</v>
      </c>
      <c r="B167" s="20" t="s">
        <v>351</v>
      </c>
      <c r="C167" s="21">
        <f>VLOOKUP(B167,'[2]ESGC PORTFOLIO'!B:M,$C$2,FALSE)</f>
        <v>33.668146630236699</v>
      </c>
      <c r="D167" s="21" t="str">
        <f t="shared" si="6"/>
        <v>C</v>
      </c>
      <c r="E167" s="21">
        <f>VLOOKUP(B167,ESG!A:M,$E$2,FALSE)</f>
        <v>51.132589556769801</v>
      </c>
      <c r="F167" s="11" t="b">
        <f t="shared" si="7"/>
        <v>0</v>
      </c>
      <c r="G167" s="23" t="str">
        <f t="shared" si="8"/>
        <v>B</v>
      </c>
      <c r="H167" s="11">
        <f>VLOOKUP(B167,NI!C:P,9,FALSE)</f>
        <v>386800</v>
      </c>
      <c r="I167" s="11">
        <f>VLOOKUP(B167,EBITDA!B:O,9,FALSE)</f>
        <v>847459</v>
      </c>
      <c r="J167" s="11">
        <f>VLOOKUP(B167,EQIT!B:O,9,FALSE)</f>
        <v>1210694</v>
      </c>
      <c r="K167" s="11">
        <f>VLOOKUP(B167,DEBT!B:O,9,FALSE)</f>
        <v>613810</v>
      </c>
      <c r="L167" s="11">
        <f>VLOOKUP(B167,REV!B:O,9,FALSE)</f>
        <v>6205003</v>
      </c>
      <c r="M167" s="11">
        <f>VLOOKUP(B167,RoA!B:O,9,FALSE)</f>
        <v>9.89</v>
      </c>
      <c r="N167" s="11">
        <f>VLOOKUP(B167,RoE!B:O,9,FALSE)</f>
        <v>37.58</v>
      </c>
      <c r="O167" s="11">
        <f>VLOOKUP(B167,ASSET!B:P,9,FALSE)</f>
        <v>4613814</v>
      </c>
      <c r="P167" s="11">
        <f>VLOOKUP(B167,MCAP!B:P,9,FALSE)</f>
        <v>5309260</v>
      </c>
      <c r="Q167" s="11">
        <f>VLOOKUP(B167,MB!B:O,9,FALSE)</f>
        <v>4.1900000000000004</v>
      </c>
    </row>
    <row r="168" spans="1:17" x14ac:dyDescent="0.3">
      <c r="A168" s="20" t="s">
        <v>12</v>
      </c>
      <c r="B168" s="20">
        <v>130298</v>
      </c>
      <c r="C168" s="21">
        <f>VLOOKUP(B168,'[2]ESGC PORTFOLIO'!B:M,$C$2,FALSE)</f>
        <v>39.7573836032388</v>
      </c>
      <c r="D168" s="21" t="str">
        <f t="shared" si="6"/>
        <v>C</v>
      </c>
      <c r="E168" s="21">
        <f>VLOOKUP(B168,ESG!A:M,$E$2,FALSE)</f>
        <v>65.114767206477694</v>
      </c>
      <c r="F168" s="11" t="b">
        <f t="shared" si="7"/>
        <v>0</v>
      </c>
      <c r="G168" s="23" t="str">
        <f t="shared" si="8"/>
        <v>B</v>
      </c>
      <c r="H168" s="11">
        <f>VLOOKUP(B168,NI!C:P,9,FALSE)</f>
        <v>311536</v>
      </c>
      <c r="I168" s="11">
        <f>VLOOKUP(B168,EBITDA!B:O,9,FALSE)</f>
        <v>506413</v>
      </c>
      <c r="J168" s="11">
        <f>VLOOKUP(B168,EQIT!B:O,9,FALSE)</f>
        <v>1833598</v>
      </c>
      <c r="K168" s="11">
        <f>VLOOKUP(B168,DEBT!B:O,9,FALSE)</f>
        <v>699288</v>
      </c>
      <c r="L168" s="11">
        <f>VLOOKUP(B168,REV!B:O,9,FALSE)</f>
        <v>2745420</v>
      </c>
      <c r="M168" s="11">
        <f>VLOOKUP(B168,RoA!B:O,9,FALSE)</f>
        <v>10.199999999999999</v>
      </c>
      <c r="N168" s="11">
        <f>VLOOKUP(B168,RoE!B:O,9,FALSE)</f>
        <v>18.190000000000001</v>
      </c>
      <c r="O168" s="11">
        <f>VLOOKUP(B168,ASSET!B:P,9,FALSE)</f>
        <v>3372779</v>
      </c>
      <c r="P168" s="11">
        <f>VLOOKUP(B168,MCAP!B:P,9,FALSE)</f>
        <v>5522406</v>
      </c>
      <c r="Q168" s="11">
        <f>VLOOKUP(B168,MB!B:O,9,FALSE)</f>
        <v>2.62</v>
      </c>
    </row>
    <row r="169" spans="1:17" x14ac:dyDescent="0.3">
      <c r="A169" s="20" t="s">
        <v>16</v>
      </c>
      <c r="B169" s="20" t="s">
        <v>352</v>
      </c>
      <c r="C169" s="21">
        <f>VLOOKUP(B169,'[2]ESGC PORTFOLIO'!B:M,$C$2,FALSE)</f>
        <v>31.634353622783699</v>
      </c>
      <c r="D169" s="21" t="str">
        <f t="shared" si="6"/>
        <v>C</v>
      </c>
      <c r="E169" s="21">
        <f>VLOOKUP(B169,ESG!A:M,$E$2,FALSE)</f>
        <v>62.837672762808801</v>
      </c>
      <c r="F169" s="11" t="b">
        <f t="shared" si="7"/>
        <v>0</v>
      </c>
      <c r="G169" s="23" t="str">
        <f t="shared" si="8"/>
        <v>B</v>
      </c>
      <c r="H169" s="11">
        <f>VLOOKUP(B169,NI!C:P,9,FALSE)</f>
        <v>10737000</v>
      </c>
      <c r="I169" s="11">
        <f>VLOOKUP(B169,EBITDA!B:O,9,FALSE)</f>
        <v>16432000</v>
      </c>
      <c r="J169" s="11">
        <f>VLOOKUP(B169,EQIT!B:O,9,FALSE)</f>
        <v>71715000</v>
      </c>
      <c r="K169" s="11">
        <f>VLOOKUP(B169,DEBT!B:O,9,FALSE)</f>
        <v>5537000</v>
      </c>
      <c r="L169" s="11">
        <f>VLOOKUP(B169,REV!B:O,9,FALSE)</f>
        <v>50175000</v>
      </c>
      <c r="M169" s="11">
        <f>VLOOKUP(B169,RoA!B:O,9,FALSE)</f>
        <v>12.97</v>
      </c>
      <c r="N169" s="11">
        <f>VLOOKUP(B169,RoE!B:O,9,FALSE)</f>
        <v>16.54</v>
      </c>
      <c r="O169" s="11">
        <f>VLOOKUP(B169,ASSET!B:P,9,FALSE)</f>
        <v>93798000</v>
      </c>
      <c r="P169" s="11">
        <f>VLOOKUP(B169,MCAP!B:P,9,FALSE)</f>
        <v>233420372</v>
      </c>
      <c r="Q169" s="11">
        <f>VLOOKUP(B169,MB!B:O,9,FALSE)</f>
        <v>3.28</v>
      </c>
    </row>
    <row r="170" spans="1:17" x14ac:dyDescent="0.3">
      <c r="A170" s="20" t="s">
        <v>17</v>
      </c>
      <c r="B170" s="20">
        <v>904853</v>
      </c>
      <c r="C170" s="21">
        <f>VLOOKUP(B170,'[2]ESGC PORTFOLIO'!B:M,$C$2,FALSE)</f>
        <v>39.318801229508097</v>
      </c>
      <c r="D170" s="21" t="str">
        <f t="shared" si="6"/>
        <v>C</v>
      </c>
      <c r="E170" s="21">
        <f>VLOOKUP(B170,ESG!A:M,$E$2,FALSE)</f>
        <v>74.887602459016307</v>
      </c>
      <c r="F170" s="11" t="b">
        <f t="shared" si="7"/>
        <v>0</v>
      </c>
      <c r="G170" s="23" t="str">
        <f t="shared" si="8"/>
        <v>B</v>
      </c>
      <c r="H170" s="11">
        <f>VLOOKUP(B170,NI!C:P,9,FALSE)</f>
        <v>4167000</v>
      </c>
      <c r="I170" s="11">
        <f>VLOOKUP(B170,EBITDA!B:O,9,FALSE)</f>
        <v>6606000</v>
      </c>
      <c r="J170" s="11">
        <f>VLOOKUP(B170,EQIT!B:O,9,FALSE)</f>
        <v>3168000</v>
      </c>
      <c r="K170" s="11">
        <f>VLOOKUP(B170,DEBT!B:O,9,FALSE)</f>
        <v>14196000</v>
      </c>
      <c r="L170" s="11">
        <f>VLOOKUP(B170,REV!B:O,9,FALSE)</f>
        <v>17493000</v>
      </c>
      <c r="M170" s="11">
        <f>VLOOKUP(B170,RoA!B:O,9,FALSE)</f>
        <v>13.6</v>
      </c>
      <c r="N170" s="11">
        <f>VLOOKUP(B170,RoE!B:O,9,FALSE)</f>
        <v>121.7</v>
      </c>
      <c r="O170" s="11">
        <f>VLOOKUP(B170,ASSET!B:P,9,FALSE)</f>
        <v>35329000</v>
      </c>
      <c r="P170" s="11">
        <f>VLOOKUP(B170,MCAP!B:P,9,FALSE)</f>
        <v>63186235</v>
      </c>
      <c r="Q170" s="11">
        <f>VLOOKUP(B170,MB!B:O,9,FALSE)</f>
        <v>21.57</v>
      </c>
    </row>
    <row r="171" spans="1:17" x14ac:dyDescent="0.3">
      <c r="A171" s="20" t="s">
        <v>20</v>
      </c>
      <c r="B171" s="20">
        <v>905425</v>
      </c>
      <c r="C171" s="21">
        <f>VLOOKUP(B171,'[2]ESGC PORTFOLIO'!B:M,$C$2,FALSE)</f>
        <v>37.659888801832203</v>
      </c>
      <c r="D171" s="21" t="str">
        <f t="shared" si="6"/>
        <v>C</v>
      </c>
      <c r="E171" s="21">
        <f>VLOOKUP(B171,ESG!A:M,$E$2,FALSE)</f>
        <v>72.378601133076103</v>
      </c>
      <c r="F171" s="11" t="b">
        <f t="shared" si="7"/>
        <v>0</v>
      </c>
      <c r="G171" s="23" t="str">
        <f t="shared" si="8"/>
        <v>B</v>
      </c>
      <c r="H171" s="11">
        <f>VLOOKUP(B171,NI!C:P,9,FALSE)</f>
        <v>1259000</v>
      </c>
      <c r="I171" s="11">
        <f>VLOOKUP(B171,EBITDA!B:O,9,FALSE)</f>
        <v>4592000</v>
      </c>
      <c r="J171" s="11">
        <f>VLOOKUP(B171,EQIT!B:O,9,FALSE)</f>
        <v>15237000</v>
      </c>
      <c r="K171" s="11">
        <f>VLOOKUP(B171,DEBT!B:O,9,FALSE)</f>
        <v>18738000</v>
      </c>
      <c r="L171" s="11">
        <f>VLOOKUP(B171,REV!B:O,9,FALSE)</f>
        <v>14945000</v>
      </c>
      <c r="M171" s="11">
        <f>VLOOKUP(B171,RoA!B:O,9,FALSE)</f>
        <v>3.57</v>
      </c>
      <c r="N171" s="11">
        <f>VLOOKUP(B171,RoE!B:O,9,FALSE)</f>
        <v>8.42</v>
      </c>
      <c r="O171" s="11">
        <f>VLOOKUP(B171,ASSET!B:P,9,FALSE)</f>
        <v>54367000</v>
      </c>
      <c r="P171" s="11">
        <f>VLOOKUP(B171,MCAP!B:P,9,FALSE)</f>
        <v>20728326</v>
      </c>
      <c r="Q171" s="11">
        <f>VLOOKUP(B171,MB!B:O,9,FALSE)</f>
        <v>1.4</v>
      </c>
    </row>
    <row r="172" spans="1:17" x14ac:dyDescent="0.3">
      <c r="A172" s="20" t="s">
        <v>21</v>
      </c>
      <c r="B172" s="20">
        <v>906156</v>
      </c>
      <c r="C172" s="21">
        <f>VLOOKUP(B172,'[2]ESGC PORTFOLIO'!B:M,$C$2,FALSE)</f>
        <v>44.315283745372803</v>
      </c>
      <c r="D172" s="21" t="str">
        <f t="shared" si="6"/>
        <v>C</v>
      </c>
      <c r="E172" s="21">
        <f>VLOOKUP(B172,ESG!A:M,$E$2,FALSE)</f>
        <v>71.695083619777904</v>
      </c>
      <c r="F172" s="11" t="b">
        <f t="shared" si="7"/>
        <v>0</v>
      </c>
      <c r="G172" s="23" t="str">
        <f t="shared" si="8"/>
        <v>B</v>
      </c>
      <c r="H172" s="11">
        <f>VLOOKUP(B172,NI!C:P,9,FALSE)</f>
        <v>4433000</v>
      </c>
      <c r="I172" s="11">
        <f>VLOOKUP(B172,EBITDA!B:O,9,FALSE)</f>
        <v>9668000</v>
      </c>
      <c r="J172" s="11">
        <f>VLOOKUP(B172,EQIT!B:O,9,FALSE)</f>
        <v>18886000</v>
      </c>
      <c r="K172" s="11">
        <f>VLOOKUP(B172,DEBT!B:O,9,FALSE)</f>
        <v>62819000</v>
      </c>
      <c r="L172" s="11">
        <f>VLOOKUP(B172,REV!B:O,9,FALSE)</f>
        <v>33808000</v>
      </c>
      <c r="M172" s="11">
        <f>VLOOKUP(B172,RoA!B:O,9,FALSE)</f>
        <v>3.91</v>
      </c>
      <c r="N172" s="11">
        <f>VLOOKUP(B172,RoE!B:O,9,FALSE)</f>
        <v>23.53</v>
      </c>
      <c r="O172" s="11">
        <f>VLOOKUP(B172,ASSET!B:P,9,FALSE)</f>
        <v>150682000</v>
      </c>
      <c r="P172" s="11">
        <f>VLOOKUP(B172,MCAP!B:P,9,FALSE)</f>
        <v>63515400</v>
      </c>
      <c r="Q172" s="11">
        <f>VLOOKUP(B172,MB!B:O,9,FALSE)</f>
        <v>3.5</v>
      </c>
    </row>
    <row r="173" spans="1:17" x14ac:dyDescent="0.3">
      <c r="A173" s="20" t="s">
        <v>24</v>
      </c>
      <c r="B173" s="20" t="s">
        <v>353</v>
      </c>
      <c r="C173" s="21">
        <f>VLOOKUP(B173,'[2]ESGC PORTFOLIO'!B:M,$C$2,FALSE)</f>
        <v>29.2223726580796</v>
      </c>
      <c r="D173" s="21" t="str">
        <f t="shared" si="6"/>
        <v>C</v>
      </c>
      <c r="E173" s="21">
        <f>VLOOKUP(B173,ESG!A:M,$E$2,FALSE)</f>
        <v>53.534031030444901</v>
      </c>
      <c r="F173" s="11" t="b">
        <f t="shared" si="7"/>
        <v>0</v>
      </c>
      <c r="G173" s="23" t="str">
        <f t="shared" si="8"/>
        <v>B</v>
      </c>
      <c r="H173" s="11">
        <f>VLOOKUP(B173,NI!C:P,9,FALSE)</f>
        <v>1036000</v>
      </c>
      <c r="I173" s="11">
        <f>VLOOKUP(B173,EBITDA!B:O,9,FALSE)</f>
        <v>1994000</v>
      </c>
      <c r="J173" s="11">
        <f>VLOOKUP(B173,EQIT!B:O,9,FALSE)</f>
        <v>9092000</v>
      </c>
      <c r="K173" s="11">
        <f>VLOOKUP(B173,DEBT!B:O,9,FALSE)</f>
        <v>7885000</v>
      </c>
      <c r="L173" s="11">
        <f>VLOOKUP(B173,REV!B:O,9,FALSE)</f>
        <v>9837000</v>
      </c>
      <c r="M173" s="11">
        <f>VLOOKUP(B173,RoA!B:O,9,FALSE)</f>
        <v>0.93</v>
      </c>
      <c r="N173" s="11">
        <f>VLOOKUP(B173,RoE!B:O,9,FALSE)</f>
        <v>11.38</v>
      </c>
      <c r="O173" s="11">
        <f>VLOOKUP(B173,ASSET!B:P,9,FALSE)</f>
        <v>134729000</v>
      </c>
      <c r="P173" s="11">
        <f>VLOOKUP(B173,MCAP!B:P,9,FALSE)</f>
        <v>12772950</v>
      </c>
      <c r="Q173" s="11">
        <f>VLOOKUP(B173,MB!B:O,9,FALSE)</f>
        <v>1.33</v>
      </c>
    </row>
    <row r="174" spans="1:17" x14ac:dyDescent="0.3">
      <c r="A174" s="20" t="s">
        <v>26</v>
      </c>
      <c r="B174" s="20">
        <v>938692</v>
      </c>
      <c r="C174" s="21">
        <f>VLOOKUP(B174,'[2]ESGC PORTFOLIO'!B:M,$C$2,FALSE)</f>
        <v>30.828455512956101</v>
      </c>
      <c r="D174" s="21" t="str">
        <f t="shared" si="6"/>
        <v>C</v>
      </c>
      <c r="E174" s="21">
        <f>VLOOKUP(B174,ESG!A:M,$E$2,FALSE)</f>
        <v>60.044007800105703</v>
      </c>
      <c r="F174" s="11" t="b">
        <f t="shared" si="7"/>
        <v>0</v>
      </c>
      <c r="G174" s="23" t="str">
        <f t="shared" si="8"/>
        <v>B</v>
      </c>
      <c r="H174" s="11">
        <f>VLOOKUP(B174,NI!C:P,9,FALSE)</f>
        <v>4345000</v>
      </c>
      <c r="I174" s="11">
        <f>VLOOKUP(B174,EBITDA!B:O,9,FALSE)</f>
        <v>7150000</v>
      </c>
      <c r="J174" s="11">
        <f>VLOOKUP(B174,EQIT!B:O,9,FALSE)</f>
        <v>19060000</v>
      </c>
      <c r="K174" s="11">
        <f>VLOOKUP(B174,DEBT!B:O,9,FALSE)</f>
        <v>26529000</v>
      </c>
      <c r="L174" s="11">
        <f>VLOOKUP(B174,REV!B:O,9,FALSE)</f>
        <v>17265000</v>
      </c>
      <c r="M174" s="11">
        <f>VLOOKUP(B174,RoA!B:O,9,FALSE)</f>
        <v>9.75</v>
      </c>
      <c r="N174" s="11">
        <f>VLOOKUP(B174,RoE!B:O,9,FALSE)</f>
        <v>22.81</v>
      </c>
      <c r="O174" s="11">
        <f>VLOOKUP(B174,ASSET!B:P,9,FALSE)</f>
        <v>54298000</v>
      </c>
      <c r="P174" s="11">
        <f>VLOOKUP(B174,MCAP!B:P,9,FALSE)</f>
        <v>65193060</v>
      </c>
      <c r="Q174" s="11">
        <f>VLOOKUP(B174,MB!B:O,9,FALSE)</f>
        <v>3.33</v>
      </c>
    </row>
    <row r="175" spans="1:17" x14ac:dyDescent="0.3">
      <c r="A175" s="20" t="s">
        <v>29</v>
      </c>
      <c r="B175" s="20" t="s">
        <v>354</v>
      </c>
      <c r="C175" s="21">
        <f>VLOOKUP(B175,'[2]ESGC PORTFOLIO'!B:M,$C$2,FALSE)</f>
        <v>36.980078941577702</v>
      </c>
      <c r="D175" s="21" t="str">
        <f t="shared" si="6"/>
        <v>C</v>
      </c>
      <c r="E175" s="21">
        <f>VLOOKUP(B175,ESG!A:M,$E$2,FALSE)</f>
        <v>69.9333122455715</v>
      </c>
      <c r="F175" s="11" t="b">
        <f t="shared" si="7"/>
        <v>0</v>
      </c>
      <c r="G175" s="23" t="str">
        <f t="shared" si="8"/>
        <v>B</v>
      </c>
      <c r="H175" s="11">
        <f>VLOOKUP(B175,NI!C:P,9,FALSE)</f>
        <v>2655500</v>
      </c>
      <c r="I175" s="11">
        <f>VLOOKUP(B175,EBITDA!B:O,9,FALSE)</f>
        <v>5118000</v>
      </c>
      <c r="J175" s="11">
        <f>VLOOKUP(B175,EQIT!B:O,9,FALSE)</f>
        <v>23001200</v>
      </c>
      <c r="K175" s="11">
        <f>VLOOKUP(B175,DEBT!B:O,9,FALSE)</f>
        <v>14977900</v>
      </c>
      <c r="L175" s="11">
        <f>VLOOKUP(B175,REV!B:O,9,FALSE)</f>
        <v>61749500</v>
      </c>
      <c r="M175" s="11">
        <f>VLOOKUP(B175,RoA!B:O,9,FALSE)</f>
        <v>5.38</v>
      </c>
      <c r="N175" s="11">
        <f>VLOOKUP(B175,RoE!B:O,9,FALSE)</f>
        <v>11.63</v>
      </c>
      <c r="O175" s="11">
        <f>VLOOKUP(B175,ASSET!B:P,9,FALSE)</f>
        <v>58955400</v>
      </c>
      <c r="P175" s="11">
        <f>VLOOKUP(B175,MCAP!B:P,9,FALSE)</f>
        <v>18563247</v>
      </c>
      <c r="Q175" s="11">
        <f>VLOOKUP(B175,MB!B:O,9,FALSE)</f>
        <v>0.83</v>
      </c>
    </row>
    <row r="176" spans="1:17" x14ac:dyDescent="0.3">
      <c r="A176" s="20" t="s">
        <v>30</v>
      </c>
      <c r="B176" s="20">
        <v>922817</v>
      </c>
      <c r="C176" s="21">
        <f>VLOOKUP(B176,'[2]ESGC PORTFOLIO'!B:M,$C$2,FALSE)</f>
        <v>34.316645671458502</v>
      </c>
      <c r="D176" s="21" t="str">
        <f t="shared" si="6"/>
        <v>C</v>
      </c>
      <c r="E176" s="21">
        <f>VLOOKUP(B176,ESG!A:M,$E$2,FALSE)</f>
        <v>64.606445705333101</v>
      </c>
      <c r="F176" s="11" t="b">
        <f t="shared" si="7"/>
        <v>0</v>
      </c>
      <c r="G176" s="23" t="str">
        <f t="shared" si="8"/>
        <v>B</v>
      </c>
      <c r="H176" s="11">
        <f>VLOOKUP(B176,NI!C:P,9,FALSE)</f>
        <v>993000</v>
      </c>
      <c r="I176" s="11">
        <f>VLOOKUP(B176,EBITDA!B:O,9,FALSE)</f>
        <v>1828000</v>
      </c>
      <c r="J176" s="11">
        <f>VLOOKUP(B176,EQIT!B:O,9,FALSE)</f>
        <v>7762000</v>
      </c>
      <c r="K176" s="11">
        <f>VLOOKUP(B176,DEBT!B:O,9,FALSE)</f>
        <v>4165000</v>
      </c>
      <c r="L176" s="11">
        <f>VLOOKUP(B176,REV!B:O,9,FALSE)</f>
        <v>11521000</v>
      </c>
      <c r="M176" s="11">
        <f>VLOOKUP(B176,RoA!B:O,9,FALSE)</f>
        <v>3.84</v>
      </c>
      <c r="N176" s="11">
        <f>VLOOKUP(B176,RoE!B:O,9,FALSE)</f>
        <v>12.54</v>
      </c>
      <c r="O176" s="11">
        <f>VLOOKUP(B176,ASSET!B:P,9,FALSE)</f>
        <v>30201000</v>
      </c>
      <c r="P176" s="11">
        <f>VLOOKUP(B176,MCAP!B:P,9,FALSE)</f>
        <v>17289149</v>
      </c>
      <c r="Q176" s="11">
        <f>VLOOKUP(B176,MB!B:O,9,FALSE)</f>
        <v>2.19</v>
      </c>
    </row>
    <row r="177" spans="1:17" x14ac:dyDescent="0.3">
      <c r="A177" s="20" t="s">
        <v>33</v>
      </c>
      <c r="B177" s="20">
        <v>992816</v>
      </c>
      <c r="C177" s="21">
        <f>VLOOKUP(B177,'[2]ESGC PORTFOLIO'!B:M,$C$2,FALSE)</f>
        <v>33.577859365513</v>
      </c>
      <c r="D177" s="21" t="str">
        <f t="shared" si="6"/>
        <v>C</v>
      </c>
      <c r="E177" s="21">
        <f>VLOOKUP(B177,ESG!A:M,$E$2,FALSE)</f>
        <v>66.229792805100104</v>
      </c>
      <c r="F177" s="11" t="b">
        <f t="shared" si="7"/>
        <v>0</v>
      </c>
      <c r="G177" s="23" t="str">
        <f t="shared" si="8"/>
        <v>B</v>
      </c>
      <c r="H177" s="11">
        <f>VLOOKUP(B177,NI!C:P,9,FALSE)</f>
        <v>41733000</v>
      </c>
      <c r="I177" s="11">
        <f>VLOOKUP(B177,EBITDA!B:O,9,FALSE)</f>
        <v>59040000</v>
      </c>
      <c r="J177" s="11">
        <f>VLOOKUP(B177,EQIT!B:O,9,FALSE)</f>
        <v>118210000</v>
      </c>
      <c r="K177" s="11">
        <f>VLOOKUP(B177,DEBT!B:O,9,FALSE)</f>
        <v>0</v>
      </c>
      <c r="L177" s="11">
        <f>VLOOKUP(B177,REV!B:O,9,FALSE)</f>
        <v>156508000</v>
      </c>
      <c r="M177" s="11">
        <f>VLOOKUP(B177,RoA!B:O,9,FALSE)</f>
        <v>28.54</v>
      </c>
      <c r="N177" s="11">
        <f>VLOOKUP(B177,RoE!B:O,9,FALSE)</f>
        <v>42.84</v>
      </c>
      <c r="O177" s="11">
        <f>VLOOKUP(B177,ASSET!B:P,9,FALSE)</f>
        <v>176064000</v>
      </c>
      <c r="P177" s="11">
        <f>VLOOKUP(B177,MCAP!B:P,9,FALSE)</f>
        <v>499821045</v>
      </c>
      <c r="Q177" s="11">
        <f>VLOOKUP(B177,MB!B:O,9,FALSE)</f>
        <v>5.54</v>
      </c>
    </row>
    <row r="178" spans="1:17" x14ac:dyDescent="0.3">
      <c r="A178" s="20" t="s">
        <v>38</v>
      </c>
      <c r="B178" s="20">
        <v>945388</v>
      </c>
      <c r="C178" s="21">
        <f>VLOOKUP(B178,'[2]ESGC PORTFOLIO'!B:M,$C$2,FALSE)</f>
        <v>36.2220747117819</v>
      </c>
      <c r="D178" s="21" t="str">
        <f t="shared" si="6"/>
        <v>C</v>
      </c>
      <c r="E178" s="21">
        <f>VLOOKUP(B178,ESG!A:M,$E$2,FALSE)</f>
        <v>71.224637228441907</v>
      </c>
      <c r="F178" s="11" t="b">
        <f t="shared" si="7"/>
        <v>0</v>
      </c>
      <c r="G178" s="23" t="str">
        <f t="shared" si="8"/>
        <v>B</v>
      </c>
      <c r="H178" s="11">
        <f>VLOOKUP(B178,NI!C:P,9,FALSE)</f>
        <v>7264000</v>
      </c>
      <c r="I178" s="11">
        <f>VLOOKUP(B178,EBITDA!B:O,9,FALSE)</f>
        <v>31274000</v>
      </c>
      <c r="J178" s="11">
        <f>VLOOKUP(B178,EQIT!B:O,9,FALSE)</f>
        <v>92362000</v>
      </c>
      <c r="K178" s="11">
        <f>VLOOKUP(B178,DEBT!B:O,9,FALSE)</f>
        <v>69844000</v>
      </c>
      <c r="L178" s="11">
        <f>VLOOKUP(B178,REV!B:O,9,FALSE)</f>
        <v>127434000</v>
      </c>
      <c r="M178" s="11">
        <f>VLOOKUP(B178,RoA!B:O,9,FALSE)</f>
        <v>3.5</v>
      </c>
      <c r="N178" s="11">
        <f>VLOOKUP(B178,RoE!B:O,9,FALSE)</f>
        <v>7.34</v>
      </c>
      <c r="O178" s="11">
        <f>VLOOKUP(B178,ASSET!B:P,9,FALSE)</f>
        <v>272315000</v>
      </c>
      <c r="P178" s="11">
        <f>VLOOKUP(B178,MCAP!B:P,9,FALSE)</f>
        <v>188148817</v>
      </c>
      <c r="Q178" s="11">
        <f>VLOOKUP(B178,MB!B:O,9,FALSE)</f>
        <v>2.37</v>
      </c>
    </row>
    <row r="179" spans="1:17" x14ac:dyDescent="0.3">
      <c r="A179" s="20" t="s">
        <v>45</v>
      </c>
      <c r="B179" s="20">
        <v>932060</v>
      </c>
      <c r="C179" s="21">
        <f>VLOOKUP(B179,'[2]ESGC PORTFOLIO'!B:M,$C$2,FALSE)</f>
        <v>36.856104192938197</v>
      </c>
      <c r="D179" s="21" t="str">
        <f t="shared" si="6"/>
        <v>C</v>
      </c>
      <c r="E179" s="21">
        <f>VLOOKUP(B179,ESG!A:M,$E$2,FALSE)</f>
        <v>64.096823770491795</v>
      </c>
      <c r="F179" s="11" t="b">
        <f t="shared" si="7"/>
        <v>0</v>
      </c>
      <c r="G179" s="23" t="str">
        <f t="shared" si="8"/>
        <v>B</v>
      </c>
      <c r="H179" s="11">
        <f>VLOOKUP(B179,NI!C:P,9,FALSE)</f>
        <v>403500</v>
      </c>
      <c r="I179" s="11">
        <f>VLOOKUP(B179,EBITDA!B:O,9,FALSE)</f>
        <v>1073400</v>
      </c>
      <c r="J179" s="11">
        <f>VLOOKUP(B179,EQIT!B:O,9,FALSE)</f>
        <v>1114600</v>
      </c>
      <c r="K179" s="11">
        <f>VLOOKUP(B179,DEBT!B:O,9,FALSE)</f>
        <v>3305100</v>
      </c>
      <c r="L179" s="11">
        <f>VLOOKUP(B179,REV!B:O,9,FALSE)</f>
        <v>8735700</v>
      </c>
      <c r="M179" s="11">
        <f>VLOOKUP(B179,RoA!B:O,9,FALSE)</f>
        <v>7.2</v>
      </c>
      <c r="N179" s="11">
        <f>VLOOKUP(B179,RoE!B:O,9,FALSE)</f>
        <v>34.58</v>
      </c>
      <c r="O179" s="11">
        <f>VLOOKUP(B179,ASSET!B:P,9,FALSE)</f>
        <v>7462400</v>
      </c>
      <c r="P179" s="11">
        <f>VLOOKUP(B179,MCAP!B:P,9,FALSE)</f>
        <v>6700386</v>
      </c>
      <c r="Q179" s="11">
        <f>VLOOKUP(B179,MB!B:O,9,FALSE)</f>
        <v>5.92</v>
      </c>
    </row>
    <row r="180" spans="1:17" x14ac:dyDescent="0.3">
      <c r="A180" s="20" t="s">
        <v>46</v>
      </c>
      <c r="B180" s="20">
        <v>923937</v>
      </c>
      <c r="C180" s="21">
        <f>VLOOKUP(B180,'[2]ESGC PORTFOLIO'!B:M,$C$2,FALSE)</f>
        <v>37.001058467741899</v>
      </c>
      <c r="D180" s="21" t="str">
        <f t="shared" si="6"/>
        <v>C</v>
      </c>
      <c r="E180" s="21">
        <f>VLOOKUP(B180,ESG!A:M,$E$2,FALSE)</f>
        <v>73.8408266129032</v>
      </c>
      <c r="F180" s="11" t="b">
        <f t="shared" si="7"/>
        <v>0</v>
      </c>
      <c r="G180" s="23" t="str">
        <f t="shared" si="8"/>
        <v>B</v>
      </c>
      <c r="H180" s="11">
        <f>VLOOKUP(B180,NI!C:P,9,FALSE)</f>
        <v>2758000</v>
      </c>
      <c r="I180" s="11">
        <f>VLOOKUP(B180,EBITDA!B:O,9,FALSE)</f>
        <v>12195000</v>
      </c>
      <c r="J180" s="11">
        <f>VLOOKUP(B180,EQIT!B:O,9,FALSE)</f>
        <v>217889000</v>
      </c>
      <c r="K180" s="11">
        <f>VLOOKUP(B180,DEBT!B:O,9,FALSE)</f>
        <v>599575000</v>
      </c>
      <c r="L180" s="11">
        <f>VLOOKUP(B180,REV!B:O,9,FALSE)</f>
        <v>98061000</v>
      </c>
      <c r="M180" s="11">
        <f>VLOOKUP(B180,RoA!B:O,9,FALSE)</f>
        <v>0.48</v>
      </c>
      <c r="N180" s="11">
        <f>VLOOKUP(B180,RoE!B:O,9,FALSE)</f>
        <v>1.29</v>
      </c>
      <c r="O180" s="11">
        <f>VLOOKUP(B180,ASSET!B:P,9,FALSE)</f>
        <v>2176936000</v>
      </c>
      <c r="P180" s="11">
        <f>VLOOKUP(B180,MCAP!B:P,9,FALSE)</f>
        <v>125135641</v>
      </c>
      <c r="Q180" s="11">
        <f>VLOOKUP(B180,MB!B:O,9,FALSE)</f>
        <v>0.45</v>
      </c>
    </row>
    <row r="181" spans="1:17" x14ac:dyDescent="0.3">
      <c r="A181" s="20" t="s">
        <v>47</v>
      </c>
      <c r="B181" s="20">
        <v>905840</v>
      </c>
      <c r="C181" s="21">
        <f>VLOOKUP(B181,'[2]ESGC PORTFOLIO'!B:M,$C$2,FALSE)</f>
        <v>37.104654566744699</v>
      </c>
      <c r="D181" s="21" t="str">
        <f t="shared" si="6"/>
        <v>C</v>
      </c>
      <c r="E181" s="21">
        <f>VLOOKUP(B181,ESG!A:M,$E$2,FALSE)</f>
        <v>71.084309133489398</v>
      </c>
      <c r="F181" s="11" t="b">
        <f t="shared" si="7"/>
        <v>0</v>
      </c>
      <c r="G181" s="23" t="str">
        <f t="shared" si="8"/>
        <v>B</v>
      </c>
      <c r="H181" s="11">
        <f>VLOOKUP(B181,NI!C:P,9,FALSE)</f>
        <v>2397000</v>
      </c>
      <c r="I181" s="11">
        <f>VLOOKUP(B181,EBITDA!B:O,9,FALSE)</f>
        <v>4882000</v>
      </c>
      <c r="J181" s="11">
        <f>VLOOKUP(B181,EQIT!B:O,9,FALSE)</f>
        <v>35363000</v>
      </c>
      <c r="K181" s="11">
        <f>VLOOKUP(B181,DEBT!B:O,9,FALSE)</f>
        <v>27675000</v>
      </c>
      <c r="L181" s="11">
        <f>VLOOKUP(B181,REV!B:O,9,FALSE)</f>
        <v>15565300</v>
      </c>
      <c r="M181" s="11">
        <f>VLOOKUP(B181,RoA!B:O,9,FALSE)</f>
        <v>0.85</v>
      </c>
      <c r="N181" s="11">
        <f>VLOOKUP(B181,RoE!B:O,9,FALSE)</f>
        <v>6.97</v>
      </c>
      <c r="O181" s="11">
        <f>VLOOKUP(B181,ASSET!B:P,9,FALSE)</f>
        <v>358990000</v>
      </c>
      <c r="P181" s="11">
        <f>VLOOKUP(B181,MCAP!B:P,9,FALSE)</f>
        <v>29901702</v>
      </c>
      <c r="Q181" s="11">
        <f>VLOOKUP(B181,MB!B:O,9,FALSE)</f>
        <v>0.77</v>
      </c>
    </row>
    <row r="182" spans="1:17" x14ac:dyDescent="0.3">
      <c r="A182" s="20" t="s">
        <v>48</v>
      </c>
      <c r="B182" s="20">
        <v>916365</v>
      </c>
      <c r="C182" s="21">
        <f>VLOOKUP(B182,'[2]ESGC PORTFOLIO'!B:M,$C$2,FALSE)</f>
        <v>39.7942174692622</v>
      </c>
      <c r="D182" s="21" t="str">
        <f t="shared" si="6"/>
        <v>C</v>
      </c>
      <c r="E182" s="21">
        <f>VLOOKUP(B182,ESG!A:M,$E$2,FALSE)</f>
        <v>74.1196849385245</v>
      </c>
      <c r="F182" s="11" t="b">
        <f t="shared" si="7"/>
        <v>0</v>
      </c>
      <c r="G182" s="23" t="str">
        <f t="shared" si="8"/>
        <v>B</v>
      </c>
      <c r="H182" s="11">
        <f>VLOOKUP(B182,NI!C:P,9,FALSE)</f>
        <v>2326000</v>
      </c>
      <c r="I182" s="11">
        <f>VLOOKUP(B182,EBITDA!B:O,9,FALSE)</f>
        <v>3698000</v>
      </c>
      <c r="J182" s="11">
        <f>VLOOKUP(B182,EQIT!B:O,9,FALSE)</f>
        <v>6938000</v>
      </c>
      <c r="K182" s="11">
        <f>VLOOKUP(B182,DEBT!B:O,9,FALSE)</f>
        <v>5930000</v>
      </c>
      <c r="L182" s="11">
        <f>VLOOKUP(B182,REV!B:O,9,FALSE)</f>
        <v>14190000</v>
      </c>
      <c r="M182" s="11">
        <f>VLOOKUP(B182,RoA!B:O,9,FALSE)</f>
        <v>12.94</v>
      </c>
      <c r="N182" s="11">
        <f>VLOOKUP(B182,RoE!B:O,9,FALSE)</f>
        <v>34.4</v>
      </c>
      <c r="O182" s="11">
        <f>VLOOKUP(B182,ASSET!B:P,9,FALSE)</f>
        <v>19234000</v>
      </c>
      <c r="P182" s="11">
        <f>VLOOKUP(B182,MCAP!B:P,9,FALSE)</f>
        <v>36410595</v>
      </c>
      <c r="Q182" s="11">
        <f>VLOOKUP(B182,MB!B:O,9,FALSE)</f>
        <v>4.8099999999999996</v>
      </c>
    </row>
    <row r="183" spans="1:17" x14ac:dyDescent="0.3">
      <c r="A183" s="20" t="s">
        <v>52</v>
      </c>
      <c r="B183" s="20">
        <v>929302</v>
      </c>
      <c r="C183" s="21">
        <f>VLOOKUP(B183,'[2]ESGC PORTFOLIO'!B:M,$C$2,FALSE)</f>
        <v>32.8096823770491</v>
      </c>
      <c r="D183" s="21" t="str">
        <f t="shared" si="6"/>
        <v>C</v>
      </c>
      <c r="E183" s="21">
        <f>VLOOKUP(B183,ESG!A:M,$E$2,FALSE)</f>
        <v>65.156401791135394</v>
      </c>
      <c r="F183" s="11" t="b">
        <f t="shared" si="7"/>
        <v>0</v>
      </c>
      <c r="G183" s="23" t="str">
        <f t="shared" si="8"/>
        <v>B</v>
      </c>
      <c r="H183" s="11">
        <f>VLOOKUP(B183,NI!C:P,9,FALSE)</f>
        <v>-367363</v>
      </c>
      <c r="I183" s="11">
        <f>VLOOKUP(B183,EBITDA!B:O,9,FALSE)</f>
        <v>940820</v>
      </c>
      <c r="J183" s="11">
        <f>VLOOKUP(B183,EQIT!B:O,9,FALSE)</f>
        <v>3061000</v>
      </c>
      <c r="K183" s="11">
        <f>VLOOKUP(B183,DEBT!B:O,9,FALSE)</f>
        <v>2296000</v>
      </c>
      <c r="L183" s="11">
        <f>VLOOKUP(B183,REV!B:O,9,FALSE)</f>
        <v>49183677</v>
      </c>
      <c r="M183" s="11">
        <f>VLOOKUP(B183,RoA!B:O,9,FALSE)</f>
        <v>-1.67</v>
      </c>
      <c r="N183" s="11">
        <f>VLOOKUP(B183,RoE!B:O,9,FALSE)</f>
        <v>-7.6</v>
      </c>
      <c r="O183" s="11">
        <f>VLOOKUP(B183,ASSET!B:P,9,FALSE)</f>
        <v>16721000</v>
      </c>
      <c r="P183" s="11">
        <f>VLOOKUP(B183,MCAP!B:P,9,FALSE)</f>
        <v>4008571</v>
      </c>
      <c r="Q183" s="11">
        <f>VLOOKUP(B183,MB!B:O,9,FALSE)</f>
        <v>1.99</v>
      </c>
    </row>
    <row r="184" spans="1:17" x14ac:dyDescent="0.3">
      <c r="A184" s="20" t="s">
        <v>53</v>
      </c>
      <c r="B184" s="20">
        <v>545725</v>
      </c>
      <c r="C184" s="21">
        <f>VLOOKUP(B184,'[2]ESGC PORTFOLIO'!B:M,$C$2,FALSE)</f>
        <v>44.167999325236103</v>
      </c>
      <c r="D184" s="21" t="str">
        <f t="shared" si="6"/>
        <v>C</v>
      </c>
      <c r="E184" s="21">
        <f>VLOOKUP(B184,ESG!A:M,$E$2,FALSE)</f>
        <v>70.002665317139005</v>
      </c>
      <c r="F184" s="11" t="b">
        <f t="shared" si="7"/>
        <v>0</v>
      </c>
      <c r="G184" s="23" t="str">
        <f t="shared" si="8"/>
        <v>B</v>
      </c>
      <c r="H184" s="11">
        <f>VLOOKUP(B184,NI!C:P,9,FALSE)</f>
        <v>1380000</v>
      </c>
      <c r="I184" s="11">
        <f>VLOOKUP(B184,EBITDA!B:O,9,FALSE)</f>
        <v>2257200</v>
      </c>
      <c r="J184" s="11">
        <f>VLOOKUP(B184,EQIT!B:O,9,FALSE)</f>
        <v>6961500</v>
      </c>
      <c r="K184" s="11">
        <f>VLOOKUP(B184,DEBT!B:O,9,FALSE)</f>
        <v>1140775</v>
      </c>
      <c r="L184" s="11">
        <f>VLOOKUP(B184,REV!B:O,9,FALSE)</f>
        <v>5516500</v>
      </c>
      <c r="M184" s="11">
        <f>VLOOKUP(B184,RoA!B:O,9,FALSE)</f>
        <v>14.64</v>
      </c>
      <c r="N184" s="11">
        <f>VLOOKUP(B184,RoE!B:O,9,FALSE)</f>
        <v>20.62</v>
      </c>
      <c r="O184" s="11">
        <f>VLOOKUP(B184,ASSET!B:P,9,FALSE)</f>
        <v>10130100</v>
      </c>
      <c r="P184" s="11">
        <f>VLOOKUP(B184,MCAP!B:P,9,FALSE)</f>
        <v>34628507</v>
      </c>
      <c r="Q184" s="11">
        <f>VLOOKUP(B184,MB!B:O,9,FALSE)</f>
        <v>5.3</v>
      </c>
    </row>
    <row r="185" spans="1:17" x14ac:dyDescent="0.3">
      <c r="A185" s="20" t="s">
        <v>56</v>
      </c>
      <c r="B185" s="20">
        <v>325824</v>
      </c>
      <c r="C185" s="21">
        <f>VLOOKUP(B185,'[2]ESGC PORTFOLIO'!B:M,$C$2,FALSE)</f>
        <v>29.693406701311201</v>
      </c>
      <c r="D185" s="21" t="str">
        <f t="shared" si="6"/>
        <v>C</v>
      </c>
      <c r="E185" s="21">
        <f>VLOOKUP(B185,ESG!A:M,$E$2,FALSE)</f>
        <v>52.670395492174698</v>
      </c>
      <c r="F185" s="11" t="b">
        <f t="shared" si="7"/>
        <v>0</v>
      </c>
      <c r="G185" s="23" t="str">
        <f t="shared" si="8"/>
        <v>B</v>
      </c>
      <c r="H185" s="11">
        <f>VLOOKUP(B185,NI!C:P,9,FALSE)</f>
        <v>-4068000</v>
      </c>
      <c r="I185" s="11">
        <f>VLOOKUP(B185,EBITDA!B:O,9,FALSE)</f>
        <v>-3161000</v>
      </c>
      <c r="J185" s="11">
        <f>VLOOKUP(B185,EQIT!B:O,9,FALSE)</f>
        <v>6870000</v>
      </c>
      <c r="K185" s="11">
        <f>VLOOKUP(B185,DEBT!B:O,9,FALSE)</f>
        <v>4256000</v>
      </c>
      <c r="L185" s="11">
        <f>VLOOKUP(B185,REV!B:O,9,FALSE)</f>
        <v>7249000</v>
      </c>
      <c r="M185" s="11">
        <f>VLOOKUP(B185,RoA!B:O,9,FALSE)</f>
        <v>-20.32</v>
      </c>
      <c r="N185" s="11">
        <f>VLOOKUP(B185,RoE!B:O,9,FALSE)</f>
        <v>-44.65</v>
      </c>
      <c r="O185" s="11">
        <f>VLOOKUP(B185,ASSET!B:P,9,FALSE)</f>
        <v>17100000</v>
      </c>
      <c r="P185" s="11">
        <f>VLOOKUP(B185,MCAP!B:P,9,FALSE)</f>
        <v>7768228</v>
      </c>
      <c r="Q185" s="11">
        <f>VLOOKUP(B185,MB!B:O,9,FALSE)</f>
        <v>1.2</v>
      </c>
    </row>
    <row r="186" spans="1:17" x14ac:dyDescent="0.3">
      <c r="A186" s="20" t="s">
        <v>61</v>
      </c>
      <c r="B186" s="20">
        <v>905075</v>
      </c>
      <c r="C186" s="21">
        <f>VLOOKUP(B186,'[2]ESGC PORTFOLIO'!B:M,$C$2,FALSE)</f>
        <v>48.859761963380301</v>
      </c>
      <c r="D186" s="21" t="str">
        <f t="shared" si="6"/>
        <v>C</v>
      </c>
      <c r="E186" s="21">
        <f>VLOOKUP(B186,ESG!A:M,$E$2,FALSE)</f>
        <v>74.2961005033373</v>
      </c>
      <c r="F186" s="11" t="b">
        <f t="shared" si="7"/>
        <v>0</v>
      </c>
      <c r="G186" s="23" t="str">
        <f t="shared" si="8"/>
        <v>B</v>
      </c>
      <c r="H186" s="11">
        <f>VLOOKUP(B186,NI!C:P,9,FALSE)</f>
        <v>769000</v>
      </c>
      <c r="I186" s="11">
        <f>VLOOKUP(B186,EBITDA!B:O,9,FALSE)</f>
        <v>1459000</v>
      </c>
      <c r="J186" s="11">
        <f>VLOOKUP(B186,EQIT!B:O,9,FALSE)</f>
        <v>898000</v>
      </c>
      <c r="K186" s="11">
        <f>VLOOKUP(B186,DEBT!B:O,9,FALSE)</f>
        <v>2790000</v>
      </c>
      <c r="L186" s="11">
        <f>VLOOKUP(B186,REV!B:O,9,FALSE)</f>
        <v>7707000</v>
      </c>
      <c r="M186" s="11">
        <f>VLOOKUP(B186,RoA!B:O,9,FALSE)</f>
        <v>12.46</v>
      </c>
      <c r="N186" s="11">
        <f>VLOOKUP(B186,RoE!B:O,9,FALSE)</f>
        <v>77.44</v>
      </c>
      <c r="O186" s="11">
        <f>VLOOKUP(B186,ASSET!B:P,9,FALSE)</f>
        <v>6481000</v>
      </c>
      <c r="P186" s="11">
        <f>VLOOKUP(B186,MCAP!B:P,9,FALSE)</f>
        <v>10885680</v>
      </c>
      <c r="Q186" s="11">
        <f>VLOOKUP(B186,MB!B:O,9,FALSE)</f>
        <v>9.0500000000000007</v>
      </c>
    </row>
    <row r="187" spans="1:17" x14ac:dyDescent="0.3">
      <c r="A187" s="20" t="s">
        <v>62</v>
      </c>
      <c r="B187" s="20">
        <v>134843</v>
      </c>
      <c r="C187" s="21">
        <f>VLOOKUP(B187,'[2]ESGC PORTFOLIO'!B:M,$C$2,FALSE)</f>
        <v>42.113295709941802</v>
      </c>
      <c r="D187" s="21" t="str">
        <f t="shared" si="6"/>
        <v>C</v>
      </c>
      <c r="E187" s="21">
        <f>VLOOKUP(B187,ESG!A:M,$E$2,FALSE)</f>
        <v>67.291107548915903</v>
      </c>
      <c r="F187" s="11" t="b">
        <f t="shared" si="7"/>
        <v>0</v>
      </c>
      <c r="G187" s="23" t="str">
        <f t="shared" si="8"/>
        <v>B</v>
      </c>
      <c r="H187" s="11">
        <f>VLOOKUP(B187,NI!C:P,9,FALSE)</f>
        <v>3487000</v>
      </c>
      <c r="I187" s="11">
        <f>VLOOKUP(B187,EBITDA!B:O,9,FALSE)</f>
        <v>7260000</v>
      </c>
      <c r="J187" s="11">
        <f>VLOOKUP(B187,EQIT!B:O,9,FALSE)</f>
        <v>40499000</v>
      </c>
      <c r="K187" s="11">
        <f>VLOOKUP(B187,DEBT!B:O,9,FALSE)</f>
        <v>49910000</v>
      </c>
      <c r="L187" s="11">
        <f>VLOOKUP(B187,REV!B:O,9,FALSE)</f>
        <v>23343000</v>
      </c>
      <c r="M187" s="11">
        <f>VLOOKUP(B187,RoA!B:O,9,FALSE)</f>
        <v>1.6</v>
      </c>
      <c r="N187" s="11">
        <f>VLOOKUP(B187,RoE!B:O,9,FALSE)</f>
        <v>9.94</v>
      </c>
      <c r="O187" s="11">
        <f>VLOOKUP(B187,ASSET!B:P,9,FALSE)</f>
        <v>309980000</v>
      </c>
      <c r="P187" s="11">
        <f>VLOOKUP(B187,MCAP!B:P,9,FALSE)</f>
        <v>33727259</v>
      </c>
      <c r="Q187" s="11">
        <f>VLOOKUP(B187,MB!B:O,9,FALSE)</f>
        <v>0.83</v>
      </c>
    </row>
    <row r="188" spans="1:17" x14ac:dyDescent="0.3">
      <c r="A188" s="20" t="s">
        <v>63</v>
      </c>
      <c r="B188" s="20">
        <v>944704</v>
      </c>
      <c r="C188" s="21">
        <f>VLOOKUP(B188,'[2]ESGC PORTFOLIO'!B:M,$C$2,FALSE)</f>
        <v>35.045027619570398</v>
      </c>
      <c r="D188" s="21" t="str">
        <f t="shared" si="6"/>
        <v>C</v>
      </c>
      <c r="E188" s="21">
        <f>VLOOKUP(B188,ESG!A:M,$E$2,FALSE)</f>
        <v>51.445987442530701</v>
      </c>
      <c r="F188" s="11" t="b">
        <f t="shared" si="7"/>
        <v>0</v>
      </c>
      <c r="G188" s="23" t="str">
        <f t="shared" si="8"/>
        <v>B</v>
      </c>
      <c r="H188" s="11">
        <f>VLOOKUP(B188,NI!C:P,9,FALSE)</f>
        <v>1069000</v>
      </c>
      <c r="I188" s="11">
        <f>VLOOKUP(B188,EBITDA!B:O,9,FALSE)</f>
        <v>2118000</v>
      </c>
      <c r="J188" s="11">
        <f>VLOOKUP(B188,EQIT!B:O,9,FALSE)</f>
        <v>6244000</v>
      </c>
      <c r="K188" s="11">
        <f>VLOOKUP(B188,DEBT!B:O,9,FALSE)</f>
        <v>2894000</v>
      </c>
      <c r="L188" s="11">
        <f>VLOOKUP(B188,REV!B:O,9,FALSE)</f>
        <v>107552000</v>
      </c>
      <c r="M188" s="11">
        <f>VLOOKUP(B188,RoA!B:O,9,FALSE)</f>
        <v>4.8</v>
      </c>
      <c r="N188" s="11">
        <f>VLOOKUP(B188,RoE!B:O,9,FALSE)</f>
        <v>17.68</v>
      </c>
      <c r="O188" s="11">
        <f>VLOOKUP(B188,ASSET!B:P,9,FALSE)</f>
        <v>24254000</v>
      </c>
      <c r="P188" s="11">
        <f>VLOOKUP(B188,MCAP!B:P,9,FALSE)</f>
        <v>14124740</v>
      </c>
      <c r="Q188" s="11">
        <f>VLOOKUP(B188,MB!B:O,9,FALSE)</f>
        <v>2.2000000000000002</v>
      </c>
    </row>
    <row r="189" spans="1:17" x14ac:dyDescent="0.3">
      <c r="A189" s="20" t="s">
        <v>65</v>
      </c>
      <c r="B189" s="20">
        <v>755695</v>
      </c>
      <c r="C189" s="21">
        <f>VLOOKUP(B189,'[2]ESGC PORTFOLIO'!B:M,$C$2,FALSE)</f>
        <v>33.270202020201999</v>
      </c>
      <c r="D189" s="21" t="str">
        <f t="shared" si="6"/>
        <v>C</v>
      </c>
      <c r="E189" s="21">
        <f>VLOOKUP(B189,ESG!A:M,$E$2,FALSE)</f>
        <v>63.510101010101003</v>
      </c>
      <c r="F189" s="11" t="b">
        <f t="shared" si="7"/>
        <v>0</v>
      </c>
      <c r="G189" s="23" t="str">
        <f t="shared" si="8"/>
        <v>B</v>
      </c>
      <c r="H189" s="11">
        <f>VLOOKUP(B189,NI!C:P,9,FALSE)</f>
        <v>1298000</v>
      </c>
      <c r="I189" s="11">
        <f>VLOOKUP(B189,EBITDA!B:O,9,FALSE)</f>
        <v>3165000</v>
      </c>
      <c r="J189" s="11">
        <f>VLOOKUP(B189,EQIT!B:O,9,FALSE)</f>
        <v>23929000</v>
      </c>
      <c r="K189" s="11">
        <f>VLOOKUP(B189,DEBT!B:O,9,FALSE)</f>
        <v>8902000</v>
      </c>
      <c r="L189" s="11">
        <f>VLOOKUP(B189,REV!B:O,9,FALSE)</f>
        <v>15382000</v>
      </c>
      <c r="M189" s="11">
        <f>VLOOKUP(B189,RoA!B:O,9,FALSE)</f>
        <v>3.9</v>
      </c>
      <c r="N189" s="11">
        <f>VLOOKUP(B189,RoE!B:O,9,FALSE)</f>
        <v>5.44</v>
      </c>
      <c r="O189" s="11">
        <f>VLOOKUP(B189,ASSET!B:P,9,FALSE)</f>
        <v>39161000</v>
      </c>
      <c r="P189" s="11">
        <f>VLOOKUP(B189,MCAP!B:P,9,FALSE)</f>
        <v>28533520</v>
      </c>
      <c r="Q189" s="11">
        <f>VLOOKUP(B189,MB!B:O,9,FALSE)</f>
        <v>1.1200000000000001</v>
      </c>
    </row>
    <row r="190" spans="1:17" x14ac:dyDescent="0.3">
      <c r="A190" s="20" t="s">
        <v>70</v>
      </c>
      <c r="B190" s="20">
        <v>755790</v>
      </c>
      <c r="C190" s="21">
        <f>VLOOKUP(B190,'[2]ESGC PORTFOLIO'!B:M,$C$2,FALSE)</f>
        <v>34.1938417173453</v>
      </c>
      <c r="D190" s="21" t="str">
        <f t="shared" si="6"/>
        <v>C</v>
      </c>
      <c r="E190" s="21">
        <f>VLOOKUP(B190,ESG!A:M,$E$2,FALSE)</f>
        <v>57.097360854045398</v>
      </c>
      <c r="F190" s="11" t="b">
        <f t="shared" si="7"/>
        <v>0</v>
      </c>
      <c r="G190" s="23" t="str">
        <f t="shared" si="8"/>
        <v>B</v>
      </c>
      <c r="H190" s="11">
        <f>VLOOKUP(B190,NI!C:P,9,FALSE)</f>
        <v>1456180</v>
      </c>
      <c r="I190" s="11">
        <f>VLOOKUP(B190,EBITDA!B:O,9,FALSE)</f>
        <v>2035962</v>
      </c>
      <c r="J190" s="11">
        <f>VLOOKUP(B190,EQIT!B:O,9,FALSE)</f>
        <v>5694467</v>
      </c>
      <c r="K190" s="11">
        <f>VLOOKUP(B190,DEBT!B:O,9,FALSE)</f>
        <v>3079792</v>
      </c>
      <c r="L190" s="11">
        <f>VLOOKUP(B190,REV!B:O,9,FALSE)</f>
        <v>5506713</v>
      </c>
      <c r="M190" s="11">
        <f>VLOOKUP(B190,RoA!B:O,9,FALSE)</f>
        <v>13.87</v>
      </c>
      <c r="N190" s="11">
        <f>VLOOKUP(B190,RoE!B:O,9,FALSE)</f>
        <v>25.99</v>
      </c>
      <c r="O190" s="11">
        <f>VLOOKUP(B190,ASSET!B:P,9,FALSE)</f>
        <v>11685206</v>
      </c>
      <c r="P190" s="11">
        <f>VLOOKUP(B190,MCAP!B:P,9,FALSE)</f>
        <v>32937928</v>
      </c>
      <c r="Q190" s="11">
        <f>VLOOKUP(B190,MB!B:O,9,FALSE)</f>
        <v>5.84</v>
      </c>
    </row>
    <row r="191" spans="1:17" x14ac:dyDescent="0.3">
      <c r="A191" s="20" t="s">
        <v>71</v>
      </c>
      <c r="B191" s="20">
        <v>904842</v>
      </c>
      <c r="C191" s="21">
        <f>VLOOKUP(B191,'[2]ESGC PORTFOLIO'!B:M,$C$2,FALSE)</f>
        <v>35.849842652224801</v>
      </c>
      <c r="D191" s="21" t="str">
        <f t="shared" si="6"/>
        <v>C</v>
      </c>
      <c r="E191" s="21">
        <f>VLOOKUP(B191,ESG!A:M,$E$2,FALSE)</f>
        <v>55.628256733021097</v>
      </c>
      <c r="F191" s="11" t="b">
        <f t="shared" si="7"/>
        <v>0</v>
      </c>
      <c r="G191" s="23" t="str">
        <f t="shared" si="8"/>
        <v>B</v>
      </c>
      <c r="H191" s="11">
        <f>VLOOKUP(B191,NI!C:P,9,FALSE)</f>
        <v>417000</v>
      </c>
      <c r="I191" s="11">
        <f>VLOOKUP(B191,EBITDA!B:O,9,FALSE)</f>
        <v>2345000</v>
      </c>
      <c r="J191" s="11">
        <f>VLOOKUP(B191,EQIT!B:O,9,FALSE)</f>
        <v>4301000</v>
      </c>
      <c r="K191" s="11">
        <f>VLOOKUP(B191,DEBT!B:O,9,FALSE)</f>
        <v>10063000</v>
      </c>
      <c r="L191" s="11">
        <f>VLOOKUP(B191,REV!B:O,9,FALSE)</f>
        <v>7409000</v>
      </c>
      <c r="M191" s="11">
        <f>VLOOKUP(B191,RoA!B:O,9,FALSE)</f>
        <v>3.53</v>
      </c>
      <c r="N191" s="11">
        <f>VLOOKUP(B191,RoE!B:O,9,FALSE)</f>
        <v>9.7899999999999991</v>
      </c>
      <c r="O191" s="11">
        <f>VLOOKUP(B191,ASSET!B:P,9,FALSE)</f>
        <v>22871000</v>
      </c>
      <c r="P191" s="11">
        <f>VLOOKUP(B191,MCAP!B:P,9,FALSE)</f>
        <v>8239000</v>
      </c>
      <c r="Q191" s="11">
        <f>VLOOKUP(B191,MB!B:O,9,FALSE)</f>
        <v>2.0699999999999998</v>
      </c>
    </row>
    <row r="192" spans="1:17" x14ac:dyDescent="0.3">
      <c r="A192" s="20" t="s">
        <v>72</v>
      </c>
      <c r="B192" s="20">
        <v>755741</v>
      </c>
      <c r="C192" s="21">
        <f>VLOOKUP(B192,'[2]ESGC PORTFOLIO'!B:M,$C$2,FALSE)</f>
        <v>33.945147833723603</v>
      </c>
      <c r="D192" s="21" t="str">
        <f t="shared" si="6"/>
        <v>C</v>
      </c>
      <c r="E192" s="21">
        <f>VLOOKUP(B192,ESG!A:M,$E$2,FALSE)</f>
        <v>56.729581381732999</v>
      </c>
      <c r="F192" s="11" t="b">
        <f t="shared" si="7"/>
        <v>0</v>
      </c>
      <c r="G192" s="23" t="str">
        <f t="shared" si="8"/>
        <v>B</v>
      </c>
      <c r="H192" s="11">
        <f>VLOOKUP(B192,NI!C:P,9,FALSE)</f>
        <v>883000</v>
      </c>
      <c r="I192" s="11">
        <f>VLOOKUP(B192,EBITDA!B:O,9,FALSE)</f>
        <v>1749000</v>
      </c>
      <c r="J192" s="11">
        <f>VLOOKUP(B192,EQIT!B:O,9,FALSE)</f>
        <v>8704000</v>
      </c>
      <c r="K192" s="11">
        <f>VLOOKUP(B192,DEBT!B:O,9,FALSE)</f>
        <v>1632000</v>
      </c>
      <c r="L192" s="11">
        <f>VLOOKUP(B192,REV!B:O,9,FALSE)</f>
        <v>5081000</v>
      </c>
      <c r="M192" s="11">
        <f>VLOOKUP(B192,RoA!B:O,9,FALSE)</f>
        <v>0.82</v>
      </c>
      <c r="N192" s="11">
        <f>VLOOKUP(B192,RoE!B:O,9,FALSE)</f>
        <v>10.76</v>
      </c>
      <c r="O192" s="11">
        <f>VLOOKUP(B192,ASSET!B:P,9,FALSE)</f>
        <v>133637000</v>
      </c>
      <c r="P192" s="11">
        <f>VLOOKUP(B192,MCAP!B:P,9,FALSE)</f>
        <v>18345318</v>
      </c>
      <c r="Q192" s="11">
        <f>VLOOKUP(B192,MB!B:O,9,FALSE)</f>
        <v>1.97</v>
      </c>
    </row>
    <row r="193" spans="1:17" x14ac:dyDescent="0.3">
      <c r="A193" s="20" t="s">
        <v>74</v>
      </c>
      <c r="B193" s="20">
        <v>328314</v>
      </c>
      <c r="C193" s="21">
        <f>VLOOKUP(B193,'[2]ESGC PORTFOLIO'!B:M,$C$2,FALSE)</f>
        <v>39.271598173515898</v>
      </c>
      <c r="D193" s="21" t="str">
        <f t="shared" si="6"/>
        <v>C</v>
      </c>
      <c r="E193" s="21">
        <f>VLOOKUP(B193,ESG!A:M,$E$2,FALSE)</f>
        <v>68.209863013698595</v>
      </c>
      <c r="F193" s="11" t="b">
        <f t="shared" si="7"/>
        <v>0</v>
      </c>
      <c r="G193" s="23" t="str">
        <f t="shared" si="8"/>
        <v>B</v>
      </c>
      <c r="H193" s="11">
        <f>VLOOKUP(B193,NI!C:P,9,FALSE)</f>
        <v>2706000</v>
      </c>
      <c r="I193" s="11">
        <f>VLOOKUP(B193,EBITDA!B:O,9,FALSE)</f>
        <v>3197000</v>
      </c>
      <c r="J193" s="11">
        <f>VLOOKUP(B193,EQIT!B:O,9,FALSE)</f>
        <v>24898000</v>
      </c>
      <c r="K193" s="11">
        <f>VLOOKUP(B193,DEBT!B:O,9,FALSE)</f>
        <v>5070000</v>
      </c>
      <c r="L193" s="11">
        <f>VLOOKUP(B193,REV!B:O,9,FALSE)</f>
        <v>17973000</v>
      </c>
      <c r="M193" s="11">
        <f>VLOOKUP(B193,RoA!B:O,9,FALSE)</f>
        <v>3.21</v>
      </c>
      <c r="N193" s="11">
        <f>VLOOKUP(B193,RoE!B:O,9,FALSE)</f>
        <v>10.99</v>
      </c>
      <c r="O193" s="11">
        <f>VLOOKUP(B193,ASSET!B:P,9,FALSE)</f>
        <v>92092000</v>
      </c>
      <c r="P193" s="11">
        <f>VLOOKUP(B193,MCAP!B:P,9,FALSE)</f>
        <v>27157658</v>
      </c>
      <c r="Q193" s="11">
        <f>VLOOKUP(B193,MB!B:O,9,FALSE)</f>
        <v>1.04</v>
      </c>
    </row>
    <row r="194" spans="1:17" x14ac:dyDescent="0.3">
      <c r="A194" s="20" t="s">
        <v>75</v>
      </c>
      <c r="B194" s="20">
        <v>912278</v>
      </c>
      <c r="C194" s="21">
        <f>VLOOKUP(B194,'[2]ESGC PORTFOLIO'!B:M,$C$2,FALSE)</f>
        <v>35.8189715934096</v>
      </c>
      <c r="D194" s="21" t="str">
        <f t="shared" si="6"/>
        <v>C</v>
      </c>
      <c r="E194" s="21">
        <f>VLOOKUP(B194,ESG!A:M,$E$2,FALSE)</f>
        <v>62.241970032456798</v>
      </c>
      <c r="F194" s="11" t="b">
        <f t="shared" si="7"/>
        <v>0</v>
      </c>
      <c r="G194" s="23" t="str">
        <f t="shared" si="8"/>
        <v>B</v>
      </c>
      <c r="H194" s="11">
        <f>VLOOKUP(B194,NI!C:P,9,FALSE)</f>
        <v>1623000</v>
      </c>
      <c r="I194" s="11">
        <f>VLOOKUP(B194,EBITDA!B:O,9,FALSE)</f>
        <v>3305000</v>
      </c>
      <c r="J194" s="11">
        <f>VLOOKUP(B194,EQIT!B:O,9,FALSE)</f>
        <v>8910000</v>
      </c>
      <c r="K194" s="11">
        <f>VLOOKUP(B194,DEBT!B:O,9,FALSE)</f>
        <v>5187000</v>
      </c>
      <c r="L194" s="11">
        <f>VLOOKUP(B194,REV!B:O,9,FALSE)</f>
        <v>29130000</v>
      </c>
      <c r="M194" s="11">
        <f>VLOOKUP(B194,RoA!B:O,9,FALSE)</f>
        <v>3.48</v>
      </c>
      <c r="N194" s="11">
        <f>VLOOKUP(B194,RoE!B:O,9,FALSE)</f>
        <v>20.05</v>
      </c>
      <c r="O194" s="11">
        <f>VLOOKUP(B194,ASSET!B:P,9,FALSE)</f>
        <v>53360000</v>
      </c>
      <c r="P194" s="11">
        <f>VLOOKUP(B194,MCAP!B:P,9,FALSE)</f>
        <v>19574112</v>
      </c>
      <c r="Q194" s="11">
        <f>VLOOKUP(B194,MB!B:O,9,FALSE)</f>
        <v>1.52</v>
      </c>
    </row>
    <row r="195" spans="1:17" x14ac:dyDescent="0.3">
      <c r="A195" s="20" t="s">
        <v>78</v>
      </c>
      <c r="B195" s="20">
        <v>944777</v>
      </c>
      <c r="C195" s="21">
        <f>VLOOKUP(B195,'[2]ESGC PORTFOLIO'!B:M,$C$2,FALSE)</f>
        <v>38.1574969818274</v>
      </c>
      <c r="D195" s="21" t="str">
        <f t="shared" si="6"/>
        <v>C</v>
      </c>
      <c r="E195" s="21">
        <f>VLOOKUP(B195,ESG!A:M,$E$2,FALSE)</f>
        <v>71.663831172957103</v>
      </c>
      <c r="F195" s="11" t="b">
        <f t="shared" si="7"/>
        <v>0</v>
      </c>
      <c r="G195" s="23" t="str">
        <f t="shared" si="8"/>
        <v>B</v>
      </c>
      <c r="H195" s="11">
        <f>VLOOKUP(B195,NI!C:P,9,FALSE)</f>
        <v>295757</v>
      </c>
      <c r="I195" s="11">
        <f>VLOOKUP(B195,EBITDA!B:O,9,FALSE)</f>
        <v>735734</v>
      </c>
      <c r="J195" s="11">
        <f>VLOOKUP(B195,EQIT!B:O,9,FALSE)</f>
        <v>2139135</v>
      </c>
      <c r="K195" s="11">
        <f>VLOOKUP(B195,DEBT!B:O,9,FALSE)</f>
        <v>1284802</v>
      </c>
      <c r="L195" s="11">
        <f>VLOOKUP(B195,REV!B:O,9,FALSE)</f>
        <v>4102000</v>
      </c>
      <c r="M195" s="11">
        <f>VLOOKUP(B195,RoA!B:O,9,FALSE)</f>
        <v>8.0299999999999994</v>
      </c>
      <c r="N195" s="11">
        <f>VLOOKUP(B195,RoE!B:O,9,FALSE)</f>
        <v>13.32</v>
      </c>
      <c r="O195" s="11">
        <f>VLOOKUP(B195,ASSET!B:P,9,FALSE)</f>
        <v>4160906</v>
      </c>
      <c r="P195" s="11">
        <f>VLOOKUP(B195,MCAP!B:P,9,FALSE)</f>
        <v>5174658</v>
      </c>
      <c r="Q195" s="11">
        <f>VLOOKUP(B195,MB!B:O,9,FALSE)</f>
        <v>2.37</v>
      </c>
    </row>
    <row r="196" spans="1:17" x14ac:dyDescent="0.3">
      <c r="A196" s="20" t="s">
        <v>94</v>
      </c>
      <c r="B196" s="20">
        <v>912273</v>
      </c>
      <c r="C196" s="21">
        <f>VLOOKUP(B196,'[2]ESGC PORTFOLIO'!B:M,$C$2,FALSE)</f>
        <v>38.435835040983598</v>
      </c>
      <c r="D196" s="21" t="str">
        <f t="shared" ref="D196:D259" si="9">IF(C196&gt;75,"A",IF(C196&gt;50,"B",IF(C196&gt;25,"C","D")))</f>
        <v>C</v>
      </c>
      <c r="E196" s="21">
        <f>VLOOKUP(B196,ESG!A:M,$E$2,FALSE)</f>
        <v>64.371670081967196</v>
      </c>
      <c r="F196" s="11" t="b">
        <f t="shared" ref="F196:F259" si="10">C196=E196</f>
        <v>0</v>
      </c>
      <c r="G196" s="23" t="str">
        <f t="shared" ref="G196:G259" si="11">IF(E196&gt;75,"A",IF(E196&gt;50,"B",IF(E196&gt;25,"C","D")))</f>
        <v>B</v>
      </c>
      <c r="H196" s="11">
        <f>VLOOKUP(B196,NI!C:P,9,FALSE)</f>
        <v>1728000</v>
      </c>
      <c r="I196" s="11">
        <f>VLOOKUP(B196,EBITDA!B:O,9,FALSE)</f>
        <v>2410000</v>
      </c>
      <c r="J196" s="11">
        <f>VLOOKUP(B196,EQIT!B:O,9,FALSE)</f>
        <v>21486000</v>
      </c>
      <c r="K196" s="11">
        <f>VLOOKUP(B196,DEBT!B:O,9,FALSE)</f>
        <v>3458000</v>
      </c>
      <c r="L196" s="11">
        <f>VLOOKUP(B196,REV!B:O,9,FALSE)</f>
        <v>8012000</v>
      </c>
      <c r="M196" s="11">
        <f>VLOOKUP(B196,RoA!B:O,9,FALSE)</f>
        <v>6.89</v>
      </c>
      <c r="N196" s="11">
        <f>VLOOKUP(B196,RoE!B:O,9,FALSE)</f>
        <v>8.1199999999999992</v>
      </c>
      <c r="O196" s="11">
        <f>VLOOKUP(B196,ASSET!B:P,9,FALSE)</f>
        <v>27032000</v>
      </c>
      <c r="P196" s="11">
        <f>VLOOKUP(B196,MCAP!B:P,9,FALSE)</f>
        <v>18551400</v>
      </c>
      <c r="Q196" s="11">
        <f>VLOOKUP(B196,MB!B:O,9,FALSE)</f>
        <v>0.91</v>
      </c>
    </row>
    <row r="197" spans="1:17" x14ac:dyDescent="0.3">
      <c r="A197" s="20" t="s">
        <v>95</v>
      </c>
      <c r="B197" s="20">
        <v>312385</v>
      </c>
      <c r="C197" s="21">
        <f>VLOOKUP(B197,'[2]ESGC PORTFOLIO'!B:M,$C$2,FALSE)</f>
        <v>36.053274347040798</v>
      </c>
      <c r="D197" s="21" t="str">
        <f t="shared" si="9"/>
        <v>C</v>
      </c>
      <c r="E197" s="21">
        <f>VLOOKUP(B197,ESG!A:M,$E$2,FALSE)</f>
        <v>66.174345304251105</v>
      </c>
      <c r="F197" s="11" t="b">
        <f t="shared" si="10"/>
        <v>0</v>
      </c>
      <c r="G197" s="23" t="str">
        <f t="shared" si="11"/>
        <v>B</v>
      </c>
      <c r="H197" s="11">
        <f>VLOOKUP(B197,NI!C:P,9,FALSE)</f>
        <v>1710000</v>
      </c>
      <c r="I197" s="11">
        <f>VLOOKUP(B197,EBITDA!B:O,9,FALSE)</f>
        <v>3756000</v>
      </c>
      <c r="J197" s="11">
        <f>VLOOKUP(B197,EQIT!B:O,9,FALSE)</f>
        <v>12361000</v>
      </c>
      <c r="K197" s="11">
        <f>VLOOKUP(B197,DEBT!B:O,9,FALSE)</f>
        <v>1565000</v>
      </c>
      <c r="L197" s="11">
        <f>VLOOKUP(B197,REV!B:O,9,FALSE)</f>
        <v>99137000</v>
      </c>
      <c r="M197" s="11">
        <f>VLOOKUP(B197,RoA!B:O,9,FALSE)</f>
        <v>6.59</v>
      </c>
      <c r="N197" s="11">
        <f>VLOOKUP(B197,RoE!B:O,9,FALSE)</f>
        <v>14.04</v>
      </c>
      <c r="O197" s="11">
        <f>VLOOKUP(B197,ASSET!B:P,9,FALSE)</f>
        <v>27082000</v>
      </c>
      <c r="P197" s="11">
        <f>VLOOKUP(B197,MCAP!B:P,9,FALSE)</f>
        <v>42685916</v>
      </c>
      <c r="Q197" s="11">
        <f>VLOOKUP(B197,MB!B:O,9,FALSE)</f>
        <v>4.0999999999999996</v>
      </c>
    </row>
    <row r="198" spans="1:17" x14ac:dyDescent="0.3">
      <c r="A198" s="20" t="s">
        <v>97</v>
      </c>
      <c r="B198" s="20">
        <v>993189</v>
      </c>
      <c r="C198" s="21">
        <f>VLOOKUP(B198,'[2]ESGC PORTFOLIO'!B:M,$C$2,FALSE)</f>
        <v>35.517453291962497</v>
      </c>
      <c r="D198" s="21" t="str">
        <f t="shared" si="9"/>
        <v>C</v>
      </c>
      <c r="E198" s="21">
        <f>VLOOKUP(B198,ESG!A:M,$E$2,FALSE)</f>
        <v>67.756218059334898</v>
      </c>
      <c r="F198" s="11" t="b">
        <f t="shared" si="10"/>
        <v>0</v>
      </c>
      <c r="G198" s="23" t="str">
        <f t="shared" si="11"/>
        <v>B</v>
      </c>
      <c r="H198" s="11">
        <f>VLOOKUP(B198,NI!C:P,9,FALSE)</f>
        <v>1859000</v>
      </c>
      <c r="I198" s="11">
        <f>VLOOKUP(B198,EBITDA!B:O,9,FALSE)</f>
        <v>4589000</v>
      </c>
      <c r="J198" s="11">
        <f>VLOOKUP(B198,EQIT!B:O,9,FALSE)</f>
        <v>8988000</v>
      </c>
      <c r="K198" s="11">
        <f>VLOOKUP(B198,DEBT!B:O,9,FALSE)</f>
        <v>9832000</v>
      </c>
      <c r="L198" s="11">
        <f>VLOOKUP(B198,REV!B:O,9,FALSE)</f>
        <v>11756000</v>
      </c>
      <c r="M198" s="11">
        <f>VLOOKUP(B198,RoA!B:O,9,FALSE)</f>
        <v>7.43</v>
      </c>
      <c r="N198" s="11">
        <f>VLOOKUP(B198,RoE!B:O,9,FALSE)</f>
        <v>21.32</v>
      </c>
      <c r="O198" s="11">
        <f>VLOOKUP(B198,ASSET!B:P,9,FALSE)</f>
        <v>30571000</v>
      </c>
      <c r="P198" s="11">
        <f>VLOOKUP(B198,MCAP!B:P,9,FALSE)</f>
        <v>20134163</v>
      </c>
      <c r="Q198" s="11">
        <f>VLOOKUP(B198,MB!B:O,9,FALSE)</f>
        <v>2.4900000000000002</v>
      </c>
    </row>
    <row r="199" spans="1:17" x14ac:dyDescent="0.3">
      <c r="A199" s="20" t="s">
        <v>102</v>
      </c>
      <c r="B199" s="20">
        <v>152719</v>
      </c>
      <c r="C199" s="21">
        <f>VLOOKUP(B199,'[2]ESGC PORTFOLIO'!B:M,$C$2,FALSE)</f>
        <v>42.8893222698294</v>
      </c>
      <c r="D199" s="21" t="str">
        <f t="shared" si="9"/>
        <v>C</v>
      </c>
      <c r="E199" s="21">
        <f>VLOOKUP(B199,ESG!A:M,$E$2,FALSE)</f>
        <v>63.556422317436599</v>
      </c>
      <c r="F199" s="11" t="b">
        <f t="shared" si="10"/>
        <v>0</v>
      </c>
      <c r="G199" s="23" t="str">
        <f t="shared" si="11"/>
        <v>B</v>
      </c>
      <c r="H199" s="11">
        <f>VLOOKUP(B199,NI!C:P,9,FALSE)</f>
        <v>475500</v>
      </c>
      <c r="I199" s="11">
        <f>VLOOKUP(B199,EBITDA!B:O,9,FALSE)</f>
        <v>1086000</v>
      </c>
      <c r="J199" s="11">
        <f>VLOOKUP(B199,EQIT!B:O,9,FALSE)</f>
        <v>1842000</v>
      </c>
      <c r="K199" s="11">
        <f>VLOOKUP(B199,DEBT!B:O,9,FALSE)</f>
        <v>2120700</v>
      </c>
      <c r="L199" s="11">
        <f>VLOOKUP(B199,REV!B:O,9,FALSE)</f>
        <v>7998700</v>
      </c>
      <c r="M199" s="11">
        <f>VLOOKUP(B199,RoA!B:O,9,FALSE)</f>
        <v>9.4600000000000009</v>
      </c>
      <c r="N199" s="11">
        <f>VLOOKUP(B199,RoE!B:O,9,FALSE)</f>
        <v>25.17</v>
      </c>
      <c r="O199" s="11">
        <f>VLOOKUP(B199,ASSET!B:P,9,FALSE)</f>
        <v>5944200</v>
      </c>
      <c r="P199" s="11">
        <f>VLOOKUP(B199,MCAP!B:P,9,FALSE)</f>
        <v>5815247</v>
      </c>
      <c r="Q199" s="11">
        <f>VLOOKUP(B199,MB!B:O,9,FALSE)</f>
        <v>3.42</v>
      </c>
    </row>
    <row r="200" spans="1:17" x14ac:dyDescent="0.3">
      <c r="A200" s="20" t="s">
        <v>106</v>
      </c>
      <c r="B200" s="20">
        <v>271980</v>
      </c>
      <c r="C200" s="21">
        <f>VLOOKUP(B200,'[2]ESGC PORTFOLIO'!B:M,$C$2,FALSE)</f>
        <v>35.402850223546899</v>
      </c>
      <c r="D200" s="21" t="str">
        <f t="shared" si="9"/>
        <v>C</v>
      </c>
      <c r="E200" s="21">
        <f>VLOOKUP(B200,ESG!A:M,$E$2,FALSE)</f>
        <v>52.371357012750401</v>
      </c>
      <c r="F200" s="11" t="b">
        <f t="shared" si="10"/>
        <v>0</v>
      </c>
      <c r="G200" s="23" t="str">
        <f t="shared" si="11"/>
        <v>B</v>
      </c>
      <c r="H200" s="11">
        <f>VLOOKUP(B200,NI!C:P,9,FALSE)</f>
        <v>-209000</v>
      </c>
      <c r="I200" s="11">
        <f>VLOOKUP(B200,EBITDA!B:O,9,FALSE)</f>
        <v>2900000</v>
      </c>
      <c r="J200" s="11">
        <f>VLOOKUP(B200,EQIT!B:O,9,FALSE)</f>
        <v>21278000</v>
      </c>
      <c r="K200" s="11">
        <f>VLOOKUP(B200,DEBT!B:O,9,FALSE)</f>
        <v>11644000</v>
      </c>
      <c r="L200" s="11">
        <f>VLOOKUP(B200,REV!B:O,9,FALSE)</f>
        <v>8809000</v>
      </c>
      <c r="M200" s="11">
        <f>VLOOKUP(B200,RoA!B:O,9,FALSE)</f>
        <v>0.13</v>
      </c>
      <c r="N200" s="11">
        <f>VLOOKUP(B200,RoE!B:O,9,FALSE)</f>
        <v>-0.98</v>
      </c>
      <c r="O200" s="11">
        <f>VLOOKUP(B200,ASSET!B:P,9,FALSE)</f>
        <v>43326000</v>
      </c>
      <c r="P200" s="11">
        <f>VLOOKUP(B200,MCAP!B:P,9,FALSE)</f>
        <v>21128240</v>
      </c>
      <c r="Q200" s="11">
        <f>VLOOKUP(B200,MB!B:O,9,FALSE)</f>
        <v>1.1599999999999999</v>
      </c>
    </row>
    <row r="201" spans="1:17" x14ac:dyDescent="0.3">
      <c r="A201" s="20" t="s">
        <v>110</v>
      </c>
      <c r="B201" s="20">
        <v>944314</v>
      </c>
      <c r="C201" s="21">
        <f>VLOOKUP(B201,'[2]ESGC PORTFOLIO'!B:M,$C$2,FALSE)</f>
        <v>35.989408617698103</v>
      </c>
      <c r="D201" s="21" t="str">
        <f t="shared" si="9"/>
        <v>C</v>
      </c>
      <c r="E201" s="21">
        <f>VLOOKUP(B201,ESG!A:M,$E$2,FALSE)</f>
        <v>64.835960092538997</v>
      </c>
      <c r="F201" s="11" t="b">
        <f t="shared" si="10"/>
        <v>0</v>
      </c>
      <c r="G201" s="23" t="str">
        <f t="shared" si="11"/>
        <v>B</v>
      </c>
      <c r="H201" s="11">
        <f>VLOOKUP(B201,NI!C:P,9,FALSE)</f>
        <v>318000</v>
      </c>
      <c r="I201" s="11">
        <f>VLOOKUP(B201,EBITDA!B:O,9,FALSE)</f>
        <v>2839000</v>
      </c>
      <c r="J201" s="11">
        <f>VLOOKUP(B201,EQIT!B:O,9,FALSE)</f>
        <v>10568000</v>
      </c>
      <c r="K201" s="11">
        <f>VLOOKUP(B201,DEBT!B:O,9,FALSE)</f>
        <v>21486000</v>
      </c>
      <c r="L201" s="11">
        <f>VLOOKUP(B201,REV!B:O,9,FALSE)</f>
        <v>12848000</v>
      </c>
      <c r="M201" s="11">
        <f>VLOOKUP(B201,RoA!B:O,9,FALSE)</f>
        <v>1.92</v>
      </c>
      <c r="N201" s="11">
        <f>VLOOKUP(B201,RoE!B:O,9,FALSE)</f>
        <v>2.74</v>
      </c>
      <c r="O201" s="11">
        <f>VLOOKUP(B201,ASSET!B:P,9,FALSE)</f>
        <v>46838000</v>
      </c>
      <c r="P201" s="11">
        <f>VLOOKUP(B201,MCAP!B:P,9,FALSE)</f>
        <v>29836800</v>
      </c>
      <c r="Q201" s="11">
        <f>VLOOKUP(B201,MB!B:O,9,FALSE)</f>
        <v>2.85</v>
      </c>
    </row>
    <row r="202" spans="1:17" x14ac:dyDescent="0.3">
      <c r="A202" s="20" t="s">
        <v>112</v>
      </c>
      <c r="B202" s="20">
        <v>905214</v>
      </c>
      <c r="C202" s="21">
        <f>VLOOKUP(B202,'[2]ESGC PORTFOLIO'!B:M,$C$2,FALSE)</f>
        <v>38.699181619369099</v>
      </c>
      <c r="D202" s="21" t="str">
        <f t="shared" si="9"/>
        <v>C</v>
      </c>
      <c r="E202" s="21">
        <f>VLOOKUP(B202,ESG!A:M,$E$2,FALSE)</f>
        <v>63.1126489530238</v>
      </c>
      <c r="F202" s="11" t="b">
        <f t="shared" si="10"/>
        <v>0</v>
      </c>
      <c r="G202" s="23" t="str">
        <f t="shared" si="11"/>
        <v>B</v>
      </c>
      <c r="H202" s="11">
        <f>VLOOKUP(B202,NI!C:P,9,FALSE)</f>
        <v>610000</v>
      </c>
      <c r="I202" s="11">
        <f>VLOOKUP(B202,EBITDA!B:O,9,FALSE)</f>
        <v>2418000</v>
      </c>
      <c r="J202" s="11">
        <f>VLOOKUP(B202,EQIT!B:O,9,FALSE)</f>
        <v>7373000</v>
      </c>
      <c r="K202" s="11">
        <f>VLOOKUP(B202,DEBT!B:O,9,FALSE)</f>
        <v>8071000</v>
      </c>
      <c r="L202" s="11">
        <f>VLOOKUP(B202,REV!B:O,9,FALSE)</f>
        <v>8751000</v>
      </c>
      <c r="M202" s="11">
        <f>VLOOKUP(B202,RoA!B:O,9,FALSE)</f>
        <v>3.42</v>
      </c>
      <c r="N202" s="11">
        <f>VLOOKUP(B202,RoE!B:O,9,FALSE)</f>
        <v>8.48</v>
      </c>
      <c r="O202" s="11">
        <f>VLOOKUP(B202,ASSET!B:P,9,FALSE)</f>
        <v>26339000</v>
      </c>
      <c r="P202" s="11">
        <f>VLOOKUP(B202,MCAP!B:P,9,FALSE)</f>
        <v>10349718</v>
      </c>
      <c r="Q202" s="11">
        <f>VLOOKUP(B202,MB!B:O,9,FALSE)</f>
        <v>1.37</v>
      </c>
    </row>
    <row r="203" spans="1:17" x14ac:dyDescent="0.3">
      <c r="A203" s="20" t="s">
        <v>113</v>
      </c>
      <c r="B203" s="20">
        <v>904383</v>
      </c>
      <c r="C203" s="21">
        <f>VLOOKUP(B203,'[2]ESGC PORTFOLIO'!B:M,$C$2,FALSE)</f>
        <v>37.719779971414702</v>
      </c>
      <c r="D203" s="21" t="str">
        <f t="shared" si="9"/>
        <v>C</v>
      </c>
      <c r="E203" s="21">
        <f>VLOOKUP(B203,ESG!A:M,$E$2,FALSE)</f>
        <v>74.599223808375797</v>
      </c>
      <c r="F203" s="11" t="b">
        <f t="shared" si="10"/>
        <v>0</v>
      </c>
      <c r="G203" s="23" t="str">
        <f t="shared" si="11"/>
        <v>B</v>
      </c>
      <c r="H203" s="11">
        <f>VLOOKUP(B203,NI!C:P,9,FALSE)</f>
        <v>1768000</v>
      </c>
      <c r="I203" s="11">
        <f>VLOOKUP(B203,EBITDA!B:O,9,FALSE)</f>
        <v>6195000</v>
      </c>
      <c r="J203" s="11">
        <f>VLOOKUP(B203,EQIT!B:O,9,FALSE)</f>
        <v>40863000</v>
      </c>
      <c r="K203" s="11">
        <f>VLOOKUP(B203,DEBT!B:O,9,FALSE)</f>
        <v>40518000</v>
      </c>
      <c r="L203" s="11">
        <f>VLOOKUP(B203,REV!B:O,9,FALSE)</f>
        <v>19624000</v>
      </c>
      <c r="M203" s="11">
        <f>VLOOKUP(B203,RoA!B:O,9,FALSE)</f>
        <v>2.92</v>
      </c>
      <c r="N203" s="11">
        <f>VLOOKUP(B203,RoE!B:O,9,FALSE)</f>
        <v>5.56</v>
      </c>
      <c r="O203" s="11">
        <f>VLOOKUP(B203,ASSET!B:P,9,FALSE)</f>
        <v>113856000</v>
      </c>
      <c r="P203" s="11">
        <f>VLOOKUP(B203,MCAP!B:P,9,FALSE)</f>
        <v>44915200</v>
      </c>
      <c r="Q203" s="11">
        <f>VLOOKUP(B203,MB!B:O,9,FALSE)</f>
        <v>1.1000000000000001</v>
      </c>
    </row>
    <row r="204" spans="1:17" x14ac:dyDescent="0.3">
      <c r="A204" s="20" t="s">
        <v>118</v>
      </c>
      <c r="B204" s="20">
        <v>903749</v>
      </c>
      <c r="C204" s="21">
        <f>VLOOKUP(B204,'[2]ESGC PORTFOLIO'!B:M,$C$2,FALSE)</f>
        <v>33.610502577319501</v>
      </c>
      <c r="D204" s="21" t="str">
        <f t="shared" si="9"/>
        <v>C</v>
      </c>
      <c r="E204" s="21">
        <f>VLOOKUP(B204,ESG!A:M,$E$2,FALSE)</f>
        <v>64.385953608247405</v>
      </c>
      <c r="F204" s="11" t="b">
        <f t="shared" si="10"/>
        <v>0</v>
      </c>
      <c r="G204" s="23" t="str">
        <f t="shared" si="11"/>
        <v>B</v>
      </c>
      <c r="H204" s="11">
        <f>VLOOKUP(B204,NI!C:P,9,FALSE)</f>
        <v>1217000</v>
      </c>
      <c r="I204" s="11">
        <f>VLOOKUP(B204,EBITDA!B:O,9,FALSE)</f>
        <v>2057000</v>
      </c>
      <c r="J204" s="11">
        <f>VLOOKUP(B204,EQIT!B:O,9,FALSE)</f>
        <v>15086000</v>
      </c>
      <c r="K204" s="11">
        <f>VLOOKUP(B204,DEBT!B:O,9,FALSE)</f>
        <v>10833000</v>
      </c>
      <c r="L204" s="11">
        <f>VLOOKUP(B204,REV!B:O,9,FALSE)</f>
        <v>16311000</v>
      </c>
      <c r="M204" s="11">
        <f>VLOOKUP(B204,RoA!B:O,9,FALSE)</f>
        <v>5.27</v>
      </c>
      <c r="N204" s="11">
        <f>VLOOKUP(B204,RoE!B:O,9,FALSE)</f>
        <v>10.79</v>
      </c>
      <c r="O204" s="11">
        <f>VLOOKUP(B204,ASSET!B:P,9,FALSE)</f>
        <v>34594000</v>
      </c>
      <c r="P204" s="11">
        <f>VLOOKUP(B204,MCAP!B:P,9,FALSE)</f>
        <v>25502526</v>
      </c>
      <c r="Q204" s="11">
        <f>VLOOKUP(B204,MB!B:O,9,FALSE)</f>
        <v>1.07</v>
      </c>
    </row>
    <row r="205" spans="1:17" x14ac:dyDescent="0.3">
      <c r="A205" s="20" t="s">
        <v>119</v>
      </c>
      <c r="B205" s="20">
        <v>687609</v>
      </c>
      <c r="C205" s="21">
        <f>VLOOKUP(B205,'[2]ESGC PORTFOLIO'!B:M,$C$2,FALSE)</f>
        <v>31.651625980042699</v>
      </c>
      <c r="D205" s="21" t="str">
        <f t="shared" si="9"/>
        <v>C</v>
      </c>
      <c r="E205" s="21">
        <f>VLOOKUP(B205,ESG!A:M,$E$2,FALSE)</f>
        <v>57.651078047041999</v>
      </c>
      <c r="F205" s="11" t="b">
        <f t="shared" si="10"/>
        <v>0</v>
      </c>
      <c r="G205" s="23" t="str">
        <f t="shared" si="11"/>
        <v>B</v>
      </c>
      <c r="H205" s="11">
        <f>VLOOKUP(B205,NI!C:P,9,FALSE)</f>
        <v>2609000</v>
      </c>
      <c r="I205" s="11">
        <f>VLOOKUP(B205,EBITDA!B:O,9,FALSE)</f>
        <v>4347000</v>
      </c>
      <c r="J205" s="11">
        <f>VLOOKUP(B205,EQIT!B:O,9,FALSE)</f>
        <v>20865000</v>
      </c>
      <c r="K205" s="11">
        <f>VLOOKUP(B205,DEBT!B:O,9,FALSE)</f>
        <v>4519000</v>
      </c>
      <c r="L205" s="11">
        <f>VLOOKUP(B205,REV!B:O,9,FALSE)</f>
        <v>14028000</v>
      </c>
      <c r="M205" s="11">
        <f>VLOOKUP(B205,RoA!B:O,9,FALSE)</f>
        <v>8.23</v>
      </c>
      <c r="N205" s="11">
        <f>VLOOKUP(B205,RoE!B:O,9,FALSE)</f>
        <v>13.45</v>
      </c>
      <c r="O205" s="11">
        <f>VLOOKUP(B205,ASSET!B:P,9,FALSE)</f>
        <v>37074000</v>
      </c>
      <c r="P205" s="11">
        <f>VLOOKUP(B205,MCAP!B:P,9,FALSE)</f>
        <v>65991024</v>
      </c>
      <c r="Q205" s="11">
        <f>VLOOKUP(B205,MB!B:O,9,FALSE)</f>
        <v>3.09</v>
      </c>
    </row>
    <row r="206" spans="1:17" x14ac:dyDescent="0.3">
      <c r="A206" s="20" t="s">
        <v>122</v>
      </c>
      <c r="B206" s="20">
        <v>500320</v>
      </c>
      <c r="C206" s="21">
        <f>VLOOKUP(B206,'[2]ESGC PORTFOLIO'!B:M,$C$2,FALSE)</f>
        <v>28.9023565573771</v>
      </c>
      <c r="D206" s="21" t="str">
        <f t="shared" si="9"/>
        <v>C</v>
      </c>
      <c r="E206" s="21">
        <f>VLOOKUP(B206,ESG!A:M,$E$2,FALSE)</f>
        <v>52.804713114754101</v>
      </c>
      <c r="F206" s="11" t="b">
        <f t="shared" si="10"/>
        <v>0</v>
      </c>
      <c r="G206" s="23" t="str">
        <f t="shared" si="11"/>
        <v>B</v>
      </c>
      <c r="H206" s="11">
        <f>VLOOKUP(B206,NI!C:P,9,FALSE)</f>
        <v>76000</v>
      </c>
      <c r="I206" s="11">
        <f>VLOOKUP(B206,EBITDA!B:O,9,FALSE)</f>
        <v>254000</v>
      </c>
      <c r="J206" s="11">
        <f>VLOOKUP(B206,EQIT!B:O,9,FALSE)</f>
        <v>2458000</v>
      </c>
      <c r="K206" s="11">
        <f>VLOOKUP(B206,DEBT!B:O,9,FALSE)</f>
        <v>539000</v>
      </c>
      <c r="L206" s="11">
        <f>VLOOKUP(B206,REV!B:O,9,FALSE)</f>
        <v>4143000</v>
      </c>
      <c r="M206" s="11">
        <f>VLOOKUP(B206,RoA!B:O,9,FALSE)</f>
        <v>1.72</v>
      </c>
      <c r="N206" s="11">
        <f>VLOOKUP(B206,RoE!B:O,9,FALSE)</f>
        <v>3.03</v>
      </c>
      <c r="O206" s="11">
        <f>VLOOKUP(B206,ASSET!B:P,9,FALSE)</f>
        <v>5449000</v>
      </c>
      <c r="P206" s="11">
        <f>VLOOKUP(B206,MCAP!B:P,9,FALSE)</f>
        <v>4649638</v>
      </c>
      <c r="Q206" s="11">
        <f>VLOOKUP(B206,MB!B:O,9,FALSE)</f>
        <v>1.89</v>
      </c>
    </row>
    <row r="207" spans="1:17" x14ac:dyDescent="0.3">
      <c r="A207" s="20" t="s">
        <v>125</v>
      </c>
      <c r="B207" s="20">
        <v>902306</v>
      </c>
      <c r="C207" s="21">
        <f>VLOOKUP(B207,'[2]ESGC PORTFOLIO'!B:M,$C$2,FALSE)</f>
        <v>33.392737038004398</v>
      </c>
      <c r="D207" s="21" t="str">
        <f t="shared" si="9"/>
        <v>C</v>
      </c>
      <c r="E207" s="21">
        <f>VLOOKUP(B207,ESG!A:M,$E$2,FALSE)</f>
        <v>57.5112805276217</v>
      </c>
      <c r="F207" s="11" t="b">
        <f t="shared" si="10"/>
        <v>0</v>
      </c>
      <c r="G207" s="23" t="str">
        <f t="shared" si="11"/>
        <v>B</v>
      </c>
      <c r="H207" s="11">
        <f>VLOOKUP(B207,NI!C:P,9,FALSE)</f>
        <v>846673</v>
      </c>
      <c r="I207" s="11">
        <f>VLOOKUP(B207,EBITDA!B:O,9,FALSE)</f>
        <v>3240151</v>
      </c>
      <c r="J207" s="11">
        <f>VLOOKUP(B207,EQIT!B:O,9,FALSE)</f>
        <v>9197089</v>
      </c>
      <c r="K207" s="11">
        <f>VLOOKUP(B207,DEBT!B:O,9,FALSE)</f>
        <v>13473257</v>
      </c>
      <c r="L207" s="11">
        <f>VLOOKUP(B207,REV!B:O,9,FALSE)</f>
        <v>10301079</v>
      </c>
      <c r="M207" s="11">
        <f>VLOOKUP(B207,RoA!B:O,9,FALSE)</f>
        <v>2.95</v>
      </c>
      <c r="N207" s="11">
        <f>VLOOKUP(B207,RoE!B:O,9,FALSE)</f>
        <v>9.33</v>
      </c>
      <c r="O207" s="11">
        <f>VLOOKUP(B207,ASSET!B:P,9,FALSE)</f>
        <v>43164754</v>
      </c>
      <c r="P207" s="11">
        <f>VLOOKUP(B207,MCAP!B:P,9,FALSE)</f>
        <v>11335231</v>
      </c>
      <c r="Q207" s="11">
        <f>VLOOKUP(B207,MB!B:O,9,FALSE)</f>
        <v>1.33</v>
      </c>
    </row>
    <row r="208" spans="1:17" x14ac:dyDescent="0.3">
      <c r="A208" s="20" t="s">
        <v>139</v>
      </c>
      <c r="B208" s="20">
        <v>997198</v>
      </c>
      <c r="C208" s="21">
        <f>VLOOKUP(B208,'[2]ESGC PORTFOLIO'!B:M,$C$2,FALSE)</f>
        <v>37.077540818350101</v>
      </c>
      <c r="D208" s="21" t="str">
        <f t="shared" si="9"/>
        <v>C</v>
      </c>
      <c r="E208" s="21">
        <f>VLOOKUP(B208,ESG!A:M,$E$2,FALSE)</f>
        <v>57.219597765732402</v>
      </c>
      <c r="F208" s="11" t="b">
        <f t="shared" si="10"/>
        <v>0</v>
      </c>
      <c r="G208" s="23" t="str">
        <f t="shared" si="11"/>
        <v>B</v>
      </c>
      <c r="H208" s="11">
        <f>VLOOKUP(B208,NI!C:P,9,FALSE)</f>
        <v>1531000</v>
      </c>
      <c r="I208" s="11">
        <f>VLOOKUP(B208,EBITDA!B:O,9,FALSE)</f>
        <v>2670000</v>
      </c>
      <c r="J208" s="11">
        <f>VLOOKUP(B208,EQIT!B:O,9,FALSE)</f>
        <v>13305000</v>
      </c>
      <c r="K208" s="11">
        <f>VLOOKUP(B208,DEBT!B:O,9,FALSE)</f>
        <v>14266000</v>
      </c>
      <c r="L208" s="11">
        <f>VLOOKUP(B208,REV!B:O,9,FALSE)</f>
        <v>6130000</v>
      </c>
      <c r="M208" s="11">
        <f>VLOOKUP(B208,RoA!B:O,9,FALSE)</f>
        <v>1.47</v>
      </c>
      <c r="N208" s="11">
        <f>VLOOKUP(B208,RoE!B:O,9,FALSE)</f>
        <v>11.73</v>
      </c>
      <c r="O208" s="11">
        <f>VLOOKUP(B208,ASSET!B:P,9,FALSE)</f>
        <v>121894000</v>
      </c>
      <c r="P208" s="11">
        <f>VLOOKUP(B208,MCAP!B:P,9,FALSE)</f>
        <v>13408711</v>
      </c>
      <c r="Q208" s="11">
        <f>VLOOKUP(B208,MB!B:O,9,FALSE)</f>
        <v>1.08</v>
      </c>
    </row>
    <row r="209" spans="1:17" x14ac:dyDescent="0.3">
      <c r="A209" s="20" t="s">
        <v>140</v>
      </c>
      <c r="B209" s="20">
        <v>905159</v>
      </c>
      <c r="C209" s="21">
        <f>VLOOKUP(B209,'[2]ESGC PORTFOLIO'!B:M,$C$2,FALSE)</f>
        <v>34.246461571111404</v>
      </c>
      <c r="D209" s="21" t="str">
        <f t="shared" si="9"/>
        <v>C</v>
      </c>
      <c r="E209" s="21">
        <f>VLOOKUP(B209,ESG!A:M,$E$2,FALSE)</f>
        <v>63.250987658351796</v>
      </c>
      <c r="F209" s="11" t="b">
        <f t="shared" si="10"/>
        <v>0</v>
      </c>
      <c r="G209" s="23" t="str">
        <f t="shared" si="11"/>
        <v>B</v>
      </c>
      <c r="H209" s="11">
        <f>VLOOKUP(B209,NI!C:P,9,FALSE)</f>
        <v>770000</v>
      </c>
      <c r="I209" s="11">
        <f>VLOOKUP(B209,EBITDA!B:O,9,FALSE)</f>
        <v>3377000</v>
      </c>
      <c r="J209" s="11">
        <f>VLOOKUP(B209,EQIT!B:O,9,FALSE)</f>
        <v>13084000</v>
      </c>
      <c r="K209" s="11">
        <f>VLOOKUP(B209,DEBT!B:O,9,FALSE)</f>
        <v>19147000</v>
      </c>
      <c r="L209" s="11">
        <f>VLOOKUP(B209,REV!B:O,9,FALSE)</f>
        <v>15303000</v>
      </c>
      <c r="M209" s="11">
        <f>VLOOKUP(B209,RoA!B:O,9,FALSE)</f>
        <v>2.81</v>
      </c>
      <c r="N209" s="11">
        <f>VLOOKUP(B209,RoE!B:O,9,FALSE)</f>
        <v>5.84</v>
      </c>
      <c r="O209" s="11">
        <f>VLOOKUP(B209,ASSET!B:P,9,FALSE)</f>
        <v>50406000</v>
      </c>
      <c r="P209" s="11">
        <f>VLOOKUP(B209,MCAP!B:P,9,FALSE)</f>
        <v>17464718</v>
      </c>
      <c r="Q209" s="11">
        <f>VLOOKUP(B209,MB!B:O,9,FALSE)</f>
        <v>1.41</v>
      </c>
    </row>
    <row r="210" spans="1:17" x14ac:dyDescent="0.3">
      <c r="A210" s="20" t="s">
        <v>142</v>
      </c>
      <c r="B210" s="20">
        <v>905082</v>
      </c>
      <c r="C210" s="21">
        <f>VLOOKUP(B210,'[2]ESGC PORTFOLIO'!B:M,$C$2,FALSE)</f>
        <v>31.186577935222601</v>
      </c>
      <c r="D210" s="21" t="str">
        <f t="shared" si="9"/>
        <v>C</v>
      </c>
      <c r="E210" s="21">
        <f>VLOOKUP(B210,ESG!A:M,$E$2,FALSE)</f>
        <v>55.173155870445299</v>
      </c>
      <c r="F210" s="11" t="b">
        <f t="shared" si="10"/>
        <v>0</v>
      </c>
      <c r="G210" s="23" t="str">
        <f t="shared" si="11"/>
        <v>B</v>
      </c>
      <c r="H210" s="11">
        <f>VLOOKUP(B210,NI!C:P,9,FALSE)</f>
        <v>414200</v>
      </c>
      <c r="I210" s="11">
        <f>VLOOKUP(B210,EBITDA!B:O,9,FALSE)</f>
        <v>788300</v>
      </c>
      <c r="J210" s="11">
        <f>VLOOKUP(B210,EQIT!B:O,9,FALSE)</f>
        <v>1480300</v>
      </c>
      <c r="K210" s="11">
        <f>VLOOKUP(B210,DEBT!B:O,9,FALSE)</f>
        <v>965100</v>
      </c>
      <c r="L210" s="11">
        <f>VLOOKUP(B210,REV!B:O,9,FALSE)</f>
        <v>3748300</v>
      </c>
      <c r="M210" s="11">
        <f>VLOOKUP(B210,RoA!B:O,9,FALSE)</f>
        <v>11.49</v>
      </c>
      <c r="N210" s="11">
        <f>VLOOKUP(B210,RoE!B:O,9,FALSE)</f>
        <v>30.45</v>
      </c>
      <c r="O210" s="11">
        <f>VLOOKUP(B210,ASSET!B:P,9,FALSE)</f>
        <v>4140600</v>
      </c>
      <c r="P210" s="11">
        <f>VLOOKUP(B210,MCAP!B:P,9,FALSE)</f>
        <v>8056471</v>
      </c>
      <c r="Q210" s="11">
        <f>VLOOKUP(B210,MB!B:O,9,FALSE)</f>
        <v>5.38</v>
      </c>
    </row>
    <row r="211" spans="1:17" x14ac:dyDescent="0.3">
      <c r="A211" s="20" t="s">
        <v>143</v>
      </c>
      <c r="B211" s="20">
        <v>902230</v>
      </c>
      <c r="C211" s="21">
        <f>VLOOKUP(B211,'[2]ESGC PORTFOLIO'!B:M,$C$2,FALSE)</f>
        <v>35.440160797925699</v>
      </c>
      <c r="D211" s="21" t="str">
        <f t="shared" si="9"/>
        <v>C</v>
      </c>
      <c r="E211" s="21">
        <f>VLOOKUP(B211,ESG!A:M,$E$2,FALSE)</f>
        <v>69.349709350953503</v>
      </c>
      <c r="F211" s="11" t="b">
        <f t="shared" si="10"/>
        <v>0</v>
      </c>
      <c r="G211" s="23" t="str">
        <f t="shared" si="11"/>
        <v>B</v>
      </c>
      <c r="H211" s="11">
        <f>VLOOKUP(B211,NI!C:P,9,FALSE)</f>
        <v>5665000</v>
      </c>
      <c r="I211" s="11">
        <f>VLOOKUP(B211,EBITDA!B:O,9,FALSE)</f>
        <v>17332000</v>
      </c>
      <c r="J211" s="11">
        <f>VLOOKUP(B211,EQIT!B:O,9,FALSE)</f>
        <v>15947000</v>
      </c>
      <c r="K211" s="11">
        <f>VLOOKUP(B211,DEBT!B:O,9,FALSE)</f>
        <v>105058000</v>
      </c>
      <c r="L211" s="11">
        <f>VLOOKUP(B211,REV!B:O,9,FALSE)</f>
        <v>134252000</v>
      </c>
      <c r="M211" s="11">
        <f>VLOOKUP(B211,RoA!B:O,9,FALSE)</f>
        <v>4.8099999999999996</v>
      </c>
      <c r="N211" s="11">
        <f>VLOOKUP(B211,RoE!B:O,9,FALSE)</f>
        <v>36.58</v>
      </c>
      <c r="O211" s="11">
        <f>VLOOKUP(B211,ASSET!B:P,9,FALSE)</f>
        <v>178857000</v>
      </c>
      <c r="P211" s="11">
        <f>VLOOKUP(B211,MCAP!B:P,9,FALSE)</f>
        <v>50793107</v>
      </c>
      <c r="Q211" s="11">
        <f>VLOOKUP(B211,MB!B:O,9,FALSE)</f>
        <v>2.5</v>
      </c>
    </row>
    <row r="212" spans="1:17" x14ac:dyDescent="0.3">
      <c r="A212" s="20" t="s">
        <v>154</v>
      </c>
      <c r="B212" s="20">
        <v>696738</v>
      </c>
      <c r="C212" s="21">
        <f>VLOOKUP(B212,'[2]ESGC PORTFOLIO'!B:M,$C$2,FALSE)</f>
        <v>35.496523711943702</v>
      </c>
      <c r="D212" s="21" t="str">
        <f t="shared" si="9"/>
        <v>C</v>
      </c>
      <c r="E212" s="21">
        <f>VLOOKUP(B212,ESG!A:M,$E$2,FALSE)</f>
        <v>66.975190281030393</v>
      </c>
      <c r="F212" s="11" t="b">
        <f t="shared" si="10"/>
        <v>0</v>
      </c>
      <c r="G212" s="23" t="str">
        <f t="shared" si="11"/>
        <v>B</v>
      </c>
      <c r="H212" s="11">
        <f>VLOOKUP(B212,NI!C:P,9,FALSE)</f>
        <v>7292000</v>
      </c>
      <c r="I212" s="11">
        <f>VLOOKUP(B212,EBITDA!B:O,9,FALSE)</f>
        <v>18728000</v>
      </c>
      <c r="J212" s="11">
        <f>VLOOKUP(B212,EQIT!B:O,9,FALSE)</f>
        <v>69516000</v>
      </c>
      <c r="K212" s="11">
        <f>VLOOKUP(B212,DEBT!B:O,9,FALSE)</f>
        <v>491643000</v>
      </c>
      <c r="L212" s="11">
        <f>VLOOKUP(B212,REV!B:O,9,FALSE)</f>
        <v>41664000</v>
      </c>
      <c r="M212" s="11">
        <f>VLOOKUP(B212,RoA!B:O,9,FALSE)</f>
        <v>1.21</v>
      </c>
      <c r="N212" s="11">
        <f>VLOOKUP(B212,RoE!B:O,9,FALSE)</f>
        <v>10.66</v>
      </c>
      <c r="O212" s="11">
        <f>VLOOKUP(B212,ASSET!B:P,9,FALSE)</f>
        <v>932935000</v>
      </c>
      <c r="P212" s="11">
        <f>VLOOKUP(B212,MCAP!B:P,9,FALSE)</f>
        <v>59334328</v>
      </c>
      <c r="Q212" s="11">
        <f>VLOOKUP(B212,MB!B:O,9,FALSE)</f>
        <v>0.81</v>
      </c>
    </row>
    <row r="213" spans="1:17" x14ac:dyDescent="0.3">
      <c r="A213" s="20" t="s">
        <v>163</v>
      </c>
      <c r="B213" s="20">
        <v>905077</v>
      </c>
      <c r="C213" s="21">
        <f>VLOOKUP(B213,'[2]ESGC PORTFOLIO'!B:M,$C$2,FALSE)</f>
        <v>42.326261990735603</v>
      </c>
      <c r="D213" s="21" t="str">
        <f t="shared" si="9"/>
        <v>C</v>
      </c>
      <c r="E213" s="21">
        <f>VLOOKUP(B213,ESG!A:M,$E$2,FALSE)</f>
        <v>72.490361819309101</v>
      </c>
      <c r="F213" s="11" t="b">
        <f t="shared" si="10"/>
        <v>0</v>
      </c>
      <c r="G213" s="23" t="str">
        <f t="shared" si="11"/>
        <v>B</v>
      </c>
      <c r="H213" s="11">
        <f>VLOOKUP(B213,NI!C:P,9,FALSE)</f>
        <v>660931</v>
      </c>
      <c r="I213" s="11">
        <f>VLOOKUP(B213,EBITDA!B:O,9,FALSE)</f>
        <v>1324125</v>
      </c>
      <c r="J213" s="11">
        <f>VLOOKUP(B213,EQIT!B:O,9,FALSE)</f>
        <v>1036749</v>
      </c>
      <c r="K213" s="11">
        <f>VLOOKUP(B213,DEBT!B:O,9,FALSE)</f>
        <v>1906865</v>
      </c>
      <c r="L213" s="11">
        <f>VLOOKUP(B213,REV!B:O,9,FALSE)</f>
        <v>6644252</v>
      </c>
      <c r="M213" s="11">
        <f>VLOOKUP(B213,RoA!B:O,9,FALSE)</f>
        <v>15.91</v>
      </c>
      <c r="N213" s="11">
        <f>VLOOKUP(B213,RoE!B:O,9,FALSE)</f>
        <v>69.790000000000006</v>
      </c>
      <c r="O213" s="11">
        <f>VLOOKUP(B213,ASSET!B:P,9,FALSE)</f>
        <v>4742391</v>
      </c>
      <c r="P213" s="11">
        <f>VLOOKUP(B213,MCAP!B:P,9,FALSE)</f>
        <v>16161827</v>
      </c>
      <c r="Q213" s="11">
        <f>VLOOKUP(B213,MB!B:O,9,FALSE)</f>
        <v>15.77</v>
      </c>
    </row>
    <row r="214" spans="1:17" x14ac:dyDescent="0.3">
      <c r="A214" s="20" t="s">
        <v>164</v>
      </c>
      <c r="B214" s="20">
        <v>905802</v>
      </c>
      <c r="C214" s="21">
        <f>VLOOKUP(B214,'[2]ESGC PORTFOLIO'!B:M,$C$2,FALSE)</f>
        <v>44.207223360655703</v>
      </c>
      <c r="D214" s="21" t="str">
        <f t="shared" si="9"/>
        <v>C</v>
      </c>
      <c r="E214" s="21">
        <f>VLOOKUP(B214,ESG!A:M,$E$2,FALSE)</f>
        <v>69.980103286968003</v>
      </c>
      <c r="F214" s="11" t="b">
        <f t="shared" si="10"/>
        <v>0</v>
      </c>
      <c r="G214" s="23" t="str">
        <f t="shared" si="11"/>
        <v>B</v>
      </c>
      <c r="H214" s="11">
        <f>VLOOKUP(B214,NI!C:P,9,FALSE)</f>
        <v>2025000</v>
      </c>
      <c r="I214" s="11">
        <f>VLOOKUP(B214,EBITDA!B:O,9,FALSE)</f>
        <v>7106000</v>
      </c>
      <c r="J214" s="11">
        <f>VLOOKUP(B214,EQIT!B:O,9,FALSE)</f>
        <v>21090000</v>
      </c>
      <c r="K214" s="11">
        <f>VLOOKUP(B214,DEBT!B:O,9,FALSE)</f>
        <v>8111000</v>
      </c>
      <c r="L214" s="11">
        <f>VLOOKUP(B214,REV!B:O,9,FALSE)</f>
        <v>37691000</v>
      </c>
      <c r="M214" s="11">
        <f>VLOOKUP(B214,RoA!B:O,9,FALSE)</f>
        <v>6.01</v>
      </c>
      <c r="N214" s="11">
        <f>VLOOKUP(B214,RoE!B:O,9,FALSE)</f>
        <v>10.23</v>
      </c>
      <c r="O214" s="11">
        <f>VLOOKUP(B214,ASSET!B:P,9,FALSE)</f>
        <v>40315000</v>
      </c>
      <c r="P214" s="11">
        <f>VLOOKUP(B214,MCAP!B:P,9,FALSE)</f>
        <v>18087303</v>
      </c>
      <c r="Q214" s="11">
        <f>VLOOKUP(B214,MB!B:O,9,FALSE)</f>
        <v>0.9</v>
      </c>
    </row>
    <row r="215" spans="1:17" x14ac:dyDescent="0.3">
      <c r="A215" s="20" t="s">
        <v>166</v>
      </c>
      <c r="B215" s="20">
        <v>998171</v>
      </c>
      <c r="C215" s="21">
        <f>VLOOKUP(B215,'[2]ESGC PORTFOLIO'!B:M,$C$2,FALSE)</f>
        <v>39.246842006033098</v>
      </c>
      <c r="D215" s="21" t="str">
        <f t="shared" si="9"/>
        <v>C</v>
      </c>
      <c r="E215" s="21">
        <f>VLOOKUP(B215,ESG!A:M,$E$2,FALSE)</f>
        <v>74.572115384615302</v>
      </c>
      <c r="F215" s="11" t="b">
        <f t="shared" si="10"/>
        <v>0</v>
      </c>
      <c r="G215" s="23" t="str">
        <f t="shared" si="11"/>
        <v>B</v>
      </c>
      <c r="H215" s="11">
        <f>VLOOKUP(B215,NI!C:P,9,FALSE)</f>
        <v>4535000</v>
      </c>
      <c r="I215" s="11">
        <f>VLOOKUP(B215,EBITDA!B:O,9,FALSE)</f>
        <v>9537000</v>
      </c>
      <c r="J215" s="11">
        <f>VLOOKUP(B215,EQIT!B:O,9,FALSE)</f>
        <v>17777000</v>
      </c>
      <c r="K215" s="11">
        <f>VLOOKUP(B215,DEBT!B:O,9,FALSE)</f>
        <v>10796000</v>
      </c>
      <c r="L215" s="11">
        <f>VLOOKUP(B215,REV!B:O,9,FALSE)</f>
        <v>74754000</v>
      </c>
      <c r="M215" s="11">
        <f>VLOOKUP(B215,RoA!B:O,9,FALSE)</f>
        <v>12.13</v>
      </c>
      <c r="N215" s="11">
        <f>VLOOKUP(B215,RoE!B:O,9,FALSE)</f>
        <v>25.42</v>
      </c>
      <c r="O215" s="11">
        <f>VLOOKUP(B215,ASSET!B:P,9,FALSE)</f>
        <v>41054000</v>
      </c>
      <c r="P215" s="11">
        <f>VLOOKUP(B215,MCAP!B:P,9,FALSE)</f>
        <v>91785400</v>
      </c>
      <c r="Q215" s="11">
        <f>VLOOKUP(B215,MB!B:O,9,FALSE)</f>
        <v>5.03</v>
      </c>
    </row>
    <row r="216" spans="1:17" x14ac:dyDescent="0.3">
      <c r="A216" s="20" t="s">
        <v>167</v>
      </c>
      <c r="B216" s="20">
        <v>906191</v>
      </c>
      <c r="C216" s="21">
        <f>VLOOKUP(B216,'[2]ESGC PORTFOLIO'!B:M,$C$2,FALSE)</f>
        <v>36.2602032103825</v>
      </c>
      <c r="D216" s="21" t="str">
        <f t="shared" si="9"/>
        <v>C</v>
      </c>
      <c r="E216" s="21">
        <f>VLOOKUP(B216,ESG!A:M,$E$2,FALSE)</f>
        <v>70.139454039812605</v>
      </c>
      <c r="F216" s="11" t="b">
        <f t="shared" si="10"/>
        <v>0</v>
      </c>
      <c r="G216" s="23" t="str">
        <f t="shared" si="11"/>
        <v>B</v>
      </c>
      <c r="H216" s="11">
        <f>VLOOKUP(B216,NI!C:P,9,FALSE)</f>
        <v>2926000</v>
      </c>
      <c r="I216" s="11">
        <f>VLOOKUP(B216,EBITDA!B:O,9,FALSE)</f>
        <v>5119000</v>
      </c>
      <c r="J216" s="11">
        <f>VLOOKUP(B216,EQIT!B:O,9,FALSE)</f>
        <v>12975000</v>
      </c>
      <c r="K216" s="11">
        <f>VLOOKUP(B216,DEBT!B:O,9,FALSE)</f>
        <v>7496000</v>
      </c>
      <c r="L216" s="11">
        <f>VLOOKUP(B216,REV!B:O,9,FALSE)</f>
        <v>37665000</v>
      </c>
      <c r="M216" s="11">
        <f>VLOOKUP(B216,RoA!B:O,9,FALSE)</f>
        <v>8.15</v>
      </c>
      <c r="N216" s="11">
        <f>VLOOKUP(B216,RoE!B:O,9,FALSE)</f>
        <v>24.61</v>
      </c>
      <c r="O216" s="11">
        <f>VLOOKUP(B216,ASSET!B:P,9,FALSE)</f>
        <v>39964000</v>
      </c>
      <c r="P216" s="11">
        <f>VLOOKUP(B216,MCAP!B:P,9,FALSE)</f>
        <v>49684316</v>
      </c>
      <c r="Q216" s="11">
        <f>VLOOKUP(B216,MB!B:O,9,FALSE)</f>
        <v>3.64</v>
      </c>
    </row>
    <row r="217" spans="1:17" x14ac:dyDescent="0.3">
      <c r="A217" s="20" t="s">
        <v>170</v>
      </c>
      <c r="B217" s="20">
        <v>916860</v>
      </c>
      <c r="C217" s="21">
        <f>VLOOKUP(B217,'[2]ESGC PORTFOLIO'!B:M,$C$2,FALSE)</f>
        <v>43.6314036885245</v>
      </c>
      <c r="D217" s="21" t="str">
        <f t="shared" si="9"/>
        <v>C</v>
      </c>
      <c r="E217" s="21">
        <f>VLOOKUP(B217,ESG!A:M,$E$2,FALSE)</f>
        <v>74.442294556536297</v>
      </c>
      <c r="F217" s="11" t="b">
        <f t="shared" si="10"/>
        <v>0</v>
      </c>
      <c r="G217" s="23" t="str">
        <f t="shared" si="11"/>
        <v>B</v>
      </c>
      <c r="H217" s="11">
        <f>VLOOKUP(B217,NI!C:P,9,FALSE)</f>
        <v>1222000</v>
      </c>
      <c r="I217" s="11">
        <f>VLOOKUP(B217,EBITDA!B:O,9,FALSE)</f>
        <v>2311000</v>
      </c>
      <c r="J217" s="11">
        <f>VLOOKUP(B217,EQIT!B:O,9,FALSE)</f>
        <v>8461000</v>
      </c>
      <c r="K217" s="11">
        <f>VLOOKUP(B217,DEBT!B:O,9,FALSE)</f>
        <v>2935000</v>
      </c>
      <c r="L217" s="11">
        <f>VLOOKUP(B217,REV!B:O,9,FALSE)</f>
        <v>39126000</v>
      </c>
      <c r="M217" s="11">
        <f>VLOOKUP(B217,RoA!B:O,9,FALSE)</f>
        <v>6.86</v>
      </c>
      <c r="N217" s="11">
        <f>VLOOKUP(B217,RoE!B:O,9,FALSE)</f>
        <v>15.07</v>
      </c>
      <c r="O217" s="11">
        <f>VLOOKUP(B217,ASSET!B:P,9,FALSE)</f>
        <v>19967000</v>
      </c>
      <c r="P217" s="11">
        <f>VLOOKUP(B217,MCAP!B:P,9,FALSE)</f>
        <v>10866316</v>
      </c>
      <c r="Q217" s="11">
        <f>VLOOKUP(B217,MB!B:O,9,FALSE)</f>
        <v>1.34</v>
      </c>
    </row>
    <row r="218" spans="1:17" x14ac:dyDescent="0.3">
      <c r="A218" s="20" t="s">
        <v>183</v>
      </c>
      <c r="B218" s="20">
        <v>912142</v>
      </c>
      <c r="C218" s="21">
        <f>VLOOKUP(B218,'[2]ESGC PORTFOLIO'!B:M,$C$2,FALSE)</f>
        <v>36.278798302107703</v>
      </c>
      <c r="D218" s="21" t="str">
        <f t="shared" si="9"/>
        <v>C</v>
      </c>
      <c r="E218" s="21">
        <f>VLOOKUP(B218,ESG!A:M,$E$2,FALSE)</f>
        <v>65.414739461358295</v>
      </c>
      <c r="F218" s="11" t="b">
        <f t="shared" si="10"/>
        <v>0</v>
      </c>
      <c r="G218" s="23" t="str">
        <f t="shared" si="11"/>
        <v>B</v>
      </c>
      <c r="H218" s="11">
        <f>VLOOKUP(B218,NI!C:P,9,FALSE)</f>
        <v>378954</v>
      </c>
      <c r="I218" s="11">
        <f>VLOOKUP(B218,EBITDA!B:O,9,FALSE)</f>
        <v>705846</v>
      </c>
      <c r="J218" s="11">
        <f>VLOOKUP(B218,EQIT!B:O,9,FALSE)</f>
        <v>3722473</v>
      </c>
      <c r="K218" s="11">
        <f>VLOOKUP(B218,DEBT!B:O,9,FALSE)</f>
        <v>528260</v>
      </c>
      <c r="L218" s="11">
        <f>VLOOKUP(B218,REV!B:O,9,FALSE)</f>
        <v>10893778</v>
      </c>
      <c r="M218" s="11">
        <f>VLOOKUP(B218,RoA!B:O,9,FALSE)</f>
        <v>6.17</v>
      </c>
      <c r="N218" s="11">
        <f>VLOOKUP(B218,RoE!B:O,9,FALSE)</f>
        <v>10.77</v>
      </c>
      <c r="O218" s="11">
        <f>VLOOKUP(B218,ASSET!B:P,9,FALSE)</f>
        <v>6642813</v>
      </c>
      <c r="P218" s="11">
        <f>VLOOKUP(B218,MCAP!B:P,9,FALSE)</f>
        <v>5531370</v>
      </c>
      <c r="Q218" s="11">
        <f>VLOOKUP(B218,MB!B:O,9,FALSE)</f>
        <v>1.49</v>
      </c>
    </row>
    <row r="219" spans="1:17" x14ac:dyDescent="0.3">
      <c r="A219" s="20" t="s">
        <v>188</v>
      </c>
      <c r="B219" s="20">
        <v>699943</v>
      </c>
      <c r="C219" s="21">
        <f>VLOOKUP(B219,'[2]ESGC PORTFOLIO'!B:M,$C$2,FALSE)</f>
        <v>46.158601900149002</v>
      </c>
      <c r="D219" s="21" t="str">
        <f t="shared" si="9"/>
        <v>C</v>
      </c>
      <c r="E219" s="21">
        <f>VLOOKUP(B219,ESG!A:M,$E$2,FALSE)</f>
        <v>62.771749254843499</v>
      </c>
      <c r="F219" s="11" t="b">
        <f t="shared" si="10"/>
        <v>0</v>
      </c>
      <c r="G219" s="23" t="str">
        <f t="shared" si="11"/>
        <v>B</v>
      </c>
      <c r="H219" s="11">
        <f>VLOOKUP(B219,NI!C:P,9,FALSE)</f>
        <v>186500</v>
      </c>
      <c r="I219" s="11">
        <f>VLOOKUP(B219,EBITDA!B:O,9,FALSE)</f>
        <v>531400</v>
      </c>
      <c r="J219" s="11">
        <f>VLOOKUP(B219,EQIT!B:O,9,FALSE)</f>
        <v>6999000</v>
      </c>
      <c r="K219" s="11">
        <f>VLOOKUP(B219,DEBT!B:O,9,FALSE)</f>
        <v>999200</v>
      </c>
      <c r="L219" s="11">
        <f>VLOOKUP(B219,REV!B:O,9,FALSE)</f>
        <v>4365400</v>
      </c>
      <c r="M219" s="11">
        <f>VLOOKUP(B219,RoA!B:O,9,FALSE)</f>
        <v>2.23</v>
      </c>
      <c r="N219" s="11">
        <f>VLOOKUP(B219,RoE!B:O,9,FALSE)</f>
        <v>2.65</v>
      </c>
      <c r="O219" s="11">
        <f>VLOOKUP(B219,ASSET!B:P,9,FALSE)</f>
        <v>9832100</v>
      </c>
      <c r="P219" s="11">
        <f>VLOOKUP(B219,MCAP!B:P,9,FALSE)</f>
        <v>10000228</v>
      </c>
      <c r="Q219" s="11">
        <f>VLOOKUP(B219,MB!B:O,9,FALSE)</f>
        <v>1.4</v>
      </c>
    </row>
    <row r="220" spans="1:17" x14ac:dyDescent="0.3">
      <c r="A220" s="20" t="s">
        <v>189</v>
      </c>
      <c r="B220" s="20">
        <v>905922</v>
      </c>
      <c r="C220" s="21">
        <f>VLOOKUP(B220,'[2]ESGC PORTFOLIO'!B:M,$C$2,FALSE)</f>
        <v>41.9947745901639</v>
      </c>
      <c r="D220" s="21" t="str">
        <f t="shared" si="9"/>
        <v>C</v>
      </c>
      <c r="E220" s="21">
        <f>VLOOKUP(B220,ESG!A:M,$E$2,FALSE)</f>
        <v>64.822882513661199</v>
      </c>
      <c r="F220" s="11" t="b">
        <f t="shared" si="10"/>
        <v>0</v>
      </c>
      <c r="G220" s="23" t="str">
        <f t="shared" si="11"/>
        <v>B</v>
      </c>
      <c r="H220" s="11">
        <f>VLOOKUP(B220,NI!C:P,9,FALSE)</f>
        <v>961000</v>
      </c>
      <c r="I220" s="11">
        <f>VLOOKUP(B220,EBITDA!B:O,9,FALSE)</f>
        <v>2038000</v>
      </c>
      <c r="J220" s="11">
        <f>VLOOKUP(B220,EQIT!B:O,9,FALSE)</f>
        <v>2419000</v>
      </c>
      <c r="K220" s="11">
        <f>VLOOKUP(B220,DEBT!B:O,9,FALSE)</f>
        <v>7902000</v>
      </c>
      <c r="L220" s="11">
        <f>VLOOKUP(B220,REV!B:O,9,FALSE)</f>
        <v>14197000</v>
      </c>
      <c r="M220" s="11">
        <f>VLOOKUP(B220,RoA!B:O,9,FALSE)</f>
        <v>8.36</v>
      </c>
      <c r="N220" s="11">
        <f>VLOOKUP(B220,RoE!B:O,9,FALSE)</f>
        <v>45.6</v>
      </c>
      <c r="O220" s="11">
        <f>VLOOKUP(B220,ASSET!B:P,9,FALSE)</f>
        <v>15184000</v>
      </c>
      <c r="P220" s="11">
        <f>VLOOKUP(B220,MCAP!B:P,9,FALSE)</f>
        <v>20176714</v>
      </c>
      <c r="Q220" s="11">
        <f>VLOOKUP(B220,MB!B:O,9,FALSE)</f>
        <v>7.58</v>
      </c>
    </row>
    <row r="221" spans="1:17" x14ac:dyDescent="0.3">
      <c r="A221" s="20" t="s">
        <v>190</v>
      </c>
      <c r="B221" s="20">
        <v>916130</v>
      </c>
      <c r="C221" s="21">
        <f>VLOOKUP(B221,'[2]ESGC PORTFOLIO'!B:M,$C$2,FALSE)</f>
        <v>34.8424378971499</v>
      </c>
      <c r="D221" s="21" t="str">
        <f t="shared" si="9"/>
        <v>C</v>
      </c>
      <c r="E221" s="21">
        <f>VLOOKUP(B221,ESG!A:M,$E$2,FALSE)</f>
        <v>51.9696440062203</v>
      </c>
      <c r="F221" s="11" t="b">
        <f t="shared" si="10"/>
        <v>0</v>
      </c>
      <c r="G221" s="23" t="str">
        <f t="shared" si="11"/>
        <v>B</v>
      </c>
      <c r="H221" s="11">
        <f>VLOOKUP(B221,NI!C:P,9,FALSE)</f>
        <v>836000</v>
      </c>
      <c r="I221" s="11">
        <f>VLOOKUP(B221,EBITDA!B:O,9,FALSE)</f>
        <v>1474000</v>
      </c>
      <c r="J221" s="11">
        <f>VLOOKUP(B221,EQIT!B:O,9,FALSE)</f>
        <v>9980000</v>
      </c>
      <c r="K221" s="11">
        <f>VLOOKUP(B221,DEBT!B:O,9,FALSE)</f>
        <v>8743000</v>
      </c>
      <c r="L221" s="11">
        <f>VLOOKUP(B221,REV!B:O,9,FALSE)</f>
        <v>4561000</v>
      </c>
      <c r="M221" s="11">
        <f>VLOOKUP(B221,RoA!B:O,9,FALSE)</f>
        <v>1.0900000000000001</v>
      </c>
      <c r="N221" s="11">
        <f>VLOOKUP(B221,RoE!B:O,9,FALSE)</f>
        <v>8.5299999999999994</v>
      </c>
      <c r="O221" s="11">
        <f>VLOOKUP(B221,ASSET!B:P,9,FALSE)</f>
        <v>89101000</v>
      </c>
      <c r="P221" s="11">
        <f>VLOOKUP(B221,MCAP!B:P,9,FALSE)</f>
        <v>7794972</v>
      </c>
      <c r="Q221" s="11">
        <f>VLOOKUP(B221,MB!B:O,9,FALSE)</f>
        <v>0.85</v>
      </c>
    </row>
    <row r="222" spans="1:17" x14ac:dyDescent="0.3">
      <c r="A222" s="20" t="s">
        <v>195</v>
      </c>
      <c r="B222" s="20">
        <v>912134</v>
      </c>
      <c r="C222" s="21">
        <f>VLOOKUP(B222,'[2]ESGC PORTFOLIO'!B:M,$C$2,FALSE)</f>
        <v>33.848516949152497</v>
      </c>
      <c r="D222" s="21" t="str">
        <f t="shared" si="9"/>
        <v>C</v>
      </c>
      <c r="E222" s="21">
        <f>VLOOKUP(B222,ESG!A:M,$E$2,FALSE)</f>
        <v>64.307203389830505</v>
      </c>
      <c r="F222" s="11" t="b">
        <f t="shared" si="10"/>
        <v>0</v>
      </c>
      <c r="G222" s="23" t="str">
        <f t="shared" si="11"/>
        <v>B</v>
      </c>
      <c r="H222" s="11">
        <f>VLOOKUP(B222,NI!C:P,9,FALSE)</f>
        <v>1485000</v>
      </c>
      <c r="I222" s="11">
        <f>VLOOKUP(B222,EBITDA!B:O,9,FALSE)</f>
        <v>4392000</v>
      </c>
      <c r="J222" s="11">
        <f>VLOOKUP(B222,EQIT!B:O,9,FALSE)</f>
        <v>4207000</v>
      </c>
      <c r="K222" s="11">
        <f>VLOOKUP(B222,DEBT!B:O,9,FALSE)</f>
        <v>8875000</v>
      </c>
      <c r="L222" s="11">
        <f>VLOOKUP(B222,REV!B:O,9,FALSE)</f>
        <v>96751000</v>
      </c>
      <c r="M222" s="11">
        <f>VLOOKUP(B222,RoA!B:O,9,FALSE)</f>
        <v>7.35</v>
      </c>
      <c r="N222" s="11">
        <f>VLOOKUP(B222,RoE!B:O,9,FALSE)</f>
        <v>36.270000000000003</v>
      </c>
      <c r="O222" s="11">
        <f>VLOOKUP(B222,ASSET!B:P,9,FALSE)</f>
        <v>24652000</v>
      </c>
      <c r="P222" s="11">
        <f>VLOOKUP(B222,MCAP!B:P,9,FALSE)</f>
        <v>13374280</v>
      </c>
      <c r="Q222" s="11">
        <f>VLOOKUP(B222,MB!B:O,9,FALSE)</f>
        <v>3</v>
      </c>
    </row>
    <row r="223" spans="1:17" x14ac:dyDescent="0.3">
      <c r="A223" s="20" t="s">
        <v>198</v>
      </c>
      <c r="B223" s="20">
        <v>152533</v>
      </c>
      <c r="C223" s="21">
        <f>VLOOKUP(B223,'[2]ESGC PORTFOLIO'!B:M,$C$2,FALSE)</f>
        <v>44.1937394913829</v>
      </c>
      <c r="D223" s="21" t="str">
        <f t="shared" si="9"/>
        <v>C</v>
      </c>
      <c r="E223" s="21">
        <f>VLOOKUP(B223,ESG!A:M,$E$2,FALSE)</f>
        <v>65.310555905842705</v>
      </c>
      <c r="F223" s="11" t="b">
        <f t="shared" si="10"/>
        <v>0</v>
      </c>
      <c r="G223" s="23" t="str">
        <f t="shared" si="11"/>
        <v>B</v>
      </c>
      <c r="H223" s="11">
        <f>VLOOKUP(B223,NI!C:P,9,FALSE)</f>
        <v>583100</v>
      </c>
      <c r="I223" s="11">
        <f>VLOOKUP(B223,EBITDA!B:O,9,FALSE)</f>
        <v>1247100</v>
      </c>
      <c r="J223" s="11">
        <f>VLOOKUP(B223,EQIT!B:O,9,FALSE)</f>
        <v>2717400</v>
      </c>
      <c r="K223" s="11">
        <f>VLOOKUP(B223,DEBT!B:O,9,FALSE)</f>
        <v>2655000</v>
      </c>
      <c r="L223" s="11">
        <f>VLOOKUP(B223,REV!B:O,9,FALSE)</f>
        <v>5671400</v>
      </c>
      <c r="M223" s="11">
        <f>VLOOKUP(B223,RoA!B:O,9,FALSE)</f>
        <v>9.99</v>
      </c>
      <c r="N223" s="11">
        <f>VLOOKUP(B223,RoE!B:O,9,FALSE)</f>
        <v>22.34</v>
      </c>
      <c r="O223" s="11">
        <f>VLOOKUP(B223,ASSET!B:P,9,FALSE)</f>
        <v>6795000</v>
      </c>
      <c r="P223" s="11">
        <f>VLOOKUP(B223,MCAP!B:P,9,FALSE)</f>
        <v>8098970</v>
      </c>
      <c r="Q223" s="11">
        <f>VLOOKUP(B223,MB!B:O,9,FALSE)</f>
        <v>3.2</v>
      </c>
    </row>
    <row r="224" spans="1:17" x14ac:dyDescent="0.3">
      <c r="A224" s="20" t="s">
        <v>201</v>
      </c>
      <c r="B224" s="20">
        <v>912402</v>
      </c>
      <c r="C224" s="21">
        <f>VLOOKUP(B224,'[2]ESGC PORTFOLIO'!B:M,$C$2,FALSE)</f>
        <v>40.348824224021499</v>
      </c>
      <c r="D224" s="21" t="str">
        <f t="shared" si="9"/>
        <v>C</v>
      </c>
      <c r="E224" s="21">
        <f>VLOOKUP(B224,ESG!A:M,$E$2,FALSE)</f>
        <v>62.030981781376497</v>
      </c>
      <c r="F224" s="11" t="b">
        <f t="shared" si="10"/>
        <v>0</v>
      </c>
      <c r="G224" s="23" t="str">
        <f t="shared" si="11"/>
        <v>B</v>
      </c>
      <c r="H224" s="11">
        <f>VLOOKUP(B224,NI!C:P,9,FALSE)</f>
        <v>1286000</v>
      </c>
      <c r="I224" s="11">
        <f>VLOOKUP(B224,EBITDA!B:O,9,FALSE)</f>
        <v>1845000</v>
      </c>
      <c r="J224" s="11">
        <f>VLOOKUP(B224,EQIT!B:O,9,FALSE)</f>
        <v>10851000</v>
      </c>
      <c r="K224" s="11">
        <f>VLOOKUP(B224,DEBT!B:O,9,FALSE)</f>
        <v>5639000</v>
      </c>
      <c r="L224" s="11">
        <f>VLOOKUP(B224,REV!B:O,9,FALSE)</f>
        <v>11685000</v>
      </c>
      <c r="M224" s="11">
        <f>VLOOKUP(B224,RoA!B:O,9,FALSE)</f>
        <v>0.71</v>
      </c>
      <c r="N224" s="11">
        <f>VLOOKUP(B224,RoE!B:O,9,FALSE)</f>
        <v>12.51</v>
      </c>
      <c r="O224" s="11">
        <f>VLOOKUP(B224,ASSET!B:P,9,FALSE)</f>
        <v>218869000</v>
      </c>
      <c r="P224" s="11">
        <f>VLOOKUP(B224,MCAP!B:P,9,FALSE)</f>
        <v>7029327</v>
      </c>
      <c r="Q224" s="11">
        <f>VLOOKUP(B224,MB!B:O,9,FALSE)</f>
        <v>0.64</v>
      </c>
    </row>
    <row r="225" spans="1:17" x14ac:dyDescent="0.3">
      <c r="A225" s="20" t="s">
        <v>203</v>
      </c>
      <c r="B225" s="20">
        <v>154423</v>
      </c>
      <c r="C225" s="21">
        <f>VLOOKUP(B225,'[2]ESGC PORTFOLIO'!B:M,$C$2,FALSE)</f>
        <v>41.242894955113101</v>
      </c>
      <c r="D225" s="21" t="str">
        <f t="shared" si="9"/>
        <v>C</v>
      </c>
      <c r="E225" s="21">
        <f>VLOOKUP(B225,ESG!A:M,$E$2,FALSE)</f>
        <v>70.581028005464404</v>
      </c>
      <c r="F225" s="11" t="b">
        <f t="shared" si="10"/>
        <v>0</v>
      </c>
      <c r="G225" s="23" t="str">
        <f t="shared" si="11"/>
        <v>B</v>
      </c>
      <c r="H225" s="11">
        <f>VLOOKUP(B225,NI!C:P,9,FALSE)</f>
        <v>2745000</v>
      </c>
      <c r="I225" s="11">
        <f>VLOOKUP(B225,EBITDA!B:O,9,FALSE)</f>
        <v>5166000</v>
      </c>
      <c r="J225" s="11">
        <f>VLOOKUP(B225,EQIT!B:O,9,FALSE)</f>
        <v>39000</v>
      </c>
      <c r="K225" s="11">
        <f>VLOOKUP(B225,DEBT!B:O,9,FALSE)</f>
        <v>6308000</v>
      </c>
      <c r="L225" s="11">
        <f>VLOOKUP(B225,REV!B:O,9,FALSE)</f>
        <v>47182000</v>
      </c>
      <c r="M225" s="11">
        <f>VLOOKUP(B225,RoA!B:O,9,FALSE)</f>
        <v>8.89</v>
      </c>
      <c r="N225" s="11">
        <f>VLOOKUP(B225,RoE!B:O,9,FALSE)</f>
        <v>527.88</v>
      </c>
      <c r="O225" s="11">
        <f>VLOOKUP(B225,ASSET!B:P,9,FALSE)</f>
        <v>33848000</v>
      </c>
      <c r="P225" s="11">
        <f>VLOOKUP(B225,MCAP!B:P,9,FALSE)</f>
        <v>29625090</v>
      </c>
      <c r="Q225" s="11">
        <f>VLOOKUP(B225,MB!B:O,9,FALSE)</f>
        <v>758.47</v>
      </c>
    </row>
    <row r="226" spans="1:17" x14ac:dyDescent="0.3">
      <c r="A226" s="20" t="s">
        <v>205</v>
      </c>
      <c r="B226" s="20">
        <v>905620</v>
      </c>
      <c r="C226" s="21">
        <f>VLOOKUP(B226,'[2]ESGC PORTFOLIO'!B:M,$C$2,FALSE)</f>
        <v>43.867426272128199</v>
      </c>
      <c r="D226" s="21" t="str">
        <f t="shared" si="9"/>
        <v>C</v>
      </c>
      <c r="E226" s="21">
        <f>VLOOKUP(B226,ESG!A:M,$E$2,FALSE)</f>
        <v>74.989754505040807</v>
      </c>
      <c r="F226" s="11" t="b">
        <f t="shared" si="10"/>
        <v>0</v>
      </c>
      <c r="G226" s="23" t="str">
        <f t="shared" si="11"/>
        <v>B</v>
      </c>
      <c r="H226" s="11">
        <f>VLOOKUP(B226,NI!C:P,9,FALSE)</f>
        <v>1945000</v>
      </c>
      <c r="I226" s="11">
        <f>VLOOKUP(B226,EBITDA!B:O,9,FALSE)</f>
        <v>5192000</v>
      </c>
      <c r="J226" s="11">
        <f>VLOOKUP(B226,EQIT!B:O,9,FALSE)</f>
        <v>23602000</v>
      </c>
      <c r="K226" s="11">
        <f>VLOOKUP(B226,DEBT!B:O,9,FALSE)</f>
        <v>47000</v>
      </c>
      <c r="L226" s="11">
        <f>VLOOKUP(B226,REV!B:O,9,FALSE)</f>
        <v>50521000</v>
      </c>
      <c r="M226" s="11">
        <f>VLOOKUP(B226,RoA!B:O,9,FALSE)</f>
        <v>6.72</v>
      </c>
      <c r="N226" s="11">
        <f>VLOOKUP(B226,RoE!B:O,9,FALSE)</f>
        <v>9.69</v>
      </c>
      <c r="O226" s="11">
        <f>VLOOKUP(B226,ASSET!B:P,9,FALSE)</f>
        <v>32666000</v>
      </c>
      <c r="P226" s="11">
        <f>VLOOKUP(B226,MCAP!B:P,9,FALSE)</f>
        <v>39427200</v>
      </c>
      <c r="Q226" s="11">
        <f>VLOOKUP(B226,MB!B:O,9,FALSE)</f>
        <v>1.45</v>
      </c>
    </row>
    <row r="227" spans="1:17" x14ac:dyDescent="0.3">
      <c r="A227" s="20" t="s">
        <v>208</v>
      </c>
      <c r="B227" s="20">
        <v>546814</v>
      </c>
      <c r="C227" s="21">
        <f>VLOOKUP(B227,'[2]ESGC PORTFOLIO'!B:M,$C$2,FALSE)</f>
        <v>38.648252986940797</v>
      </c>
      <c r="D227" s="21" t="str">
        <f t="shared" si="9"/>
        <v>C</v>
      </c>
      <c r="E227" s="21">
        <f>VLOOKUP(B227,ESG!A:M,$E$2,FALSE)</f>
        <v>65.432099194220598</v>
      </c>
      <c r="F227" s="11" t="b">
        <f t="shared" si="10"/>
        <v>0</v>
      </c>
      <c r="G227" s="23" t="str">
        <f t="shared" si="11"/>
        <v>B</v>
      </c>
      <c r="H227" s="11">
        <f>VLOOKUP(B227,NI!C:P,9,FALSE)</f>
        <v>1335000</v>
      </c>
      <c r="I227" s="11">
        <f>VLOOKUP(B227,EBITDA!B:O,9,FALSE)</f>
        <v>3576000</v>
      </c>
      <c r="J227" s="11">
        <f>VLOOKUP(B227,EQIT!B:O,9,FALSE)</f>
        <v>6051000</v>
      </c>
      <c r="K227" s="11">
        <f>VLOOKUP(B227,DEBT!B:O,9,FALSE)</f>
        <v>6930000</v>
      </c>
      <c r="L227" s="11">
        <f>VLOOKUP(B227,REV!B:O,9,FALSE)</f>
        <v>27686000</v>
      </c>
      <c r="M227" s="11">
        <f>VLOOKUP(B227,RoA!B:O,9,FALSE)</f>
        <v>7.48</v>
      </c>
      <c r="N227" s="11">
        <f>VLOOKUP(B227,RoE!B:O,9,FALSE)</f>
        <v>22.28</v>
      </c>
      <c r="O227" s="11">
        <f>VLOOKUP(B227,ASSET!B:P,9,FALSE)</f>
        <v>20991000</v>
      </c>
      <c r="P227" s="11">
        <f>VLOOKUP(B227,MCAP!B:P,9,FALSE)</f>
        <v>15128054</v>
      </c>
      <c r="Q227" s="11">
        <f>VLOOKUP(B227,MB!B:O,9,FALSE)</f>
        <v>2.57</v>
      </c>
    </row>
    <row r="228" spans="1:17" x14ac:dyDescent="0.3">
      <c r="A228" s="20" t="s">
        <v>210</v>
      </c>
      <c r="B228" s="20">
        <v>904780</v>
      </c>
      <c r="C228" s="21">
        <f>VLOOKUP(B228,'[2]ESGC PORTFOLIO'!B:M,$C$2,FALSE)</f>
        <v>39.5307591938057</v>
      </c>
      <c r="D228" s="21" t="str">
        <f t="shared" si="9"/>
        <v>C</v>
      </c>
      <c r="E228" s="21">
        <f>VLOOKUP(B228,ESG!A:M,$E$2,FALSE)</f>
        <v>60.940713018483798</v>
      </c>
      <c r="F228" s="11" t="b">
        <f t="shared" si="10"/>
        <v>0</v>
      </c>
      <c r="G228" s="23" t="str">
        <f t="shared" si="11"/>
        <v>B</v>
      </c>
      <c r="H228" s="11">
        <f>VLOOKUP(B228,NI!C:P,9,FALSE)</f>
        <v>1174000</v>
      </c>
      <c r="I228" s="11">
        <f>VLOOKUP(B228,EBITDA!B:O,9,FALSE)</f>
        <v>2226000</v>
      </c>
      <c r="J228" s="11">
        <f>VLOOKUP(B228,EQIT!B:O,9,FALSE)</f>
        <v>6542000</v>
      </c>
      <c r="K228" s="11">
        <f>VLOOKUP(B228,DEBT!B:O,9,FALSE)</f>
        <v>2918000</v>
      </c>
      <c r="L228" s="11">
        <f>VLOOKUP(B228,REV!B:O,9,FALSE)</f>
        <v>11924000</v>
      </c>
      <c r="M228" s="11">
        <f>VLOOKUP(B228,RoA!B:O,9,FALSE)</f>
        <v>8.81</v>
      </c>
      <c r="N228" s="11">
        <f>VLOOKUP(B228,RoE!B:O,9,FALSE)</f>
        <v>18.899999999999999</v>
      </c>
      <c r="O228" s="11">
        <f>VLOOKUP(B228,ASSET!B:P,9,FALSE)</f>
        <v>15065000</v>
      </c>
      <c r="P228" s="11">
        <f>VLOOKUP(B228,MCAP!B:P,9,FALSE)</f>
        <v>18803656</v>
      </c>
      <c r="Q228" s="11">
        <f>VLOOKUP(B228,MB!B:O,9,FALSE)</f>
        <v>2.86</v>
      </c>
    </row>
    <row r="229" spans="1:17" x14ac:dyDescent="0.3">
      <c r="A229" s="20" t="s">
        <v>218</v>
      </c>
      <c r="B229" s="20">
        <v>905019</v>
      </c>
      <c r="C229" s="21">
        <f>VLOOKUP(B229,'[2]ESGC PORTFOLIO'!B:M,$C$2,FALSE)</f>
        <v>38.156654713114698</v>
      </c>
      <c r="D229" s="21" t="str">
        <f t="shared" si="9"/>
        <v>C</v>
      </c>
      <c r="E229" s="21">
        <f>VLOOKUP(B229,ESG!A:M,$E$2,FALSE)</f>
        <v>72.979976092896095</v>
      </c>
      <c r="F229" s="11" t="b">
        <f t="shared" si="10"/>
        <v>0</v>
      </c>
      <c r="G229" s="23" t="str">
        <f t="shared" si="11"/>
        <v>B</v>
      </c>
      <c r="H229" s="11">
        <f>VLOOKUP(B229,NI!C:P,9,FALSE)</f>
        <v>6165000</v>
      </c>
      <c r="I229" s="11">
        <f>VLOOKUP(B229,EBITDA!B:O,9,FALSE)</f>
        <v>15789000</v>
      </c>
      <c r="J229" s="11">
        <f>VLOOKUP(B229,EQIT!B:O,9,FALSE)</f>
        <v>53020000</v>
      </c>
      <c r="K229" s="11">
        <f>VLOOKUP(B229,DEBT!B:O,9,FALSE)</f>
        <v>20569000</v>
      </c>
      <c r="L229" s="11">
        <f>VLOOKUP(B229,REV!B:O,9,FALSE)</f>
        <v>47347000</v>
      </c>
      <c r="M229" s="11">
        <f>VLOOKUP(B229,RoA!B:O,9,FALSE)</f>
        <v>6.31</v>
      </c>
      <c r="N229" s="11">
        <f>VLOOKUP(B229,RoE!B:O,9,FALSE)</f>
        <v>11.47</v>
      </c>
      <c r="O229" s="11">
        <f>VLOOKUP(B229,ASSET!B:P,9,FALSE)</f>
        <v>105605000</v>
      </c>
      <c r="P229" s="11">
        <f>VLOOKUP(B229,MCAP!B:P,9,FALSE)</f>
        <v>123910449</v>
      </c>
      <c r="Q229" s="11">
        <f>VLOOKUP(B229,MB!B:O,9,FALSE)</f>
        <v>2.58</v>
      </c>
    </row>
    <row r="230" spans="1:17" x14ac:dyDescent="0.3">
      <c r="A230" s="20" t="s">
        <v>219</v>
      </c>
      <c r="B230" s="20">
        <v>286738</v>
      </c>
      <c r="C230" s="21">
        <f>VLOOKUP(B230,'[2]ESGC PORTFOLIO'!B:M,$C$2,FALSE)</f>
        <v>44.672736274617598</v>
      </c>
      <c r="D230" s="21" t="str">
        <f t="shared" si="9"/>
        <v>C</v>
      </c>
      <c r="E230" s="21">
        <f>VLOOKUP(B230,ESG!A:M,$E$2,FALSE)</f>
        <v>71.224667180107801</v>
      </c>
      <c r="F230" s="11" t="b">
        <f t="shared" si="10"/>
        <v>0</v>
      </c>
      <c r="G230" s="23" t="str">
        <f t="shared" si="11"/>
        <v>B</v>
      </c>
      <c r="H230" s="11">
        <f>VLOOKUP(B230,NI!C:P,9,FALSE)</f>
        <v>1202000</v>
      </c>
      <c r="I230" s="11">
        <f>VLOOKUP(B230,EBITDA!B:O,9,FALSE)</f>
        <v>2530000</v>
      </c>
      <c r="J230" s="11">
        <f>VLOOKUP(B230,EQIT!B:O,9,FALSE)</f>
        <v>47934000</v>
      </c>
      <c r="K230" s="11">
        <f>VLOOKUP(B230,DEBT!B:O,9,FALSE)</f>
        <v>26550000</v>
      </c>
      <c r="L230" s="11">
        <f>VLOOKUP(B230,REV!B:O,9,FALSE)</f>
        <v>67603000</v>
      </c>
      <c r="M230" s="11">
        <f>VLOOKUP(B230,RoA!B:O,9,FALSE)</f>
        <v>0.27</v>
      </c>
      <c r="N230" s="11">
        <f>VLOOKUP(B230,RoE!B:O,9,FALSE)</f>
        <v>2.54</v>
      </c>
      <c r="O230" s="11">
        <f>VLOOKUP(B230,ASSET!B:P,9,FALSE)</f>
        <v>836781000</v>
      </c>
      <c r="P230" s="11">
        <f>VLOOKUP(B230,MCAP!B:P,9,FALSE)</f>
        <v>35960161</v>
      </c>
      <c r="Q230" s="11">
        <f>VLOOKUP(B230,MB!B:O,9,FALSE)</f>
        <v>0.77</v>
      </c>
    </row>
    <row r="231" spans="1:17" x14ac:dyDescent="0.3">
      <c r="A231" s="20" t="s">
        <v>222</v>
      </c>
      <c r="B231" s="20">
        <v>999506</v>
      </c>
      <c r="C231" s="21">
        <f>VLOOKUP(B231,'[2]ESGC PORTFOLIO'!B:M,$C$2,FALSE)</f>
        <v>33.738529014844801</v>
      </c>
      <c r="D231" s="21" t="str">
        <f t="shared" si="9"/>
        <v>C</v>
      </c>
      <c r="E231" s="21">
        <f>VLOOKUP(B231,ESG!A:M,$E$2,FALSE)</f>
        <v>52.893724696356202</v>
      </c>
      <c r="F231" s="11" t="b">
        <f t="shared" si="10"/>
        <v>0</v>
      </c>
      <c r="G231" s="23" t="str">
        <f t="shared" si="11"/>
        <v>B</v>
      </c>
      <c r="H231" s="11">
        <f>VLOOKUP(B231,NI!C:P,9,FALSE)</f>
        <v>-1032000</v>
      </c>
      <c r="I231" s="11">
        <f>VLOOKUP(B231,EBITDA!B:O,9,FALSE)</f>
        <v>1531000</v>
      </c>
      <c r="J231" s="11">
        <f>VLOOKUP(B231,EQIT!B:O,9,FALSE)</f>
        <v>7700000</v>
      </c>
      <c r="K231" s="11">
        <f>VLOOKUP(B231,DEBT!B:O,9,FALSE)</f>
        <v>3262000</v>
      </c>
      <c r="L231" s="11">
        <f>VLOOKUP(B231,REV!B:O,9,FALSE)</f>
        <v>8234000</v>
      </c>
      <c r="M231" s="11">
        <f>VLOOKUP(B231,RoA!B:O,9,FALSE)</f>
        <v>-6.32</v>
      </c>
      <c r="N231" s="11">
        <f>VLOOKUP(B231,RoE!B:O,9,FALSE)</f>
        <v>-12.76</v>
      </c>
      <c r="O231" s="11">
        <f>VLOOKUP(B231,ASSET!B:P,9,FALSE)</f>
        <v>14281000</v>
      </c>
      <c r="P231" s="11">
        <f>VLOOKUP(B231,MCAP!B:P,9,FALSE)</f>
        <v>6452218</v>
      </c>
      <c r="Q231" s="11">
        <f>VLOOKUP(B231,MB!B:O,9,FALSE)</f>
        <v>0.72</v>
      </c>
    </row>
    <row r="232" spans="1:17" x14ac:dyDescent="0.3">
      <c r="A232" s="20" t="s">
        <v>224</v>
      </c>
      <c r="B232" s="20">
        <v>325475</v>
      </c>
      <c r="C232" s="21">
        <f>VLOOKUP(B232,'[2]ESGC PORTFOLIO'!B:M,$C$2,FALSE)</f>
        <v>36.4694285977181</v>
      </c>
      <c r="D232" s="21" t="str">
        <f t="shared" si="9"/>
        <v>C</v>
      </c>
      <c r="E232" s="21">
        <f>VLOOKUP(B232,ESG!A:M,$E$2,FALSE)</f>
        <v>59.302493559072502</v>
      </c>
      <c r="F232" s="11" t="b">
        <f t="shared" si="10"/>
        <v>0</v>
      </c>
      <c r="G232" s="23" t="str">
        <f t="shared" si="11"/>
        <v>B</v>
      </c>
      <c r="H232" s="11">
        <f>VLOOKUP(B232,NI!C:P,9,FALSE)</f>
        <v>250258</v>
      </c>
      <c r="I232" s="11">
        <f>VLOOKUP(B232,EBITDA!B:O,9,FALSE)</f>
        <v>711524</v>
      </c>
      <c r="J232" s="11">
        <f>VLOOKUP(B232,EQIT!B:O,9,FALSE)</f>
        <v>3719617</v>
      </c>
      <c r="K232" s="11">
        <f>VLOOKUP(B232,DEBT!B:O,9,FALSE)</f>
        <v>1382942</v>
      </c>
      <c r="L232" s="11">
        <f>VLOOKUP(B232,REV!B:O,9,FALSE)</f>
        <v>5787980</v>
      </c>
      <c r="M232" s="11">
        <f>VLOOKUP(B232,RoA!B:O,9,FALSE)</f>
        <v>4.82</v>
      </c>
      <c r="N232" s="11">
        <f>VLOOKUP(B232,RoE!B:O,9,FALSE)</f>
        <v>7.01</v>
      </c>
      <c r="O232" s="11">
        <f>VLOOKUP(B232,ASSET!B:P,9,FALSE)</f>
        <v>6182468</v>
      </c>
      <c r="P232" s="11">
        <f>VLOOKUP(B232,MCAP!B:P,9,FALSE)</f>
        <v>6256272</v>
      </c>
      <c r="Q232" s="11">
        <f>VLOOKUP(B232,MB!B:O,9,FALSE)</f>
        <v>1.48</v>
      </c>
    </row>
    <row r="233" spans="1:17" x14ac:dyDescent="0.3">
      <c r="A233" s="20" t="s">
        <v>227</v>
      </c>
      <c r="B233" s="20">
        <v>683118</v>
      </c>
      <c r="C233" s="21">
        <f>VLOOKUP(B233,'[2]ESGC PORTFOLIO'!B:M,$C$2,FALSE)</f>
        <v>34.4538706077646</v>
      </c>
      <c r="D233" s="21" t="str">
        <f t="shared" si="9"/>
        <v>C</v>
      </c>
      <c r="E233" s="21">
        <f>VLOOKUP(B233,ESG!A:M,$E$2,FALSE)</f>
        <v>54.566655944211398</v>
      </c>
      <c r="F233" s="11" t="b">
        <f t="shared" si="10"/>
        <v>0</v>
      </c>
      <c r="G233" s="23" t="str">
        <f t="shared" si="11"/>
        <v>B</v>
      </c>
      <c r="H233" s="11">
        <f>VLOOKUP(B233,NI!C:P,9,FALSE)</f>
        <v>690000</v>
      </c>
      <c r="I233" s="11">
        <f>VLOOKUP(B233,EBITDA!B:O,9,FALSE)</f>
        <v>1186500</v>
      </c>
      <c r="J233" s="11">
        <f>VLOOKUP(B233,EQIT!B:O,9,FALSE)</f>
        <v>385200</v>
      </c>
      <c r="K233" s="11">
        <f>VLOOKUP(B233,DEBT!B:O,9,FALSE)</f>
        <v>1671200</v>
      </c>
      <c r="L233" s="11">
        <f>VLOOKUP(B233,REV!B:O,9,FALSE)</f>
        <v>2730300</v>
      </c>
      <c r="M233" s="11">
        <f>VLOOKUP(B233,RoA!B:O,9,FALSE)</f>
        <v>22.63</v>
      </c>
      <c r="N233" s="11">
        <f>VLOOKUP(B233,RoE!B:O,9,FALSE)</f>
        <v>638.29999999999995</v>
      </c>
      <c r="O233" s="11">
        <f>VLOOKUP(B233,ASSET!B:P,9,FALSE)</f>
        <v>3792400</v>
      </c>
      <c r="P233" s="11">
        <f>VLOOKUP(B233,MCAP!B:P,9,FALSE)</f>
        <v>11234042</v>
      </c>
      <c r="Q233" s="11">
        <f>VLOOKUP(B233,MB!B:O,9,FALSE)</f>
        <v>26.19</v>
      </c>
    </row>
    <row r="234" spans="1:17" x14ac:dyDescent="0.3">
      <c r="A234" s="20" t="s">
        <v>237</v>
      </c>
      <c r="B234" s="20">
        <v>993249</v>
      </c>
      <c r="C234" s="21">
        <f>VLOOKUP(B234,'[2]ESGC PORTFOLIO'!B:M,$C$2,FALSE)</f>
        <v>39.632416635618398</v>
      </c>
      <c r="D234" s="21" t="str">
        <f t="shared" si="9"/>
        <v>C</v>
      </c>
      <c r="E234" s="21">
        <f>VLOOKUP(B234,ESG!A:M,$E$2,FALSE)</f>
        <v>74.719378725782406</v>
      </c>
      <c r="F234" s="11" t="b">
        <f t="shared" si="10"/>
        <v>0</v>
      </c>
      <c r="G234" s="23" t="str">
        <f t="shared" si="11"/>
        <v>B</v>
      </c>
      <c r="H234" s="11">
        <f>VLOOKUP(B234,NI!C:P,9,FALSE)</f>
        <v>2223000</v>
      </c>
      <c r="I234" s="11">
        <f>VLOOKUP(B234,EBITDA!B:O,9,FALSE)</f>
        <v>3417000</v>
      </c>
      <c r="J234" s="11">
        <f>VLOOKUP(B234,EQIT!B:O,9,FALSE)</f>
        <v>10381000</v>
      </c>
      <c r="K234" s="11">
        <f>VLOOKUP(B234,DEBT!B:O,9,FALSE)</f>
        <v>385000</v>
      </c>
      <c r="L234" s="11">
        <f>VLOOKUP(B234,REV!B:O,9,FALSE)</f>
        <v>24123000</v>
      </c>
      <c r="M234" s="11">
        <f>VLOOKUP(B234,RoA!B:O,9,FALSE)</f>
        <v>15.36</v>
      </c>
      <c r="N234" s="11">
        <f>VLOOKUP(B234,RoE!B:O,9,FALSE)</f>
        <v>21.98</v>
      </c>
      <c r="O234" s="11">
        <f>VLOOKUP(B234,ASSET!B:P,9,FALSE)</f>
        <v>14843000</v>
      </c>
      <c r="P234" s="11">
        <f>VLOOKUP(B234,MCAP!B:P,9,FALSE)</f>
        <v>47265600</v>
      </c>
      <c r="Q234" s="11">
        <f>VLOOKUP(B234,MB!B:O,9,FALSE)</f>
        <v>3.9</v>
      </c>
    </row>
    <row r="235" spans="1:17" x14ac:dyDescent="0.3">
      <c r="A235" s="20" t="s">
        <v>241</v>
      </c>
      <c r="B235" s="20">
        <v>901899</v>
      </c>
      <c r="C235" s="21">
        <f>VLOOKUP(B235,'[2]ESGC PORTFOLIO'!B:M,$C$2,FALSE)</f>
        <v>36.132097464657797</v>
      </c>
      <c r="D235" s="21" t="str">
        <f t="shared" si="9"/>
        <v>C</v>
      </c>
      <c r="E235" s="21">
        <f>VLOOKUP(B235,ESG!A:M,$E$2,FALSE)</f>
        <v>71.444522798168094</v>
      </c>
      <c r="F235" s="11" t="b">
        <f t="shared" si="10"/>
        <v>0</v>
      </c>
      <c r="G235" s="23" t="str">
        <f t="shared" si="11"/>
        <v>B</v>
      </c>
      <c r="H235" s="11">
        <f>VLOOKUP(B235,NI!C:P,9,FALSE)</f>
        <v>1740000</v>
      </c>
      <c r="I235" s="11">
        <f>VLOOKUP(B235,EBITDA!B:O,9,FALSE)</f>
        <v>4150000</v>
      </c>
      <c r="J235" s="11">
        <f>VLOOKUP(B235,EQIT!B:O,9,FALSE)</f>
        <v>9760000</v>
      </c>
      <c r="K235" s="11">
        <f>VLOOKUP(B235,DEBT!B:O,9,FALSE)</f>
        <v>8682000</v>
      </c>
      <c r="L235" s="11">
        <f>VLOOKUP(B235,REV!B:O,9,FALSE)</f>
        <v>11040000</v>
      </c>
      <c r="M235" s="11">
        <f>VLOOKUP(B235,RoA!B:O,9,FALSE)</f>
        <v>7.02</v>
      </c>
      <c r="N235" s="11">
        <f>VLOOKUP(B235,RoE!B:O,9,FALSE)</f>
        <v>17.690000000000001</v>
      </c>
      <c r="O235" s="11">
        <f>VLOOKUP(B235,ASSET!B:P,9,FALSE)</f>
        <v>30342000</v>
      </c>
      <c r="P235" s="11">
        <f>VLOOKUP(B235,MCAP!B:P,9,FALSE)</f>
        <v>18163236</v>
      </c>
      <c r="Q235" s="11">
        <f>VLOOKUP(B235,MB!B:O,9,FALSE)</f>
        <v>2.16</v>
      </c>
    </row>
    <row r="236" spans="1:17" x14ac:dyDescent="0.3">
      <c r="A236" s="20" t="s">
        <v>242</v>
      </c>
      <c r="B236" s="20">
        <v>905861</v>
      </c>
      <c r="C236" s="21">
        <f>VLOOKUP(B236,'[2]ESGC PORTFOLIO'!B:M,$C$2,FALSE)</f>
        <v>43.873270171258604</v>
      </c>
      <c r="D236" s="21" t="str">
        <f t="shared" si="9"/>
        <v>C</v>
      </c>
      <c r="E236" s="21">
        <f>VLOOKUP(B236,ESG!A:M,$E$2,FALSE)</f>
        <v>74.914681935437599</v>
      </c>
      <c r="F236" s="11" t="b">
        <f t="shared" si="10"/>
        <v>0</v>
      </c>
      <c r="G236" s="23" t="str">
        <f t="shared" si="11"/>
        <v>B</v>
      </c>
      <c r="H236" s="11">
        <f>VLOOKUP(B236,NI!C:P,9,FALSE)</f>
        <v>677300</v>
      </c>
      <c r="I236" s="11">
        <f>VLOOKUP(B236,EBITDA!B:O,9,FALSE)</f>
        <v>1219700</v>
      </c>
      <c r="J236" s="11">
        <f>VLOOKUP(B236,EQIT!B:O,9,FALSE)</f>
        <v>7527000</v>
      </c>
      <c r="K236" s="11">
        <f>VLOOKUP(B236,DEBT!B:O,9,FALSE)</f>
        <v>6008200</v>
      </c>
      <c r="L236" s="11">
        <f>VLOOKUP(B236,REV!B:O,9,FALSE)</f>
        <v>4188100</v>
      </c>
      <c r="M236" s="11">
        <f>VLOOKUP(B236,RoA!B:O,9,FALSE)</f>
        <v>0.78</v>
      </c>
      <c r="N236" s="11">
        <f>VLOOKUP(B236,RoE!B:O,9,FALSE)</f>
        <v>9.25</v>
      </c>
      <c r="O236" s="11">
        <f>VLOOKUP(B236,ASSET!B:P,9,FALSE)</f>
        <v>97463800</v>
      </c>
      <c r="P236" s="11">
        <f>VLOOKUP(B236,MCAP!B:P,9,FALSE)</f>
        <v>11983976</v>
      </c>
      <c r="Q236" s="11">
        <f>VLOOKUP(B236,MB!B:O,9,FALSE)</f>
        <v>1.53</v>
      </c>
    </row>
    <row r="237" spans="1:17" x14ac:dyDescent="0.3">
      <c r="A237" s="20" t="s">
        <v>244</v>
      </c>
      <c r="B237" s="20">
        <v>921482</v>
      </c>
      <c r="C237" s="21">
        <f>VLOOKUP(B237,'[2]ESGC PORTFOLIO'!B:M,$C$2,FALSE)</f>
        <v>36.778431468724499</v>
      </c>
      <c r="D237" s="21" t="str">
        <f t="shared" si="9"/>
        <v>C</v>
      </c>
      <c r="E237" s="21">
        <f>VLOOKUP(B237,ESG!A:M,$E$2,FALSE)</f>
        <v>59.549770738867501</v>
      </c>
      <c r="F237" s="11" t="b">
        <f t="shared" si="10"/>
        <v>0</v>
      </c>
      <c r="G237" s="23" t="str">
        <f t="shared" si="11"/>
        <v>B</v>
      </c>
      <c r="H237" s="11">
        <f>VLOOKUP(B237,NI!C:P,9,FALSE)</f>
        <v>502906</v>
      </c>
      <c r="I237" s="11">
        <f>VLOOKUP(B237,EBITDA!B:O,9,FALSE)</f>
        <v>1646787</v>
      </c>
      <c r="J237" s="11">
        <f>VLOOKUP(B237,EQIT!B:O,9,FALSE)</f>
        <v>7641571</v>
      </c>
      <c r="K237" s="11">
        <f>VLOOKUP(B237,DEBT!B:O,9,FALSE)</f>
        <v>3713912</v>
      </c>
      <c r="L237" s="11">
        <f>VLOOKUP(B237,REV!B:O,9,FALSE)</f>
        <v>19429273</v>
      </c>
      <c r="M237" s="11">
        <f>VLOOKUP(B237,RoA!B:O,9,FALSE)</f>
        <v>4.29</v>
      </c>
      <c r="N237" s="11">
        <f>VLOOKUP(B237,RoE!B:O,9,FALSE)</f>
        <v>6.65</v>
      </c>
      <c r="O237" s="11">
        <f>VLOOKUP(B237,ASSET!B:P,9,FALSE)</f>
        <v>14152059</v>
      </c>
      <c r="P237" s="11">
        <f>VLOOKUP(B237,MCAP!B:P,9,FALSE)</f>
        <v>13710335</v>
      </c>
      <c r="Q237" s="11">
        <f>VLOOKUP(B237,MB!B:O,9,FALSE)</f>
        <v>1.65</v>
      </c>
    </row>
    <row r="238" spans="1:17" x14ac:dyDescent="0.3">
      <c r="A238" s="20" t="s">
        <v>245</v>
      </c>
      <c r="B238" s="20">
        <v>694405</v>
      </c>
      <c r="C238" s="21">
        <f>VLOOKUP(B238,'[2]ESGC PORTFOLIO'!B:M,$C$2,FALSE)</f>
        <v>36.894183324898698</v>
      </c>
      <c r="D238" s="21" t="str">
        <f t="shared" si="9"/>
        <v>C</v>
      </c>
      <c r="E238" s="21">
        <f>VLOOKUP(B238,ESG!A:M,$E$2,FALSE)</f>
        <v>72.225866649797496</v>
      </c>
      <c r="F238" s="11" t="b">
        <f t="shared" si="10"/>
        <v>0</v>
      </c>
      <c r="G238" s="23" t="str">
        <f t="shared" si="11"/>
        <v>B</v>
      </c>
      <c r="H238" s="11">
        <f>VLOOKUP(B238,NI!C:P,9,FALSE)</f>
        <v>562536</v>
      </c>
      <c r="I238" s="11">
        <f>VLOOKUP(B238,EBITDA!B:O,9,FALSE)</f>
        <v>891568</v>
      </c>
      <c r="J238" s="11">
        <f>VLOOKUP(B238,EQIT!B:O,9,FALSE)</f>
        <v>4827703</v>
      </c>
      <c r="K238" s="11">
        <f>VLOOKUP(B238,DEBT!B:O,9,FALSE)</f>
        <v>21406</v>
      </c>
      <c r="L238" s="11">
        <f>VLOOKUP(B238,REV!B:O,9,FALSE)</f>
        <v>4280159</v>
      </c>
      <c r="M238" s="11">
        <f>VLOOKUP(B238,RoA!B:O,9,FALSE)</f>
        <v>9.4499999999999993</v>
      </c>
      <c r="N238" s="11">
        <f>VLOOKUP(B238,RoE!B:O,9,FALSE)</f>
        <v>12.54</v>
      </c>
      <c r="O238" s="11">
        <f>VLOOKUP(B238,ASSET!B:P,9,FALSE)</f>
        <v>6408718</v>
      </c>
      <c r="P238" s="11">
        <f>VLOOKUP(B238,MCAP!B:P,9,FALSE)</f>
        <v>7561430</v>
      </c>
      <c r="Q238" s="11">
        <f>VLOOKUP(B238,MB!B:O,9,FALSE)</f>
        <v>1.75</v>
      </c>
    </row>
    <row r="239" spans="1:17" x14ac:dyDescent="0.3">
      <c r="A239" s="20" t="s">
        <v>246</v>
      </c>
      <c r="B239" s="20">
        <v>905102</v>
      </c>
      <c r="C239" s="21">
        <f>VLOOKUP(B239,'[2]ESGC PORTFOLIO'!B:M,$C$2,FALSE)</f>
        <v>38.112210959373101</v>
      </c>
      <c r="D239" s="21" t="str">
        <f t="shared" si="9"/>
        <v>C</v>
      </c>
      <c r="E239" s="21">
        <f>VLOOKUP(B239,ESG!A:M,$E$2,FALSE)</f>
        <v>66.274173162527404</v>
      </c>
      <c r="F239" s="11" t="b">
        <f t="shared" si="10"/>
        <v>0</v>
      </c>
      <c r="G239" s="23" t="str">
        <f t="shared" si="11"/>
        <v>B</v>
      </c>
      <c r="H239" s="11">
        <f>VLOOKUP(B239,NI!C:P,9,FALSE)</f>
        <v>4590000</v>
      </c>
      <c r="I239" s="11">
        <f>VLOOKUP(B239,EBITDA!B:O,9,FALSE)</f>
        <v>12031000</v>
      </c>
      <c r="J239" s="11">
        <f>VLOOKUP(B239,EQIT!B:O,9,FALSE)</f>
        <v>40016000</v>
      </c>
      <c r="K239" s="11">
        <f>VLOOKUP(B239,DEBT!B:O,9,FALSE)</f>
        <v>7623000</v>
      </c>
      <c r="L239" s="11">
        <f>VLOOKUP(B239,REV!B:O,9,FALSE)</f>
        <v>24123000</v>
      </c>
      <c r="M239" s="11">
        <f>VLOOKUP(B239,RoA!B:O,9,FALSE)</f>
        <v>7.52</v>
      </c>
      <c r="N239" s="11">
        <f>VLOOKUP(B239,RoE!B:O,9,FALSE)</f>
        <v>11.82</v>
      </c>
      <c r="O239" s="11">
        <f>VLOOKUP(B239,ASSET!B:P,9,FALSE)</f>
        <v>64210000</v>
      </c>
      <c r="P239" s="11">
        <f>VLOOKUP(B239,MCAP!B:P,9,FALSE)</f>
        <v>61710447</v>
      </c>
      <c r="Q239" s="11">
        <f>VLOOKUP(B239,MB!B:O,9,FALSE)</f>
        <v>1.77</v>
      </c>
    </row>
    <row r="240" spans="1:17" x14ac:dyDescent="0.3">
      <c r="A240" s="20" t="s">
        <v>247</v>
      </c>
      <c r="B240" s="20">
        <v>932913</v>
      </c>
      <c r="C240" s="21">
        <f>VLOOKUP(B240,'[2]ESGC PORTFOLIO'!B:M,$C$2,FALSE)</f>
        <v>34.995129048582903</v>
      </c>
      <c r="D240" s="21" t="str">
        <f t="shared" si="9"/>
        <v>C</v>
      </c>
      <c r="E240" s="21">
        <f>VLOOKUP(B240,ESG!A:M,$E$2,FALSE)</f>
        <v>60.3748734817813</v>
      </c>
      <c r="F240" s="11" t="b">
        <f t="shared" si="10"/>
        <v>0</v>
      </c>
      <c r="G240" s="23" t="str">
        <f t="shared" si="11"/>
        <v>B</v>
      </c>
      <c r="H240" s="11">
        <f>VLOOKUP(B240,NI!C:P,9,FALSE)</f>
        <v>975800</v>
      </c>
      <c r="I240" s="11">
        <f>VLOOKUP(B240,EBITDA!B:O,9,FALSE)</f>
        <v>2122000</v>
      </c>
      <c r="J240" s="11">
        <f>VLOOKUP(B240,EQIT!B:O,9,FALSE)</f>
        <v>3460800</v>
      </c>
      <c r="K240" s="11">
        <f>VLOOKUP(B240,DEBT!B:O,9,FALSE)</f>
        <v>4455300</v>
      </c>
      <c r="L240" s="11">
        <f>VLOOKUP(B240,REV!B:O,9,FALSE)</f>
        <v>14219400</v>
      </c>
      <c r="M240" s="11">
        <f>VLOOKUP(B240,RoA!B:O,9,FALSE)</f>
        <v>5.12</v>
      </c>
      <c r="N240" s="11">
        <f>VLOOKUP(B240,RoE!B:O,9,FALSE)</f>
        <v>28.02</v>
      </c>
      <c r="O240" s="11">
        <f>VLOOKUP(B240,ASSET!B:P,9,FALSE)</f>
        <v>22151900</v>
      </c>
      <c r="P240" s="11">
        <f>VLOOKUP(B240,MCAP!B:P,9,FALSE)</f>
        <v>13089520</v>
      </c>
      <c r="Q240" s="11">
        <f>VLOOKUP(B240,MB!B:O,9,FALSE)</f>
        <v>4.08</v>
      </c>
    </row>
    <row r="241" spans="1:17" x14ac:dyDescent="0.3">
      <c r="A241" s="20" t="s">
        <v>248</v>
      </c>
      <c r="B241" s="20">
        <v>719618</v>
      </c>
      <c r="C241" s="21">
        <f>VLOOKUP(B241,'[2]ESGC PORTFOLIO'!B:M,$C$2,FALSE)</f>
        <v>40.363744241239601</v>
      </c>
      <c r="D241" s="21" t="str">
        <f t="shared" si="9"/>
        <v>C</v>
      </c>
      <c r="E241" s="21">
        <f>VLOOKUP(B241,ESG!A:M,$E$2,FALSE)</f>
        <v>72.968867792824199</v>
      </c>
      <c r="F241" s="11" t="b">
        <f t="shared" si="10"/>
        <v>0</v>
      </c>
      <c r="G241" s="23" t="str">
        <f t="shared" si="11"/>
        <v>B</v>
      </c>
      <c r="H241" s="11">
        <f>VLOOKUP(B241,NI!C:P,9,FALSE)</f>
        <v>9981000</v>
      </c>
      <c r="I241" s="11">
        <f>VLOOKUP(B241,EBITDA!B:O,9,FALSE)</f>
        <v>16763000</v>
      </c>
      <c r="J241" s="11">
        <f>VLOOKUP(B241,EQIT!B:O,9,FALSE)</f>
        <v>43688000</v>
      </c>
      <c r="K241" s="11">
        <f>VLOOKUP(B241,DEBT!B:O,9,FALSE)</f>
        <v>16474000</v>
      </c>
      <c r="L241" s="11">
        <f>VLOOKUP(B241,REV!B:O,9,FALSE)</f>
        <v>37121000</v>
      </c>
      <c r="M241" s="11">
        <f>VLOOKUP(B241,RoA!B:O,9,FALSE)</f>
        <v>13.95</v>
      </c>
      <c r="N241" s="11">
        <f>VLOOKUP(B241,RoE!B:O,9,FALSE)</f>
        <v>23.92</v>
      </c>
      <c r="O241" s="11">
        <f>VLOOKUP(B241,ASSET!B:P,9,FALSE)</f>
        <v>77732000</v>
      </c>
      <c r="P241" s="11">
        <f>VLOOKUP(B241,MCAP!B:P,9,FALSE)</f>
        <v>163434600</v>
      </c>
      <c r="Q241" s="11">
        <f>VLOOKUP(B241,MB!B:O,9,FALSE)</f>
        <v>3.48</v>
      </c>
    </row>
    <row r="242" spans="1:17" x14ac:dyDescent="0.3">
      <c r="A242" s="20" t="s">
        <v>260</v>
      </c>
      <c r="B242" s="20">
        <v>901897</v>
      </c>
      <c r="C242" s="21">
        <f>VLOOKUP(B242,'[2]ESGC PORTFOLIO'!B:M,$C$2,FALSE)</f>
        <v>35.4808046973518</v>
      </c>
      <c r="D242" s="21" t="str">
        <f t="shared" si="9"/>
        <v>C</v>
      </c>
      <c r="E242" s="21">
        <f>VLOOKUP(B242,ESG!A:M,$E$2,FALSE)</f>
        <v>66.346224779319002</v>
      </c>
      <c r="F242" s="11" t="b">
        <f t="shared" si="10"/>
        <v>0</v>
      </c>
      <c r="G242" s="23" t="str">
        <f t="shared" si="11"/>
        <v>B</v>
      </c>
      <c r="H242" s="11">
        <f>VLOOKUP(B242,NI!C:P,9,FALSE)</f>
        <v>941000</v>
      </c>
      <c r="I242" s="11">
        <f>VLOOKUP(B242,EBITDA!B:O,9,FALSE)</f>
        <v>2062000</v>
      </c>
      <c r="J242" s="11">
        <f>VLOOKUP(B242,EQIT!B:O,9,FALSE)</f>
        <v>4063000</v>
      </c>
      <c r="K242" s="11">
        <f>VLOOKUP(B242,DEBT!B:O,9,FALSE)</f>
        <v>4010000</v>
      </c>
      <c r="L242" s="11">
        <f>VLOOKUP(B242,REV!B:O,9,FALSE)</f>
        <v>15199500</v>
      </c>
      <c r="M242" s="11">
        <f>VLOOKUP(B242,RoA!B:O,9,FALSE)</f>
        <v>7.1</v>
      </c>
      <c r="N242" s="11">
        <f>VLOOKUP(B242,RoE!B:O,9,FALSE)</f>
        <v>25.74</v>
      </c>
      <c r="O242" s="11">
        <f>VLOOKUP(B242,ASSET!B:P,9,FALSE)</f>
        <v>15878000</v>
      </c>
      <c r="P242" s="11">
        <f>VLOOKUP(B242,MCAP!B:P,9,FALSE)</f>
        <v>20785198</v>
      </c>
      <c r="Q242" s="11">
        <f>VLOOKUP(B242,MB!B:O,9,FALSE)</f>
        <v>4.45</v>
      </c>
    </row>
    <row r="243" spans="1:17" x14ac:dyDescent="0.3">
      <c r="A243" s="20" t="s">
        <v>261</v>
      </c>
      <c r="B243" s="20">
        <v>902107</v>
      </c>
      <c r="C243" s="21">
        <f>VLOOKUP(B243,'[2]ESGC PORTFOLIO'!B:M,$C$2,FALSE)</f>
        <v>39.492978543876497</v>
      </c>
      <c r="D243" s="21" t="str">
        <f t="shared" si="9"/>
        <v>C</v>
      </c>
      <c r="E243" s="21">
        <f>VLOOKUP(B243,ESG!A:M,$E$2,FALSE)</f>
        <v>64.700242802038801</v>
      </c>
      <c r="F243" s="11" t="b">
        <f t="shared" si="10"/>
        <v>0</v>
      </c>
      <c r="G243" s="23" t="str">
        <f t="shared" si="11"/>
        <v>B</v>
      </c>
      <c r="H243" s="11">
        <f>VLOOKUP(B243,NI!C:P,9,FALSE)</f>
        <v>1512000</v>
      </c>
      <c r="I243" s="11">
        <f>VLOOKUP(B243,EBITDA!B:O,9,FALSE)</f>
        <v>4337000</v>
      </c>
      <c r="J243" s="11">
        <f>VLOOKUP(B243,EQIT!B:O,9,FALSE)</f>
        <v>10480000</v>
      </c>
      <c r="K243" s="11">
        <f>VLOOKUP(B243,DEBT!B:O,9,FALSE)</f>
        <v>20128000</v>
      </c>
      <c r="L243" s="11">
        <f>VLOOKUP(B243,REV!B:O,9,FALSE)</f>
        <v>12597000</v>
      </c>
      <c r="M243" s="11">
        <f>VLOOKUP(B243,RoA!B:O,9,FALSE)</f>
        <v>4.95</v>
      </c>
      <c r="N243" s="11">
        <f>VLOOKUP(B243,RoE!B:O,9,FALSE)</f>
        <v>14.19</v>
      </c>
      <c r="O243" s="11">
        <f>VLOOKUP(B243,ASSET!B:P,9,FALSE)</f>
        <v>43634000</v>
      </c>
      <c r="P243" s="11">
        <f>VLOOKUP(B243,MCAP!B:P,9,FALSE)</f>
        <v>16661057</v>
      </c>
      <c r="Q243" s="11">
        <f>VLOOKUP(B243,MB!B:O,9,FALSE)</f>
        <v>1.59</v>
      </c>
    </row>
    <row r="244" spans="1:17" x14ac:dyDescent="0.3">
      <c r="A244" s="20" t="s">
        <v>270</v>
      </c>
      <c r="B244" s="20">
        <v>546370</v>
      </c>
      <c r="C244" s="21">
        <f>VLOOKUP(B244,'[2]ESGC PORTFOLIO'!B:M,$C$2,FALSE)</f>
        <v>40.898201136212101</v>
      </c>
      <c r="D244" s="21" t="str">
        <f t="shared" si="9"/>
        <v>C</v>
      </c>
      <c r="E244" s="21">
        <f>VLOOKUP(B244,ESG!A:M,$E$2,FALSE)</f>
        <v>70.820792516326804</v>
      </c>
      <c r="F244" s="11" t="b">
        <f t="shared" si="10"/>
        <v>0</v>
      </c>
      <c r="G244" s="23" t="str">
        <f t="shared" si="11"/>
        <v>B</v>
      </c>
      <c r="H244" s="11">
        <f>VLOOKUP(B244,NI!C:P,9,FALSE)</f>
        <v>4909000</v>
      </c>
      <c r="I244" s="11">
        <f>VLOOKUP(B244,EBITDA!B:O,9,FALSE)</f>
        <v>7558000</v>
      </c>
      <c r="J244" s="11">
        <f>VLOOKUP(B244,EQIT!B:O,9,FALSE)</f>
        <v>33523000</v>
      </c>
      <c r="K244" s="11">
        <f>VLOOKUP(B244,DEBT!B:O,9,FALSE)</f>
        <v>1124000</v>
      </c>
      <c r="L244" s="11">
        <f>VLOOKUP(B244,REV!B:O,9,FALSE)</f>
        <v>19121000</v>
      </c>
      <c r="M244" s="11">
        <f>VLOOKUP(B244,RoA!B:O,9,FALSE)</f>
        <v>16.16</v>
      </c>
      <c r="N244" s="11">
        <f>VLOOKUP(B244,RoE!B:O,9,FALSE)</f>
        <v>20.2</v>
      </c>
      <c r="O244" s="11">
        <f>VLOOKUP(B244,ASSET!B:P,9,FALSE)</f>
        <v>41600000</v>
      </c>
      <c r="P244" s="11">
        <f>VLOOKUP(B244,MCAP!B:P,9,FALSE)</f>
        <v>105532478</v>
      </c>
      <c r="Q244" s="11">
        <f>VLOOKUP(B244,MB!B:O,9,FALSE)</f>
        <v>3.27</v>
      </c>
    </row>
    <row r="245" spans="1:17" x14ac:dyDescent="0.3">
      <c r="A245" s="20" t="s">
        <v>271</v>
      </c>
      <c r="B245" s="20">
        <v>877181</v>
      </c>
      <c r="C245" s="21">
        <f>VLOOKUP(B245,'[2]ESGC PORTFOLIO'!B:M,$C$2,FALSE)</f>
        <v>44.167184788895298</v>
      </c>
      <c r="D245" s="21" t="str">
        <f t="shared" si="9"/>
        <v>C</v>
      </c>
      <c r="E245" s="21">
        <f>VLOOKUP(B245,ESG!A:M,$E$2,FALSE)</f>
        <v>64.5248457682668</v>
      </c>
      <c r="F245" s="11" t="b">
        <f t="shared" si="10"/>
        <v>0</v>
      </c>
      <c r="G245" s="23" t="str">
        <f t="shared" si="11"/>
        <v>B</v>
      </c>
      <c r="H245" s="11">
        <f>VLOOKUP(B245,NI!C:P,9,FALSE)</f>
        <v>553215</v>
      </c>
      <c r="I245" s="11">
        <f>VLOOKUP(B245,EBITDA!B:O,9,FALSE)</f>
        <v>1494100</v>
      </c>
      <c r="J245" s="11">
        <f>VLOOKUP(B245,EQIT!B:O,9,FALSE)</f>
        <v>4163047</v>
      </c>
      <c r="K245" s="11">
        <f>VLOOKUP(B245,DEBT!B:O,9,FALSE)</f>
        <v>3363600</v>
      </c>
      <c r="L245" s="11">
        <f>VLOOKUP(B245,REV!B:O,9,FALSE)</f>
        <v>7382562</v>
      </c>
      <c r="M245" s="11">
        <f>VLOOKUP(B245,RoA!B:O,9,FALSE)</f>
        <v>7.11</v>
      </c>
      <c r="N245" s="11">
        <f>VLOOKUP(B245,RoE!B:O,9,FALSE)</f>
        <v>14.08</v>
      </c>
      <c r="O245" s="11">
        <f>VLOOKUP(B245,ASSET!B:P,9,FALSE)</f>
        <v>9268863</v>
      </c>
      <c r="P245" s="11">
        <f>VLOOKUP(B245,MCAP!B:P,9,FALSE)</f>
        <v>9225947</v>
      </c>
      <c r="Q245" s="11">
        <f>VLOOKUP(B245,MB!B:O,9,FALSE)</f>
        <v>2.39</v>
      </c>
    </row>
    <row r="246" spans="1:17" x14ac:dyDescent="0.3">
      <c r="A246" s="20" t="s">
        <v>275</v>
      </c>
      <c r="B246" s="20">
        <v>951051</v>
      </c>
      <c r="C246" s="21">
        <f>VLOOKUP(B246,'[2]ESGC PORTFOLIO'!B:M,$C$2,FALSE)</f>
        <v>29.6487134783183</v>
      </c>
      <c r="D246" s="21" t="str">
        <f t="shared" si="9"/>
        <v>C</v>
      </c>
      <c r="E246" s="21">
        <f>VLOOKUP(B246,ESG!A:M,$E$2,FALSE)</f>
        <v>51.2329108276044</v>
      </c>
      <c r="F246" s="11" t="b">
        <f t="shared" si="10"/>
        <v>0</v>
      </c>
      <c r="G246" s="23" t="str">
        <f t="shared" si="11"/>
        <v>B</v>
      </c>
      <c r="H246" s="11">
        <f>VLOOKUP(B246,NI!C:P,9,FALSE)</f>
        <v>991000</v>
      </c>
      <c r="I246" s="11">
        <f>VLOOKUP(B246,EBITDA!B:O,9,FALSE)</f>
        <v>2612000</v>
      </c>
      <c r="J246" s="11">
        <f>VLOOKUP(B246,EQIT!B:O,9,FALSE)</f>
        <v>14999000</v>
      </c>
      <c r="K246" s="11">
        <f>VLOOKUP(B246,DEBT!B:O,9,FALSE)</f>
        <v>7435000</v>
      </c>
      <c r="L246" s="11">
        <f>VLOOKUP(B246,REV!B:O,9,FALSE)</f>
        <v>5882000</v>
      </c>
      <c r="M246" s="11">
        <f>VLOOKUP(B246,RoA!B:O,9,FALSE)</f>
        <v>1.07</v>
      </c>
      <c r="N246" s="11">
        <f>VLOOKUP(B246,RoE!B:O,9,FALSE)</f>
        <v>7.08</v>
      </c>
      <c r="O246" s="11">
        <f>VLOOKUP(B246,ASSET!B:P,9,FALSE)</f>
        <v>121347000</v>
      </c>
      <c r="P246" s="11">
        <f>VLOOKUP(B246,MCAP!B:P,9,FALSE)</f>
        <v>10077111</v>
      </c>
      <c r="Q246" s="11">
        <f>VLOOKUP(B246,MB!B:O,9,FALSE)</f>
        <v>0.71</v>
      </c>
    </row>
    <row r="247" spans="1:17" x14ac:dyDescent="0.3">
      <c r="A247" s="20" t="s">
        <v>281</v>
      </c>
      <c r="B247" s="20">
        <v>322549</v>
      </c>
      <c r="C247" s="21">
        <f>VLOOKUP(B247,'[2]ESGC PORTFOLIO'!B:M,$C$2,FALSE)</f>
        <v>32.406914893617</v>
      </c>
      <c r="D247" s="21" t="str">
        <f t="shared" si="9"/>
        <v>C</v>
      </c>
      <c r="E247" s="21">
        <f>VLOOKUP(B247,ESG!A:M,$E$2,FALSE)</f>
        <v>56.303191489361701</v>
      </c>
      <c r="F247" s="11" t="b">
        <f t="shared" si="10"/>
        <v>0</v>
      </c>
      <c r="G247" s="23" t="str">
        <f t="shared" si="11"/>
        <v>B</v>
      </c>
      <c r="H247" s="11">
        <f>VLOOKUP(B247,NI!C:P,9,FALSE)</f>
        <v>18287</v>
      </c>
      <c r="I247" s="11">
        <f>VLOOKUP(B247,EBITDA!B:O,9,FALSE)</f>
        <v>1104565</v>
      </c>
      <c r="J247" s="11">
        <f>VLOOKUP(B247,EQIT!B:O,9,FALSE)</f>
        <v>8308749</v>
      </c>
      <c r="K247" s="11">
        <f>VLOOKUP(B247,DEBT!B:O,9,FALSE)</f>
        <v>8489947</v>
      </c>
      <c r="L247" s="11">
        <f>VLOOKUP(B247,REV!B:O,9,FALSE)</f>
        <v>7688024</v>
      </c>
      <c r="M247" s="11">
        <f>VLOOKUP(B247,RoA!B:O,9,FALSE)</f>
        <v>1.26</v>
      </c>
      <c r="N247" s="11">
        <f>VLOOKUP(B247,RoE!B:O,9,FALSE)</f>
        <v>0.22</v>
      </c>
      <c r="O247" s="11">
        <f>VLOOKUP(B247,ASSET!B:P,9,FALSE)</f>
        <v>19827930</v>
      </c>
      <c r="P247" s="11">
        <f>VLOOKUP(B247,MCAP!B:P,9,FALSE)</f>
        <v>7438228</v>
      </c>
      <c r="Q247" s="11">
        <f>VLOOKUP(B247,MB!B:O,9,FALSE)</f>
        <v>0.81</v>
      </c>
    </row>
    <row r="248" spans="1:17" x14ac:dyDescent="0.3">
      <c r="A248" s="20" t="s">
        <v>283</v>
      </c>
      <c r="B248" s="20">
        <v>912090</v>
      </c>
      <c r="C248" s="21">
        <f>VLOOKUP(B248,'[2]ESGC PORTFOLIO'!B:M,$C$2,FALSE)</f>
        <v>37.5072674418604</v>
      </c>
      <c r="D248" s="21" t="str">
        <f t="shared" si="9"/>
        <v>C</v>
      </c>
      <c r="E248" s="21">
        <f>VLOOKUP(B248,ESG!A:M,$E$2,FALSE)</f>
        <v>73.270348837209198</v>
      </c>
      <c r="F248" s="11" t="b">
        <f t="shared" si="10"/>
        <v>0</v>
      </c>
      <c r="G248" s="23" t="str">
        <f t="shared" si="11"/>
        <v>B</v>
      </c>
      <c r="H248" s="11">
        <f>VLOOKUP(B248,NI!C:P,9,FALSE)</f>
        <v>5462000</v>
      </c>
      <c r="I248" s="11">
        <f>VLOOKUP(B248,EBITDA!B:O,9,FALSE)</f>
        <v>11032000</v>
      </c>
      <c r="J248" s="11">
        <f>VLOOKUP(B248,EQIT!B:O,9,FALSE)</f>
        <v>34751000</v>
      </c>
      <c r="K248" s="11">
        <f>VLOOKUP(B248,DEBT!B:O,9,FALSE)</f>
        <v>11630000</v>
      </c>
      <c r="L248" s="11">
        <f>VLOOKUP(B248,REV!B:O,9,FALSE)</f>
        <v>42149000</v>
      </c>
      <c r="M248" s="11">
        <f>VLOOKUP(B248,RoA!B:O,9,FALSE)</f>
        <v>9.7799999999999994</v>
      </c>
      <c r="N248" s="11">
        <f>VLOOKUP(B248,RoE!B:O,9,FALSE)</f>
        <v>16.63</v>
      </c>
      <c r="O248" s="11">
        <f>VLOOKUP(B248,ASSET!B:P,9,FALSE)</f>
        <v>61547000</v>
      </c>
      <c r="P248" s="11">
        <f>VLOOKUP(B248,MCAP!B:P,9,FALSE)</f>
        <v>92046266</v>
      </c>
      <c r="Q248" s="11">
        <f>VLOOKUP(B248,MB!B:O,9,FALSE)</f>
        <v>2.87</v>
      </c>
    </row>
    <row r="249" spans="1:17" x14ac:dyDescent="0.3">
      <c r="A249" s="20" t="s">
        <v>284</v>
      </c>
      <c r="B249" s="20" t="s">
        <v>371</v>
      </c>
      <c r="C249" s="21">
        <f>VLOOKUP(B249,'[2]ESGC PORTFOLIO'!B:M,$C$2,FALSE)</f>
        <v>43.651008909853203</v>
      </c>
      <c r="D249" s="21" t="str">
        <f t="shared" si="9"/>
        <v>C</v>
      </c>
      <c r="E249" s="21">
        <f>VLOOKUP(B249,ESG!A:M,$E$2,FALSE)</f>
        <v>64.660508385744194</v>
      </c>
      <c r="F249" s="11" t="b">
        <f t="shared" si="10"/>
        <v>0</v>
      </c>
      <c r="G249" s="23" t="str">
        <f t="shared" si="11"/>
        <v>B</v>
      </c>
      <c r="H249" s="11">
        <f>VLOOKUP(B249,NI!C:P,9,FALSE)</f>
        <v>2862000</v>
      </c>
      <c r="I249" s="11">
        <f>VLOOKUP(B249,EBITDA!B:O,9,FALSE)</f>
        <v>3937000</v>
      </c>
      <c r="J249" s="11">
        <f>VLOOKUP(B249,EQIT!B:O,9,FALSE)</f>
        <v>3497000</v>
      </c>
      <c r="K249" s="11">
        <f>VLOOKUP(B249,DEBT!B:O,9,FALSE)</f>
        <v>2863000</v>
      </c>
      <c r="L249" s="11">
        <f>VLOOKUP(B249,REV!B:O,9,FALSE)</f>
        <v>14939000</v>
      </c>
      <c r="M249" s="11">
        <f>VLOOKUP(B249,RoA!B:O,9,FALSE)</f>
        <v>32.53</v>
      </c>
      <c r="N249" s="11">
        <f>VLOOKUP(B249,RoE!B:O,9,FALSE)</f>
        <v>96.04</v>
      </c>
      <c r="O249" s="11">
        <f>VLOOKUP(B249,ASSET!B:P,9,FALSE)</f>
        <v>9710000</v>
      </c>
      <c r="P249" s="11">
        <f>VLOOKUP(B249,MCAP!B:P,9,FALSE)</f>
        <v>12047321</v>
      </c>
      <c r="Q249" s="11">
        <f>VLOOKUP(B249,MB!B:O,9,FALSE)</f>
        <v>3.37</v>
      </c>
    </row>
    <row r="250" spans="1:17" x14ac:dyDescent="0.3">
      <c r="A250" s="20" t="s">
        <v>286</v>
      </c>
      <c r="B250" s="20">
        <v>902103</v>
      </c>
      <c r="C250" s="21">
        <f>VLOOKUP(B250,'[2]ESGC PORTFOLIO'!B:M,$C$2,FALSE)</f>
        <v>48.070056352458998</v>
      </c>
      <c r="D250" s="21" t="str">
        <f t="shared" si="9"/>
        <v>C</v>
      </c>
      <c r="E250" s="21">
        <f>VLOOKUP(B250,ESG!A:M,$E$2,FALSE)</f>
        <v>67.568684133489398</v>
      </c>
      <c r="F250" s="11" t="b">
        <f t="shared" si="10"/>
        <v>0</v>
      </c>
      <c r="G250" s="23" t="str">
        <f t="shared" si="11"/>
        <v>B</v>
      </c>
      <c r="H250" s="11">
        <f>VLOOKUP(B250,NI!C:P,9,FALSE)</f>
        <v>859000</v>
      </c>
      <c r="I250" s="11">
        <f>VLOOKUP(B250,EBITDA!B:O,9,FALSE)</f>
        <v>2845000</v>
      </c>
      <c r="J250" s="11">
        <f>VLOOKUP(B250,EQIT!B:O,9,FALSE)</f>
        <v>10282000</v>
      </c>
      <c r="K250" s="11">
        <f>VLOOKUP(B250,DEBT!B:O,9,FALSE)</f>
        <v>12971000</v>
      </c>
      <c r="L250" s="11">
        <f>VLOOKUP(B250,REV!B:O,9,FALSE)</f>
        <v>9640000</v>
      </c>
      <c r="M250" s="11">
        <f>VLOOKUP(B250,RoA!B:O,9,FALSE)</f>
        <v>3.4</v>
      </c>
      <c r="N250" s="11">
        <f>VLOOKUP(B250,RoE!B:O,9,FALSE)</f>
        <v>8.57</v>
      </c>
      <c r="O250" s="11">
        <f>VLOOKUP(B250,ASSET!B:P,9,FALSE)</f>
        <v>36499000</v>
      </c>
      <c r="P250" s="11">
        <f>VLOOKUP(B250,MCAP!B:P,9,FALSE)</f>
        <v>17167480</v>
      </c>
      <c r="Q250" s="11">
        <f>VLOOKUP(B250,MB!B:O,9,FALSE)</f>
        <v>1.52</v>
      </c>
    </row>
    <row r="251" spans="1:17" x14ac:dyDescent="0.3">
      <c r="A251" s="20" t="s">
        <v>293</v>
      </c>
      <c r="B251" s="20">
        <v>921503</v>
      </c>
      <c r="C251" s="21">
        <f>VLOOKUP(B251,'[2]ESGC PORTFOLIO'!B:M,$C$2,FALSE)</f>
        <v>33.5787874729549</v>
      </c>
      <c r="D251" s="21" t="str">
        <f t="shared" si="9"/>
        <v>C</v>
      </c>
      <c r="E251" s="21">
        <f>VLOOKUP(B251,ESG!A:M,$E$2,FALSE)</f>
        <v>54.467219615960701</v>
      </c>
      <c r="F251" s="11" t="b">
        <f t="shared" si="10"/>
        <v>0</v>
      </c>
      <c r="G251" s="23" t="str">
        <f t="shared" si="11"/>
        <v>B</v>
      </c>
      <c r="H251" s="11">
        <f>VLOOKUP(B251,NI!C:P,9,FALSE)</f>
        <v>523700</v>
      </c>
      <c r="I251" s="11">
        <f>VLOOKUP(B251,EBITDA!B:O,9,FALSE)</f>
        <v>1117100</v>
      </c>
      <c r="J251" s="11">
        <f>VLOOKUP(B251,EQIT!B:O,9,FALSE)</f>
        <v>6667100</v>
      </c>
      <c r="K251" s="11">
        <f>VLOOKUP(B251,DEBT!B:O,9,FALSE)</f>
        <v>3538000</v>
      </c>
      <c r="L251" s="11">
        <f>VLOOKUP(B251,REV!B:O,9,FALSE)</f>
        <v>10190500</v>
      </c>
      <c r="M251" s="11">
        <f>VLOOKUP(B251,RoA!B:O,9,FALSE)</f>
        <v>6.14</v>
      </c>
      <c r="N251" s="11">
        <f>VLOOKUP(B251,RoE!B:O,9,FALSE)</f>
        <v>12.91</v>
      </c>
      <c r="O251" s="11">
        <f>VLOOKUP(B251,ASSET!B:P,9,FALSE)</f>
        <v>15844000</v>
      </c>
      <c r="P251" s="11">
        <f>VLOOKUP(B251,MCAP!B:P,9,FALSE)</f>
        <v>11831651</v>
      </c>
      <c r="Q251" s="11">
        <f>VLOOKUP(B251,MB!B:O,9,FALSE)</f>
        <v>1.92</v>
      </c>
    </row>
    <row r="252" spans="1:17" x14ac:dyDescent="0.3">
      <c r="A252" s="20" t="s">
        <v>309</v>
      </c>
      <c r="B252" s="20">
        <v>933974</v>
      </c>
      <c r="C252" s="21">
        <f>VLOOKUP(B252,'[2]ESGC PORTFOLIO'!B:M,$C$2,FALSE)</f>
        <v>39.5738839531301</v>
      </c>
      <c r="D252" s="21" t="str">
        <f t="shared" si="9"/>
        <v>C</v>
      </c>
      <c r="E252" s="21">
        <f>VLOOKUP(B252,ESG!A:M,$E$2,FALSE)</f>
        <v>61.026962537132803</v>
      </c>
      <c r="F252" s="11" t="b">
        <f t="shared" si="10"/>
        <v>0</v>
      </c>
      <c r="G252" s="23" t="str">
        <f t="shared" si="11"/>
        <v>B</v>
      </c>
      <c r="H252" s="11">
        <f>VLOOKUP(B252,NI!C:P,9,FALSE)</f>
        <v>2454000</v>
      </c>
      <c r="I252" s="11">
        <f>VLOOKUP(B252,EBITDA!B:O,9,FALSE)</f>
        <v>4371000</v>
      </c>
      <c r="J252" s="11">
        <f>VLOOKUP(B252,EQIT!B:O,9,FALSE)</f>
        <v>22302000</v>
      </c>
      <c r="K252" s="11">
        <f>VLOOKUP(B252,DEBT!B:O,9,FALSE)</f>
        <v>6350000</v>
      </c>
      <c r="L252" s="11">
        <f>VLOOKUP(B252,REV!B:O,9,FALSE)</f>
        <v>25755000</v>
      </c>
      <c r="M252" s="11">
        <f>VLOOKUP(B252,RoA!B:O,9,FALSE)</f>
        <v>2.58</v>
      </c>
      <c r="N252" s="11">
        <f>VLOOKUP(B252,RoE!B:O,9,FALSE)</f>
        <v>11.18</v>
      </c>
      <c r="O252" s="11">
        <f>VLOOKUP(B252,ASSET!B:P,9,FALSE)</f>
        <v>104938000</v>
      </c>
      <c r="P252" s="11">
        <f>VLOOKUP(B252,MCAP!B:P,9,FALSE)</f>
        <v>27104868</v>
      </c>
      <c r="Q252" s="11">
        <f>VLOOKUP(B252,MB!B:O,9,FALSE)</f>
        <v>1.18</v>
      </c>
    </row>
    <row r="253" spans="1:17" x14ac:dyDescent="0.3">
      <c r="A253" s="20" t="s">
        <v>310</v>
      </c>
      <c r="B253" s="20">
        <v>906643</v>
      </c>
      <c r="C253" s="21">
        <f>VLOOKUP(B253,'[2]ESGC PORTFOLIO'!B:M,$C$2,FALSE)</f>
        <v>28.2367742486338</v>
      </c>
      <c r="D253" s="21" t="str">
        <f t="shared" si="9"/>
        <v>C</v>
      </c>
      <c r="E253" s="21">
        <f>VLOOKUP(B253,ESG!A:M,$E$2,FALSE)</f>
        <v>54.3902151639344</v>
      </c>
      <c r="F253" s="11" t="b">
        <f t="shared" si="10"/>
        <v>0</v>
      </c>
      <c r="G253" s="23" t="str">
        <f t="shared" si="11"/>
        <v>B</v>
      </c>
      <c r="H253" s="11">
        <f>VLOOKUP(B253,NI!C:P,9,FALSE)</f>
        <v>583000</v>
      </c>
      <c r="I253" s="11">
        <f>VLOOKUP(B253,EBITDA!B:O,9,FALSE)</f>
        <v>1599000</v>
      </c>
      <c r="J253" s="11">
        <f>VLOOKUP(B253,EQIT!B:O,9,FALSE)</f>
        <v>6012000</v>
      </c>
      <c r="K253" s="11">
        <f>VLOOKUP(B253,DEBT!B:O,9,FALSE)</f>
        <v>2432000</v>
      </c>
      <c r="L253" s="11">
        <f>VLOOKUP(B253,REV!B:O,9,FALSE)</f>
        <v>33288000</v>
      </c>
      <c r="M253" s="11">
        <f>VLOOKUP(B253,RoA!B:O,9,FALSE)</f>
        <v>6.15</v>
      </c>
      <c r="N253" s="11">
        <f>VLOOKUP(B253,RoE!B:O,9,FALSE)</f>
        <v>9.99</v>
      </c>
      <c r="O253" s="11">
        <f>VLOOKUP(B253,ASSET!B:P,9,FALSE)</f>
        <v>11896000</v>
      </c>
      <c r="P253" s="11">
        <f>VLOOKUP(B253,MCAP!B:P,9,FALSE)</f>
        <v>6964600</v>
      </c>
      <c r="Q253" s="11">
        <f>VLOOKUP(B253,MB!B:O,9,FALSE)</f>
        <v>1</v>
      </c>
    </row>
    <row r="254" spans="1:17" x14ac:dyDescent="0.3">
      <c r="A254" s="20" t="s">
        <v>311</v>
      </c>
      <c r="B254" s="20">
        <v>951046</v>
      </c>
      <c r="C254" s="21">
        <f>VLOOKUP(B254,'[2]ESGC PORTFOLIO'!B:M,$C$2,FALSE)</f>
        <v>35.912748710999402</v>
      </c>
      <c r="D254" s="21" t="str">
        <f t="shared" si="9"/>
        <v>C</v>
      </c>
      <c r="E254" s="21">
        <f>VLOOKUP(B254,ESG!A:M,$E$2,FALSE)</f>
        <v>63.760981292966598</v>
      </c>
      <c r="F254" s="11" t="b">
        <f t="shared" si="10"/>
        <v>0</v>
      </c>
      <c r="G254" s="23" t="str">
        <f t="shared" si="11"/>
        <v>B</v>
      </c>
      <c r="H254" s="11">
        <f>VLOOKUP(B254,NI!C:P,9,FALSE)</f>
        <v>5383000</v>
      </c>
      <c r="I254" s="11">
        <f>VLOOKUP(B254,EBITDA!B:O,9,FALSE)</f>
        <v>9018000</v>
      </c>
      <c r="J254" s="11">
        <f>VLOOKUP(B254,EQIT!B:O,9,FALSE)</f>
        <v>34229000</v>
      </c>
      <c r="K254" s="11">
        <f>VLOOKUP(B254,DEBT!B:O,9,FALSE)</f>
        <v>51818000</v>
      </c>
      <c r="L254" s="11">
        <f>VLOOKUP(B254,REV!B:O,9,FALSE)</f>
        <v>20778000</v>
      </c>
      <c r="M254" s="11">
        <f>VLOOKUP(B254,RoA!B:O,9,FALSE)</f>
        <v>1.81</v>
      </c>
      <c r="N254" s="11">
        <f>VLOOKUP(B254,RoE!B:O,9,FALSE)</f>
        <v>16.41</v>
      </c>
      <c r="O254" s="11">
        <f>VLOOKUP(B254,ASSET!B:P,9,FALSE)</f>
        <v>353855000</v>
      </c>
      <c r="P254" s="11">
        <f>VLOOKUP(B254,MCAP!B:P,9,FALSE)</f>
        <v>59709643</v>
      </c>
      <c r="Q254" s="11">
        <f>VLOOKUP(B254,MB!B:O,9,FALSE)</f>
        <v>1.88</v>
      </c>
    </row>
    <row r="255" spans="1:17" x14ac:dyDescent="0.3">
      <c r="A255" s="20" t="s">
        <v>313</v>
      </c>
      <c r="B255" s="20">
        <v>905105</v>
      </c>
      <c r="C255" s="21">
        <f>VLOOKUP(B255,'[2]ESGC PORTFOLIO'!B:M,$C$2,FALSE)</f>
        <v>34.9612377215105</v>
      </c>
      <c r="D255" s="21" t="str">
        <f t="shared" si="9"/>
        <v>C</v>
      </c>
      <c r="E255" s="21">
        <f>VLOOKUP(B255,ESG!A:M,$E$2,FALSE)</f>
        <v>64.184770524988295</v>
      </c>
      <c r="F255" s="11" t="b">
        <f t="shared" si="10"/>
        <v>0</v>
      </c>
      <c r="G255" s="23" t="str">
        <f t="shared" si="11"/>
        <v>B</v>
      </c>
      <c r="H255" s="11">
        <f>VLOOKUP(B255,NI!C:P,9,FALSE)</f>
        <v>3943000</v>
      </c>
      <c r="I255" s="11">
        <f>VLOOKUP(B255,EBITDA!B:O,9,FALSE)</f>
        <v>8613000</v>
      </c>
      <c r="J255" s="11">
        <f>VLOOKUP(B255,EQIT!B:O,9,FALSE)</f>
        <v>19877000</v>
      </c>
      <c r="K255" s="11">
        <f>VLOOKUP(B255,DEBT!B:O,9,FALSE)</f>
        <v>8997000</v>
      </c>
      <c r="L255" s="11">
        <f>VLOOKUP(B255,REV!B:O,9,FALSE)</f>
        <v>20926000</v>
      </c>
      <c r="M255" s="11">
        <f>VLOOKUP(B255,RoA!B:O,9,FALSE)</f>
        <v>9.3000000000000007</v>
      </c>
      <c r="N255" s="11">
        <f>VLOOKUP(B255,RoE!B:O,9,FALSE)</f>
        <v>20.51</v>
      </c>
      <c r="O255" s="11">
        <f>VLOOKUP(B255,ASSET!B:P,9,FALSE)</f>
        <v>47153000</v>
      </c>
      <c r="P255" s="11">
        <f>VLOOKUP(B255,MCAP!B:P,9,FALSE)</f>
        <v>59021174</v>
      </c>
      <c r="Q255" s="11">
        <f>VLOOKUP(B255,MB!B:O,9,FALSE)</f>
        <v>2.88</v>
      </c>
    </row>
    <row r="256" spans="1:17" x14ac:dyDescent="0.3">
      <c r="A256" s="20" t="s">
        <v>314</v>
      </c>
      <c r="B256" s="20">
        <v>277487</v>
      </c>
      <c r="C256" s="21">
        <f>VLOOKUP(B256,'[2]ESGC PORTFOLIO'!B:M,$C$2,FALSE)</f>
        <v>38.143269230769199</v>
      </c>
      <c r="D256" s="21" t="str">
        <f t="shared" si="9"/>
        <v>C</v>
      </c>
      <c r="E256" s="21">
        <f>VLOOKUP(B256,ESG!A:M,$E$2,FALSE)</f>
        <v>71.286538461538399</v>
      </c>
      <c r="F256" s="11" t="b">
        <f t="shared" si="10"/>
        <v>0</v>
      </c>
      <c r="G256" s="23" t="str">
        <f t="shared" si="11"/>
        <v>B</v>
      </c>
      <c r="H256" s="11">
        <f>VLOOKUP(B256,NI!C:P,9,FALSE)</f>
        <v>807000</v>
      </c>
      <c r="I256" s="11">
        <f>VLOOKUP(B256,EBITDA!B:O,9,FALSE)</f>
        <v>3213000</v>
      </c>
      <c r="J256" s="11">
        <f>VLOOKUP(B256,EQIT!B:O,9,FALSE)</f>
        <v>4653000</v>
      </c>
      <c r="K256" s="11">
        <f>VLOOKUP(B256,DEBT!B:O,9,FALSE)</f>
        <v>12870000</v>
      </c>
      <c r="L256" s="11">
        <f>VLOOKUP(B256,REV!B:O,9,FALSE)</f>
        <v>54127000</v>
      </c>
      <c r="M256" s="11">
        <f>VLOOKUP(B256,RoA!B:O,9,FALSE)</f>
        <v>2.9</v>
      </c>
      <c r="N256" s="11">
        <f>VLOOKUP(B256,RoE!B:O,9,FALSE)</f>
        <v>13.81</v>
      </c>
      <c r="O256" s="11">
        <f>VLOOKUP(B256,ASSET!B:P,9,FALSE)</f>
        <v>38179000</v>
      </c>
      <c r="P256" s="11">
        <f>VLOOKUP(B256,MCAP!B:P,9,FALSE)</f>
        <v>70264690</v>
      </c>
      <c r="Q256" s="11">
        <f>VLOOKUP(B256,MB!B:O,9,FALSE)</f>
        <v>14.84</v>
      </c>
    </row>
    <row r="257" spans="1:17" x14ac:dyDescent="0.3">
      <c r="A257" s="20" t="s">
        <v>317</v>
      </c>
      <c r="B257" s="20">
        <v>741410</v>
      </c>
      <c r="C257" s="21">
        <f>VLOOKUP(B257,'[2]ESGC PORTFOLIO'!B:M,$C$2,FALSE)</f>
        <v>37.169941000110001</v>
      </c>
      <c r="D257" s="21" t="str">
        <f t="shared" si="9"/>
        <v>C</v>
      </c>
      <c r="E257" s="21">
        <f>VLOOKUP(B257,ESG!A:M,$E$2,FALSE)</f>
        <v>64.943908845857607</v>
      </c>
      <c r="F257" s="11" t="b">
        <f t="shared" si="10"/>
        <v>0</v>
      </c>
      <c r="G257" s="23" t="str">
        <f t="shared" si="11"/>
        <v>B</v>
      </c>
      <c r="H257" s="11">
        <f>VLOOKUP(B257,NI!C:P,9,FALSE)</f>
        <v>894400</v>
      </c>
      <c r="I257" s="11">
        <f>VLOOKUP(B257,EBITDA!B:O,9,FALSE)</f>
        <v>1479200</v>
      </c>
      <c r="J257" s="11">
        <f>VLOOKUP(B257,EQIT!B:O,9,FALSE)</f>
        <v>7739100</v>
      </c>
      <c r="K257" s="11">
        <f>VLOOKUP(B257,DEBT!B:O,9,FALSE)</f>
        <v>3211200</v>
      </c>
      <c r="L257" s="11">
        <f>VLOOKUP(B257,REV!B:O,9,FALSE)</f>
        <v>10531500</v>
      </c>
      <c r="M257" s="11">
        <f>VLOOKUP(B257,RoA!B:O,9,FALSE)</f>
        <v>1.62</v>
      </c>
      <c r="N257" s="11">
        <f>VLOOKUP(B257,RoE!B:O,9,FALSE)</f>
        <v>11.7</v>
      </c>
      <c r="O257" s="11">
        <f>VLOOKUP(B257,ASSET!B:P,9,FALSE)</f>
        <v>62236100</v>
      </c>
      <c r="P257" s="11">
        <f>VLOOKUP(B257,MCAP!B:P,9,FALSE)</f>
        <v>5625672</v>
      </c>
      <c r="Q257" s="11" t="e">
        <f>VLOOKUP(B257,MB!B:O,9,FALSE)</f>
        <v>#N/A</v>
      </c>
    </row>
    <row r="258" spans="1:17" x14ac:dyDescent="0.3">
      <c r="A258" s="20" t="s">
        <v>324</v>
      </c>
      <c r="B258" s="20">
        <v>543487</v>
      </c>
      <c r="C258" s="21">
        <f>VLOOKUP(B258,'[2]ESGC PORTFOLIO'!B:M,$C$2,FALSE)</f>
        <v>34.500076604872099</v>
      </c>
      <c r="D258" s="21" t="str">
        <f t="shared" si="9"/>
        <v>C</v>
      </c>
      <c r="E258" s="21">
        <f>VLOOKUP(B258,ESG!A:M,$E$2,FALSE)</f>
        <v>61.523517695725403</v>
      </c>
      <c r="F258" s="11" t="b">
        <f t="shared" si="10"/>
        <v>0</v>
      </c>
      <c r="G258" s="23" t="str">
        <f t="shared" si="11"/>
        <v>B</v>
      </c>
      <c r="H258" s="11">
        <f>VLOOKUP(B258,NI!C:P,9,FALSE)</f>
        <v>1981000</v>
      </c>
      <c r="I258" s="11">
        <f>VLOOKUP(B258,EBITDA!B:O,9,FALSE)</f>
        <v>4119000</v>
      </c>
      <c r="J258" s="11">
        <f>VLOOKUP(B258,EQIT!B:O,9,FALSE)</f>
        <v>7448000</v>
      </c>
      <c r="K258" s="11">
        <f>VLOOKUP(B258,DEBT!B:O,9,FALSE)</f>
        <v>8149000</v>
      </c>
      <c r="L258" s="11">
        <f>VLOOKUP(B258,REV!B:O,9,FALSE)</f>
        <v>13887000</v>
      </c>
      <c r="M258" s="11">
        <f>VLOOKUP(B258,RoA!B:O,9,FALSE)</f>
        <v>10.02</v>
      </c>
      <c r="N258" s="11">
        <f>VLOOKUP(B258,RoE!B:O,9,FALSE)</f>
        <v>24.62</v>
      </c>
      <c r="O258" s="11">
        <f>VLOOKUP(B258,ASSET!B:P,9,FALSE)</f>
        <v>22250000</v>
      </c>
      <c r="P258" s="11">
        <f>VLOOKUP(B258,MCAP!B:P,9,FALSE)</f>
        <v>26739180</v>
      </c>
      <c r="Q258" s="11">
        <f>VLOOKUP(B258,MB!B:O,9,FALSE)</f>
        <v>3.76</v>
      </c>
    </row>
    <row r="259" spans="1:17" x14ac:dyDescent="0.3">
      <c r="A259" s="20" t="s">
        <v>328</v>
      </c>
      <c r="B259" s="20">
        <v>904866</v>
      </c>
      <c r="C259" s="21">
        <f>VLOOKUP(B259,'[2]ESGC PORTFOLIO'!B:M,$C$2,FALSE)</f>
        <v>26.256307633196698</v>
      </c>
      <c r="D259" s="21" t="str">
        <f t="shared" si="9"/>
        <v>C</v>
      </c>
      <c r="E259" s="21">
        <f>VLOOKUP(B259,ESG!A:M,$E$2,FALSE)</f>
        <v>50.168865266393396</v>
      </c>
      <c r="F259" s="11" t="b">
        <f t="shared" si="10"/>
        <v>0</v>
      </c>
      <c r="G259" s="23" t="str">
        <f t="shared" si="11"/>
        <v>B</v>
      </c>
      <c r="H259" s="11">
        <f>VLOOKUP(B259,NI!C:P,9,FALSE)</f>
        <v>2127000</v>
      </c>
      <c r="I259" s="11">
        <f>VLOOKUP(B259,EBITDA!B:O,9,FALSE)</f>
        <v>4614000</v>
      </c>
      <c r="J259" s="11">
        <f>VLOOKUP(B259,EQIT!B:O,9,FALSE)</f>
        <v>18255000</v>
      </c>
      <c r="K259" s="11">
        <f>VLOOKUP(B259,DEBT!B:O,9,FALSE)</f>
        <v>5782000</v>
      </c>
      <c r="L259" s="11">
        <f>VLOOKUP(B259,REV!B:O,9,FALSE)</f>
        <v>71633000</v>
      </c>
      <c r="M259" s="11">
        <f>VLOOKUP(B259,RoA!B:O,9,FALSE)</f>
        <v>7.13</v>
      </c>
      <c r="N259" s="11">
        <f>VLOOKUP(B259,RoE!B:O,9,FALSE)</f>
        <v>12.84</v>
      </c>
      <c r="O259" s="11">
        <f>VLOOKUP(B259,ASSET!B:P,9,FALSE)</f>
        <v>33481000</v>
      </c>
      <c r="P259" s="11">
        <f>VLOOKUP(B259,MCAP!B:P,9,FALSE)</f>
        <v>34939488</v>
      </c>
      <c r="Q259" s="11">
        <f>VLOOKUP(B259,MB!B:O,9,FALSE)</f>
        <v>1.72</v>
      </c>
    </row>
    <row r="260" spans="1:17" x14ac:dyDescent="0.3">
      <c r="A260" s="20" t="s">
        <v>331</v>
      </c>
      <c r="B260" s="20">
        <v>519514</v>
      </c>
      <c r="C260" s="21">
        <f>VLOOKUP(B260,'[2]ESGC PORTFOLIO'!B:M,$C$2,FALSE)</f>
        <v>36.606019230769199</v>
      </c>
      <c r="D260" s="21" t="str">
        <f t="shared" ref="D260:D323" si="12">IF(C260&gt;75,"A",IF(C260&gt;50,"B",IF(C260&gt;25,"C","D")))</f>
        <v>C</v>
      </c>
      <c r="E260" s="21">
        <f>VLOOKUP(B260,ESG!A:M,$E$2,FALSE)</f>
        <v>72.812038461538407</v>
      </c>
      <c r="F260" s="11" t="b">
        <f t="shared" ref="F260:F323" si="13">C260=E260</f>
        <v>0</v>
      </c>
      <c r="G260" s="23" t="str">
        <f t="shared" ref="G260:G323" si="14">IF(E260&gt;75,"A",IF(E260&gt;50,"B",IF(E260&gt;25,"C","D")))</f>
        <v>B</v>
      </c>
      <c r="H260" s="11">
        <f>VLOOKUP(B260,NI!C:P,9,FALSE)</f>
        <v>817000</v>
      </c>
      <c r="I260" s="11">
        <f>VLOOKUP(B260,EBITDA!B:O,9,FALSE)</f>
        <v>3164000</v>
      </c>
      <c r="J260" s="11">
        <f>VLOOKUP(B260,EQIT!B:O,9,FALSE)</f>
        <v>6354000</v>
      </c>
      <c r="K260" s="11">
        <f>VLOOKUP(B260,DEBT!B:O,9,FALSE)</f>
        <v>9916000</v>
      </c>
      <c r="L260" s="11">
        <f>VLOOKUP(B260,REV!B:O,9,FALSE)</f>
        <v>13649000</v>
      </c>
      <c r="M260" s="11">
        <f>VLOOKUP(B260,RoA!B:O,9,FALSE)</f>
        <v>5.05</v>
      </c>
      <c r="N260" s="11">
        <f>VLOOKUP(B260,RoE!B:O,9,FALSE)</f>
        <v>13.15</v>
      </c>
      <c r="O260" s="11">
        <f>VLOOKUP(B260,ASSET!B:P,9,FALSE)</f>
        <v>23097000</v>
      </c>
      <c r="P260" s="11">
        <f>VLOOKUP(B260,MCAP!B:P,9,FALSE)</f>
        <v>15662790</v>
      </c>
      <c r="Q260" s="11">
        <f>VLOOKUP(B260,MB!B:O,9,FALSE)</f>
        <v>2.37</v>
      </c>
    </row>
    <row r="261" spans="1:17" x14ac:dyDescent="0.3">
      <c r="A261" s="20" t="s">
        <v>333</v>
      </c>
      <c r="B261" s="20">
        <v>902335</v>
      </c>
      <c r="C261" s="21">
        <f>VLOOKUP(B261,'[2]ESGC PORTFOLIO'!B:M,$C$2,FALSE)</f>
        <v>42.904392392202702</v>
      </c>
      <c r="D261" s="21" t="str">
        <f t="shared" si="12"/>
        <v>C</v>
      </c>
      <c r="E261" s="21">
        <f>VLOOKUP(B261,ESG!A:M,$E$2,FALSE)</f>
        <v>71.523070498691197</v>
      </c>
      <c r="F261" s="11" t="b">
        <f t="shared" si="13"/>
        <v>0</v>
      </c>
      <c r="G261" s="23" t="str">
        <f t="shared" si="14"/>
        <v>B</v>
      </c>
      <c r="H261" s="11">
        <f>VLOOKUP(B261,NI!C:P,9,FALSE)</f>
        <v>546300</v>
      </c>
      <c r="I261" s="11">
        <f>VLOOKUP(B261,EBITDA!B:O,9,FALSE)</f>
        <v>1406800</v>
      </c>
      <c r="J261" s="11">
        <f>VLOOKUP(B261,EQIT!B:O,9,FALSE)</f>
        <v>4135100</v>
      </c>
      <c r="K261" s="11">
        <f>VLOOKUP(B261,DEBT!B:O,9,FALSE)</f>
        <v>5260500</v>
      </c>
      <c r="L261" s="11">
        <f>VLOOKUP(B261,REV!B:O,9,FALSE)</f>
        <v>4246400</v>
      </c>
      <c r="M261" s="11">
        <f>VLOOKUP(B261,RoA!B:O,9,FALSE)</f>
        <v>5.03</v>
      </c>
      <c r="N261" s="11">
        <f>VLOOKUP(B261,RoE!B:O,9,FALSE)</f>
        <v>13.49</v>
      </c>
      <c r="O261" s="11">
        <f>VLOOKUP(B261,ASSET!B:P,9,FALSE)</f>
        <v>14285000</v>
      </c>
      <c r="P261" s="11">
        <f>VLOOKUP(B261,MCAP!B:P,9,FALSE)</f>
        <v>8440104</v>
      </c>
      <c r="Q261" s="11">
        <f>VLOOKUP(B261,MB!B:O,9,FALSE)</f>
        <v>2.0499999999999998</v>
      </c>
    </row>
    <row r="262" spans="1:17" x14ac:dyDescent="0.3">
      <c r="A262" s="20" t="s">
        <v>338</v>
      </c>
      <c r="B262" s="20">
        <v>904869</v>
      </c>
      <c r="C262" s="21">
        <f>VLOOKUP(B262,'[2]ESGC PORTFOLIO'!B:M,$C$2,FALSE)</f>
        <v>34.807462431693899</v>
      </c>
      <c r="D262" s="21" t="str">
        <f t="shared" si="12"/>
        <v>C</v>
      </c>
      <c r="E262" s="21">
        <f>VLOOKUP(B262,ESG!A:M,$E$2,FALSE)</f>
        <v>67.531591530054598</v>
      </c>
      <c r="F262" s="11" t="b">
        <f t="shared" si="13"/>
        <v>0</v>
      </c>
      <c r="G262" s="23" t="str">
        <f t="shared" si="14"/>
        <v>B</v>
      </c>
      <c r="H262" s="11">
        <f>VLOOKUP(B262,NI!C:P,9,FALSE)</f>
        <v>401000</v>
      </c>
      <c r="I262" s="11">
        <f>VLOOKUP(B262,EBITDA!B:O,9,FALSE)</f>
        <v>1308000</v>
      </c>
      <c r="J262" s="11">
        <f>VLOOKUP(B262,EQIT!B:O,9,FALSE)</f>
        <v>4260000</v>
      </c>
      <c r="K262" s="11">
        <f>VLOOKUP(B262,DEBT!B:O,9,FALSE)</f>
        <v>2461000</v>
      </c>
      <c r="L262" s="11">
        <f>VLOOKUP(B262,REV!B:O,9,FALSE)</f>
        <v>18143000</v>
      </c>
      <c r="M262" s="11">
        <f>VLOOKUP(B262,RoA!B:O,9,FALSE)</f>
        <v>3.95</v>
      </c>
      <c r="N262" s="11">
        <f>VLOOKUP(B262,RoE!B:O,9,FALSE)</f>
        <v>9.5</v>
      </c>
      <c r="O262" s="11">
        <f>VLOOKUP(B262,ASSET!B:P,9,FALSE)</f>
        <v>13564000</v>
      </c>
      <c r="P262" s="11">
        <f>VLOOKUP(B262,MCAP!B:P,9,FALSE)</f>
        <v>8038250</v>
      </c>
      <c r="Q262" s="11">
        <f>VLOOKUP(B262,MB!B:O,9,FALSE)</f>
        <v>1.54</v>
      </c>
    </row>
    <row r="263" spans="1:17" x14ac:dyDescent="0.3">
      <c r="A263" s="20" t="s">
        <v>342</v>
      </c>
      <c r="B263" s="20">
        <v>905010</v>
      </c>
      <c r="C263" s="21">
        <f>VLOOKUP(B263,'[2]ESGC PORTFOLIO'!B:M,$C$2,FALSE)</f>
        <v>37.6340807431108</v>
      </c>
      <c r="D263" s="21" t="str">
        <f t="shared" si="12"/>
        <v>C</v>
      </c>
      <c r="E263" s="21">
        <f>VLOOKUP(B263,ESG!A:M,$E$2,FALSE)</f>
        <v>73.252032453963594</v>
      </c>
      <c r="F263" s="11" t="b">
        <f t="shared" si="13"/>
        <v>0</v>
      </c>
      <c r="G263" s="23" t="str">
        <f t="shared" si="14"/>
        <v>B</v>
      </c>
      <c r="H263" s="11">
        <f>VLOOKUP(B263,NI!C:P,9,FALSE)</f>
        <v>905229</v>
      </c>
      <c r="I263" s="11">
        <f>VLOOKUP(B263,EBITDA!B:O,9,FALSE)</f>
        <v>2851124</v>
      </c>
      <c r="J263" s="11">
        <f>VLOOKUP(B263,EQIT!B:O,9,FALSE)</f>
        <v>8874077</v>
      </c>
      <c r="K263" s="11">
        <f>VLOOKUP(B263,DEBT!B:O,9,FALSE)</f>
        <v>11004060</v>
      </c>
      <c r="L263" s="11">
        <f>VLOOKUP(B263,REV!B:O,9,FALSE)</f>
        <v>10128223</v>
      </c>
      <c r="M263" s="11">
        <f>VLOOKUP(B263,RoA!B:O,9,FALSE)</f>
        <v>4.01</v>
      </c>
      <c r="N263" s="11">
        <f>VLOOKUP(B263,RoE!B:O,9,FALSE)</f>
        <v>10.43</v>
      </c>
      <c r="O263" s="11">
        <f>VLOOKUP(B263,ASSET!B:P,9,FALSE)</f>
        <v>31140686</v>
      </c>
      <c r="P263" s="11">
        <f>VLOOKUP(B263,MCAP!B:P,9,FALSE)</f>
        <v>13033399</v>
      </c>
      <c r="Q263" s="11">
        <f>VLOOKUP(B263,MB!B:O,9,FALSE)</f>
        <v>1.51</v>
      </c>
    </row>
    <row r="264" spans="1:17" x14ac:dyDescent="0.3">
      <c r="A264" s="20" t="s">
        <v>345</v>
      </c>
      <c r="B264" s="20">
        <v>878574</v>
      </c>
      <c r="C264" s="21">
        <f>VLOOKUP(B264,'[2]ESGC PORTFOLIO'!B:M,$C$2,FALSE)</f>
        <v>30.600004915962899</v>
      </c>
      <c r="D264" s="21" t="str">
        <f t="shared" si="12"/>
        <v>C</v>
      </c>
      <c r="E264" s="21">
        <f>VLOOKUP(B264,ESG!A:M,$E$2,FALSE)</f>
        <v>60.189908821824801</v>
      </c>
      <c r="F264" s="11" t="b">
        <f t="shared" si="13"/>
        <v>0</v>
      </c>
      <c r="G264" s="23" t="str">
        <f t="shared" si="14"/>
        <v>B</v>
      </c>
      <c r="H264" s="11">
        <f>VLOOKUP(B264,NI!C:P,9,FALSE)</f>
        <v>1597000</v>
      </c>
      <c r="I264" s="11">
        <f>VLOOKUP(B264,EBITDA!B:O,9,FALSE)</f>
        <v>2932000</v>
      </c>
      <c r="J264" s="11">
        <f>VLOOKUP(B264,EQIT!B:O,9,FALSE)</f>
        <v>2154000</v>
      </c>
      <c r="K264" s="11">
        <f>VLOOKUP(B264,DEBT!B:O,9,FALSE)</f>
        <v>2942000</v>
      </c>
      <c r="L264" s="11">
        <f>VLOOKUP(B264,REV!B:O,9,FALSE)</f>
        <v>13633000</v>
      </c>
      <c r="M264" s="11">
        <f>VLOOKUP(B264,RoA!B:O,9,FALSE)</f>
        <v>20.3</v>
      </c>
      <c r="N264" s="11">
        <f>VLOOKUP(B264,RoE!B:O,9,FALSE)</f>
        <v>80.31</v>
      </c>
      <c r="O264" s="11">
        <f>VLOOKUP(B264,ASSET!B:P,9,FALSE)</f>
        <v>8530000</v>
      </c>
      <c r="P264" s="11">
        <f>VLOOKUP(B264,MCAP!B:P,9,FALSE)</f>
        <v>29946400</v>
      </c>
      <c r="Q264" s="11">
        <f>VLOOKUP(B264,MB!B:O,9,FALSE)</f>
        <v>14.43</v>
      </c>
    </row>
    <row r="265" spans="1:17" x14ac:dyDescent="0.3">
      <c r="A265" s="20" t="s">
        <v>3</v>
      </c>
      <c r="B265" s="20">
        <v>312367</v>
      </c>
      <c r="C265" s="21">
        <f>VLOOKUP(B265,'[2]ESGC PORTFOLIO'!B:M,$C$2,FALSE)</f>
        <v>25.839549180327801</v>
      </c>
      <c r="D265" s="21" t="str">
        <f t="shared" si="12"/>
        <v>C</v>
      </c>
      <c r="E265" s="21">
        <f>VLOOKUP(B265,ESG!A:M,$E$2,FALSE)</f>
        <v>34.179098360655701</v>
      </c>
      <c r="F265" s="11" t="b">
        <f t="shared" si="13"/>
        <v>0</v>
      </c>
      <c r="G265" s="23" t="str">
        <f t="shared" si="14"/>
        <v>C</v>
      </c>
      <c r="H265" s="11">
        <f>VLOOKUP(B265,NI!C:P,9,FALSE)</f>
        <v>1125000</v>
      </c>
      <c r="I265" s="11">
        <f>VLOOKUP(B265,EBITDA!B:O,9,FALSE)</f>
        <v>1579000</v>
      </c>
      <c r="J265" s="11">
        <f>VLOOKUP(B265,EQIT!B:O,9,FALSE)</f>
        <v>11317000</v>
      </c>
      <c r="K265" s="11">
        <f>VLOOKUP(B265,DEBT!B:O,9,FALSE)</f>
        <v>0</v>
      </c>
      <c r="L265" s="11">
        <f>VLOOKUP(B265,REV!B:O,9,FALSE)</f>
        <v>4856000</v>
      </c>
      <c r="M265" s="11">
        <f>VLOOKUP(B265,RoA!B:O,9,FALSE)</f>
        <v>8.19</v>
      </c>
      <c r="N265" s="11">
        <f>VLOOKUP(B265,RoE!B:O,9,FALSE)</f>
        <v>10.32</v>
      </c>
      <c r="O265" s="11">
        <f>VLOOKUP(B265,ASSET!B:P,9,FALSE)</f>
        <v>14200000</v>
      </c>
      <c r="P265" s="11">
        <f>VLOOKUP(B265,MCAP!B:P,9,FALSE)</f>
        <v>11805257</v>
      </c>
      <c r="Q265" s="11">
        <f>VLOOKUP(B265,MB!B:O,9,FALSE)</f>
        <v>1.17</v>
      </c>
    </row>
    <row r="266" spans="1:17" x14ac:dyDescent="0.3">
      <c r="A266" s="20" t="s">
        <v>7</v>
      </c>
      <c r="B266" s="20">
        <v>545101</v>
      </c>
      <c r="C266" s="21">
        <f>VLOOKUP(B266,'[2]ESGC PORTFOLIO'!B:M,$C$2,FALSE)</f>
        <v>44.781637717121498</v>
      </c>
      <c r="D266" s="21" t="str">
        <f t="shared" si="12"/>
        <v>C</v>
      </c>
      <c r="E266" s="21">
        <f>VLOOKUP(B266,ESG!A:M,$E$2,FALSE)</f>
        <v>44.781637717121498</v>
      </c>
      <c r="F266" s="11" t="b">
        <f t="shared" si="13"/>
        <v>1</v>
      </c>
      <c r="G266" s="23" t="str">
        <f t="shared" si="14"/>
        <v>C</v>
      </c>
      <c r="H266" s="11">
        <f>VLOOKUP(B266,NI!C:P,9,FALSE)</f>
        <v>-928000</v>
      </c>
      <c r="I266" s="11">
        <f>VLOOKUP(B266,EBITDA!B:O,9,FALSE)</f>
        <v>3280000</v>
      </c>
      <c r="J266" s="11">
        <f>VLOOKUP(B266,EQIT!B:O,9,FALSE)</f>
        <v>4569000</v>
      </c>
      <c r="K266" s="11">
        <f>VLOOKUP(B266,DEBT!B:O,9,FALSE)</f>
        <v>21373000</v>
      </c>
      <c r="L266" s="11">
        <f>VLOOKUP(B266,REV!B:O,9,FALSE)</f>
        <v>18141000</v>
      </c>
      <c r="M266" s="11">
        <f>VLOOKUP(B266,RoA!B:O,9,FALSE)</f>
        <v>0.26</v>
      </c>
      <c r="N266" s="11">
        <f>VLOOKUP(B266,RoE!B:O,9,FALSE)</f>
        <v>-17.350000000000001</v>
      </c>
      <c r="O266" s="11">
        <f>VLOOKUP(B266,ASSET!B:P,9,FALSE)</f>
        <v>40834000</v>
      </c>
      <c r="P266" s="11">
        <f>VLOOKUP(B266,MCAP!B:P,9,FALSE)</f>
        <v>7963623</v>
      </c>
      <c r="Q266" s="11">
        <f>VLOOKUP(B266,MB!B:O,9,FALSE)</f>
        <v>1.83</v>
      </c>
    </row>
    <row r="267" spans="1:17" x14ac:dyDescent="0.3">
      <c r="A267" s="20" t="s">
        <v>11</v>
      </c>
      <c r="B267" s="20">
        <v>277355</v>
      </c>
      <c r="C267" s="21">
        <f>VLOOKUP(B267,'[2]ESGC PORTFOLIO'!B:M,$C$2,FALSE)</f>
        <v>41.3347672064777</v>
      </c>
      <c r="D267" s="21" t="str">
        <f t="shared" si="12"/>
        <v>C</v>
      </c>
      <c r="E267" s="21">
        <f>VLOOKUP(B267,ESG!A:M,$E$2,FALSE)</f>
        <v>41.3347672064777</v>
      </c>
      <c r="F267" s="11" t="b">
        <f t="shared" si="13"/>
        <v>1</v>
      </c>
      <c r="G267" s="23" t="str">
        <f t="shared" si="14"/>
        <v>C</v>
      </c>
      <c r="H267" s="11">
        <f>VLOOKUP(B267,NI!C:P,9,FALSE)</f>
        <v>203989</v>
      </c>
      <c r="I267" s="11">
        <f>VLOOKUP(B267,EBITDA!B:O,9,FALSE)</f>
        <v>525754</v>
      </c>
      <c r="J267" s="11">
        <f>VLOOKUP(B267,EQIT!B:O,9,FALSE)</f>
        <v>2345754</v>
      </c>
      <c r="K267" s="11">
        <f>VLOOKUP(B267,DEBT!B:O,9,FALSE)</f>
        <v>0</v>
      </c>
      <c r="L267" s="11">
        <f>VLOOKUP(B267,REV!B:O,9,FALSE)</f>
        <v>1373947</v>
      </c>
      <c r="M267" s="11">
        <f>VLOOKUP(B267,RoA!B:O,9,FALSE)</f>
        <v>8.35</v>
      </c>
      <c r="N267" s="11">
        <f>VLOOKUP(B267,RoE!B:O,9,FALSE)</f>
        <v>9.06</v>
      </c>
      <c r="O267" s="11">
        <f>VLOOKUP(B267,ASSET!B:P,9,FALSE)</f>
        <v>2586824</v>
      </c>
      <c r="P267" s="11">
        <f>VLOOKUP(B267,MCAP!B:P,9,FALSE)</f>
        <v>7273095</v>
      </c>
      <c r="Q267" s="11">
        <f>VLOOKUP(B267,MB!B:O,9,FALSE)</f>
        <v>2.92</v>
      </c>
    </row>
    <row r="268" spans="1:17" x14ac:dyDescent="0.3">
      <c r="A268" s="20" t="s">
        <v>25</v>
      </c>
      <c r="B268" s="20">
        <v>154680</v>
      </c>
      <c r="C268" s="21">
        <f>VLOOKUP(B268,'[2]ESGC PORTFOLIO'!B:M,$C$2,FALSE)</f>
        <v>35.409131659836099</v>
      </c>
      <c r="D268" s="21" t="str">
        <f t="shared" si="12"/>
        <v>C</v>
      </c>
      <c r="E268" s="21">
        <f>VLOOKUP(B268,ESG!A:M,$E$2,FALSE)</f>
        <v>35.409131659836099</v>
      </c>
      <c r="F268" s="11" t="b">
        <f t="shared" si="13"/>
        <v>1</v>
      </c>
      <c r="G268" s="23" t="str">
        <f t="shared" si="14"/>
        <v>C</v>
      </c>
      <c r="H268" s="11">
        <f>VLOOKUP(B268,NI!C:P,9,FALSE)</f>
        <v>718986</v>
      </c>
      <c r="I268" s="11">
        <f>VLOOKUP(B268,EBITDA!B:O,9,FALSE)</f>
        <v>1402347</v>
      </c>
      <c r="J268" s="11">
        <f>VLOOKUP(B268,EQIT!B:O,9,FALSE)</f>
        <v>2456712</v>
      </c>
      <c r="K268" s="11">
        <f>VLOOKUP(B268,DEBT!B:O,9,FALSE)</f>
        <v>1446770</v>
      </c>
      <c r="L268" s="11">
        <f>VLOOKUP(B268,REV!B:O,9,FALSE)</f>
        <v>79489596</v>
      </c>
      <c r="M268" s="11">
        <f>VLOOKUP(B268,RoA!B:O,9,FALSE)</f>
        <v>5.14</v>
      </c>
      <c r="N268" s="11">
        <f>VLOOKUP(B268,RoE!B:O,9,FALSE)</f>
        <v>27.01</v>
      </c>
      <c r="O268" s="11">
        <f>VLOOKUP(B268,ASSET!B:P,9,FALSE)</f>
        <v>15444126</v>
      </c>
      <c r="P268" s="11">
        <f>VLOOKUP(B268,MCAP!B:P,9,FALSE)</f>
        <v>10164325</v>
      </c>
      <c r="Q268" s="11">
        <f>VLOOKUP(B268,MB!B:O,9,FALSE)</f>
        <v>3.93</v>
      </c>
    </row>
    <row r="269" spans="1:17" x14ac:dyDescent="0.3">
      <c r="A269" s="20" t="s">
        <v>27</v>
      </c>
      <c r="B269" s="20">
        <v>546075</v>
      </c>
      <c r="C269" s="21">
        <f>VLOOKUP(B269,'[2]ESGC PORTFOLIO'!B:M,$C$2,FALSE)</f>
        <v>33.1856203007518</v>
      </c>
      <c r="D269" s="21" t="str">
        <f t="shared" si="12"/>
        <v>C</v>
      </c>
      <c r="E269" s="21">
        <f>VLOOKUP(B269,ESG!A:M,$E$2,FALSE)</f>
        <v>33.1856203007518</v>
      </c>
      <c r="F269" s="11" t="b">
        <f t="shared" si="13"/>
        <v>1</v>
      </c>
      <c r="G269" s="23" t="str">
        <f t="shared" si="14"/>
        <v>C</v>
      </c>
      <c r="H269" s="11">
        <f>VLOOKUP(B269,NI!C:P,9,FALSE)</f>
        <v>555317</v>
      </c>
      <c r="I269" s="11">
        <f>VLOOKUP(B269,EBITDA!B:O,9,FALSE)</f>
        <v>960233</v>
      </c>
      <c r="J269" s="11">
        <f>VLOOKUP(B269,EQIT!B:O,9,FALSE)</f>
        <v>2429959</v>
      </c>
      <c r="K269" s="11">
        <f>VLOOKUP(B269,DEBT!B:O,9,FALSE)</f>
        <v>1706497</v>
      </c>
      <c r="L269" s="11">
        <f>VLOOKUP(B269,REV!B:O,9,FALSE)</f>
        <v>4292065</v>
      </c>
      <c r="M269" s="11">
        <f>VLOOKUP(B269,RoA!B:O,9,FALSE)</f>
        <v>12.3</v>
      </c>
      <c r="N269" s="11">
        <f>VLOOKUP(B269,RoE!B:O,9,FALSE)</f>
        <v>24.14</v>
      </c>
      <c r="O269" s="11">
        <f>VLOOKUP(B269,ASSET!B:P,9,FALSE)</f>
        <v>5215463</v>
      </c>
      <c r="P269" s="11">
        <f>VLOOKUP(B269,MCAP!B:P,9,FALSE)</f>
        <v>10342796</v>
      </c>
      <c r="Q269" s="11">
        <f>VLOOKUP(B269,MB!B:O,9,FALSE)</f>
        <v>4.0999999999999996</v>
      </c>
    </row>
    <row r="270" spans="1:17" x14ac:dyDescent="0.3">
      <c r="A270" s="20" t="s">
        <v>31</v>
      </c>
      <c r="B270" s="20">
        <v>921983</v>
      </c>
      <c r="C270" s="21">
        <f>VLOOKUP(B270,'[2]ESGC PORTFOLIO'!B:M,$C$2,FALSE)</f>
        <v>48.7422100026184</v>
      </c>
      <c r="D270" s="21" t="str">
        <f t="shared" si="12"/>
        <v>C</v>
      </c>
      <c r="E270" s="21">
        <f>VLOOKUP(B270,ESG!A:M,$E$2,FALSE)</f>
        <v>48.7422100026184</v>
      </c>
      <c r="F270" s="11" t="b">
        <f t="shared" si="13"/>
        <v>1</v>
      </c>
      <c r="G270" s="23" t="str">
        <f t="shared" si="14"/>
        <v>C</v>
      </c>
      <c r="H270" s="11">
        <f>VLOOKUP(B270,NI!C:P,9,FALSE)</f>
        <v>1925000</v>
      </c>
      <c r="I270" s="11">
        <f>VLOOKUP(B270,EBITDA!B:O,9,FALSE)</f>
        <v>12168000</v>
      </c>
      <c r="J270" s="11">
        <f>VLOOKUP(B270,EQIT!B:O,9,FALSE)</f>
        <v>30104000</v>
      </c>
      <c r="K270" s="11">
        <f>VLOOKUP(B270,DEBT!B:O,9,FALSE)</f>
        <v>12345000</v>
      </c>
      <c r="L270" s="11">
        <f>VLOOKUP(B270,REV!B:O,9,FALSE)</f>
        <v>17078000</v>
      </c>
      <c r="M270" s="11">
        <f>VLOOKUP(B270,RoA!B:O,9,FALSE)</f>
        <v>3.75</v>
      </c>
      <c r="N270" s="11">
        <f>VLOOKUP(B270,RoE!B:O,9,FALSE)</f>
        <v>6.65</v>
      </c>
      <c r="O270" s="11">
        <f>VLOOKUP(B270,ASSET!B:P,9,FALSE)</f>
        <v>60737000</v>
      </c>
      <c r="P270" s="11">
        <f>VLOOKUP(B270,MCAP!B:P,9,FALSE)</f>
        <v>30743800</v>
      </c>
      <c r="Q270" s="11">
        <f>VLOOKUP(B270,MB!B:O,9,FALSE)</f>
        <v>1.1599999999999999</v>
      </c>
    </row>
    <row r="271" spans="1:17" x14ac:dyDescent="0.3">
      <c r="A271" s="20" t="s">
        <v>58</v>
      </c>
      <c r="B271" s="20">
        <v>912216</v>
      </c>
      <c r="C271" s="21">
        <f>VLOOKUP(B271,'[2]ESGC PORTFOLIO'!B:M,$C$2,FALSE)</f>
        <v>48.538867605131799</v>
      </c>
      <c r="D271" s="21" t="str">
        <f t="shared" si="12"/>
        <v>C</v>
      </c>
      <c r="E271" s="21">
        <f>VLOOKUP(B271,ESG!A:M,$E$2,FALSE)</f>
        <v>48.538867605131799</v>
      </c>
      <c r="F271" s="11" t="b">
        <f t="shared" si="13"/>
        <v>1</v>
      </c>
      <c r="G271" s="23" t="str">
        <f t="shared" si="14"/>
        <v>C</v>
      </c>
      <c r="H271" s="11">
        <f>VLOOKUP(B271,NI!C:P,9,FALSE)</f>
        <v>513000</v>
      </c>
      <c r="I271" s="11">
        <f>VLOOKUP(B271,EBITDA!B:O,9,FALSE)</f>
        <v>843000</v>
      </c>
      <c r="J271" s="11">
        <f>VLOOKUP(B271,EQIT!B:O,9,FALSE)</f>
        <v>2069000</v>
      </c>
      <c r="K271" s="11">
        <f>VLOOKUP(B271,DEBT!B:O,9,FALSE)</f>
        <v>510000</v>
      </c>
      <c r="L271" s="11">
        <f>VLOOKUP(B271,REV!B:O,9,FALSE)</f>
        <v>2722000</v>
      </c>
      <c r="M271" s="11">
        <f>VLOOKUP(B271,RoA!B:O,9,FALSE)</f>
        <v>14.92</v>
      </c>
      <c r="N271" s="11">
        <f>VLOOKUP(B271,RoE!B:O,9,FALSE)</f>
        <v>24.85</v>
      </c>
      <c r="O271" s="11">
        <f>VLOOKUP(B271,ASSET!B:P,9,FALSE)</f>
        <v>3471000</v>
      </c>
      <c r="P271" s="11">
        <f>VLOOKUP(B271,MCAP!B:P,9,FALSE)</f>
        <v>13479271</v>
      </c>
      <c r="Q271" s="11">
        <f>VLOOKUP(B271,MB!B:O,9,FALSE)</f>
        <v>8.5</v>
      </c>
    </row>
    <row r="272" spans="1:17" x14ac:dyDescent="0.3">
      <c r="A272" s="20" t="s">
        <v>59</v>
      </c>
      <c r="B272" s="20">
        <v>879628</v>
      </c>
      <c r="C272" s="21">
        <f>VLOOKUP(B272,'[2]ESGC PORTFOLIO'!B:M,$C$2,FALSE)</f>
        <v>36.908811475409799</v>
      </c>
      <c r="D272" s="21" t="str">
        <f t="shared" si="12"/>
        <v>C</v>
      </c>
      <c r="E272" s="21">
        <f>VLOOKUP(B272,ESG!A:M,$E$2,FALSE)</f>
        <v>36.908811475409799</v>
      </c>
      <c r="F272" s="11" t="b">
        <f t="shared" si="13"/>
        <v>1</v>
      </c>
      <c r="G272" s="23" t="str">
        <f t="shared" si="14"/>
        <v>C</v>
      </c>
      <c r="H272" s="11">
        <f>VLOOKUP(B272,NI!C:P,9,FALSE)</f>
        <v>593804</v>
      </c>
      <c r="I272" s="11" t="str">
        <f>VLOOKUP(B272,EBITDA!B:O,9,FALSE)</f>
        <v>NA</v>
      </c>
      <c r="J272" s="11">
        <f>VLOOKUP(B272,EQIT!B:O,9,FALSE)</f>
        <v>1504372</v>
      </c>
      <c r="K272" s="11">
        <f>VLOOKUP(B272,DEBT!B:O,9,FALSE)</f>
        <v>321662</v>
      </c>
      <c r="L272" s="11">
        <f>VLOOKUP(B272,REV!B:O,9,FALSE)</f>
        <v>11359113</v>
      </c>
      <c r="M272" s="11">
        <f>VLOOKUP(B272,RoA!B:O,9,FALSE)</f>
        <v>24.03</v>
      </c>
      <c r="N272" s="11">
        <f>VLOOKUP(B272,RoE!B:O,9,FALSE)</f>
        <v>43.14</v>
      </c>
      <c r="O272" s="11">
        <f>VLOOKUP(B272,ASSET!B:P,9,FALSE)</f>
        <v>2804225</v>
      </c>
      <c r="P272" s="11">
        <f>VLOOKUP(B272,MCAP!B:P,9,FALSE)</f>
        <v>10199093</v>
      </c>
      <c r="Q272" s="11">
        <f>VLOOKUP(B272,MB!B:O,9,FALSE)</f>
        <v>6.18</v>
      </c>
    </row>
    <row r="273" spans="1:17" x14ac:dyDescent="0.3">
      <c r="A273" s="20" t="s">
        <v>60</v>
      </c>
      <c r="B273" s="20">
        <v>755148</v>
      </c>
      <c r="C273" s="21">
        <f>VLOOKUP(B273,'[2]ESGC PORTFOLIO'!B:M,$C$2,FALSE)</f>
        <v>28.6853617248752</v>
      </c>
      <c r="D273" s="21" t="str">
        <f t="shared" si="12"/>
        <v>C</v>
      </c>
      <c r="E273" s="21">
        <f>VLOOKUP(B273,ESG!A:M,$E$2,FALSE)</f>
        <v>28.6853617248752</v>
      </c>
      <c r="F273" s="11" t="b">
        <f t="shared" si="13"/>
        <v>1</v>
      </c>
      <c r="G273" s="23" t="str">
        <f t="shared" si="14"/>
        <v>C</v>
      </c>
      <c r="H273" s="11">
        <f>VLOOKUP(B273,NI!C:P,9,FALSE)</f>
        <v>183648</v>
      </c>
      <c r="I273" s="11">
        <f>VLOOKUP(B273,EBITDA!B:O,9,FALSE)</f>
        <v>312230</v>
      </c>
      <c r="J273" s="11">
        <f>VLOOKUP(B273,EQIT!B:O,9,FALSE)</f>
        <v>915171</v>
      </c>
      <c r="K273" s="11">
        <f>VLOOKUP(B273,DEBT!B:O,9,FALSE)</f>
        <v>447011</v>
      </c>
      <c r="L273" s="11">
        <f>VLOOKUP(B273,REV!B:O,9,FALSE)</f>
        <v>1326424</v>
      </c>
      <c r="M273" s="11">
        <f>VLOOKUP(B273,RoA!B:O,9,FALSE)</f>
        <v>23.9</v>
      </c>
      <c r="N273" s="11">
        <f>VLOOKUP(B273,RoE!B:O,9,FALSE)</f>
        <v>66.34</v>
      </c>
      <c r="O273" s="11">
        <f>VLOOKUP(B273,ASSET!B:P,9,FALSE)</f>
        <v>2115282</v>
      </c>
      <c r="P273" s="11">
        <f>VLOOKUP(B273,MCAP!B:P,9,FALSE)</f>
        <v>3791500</v>
      </c>
      <c r="Q273" s="11">
        <f>VLOOKUP(B273,MB!B:O,9,FALSE)</f>
        <v>4</v>
      </c>
    </row>
    <row r="274" spans="1:17" x14ac:dyDescent="0.3">
      <c r="A274" s="20" t="s">
        <v>64</v>
      </c>
      <c r="B274" s="20">
        <v>877723</v>
      </c>
      <c r="C274" s="21">
        <f>VLOOKUP(B274,'[2]ESGC PORTFOLIO'!B:M,$C$2,FALSE)</f>
        <v>44.839708859252198</v>
      </c>
      <c r="D274" s="21" t="str">
        <f t="shared" si="12"/>
        <v>C</v>
      </c>
      <c r="E274" s="21">
        <f>VLOOKUP(B274,ESG!A:M,$E$2,FALSE)</f>
        <v>44.839708859252198</v>
      </c>
      <c r="F274" s="11" t="b">
        <f t="shared" si="13"/>
        <v>1</v>
      </c>
      <c r="G274" s="23" t="str">
        <f t="shared" si="14"/>
        <v>C</v>
      </c>
      <c r="H274" s="11">
        <f>VLOOKUP(B274,NI!C:P,9,FALSE)</f>
        <v>413629</v>
      </c>
      <c r="I274" s="11">
        <f>VLOOKUP(B274,EBITDA!B:O,9,FALSE)</f>
        <v>783436</v>
      </c>
      <c r="J274" s="11">
        <f>VLOOKUP(B274,EQIT!B:O,9,FALSE)</f>
        <v>2673112</v>
      </c>
      <c r="K274" s="11">
        <f>VLOOKUP(B274,DEBT!B:O,9,FALSE)</f>
        <v>5052706</v>
      </c>
      <c r="L274" s="11">
        <f>VLOOKUP(B274,REV!B:O,9,FALSE)</f>
        <v>10003599</v>
      </c>
      <c r="M274" s="11">
        <f>VLOOKUP(B274,RoA!B:O,9,FALSE)</f>
        <v>5.73</v>
      </c>
      <c r="N274" s="11">
        <f>VLOOKUP(B274,RoE!B:O,9,FALSE)</f>
        <v>16.84</v>
      </c>
      <c r="O274" s="11">
        <f>VLOOKUP(B274,ASSET!B:P,9,FALSE)</f>
        <v>8198409</v>
      </c>
      <c r="P274" s="11">
        <f>VLOOKUP(B274,MCAP!B:P,9,FALSE)</f>
        <v>8526035</v>
      </c>
      <c r="Q274" s="11">
        <f>VLOOKUP(B274,MB!B:O,9,FALSE)</f>
        <v>2.27</v>
      </c>
    </row>
    <row r="275" spans="1:17" x14ac:dyDescent="0.3">
      <c r="A275" s="20" t="s">
        <v>77</v>
      </c>
      <c r="B275" s="20">
        <v>951545</v>
      </c>
      <c r="C275" s="21">
        <f>VLOOKUP(B275,'[2]ESGC PORTFOLIO'!B:M,$C$2,FALSE)</f>
        <v>31.328666519969101</v>
      </c>
      <c r="D275" s="21" t="str">
        <f t="shared" si="12"/>
        <v>C</v>
      </c>
      <c r="E275" s="21">
        <f>VLOOKUP(B275,ESG!A:M,$E$2,FALSE)</f>
        <v>31.328666519969101</v>
      </c>
      <c r="F275" s="11" t="b">
        <f t="shared" si="13"/>
        <v>1</v>
      </c>
      <c r="G275" s="23" t="str">
        <f t="shared" si="14"/>
        <v>C</v>
      </c>
      <c r="H275" s="11" t="e">
        <f>VLOOKUP(B275,NI!C:P,9,FALSE)</f>
        <v>#N/A</v>
      </c>
      <c r="I275" s="11">
        <f>VLOOKUP(B275,EBITDA!B:O,9,FALSE)</f>
        <v>664000</v>
      </c>
      <c r="J275" s="11">
        <f>VLOOKUP(B275,EQIT!B:O,9,FALSE)</f>
        <v>4258000</v>
      </c>
      <c r="K275" s="11">
        <f>VLOOKUP(B275,DEBT!B:O,9,FALSE)</f>
        <v>931000</v>
      </c>
      <c r="L275" s="11">
        <f>VLOOKUP(B275,REV!B:O,9,FALSE)</f>
        <v>4144000</v>
      </c>
      <c r="M275" s="11">
        <f>VLOOKUP(B275,RoA!B:O,9,FALSE)</f>
        <v>2.83</v>
      </c>
      <c r="N275" s="11">
        <f>VLOOKUP(B275,RoE!B:O,9,FALSE)</f>
        <v>10.1</v>
      </c>
      <c r="O275" s="11">
        <f>VLOOKUP(B275,ASSET!B:P,9,FALSE)</f>
        <v>16548000</v>
      </c>
      <c r="P275" s="11">
        <f>VLOOKUP(B275,MCAP!B:P,9,FALSE)</f>
        <v>6383080</v>
      </c>
      <c r="Q275" s="11">
        <f>VLOOKUP(B275,MB!B:O,9,FALSE)</f>
        <v>1.49</v>
      </c>
    </row>
    <row r="276" spans="1:17" x14ac:dyDescent="0.3">
      <c r="A276" s="20" t="s">
        <v>81</v>
      </c>
      <c r="B276" s="20">
        <v>867705</v>
      </c>
      <c r="C276" s="21">
        <f>VLOOKUP(B276,'[2]ESGC PORTFOLIO'!B:M,$C$2,FALSE)</f>
        <v>32.447713074130903</v>
      </c>
      <c r="D276" s="21" t="str">
        <f t="shared" si="12"/>
        <v>C</v>
      </c>
      <c r="E276" s="21">
        <f>VLOOKUP(B276,ESG!A:M,$E$2,FALSE)</f>
        <v>48.085081320675599</v>
      </c>
      <c r="F276" s="11" t="b">
        <f t="shared" si="13"/>
        <v>0</v>
      </c>
      <c r="G276" s="23" t="str">
        <f t="shared" si="14"/>
        <v>C</v>
      </c>
      <c r="H276" s="11">
        <f>VLOOKUP(B276,NI!C:P,9,FALSE)</f>
        <v>352547</v>
      </c>
      <c r="I276" s="11">
        <f>VLOOKUP(B276,EBITDA!B:O,9,FALSE)</f>
        <v>619902</v>
      </c>
      <c r="J276" s="11">
        <f>VLOOKUP(B276,EQIT!B:O,9,FALSE)</f>
        <v>3121777</v>
      </c>
      <c r="K276" s="11">
        <f>VLOOKUP(B276,DEBT!B:O,9,FALSE)</f>
        <v>0</v>
      </c>
      <c r="L276" s="11">
        <f>VLOOKUP(B276,REV!B:O,9,FALSE)</f>
        <v>2586123</v>
      </c>
      <c r="M276" s="11">
        <f>VLOOKUP(B276,RoA!B:O,9,FALSE)</f>
        <v>8.0299999999999994</v>
      </c>
      <c r="N276" s="11">
        <f>VLOOKUP(B276,RoE!B:O,9,FALSE)</f>
        <v>12.05</v>
      </c>
      <c r="O276" s="11">
        <f>VLOOKUP(B276,ASSET!B:P,9,FALSE)</f>
        <v>4753305</v>
      </c>
      <c r="P276" s="11">
        <f>VLOOKUP(B276,MCAP!B:P,9,FALSE)</f>
        <v>12227762</v>
      </c>
      <c r="Q276" s="11">
        <f>VLOOKUP(B276,MB!B:O,9,FALSE)</f>
        <v>4.8600000000000003</v>
      </c>
    </row>
    <row r="277" spans="1:17" x14ac:dyDescent="0.3">
      <c r="A277" s="20" t="s">
        <v>83</v>
      </c>
      <c r="B277" s="20" t="s">
        <v>360</v>
      </c>
      <c r="C277" s="21">
        <f>VLOOKUP(B277,'[2]ESGC PORTFOLIO'!B:M,$C$2,FALSE)</f>
        <v>36.026200234191997</v>
      </c>
      <c r="D277" s="21" t="str">
        <f t="shared" si="12"/>
        <v>C</v>
      </c>
      <c r="E277" s="21">
        <f>VLOOKUP(B277,ESG!A:M,$E$2,FALSE)</f>
        <v>36.026200234191997</v>
      </c>
      <c r="F277" s="11" t="b">
        <f t="shared" si="13"/>
        <v>1</v>
      </c>
      <c r="G277" s="23" t="str">
        <f t="shared" si="14"/>
        <v>C</v>
      </c>
      <c r="H277" s="11">
        <f>VLOOKUP(B277,NI!C:P,9,FALSE)</f>
        <v>896300</v>
      </c>
      <c r="I277" s="11">
        <f>VLOOKUP(B277,EBITDA!B:O,9,FALSE)</f>
        <v>2048000</v>
      </c>
      <c r="J277" s="11">
        <f>VLOOKUP(B277,EQIT!B:O,9,FALSE)</f>
        <v>21419100</v>
      </c>
      <c r="K277" s="11">
        <f>VLOOKUP(B277,DEBT!B:O,9,FALSE)</f>
        <v>2856500</v>
      </c>
      <c r="L277" s="11">
        <f>VLOOKUP(B277,REV!B:O,9,FALSE)</f>
        <v>2914600</v>
      </c>
      <c r="M277" s="11">
        <f>VLOOKUP(B277,RoA!B:O,9,FALSE)</f>
        <v>2.4700000000000002</v>
      </c>
      <c r="N277" s="11">
        <f>VLOOKUP(B277,RoE!B:O,9,FALSE)</f>
        <v>4.17</v>
      </c>
      <c r="O277" s="11">
        <f>VLOOKUP(B277,ASSET!B:P,9,FALSE)</f>
        <v>38863200</v>
      </c>
      <c r="P277" s="11">
        <f>VLOOKUP(B277,MCAP!B:P,9,FALSE)</f>
        <v>16814085</v>
      </c>
      <c r="Q277" s="11">
        <f>VLOOKUP(B277,MB!B:O,9,FALSE)</f>
        <v>0.9</v>
      </c>
    </row>
    <row r="278" spans="1:17" x14ac:dyDescent="0.3">
      <c r="A278" s="20" t="s">
        <v>84</v>
      </c>
      <c r="B278" s="20">
        <v>901686</v>
      </c>
      <c r="C278" s="21">
        <f>VLOOKUP(B278,'[2]ESGC PORTFOLIO'!B:M,$C$2,FALSE)</f>
        <v>49.126915847310499</v>
      </c>
      <c r="D278" s="21" t="str">
        <f t="shared" si="12"/>
        <v>C</v>
      </c>
      <c r="E278" s="21">
        <f>VLOOKUP(B278,ESG!A:M,$E$2,FALSE)</f>
        <v>49.126915847310499</v>
      </c>
      <c r="F278" s="11" t="b">
        <f t="shared" si="13"/>
        <v>1</v>
      </c>
      <c r="G278" s="23" t="str">
        <f t="shared" si="14"/>
        <v>C</v>
      </c>
      <c r="H278" s="11">
        <f>VLOOKUP(B278,NI!C:P,9,FALSE)</f>
        <v>382000</v>
      </c>
      <c r="I278" s="11">
        <f>VLOOKUP(B278,EBITDA!B:O,9,FALSE)</f>
        <v>1596000</v>
      </c>
      <c r="J278" s="11">
        <f>VLOOKUP(B278,EQIT!B:O,9,FALSE)</f>
        <v>3194000</v>
      </c>
      <c r="K278" s="11">
        <f>VLOOKUP(B278,DEBT!B:O,9,FALSE)</f>
        <v>7514000</v>
      </c>
      <c r="L278" s="11">
        <f>VLOOKUP(B278,REV!B:O,9,FALSE)</f>
        <v>6253000</v>
      </c>
      <c r="M278" s="11">
        <f>VLOOKUP(B278,RoA!B:O,9,FALSE)</f>
        <v>3.8</v>
      </c>
      <c r="N278" s="11">
        <f>VLOOKUP(B278,RoE!B:O,9,FALSE)</f>
        <v>12.28</v>
      </c>
      <c r="O278" s="11">
        <f>VLOOKUP(B278,ASSET!B:P,9,FALSE)</f>
        <v>17131000</v>
      </c>
      <c r="P278" s="11">
        <f>VLOOKUP(B278,MCAP!B:P,9,FALSE)</f>
        <v>6438758</v>
      </c>
      <c r="Q278" s="11">
        <f>VLOOKUP(B278,MB!B:O,9,FALSE)</f>
        <v>1.91</v>
      </c>
    </row>
    <row r="279" spans="1:17" x14ac:dyDescent="0.3">
      <c r="A279" s="20" t="s">
        <v>87</v>
      </c>
      <c r="B279" s="20">
        <v>981550</v>
      </c>
      <c r="C279" s="21">
        <f>VLOOKUP(B279,'[2]ESGC PORTFOLIO'!B:M,$C$2,FALSE)</f>
        <v>25.984628036437201</v>
      </c>
      <c r="D279" s="21" t="str">
        <f t="shared" si="12"/>
        <v>C</v>
      </c>
      <c r="E279" s="21">
        <f>VLOOKUP(B279,ESG!A:M,$E$2,FALSE)</f>
        <v>49.565409919028298</v>
      </c>
      <c r="F279" s="11" t="b">
        <f t="shared" si="13"/>
        <v>0</v>
      </c>
      <c r="G279" s="23" t="str">
        <f t="shared" si="14"/>
        <v>C</v>
      </c>
      <c r="H279" s="11">
        <f>VLOOKUP(B279,NI!C:P,9,FALSE)</f>
        <v>6203000</v>
      </c>
      <c r="I279" s="11">
        <f>VLOOKUP(B279,EBITDA!B:O,9,FALSE)</f>
        <v>20969000</v>
      </c>
      <c r="J279" s="11">
        <f>VLOOKUP(B279,EQIT!B:O,9,FALSE)</f>
        <v>49356000</v>
      </c>
      <c r="K279" s="11">
        <f>VLOOKUP(B279,DEBT!B:O,9,FALSE)</f>
        <v>40458000</v>
      </c>
      <c r="L279" s="11">
        <f>VLOOKUP(B279,REV!B:O,9,FALSE)</f>
        <v>62570000</v>
      </c>
      <c r="M279" s="11">
        <f>VLOOKUP(B279,RoA!B:O,9,FALSE)</f>
        <v>4.8600000000000003</v>
      </c>
      <c r="N279" s="11">
        <f>VLOOKUP(B279,RoE!B:O,9,FALSE)</f>
        <v>12.84</v>
      </c>
      <c r="O279" s="11">
        <f>VLOOKUP(B279,ASSET!B:P,9,FALSE)</f>
        <v>164971000</v>
      </c>
      <c r="P279" s="11">
        <f>VLOOKUP(B279,MCAP!B:P,9,FALSE)</f>
        <v>98611439</v>
      </c>
      <c r="Q279" s="11">
        <f>VLOOKUP(B279,MB!B:O,9,FALSE)</f>
        <v>1.92</v>
      </c>
    </row>
    <row r="280" spans="1:17" x14ac:dyDescent="0.3">
      <c r="A280" s="20" t="s">
        <v>92</v>
      </c>
      <c r="B280" s="20">
        <v>937083</v>
      </c>
      <c r="C280" s="21">
        <f>VLOOKUP(B280,'[2]ESGC PORTFOLIO'!B:M,$C$2,FALSE)</f>
        <v>44.412675962223801</v>
      </c>
      <c r="D280" s="21" t="str">
        <f t="shared" si="12"/>
        <v>C</v>
      </c>
      <c r="E280" s="21">
        <f>VLOOKUP(B280,ESG!A:M,$E$2,FALSE)</f>
        <v>44.412675962223801</v>
      </c>
      <c r="F280" s="11" t="b">
        <f t="shared" si="13"/>
        <v>1</v>
      </c>
      <c r="G280" s="23" t="str">
        <f t="shared" si="14"/>
        <v>C</v>
      </c>
      <c r="H280" s="11">
        <f>VLOOKUP(B280,NI!C:P,9,FALSE)</f>
        <v>445000</v>
      </c>
      <c r="I280" s="11">
        <f>VLOOKUP(B280,EBITDA!B:O,9,FALSE)</f>
        <v>603400</v>
      </c>
      <c r="J280" s="11">
        <f>VLOOKUP(B280,EQIT!B:O,9,FALSE)</f>
        <v>2676000</v>
      </c>
      <c r="K280" s="11">
        <f>VLOOKUP(B280,DEBT!B:O,9,FALSE)</f>
        <v>3129500</v>
      </c>
      <c r="L280" s="11">
        <f>VLOOKUP(B280,REV!B:O,9,FALSE)</f>
        <v>2654300</v>
      </c>
      <c r="M280" s="11">
        <f>VLOOKUP(B280,RoA!B:O,9,FALSE)</f>
        <v>7.94</v>
      </c>
      <c r="N280" s="11">
        <f>VLOOKUP(B280,RoE!B:O,9,FALSE)</f>
        <v>17.02</v>
      </c>
      <c r="O280" s="11">
        <f>VLOOKUP(B280,ASSET!B:P,9,FALSE)</f>
        <v>7109900</v>
      </c>
      <c r="P280" s="11">
        <f>VLOOKUP(B280,MCAP!B:P,9,FALSE)</f>
        <v>6877198</v>
      </c>
      <c r="Q280" s="11">
        <f>VLOOKUP(B280,MB!B:O,9,FALSE)</f>
        <v>2.08</v>
      </c>
    </row>
    <row r="281" spans="1:17" x14ac:dyDescent="0.3">
      <c r="A281" s="20" t="s">
        <v>93</v>
      </c>
      <c r="B281" s="20">
        <v>938928</v>
      </c>
      <c r="C281" s="21">
        <f>VLOOKUP(B281,'[2]ESGC PORTFOLIO'!B:M,$C$2,FALSE)</f>
        <v>33.338987553126898</v>
      </c>
      <c r="D281" s="21" t="str">
        <f t="shared" si="12"/>
        <v>C</v>
      </c>
      <c r="E281" s="21">
        <f>VLOOKUP(B281,ESG!A:M,$E$2,FALSE)</f>
        <v>33.338987553126898</v>
      </c>
      <c r="F281" s="11" t="b">
        <f t="shared" si="13"/>
        <v>1</v>
      </c>
      <c r="G281" s="23" t="str">
        <f t="shared" si="14"/>
        <v>C</v>
      </c>
      <c r="H281" s="11">
        <f>VLOOKUP(B281,NI!C:P,9,FALSE)</f>
        <v>248339</v>
      </c>
      <c r="I281" s="11">
        <f>VLOOKUP(B281,EBITDA!B:O,9,FALSE)</f>
        <v>398423</v>
      </c>
      <c r="J281" s="11">
        <f>VLOOKUP(B281,EQIT!B:O,9,FALSE)</f>
        <v>2192751</v>
      </c>
      <c r="K281" s="11">
        <f>VLOOKUP(B281,DEBT!B:O,9,FALSE)</f>
        <v>373706</v>
      </c>
      <c r="L281" s="11">
        <f>VLOOKUP(B281,REV!B:O,9,FALSE)</f>
        <v>1445136</v>
      </c>
      <c r="M281" s="11">
        <f>VLOOKUP(B281,RoA!B:O,9,FALSE)</f>
        <v>9.26</v>
      </c>
      <c r="N281" s="11">
        <f>VLOOKUP(B281,RoE!B:O,9,FALSE)</f>
        <v>12.03</v>
      </c>
      <c r="O281" s="11">
        <f>VLOOKUP(B281,ASSET!B:P,9,FALSE)</f>
        <v>2926950</v>
      </c>
      <c r="P281" s="11">
        <f>VLOOKUP(B281,MCAP!B:P,9,FALSE)</f>
        <v>4479776</v>
      </c>
      <c r="Q281" s="11">
        <f>VLOOKUP(B281,MB!B:O,9,FALSE)</f>
        <v>2.04</v>
      </c>
    </row>
    <row r="282" spans="1:17" x14ac:dyDescent="0.3">
      <c r="A282" s="20" t="s">
        <v>96</v>
      </c>
      <c r="B282" s="20">
        <v>687197</v>
      </c>
      <c r="C282" s="21">
        <f>VLOOKUP(B282,'[2]ESGC PORTFOLIO'!B:M,$C$2,FALSE)</f>
        <v>36.442318617107603</v>
      </c>
      <c r="D282" s="21" t="str">
        <f t="shared" si="12"/>
        <v>C</v>
      </c>
      <c r="E282" s="21">
        <f>VLOOKUP(B282,ESG!A:M,$E$2,FALSE)</f>
        <v>36.442318617107603</v>
      </c>
      <c r="F282" s="11" t="b">
        <f t="shared" si="13"/>
        <v>1</v>
      </c>
      <c r="G282" s="23" t="str">
        <f t="shared" si="14"/>
        <v>C</v>
      </c>
      <c r="H282" s="11">
        <f>VLOOKUP(B282,NI!C:P,9,FALSE)</f>
        <v>185955</v>
      </c>
      <c r="I282" s="11">
        <f>VLOOKUP(B282,EBITDA!B:O,9,FALSE)</f>
        <v>1324463</v>
      </c>
      <c r="J282" s="11">
        <f>VLOOKUP(B282,EQIT!B:O,9,FALSE)</f>
        <v>2938746</v>
      </c>
      <c r="K282" s="11">
        <f>VLOOKUP(B282,DEBT!B:O,9,FALSE)</f>
        <v>11611242</v>
      </c>
      <c r="L282" s="11">
        <f>VLOOKUP(B282,REV!B:O,9,FALSE)</f>
        <v>2432680</v>
      </c>
      <c r="M282" s="11">
        <f>VLOOKUP(B282,RoA!B:O,9,FALSE)</f>
        <v>4.3600000000000003</v>
      </c>
      <c r="N282" s="11">
        <f>VLOOKUP(B282,RoE!B:O,9,FALSE)</f>
        <v>6.98</v>
      </c>
      <c r="O282" s="11">
        <f>VLOOKUP(B282,ASSET!B:P,9,FALSE)</f>
        <v>16054795</v>
      </c>
      <c r="P282" s="11">
        <f>VLOOKUP(B282,MCAP!B:P,9,FALSE)</f>
        <v>21154771</v>
      </c>
      <c r="Q282" s="11">
        <f>VLOOKUP(B282,MB!B:O,9,FALSE)</f>
        <v>6.49</v>
      </c>
    </row>
    <row r="283" spans="1:17" x14ac:dyDescent="0.3">
      <c r="A283" s="20" t="s">
        <v>100</v>
      </c>
      <c r="B283" s="20">
        <v>325922</v>
      </c>
      <c r="C283" s="21">
        <f>VLOOKUP(B283,'[2]ESGC PORTFOLIO'!B:M,$C$2,FALSE)</f>
        <v>27.157885403530798</v>
      </c>
      <c r="D283" s="21" t="str">
        <f t="shared" si="12"/>
        <v>C</v>
      </c>
      <c r="E283" s="21">
        <f>VLOOKUP(B283,ESG!A:M,$E$2,FALSE)</f>
        <v>39.892693883984798</v>
      </c>
      <c r="F283" s="11" t="b">
        <f t="shared" si="13"/>
        <v>0</v>
      </c>
      <c r="G283" s="23" t="str">
        <f t="shared" si="14"/>
        <v>C</v>
      </c>
      <c r="H283" s="11">
        <f>VLOOKUP(B283,NI!C:P,9,FALSE)</f>
        <v>956300</v>
      </c>
      <c r="I283" s="11">
        <f>VLOOKUP(B283,EBITDA!B:O,9,FALSE)</f>
        <v>288600</v>
      </c>
      <c r="J283" s="11">
        <f>VLOOKUP(B283,EQIT!B:O,9,FALSE)</f>
        <v>3592100</v>
      </c>
      <c r="K283" s="11">
        <f>VLOOKUP(B283,DEBT!B:O,9,FALSE)</f>
        <v>2493100</v>
      </c>
      <c r="L283" s="11">
        <f>VLOOKUP(B283,REV!B:O,9,FALSE)</f>
        <v>4354000</v>
      </c>
      <c r="M283" s="11">
        <f>VLOOKUP(B283,RoA!B:O,9,FALSE)</f>
        <v>16.37</v>
      </c>
      <c r="N283" s="11">
        <f>VLOOKUP(B283,RoE!B:O,9,FALSE)</f>
        <v>30.79</v>
      </c>
      <c r="O283" s="11">
        <f>VLOOKUP(B283,ASSET!B:P,9,FALSE)</f>
        <v>6538700</v>
      </c>
      <c r="P283" s="11">
        <f>VLOOKUP(B283,MCAP!B:P,9,FALSE)</f>
        <v>6393750</v>
      </c>
      <c r="Q283" s="11">
        <f>VLOOKUP(B283,MB!B:O,9,FALSE)</f>
        <v>1.97</v>
      </c>
    </row>
    <row r="284" spans="1:17" x14ac:dyDescent="0.3">
      <c r="A284" s="20" t="s">
        <v>101</v>
      </c>
      <c r="B284" s="20">
        <v>912941</v>
      </c>
      <c r="C284" s="21">
        <f>VLOOKUP(B284,'[2]ESGC PORTFOLIO'!B:M,$C$2,FALSE)</f>
        <v>41.557163809602997</v>
      </c>
      <c r="D284" s="21" t="str">
        <f t="shared" si="12"/>
        <v>C</v>
      </c>
      <c r="E284" s="21">
        <f>VLOOKUP(B284,ESG!A:M,$E$2,FALSE)</f>
        <v>41.557163809602997</v>
      </c>
      <c r="F284" s="11" t="b">
        <f t="shared" si="13"/>
        <v>1</v>
      </c>
      <c r="G284" s="23" t="str">
        <f t="shared" si="14"/>
        <v>C</v>
      </c>
      <c r="H284" s="11">
        <f>VLOOKUP(B284,NI!C:P,9,FALSE)</f>
        <v>2392200</v>
      </c>
      <c r="I284" s="11">
        <f>VLOOKUP(B284,EBITDA!B:O,9,FALSE)</f>
        <v>3938200</v>
      </c>
      <c r="J284" s="11">
        <f>VLOOKUP(B284,EQIT!B:O,9,FALSE)</f>
        <v>19016500</v>
      </c>
      <c r="K284" s="11">
        <f>VLOOKUP(B284,DEBT!B:O,9,FALSE)</f>
        <v>5393400</v>
      </c>
      <c r="L284" s="11">
        <f>VLOOKUP(B284,REV!B:O,9,FALSE)</f>
        <v>18260400</v>
      </c>
      <c r="M284" s="11">
        <f>VLOOKUP(B284,RoA!B:O,9,FALSE)</f>
        <v>7.93</v>
      </c>
      <c r="N284" s="11">
        <f>VLOOKUP(B284,RoE!B:O,9,FALSE)</f>
        <v>13.32</v>
      </c>
      <c r="O284" s="11">
        <f>VLOOKUP(B284,ASSET!B:P,9,FALSE)</f>
        <v>32941000</v>
      </c>
      <c r="P284" s="11">
        <f>VLOOKUP(B284,MCAP!B:P,9,FALSE)</f>
        <v>38431250</v>
      </c>
      <c r="Q284" s="11">
        <f>VLOOKUP(B284,MB!B:O,9,FALSE)</f>
        <v>2.0099999999999998</v>
      </c>
    </row>
    <row r="285" spans="1:17" x14ac:dyDescent="0.3">
      <c r="A285" s="20" t="s">
        <v>105</v>
      </c>
      <c r="B285" s="20">
        <v>510209</v>
      </c>
      <c r="C285" s="21">
        <f>VLOOKUP(B285,'[2]ESGC PORTFOLIO'!B:M,$C$2,FALSE)</f>
        <v>42.287717725409799</v>
      </c>
      <c r="D285" s="21" t="str">
        <f t="shared" si="12"/>
        <v>C</v>
      </c>
      <c r="E285" s="21">
        <f>VLOOKUP(B285,ESG!A:M,$E$2,FALSE)</f>
        <v>42.287717725409799</v>
      </c>
      <c r="F285" s="11" t="b">
        <f t="shared" si="13"/>
        <v>1</v>
      </c>
      <c r="G285" s="23" t="str">
        <f t="shared" si="14"/>
        <v>C</v>
      </c>
      <c r="H285" s="11">
        <f>VLOOKUP(B285,NI!C:P,9,FALSE)</f>
        <v>314213</v>
      </c>
      <c r="I285" s="11">
        <f>VLOOKUP(B285,EBITDA!B:O,9,FALSE)</f>
        <v>520382</v>
      </c>
      <c r="J285" s="11">
        <f>VLOOKUP(B285,EQIT!B:O,9,FALSE)</f>
        <v>2208698</v>
      </c>
      <c r="K285" s="11">
        <f>VLOOKUP(B285,DEBT!B:O,9,FALSE)</f>
        <v>1520998</v>
      </c>
      <c r="L285" s="11">
        <f>VLOOKUP(B285,REV!B:O,9,FALSE)</f>
        <v>2928429</v>
      </c>
      <c r="M285" s="11">
        <f>VLOOKUP(B285,RoA!B:O,9,FALSE)</f>
        <v>7.24</v>
      </c>
      <c r="N285" s="11">
        <f>VLOOKUP(B285,RoE!B:O,9,FALSE)</f>
        <v>15.49</v>
      </c>
      <c r="O285" s="11">
        <f>VLOOKUP(B285,ASSET!B:P,9,FALSE)</f>
        <v>4886268</v>
      </c>
      <c r="P285" s="11">
        <f>VLOOKUP(B285,MCAP!B:P,9,FALSE)</f>
        <v>5636503</v>
      </c>
      <c r="Q285" s="11">
        <f>VLOOKUP(B285,MB!B:O,9,FALSE)</f>
        <v>2.36</v>
      </c>
    </row>
    <row r="286" spans="1:17" x14ac:dyDescent="0.3">
      <c r="A286" s="20" t="s">
        <v>107</v>
      </c>
      <c r="B286" s="20" t="s">
        <v>361</v>
      </c>
      <c r="C286" s="21">
        <f>VLOOKUP(B286,'[2]ESGC PORTFOLIO'!B:M,$C$2,FALSE)</f>
        <v>32.1029090700168</v>
      </c>
      <c r="D286" s="21" t="str">
        <f t="shared" si="12"/>
        <v>C</v>
      </c>
      <c r="E286" s="21">
        <f>VLOOKUP(B286,ESG!A:M,$E$2,FALSE)</f>
        <v>44.579649915734599</v>
      </c>
      <c r="F286" s="11" t="b">
        <f t="shared" si="13"/>
        <v>0</v>
      </c>
      <c r="G286" s="23" t="str">
        <f t="shared" si="14"/>
        <v>C</v>
      </c>
      <c r="H286" s="11">
        <f>VLOOKUP(B286,NI!C:P,9,FALSE)</f>
        <v>943000</v>
      </c>
      <c r="I286" s="11">
        <f>VLOOKUP(B286,EBITDA!B:O,9,FALSE)</f>
        <v>1969000</v>
      </c>
      <c r="J286" s="11">
        <f>VLOOKUP(B286,EQIT!B:O,9,FALSE)</f>
        <v>6289000</v>
      </c>
      <c r="K286" s="11">
        <f>VLOOKUP(B286,DEBT!B:O,9,FALSE)</f>
        <v>5243000</v>
      </c>
      <c r="L286" s="11">
        <f>VLOOKUP(B286,REV!B:O,9,FALSE)</f>
        <v>4487000</v>
      </c>
      <c r="M286" s="11">
        <f>VLOOKUP(B286,RoA!B:O,9,FALSE)</f>
        <v>8.89</v>
      </c>
      <c r="N286" s="11">
        <f>VLOOKUP(B286,RoE!B:O,9,FALSE)</f>
        <v>14.73</v>
      </c>
      <c r="O286" s="11">
        <f>VLOOKUP(B286,ASSET!B:P,9,FALSE)</f>
        <v>12930000</v>
      </c>
      <c r="P286" s="11">
        <f>VLOOKUP(B286,MCAP!B:P,9,FALSE)</f>
        <v>15571644</v>
      </c>
      <c r="Q286" s="11">
        <f>VLOOKUP(B286,MB!B:O,9,FALSE)</f>
        <v>2.34</v>
      </c>
    </row>
    <row r="287" spans="1:17" x14ac:dyDescent="0.3">
      <c r="A287" s="20" t="s">
        <v>109</v>
      </c>
      <c r="B287" s="20">
        <v>154259</v>
      </c>
      <c r="C287" s="21">
        <f>VLOOKUP(B287,'[2]ESGC PORTFOLIO'!B:M,$C$2,FALSE)</f>
        <v>41.691824117810498</v>
      </c>
      <c r="D287" s="21" t="str">
        <f t="shared" si="12"/>
        <v>C</v>
      </c>
      <c r="E287" s="21">
        <f>VLOOKUP(B287,ESG!A:M,$E$2,FALSE)</f>
        <v>41.691824117810498</v>
      </c>
      <c r="F287" s="11" t="b">
        <f t="shared" si="13"/>
        <v>1</v>
      </c>
      <c r="G287" s="23" t="str">
        <f t="shared" si="14"/>
        <v>C</v>
      </c>
      <c r="H287" s="11">
        <f>VLOOKUP(B287,NI!C:P,9,FALSE)</f>
        <v>619300</v>
      </c>
      <c r="I287" s="11">
        <f>VLOOKUP(B287,EBITDA!B:O,9,FALSE)</f>
        <v>1157100</v>
      </c>
      <c r="J287" s="11">
        <f>VLOOKUP(B287,EQIT!B:O,9,FALSE)</f>
        <v>1667300</v>
      </c>
      <c r="K287" s="11">
        <f>VLOOKUP(B287,DEBT!B:O,9,FALSE)</f>
        <v>271300</v>
      </c>
      <c r="L287" s="11">
        <f>VLOOKUP(B287,REV!B:O,9,FALSE)</f>
        <v>7394500</v>
      </c>
      <c r="M287" s="11">
        <f>VLOOKUP(B287,RoA!B:O,9,FALSE)</f>
        <v>24.67</v>
      </c>
      <c r="N287" s="11">
        <f>VLOOKUP(B287,RoE!B:O,9,FALSE)</f>
        <v>41.12</v>
      </c>
      <c r="O287" s="11">
        <f>VLOOKUP(B287,ASSET!B:P,9,FALSE)</f>
        <v>2723700</v>
      </c>
      <c r="P287" s="11">
        <f>VLOOKUP(B287,MCAP!B:P,9,FALSE)</f>
        <v>9109143</v>
      </c>
      <c r="Q287" s="11">
        <f>VLOOKUP(B287,MB!B:O,9,FALSE)</f>
        <v>6.83</v>
      </c>
    </row>
    <row r="288" spans="1:17" x14ac:dyDescent="0.3">
      <c r="A288" s="20" t="s">
        <v>121</v>
      </c>
      <c r="B288" s="20">
        <v>902324</v>
      </c>
      <c r="C288" s="21">
        <f>VLOOKUP(B288,'[2]ESGC PORTFOLIO'!B:M,$C$2,FALSE)</f>
        <v>30.938032743835201</v>
      </c>
      <c r="D288" s="21" t="str">
        <f t="shared" si="12"/>
        <v>C</v>
      </c>
      <c r="E288" s="21">
        <f>VLOOKUP(B288,ESG!A:M,$E$2,FALSE)</f>
        <v>47.590351201956103</v>
      </c>
      <c r="F288" s="11" t="b">
        <f t="shared" si="13"/>
        <v>0</v>
      </c>
      <c r="G288" s="23" t="str">
        <f t="shared" si="14"/>
        <v>C</v>
      </c>
      <c r="H288" s="11">
        <f>VLOOKUP(B288,NI!C:P,9,FALSE)</f>
        <v>-183000</v>
      </c>
      <c r="I288" s="11">
        <f>VLOOKUP(B288,EBITDA!B:O,9,FALSE)</f>
        <v>4015000</v>
      </c>
      <c r="J288" s="11">
        <f>VLOOKUP(B288,EQIT!B:O,9,FALSE)</f>
        <v>9432000</v>
      </c>
      <c r="K288" s="11">
        <f>VLOOKUP(B288,DEBT!B:O,9,FALSE)</f>
        <v>9622000</v>
      </c>
      <c r="L288" s="11">
        <f>VLOOKUP(B288,REV!B:O,9,FALSE)</f>
        <v>11862000</v>
      </c>
      <c r="M288" s="11">
        <f>VLOOKUP(B288,RoA!B:O,9,FALSE)</f>
        <v>0.56000000000000005</v>
      </c>
      <c r="N288" s="11">
        <f>VLOOKUP(B288,RoE!B:O,9,FALSE)</f>
        <v>-1.88</v>
      </c>
      <c r="O288" s="11">
        <f>VLOOKUP(B288,ASSET!B:P,9,FALSE)</f>
        <v>41731000</v>
      </c>
      <c r="P288" s="11">
        <f>VLOOKUP(B288,MCAP!B:P,9,FALSE)</f>
        <v>14723408</v>
      </c>
      <c r="Q288" s="11">
        <f>VLOOKUP(B288,MB!B:O,9,FALSE)</f>
        <v>1.56</v>
      </c>
    </row>
    <row r="289" spans="1:17" x14ac:dyDescent="0.3">
      <c r="A289" s="20" t="s">
        <v>127</v>
      </c>
      <c r="B289" s="20">
        <v>906194</v>
      </c>
      <c r="C289" s="21">
        <f>VLOOKUP(B289,'[2]ESGC PORTFOLIO'!B:M,$C$2,FALSE)</f>
        <v>41.906960859067198</v>
      </c>
      <c r="D289" s="21" t="str">
        <f t="shared" si="12"/>
        <v>C</v>
      </c>
      <c r="E289" s="21">
        <f>VLOOKUP(B289,ESG!A:M,$E$2,FALSE)</f>
        <v>41.906960859067198</v>
      </c>
      <c r="F289" s="11" t="b">
        <f t="shared" si="13"/>
        <v>1</v>
      </c>
      <c r="G289" s="23" t="str">
        <f t="shared" si="14"/>
        <v>C</v>
      </c>
      <c r="H289" s="11">
        <f>VLOOKUP(B289,NI!C:P,9,FALSE)</f>
        <v>272100</v>
      </c>
      <c r="I289" s="11">
        <f>VLOOKUP(B289,EBITDA!B:O,9,FALSE)</f>
        <v>659300</v>
      </c>
      <c r="J289" s="11">
        <f>VLOOKUP(B289,EQIT!B:O,9,FALSE)</f>
        <v>1933200</v>
      </c>
      <c r="K289" s="11">
        <f>VLOOKUP(B289,DEBT!B:O,9,FALSE)</f>
        <v>1730700</v>
      </c>
      <c r="L289" s="11">
        <f>VLOOKUP(B289,REV!B:O,9,FALSE)</f>
        <v>2160500</v>
      </c>
      <c r="M289" s="11">
        <f>VLOOKUP(B289,RoA!B:O,9,FALSE)</f>
        <v>7.67</v>
      </c>
      <c r="N289" s="11">
        <f>VLOOKUP(B289,RoE!B:O,9,FALSE)</f>
        <v>14.97</v>
      </c>
      <c r="O289" s="11">
        <f>VLOOKUP(B289,ASSET!B:P,9,FALSE)</f>
        <v>4511100</v>
      </c>
      <c r="P289" s="11">
        <f>VLOOKUP(B289,MCAP!B:P,9,FALSE)</f>
        <v>6516048</v>
      </c>
      <c r="Q289" s="11">
        <f>VLOOKUP(B289,MB!B:O,9,FALSE)</f>
        <v>2.93</v>
      </c>
    </row>
    <row r="290" spans="1:17" x14ac:dyDescent="0.3">
      <c r="A290" s="20" t="s">
        <v>130</v>
      </c>
      <c r="B290" s="20">
        <v>311759</v>
      </c>
      <c r="C290" s="21">
        <f>VLOOKUP(B290,'[2]ESGC PORTFOLIO'!B:M,$C$2,FALSE)</f>
        <v>39.3050703318929</v>
      </c>
      <c r="D290" s="21" t="str">
        <f t="shared" si="12"/>
        <v>C</v>
      </c>
      <c r="E290" s="21">
        <f>VLOOKUP(B290,ESG!A:M,$E$2,FALSE)</f>
        <v>39.3050703318929</v>
      </c>
      <c r="F290" s="11" t="b">
        <f t="shared" si="13"/>
        <v>1</v>
      </c>
      <c r="G290" s="23" t="str">
        <f t="shared" si="14"/>
        <v>C</v>
      </c>
      <c r="H290" s="11">
        <f>VLOOKUP(B290,NI!C:P,9,FALSE)</f>
        <v>822293</v>
      </c>
      <c r="I290" s="11" t="str">
        <f>VLOOKUP(B290,EBITDA!B:O,9,FALSE)</f>
        <v>NA</v>
      </c>
      <c r="J290" s="11">
        <f>VLOOKUP(B290,EQIT!B:O,9,FALSE)</f>
        <v>6129539</v>
      </c>
      <c r="K290" s="11">
        <f>VLOOKUP(B290,DEBT!B:O,9,FALSE)</f>
        <v>818161</v>
      </c>
      <c r="L290" s="11">
        <f>VLOOKUP(B290,REV!B:O,9,FALSE)</f>
        <v>4932832</v>
      </c>
      <c r="M290" s="11">
        <f>VLOOKUP(B290,RoA!B:O,9,FALSE)</f>
        <v>4.5</v>
      </c>
      <c r="N290" s="11">
        <f>VLOOKUP(B290,RoE!B:O,9,FALSE)</f>
        <v>13.99</v>
      </c>
      <c r="O290" s="11">
        <f>VLOOKUP(B290,ASSET!B:P,9,FALSE)</f>
        <v>19515883</v>
      </c>
      <c r="P290" s="11">
        <f>VLOOKUP(B290,MCAP!B:P,9,FALSE)</f>
        <v>5653409</v>
      </c>
      <c r="Q290" s="11">
        <f>VLOOKUP(B290,MB!B:O,9,FALSE)</f>
        <v>0.93</v>
      </c>
    </row>
    <row r="291" spans="1:17" x14ac:dyDescent="0.3">
      <c r="A291" s="20" t="s">
        <v>133</v>
      </c>
      <c r="B291" s="20">
        <v>910722</v>
      </c>
      <c r="C291" s="21">
        <f>VLOOKUP(B291,'[2]ESGC PORTFOLIO'!B:M,$C$2,FALSE)</f>
        <v>40.6022267206477</v>
      </c>
      <c r="D291" s="21" t="str">
        <f t="shared" si="12"/>
        <v>C</v>
      </c>
      <c r="E291" s="21">
        <f>VLOOKUP(B291,ESG!A:M,$E$2,FALSE)</f>
        <v>40.6022267206477</v>
      </c>
      <c r="F291" s="11" t="b">
        <f t="shared" si="13"/>
        <v>1</v>
      </c>
      <c r="G291" s="23" t="str">
        <f t="shared" si="14"/>
        <v>C</v>
      </c>
      <c r="H291" s="11">
        <f>VLOOKUP(B291,NI!C:P,9,FALSE)</f>
        <v>333360</v>
      </c>
      <c r="I291" s="11">
        <f>VLOOKUP(B291,EBITDA!B:O,9,FALSE)</f>
        <v>591584</v>
      </c>
      <c r="J291" s="11">
        <f>VLOOKUP(B291,EQIT!B:O,9,FALSE)</f>
        <v>2027699</v>
      </c>
      <c r="K291" s="11">
        <f>VLOOKUP(B291,DEBT!B:O,9,FALSE)</f>
        <v>0</v>
      </c>
      <c r="L291" s="11">
        <f>VLOOKUP(B291,REV!B:O,9,FALSE)</f>
        <v>5980943</v>
      </c>
      <c r="M291" s="11">
        <f>VLOOKUP(B291,RoA!B:O,9,FALSE)</f>
        <v>11.48</v>
      </c>
      <c r="N291" s="11">
        <f>VLOOKUP(B291,RoE!B:O,9,FALSE)</f>
        <v>16.54</v>
      </c>
      <c r="O291" s="11">
        <f>VLOOKUP(B291,ASSET!B:P,9,FALSE)</f>
        <v>2954125</v>
      </c>
      <c r="P291" s="11">
        <f>VLOOKUP(B291,MCAP!B:P,9,FALSE)</f>
        <v>8162804</v>
      </c>
      <c r="Q291" s="11">
        <f>VLOOKUP(B291,MB!B:O,9,FALSE)</f>
        <v>3.9</v>
      </c>
    </row>
    <row r="292" spans="1:17" x14ac:dyDescent="0.3">
      <c r="A292" s="20" t="s">
        <v>138</v>
      </c>
      <c r="B292" s="20" t="s">
        <v>363</v>
      </c>
      <c r="C292" s="21">
        <f>VLOOKUP(B292,'[2]ESGC PORTFOLIO'!B:M,$C$2,FALSE)</f>
        <v>37.951612903225801</v>
      </c>
      <c r="D292" s="21" t="str">
        <f t="shared" si="12"/>
        <v>C</v>
      </c>
      <c r="E292" s="21">
        <f>VLOOKUP(B292,ESG!A:M,$E$2,FALSE)</f>
        <v>37.951612903225801</v>
      </c>
      <c r="F292" s="11" t="b">
        <f t="shared" si="13"/>
        <v>1</v>
      </c>
      <c r="G292" s="23" t="str">
        <f t="shared" si="14"/>
        <v>C</v>
      </c>
      <c r="H292" s="11">
        <f>VLOOKUP(B292,NI!C:P,9,FALSE)</f>
        <v>461200</v>
      </c>
      <c r="I292" s="11">
        <f>VLOOKUP(B292,EBITDA!B:O,9,FALSE)</f>
        <v>1695300</v>
      </c>
      <c r="J292" s="11">
        <f>VLOOKUP(B292,EQIT!B:O,9,FALSE)</f>
        <v>6640900</v>
      </c>
      <c r="K292" s="11">
        <f>VLOOKUP(B292,DEBT!B:O,9,FALSE)</f>
        <v>4385500</v>
      </c>
      <c r="L292" s="11">
        <f>VLOOKUP(B292,REV!B:O,9,FALSE)</f>
        <v>5807600</v>
      </c>
      <c r="M292" s="11">
        <f>VLOOKUP(B292,RoA!B:O,9,FALSE)</f>
        <v>4.46</v>
      </c>
      <c r="N292" s="11">
        <f>VLOOKUP(B292,RoE!B:O,9,FALSE)</f>
        <v>7.02</v>
      </c>
      <c r="O292" s="11">
        <f>VLOOKUP(B292,ASSET!B:P,9,FALSE)</f>
        <v>13549700</v>
      </c>
      <c r="P292" s="11">
        <f>VLOOKUP(B292,MCAP!B:P,9,FALSE)</f>
        <v>10237621</v>
      </c>
      <c r="Q292" s="11">
        <f>VLOOKUP(B292,MB!B:O,9,FALSE)</f>
        <v>1.44</v>
      </c>
    </row>
    <row r="293" spans="1:17" x14ac:dyDescent="0.3">
      <c r="A293" s="20" t="s">
        <v>147</v>
      </c>
      <c r="B293" s="20">
        <v>255781</v>
      </c>
      <c r="C293" s="21">
        <f>VLOOKUP(B293,'[2]ESGC PORTFOLIO'!B:M,$C$2,FALSE)</f>
        <v>27.015464408069999</v>
      </c>
      <c r="D293" s="21" t="str">
        <f t="shared" si="12"/>
        <v>C</v>
      </c>
      <c r="E293" s="21">
        <f>VLOOKUP(B293,ESG!A:M,$E$2,FALSE)</f>
        <v>29.7066044918157</v>
      </c>
      <c r="F293" s="11" t="b">
        <f t="shared" si="13"/>
        <v>0</v>
      </c>
      <c r="G293" s="23" t="str">
        <f t="shared" si="14"/>
        <v>C</v>
      </c>
      <c r="H293" s="11">
        <f>VLOOKUP(B293,NI!C:P,9,FALSE)</f>
        <v>542403</v>
      </c>
      <c r="I293" s="11">
        <f>VLOOKUP(B293,EBITDA!B:O,9,FALSE)</f>
        <v>736432</v>
      </c>
      <c r="J293" s="11">
        <f>VLOOKUP(B293,EQIT!B:O,9,FALSE)</f>
        <v>3531796</v>
      </c>
      <c r="K293" s="11">
        <f>VLOOKUP(B293,DEBT!B:O,9,FALSE)</f>
        <v>0</v>
      </c>
      <c r="L293" s="11">
        <f>VLOOKUP(B293,REV!B:O,9,FALSE)</f>
        <v>2715675</v>
      </c>
      <c r="M293" s="11">
        <f>VLOOKUP(B293,RoA!B:O,9,FALSE)</f>
        <v>11.93</v>
      </c>
      <c r="N293" s="11">
        <f>VLOOKUP(B293,RoE!B:O,9,FALSE)</f>
        <v>15.98</v>
      </c>
      <c r="O293" s="11">
        <f>VLOOKUP(B293,ASSET!B:P,9,FALSE)</f>
        <v>4725204</v>
      </c>
      <c r="P293" s="11">
        <f>VLOOKUP(B293,MCAP!B:P,9,FALSE)</f>
        <v>7970368</v>
      </c>
      <c r="Q293" s="11">
        <f>VLOOKUP(B293,MB!B:O,9,FALSE)</f>
        <v>2.31</v>
      </c>
    </row>
    <row r="294" spans="1:17" x14ac:dyDescent="0.3">
      <c r="A294" s="20" t="s">
        <v>153</v>
      </c>
      <c r="B294" s="20">
        <v>993394</v>
      </c>
      <c r="C294" s="21">
        <f>VLOOKUP(B294,'[2]ESGC PORTFOLIO'!B:M,$C$2,FALSE)</f>
        <v>31.336120585322899</v>
      </c>
      <c r="D294" s="21" t="str">
        <f t="shared" si="12"/>
        <v>C</v>
      </c>
      <c r="E294" s="21">
        <f>VLOOKUP(B294,ESG!A:M,$E$2,FALSE)</f>
        <v>31.336120585322899</v>
      </c>
      <c r="F294" s="11" t="b">
        <f t="shared" si="13"/>
        <v>1</v>
      </c>
      <c r="G294" s="23" t="str">
        <f t="shared" si="14"/>
        <v>C</v>
      </c>
      <c r="H294" s="11">
        <f>VLOOKUP(B294,NI!C:P,9,FALSE)</f>
        <v>529324</v>
      </c>
      <c r="I294" s="11">
        <f>VLOOKUP(B294,EBITDA!B:O,9,FALSE)</f>
        <v>853605</v>
      </c>
      <c r="J294" s="11">
        <f>VLOOKUP(B294,EQIT!B:O,9,FALSE)</f>
        <v>4361786</v>
      </c>
      <c r="K294" s="11">
        <f>VLOOKUP(B294,DEBT!B:O,9,FALSE)</f>
        <v>1308729</v>
      </c>
      <c r="L294" s="11">
        <f>VLOOKUP(B294,REV!B:O,9,FALSE)</f>
        <v>3595116</v>
      </c>
      <c r="M294" s="11">
        <f>VLOOKUP(B294,RoA!B:O,9,FALSE)</f>
        <v>3.29</v>
      </c>
      <c r="N294" s="11">
        <f>VLOOKUP(B294,RoE!B:O,9,FALSE)</f>
        <v>12.88</v>
      </c>
      <c r="O294" s="11">
        <f>VLOOKUP(B294,ASSET!B:P,9,FALSE)</f>
        <v>18776910</v>
      </c>
      <c r="P294" s="11">
        <f>VLOOKUP(B294,MCAP!B:P,9,FALSE)</f>
        <v>4869156</v>
      </c>
      <c r="Q294" s="11">
        <f>VLOOKUP(B294,MB!B:O,9,FALSE)</f>
        <v>1.1399999999999999</v>
      </c>
    </row>
    <row r="295" spans="1:17" x14ac:dyDescent="0.3">
      <c r="A295" s="20" t="s">
        <v>155</v>
      </c>
      <c r="B295" s="20">
        <v>905596</v>
      </c>
      <c r="C295" s="21">
        <f>VLOOKUP(B295,'[2]ESGC PORTFOLIO'!B:M,$C$2,FALSE)</f>
        <v>26.5724565497874</v>
      </c>
      <c r="D295" s="21" t="str">
        <f t="shared" si="12"/>
        <v>C</v>
      </c>
      <c r="E295" s="21">
        <f>VLOOKUP(B295,ESG!A:M,$E$2,FALSE)</f>
        <v>39.2560242106861</v>
      </c>
      <c r="F295" s="11" t="b">
        <f t="shared" si="13"/>
        <v>0</v>
      </c>
      <c r="G295" s="23" t="str">
        <f t="shared" si="14"/>
        <v>C</v>
      </c>
      <c r="H295" s="11">
        <f>VLOOKUP(B295,NI!C:P,9,FALSE)</f>
        <v>265477</v>
      </c>
      <c r="I295" s="11">
        <f>VLOOKUP(B295,EBITDA!B:O,9,FALSE)</f>
        <v>771735</v>
      </c>
      <c r="J295" s="11">
        <f>VLOOKUP(B295,EQIT!B:O,9,FALSE)</f>
        <v>1325892</v>
      </c>
      <c r="K295" s="11">
        <f>VLOOKUP(B295,DEBT!B:O,9,FALSE)</f>
        <v>1040549</v>
      </c>
      <c r="L295" s="11">
        <f>VLOOKUP(B295,REV!B:O,9,FALSE)</f>
        <v>2893771</v>
      </c>
      <c r="M295" s="11">
        <f>VLOOKUP(B295,RoA!B:O,9,FALSE)</f>
        <v>6.55</v>
      </c>
      <c r="N295" s="11">
        <f>VLOOKUP(B295,RoE!B:O,9,FALSE)</f>
        <v>19.13</v>
      </c>
      <c r="O295" s="11">
        <f>VLOOKUP(B295,ASSET!B:P,9,FALSE)</f>
        <v>4649567</v>
      </c>
      <c r="P295" s="11">
        <f>VLOOKUP(B295,MCAP!B:P,9,FALSE)</f>
        <v>5424642</v>
      </c>
      <c r="Q295" s="11">
        <f>VLOOKUP(B295,MB!B:O,9,FALSE)</f>
        <v>3.65</v>
      </c>
    </row>
    <row r="296" spans="1:17" x14ac:dyDescent="0.3">
      <c r="A296" s="20" t="s">
        <v>158</v>
      </c>
      <c r="B296" s="20">
        <v>729665</v>
      </c>
      <c r="C296" s="21">
        <f>VLOOKUP(B296,'[2]ESGC PORTFOLIO'!B:M,$C$2,FALSE)</f>
        <v>43.597675853128102</v>
      </c>
      <c r="D296" s="21" t="str">
        <f t="shared" si="12"/>
        <v>C</v>
      </c>
      <c r="E296" s="21">
        <f>VLOOKUP(B296,ESG!A:M,$E$2,FALSE)</f>
        <v>43.597675853128102</v>
      </c>
      <c r="F296" s="11" t="b">
        <f t="shared" si="13"/>
        <v>1</v>
      </c>
      <c r="G296" s="23" t="str">
        <f t="shared" si="14"/>
        <v>C</v>
      </c>
      <c r="H296" s="11">
        <f>VLOOKUP(B296,NI!C:P,9,FALSE)</f>
        <v>623925</v>
      </c>
      <c r="I296" s="11">
        <f>VLOOKUP(B296,EBITDA!B:O,9,FALSE)</f>
        <v>1176523</v>
      </c>
      <c r="J296" s="11">
        <f>VLOOKUP(B296,EQIT!B:O,9,FALSE)</f>
        <v>2557624</v>
      </c>
      <c r="K296" s="11">
        <f>VLOOKUP(B296,DEBT!B:O,9,FALSE)</f>
        <v>5102649</v>
      </c>
      <c r="L296" s="11">
        <f>VLOOKUP(B296,REV!B:O,9,FALSE)</f>
        <v>5580506</v>
      </c>
      <c r="M296" s="11">
        <f>VLOOKUP(B296,RoA!B:O,9,FALSE)</f>
        <v>7.08</v>
      </c>
      <c r="N296" s="11">
        <f>VLOOKUP(B296,RoE!B:O,9,FALSE)</f>
        <v>25.07</v>
      </c>
      <c r="O296" s="11">
        <f>VLOOKUP(B296,ASSET!B:P,9,FALSE)</f>
        <v>8998928</v>
      </c>
      <c r="P296" s="11">
        <f>VLOOKUP(B296,MCAP!B:P,9,FALSE)</f>
        <v>11040468</v>
      </c>
      <c r="Q296" s="11">
        <f>VLOOKUP(B296,MB!B:O,9,FALSE)</f>
        <v>3.94</v>
      </c>
    </row>
    <row r="297" spans="1:17" x14ac:dyDescent="0.3">
      <c r="A297" s="20" t="s">
        <v>161</v>
      </c>
      <c r="B297" s="20">
        <v>749688</v>
      </c>
      <c r="C297" s="21">
        <f>VLOOKUP(B297,'[2]ESGC PORTFOLIO'!B:M,$C$2,FALSE)</f>
        <v>29.1159625893232</v>
      </c>
      <c r="D297" s="21" t="str">
        <f t="shared" si="12"/>
        <v>C</v>
      </c>
      <c r="E297" s="21">
        <f>VLOOKUP(B297,ESG!A:M,$E$2,FALSE)</f>
        <v>35.155002101723397</v>
      </c>
      <c r="F297" s="11" t="b">
        <f t="shared" si="13"/>
        <v>0</v>
      </c>
      <c r="G297" s="23" t="str">
        <f t="shared" si="14"/>
        <v>C</v>
      </c>
      <c r="H297" s="11">
        <f>VLOOKUP(B297,NI!C:P,9,FALSE)</f>
        <v>1605000</v>
      </c>
      <c r="I297" s="11">
        <f>VLOOKUP(B297,EBITDA!B:O,9,FALSE)</f>
        <v>6335000</v>
      </c>
      <c r="J297" s="11">
        <f>VLOOKUP(B297,EQIT!B:O,9,FALSE)</f>
        <v>-9660000</v>
      </c>
      <c r="K297" s="11">
        <f>VLOOKUP(B297,DEBT!B:O,9,FALSE)</f>
        <v>28930000</v>
      </c>
      <c r="L297" s="11">
        <f>VLOOKUP(B297,REV!B:O,9,FALSE)</f>
        <v>33013000</v>
      </c>
      <c r="M297" s="11">
        <f>VLOOKUP(B297,RoA!B:O,9,FALSE)</f>
        <v>10.09</v>
      </c>
      <c r="N297" s="11" t="e">
        <f>VLOOKUP(B297,RoE!B:O,9,FALSE)</f>
        <v>#N/A</v>
      </c>
      <c r="O297" s="11">
        <f>VLOOKUP(B297,ASSET!B:P,9,FALSE)</f>
        <v>28075000</v>
      </c>
      <c r="P297" s="11">
        <f>VLOOKUP(B297,MCAP!B:P,9,FALSE)</f>
        <v>13371350</v>
      </c>
      <c r="Q297" s="11">
        <f>VLOOKUP(B297,MB!B:O,9,FALSE)</f>
        <v>-1.48</v>
      </c>
    </row>
    <row r="298" spans="1:17" x14ac:dyDescent="0.3">
      <c r="A298" s="20" t="s">
        <v>165</v>
      </c>
      <c r="B298" s="20">
        <v>542983</v>
      </c>
      <c r="C298" s="21">
        <f>VLOOKUP(B298,'[2]ESGC PORTFOLIO'!B:M,$C$2,FALSE)</f>
        <v>43.760886270491802</v>
      </c>
      <c r="D298" s="21" t="str">
        <f t="shared" si="12"/>
        <v>C</v>
      </c>
      <c r="E298" s="21">
        <f>VLOOKUP(B298,ESG!A:M,$E$2,FALSE)</f>
        <v>43.760886270491802</v>
      </c>
      <c r="F298" s="11" t="b">
        <f t="shared" si="13"/>
        <v>1</v>
      </c>
      <c r="G298" s="23" t="str">
        <f t="shared" si="14"/>
        <v>C</v>
      </c>
      <c r="H298" s="11">
        <f>VLOOKUP(B298,NI!C:P,9,FALSE)</f>
        <v>-73634</v>
      </c>
      <c r="I298" s="11">
        <f>VLOOKUP(B298,EBITDA!B:O,9,FALSE)</f>
        <v>424377</v>
      </c>
      <c r="J298" s="11">
        <f>VLOOKUP(B298,EQIT!B:O,9,FALSE)</f>
        <v>2961031</v>
      </c>
      <c r="K298" s="11">
        <f>VLOOKUP(B298,DEBT!B:O,9,FALSE)</f>
        <v>5035614</v>
      </c>
      <c r="L298" s="11">
        <f>VLOOKUP(B298,REV!B:O,9,FALSE)</f>
        <v>2002652</v>
      </c>
      <c r="M298" s="11">
        <f>VLOOKUP(B298,RoA!B:O,9,FALSE)</f>
        <v>0.21</v>
      </c>
      <c r="N298" s="11">
        <f>VLOOKUP(B298,RoE!B:O,9,FALSE)</f>
        <v>-2.5</v>
      </c>
      <c r="O298" s="11">
        <f>VLOOKUP(B298,ASSET!B:P,9,FALSE)</f>
        <v>10477108</v>
      </c>
      <c r="P298" s="11">
        <f>VLOOKUP(B298,MCAP!B:P,9,FALSE)</f>
        <v>5315383</v>
      </c>
      <c r="Q298" s="11">
        <f>VLOOKUP(B298,MB!B:O,9,FALSE)</f>
        <v>1.87</v>
      </c>
    </row>
    <row r="299" spans="1:17" x14ac:dyDescent="0.3">
      <c r="A299" s="20" t="s">
        <v>171</v>
      </c>
      <c r="B299" s="20">
        <v>951068</v>
      </c>
      <c r="C299" s="21">
        <f>VLOOKUP(B299,'[2]ESGC PORTFOLIO'!B:M,$C$2,FALSE)</f>
        <v>28.727858110787899</v>
      </c>
      <c r="D299" s="21" t="str">
        <f t="shared" si="12"/>
        <v>C</v>
      </c>
      <c r="E299" s="21">
        <f>VLOOKUP(B299,ESG!A:M,$E$2,FALSE)</f>
        <v>40.520232350608097</v>
      </c>
      <c r="F299" s="11" t="b">
        <f t="shared" si="13"/>
        <v>0</v>
      </c>
      <c r="G299" s="23" t="str">
        <f t="shared" si="14"/>
        <v>C</v>
      </c>
      <c r="H299" s="11">
        <f>VLOOKUP(B299,NI!C:P,9,FALSE)</f>
        <v>609033</v>
      </c>
      <c r="I299" s="11">
        <f>VLOOKUP(B299,EBITDA!B:O,9,FALSE)</f>
        <v>956811</v>
      </c>
      <c r="J299" s="11">
        <f>VLOOKUP(B299,EQIT!B:O,9,FALSE)</f>
        <v>5403919</v>
      </c>
      <c r="K299" s="11">
        <f>VLOOKUP(B299,DEBT!B:O,9,FALSE)</f>
        <v>2954648</v>
      </c>
      <c r="L299" s="11">
        <f>VLOOKUP(B299,REV!B:O,9,FALSE)</f>
        <v>3018166</v>
      </c>
      <c r="M299" s="11">
        <f>VLOOKUP(B299,RoA!B:O,9,FALSE)</f>
        <v>1.22</v>
      </c>
      <c r="N299" s="11">
        <f>VLOOKUP(B299,RoE!B:O,9,FALSE)</f>
        <v>11.67</v>
      </c>
      <c r="O299" s="11">
        <f>VLOOKUP(B299,ASSET!B:P,9,FALSE)</f>
        <v>56153185</v>
      </c>
      <c r="P299" s="11">
        <f>VLOOKUP(B299,MCAP!B:P,9,FALSE)</f>
        <v>5385573</v>
      </c>
      <c r="Q299" s="11">
        <f>VLOOKUP(B299,MB!B:O,9,FALSE)</f>
        <v>1.1100000000000001</v>
      </c>
    </row>
    <row r="300" spans="1:17" x14ac:dyDescent="0.3">
      <c r="A300" s="20" t="s">
        <v>175</v>
      </c>
      <c r="B300" s="20" t="s">
        <v>365</v>
      </c>
      <c r="C300" s="21">
        <f>VLOOKUP(B300,'[2]ESGC PORTFOLIO'!B:M,$C$2,FALSE)</f>
        <v>31.7963992974238</v>
      </c>
      <c r="D300" s="21" t="str">
        <f t="shared" si="12"/>
        <v>C</v>
      </c>
      <c r="E300" s="21">
        <f>VLOOKUP(B300,ESG!A:M,$E$2,FALSE)</f>
        <v>31.7963992974238</v>
      </c>
      <c r="F300" s="11" t="b">
        <f t="shared" si="13"/>
        <v>1</v>
      </c>
      <c r="G300" s="23" t="str">
        <f t="shared" si="14"/>
        <v>C</v>
      </c>
      <c r="H300" s="11">
        <f>VLOOKUP(B300,NI!C:P,9,FALSE)</f>
        <v>551576</v>
      </c>
      <c r="I300" s="11">
        <f>VLOOKUP(B300,EBITDA!B:O,9,FALSE)</f>
        <v>959096</v>
      </c>
      <c r="J300" s="11">
        <f>VLOOKUP(B300,EQIT!B:O,9,FALSE)</f>
        <v>3643377</v>
      </c>
      <c r="K300" s="11">
        <f>VLOOKUP(B300,DEBT!B:O,9,FALSE)</f>
        <v>1132500</v>
      </c>
      <c r="L300" s="11">
        <f>VLOOKUP(B300,REV!B:O,9,FALSE)</f>
        <v>1362965</v>
      </c>
      <c r="M300" s="11">
        <f>VLOOKUP(B300,RoA!B:O,9,FALSE)</f>
        <v>1.57</v>
      </c>
      <c r="N300" s="11">
        <f>VLOOKUP(B300,RoE!B:O,9,FALSE)</f>
        <v>16.309999999999999</v>
      </c>
      <c r="O300" s="11">
        <f>VLOOKUP(B300,ASSET!B:P,9,FALSE)</f>
        <v>37214842</v>
      </c>
      <c r="P300" s="11">
        <f>VLOOKUP(B300,MCAP!B:P,9,FALSE)</f>
        <v>8973006</v>
      </c>
      <c r="Q300" s="11">
        <f>VLOOKUP(B300,MB!B:O,9,FALSE)</f>
        <v>2.75</v>
      </c>
    </row>
    <row r="301" spans="1:17" x14ac:dyDescent="0.3">
      <c r="A301" s="20" t="s">
        <v>182</v>
      </c>
      <c r="B301" s="20">
        <v>894720</v>
      </c>
      <c r="C301" s="21">
        <f>VLOOKUP(B301,'[2]ESGC PORTFOLIO'!B:M,$C$2,FALSE)</f>
        <v>41.255549018016502</v>
      </c>
      <c r="D301" s="21" t="str">
        <f t="shared" si="12"/>
        <v>C</v>
      </c>
      <c r="E301" s="21">
        <f>VLOOKUP(B301,ESG!A:M,$E$2,FALSE)</f>
        <v>41.255549018016502</v>
      </c>
      <c r="F301" s="11" t="b">
        <f t="shared" si="13"/>
        <v>1</v>
      </c>
      <c r="G301" s="23" t="str">
        <f t="shared" si="14"/>
        <v>C</v>
      </c>
      <c r="H301" s="11">
        <f>VLOOKUP(B301,NI!C:P,9,FALSE)</f>
        <v>173593</v>
      </c>
      <c r="I301" s="11">
        <f>VLOOKUP(B301,EBITDA!B:O,9,FALSE)</f>
        <v>859727</v>
      </c>
      <c r="J301" s="11">
        <f>VLOOKUP(B301,EQIT!B:O,9,FALSE)</f>
        <v>1149971</v>
      </c>
      <c r="K301" s="11">
        <f>VLOOKUP(B301,DEBT!B:O,9,FALSE)</f>
        <v>3825003</v>
      </c>
      <c r="L301" s="11">
        <f>VLOOKUP(B301,REV!B:O,9,FALSE)</f>
        <v>3005255</v>
      </c>
      <c r="M301" s="11">
        <f>VLOOKUP(B301,RoA!B:O,9,FALSE)</f>
        <v>5.34</v>
      </c>
      <c r="N301" s="11">
        <f>VLOOKUP(B301,RoE!B:O,9,FALSE)</f>
        <v>14.33</v>
      </c>
      <c r="O301" s="11">
        <f>VLOOKUP(B301,ASSET!B:P,9,FALSE)</f>
        <v>6358339</v>
      </c>
      <c r="P301" s="11">
        <f>VLOOKUP(B301,MCAP!B:P,9,FALSE)</f>
        <v>5899680</v>
      </c>
      <c r="Q301" s="11">
        <f>VLOOKUP(B301,MB!B:O,9,FALSE)</f>
        <v>5.04</v>
      </c>
    </row>
    <row r="302" spans="1:17" x14ac:dyDescent="0.3">
      <c r="A302" s="20" t="s">
        <v>193</v>
      </c>
      <c r="B302" s="20">
        <v>993062</v>
      </c>
      <c r="C302" s="21">
        <f>VLOOKUP(B302,'[2]ESGC PORTFOLIO'!B:M,$C$2,FALSE)</f>
        <v>44.046979249556202</v>
      </c>
      <c r="D302" s="21" t="str">
        <f t="shared" si="12"/>
        <v>C</v>
      </c>
      <c r="E302" s="21">
        <f>VLOOKUP(B302,ESG!A:M,$E$2,FALSE)</f>
        <v>44.046979249556202</v>
      </c>
      <c r="F302" s="11" t="b">
        <f t="shared" si="13"/>
        <v>1</v>
      </c>
      <c r="G302" s="23" t="str">
        <f t="shared" si="14"/>
        <v>C</v>
      </c>
      <c r="H302" s="11">
        <f>VLOOKUP(B302,NI!C:P,9,FALSE)</f>
        <v>756015</v>
      </c>
      <c r="I302" s="11">
        <f>VLOOKUP(B302,EBITDA!B:O,9,FALSE)</f>
        <v>1120424</v>
      </c>
      <c r="J302" s="11">
        <f>VLOOKUP(B302,EQIT!B:O,9,FALSE)</f>
        <v>3315595</v>
      </c>
      <c r="K302" s="11">
        <f>VLOOKUP(B302,DEBT!B:O,9,FALSE)</f>
        <v>746833</v>
      </c>
      <c r="L302" s="11">
        <f>VLOOKUP(B302,REV!B:O,9,FALSE)</f>
        <v>3171944</v>
      </c>
      <c r="M302" s="11">
        <f>VLOOKUP(B302,RoA!B:O,9,FALSE)</f>
        <v>16.7</v>
      </c>
      <c r="N302" s="11">
        <f>VLOOKUP(B302,RoE!B:O,9,FALSE)</f>
        <v>24.48</v>
      </c>
      <c r="O302" s="11">
        <f>VLOOKUP(B302,ASSET!B:P,9,FALSE)</f>
        <v>4971570</v>
      </c>
      <c r="P302" s="11">
        <f>VLOOKUP(B302,MCAP!B:P,9,FALSE)</f>
        <v>7962070</v>
      </c>
      <c r="Q302" s="11">
        <f>VLOOKUP(B302,MB!B:O,9,FALSE)</f>
        <v>2.2799999999999998</v>
      </c>
    </row>
    <row r="303" spans="1:17" x14ac:dyDescent="0.3">
      <c r="A303" s="20" t="s">
        <v>200</v>
      </c>
      <c r="B303" s="20">
        <v>912219</v>
      </c>
      <c r="C303" s="21">
        <f>VLOOKUP(B303,'[2]ESGC PORTFOLIO'!B:M,$C$2,FALSE)</f>
        <v>31.760955233291298</v>
      </c>
      <c r="D303" s="21" t="str">
        <f t="shared" si="12"/>
        <v>C</v>
      </c>
      <c r="E303" s="21">
        <f>VLOOKUP(B303,ESG!A:M,$E$2,FALSE)</f>
        <v>31.760955233291298</v>
      </c>
      <c r="F303" s="11" t="b">
        <f t="shared" si="13"/>
        <v>1</v>
      </c>
      <c r="G303" s="23" t="str">
        <f t="shared" si="14"/>
        <v>C</v>
      </c>
      <c r="H303" s="11">
        <f>VLOOKUP(B303,NI!C:P,9,FALSE)</f>
        <v>668196</v>
      </c>
      <c r="I303" s="11">
        <f>VLOOKUP(B303,EBITDA!B:O,9,FALSE)</f>
        <v>433940</v>
      </c>
      <c r="J303" s="11">
        <f>VLOOKUP(B303,EQIT!B:O,9,FALSE)</f>
        <v>3414764</v>
      </c>
      <c r="K303" s="11">
        <f>VLOOKUP(B303,DEBT!B:O,9,FALSE)</f>
        <v>5037525</v>
      </c>
      <c r="L303" s="11">
        <f>VLOOKUP(B303,REV!B:O,9,FALSE)</f>
        <v>4104706</v>
      </c>
      <c r="M303" s="11">
        <f>VLOOKUP(B303,RoA!B:O,9,FALSE)</f>
        <v>8.06</v>
      </c>
      <c r="N303" s="11">
        <f>VLOOKUP(B303,RoE!B:O,9,FALSE)</f>
        <v>21.87</v>
      </c>
      <c r="O303" s="11">
        <f>VLOOKUP(B303,ASSET!B:P,9,FALSE)</f>
        <v>10362206</v>
      </c>
      <c r="P303" s="11">
        <f>VLOOKUP(B303,MCAP!B:P,9,FALSE)</f>
        <v>7407143</v>
      </c>
      <c r="Q303" s="11">
        <f>VLOOKUP(B303,MB!B:O,9,FALSE)</f>
        <v>2.02</v>
      </c>
    </row>
    <row r="304" spans="1:17" x14ac:dyDescent="0.3">
      <c r="A304" s="20" t="s">
        <v>204</v>
      </c>
      <c r="B304" s="20">
        <v>922418</v>
      </c>
      <c r="C304" s="21">
        <f>VLOOKUP(B304,'[2]ESGC PORTFOLIO'!B:M,$C$2,FALSE)</f>
        <v>27.1590941295546</v>
      </c>
      <c r="D304" s="21" t="str">
        <f t="shared" si="12"/>
        <v>C</v>
      </c>
      <c r="E304" s="21">
        <f>VLOOKUP(B304,ESG!A:M,$E$2,FALSE)</f>
        <v>35.651521592442599</v>
      </c>
      <c r="F304" s="11" t="b">
        <f t="shared" si="13"/>
        <v>0</v>
      </c>
      <c r="G304" s="23" t="str">
        <f t="shared" si="14"/>
        <v>C</v>
      </c>
      <c r="H304" s="11">
        <f>VLOOKUP(B304,NI!C:P,9,FALSE)</f>
        <v>568000</v>
      </c>
      <c r="I304" s="11">
        <f>VLOOKUP(B304,EBITDA!B:O,9,FALSE)</f>
        <v>2744000</v>
      </c>
      <c r="J304" s="11">
        <f>VLOOKUP(B304,EQIT!B:O,9,FALSE)</f>
        <v>18208000</v>
      </c>
      <c r="K304" s="11">
        <f>VLOOKUP(B304,DEBT!B:O,9,FALSE)</f>
        <v>9210000</v>
      </c>
      <c r="L304" s="11">
        <f>VLOOKUP(B304,REV!B:O,9,FALSE)</f>
        <v>14706000</v>
      </c>
      <c r="M304" s="11">
        <f>VLOOKUP(B304,RoA!B:O,9,FALSE)</f>
        <v>1.1000000000000001</v>
      </c>
      <c r="N304" s="11">
        <f>VLOOKUP(B304,RoE!B:O,9,FALSE)</f>
        <v>3.15</v>
      </c>
      <c r="O304" s="11">
        <f>VLOOKUP(B304,ASSET!B:P,9,FALSE)</f>
        <v>80021000</v>
      </c>
      <c r="P304" s="11">
        <f>VLOOKUP(B304,MCAP!B:P,9,FALSE)</f>
        <v>15966061</v>
      </c>
      <c r="Q304" s="11">
        <f>VLOOKUP(B304,MB!B:O,9,FALSE)</f>
        <v>0.9</v>
      </c>
    </row>
    <row r="305" spans="1:17" x14ac:dyDescent="0.3">
      <c r="A305" s="20" t="s">
        <v>206</v>
      </c>
      <c r="B305" s="20">
        <v>951503</v>
      </c>
      <c r="C305" s="21">
        <f>VLOOKUP(B305,'[2]ESGC PORTFOLIO'!B:M,$C$2,FALSE)</f>
        <v>40.1313392384981</v>
      </c>
      <c r="D305" s="21" t="str">
        <f t="shared" si="12"/>
        <v>C</v>
      </c>
      <c r="E305" s="21">
        <f>VLOOKUP(B305,ESG!A:M,$E$2,FALSE)</f>
        <v>40.1313392384981</v>
      </c>
      <c r="F305" s="11" t="b">
        <f t="shared" si="13"/>
        <v>1</v>
      </c>
      <c r="G305" s="23" t="str">
        <f t="shared" si="14"/>
        <v>C</v>
      </c>
      <c r="H305" s="11">
        <f>VLOOKUP(B305,NI!C:P,9,FALSE)</f>
        <v>953390</v>
      </c>
      <c r="I305" s="11">
        <f>VLOOKUP(B305,EBITDA!B:O,9,FALSE)</f>
        <v>1883709</v>
      </c>
      <c r="J305" s="11">
        <f>VLOOKUP(B305,EQIT!B:O,9,FALSE)</f>
        <v>9321093</v>
      </c>
      <c r="K305" s="11">
        <f>VLOOKUP(B305,DEBT!B:O,9,FALSE)</f>
        <v>5682240</v>
      </c>
      <c r="L305" s="11">
        <f>VLOOKUP(B305,REV!B:O,9,FALSE)</f>
        <v>4674653</v>
      </c>
      <c r="M305" s="11">
        <f>VLOOKUP(B305,RoA!B:O,9,FALSE)</f>
        <v>1.44</v>
      </c>
      <c r="N305" s="11">
        <f>VLOOKUP(B305,RoE!B:O,9,FALSE)</f>
        <v>10.76</v>
      </c>
      <c r="O305" s="11">
        <f>VLOOKUP(B305,ASSET!B:P,9,FALSE)</f>
        <v>83008803</v>
      </c>
      <c r="P305" s="11">
        <f>VLOOKUP(B305,MCAP!B:P,9,FALSE)</f>
        <v>12621581</v>
      </c>
      <c r="Q305" s="11">
        <f>VLOOKUP(B305,MB!B:O,9,FALSE)</f>
        <v>1.28</v>
      </c>
    </row>
    <row r="306" spans="1:17" x14ac:dyDescent="0.3">
      <c r="A306" s="20" t="s">
        <v>211</v>
      </c>
      <c r="B306" s="20">
        <v>130062</v>
      </c>
      <c r="C306" s="21">
        <f>VLOOKUP(B306,'[2]ESGC PORTFOLIO'!B:M,$C$2,FALSE)</f>
        <v>42.971180423179497</v>
      </c>
      <c r="D306" s="21" t="str">
        <f t="shared" si="12"/>
        <v>C</v>
      </c>
      <c r="E306" s="21">
        <f>VLOOKUP(B306,ESG!A:M,$E$2,FALSE)</f>
        <v>42.971180423179497</v>
      </c>
      <c r="F306" s="11" t="b">
        <f t="shared" si="13"/>
        <v>1</v>
      </c>
      <c r="G306" s="23" t="str">
        <f t="shared" si="14"/>
        <v>C</v>
      </c>
      <c r="H306" s="11">
        <f>VLOOKUP(B306,NI!C:P,9,FALSE)</f>
        <v>83974</v>
      </c>
      <c r="I306" s="11">
        <f>VLOOKUP(B306,EBITDA!B:O,9,FALSE)</f>
        <v>333463</v>
      </c>
      <c r="J306" s="11">
        <f>VLOOKUP(B306,EQIT!B:O,9,FALSE)</f>
        <v>1410545</v>
      </c>
      <c r="K306" s="11">
        <f>VLOOKUP(B306,DEBT!B:O,9,FALSE)</f>
        <v>1047900</v>
      </c>
      <c r="L306" s="11">
        <f>VLOOKUP(B306,REV!B:O,9,FALSE)</f>
        <v>2037667</v>
      </c>
      <c r="M306" s="11">
        <f>VLOOKUP(B306,RoA!B:O,9,FALSE)</f>
        <v>3.76</v>
      </c>
      <c r="N306" s="11">
        <f>VLOOKUP(B306,RoE!B:O,9,FALSE)</f>
        <v>5.96</v>
      </c>
      <c r="O306" s="11">
        <f>VLOOKUP(B306,ASSET!B:P,9,FALSE)</f>
        <v>3160926</v>
      </c>
      <c r="P306" s="11">
        <f>VLOOKUP(B306,MCAP!B:P,9,FALSE)</f>
        <v>4337069</v>
      </c>
      <c r="Q306" s="11">
        <f>VLOOKUP(B306,MB!B:O,9,FALSE)</f>
        <v>2.87</v>
      </c>
    </row>
    <row r="307" spans="1:17" x14ac:dyDescent="0.3">
      <c r="A307" s="20" t="s">
        <v>213</v>
      </c>
      <c r="B307" s="20">
        <v>771830</v>
      </c>
      <c r="C307" s="21">
        <f>VLOOKUP(B307,'[2]ESGC PORTFOLIO'!B:M,$C$2,FALSE)</f>
        <v>44.744480433633001</v>
      </c>
      <c r="D307" s="21" t="str">
        <f t="shared" si="12"/>
        <v>C</v>
      </c>
      <c r="E307" s="21">
        <f>VLOOKUP(B307,ESG!A:M,$E$2,FALSE)</f>
        <v>44.744480433633001</v>
      </c>
      <c r="F307" s="11" t="b">
        <f t="shared" si="13"/>
        <v>1</v>
      </c>
      <c r="G307" s="23" t="str">
        <f t="shared" si="14"/>
        <v>C</v>
      </c>
      <c r="H307" s="11">
        <f>VLOOKUP(B307,NI!C:P,9,FALSE)</f>
        <v>354918</v>
      </c>
      <c r="I307" s="11">
        <f>VLOOKUP(B307,EBITDA!B:O,9,FALSE)</f>
        <v>747546</v>
      </c>
      <c r="J307" s="11">
        <f>VLOOKUP(B307,EQIT!B:O,9,FALSE)</f>
        <v>2538277</v>
      </c>
      <c r="K307" s="11">
        <f>VLOOKUP(B307,DEBT!B:O,9,FALSE)</f>
        <v>309088</v>
      </c>
      <c r="L307" s="11">
        <f>VLOOKUP(B307,REV!B:O,9,FALSE)</f>
        <v>2403529</v>
      </c>
      <c r="M307" s="11">
        <f>VLOOKUP(B307,RoA!B:O,9,FALSE)</f>
        <v>10.71</v>
      </c>
      <c r="N307" s="11">
        <f>VLOOKUP(B307,RoE!B:O,9,FALSE)</f>
        <v>15.32</v>
      </c>
      <c r="O307" s="11">
        <f>VLOOKUP(B307,ASSET!B:P,9,FALSE)</f>
        <v>3737946</v>
      </c>
      <c r="P307" s="11">
        <f>VLOOKUP(B307,MCAP!B:P,9,FALSE)</f>
        <v>8606321</v>
      </c>
      <c r="Q307" s="11">
        <f>VLOOKUP(B307,MB!B:O,9,FALSE)</f>
        <v>3.14</v>
      </c>
    </row>
    <row r="308" spans="1:17" x14ac:dyDescent="0.3">
      <c r="A308" s="20" t="s">
        <v>229</v>
      </c>
      <c r="B308" s="20">
        <v>771767</v>
      </c>
      <c r="C308" s="21">
        <f>VLOOKUP(B308,'[2]ESGC PORTFOLIO'!B:M,$C$2,FALSE)</f>
        <v>30.040664407313901</v>
      </c>
      <c r="D308" s="21" t="str">
        <f t="shared" si="12"/>
        <v>C</v>
      </c>
      <c r="E308" s="21">
        <f>VLOOKUP(B308,ESG!A:M,$E$2,FALSE)</f>
        <v>47.389021122320202</v>
      </c>
      <c r="F308" s="11" t="b">
        <f t="shared" si="13"/>
        <v>0</v>
      </c>
      <c r="G308" s="23" t="str">
        <f t="shared" si="14"/>
        <v>C</v>
      </c>
      <c r="H308" s="11">
        <f>VLOOKUP(B308,NI!C:P,9,FALSE)</f>
        <v>1930200</v>
      </c>
      <c r="I308" s="11">
        <f>VLOOKUP(B308,EBITDA!B:O,9,FALSE)</f>
        <v>3138400</v>
      </c>
      <c r="J308" s="11">
        <f>VLOOKUP(B308,EQIT!B:O,9,FALSE)</f>
        <v>11983100</v>
      </c>
      <c r="K308" s="11">
        <f>VLOOKUP(B308,DEBT!B:O,9,FALSE)</f>
        <v>1053000</v>
      </c>
      <c r="L308" s="11">
        <f>VLOOKUP(B308,REV!B:O,9,FALSE)</f>
        <v>11107800</v>
      </c>
      <c r="M308" s="11">
        <f>VLOOKUP(B308,RoA!B:O,9,FALSE)</f>
        <v>11.91</v>
      </c>
      <c r="N308" s="11">
        <f>VLOOKUP(B308,RoE!B:O,9,FALSE)</f>
        <v>16.34</v>
      </c>
      <c r="O308" s="11">
        <f>VLOOKUP(B308,ASSET!B:P,9,FALSE)</f>
        <v>16639800</v>
      </c>
      <c r="P308" s="11">
        <f>VLOOKUP(B308,MCAP!B:P,9,FALSE)</f>
        <v>24094387</v>
      </c>
      <c r="Q308" s="11">
        <f>VLOOKUP(B308,MB!B:O,9,FALSE)</f>
        <v>2.27</v>
      </c>
    </row>
    <row r="309" spans="1:17" x14ac:dyDescent="0.3">
      <c r="A309" s="20" t="s">
        <v>233</v>
      </c>
      <c r="B309" s="20">
        <v>867422</v>
      </c>
      <c r="C309" s="21">
        <f>VLOOKUP(B309,'[2]ESGC PORTFOLIO'!B:M,$C$2,FALSE)</f>
        <v>41.404932669789197</v>
      </c>
      <c r="D309" s="21" t="str">
        <f t="shared" si="12"/>
        <v>C</v>
      </c>
      <c r="E309" s="21">
        <f>VLOOKUP(B309,ESG!A:M,$E$2,FALSE)</f>
        <v>41.404932669789197</v>
      </c>
      <c r="F309" s="11" t="b">
        <f t="shared" si="13"/>
        <v>1</v>
      </c>
      <c r="G309" s="23" t="str">
        <f t="shared" si="14"/>
        <v>C</v>
      </c>
      <c r="H309" s="11">
        <f>VLOOKUP(B309,NI!C:P,9,FALSE)</f>
        <v>605400</v>
      </c>
      <c r="I309" s="11">
        <f>VLOOKUP(B309,EBITDA!B:O,9,FALSE)</f>
        <v>1080200</v>
      </c>
      <c r="J309" s="11">
        <f>VLOOKUP(B309,EQIT!B:O,9,FALSE)</f>
        <v>4293600</v>
      </c>
      <c r="K309" s="11">
        <f>VLOOKUP(B309,DEBT!B:O,9,FALSE)</f>
        <v>1264900</v>
      </c>
      <c r="L309" s="11">
        <f>VLOOKUP(B309,REV!B:O,9,FALSE)</f>
        <v>6214300</v>
      </c>
      <c r="M309" s="11">
        <f>VLOOKUP(B309,RoA!B:O,9,FALSE)</f>
        <v>7.34</v>
      </c>
      <c r="N309" s="11">
        <f>VLOOKUP(B309,RoE!B:O,9,FALSE)</f>
        <v>15.09</v>
      </c>
      <c r="O309" s="11">
        <f>VLOOKUP(B309,ASSET!B:P,9,FALSE)</f>
        <v>9328500</v>
      </c>
      <c r="P309" s="11">
        <f>VLOOKUP(B309,MCAP!B:P,9,FALSE)</f>
        <v>12232330</v>
      </c>
      <c r="Q309" s="11">
        <f>VLOOKUP(B309,MB!B:O,9,FALSE)</f>
        <v>2.73</v>
      </c>
    </row>
    <row r="310" spans="1:17" x14ac:dyDescent="0.3">
      <c r="A310" s="20" t="s">
        <v>251</v>
      </c>
      <c r="B310" s="20">
        <v>945297</v>
      </c>
      <c r="C310" s="21">
        <f>VLOOKUP(B310,'[2]ESGC PORTFOLIO'!B:M,$C$2,FALSE)</f>
        <v>30.710924089068801</v>
      </c>
      <c r="D310" s="21" t="str">
        <f t="shared" si="12"/>
        <v>C</v>
      </c>
      <c r="E310" s="21">
        <f>VLOOKUP(B310,ESG!A:M,$E$2,FALSE)</f>
        <v>44.221848178137598</v>
      </c>
      <c r="F310" s="11" t="b">
        <f t="shared" si="13"/>
        <v>0</v>
      </c>
      <c r="G310" s="23" t="str">
        <f t="shared" si="14"/>
        <v>C</v>
      </c>
      <c r="H310" s="11">
        <f>VLOOKUP(B310,NI!C:P,9,FALSE)</f>
        <v>548000</v>
      </c>
      <c r="I310" s="11">
        <f>VLOOKUP(B310,EBITDA!B:O,9,FALSE)</f>
        <v>958100</v>
      </c>
      <c r="J310" s="11">
        <f>VLOOKUP(B310,EQIT!B:O,9,FALSE)</f>
        <v>1604500</v>
      </c>
      <c r="K310" s="11">
        <f>VLOOKUP(B310,DEBT!B:O,9,FALSE)</f>
        <v>0</v>
      </c>
      <c r="L310" s="11">
        <f>VLOOKUP(B310,REV!B:O,9,FALSE)</f>
        <v>2229800</v>
      </c>
      <c r="M310" s="11">
        <f>VLOOKUP(B310,RoA!B:O,9,FALSE)</f>
        <v>9.27</v>
      </c>
      <c r="N310" s="11">
        <f>VLOOKUP(B310,RoE!B:O,9,FALSE)</f>
        <v>35.35</v>
      </c>
      <c r="O310" s="11">
        <f>VLOOKUP(B310,ASSET!B:P,9,FALSE)</f>
        <v>6450400</v>
      </c>
      <c r="P310" s="11">
        <f>VLOOKUP(B310,MCAP!B:P,9,FALSE)</f>
        <v>11276860</v>
      </c>
      <c r="Q310" s="11">
        <f>VLOOKUP(B310,MB!B:O,9,FALSE)</f>
        <v>7.06</v>
      </c>
    </row>
    <row r="311" spans="1:17" x14ac:dyDescent="0.3">
      <c r="A311" s="20" t="s">
        <v>253</v>
      </c>
      <c r="B311" s="20">
        <v>517465</v>
      </c>
      <c r="C311" s="21">
        <f>VLOOKUP(B311,'[2]ESGC PORTFOLIO'!B:M,$C$2,FALSE)</f>
        <v>36.655189053410801</v>
      </c>
      <c r="D311" s="21" t="str">
        <f t="shared" si="12"/>
        <v>C</v>
      </c>
      <c r="E311" s="21">
        <f>VLOOKUP(B311,ESG!A:M,$E$2,FALSE)</f>
        <v>36.655189053410801</v>
      </c>
      <c r="F311" s="11" t="b">
        <f t="shared" si="13"/>
        <v>1</v>
      </c>
      <c r="G311" s="23" t="str">
        <f t="shared" si="14"/>
        <v>C</v>
      </c>
      <c r="H311" s="11">
        <f>VLOOKUP(B311,NI!C:P,9,FALSE)</f>
        <v>244100</v>
      </c>
      <c r="I311" s="11">
        <f>VLOOKUP(B311,EBITDA!B:O,9,FALSE)</f>
        <v>443600</v>
      </c>
      <c r="J311" s="11">
        <f>VLOOKUP(B311,EQIT!B:O,9,FALSE)</f>
        <v>5038800</v>
      </c>
      <c r="K311" s="11">
        <f>VLOOKUP(B311,DEBT!B:O,9,FALSE)</f>
        <v>3045500</v>
      </c>
      <c r="L311" s="11">
        <f>VLOOKUP(B311,REV!B:O,9,FALSE)</f>
        <v>1348700</v>
      </c>
      <c r="M311" s="11">
        <f>VLOOKUP(B311,RoA!B:O,9,FALSE)</f>
        <v>0.88</v>
      </c>
      <c r="N311" s="11">
        <f>VLOOKUP(B311,RoE!B:O,9,FALSE)</f>
        <v>4.76</v>
      </c>
      <c r="O311" s="11">
        <f>VLOOKUP(B311,ASSET!B:P,9,FALSE)</f>
        <v>30324400</v>
      </c>
      <c r="P311" s="11">
        <f>VLOOKUP(B311,MCAP!B:P,9,FALSE)</f>
        <v>4105764</v>
      </c>
      <c r="Q311" s="11">
        <f>VLOOKUP(B311,MB!B:O,9,FALSE)</f>
        <v>0.84</v>
      </c>
    </row>
    <row r="312" spans="1:17" x14ac:dyDescent="0.3">
      <c r="A312" s="20" t="s">
        <v>258</v>
      </c>
      <c r="B312" s="20">
        <v>895705</v>
      </c>
      <c r="C312" s="21">
        <f>VLOOKUP(B312,'[2]ESGC PORTFOLIO'!B:M,$C$2,FALSE)</f>
        <v>36.1535306963073</v>
      </c>
      <c r="D312" s="21" t="str">
        <f t="shared" si="12"/>
        <v>C</v>
      </c>
      <c r="E312" s="21">
        <f>VLOOKUP(B312,ESG!A:M,$E$2,FALSE)</f>
        <v>36.1535306963073</v>
      </c>
      <c r="F312" s="11" t="b">
        <f t="shared" si="13"/>
        <v>1</v>
      </c>
      <c r="G312" s="23" t="str">
        <f t="shared" si="14"/>
        <v>C</v>
      </c>
      <c r="H312" s="11">
        <f>VLOOKUP(B312,NI!C:P,9,FALSE)</f>
        <v>189256</v>
      </c>
      <c r="I312" s="11">
        <f>VLOOKUP(B312,EBITDA!B:O,9,FALSE)</f>
        <v>1292287</v>
      </c>
      <c r="J312" s="11">
        <f>VLOOKUP(B312,EQIT!B:O,9,FALSE)</f>
        <v>5689354</v>
      </c>
      <c r="K312" s="11">
        <f>VLOOKUP(B312,DEBT!B:O,9,FALSE)</f>
        <v>3721193</v>
      </c>
      <c r="L312" s="11">
        <f>VLOOKUP(B312,REV!B:O,9,FALSE)</f>
        <v>2811660</v>
      </c>
      <c r="M312" s="11">
        <f>VLOOKUP(B312,RoA!B:O,9,FALSE)</f>
        <v>2.63</v>
      </c>
      <c r="N312" s="11">
        <f>VLOOKUP(B312,RoE!B:O,9,FALSE)</f>
        <v>3.39</v>
      </c>
      <c r="O312" s="11">
        <f>VLOOKUP(B312,ASSET!B:P,9,FALSE)</f>
        <v>13069030</v>
      </c>
      <c r="P312" s="11">
        <f>VLOOKUP(B312,MCAP!B:P,9,FALSE)</f>
        <v>13148478</v>
      </c>
      <c r="Q312" s="11">
        <f>VLOOKUP(B312,MB!B:O,9,FALSE)</f>
        <v>2.2999999999999998</v>
      </c>
    </row>
    <row r="313" spans="1:17" x14ac:dyDescent="0.3">
      <c r="A313" s="20" t="s">
        <v>268</v>
      </c>
      <c r="B313" s="20">
        <v>905792</v>
      </c>
      <c r="C313" s="21">
        <f>VLOOKUP(B313,'[2]ESGC PORTFOLIO'!B:M,$C$2,FALSE)</f>
        <v>39.015534108937103</v>
      </c>
      <c r="D313" s="21" t="str">
        <f t="shared" si="12"/>
        <v>C</v>
      </c>
      <c r="E313" s="21">
        <f>VLOOKUP(B313,ESG!A:M,$E$2,FALSE)</f>
        <v>39.015534108937103</v>
      </c>
      <c r="F313" s="11" t="b">
        <f t="shared" si="13"/>
        <v>1</v>
      </c>
      <c r="G313" s="23" t="str">
        <f t="shared" si="14"/>
        <v>C</v>
      </c>
      <c r="H313" s="11">
        <f>VLOOKUP(B313,NI!C:P,9,FALSE)</f>
        <v>657594</v>
      </c>
      <c r="I313" s="11">
        <f>VLOOKUP(B313,EBITDA!B:O,9,FALSE)</f>
        <v>1262491</v>
      </c>
      <c r="J313" s="11">
        <f>VLOOKUP(B313,EQIT!B:O,9,FALSE)</f>
        <v>5256256</v>
      </c>
      <c r="K313" s="11">
        <f>VLOOKUP(B313,DEBT!B:O,9,FALSE)</f>
        <v>468828</v>
      </c>
      <c r="L313" s="11">
        <f>VLOOKUP(B313,REV!B:O,9,FALSE)</f>
        <v>1826729</v>
      </c>
      <c r="M313" s="11">
        <f>VLOOKUP(B313,RoA!B:O,9,FALSE)</f>
        <v>10.71</v>
      </c>
      <c r="N313" s="11">
        <f>VLOOKUP(B313,RoE!B:O,9,FALSE)</f>
        <v>12.84</v>
      </c>
      <c r="O313" s="11">
        <f>VLOOKUP(B313,ASSET!B:P,9,FALSE)</f>
        <v>8793403</v>
      </c>
      <c r="P313" s="11">
        <f>VLOOKUP(B313,MCAP!B:P,9,FALSE)</f>
        <v>24844446</v>
      </c>
      <c r="Q313" s="11">
        <f>VLOOKUP(B313,MB!B:O,9,FALSE)</f>
        <v>4.6399999999999997</v>
      </c>
    </row>
    <row r="314" spans="1:17" x14ac:dyDescent="0.3">
      <c r="A314" s="20" t="s">
        <v>277</v>
      </c>
      <c r="B314" s="20">
        <v>923649</v>
      </c>
      <c r="C314" s="21">
        <f>VLOOKUP(B314,'[2]ESGC PORTFOLIO'!B:M,$C$2,FALSE)</f>
        <v>29.483766194331899</v>
      </c>
      <c r="D314" s="21" t="str">
        <f t="shared" si="12"/>
        <v>C</v>
      </c>
      <c r="E314" s="21">
        <f>VLOOKUP(B314,ESG!A:M,$E$2,FALSE)</f>
        <v>41.767532388663902</v>
      </c>
      <c r="F314" s="11" t="b">
        <f t="shared" si="13"/>
        <v>0</v>
      </c>
      <c r="G314" s="23" t="str">
        <f t="shared" si="14"/>
        <v>C</v>
      </c>
      <c r="H314" s="11">
        <f>VLOOKUP(B314,NI!C:P,9,FALSE)</f>
        <v>208861</v>
      </c>
      <c r="I314" s="11">
        <f>VLOOKUP(B314,EBITDA!B:O,9,FALSE)</f>
        <v>392969</v>
      </c>
      <c r="J314" s="11">
        <f>VLOOKUP(B314,EQIT!B:O,9,FALSE)</f>
        <v>842011</v>
      </c>
      <c r="K314" s="11">
        <f>VLOOKUP(B314,DEBT!B:O,9,FALSE)</f>
        <v>1545</v>
      </c>
      <c r="L314" s="11">
        <f>VLOOKUP(B314,REV!B:O,9,FALSE)</f>
        <v>4111213</v>
      </c>
      <c r="M314" s="11">
        <f>VLOOKUP(B314,RoA!B:O,9,FALSE)</f>
        <v>15.51</v>
      </c>
      <c r="N314" s="11">
        <f>VLOOKUP(B314,RoE!B:O,9,FALSE)</f>
        <v>25.43</v>
      </c>
      <c r="O314" s="11">
        <f>VLOOKUP(B314,ASSET!B:P,9,FALSE)</f>
        <v>1381271</v>
      </c>
      <c r="P314" s="11">
        <f>VLOOKUP(B314,MCAP!B:P,9,FALSE)</f>
        <v>4436936</v>
      </c>
      <c r="Q314" s="11">
        <f>VLOOKUP(B314,MB!B:O,9,FALSE)</f>
        <v>4.46</v>
      </c>
    </row>
    <row r="315" spans="1:17" x14ac:dyDescent="0.3">
      <c r="A315" s="20" t="s">
        <v>280</v>
      </c>
      <c r="B315" s="20">
        <v>702365</v>
      </c>
      <c r="C315" s="21">
        <f>VLOOKUP(B315,'[2]ESGC PORTFOLIO'!B:M,$C$2,FALSE)</f>
        <v>39.025179606255399</v>
      </c>
      <c r="D315" s="21" t="str">
        <f t="shared" si="12"/>
        <v>C</v>
      </c>
      <c r="E315" s="21">
        <f>VLOOKUP(B315,ESG!A:M,$E$2,FALSE)</f>
        <v>39.025179606255399</v>
      </c>
      <c r="F315" s="11" t="b">
        <f t="shared" si="13"/>
        <v>1</v>
      </c>
      <c r="G315" s="23" t="str">
        <f t="shared" si="14"/>
        <v>C</v>
      </c>
      <c r="H315" s="11">
        <f>VLOOKUP(B315,NI!C:P,9,FALSE)</f>
        <v>786763</v>
      </c>
      <c r="I315" s="11">
        <f>VLOOKUP(B315,EBITDA!B:O,9,FALSE)</f>
        <v>1457842</v>
      </c>
      <c r="J315" s="11">
        <f>VLOOKUP(B315,EQIT!B:O,9,FALSE)</f>
        <v>1766863</v>
      </c>
      <c r="K315" s="11">
        <f>VLOOKUP(B315,DEBT!B:O,9,FALSE)</f>
        <v>150000</v>
      </c>
      <c r="L315" s="11">
        <f>VLOOKUP(B315,REV!B:O,9,FALSE)</f>
        <v>9721065</v>
      </c>
      <c r="M315" s="11">
        <f>VLOOKUP(B315,RoA!B:O,9,FALSE)</f>
        <v>22.71</v>
      </c>
      <c r="N315" s="11">
        <f>VLOOKUP(B315,RoE!B:O,9,FALSE)</f>
        <v>48.27</v>
      </c>
      <c r="O315" s="11">
        <f>VLOOKUP(B315,ASSET!B:P,9,FALSE)</f>
        <v>3670561</v>
      </c>
      <c r="P315" s="11">
        <f>VLOOKUP(B315,MCAP!B:P,9,FALSE)</f>
        <v>11730120</v>
      </c>
      <c r="Q315" s="11">
        <f>VLOOKUP(B315,MB!B:O,9,FALSE)</f>
        <v>8.5</v>
      </c>
    </row>
    <row r="316" spans="1:17" x14ac:dyDescent="0.3">
      <c r="A316" s="20" t="s">
        <v>297</v>
      </c>
      <c r="B316" s="20">
        <v>922725</v>
      </c>
      <c r="C316" s="21">
        <f>VLOOKUP(B316,'[2]ESGC PORTFOLIO'!B:M,$C$2,FALSE)</f>
        <v>28.980393971443601</v>
      </c>
      <c r="D316" s="21" t="str">
        <f t="shared" si="12"/>
        <v>C</v>
      </c>
      <c r="E316" s="21">
        <f>VLOOKUP(B316,ESG!A:M,$E$2,FALSE)</f>
        <v>41.025304071919599</v>
      </c>
      <c r="F316" s="11" t="b">
        <f t="shared" si="13"/>
        <v>0</v>
      </c>
      <c r="G316" s="23" t="str">
        <f t="shared" si="14"/>
        <v>C</v>
      </c>
      <c r="H316" s="11">
        <f>VLOOKUP(B316,NI!C:P,9,FALSE)</f>
        <v>1931000</v>
      </c>
      <c r="I316" s="11">
        <f>VLOOKUP(B316,EBITDA!B:O,9,FALSE)</f>
        <v>3804000</v>
      </c>
      <c r="J316" s="11">
        <f>VLOOKUP(B316,EQIT!B:O,9,FALSE)</f>
        <v>20260000</v>
      </c>
      <c r="K316" s="11">
        <f>VLOOKUP(B316,DEBT!B:O,9,FALSE)</f>
        <v>14851000</v>
      </c>
      <c r="L316" s="11">
        <f>VLOOKUP(B316,REV!B:O,9,FALSE)</f>
        <v>10468000</v>
      </c>
      <c r="M316" s="11">
        <f>VLOOKUP(B316,RoA!B:O,9,FALSE)</f>
        <v>1.24</v>
      </c>
      <c r="N316" s="11">
        <f>VLOOKUP(B316,RoE!B:O,9,FALSE)</f>
        <v>9.64</v>
      </c>
      <c r="O316" s="11">
        <f>VLOOKUP(B316,ASSET!B:P,9,FALSE)</f>
        <v>173442000</v>
      </c>
      <c r="P316" s="11">
        <f>VLOOKUP(B316,MCAP!B:P,9,FALSE)</f>
        <v>15279488</v>
      </c>
      <c r="Q316" s="11">
        <f>VLOOKUP(B316,MB!B:O,9,FALSE)</f>
        <v>0.76</v>
      </c>
    </row>
    <row r="317" spans="1:17" x14ac:dyDescent="0.3">
      <c r="A317" s="20" t="s">
        <v>299</v>
      </c>
      <c r="B317" s="20">
        <v>325059</v>
      </c>
      <c r="C317" s="21">
        <f>VLOOKUP(B317,'[2]ESGC PORTFOLIO'!B:M,$C$2,FALSE)</f>
        <v>37.271863863150301</v>
      </c>
      <c r="D317" s="21" t="str">
        <f t="shared" si="12"/>
        <v>C</v>
      </c>
      <c r="E317" s="21">
        <f>VLOOKUP(B317,ESG!A:M,$E$2,FALSE)</f>
        <v>37.271863863150301</v>
      </c>
      <c r="F317" s="11" t="b">
        <f t="shared" si="13"/>
        <v>1</v>
      </c>
      <c r="G317" s="23" t="str">
        <f t="shared" si="14"/>
        <v>C</v>
      </c>
      <c r="H317" s="11">
        <f>VLOOKUP(B317,NI!C:P,9,FALSE)</f>
        <v>182402</v>
      </c>
      <c r="I317" s="11">
        <f>VLOOKUP(B317,EBITDA!B:O,9,FALSE)</f>
        <v>359966</v>
      </c>
      <c r="J317" s="11">
        <f>VLOOKUP(B317,EQIT!B:O,9,FALSE)</f>
        <v>2501686</v>
      </c>
      <c r="K317" s="11">
        <f>VLOOKUP(B317,DEBT!B:O,9,FALSE)</f>
        <v>135000</v>
      </c>
      <c r="L317" s="11">
        <f>VLOOKUP(B317,REV!B:O,9,FALSE)</f>
        <v>1756017</v>
      </c>
      <c r="M317" s="11">
        <f>VLOOKUP(B317,RoA!B:O,9,FALSE)</f>
        <v>5.25</v>
      </c>
      <c r="N317" s="11">
        <f>VLOOKUP(B317,RoE!B:O,9,FALSE)</f>
        <v>7.93</v>
      </c>
      <c r="O317" s="11">
        <f>VLOOKUP(B317,ASSET!B:P,9,FALSE)</f>
        <v>3908244</v>
      </c>
      <c r="P317" s="11">
        <f>VLOOKUP(B317,MCAP!B:P,9,FALSE)</f>
        <v>4803930</v>
      </c>
      <c r="Q317" s="11">
        <f>VLOOKUP(B317,MB!B:O,9,FALSE)</f>
        <v>2.02</v>
      </c>
    </row>
    <row r="318" spans="1:17" x14ac:dyDescent="0.3">
      <c r="A318" s="20" t="s">
        <v>300</v>
      </c>
      <c r="B318" s="20">
        <v>916079</v>
      </c>
      <c r="C318" s="21">
        <f>VLOOKUP(B318,'[2]ESGC PORTFOLIO'!B:M,$C$2,FALSE)</f>
        <v>47.056079976215202</v>
      </c>
      <c r="D318" s="21" t="str">
        <f t="shared" si="12"/>
        <v>C</v>
      </c>
      <c r="E318" s="21">
        <f>VLOOKUP(B318,ESG!A:M,$E$2,FALSE)</f>
        <v>47.056079976215202</v>
      </c>
      <c r="F318" s="11" t="b">
        <f t="shared" si="13"/>
        <v>1</v>
      </c>
      <c r="G318" s="23" t="str">
        <f t="shared" si="14"/>
        <v>C</v>
      </c>
      <c r="H318" s="11">
        <f>VLOOKUP(B318,NI!C:P,9,FALSE)</f>
        <v>1121585</v>
      </c>
      <c r="I318" s="11">
        <f>VLOOKUP(B318,EBITDA!B:O,9,FALSE)</f>
        <v>2322241</v>
      </c>
      <c r="J318" s="11">
        <f>VLOOKUP(B318,EQIT!B:O,9,FALSE)</f>
        <v>4685040</v>
      </c>
      <c r="K318" s="11">
        <f>VLOOKUP(B318,DEBT!B:O,9,FALSE)</f>
        <v>3018338</v>
      </c>
      <c r="L318" s="11">
        <f>VLOOKUP(B318,REV!B:O,9,FALSE)</f>
        <v>42380939</v>
      </c>
      <c r="M318" s="11">
        <f>VLOOKUP(B318,RoA!B:O,9,FALSE)</f>
        <v>10.220000000000001</v>
      </c>
      <c r="N318" s="11">
        <f>VLOOKUP(B318,RoE!B:O,9,FALSE)</f>
        <v>23.89</v>
      </c>
      <c r="O318" s="11">
        <f>VLOOKUP(B318,ASSET!B:P,9,FALSE)</f>
        <v>12094972</v>
      </c>
      <c r="P318" s="11">
        <f>VLOOKUP(B318,MCAP!B:P,9,FALSE)</f>
        <v>18551067</v>
      </c>
      <c r="Q318" s="11">
        <f>VLOOKUP(B318,MB!B:O,9,FALSE)</f>
        <v>3.49</v>
      </c>
    </row>
    <row r="319" spans="1:17" x14ac:dyDescent="0.3">
      <c r="A319" s="20" t="s">
        <v>301</v>
      </c>
      <c r="B319" s="20">
        <v>729104</v>
      </c>
      <c r="C319" s="21">
        <f>VLOOKUP(B319,'[2]ESGC PORTFOLIO'!B:M,$C$2,FALSE)</f>
        <v>44.527151639344197</v>
      </c>
      <c r="D319" s="21" t="str">
        <f t="shared" si="12"/>
        <v>C</v>
      </c>
      <c r="E319" s="21">
        <f>VLOOKUP(B319,ESG!A:M,$E$2,FALSE)</f>
        <v>44.527151639344197</v>
      </c>
      <c r="F319" s="11" t="b">
        <f t="shared" si="13"/>
        <v>1</v>
      </c>
      <c r="G319" s="23" t="str">
        <f t="shared" si="14"/>
        <v>C</v>
      </c>
      <c r="H319" s="11">
        <f>VLOOKUP(B319,NI!C:P,9,FALSE)</f>
        <v>878100</v>
      </c>
      <c r="I319" s="11">
        <f>VLOOKUP(B319,EBITDA!B:O,9,FALSE)</f>
        <v>1518700</v>
      </c>
      <c r="J319" s="11">
        <f>VLOOKUP(B319,EQIT!B:O,9,FALSE)</f>
        <v>3846100</v>
      </c>
      <c r="K319" s="11">
        <f>VLOOKUP(B319,DEBT!B:O,9,FALSE)</f>
        <v>0</v>
      </c>
      <c r="L319" s="11">
        <f>VLOOKUP(B319,REV!B:O,9,FALSE)</f>
        <v>3024800</v>
      </c>
      <c r="M319" s="11">
        <f>VLOOKUP(B319,RoA!B:O,9,FALSE)</f>
        <v>22.43</v>
      </c>
      <c r="N319" s="11">
        <f>VLOOKUP(B319,RoE!B:O,9,FALSE)</f>
        <v>24.17</v>
      </c>
      <c r="O319" s="11">
        <f>VLOOKUP(B319,ASSET!B:P,9,FALSE)</f>
        <v>4152100</v>
      </c>
      <c r="P319" s="11">
        <f>VLOOKUP(B319,MCAP!B:P,9,FALSE)</f>
        <v>16736267</v>
      </c>
      <c r="Q319" s="11">
        <f>VLOOKUP(B319,MB!B:O,9,FALSE)</f>
        <v>4.25</v>
      </c>
    </row>
    <row r="320" spans="1:17" x14ac:dyDescent="0.3">
      <c r="A320" s="20" t="s">
        <v>308</v>
      </c>
      <c r="B320" s="20">
        <v>944738</v>
      </c>
      <c r="C320" s="21">
        <f>VLOOKUP(B320,'[2]ESGC PORTFOLIO'!B:M,$C$2,FALSE)</f>
        <v>46.585822790449001</v>
      </c>
      <c r="D320" s="21" t="str">
        <f t="shared" si="12"/>
        <v>C</v>
      </c>
      <c r="E320" s="21">
        <f>VLOOKUP(B320,ESG!A:M,$E$2,FALSE)</f>
        <v>46.585822790449001</v>
      </c>
      <c r="F320" s="11" t="b">
        <f t="shared" si="13"/>
        <v>1</v>
      </c>
      <c r="G320" s="23" t="str">
        <f t="shared" si="14"/>
        <v>C</v>
      </c>
      <c r="H320" s="11">
        <f>VLOOKUP(B320,NI!C:P,9,FALSE)</f>
        <v>243480</v>
      </c>
      <c r="I320" s="11">
        <f>VLOOKUP(B320,EBITDA!B:O,9,FALSE)</f>
        <v>528664</v>
      </c>
      <c r="J320" s="11">
        <f>VLOOKUP(B320,EQIT!B:O,9,FALSE)</f>
        <v>1425210</v>
      </c>
      <c r="K320" s="11">
        <f>VLOOKUP(B320,DEBT!B:O,9,FALSE)</f>
        <v>232638</v>
      </c>
      <c r="L320" s="11">
        <f>VLOOKUP(B320,REV!B:O,9,FALSE)</f>
        <v>1870972</v>
      </c>
      <c r="M320" s="11">
        <f>VLOOKUP(B320,RoA!B:O,9,FALSE)</f>
        <v>12.68</v>
      </c>
      <c r="N320" s="11">
        <f>VLOOKUP(B320,RoE!B:O,9,FALSE)</f>
        <v>17.86</v>
      </c>
      <c r="O320" s="11">
        <f>VLOOKUP(B320,ASSET!B:P,9,FALSE)</f>
        <v>2018504</v>
      </c>
      <c r="P320" s="11">
        <f>VLOOKUP(B320,MCAP!B:P,9,FALSE)</f>
        <v>4006204</v>
      </c>
      <c r="Q320" s="11">
        <f>VLOOKUP(B320,MB!B:O,9,FALSE)</f>
        <v>3.18</v>
      </c>
    </row>
    <row r="321" spans="1:17" x14ac:dyDescent="0.3">
      <c r="A321" s="20" t="s">
        <v>312</v>
      </c>
      <c r="B321" s="20">
        <v>992656</v>
      </c>
      <c r="C321" s="21">
        <f>VLOOKUP(B321,'[2]ESGC PORTFOLIO'!B:M,$C$2,FALSE)</f>
        <v>49.585568495374098</v>
      </c>
      <c r="D321" s="21" t="str">
        <f t="shared" si="12"/>
        <v>C</v>
      </c>
      <c r="E321" s="21">
        <f>VLOOKUP(B321,ESG!A:M,$E$2,FALSE)</f>
        <v>49.585568495374098</v>
      </c>
      <c r="F321" s="11" t="b">
        <f t="shared" si="13"/>
        <v>1</v>
      </c>
      <c r="G321" s="23" t="str">
        <f t="shared" si="14"/>
        <v>C</v>
      </c>
      <c r="H321" s="11">
        <f>VLOOKUP(B321,NI!C:P,9,FALSE)</f>
        <v>203376</v>
      </c>
      <c r="I321" s="11">
        <f>VLOOKUP(B321,EBITDA!B:O,9,FALSE)</f>
        <v>428558</v>
      </c>
      <c r="J321" s="11">
        <f>VLOOKUP(B321,EQIT!B:O,9,FALSE)</f>
        <v>2946345</v>
      </c>
      <c r="K321" s="11">
        <f>VLOOKUP(B321,DEBT!B:O,9,FALSE)</f>
        <v>3409333</v>
      </c>
      <c r="L321" s="11">
        <f>VLOOKUP(B321,REV!B:O,9,FALSE)</f>
        <v>729363</v>
      </c>
      <c r="M321" s="11">
        <f>VLOOKUP(B321,RoA!B:O,9,FALSE)</f>
        <v>4.4400000000000004</v>
      </c>
      <c r="N321" s="11">
        <f>VLOOKUP(B321,RoE!B:O,9,FALSE)</f>
        <v>7.93</v>
      </c>
      <c r="O321" s="11">
        <f>VLOOKUP(B321,ASSET!B:P,9,FALSE)</f>
        <v>6888509</v>
      </c>
      <c r="P321" s="11">
        <f>VLOOKUP(B321,MCAP!B:P,9,FALSE)</f>
        <v>5948315</v>
      </c>
      <c r="Q321" s="11">
        <f>VLOOKUP(B321,MB!B:O,9,FALSE)</f>
        <v>2.15</v>
      </c>
    </row>
    <row r="322" spans="1:17" x14ac:dyDescent="0.3">
      <c r="A322" s="20" t="s">
        <v>320</v>
      </c>
      <c r="B322" s="20">
        <v>674693</v>
      </c>
      <c r="C322" s="21">
        <f>VLOOKUP(B322,'[2]ESGC PORTFOLIO'!B:M,$C$2,FALSE)</f>
        <v>40.528358873841697</v>
      </c>
      <c r="D322" s="21" t="str">
        <f t="shared" si="12"/>
        <v>C</v>
      </c>
      <c r="E322" s="21">
        <f>VLOOKUP(B322,ESG!A:M,$E$2,FALSE)</f>
        <v>40.528358873841697</v>
      </c>
      <c r="F322" s="11" t="b">
        <f t="shared" si="13"/>
        <v>1</v>
      </c>
      <c r="G322" s="23" t="str">
        <f t="shared" si="14"/>
        <v>C</v>
      </c>
      <c r="H322" s="11">
        <f>VLOOKUP(B322,NI!C:P,9,FALSE)</f>
        <v>320032</v>
      </c>
      <c r="I322" s="11">
        <f>VLOOKUP(B322,EBITDA!B:O,9,FALSE)</f>
        <v>517710</v>
      </c>
      <c r="J322" s="11">
        <f>VLOOKUP(B322,EQIT!B:O,9,FALSE)</f>
        <v>-9323</v>
      </c>
      <c r="K322" s="11">
        <f>VLOOKUP(B322,DEBT!B:O,9,FALSE)</f>
        <v>697614</v>
      </c>
      <c r="L322" s="11">
        <f>VLOOKUP(B322,REV!B:O,9,FALSE)</f>
        <v>873592</v>
      </c>
      <c r="M322" s="11">
        <f>VLOOKUP(B322,RoA!B:O,9,FALSE)</f>
        <v>18.07</v>
      </c>
      <c r="N322" s="11" t="str">
        <f>VLOOKUP(B322,RoE!B:O,9,FALSE)</f>
        <v>NA</v>
      </c>
      <c r="O322" s="11">
        <f>VLOOKUP(B322,ASSET!B:P,9,FALSE)</f>
        <v>2055177</v>
      </c>
      <c r="P322" s="11">
        <f>VLOOKUP(B322,MCAP!B:P,9,FALSE)</f>
        <v>5954677</v>
      </c>
      <c r="Q322" s="11">
        <f>VLOOKUP(B322,MB!B:O,9,FALSE)</f>
        <v>-793.3</v>
      </c>
    </row>
    <row r="323" spans="1:17" x14ac:dyDescent="0.3">
      <c r="A323" s="20" t="s">
        <v>322</v>
      </c>
      <c r="B323" s="20">
        <v>545310</v>
      </c>
      <c r="C323" s="21">
        <f>VLOOKUP(B323,'[2]ESGC PORTFOLIO'!B:M,$C$2,FALSE)</f>
        <v>43.011766261237398</v>
      </c>
      <c r="D323" s="21" t="str">
        <f t="shared" si="12"/>
        <v>C</v>
      </c>
      <c r="E323" s="21">
        <f>VLOOKUP(B323,ESG!A:M,$E$2,FALSE)</f>
        <v>43.011766261237398</v>
      </c>
      <c r="F323" s="11" t="b">
        <f t="shared" si="13"/>
        <v>1</v>
      </c>
      <c r="G323" s="23" t="str">
        <f t="shared" si="14"/>
        <v>C</v>
      </c>
      <c r="H323" s="11">
        <f>VLOOKUP(B323,NI!C:P,9,FALSE)</f>
        <v>-107032</v>
      </c>
      <c r="I323" s="11">
        <f>VLOOKUP(B323,EBITDA!B:O,9,FALSE)</f>
        <v>42463</v>
      </c>
      <c r="J323" s="11">
        <f>VLOOKUP(B323,EQIT!B:O,9,FALSE)</f>
        <v>999180</v>
      </c>
      <c r="K323" s="11">
        <f>VLOOKUP(B323,DEBT!B:O,9,FALSE)</f>
        <v>696908</v>
      </c>
      <c r="L323" s="11">
        <f>VLOOKUP(B323,REV!B:O,9,FALSE)</f>
        <v>1527042</v>
      </c>
      <c r="M323" s="11">
        <f>VLOOKUP(B323,RoA!B:O,9,FALSE)</f>
        <v>-3.88</v>
      </c>
      <c r="N323" s="11">
        <f>VLOOKUP(B323,RoE!B:O,9,FALSE)</f>
        <v>-11.99</v>
      </c>
      <c r="O323" s="11">
        <f>VLOOKUP(B323,ASSET!B:P,9,FALSE)</f>
        <v>2759288</v>
      </c>
      <c r="P323" s="11">
        <f>VLOOKUP(B323,MCAP!B:P,9,FALSE)</f>
        <v>9104320</v>
      </c>
      <c r="Q323" s="11">
        <f>VLOOKUP(B323,MB!B:O,9,FALSE)</f>
        <v>12.56</v>
      </c>
    </row>
    <row r="324" spans="1:17" x14ac:dyDescent="0.3">
      <c r="A324" s="20" t="s">
        <v>336</v>
      </c>
      <c r="B324" s="20" t="s">
        <v>372</v>
      </c>
      <c r="C324" s="21">
        <f>VLOOKUP(B324,'[2]ESGC PORTFOLIO'!B:M,$C$2,FALSE)</f>
        <v>49.785685919430598</v>
      </c>
      <c r="D324" s="21" t="str">
        <f t="shared" ref="D324:D349" si="15">IF(C324&gt;75,"A",IF(C324&gt;50,"B",IF(C324&gt;25,"C","D")))</f>
        <v>C</v>
      </c>
      <c r="E324" s="21">
        <f>VLOOKUP(B324,ESG!A:M,$E$2,FALSE)</f>
        <v>49.785685919430598</v>
      </c>
      <c r="F324" s="11" t="b">
        <f t="shared" ref="F324:F349" si="16">C324=E324</f>
        <v>1</v>
      </c>
      <c r="G324" s="23" t="str">
        <f t="shared" ref="G324:G349" si="17">IF(E324&gt;75,"A",IF(E324&gt;50,"B",IF(E324&gt;25,"C","D")))</f>
        <v>C</v>
      </c>
      <c r="H324" s="11">
        <f>VLOOKUP(B324,NI!C:P,9,FALSE)</f>
        <v>1025900</v>
      </c>
      <c r="I324" s="11">
        <f>VLOOKUP(B324,EBITDA!B:O,9,FALSE)</f>
        <v>1602100</v>
      </c>
      <c r="J324" s="11">
        <f>VLOOKUP(B324,EQIT!B:O,9,FALSE)</f>
        <v>940600</v>
      </c>
      <c r="K324" s="11">
        <f>VLOOKUP(B324,DEBT!B:O,9,FALSE)</f>
        <v>4029200</v>
      </c>
      <c r="L324" s="11">
        <f>VLOOKUP(B324,REV!B:O,9,FALSE)</f>
        <v>5664800</v>
      </c>
      <c r="M324" s="11">
        <f>VLOOKUP(B324,RoA!B:O,9,FALSE)</f>
        <v>12.38</v>
      </c>
      <c r="N324" s="11">
        <f>VLOOKUP(B324,RoE!B:O,9,FALSE)</f>
        <v>111.79</v>
      </c>
      <c r="O324" s="11">
        <f>VLOOKUP(B324,ASSET!B:P,9,FALSE)</f>
        <v>9465700</v>
      </c>
      <c r="P324" s="11">
        <f>VLOOKUP(B324,MCAP!B:P,9,FALSE)</f>
        <v>7786281</v>
      </c>
      <c r="Q324" s="11">
        <f>VLOOKUP(B324,MB!B:O,9,FALSE)</f>
        <v>11.97</v>
      </c>
    </row>
    <row r="325" spans="1:17" x14ac:dyDescent="0.3">
      <c r="A325" s="20" t="s">
        <v>339</v>
      </c>
      <c r="B325" s="20">
        <v>922407</v>
      </c>
      <c r="C325" s="21">
        <f>VLOOKUP(B325,'[2]ESGC PORTFOLIO'!B:M,$C$2,FALSE)</f>
        <v>48.838461458850801</v>
      </c>
      <c r="D325" s="21" t="str">
        <f t="shared" si="15"/>
        <v>C</v>
      </c>
      <c r="E325" s="21">
        <f>VLOOKUP(B325,ESG!A:M,$E$2,FALSE)</f>
        <v>48.838461458850801</v>
      </c>
      <c r="F325" s="11" t="b">
        <f t="shared" si="16"/>
        <v>1</v>
      </c>
      <c r="G325" s="23" t="str">
        <f t="shared" si="17"/>
        <v>C</v>
      </c>
      <c r="H325" s="11">
        <f>VLOOKUP(B325,NI!C:P,9,FALSE)</f>
        <v>859000</v>
      </c>
      <c r="I325" s="11">
        <f>VLOOKUP(B325,EBITDA!B:O,9,FALSE)</f>
        <v>2443000</v>
      </c>
      <c r="J325" s="11">
        <f>VLOOKUP(B325,EQIT!B:O,9,FALSE)</f>
        <v>4752000</v>
      </c>
      <c r="K325" s="11">
        <f>VLOOKUP(B325,DEBT!B:O,9,FALSE)</f>
        <v>10736000</v>
      </c>
      <c r="L325" s="11">
        <f>VLOOKUP(B325,REV!B:O,9,FALSE)</f>
        <v>7486000</v>
      </c>
      <c r="M325" s="11">
        <f>VLOOKUP(B325,RoA!B:O,9,FALSE)</f>
        <v>5.83</v>
      </c>
      <c r="N325" s="11">
        <f>VLOOKUP(B325,RoE!B:O,9,FALSE)</f>
        <v>28.41</v>
      </c>
      <c r="O325" s="11">
        <f>VLOOKUP(B325,ASSET!B:P,9,FALSE)</f>
        <v>24327000</v>
      </c>
      <c r="P325" s="11">
        <f>VLOOKUP(B325,MCAP!B:P,9,FALSE)</f>
        <v>22295940</v>
      </c>
      <c r="Q325" s="11">
        <f>VLOOKUP(B325,MB!B:O,9,FALSE)</f>
        <v>4.53</v>
      </c>
    </row>
    <row r="326" spans="1:17" x14ac:dyDescent="0.3">
      <c r="A326" s="20" t="s">
        <v>340</v>
      </c>
      <c r="B326" s="20" t="s">
        <v>373</v>
      </c>
      <c r="C326" s="21">
        <f>VLOOKUP(B326,'[2]ESGC PORTFOLIO'!B:M,$C$2,FALSE)</f>
        <v>28.9774928092042</v>
      </c>
      <c r="D326" s="21" t="str">
        <f t="shared" si="15"/>
        <v>C</v>
      </c>
      <c r="E326" s="21">
        <f>VLOOKUP(B326,ESG!A:M,$E$2,FALSE)</f>
        <v>48.559012464045999</v>
      </c>
      <c r="F326" s="11" t="b">
        <f t="shared" si="16"/>
        <v>0</v>
      </c>
      <c r="G326" s="23" t="str">
        <f t="shared" si="17"/>
        <v>C</v>
      </c>
      <c r="H326" s="11">
        <f>VLOOKUP(B326,NI!C:P,9,FALSE)</f>
        <v>-446000</v>
      </c>
      <c r="I326" s="11">
        <f>VLOOKUP(B326,EBITDA!B:O,9,FALSE)</f>
        <v>-71000</v>
      </c>
      <c r="J326" s="11">
        <f>VLOOKUP(B326,EQIT!B:O,9,FALSE)</f>
        <v>1699000</v>
      </c>
      <c r="K326" s="11">
        <f>VLOOKUP(B326,DEBT!B:O,9,FALSE)</f>
        <v>2381000</v>
      </c>
      <c r="L326" s="11">
        <f>VLOOKUP(B326,REV!B:O,9,FALSE)</f>
        <v>3480000</v>
      </c>
      <c r="M326" s="11">
        <f>VLOOKUP(B326,RoA!B:O,9,FALSE)</f>
        <v>-2.36</v>
      </c>
      <c r="N326" s="11">
        <f>VLOOKUP(B326,RoE!B:O,9,FALSE)</f>
        <v>-21.31</v>
      </c>
      <c r="O326" s="11">
        <f>VLOOKUP(B326,ASSET!B:P,9,FALSE)</f>
        <v>15094000</v>
      </c>
      <c r="P326" s="11">
        <f>VLOOKUP(B326,MCAP!B:P,9,FALSE)</f>
        <v>5805342</v>
      </c>
      <c r="Q326" s="11">
        <f>VLOOKUP(B326,MB!B:O,9,FALSE)</f>
        <v>4.05</v>
      </c>
    </row>
    <row r="327" spans="1:17" x14ac:dyDescent="0.3">
      <c r="A327" s="20" t="s">
        <v>341</v>
      </c>
      <c r="B327" s="20" t="s">
        <v>374</v>
      </c>
      <c r="C327" s="21">
        <f>VLOOKUP(B327,'[2]ESGC PORTFOLIO'!B:M,$C$2,FALSE)</f>
        <v>30.393370177181598</v>
      </c>
      <c r="D327" s="21" t="str">
        <f t="shared" si="15"/>
        <v>C</v>
      </c>
      <c r="E327" s="21">
        <f>VLOOKUP(B327,ESG!A:M,$E$2,FALSE)</f>
        <v>30.393370177181598</v>
      </c>
      <c r="F327" s="11" t="b">
        <f t="shared" si="16"/>
        <v>1</v>
      </c>
      <c r="G327" s="23" t="str">
        <f t="shared" si="17"/>
        <v>C</v>
      </c>
      <c r="H327" s="11">
        <f>VLOOKUP(B327,NI!C:P,9,FALSE)</f>
        <v>502036</v>
      </c>
      <c r="I327" s="11">
        <f>VLOOKUP(B327,EBITDA!B:O,9,FALSE)</f>
        <v>1393870</v>
      </c>
      <c r="J327" s="11">
        <f>VLOOKUP(B327,EQIT!B:O,9,FALSE)</f>
        <v>-259037</v>
      </c>
      <c r="K327" s="11">
        <f>VLOOKUP(B327,DEBT!B:O,9,FALSE)</f>
        <v>5782820</v>
      </c>
      <c r="L327" s="11">
        <f>VLOOKUP(B327,REV!B:O,9,FALSE)</f>
        <v>5154284</v>
      </c>
      <c r="M327" s="11">
        <f>VLOOKUP(B327,RoA!B:O,9,FALSE)</f>
        <v>9.73</v>
      </c>
      <c r="N327" s="11">
        <f>VLOOKUP(B327,RoE!B:O,9,FALSE)</f>
        <v>54.87</v>
      </c>
      <c r="O327" s="11">
        <f>VLOOKUP(B327,ASSET!B:P,9,FALSE)</f>
        <v>7276594</v>
      </c>
      <c r="P327" s="11">
        <f>VLOOKUP(B327,MCAP!B:P,9,FALSE)</f>
        <v>11346496</v>
      </c>
      <c r="Q327" s="11">
        <f>VLOOKUP(B327,MB!B:O,9,FALSE)</f>
        <v>-44.59</v>
      </c>
    </row>
    <row r="328" spans="1:17" x14ac:dyDescent="0.3">
      <c r="A328" s="20" t="s">
        <v>347</v>
      </c>
      <c r="B328" s="20">
        <v>951584</v>
      </c>
      <c r="C328" s="21">
        <f>VLOOKUP(B328,'[2]ESGC PORTFOLIO'!B:M,$C$2,FALSE)</f>
        <v>26.053496827075602</v>
      </c>
      <c r="D328" s="21" t="str">
        <f t="shared" si="15"/>
        <v>C</v>
      </c>
      <c r="E328" s="21">
        <f>VLOOKUP(B328,ESG!A:M,$E$2,FALSE)</f>
        <v>35.171509783183502</v>
      </c>
      <c r="F328" s="11" t="b">
        <f t="shared" si="16"/>
        <v>0</v>
      </c>
      <c r="G328" s="23" t="str">
        <f t="shared" si="17"/>
        <v>C</v>
      </c>
      <c r="H328" s="11">
        <f>VLOOKUP(B328,NI!C:P,9,FALSE)</f>
        <v>176960</v>
      </c>
      <c r="I328" s="11">
        <f>VLOOKUP(B328,EBITDA!B:O,9,FALSE)</f>
        <v>964403</v>
      </c>
      <c r="J328" s="11">
        <f>VLOOKUP(B328,EQIT!B:O,9,FALSE)</f>
        <v>4923767</v>
      </c>
      <c r="K328" s="11">
        <f>VLOOKUP(B328,DEBT!B:O,9,FALSE)</f>
        <v>2689735</v>
      </c>
      <c r="L328" s="11">
        <f>VLOOKUP(B328,REV!B:O,9,FALSE)</f>
        <v>2584435</v>
      </c>
      <c r="M328" s="11">
        <f>VLOOKUP(B328,RoA!B:O,9,FALSE)</f>
        <v>0.93</v>
      </c>
      <c r="N328" s="11">
        <f>VLOOKUP(B328,RoE!B:O,9,FALSE)</f>
        <v>3.71</v>
      </c>
      <c r="O328" s="11">
        <f>VLOOKUP(B328,ASSET!B:P,9,FALSE)</f>
        <v>55106313</v>
      </c>
      <c r="P328" s="11">
        <f>VLOOKUP(B328,MCAP!B:P,9,FALSE)</f>
        <v>3941863</v>
      </c>
      <c r="Q328" s="11">
        <f>VLOOKUP(B328,MB!B:O,9,FALSE)</f>
        <v>0.78</v>
      </c>
    </row>
    <row r="329" spans="1:17" x14ac:dyDescent="0.3">
      <c r="A329" s="20" t="s">
        <v>13</v>
      </c>
      <c r="B329" s="20">
        <v>325596</v>
      </c>
      <c r="C329" s="21">
        <f>VLOOKUP(B329,'[2]ESGC PORTFOLIO'!B:M,$C$2,FALSE)</f>
        <v>21.6510416666666</v>
      </c>
      <c r="D329" s="21" t="str">
        <f t="shared" si="15"/>
        <v>D</v>
      </c>
      <c r="E329" s="21">
        <f>VLOOKUP(B329,ESG!A:M,$E$2,FALSE)</f>
        <v>31.4965277777777</v>
      </c>
      <c r="F329" s="11" t="b">
        <f t="shared" si="16"/>
        <v>0</v>
      </c>
      <c r="G329" s="23" t="str">
        <f t="shared" si="17"/>
        <v>C</v>
      </c>
      <c r="H329" s="11">
        <f>VLOOKUP(B329,NI!C:P,9,FALSE)</f>
        <v>97300</v>
      </c>
      <c r="I329" s="11">
        <f>VLOOKUP(B329,EBITDA!B:O,9,FALSE)</f>
        <v>939100</v>
      </c>
      <c r="J329" s="11">
        <f>VLOOKUP(B329,EQIT!B:O,9,FALSE)</f>
        <v>3833800</v>
      </c>
      <c r="K329" s="11">
        <f>VLOOKUP(B329,DEBT!B:O,9,FALSE)</f>
        <v>6433300</v>
      </c>
      <c r="L329" s="11">
        <f>VLOOKUP(B329,REV!B:O,9,FALSE)</f>
        <v>5914900</v>
      </c>
      <c r="M329" s="11">
        <f>VLOOKUP(B329,RoA!B:O,9,FALSE)</f>
        <v>1.67</v>
      </c>
      <c r="N329" s="11">
        <f>VLOOKUP(B329,RoE!B:O,9,FALSE)</f>
        <v>2.63</v>
      </c>
      <c r="O329" s="11">
        <f>VLOOKUP(B329,ASSET!B:P,9,FALSE)</f>
        <v>14042800</v>
      </c>
      <c r="P329" s="11">
        <f>VLOOKUP(B329,MCAP!B:P,9,FALSE)</f>
        <v>10982200</v>
      </c>
      <c r="Q329" s="11">
        <f>VLOOKUP(B329,MB!B:O,9,FALSE)</f>
        <v>2.8</v>
      </c>
    </row>
    <row r="330" spans="1:17" x14ac:dyDescent="0.3">
      <c r="A330" s="20" t="s">
        <v>18</v>
      </c>
      <c r="B330" s="20">
        <v>891399</v>
      </c>
      <c r="C330" s="21">
        <f>VLOOKUP(B330,'[2]ESGC PORTFOLIO'!B:M,$C$2,FALSE)</f>
        <v>21.392576995372998</v>
      </c>
      <c r="D330" s="21" t="str">
        <f t="shared" si="15"/>
        <v>D</v>
      </c>
      <c r="E330" s="21">
        <f>VLOOKUP(B330,ESG!A:M,$E$2,FALSE)</f>
        <v>38.320868276460303</v>
      </c>
      <c r="F330" s="11" t="b">
        <f t="shared" si="16"/>
        <v>0</v>
      </c>
      <c r="G330" s="23" t="str">
        <f t="shared" si="17"/>
        <v>C</v>
      </c>
      <c r="H330" s="11">
        <f>VLOOKUP(B330,NI!C:P,9,FALSE)</f>
        <v>-39000</v>
      </c>
      <c r="I330" s="11">
        <f>VLOOKUP(B330,EBITDA!B:O,9,FALSE)</f>
        <v>2795000</v>
      </c>
      <c r="J330" s="11">
        <f>VLOOKUP(B330,EQIT!B:O,9,FALSE)</f>
        <v>8192000</v>
      </c>
      <c r="K330" s="11">
        <f>VLOOKUP(B330,DEBT!B:O,9,FALSE)</f>
        <v>4964000</v>
      </c>
      <c r="L330" s="11">
        <f>VLOOKUP(B330,REV!B:O,9,FALSE)</f>
        <v>61093000</v>
      </c>
      <c r="M330" s="11">
        <f>VLOOKUP(B330,RoA!B:O,9,FALSE)</f>
        <v>7.0000000000000007E-2</v>
      </c>
      <c r="N330" s="11">
        <f>VLOOKUP(B330,RoE!B:O,9,FALSE)</f>
        <v>-0.49</v>
      </c>
      <c r="O330" s="11">
        <f>VLOOKUP(B330,ASSET!B:P,9,FALSE)</f>
        <v>32432000</v>
      </c>
      <c r="P330" s="11">
        <f>VLOOKUP(B330,MCAP!B:P,9,FALSE)</f>
        <v>113894980</v>
      </c>
      <c r="Q330" s="11">
        <f>VLOOKUP(B330,MB!B:O,9,FALSE)</f>
        <v>14.39</v>
      </c>
    </row>
    <row r="331" spans="1:17" x14ac:dyDescent="0.3">
      <c r="A331" s="20" t="s">
        <v>22</v>
      </c>
      <c r="B331" s="20">
        <v>916305</v>
      </c>
      <c r="C331" s="21">
        <f>VLOOKUP(B331,'[2]ESGC PORTFOLIO'!B:M,$C$2,FALSE)</f>
        <v>21.9450718244581</v>
      </c>
      <c r="D331" s="21" t="str">
        <f t="shared" si="15"/>
        <v>D</v>
      </c>
      <c r="E331" s="21">
        <f>VLOOKUP(B331,ESG!A:M,$E$2,FALSE)</f>
        <v>42.5478617697216</v>
      </c>
      <c r="F331" s="11" t="b">
        <f t="shared" si="16"/>
        <v>0</v>
      </c>
      <c r="G331" s="23" t="str">
        <f t="shared" si="17"/>
        <v>C</v>
      </c>
      <c r="H331" s="11">
        <f>VLOOKUP(B331,NI!C:P,9,FALSE)</f>
        <v>3438000</v>
      </c>
      <c r="I331" s="11">
        <f>VLOOKUP(B331,EBITDA!B:O,9,FALSE)</f>
        <v>16948000</v>
      </c>
      <c r="J331" s="11">
        <f>VLOOKUP(B331,EQIT!B:O,9,FALSE)</f>
        <v>83981000</v>
      </c>
      <c r="K331" s="11">
        <f>VLOOKUP(B331,DEBT!B:O,9,FALSE)</f>
        <v>48500000</v>
      </c>
      <c r="L331" s="11">
        <f>VLOOKUP(B331,REV!B:O,9,FALSE)</f>
        <v>67741000</v>
      </c>
      <c r="M331" s="11">
        <f>VLOOKUP(B331,RoA!B:O,9,FALSE)</f>
        <v>0.93</v>
      </c>
      <c r="N331" s="11">
        <f>VLOOKUP(B331,RoE!B:O,9,FALSE)</f>
        <v>3.87</v>
      </c>
      <c r="O331" s="11">
        <f>VLOOKUP(B331,ASSET!B:P,9,FALSE)</f>
        <v>531167000</v>
      </c>
      <c r="P331" s="11">
        <f>VLOOKUP(B331,MCAP!B:P,9,FALSE)</f>
        <v>52114164</v>
      </c>
      <c r="Q331" s="11">
        <f>VLOOKUP(B331,MB!B:O,9,FALSE)</f>
        <v>0.59</v>
      </c>
    </row>
    <row r="332" spans="1:17" x14ac:dyDescent="0.3">
      <c r="A332" s="20" t="s">
        <v>41</v>
      </c>
      <c r="B332" s="20">
        <v>544616</v>
      </c>
      <c r="C332" s="21">
        <f>VLOOKUP(B332,'[2]ESGC PORTFOLIO'!B:M,$C$2,FALSE)</f>
        <v>21.283261232544</v>
      </c>
      <c r="D332" s="21" t="str">
        <f t="shared" si="15"/>
        <v>D</v>
      </c>
      <c r="E332" s="21">
        <f>VLOOKUP(B332,ESG!A:M,$E$2,FALSE)</f>
        <v>34.696152094717597</v>
      </c>
      <c r="F332" s="11" t="b">
        <f t="shared" si="16"/>
        <v>0</v>
      </c>
      <c r="G332" s="23" t="str">
        <f t="shared" si="17"/>
        <v>C</v>
      </c>
      <c r="H332" s="11">
        <f>VLOOKUP(B332,NI!C:P,9,FALSE)</f>
        <v>930373</v>
      </c>
      <c r="I332" s="11">
        <f>VLOOKUP(B332,EBITDA!B:O,9,FALSE)</f>
        <v>1842119</v>
      </c>
      <c r="J332" s="11">
        <f>VLOOKUP(B332,EQIT!B:O,9,FALSE)</f>
        <v>-1548025</v>
      </c>
      <c r="K332" s="11">
        <f>VLOOKUP(B332,DEBT!B:O,9,FALSE)</f>
        <v>3873587</v>
      </c>
      <c r="L332" s="11">
        <f>VLOOKUP(B332,REV!B:O,9,FALSE)</f>
        <v>8603863</v>
      </c>
      <c r="M332" s="11">
        <f>VLOOKUP(B332,RoA!B:O,9,FALSE)</f>
        <v>17.3</v>
      </c>
      <c r="N332" s="11" t="str">
        <f>VLOOKUP(B332,RoE!B:O,9,FALSE)</f>
        <v>NA</v>
      </c>
      <c r="O332" s="11">
        <f>VLOOKUP(B332,ASSET!B:P,9,FALSE)</f>
        <v>6231843</v>
      </c>
      <c r="P332" s="11">
        <f>VLOOKUP(B332,MCAP!B:P,9,FALSE)</f>
        <v>13123834</v>
      </c>
      <c r="Q332" s="11">
        <f>VLOOKUP(B332,MB!B:O,9,FALSE)</f>
        <v>-8.24</v>
      </c>
    </row>
    <row r="333" spans="1:17" x14ac:dyDescent="0.3">
      <c r="A333" s="20" t="s">
        <v>42</v>
      </c>
      <c r="B333" s="20">
        <v>130502</v>
      </c>
      <c r="C333" s="21">
        <f>VLOOKUP(B333,'[2]ESGC PORTFOLIO'!B:M,$C$2,FALSE)</f>
        <v>20.859865258097098</v>
      </c>
      <c r="D333" s="21" t="str">
        <f t="shared" si="15"/>
        <v>D</v>
      </c>
      <c r="E333" s="21">
        <f>VLOOKUP(B333,ESG!A:M,$E$2,FALSE)</f>
        <v>38.073897182861003</v>
      </c>
      <c r="F333" s="11" t="b">
        <f t="shared" si="16"/>
        <v>0</v>
      </c>
      <c r="G333" s="23" t="str">
        <f t="shared" si="17"/>
        <v>C</v>
      </c>
      <c r="H333" s="11">
        <f>VLOOKUP(B333,NI!C:P,9,FALSE)</f>
        <v>276294</v>
      </c>
      <c r="I333" s="11">
        <f>VLOOKUP(B333,EBITDA!B:O,9,FALSE)</f>
        <v>636788</v>
      </c>
      <c r="J333" s="11">
        <f>VLOOKUP(B333,EQIT!B:O,9,FALSE)</f>
        <v>6837215</v>
      </c>
      <c r="K333" s="11">
        <f>VLOOKUP(B333,DEBT!B:O,9,FALSE)</f>
        <v>3851033</v>
      </c>
      <c r="L333" s="11">
        <f>VLOOKUP(B333,REV!B:O,9,FALSE)</f>
        <v>1038660</v>
      </c>
      <c r="M333" s="11">
        <f>VLOOKUP(B333,RoA!B:O,9,FALSE)</f>
        <v>5.21</v>
      </c>
      <c r="N333" s="11">
        <f>VLOOKUP(B333,RoE!B:O,9,FALSE)</f>
        <v>7.53</v>
      </c>
      <c r="O333" s="11">
        <f>VLOOKUP(B333,ASSET!B:P,9,FALSE)</f>
        <v>11160078</v>
      </c>
      <c r="P333" s="11">
        <f>VLOOKUP(B333,MCAP!B:P,9,FALSE)</f>
        <v>15511967</v>
      </c>
      <c r="Q333" s="11">
        <f>VLOOKUP(B333,MB!B:O,9,FALSE)</f>
        <v>1.96</v>
      </c>
    </row>
    <row r="334" spans="1:17" x14ac:dyDescent="0.3">
      <c r="A334" s="20" t="s">
        <v>49</v>
      </c>
      <c r="B334" s="20">
        <v>992305</v>
      </c>
      <c r="C334" s="21">
        <f>VLOOKUP(B334,'[2]ESGC PORTFOLIO'!B:M,$C$2,FALSE)</f>
        <v>22.7386259283588</v>
      </c>
      <c r="D334" s="21" t="str">
        <f t="shared" si="15"/>
        <v>D</v>
      </c>
      <c r="E334" s="21">
        <f>VLOOKUP(B334,ESG!A:M,$E$2,FALSE)</f>
        <v>27.762020068638201</v>
      </c>
      <c r="F334" s="11" t="b">
        <f t="shared" si="16"/>
        <v>0</v>
      </c>
      <c r="G334" s="23" t="str">
        <f t="shared" si="17"/>
        <v>C</v>
      </c>
      <c r="H334" s="11">
        <f>VLOOKUP(B334,NI!C:P,9,FALSE)</f>
        <v>1916000</v>
      </c>
      <c r="I334" s="11">
        <f>VLOOKUP(B334,EBITDA!B:O,9,FALSE)</f>
        <v>3697000</v>
      </c>
      <c r="J334" s="11">
        <f>VLOOKUP(B334,EQIT!B:O,9,FALSE)</f>
        <v>18983000</v>
      </c>
      <c r="K334" s="11">
        <f>VLOOKUP(B334,DEBT!B:O,9,FALSE)</f>
        <v>21978000</v>
      </c>
      <c r="L334" s="11">
        <f>VLOOKUP(B334,REV!B:O,9,FALSE)</f>
        <v>10515000</v>
      </c>
      <c r="M334" s="11">
        <f>VLOOKUP(B334,RoA!B:O,9,FALSE)</f>
        <v>1.33</v>
      </c>
      <c r="N334" s="11">
        <f>VLOOKUP(B334,RoE!B:O,9,FALSE)</f>
        <v>10.53</v>
      </c>
      <c r="O334" s="11">
        <f>VLOOKUP(B334,ASSET!B:P,9,FALSE)</f>
        <v>183821000</v>
      </c>
      <c r="P334" s="11">
        <f>VLOOKUP(B334,MCAP!B:P,9,FALSE)</f>
        <v>20369082</v>
      </c>
      <c r="Q334" s="11">
        <f>VLOOKUP(B334,MB!B:O,9,FALSE)</f>
        <v>1.23</v>
      </c>
    </row>
    <row r="335" spans="1:17" x14ac:dyDescent="0.3">
      <c r="A335" s="20" t="s">
        <v>51</v>
      </c>
      <c r="B335" s="20">
        <v>874227</v>
      </c>
      <c r="C335" s="21">
        <f>VLOOKUP(B335,'[2]ESGC PORTFOLIO'!B:M,$C$2,FALSE)</f>
        <v>12.779042661458901</v>
      </c>
      <c r="D335" s="21" t="str">
        <f t="shared" si="15"/>
        <v>D</v>
      </c>
      <c r="E335" s="21">
        <f>VLOOKUP(B335,ESG!A:M,$E$2,FALSE)</f>
        <v>25.222514853119101</v>
      </c>
      <c r="F335" s="11" t="b">
        <f t="shared" si="16"/>
        <v>0</v>
      </c>
      <c r="G335" s="23" t="str">
        <f t="shared" si="17"/>
        <v>C</v>
      </c>
      <c r="H335" s="11">
        <f>VLOOKUP(B335,NI!C:P,9,FALSE)</f>
        <v>14824000</v>
      </c>
      <c r="I335" s="11">
        <f>VLOOKUP(B335,EBITDA!B:O,9,FALSE)</f>
        <v>30126000</v>
      </c>
      <c r="J335" s="11">
        <f>VLOOKUP(B335,EQIT!B:O,9,FALSE)</f>
        <v>187647000</v>
      </c>
      <c r="K335" s="11">
        <f>VLOOKUP(B335,DEBT!B:O,9,FALSE)</f>
        <v>62736000</v>
      </c>
      <c r="L335" s="11">
        <f>VLOOKUP(B335,REV!B:O,9,FALSE)</f>
        <v>160837000</v>
      </c>
      <c r="M335" s="11">
        <f>VLOOKUP(B335,RoA!B:O,9,FALSE)</f>
        <v>4.05</v>
      </c>
      <c r="N335" s="11">
        <f>VLOOKUP(B335,RoE!B:O,9,FALSE)</f>
        <v>8.41</v>
      </c>
      <c r="O335" s="11">
        <f>VLOOKUP(B335,ASSET!B:P,9,FALSE)</f>
        <v>427452000</v>
      </c>
      <c r="P335" s="11">
        <f>VLOOKUP(B335,MCAP!B:P,9,FALSE)</f>
        <v>220253207</v>
      </c>
      <c r="Q335" s="11">
        <f>VLOOKUP(B335,MB!B:O,9,FALSE)</f>
        <v>1.1399999999999999</v>
      </c>
    </row>
    <row r="336" spans="1:17" x14ac:dyDescent="0.3">
      <c r="A336" s="20" t="s">
        <v>116</v>
      </c>
      <c r="B336" s="20">
        <v>883488</v>
      </c>
      <c r="C336" s="21">
        <f>VLOOKUP(B336,'[2]ESGC PORTFOLIO'!B:M,$C$2,FALSE)</f>
        <v>23.516247072599501</v>
      </c>
      <c r="D336" s="21" t="str">
        <f t="shared" si="15"/>
        <v>D</v>
      </c>
      <c r="E336" s="21">
        <f>VLOOKUP(B336,ESG!A:M,$E$2,FALSE)</f>
        <v>39.443208430913302</v>
      </c>
      <c r="F336" s="11" t="b">
        <f t="shared" si="16"/>
        <v>0</v>
      </c>
      <c r="G336" s="23" t="str">
        <f t="shared" si="17"/>
        <v>C</v>
      </c>
      <c r="H336" s="11">
        <f>VLOOKUP(B336,NI!C:P,9,FALSE)</f>
        <v>-112583</v>
      </c>
      <c r="I336" s="11">
        <f>VLOOKUP(B336,EBITDA!B:O,9,FALSE)</f>
        <v>457182</v>
      </c>
      <c r="J336" s="11">
        <f>VLOOKUP(B336,EQIT!B:O,9,FALSE)</f>
        <v>4904470</v>
      </c>
      <c r="K336" s="11">
        <f>VLOOKUP(B336,DEBT!B:O,9,FALSE)</f>
        <v>7480559</v>
      </c>
      <c r="L336" s="11">
        <f>VLOOKUP(B336,REV!B:O,9,FALSE)</f>
        <v>2209652</v>
      </c>
      <c r="M336" s="11">
        <f>VLOOKUP(B336,RoA!B:O,9,FALSE)</f>
        <v>0.01</v>
      </c>
      <c r="N336" s="11">
        <f>VLOOKUP(B336,RoE!B:O,9,FALSE)</f>
        <v>-2.29</v>
      </c>
      <c r="O336" s="11">
        <f>VLOOKUP(B336,ASSET!B:P,9,FALSE)</f>
        <v>45970536</v>
      </c>
      <c r="P336" s="11">
        <f>VLOOKUP(B336,MCAP!B:P,9,FALSE)</f>
        <v>2560723</v>
      </c>
      <c r="Q336" s="11">
        <f>VLOOKUP(B336,MB!B:O,9,FALSE)</f>
        <v>0.54</v>
      </c>
    </row>
    <row r="337" spans="1:17" x14ac:dyDescent="0.3">
      <c r="A337" s="20" t="s">
        <v>135</v>
      </c>
      <c r="B337" s="20">
        <v>755980</v>
      </c>
      <c r="C337" s="21">
        <f>VLOOKUP(B337,'[2]ESGC PORTFOLIO'!B:M,$C$2,FALSE)</f>
        <v>19.341105309145298</v>
      </c>
      <c r="D337" s="21" t="str">
        <f t="shared" si="15"/>
        <v>D</v>
      </c>
      <c r="E337" s="21">
        <f>VLOOKUP(B337,ESG!A:M,$E$2,FALSE)</f>
        <v>25.991855288341501</v>
      </c>
      <c r="F337" s="11" t="b">
        <f t="shared" si="16"/>
        <v>0</v>
      </c>
      <c r="G337" s="23" t="str">
        <f t="shared" si="17"/>
        <v>C</v>
      </c>
      <c r="H337" s="11">
        <f>VLOOKUP(B337,NI!C:P,9,FALSE)</f>
        <v>420536</v>
      </c>
      <c r="I337" s="11">
        <f>VLOOKUP(B337,EBITDA!B:O,9,FALSE)</f>
        <v>728207</v>
      </c>
      <c r="J337" s="11">
        <f>VLOOKUP(B337,EQIT!B:O,9,FALSE)</f>
        <v>1560360</v>
      </c>
      <c r="K337" s="11">
        <f>VLOOKUP(B337,DEBT!B:O,9,FALSE)</f>
        <v>0</v>
      </c>
      <c r="L337" s="11">
        <f>VLOOKUP(B337,REV!B:O,9,FALSE)</f>
        <v>3133577</v>
      </c>
      <c r="M337" s="11">
        <f>VLOOKUP(B337,RoA!B:O,9,FALSE)</f>
        <v>24.03</v>
      </c>
      <c r="N337" s="11">
        <f>VLOOKUP(B337,RoE!B:O,9,FALSE)</f>
        <v>27.86</v>
      </c>
      <c r="O337" s="11">
        <f>VLOOKUP(B337,ASSET!B:P,9,FALSE)</f>
        <v>1815832</v>
      </c>
      <c r="P337" s="11">
        <f>VLOOKUP(B337,MCAP!B:P,9,FALSE)</f>
        <v>13834728</v>
      </c>
      <c r="Q337" s="11">
        <f>VLOOKUP(B337,MB!B:O,9,FALSE)</f>
        <v>8.33</v>
      </c>
    </row>
    <row r="338" spans="1:17" x14ac:dyDescent="0.3">
      <c r="A338" s="20" t="s">
        <v>231</v>
      </c>
      <c r="B338" s="20">
        <v>906931</v>
      </c>
      <c r="C338" s="21">
        <f>VLOOKUP(B338,'[2]ESGC PORTFOLIO'!B:M,$C$2,FALSE)</f>
        <v>24.3121985815602</v>
      </c>
      <c r="D338" s="21" t="str">
        <f t="shared" si="15"/>
        <v>D</v>
      </c>
      <c r="E338" s="21">
        <f>VLOOKUP(B338,ESG!A:M,$E$2,FALSE)</f>
        <v>37.957730496453898</v>
      </c>
      <c r="F338" s="11" t="b">
        <f t="shared" si="16"/>
        <v>0</v>
      </c>
      <c r="G338" s="23" t="str">
        <f t="shared" si="17"/>
        <v>C</v>
      </c>
      <c r="H338" s="11">
        <f>VLOOKUP(B338,NI!C:P,9,FALSE)</f>
        <v>640850</v>
      </c>
      <c r="I338" s="11">
        <f>VLOOKUP(B338,EBITDA!B:O,9,FALSE)</f>
        <v>1630467</v>
      </c>
      <c r="J338" s="11">
        <f>VLOOKUP(B338,EQIT!B:O,9,FALSE)</f>
        <v>3340718</v>
      </c>
      <c r="K338" s="11">
        <f>VLOOKUP(B338,DEBT!B:O,9,FALSE)</f>
        <v>5097931</v>
      </c>
      <c r="L338" s="11">
        <f>VLOOKUP(B338,REV!B:O,9,FALSE)</f>
        <v>6796110</v>
      </c>
      <c r="M338" s="11">
        <f>VLOOKUP(B338,RoA!B:O,9,FALSE)</f>
        <v>7.26</v>
      </c>
      <c r="N338" s="11">
        <f>VLOOKUP(B338,RoE!B:O,9,FALSE)</f>
        <v>18.760000000000002</v>
      </c>
      <c r="O338" s="11">
        <f>VLOOKUP(B338,ASSET!B:P,9,FALSE)</f>
        <v>11844242</v>
      </c>
      <c r="P338" s="11">
        <f>VLOOKUP(B338,MCAP!B:P,9,FALSE)</f>
        <v>10848382</v>
      </c>
      <c r="Q338" s="11">
        <f>VLOOKUP(B338,MB!B:O,9,FALSE)</f>
        <v>2.98</v>
      </c>
    </row>
    <row r="339" spans="1:17" x14ac:dyDescent="0.3">
      <c r="A339" s="20" t="s">
        <v>249</v>
      </c>
      <c r="B339" s="20">
        <v>921757</v>
      </c>
      <c r="C339" s="21">
        <f>VLOOKUP(B339,'[2]ESGC PORTFOLIO'!B:M,$C$2,FALSE)</f>
        <v>24.3785203368254</v>
      </c>
      <c r="D339" s="21" t="str">
        <f t="shared" si="15"/>
        <v>D</v>
      </c>
      <c r="E339" s="21">
        <f>VLOOKUP(B339,ESG!A:M,$E$2,FALSE)</f>
        <v>38.190030364372397</v>
      </c>
      <c r="F339" s="11" t="b">
        <f t="shared" si="16"/>
        <v>0</v>
      </c>
      <c r="G339" s="23" t="str">
        <f t="shared" si="17"/>
        <v>C</v>
      </c>
      <c r="H339" s="11">
        <f>VLOOKUP(B339,NI!C:P,9,FALSE)</f>
        <v>1111600</v>
      </c>
      <c r="I339" s="11">
        <f>VLOOKUP(B339,EBITDA!B:O,9,FALSE)</f>
        <v>2467300</v>
      </c>
      <c r="J339" s="11">
        <f>VLOOKUP(B339,EQIT!B:O,9,FALSE)</f>
        <v>5846900</v>
      </c>
      <c r="K339" s="11">
        <f>VLOOKUP(B339,DEBT!B:O,9,FALSE)</f>
        <v>7880100</v>
      </c>
      <c r="L339" s="11">
        <f>VLOOKUP(B339,REV!B:O,9,FALSE)</f>
        <v>17050500</v>
      </c>
      <c r="M339" s="11">
        <f>VLOOKUP(B339,RoA!B:O,9,FALSE)</f>
        <v>6.73</v>
      </c>
      <c r="N339" s="11">
        <f>VLOOKUP(B339,RoE!B:O,9,FALSE)</f>
        <v>19.829999999999998</v>
      </c>
      <c r="O339" s="11">
        <f>VLOOKUP(B339,ASSET!B:P,9,FALSE)</f>
        <v>18514500</v>
      </c>
      <c r="P339" s="11">
        <f>VLOOKUP(B339,MCAP!B:P,9,FALSE)</f>
        <v>15977214</v>
      </c>
      <c r="Q339" s="11">
        <f>VLOOKUP(B339,MB!B:O,9,FALSE)</f>
        <v>2.54</v>
      </c>
    </row>
    <row r="340" spans="1:17" x14ac:dyDescent="0.3">
      <c r="A340" s="20" t="s">
        <v>272</v>
      </c>
      <c r="B340" s="20">
        <v>894145</v>
      </c>
      <c r="C340" s="21">
        <f>VLOOKUP(B340,'[2]ESGC PORTFOLIO'!B:M,$C$2,FALSE)</f>
        <v>19.459901266766</v>
      </c>
      <c r="D340" s="21" t="str">
        <f t="shared" si="15"/>
        <v>D</v>
      </c>
      <c r="E340" s="21">
        <f>VLOOKUP(B340,ESG!A:M,$E$2,FALSE)</f>
        <v>27.556166169895601</v>
      </c>
      <c r="F340" s="11" t="b">
        <f t="shared" si="16"/>
        <v>0</v>
      </c>
      <c r="G340" s="23" t="str">
        <f t="shared" si="17"/>
        <v>C</v>
      </c>
      <c r="H340" s="11">
        <f>VLOOKUP(B340,NI!C:P,9,FALSE)</f>
        <v>681000</v>
      </c>
      <c r="I340" s="11">
        <f>VLOOKUP(B340,EBITDA!B:O,9,FALSE)</f>
        <v>1274100</v>
      </c>
      <c r="J340" s="11">
        <f>VLOOKUP(B340,EQIT!B:O,9,FALSE)</f>
        <v>3652500</v>
      </c>
      <c r="K340" s="11">
        <f>VLOOKUP(B340,DEBT!B:O,9,FALSE)</f>
        <v>312700</v>
      </c>
      <c r="L340" s="11">
        <f>VLOOKUP(B340,REV!B:O,9,FALSE)</f>
        <v>6859500</v>
      </c>
      <c r="M340" s="11">
        <f>VLOOKUP(B340,RoA!B:O,9,FALSE)</f>
        <v>13.56</v>
      </c>
      <c r="N340" s="11">
        <f>VLOOKUP(B340,RoE!B:O,9,FALSE)</f>
        <v>19.579999999999998</v>
      </c>
      <c r="O340" s="11">
        <f>VLOOKUP(B340,ASSET!B:P,9,FALSE)</f>
        <v>5376600</v>
      </c>
      <c r="P340" s="11">
        <f>VLOOKUP(B340,MCAP!B:P,9,FALSE)</f>
        <v>13897584</v>
      </c>
      <c r="Q340" s="11">
        <f>VLOOKUP(B340,MB!B:O,9,FALSE)</f>
        <v>3.69</v>
      </c>
    </row>
    <row r="341" spans="1:17" x14ac:dyDescent="0.3">
      <c r="A341" s="20" t="s">
        <v>276</v>
      </c>
      <c r="B341" s="20">
        <v>683432</v>
      </c>
      <c r="C341" s="21">
        <f>VLOOKUP(B341,'[2]ESGC PORTFOLIO'!B:M,$C$2,FALSE)</f>
        <v>22.226055668016102</v>
      </c>
      <c r="D341" s="21" t="str">
        <f t="shared" si="15"/>
        <v>D</v>
      </c>
      <c r="E341" s="21">
        <f>VLOOKUP(B341,ESG!A:M,$E$2,FALSE)</f>
        <v>37.2521113360323</v>
      </c>
      <c r="F341" s="11" t="b">
        <f t="shared" si="16"/>
        <v>0</v>
      </c>
      <c r="G341" s="23" t="str">
        <f t="shared" si="17"/>
        <v>C</v>
      </c>
      <c r="H341" s="11">
        <f>VLOOKUP(B341,NI!C:P,9,FALSE)</f>
        <v>571800</v>
      </c>
      <c r="I341" s="11">
        <f>VLOOKUP(B341,EBITDA!B:O,9,FALSE)</f>
        <v>2139300</v>
      </c>
      <c r="J341" s="11">
        <f>VLOOKUP(B341,EQIT!B:O,9,FALSE)</f>
        <v>7703300</v>
      </c>
      <c r="K341" s="11">
        <f>VLOOKUP(B341,DEBT!B:O,9,FALSE)</f>
        <v>7070500</v>
      </c>
      <c r="L341" s="11">
        <f>VLOOKUP(B341,REV!B:O,9,FALSE)</f>
        <v>8115000</v>
      </c>
      <c r="M341" s="11" t="str">
        <f>VLOOKUP(B341,RoA!B:O,9,FALSE)</f>
        <v>NA</v>
      </c>
      <c r="N341" s="11" t="str">
        <f>VLOOKUP(B341,RoE!B:O,9,FALSE)</f>
        <v>NA</v>
      </c>
      <c r="O341" s="11">
        <f>VLOOKUP(B341,ASSET!B:P,9,FALSE)</f>
        <v>19616900</v>
      </c>
      <c r="P341" s="11">
        <f>VLOOKUP(B341,MCAP!B:P,9,FALSE)</f>
        <v>10591063</v>
      </c>
      <c r="Q341" s="11">
        <f>VLOOKUP(B341,MB!B:O,9,FALSE)</f>
        <v>1.34</v>
      </c>
    </row>
    <row r="342" spans="1:17" x14ac:dyDescent="0.3">
      <c r="A342" s="20" t="s">
        <v>289</v>
      </c>
      <c r="B342" s="20">
        <v>895784</v>
      </c>
      <c r="C342" s="21">
        <f>VLOOKUP(B342,'[2]ESGC PORTFOLIO'!B:M,$C$2,FALSE)</f>
        <v>23.270996752698998</v>
      </c>
      <c r="D342" s="21" t="str">
        <f t="shared" si="15"/>
        <v>D</v>
      </c>
      <c r="E342" s="21">
        <f>VLOOKUP(B342,ESG!A:M,$E$2,FALSE)</f>
        <v>42.896160172064697</v>
      </c>
      <c r="F342" s="11" t="b">
        <f t="shared" si="16"/>
        <v>0</v>
      </c>
      <c r="G342" s="23" t="str">
        <f t="shared" si="17"/>
        <v>C</v>
      </c>
      <c r="H342" s="11">
        <f>VLOOKUP(B342,NI!C:P,9,FALSE)</f>
        <v>149357</v>
      </c>
      <c r="I342" s="11">
        <f>VLOOKUP(B342,EBITDA!B:O,9,FALSE)</f>
        <v>783663</v>
      </c>
      <c r="J342" s="11">
        <f>VLOOKUP(B342,EQIT!B:O,9,FALSE)</f>
        <v>5997302</v>
      </c>
      <c r="K342" s="11">
        <f>VLOOKUP(B342,DEBT!B:O,9,FALSE)</f>
        <v>6559897</v>
      </c>
      <c r="L342" s="11">
        <f>VLOOKUP(B342,REV!B:O,9,FALSE)</f>
        <v>1398155</v>
      </c>
      <c r="M342" s="11">
        <f>VLOOKUP(B342,RoA!B:O,9,FALSE)</f>
        <v>3.05</v>
      </c>
      <c r="N342" s="11">
        <f>VLOOKUP(B342,RoE!B:O,9,FALSE)</f>
        <v>2.69</v>
      </c>
      <c r="O342" s="11">
        <f>VLOOKUP(B342,ASSET!B:P,9,FALSE)</f>
        <v>14387754</v>
      </c>
      <c r="P342" s="11">
        <f>VLOOKUP(B342,MCAP!B:P,9,FALSE)</f>
        <v>6994313</v>
      </c>
      <c r="Q342" s="11">
        <f>VLOOKUP(B342,MB!B:O,9,FALSE)</f>
        <v>1.22</v>
      </c>
    </row>
    <row r="343" spans="1:17" x14ac:dyDescent="0.3">
      <c r="A343" s="20" t="s">
        <v>76</v>
      </c>
      <c r="B343" s="20" t="s">
        <v>359</v>
      </c>
      <c r="C343" s="21">
        <f>VLOOKUP(B343,'[2]ESGC PORTFOLIO'!B:M,$C$2,FALSE)</f>
        <v>23.790748937498702</v>
      </c>
      <c r="D343" s="21" t="str">
        <f t="shared" si="15"/>
        <v>D</v>
      </c>
      <c r="E343" s="21">
        <f>VLOOKUP(B343,ESG!A:M,$E$2,FALSE)</f>
        <v>23.790748937498702</v>
      </c>
      <c r="F343" s="11" t="b">
        <f t="shared" si="16"/>
        <v>1</v>
      </c>
      <c r="G343" s="23" t="str">
        <f t="shared" si="17"/>
        <v>D</v>
      </c>
      <c r="H343" s="11">
        <f>VLOOKUP(B343,NI!C:P,9,FALSE)</f>
        <v>347070</v>
      </c>
      <c r="I343" s="11">
        <f>VLOOKUP(B343,EBITDA!B:O,9,FALSE)</f>
        <v>1088609</v>
      </c>
      <c r="J343" s="11">
        <f>VLOOKUP(B343,EQIT!B:O,9,FALSE)</f>
        <v>3474736</v>
      </c>
      <c r="K343" s="11">
        <f>VLOOKUP(B343,DEBT!B:O,9,FALSE)</f>
        <v>750000</v>
      </c>
      <c r="L343" s="11">
        <f>VLOOKUP(B343,REV!B:O,9,FALSE)</f>
        <v>1623938</v>
      </c>
      <c r="M343" s="11">
        <f>VLOOKUP(B343,RoA!B:O,9,FALSE)</f>
        <v>6.11</v>
      </c>
      <c r="N343" s="11">
        <f>VLOOKUP(B343,RoE!B:O,9,FALSE)</f>
        <v>10.51</v>
      </c>
      <c r="O343" s="11">
        <f>VLOOKUP(B343,ASSET!B:P,9,FALSE)</f>
        <v>6305152</v>
      </c>
      <c r="P343" s="11">
        <f>VLOOKUP(B343,MCAP!B:P,9,FALSE)</f>
        <v>4999186</v>
      </c>
      <c r="Q343" s="11">
        <f>VLOOKUP(B343,MB!B:O,9,FALSE)</f>
        <v>1.53</v>
      </c>
    </row>
    <row r="344" spans="1:17" x14ac:dyDescent="0.3">
      <c r="A344" s="20" t="s">
        <v>108</v>
      </c>
      <c r="B344" s="20">
        <v>135448</v>
      </c>
      <c r="C344" s="21">
        <f>VLOOKUP(B344,'[2]ESGC PORTFOLIO'!B:M,$C$2,FALSE)</f>
        <v>13.829252527960699</v>
      </c>
      <c r="D344" s="21" t="str">
        <f t="shared" si="15"/>
        <v>D</v>
      </c>
      <c r="E344" s="21">
        <f>VLOOKUP(B344,ESG!A:M,$E$2,FALSE)</f>
        <v>20.181869541902799</v>
      </c>
      <c r="F344" s="11" t="b">
        <f t="shared" si="16"/>
        <v>0</v>
      </c>
      <c r="G344" s="23" t="str">
        <f t="shared" si="17"/>
        <v>D</v>
      </c>
      <c r="H344" s="11">
        <f>VLOOKUP(B344,NI!C:P,9,FALSE)</f>
        <v>636687</v>
      </c>
      <c r="I344" s="11">
        <f>VLOOKUP(B344,EBITDA!B:O,9,FALSE)</f>
        <v>2452697</v>
      </c>
      <c r="J344" s="11">
        <f>VLOOKUP(B344,EQIT!B:O,9,FALSE)</f>
        <v>36867</v>
      </c>
      <c r="K344" s="11">
        <f>VLOOKUP(B344,DEBT!B:O,9,FALSE)</f>
        <v>11888100</v>
      </c>
      <c r="L344" s="11">
        <f>VLOOKUP(B344,REV!B:O,9,FALSE)</f>
        <v>14266492</v>
      </c>
      <c r="M344" s="11">
        <f>VLOOKUP(B344,RoA!B:O,9,FALSE)</f>
        <v>6.83</v>
      </c>
      <c r="N344" s="11" t="str">
        <f>VLOOKUP(B344,RoE!B:O,9,FALSE)</f>
        <v>NA</v>
      </c>
      <c r="O344" s="11">
        <f>VLOOKUP(B344,ASSET!B:P,9,FALSE)</f>
        <v>17379608</v>
      </c>
      <c r="P344" s="11">
        <f>VLOOKUP(B344,MCAP!B:P,9,FALSE)</f>
        <v>16486660</v>
      </c>
      <c r="Q344" s="11">
        <f>VLOOKUP(B344,MB!B:O,9,FALSE)</f>
        <v>376.54</v>
      </c>
    </row>
    <row r="345" spans="1:17" x14ac:dyDescent="0.3">
      <c r="A345" s="20" t="s">
        <v>132</v>
      </c>
      <c r="B345" s="20" t="s">
        <v>362</v>
      </c>
      <c r="C345" s="21">
        <f>VLOOKUP(B345,'[2]ESGC PORTFOLIO'!B:M,$C$2,FALSE)</f>
        <v>14.7928304548195</v>
      </c>
      <c r="D345" s="21" t="str">
        <f t="shared" si="15"/>
        <v>D</v>
      </c>
      <c r="E345" s="21">
        <f>VLOOKUP(B345,ESG!A:M,$E$2,FALSE)</f>
        <v>24.266511973468798</v>
      </c>
      <c r="F345" s="11" t="b">
        <f t="shared" si="16"/>
        <v>0</v>
      </c>
      <c r="G345" s="23" t="str">
        <f t="shared" si="17"/>
        <v>D</v>
      </c>
      <c r="H345" s="11">
        <f>VLOOKUP(B345,NI!C:P,9,FALSE)</f>
        <v>280171</v>
      </c>
      <c r="I345" s="11">
        <f>VLOOKUP(B345,EBITDA!B:O,9,FALSE)</f>
        <v>638960</v>
      </c>
      <c r="J345" s="11">
        <f>VLOOKUP(B345,EQIT!B:O,9,FALSE)</f>
        <v>2280259</v>
      </c>
      <c r="K345" s="11">
        <f>VLOOKUP(B345,DEBT!B:O,9,FALSE)</f>
        <v>1249345</v>
      </c>
      <c r="L345" s="11">
        <f>VLOOKUP(B345,REV!B:O,9,FALSE)</f>
        <v>4030347</v>
      </c>
      <c r="M345" s="11">
        <f>VLOOKUP(B345,RoA!B:O,9,FALSE)</f>
        <v>4.96</v>
      </c>
      <c r="N345" s="11">
        <f>VLOOKUP(B345,RoE!B:O,9,FALSE)</f>
        <v>12.51</v>
      </c>
      <c r="O345" s="11">
        <f>VLOOKUP(B345,ASSET!B:P,9,FALSE)</f>
        <v>7085195</v>
      </c>
      <c r="P345" s="11">
        <f>VLOOKUP(B345,MCAP!B:P,9,FALSE)</f>
        <v>11623096</v>
      </c>
      <c r="Q345" s="11">
        <f>VLOOKUP(B345,MB!B:O,9,FALSE)</f>
        <v>3.3</v>
      </c>
    </row>
    <row r="346" spans="1:17" x14ac:dyDescent="0.3">
      <c r="A346" s="20" t="s">
        <v>141</v>
      </c>
      <c r="B346" s="20">
        <v>741123</v>
      </c>
      <c r="C346" s="21">
        <f>VLOOKUP(B346,'[2]ESGC PORTFOLIO'!B:M,$C$2,FALSE)</f>
        <v>22.6529816368026</v>
      </c>
      <c r="D346" s="21" t="str">
        <f t="shared" si="15"/>
        <v>D</v>
      </c>
      <c r="E346" s="21">
        <f>VLOOKUP(B346,ESG!A:M,$E$2,FALSE)</f>
        <v>22.6529816368026</v>
      </c>
      <c r="F346" s="11" t="b">
        <f t="shared" si="16"/>
        <v>1</v>
      </c>
      <c r="G346" s="23" t="str">
        <f t="shared" si="17"/>
        <v>D</v>
      </c>
      <c r="H346" s="11">
        <f>VLOOKUP(B346,NI!C:P,9,FALSE)</f>
        <v>611000</v>
      </c>
      <c r="I346" s="11">
        <f>VLOOKUP(B346,EBITDA!B:O,9,FALSE)</f>
        <v>1417000</v>
      </c>
      <c r="J346" s="11">
        <f>VLOOKUP(B346,EQIT!B:O,9,FALSE)</f>
        <v>3417000</v>
      </c>
      <c r="K346" s="11">
        <f>VLOOKUP(B346,DEBT!B:O,9,FALSE)</f>
        <v>3230000</v>
      </c>
      <c r="L346" s="11">
        <f>VLOOKUP(B346,REV!B:O,9,FALSE)</f>
        <v>4482000</v>
      </c>
      <c r="M346" s="11">
        <f>VLOOKUP(B346,RoA!B:O,9,FALSE)</f>
        <v>8.5</v>
      </c>
      <c r="N346" s="11">
        <f>VLOOKUP(B346,RoE!B:O,9,FALSE)</f>
        <v>18.309999999999999</v>
      </c>
      <c r="O346" s="11">
        <f>VLOOKUP(B346,ASSET!B:P,9,FALSE)</f>
        <v>8497000</v>
      </c>
      <c r="P346" s="11">
        <f>VLOOKUP(B346,MCAP!B:P,9,FALSE)</f>
        <v>10542602</v>
      </c>
      <c r="Q346" s="11">
        <f>VLOOKUP(B346,MB!B:O,9,FALSE)</f>
        <v>2.92</v>
      </c>
    </row>
    <row r="347" spans="1:17" x14ac:dyDescent="0.3">
      <c r="A347" s="20" t="s">
        <v>151</v>
      </c>
      <c r="B347" s="20">
        <v>906511</v>
      </c>
      <c r="C347" s="21">
        <f>VLOOKUP(B347,'[2]ESGC PORTFOLIO'!B:M,$C$2,FALSE)</f>
        <v>23.675163098026101</v>
      </c>
      <c r="D347" s="21" t="str">
        <f t="shared" si="15"/>
        <v>D</v>
      </c>
      <c r="E347" s="21">
        <f>VLOOKUP(B347,ESG!A:M,$E$2,FALSE)</f>
        <v>23.675163098026101</v>
      </c>
      <c r="F347" s="11" t="b">
        <f t="shared" si="16"/>
        <v>1</v>
      </c>
      <c r="G347" s="23" t="str">
        <f t="shared" si="17"/>
        <v>D</v>
      </c>
      <c r="H347" s="11">
        <f>VLOOKUP(B347,NI!C:P,9,FALSE)</f>
        <v>648041</v>
      </c>
      <c r="I347" s="11">
        <f>VLOOKUP(B347,EBITDA!B:O,9,FALSE)</f>
        <v>1137797</v>
      </c>
      <c r="J347" s="11">
        <f>VLOOKUP(B347,EQIT!B:O,9,FALSE)</f>
        <v>2997887</v>
      </c>
      <c r="K347" s="11">
        <f>VLOOKUP(B347,DEBT!B:O,9,FALSE)</f>
        <v>500000</v>
      </c>
      <c r="L347" s="11">
        <f>VLOOKUP(B347,REV!B:O,9,FALSE)</f>
        <v>13013868</v>
      </c>
      <c r="M347" s="11">
        <f>VLOOKUP(B347,RoA!B:O,9,FALSE)</f>
        <v>10.61</v>
      </c>
      <c r="N347" s="11">
        <f>VLOOKUP(B347,RoE!B:O,9,FALSE)</f>
        <v>22.57</v>
      </c>
      <c r="O347" s="11">
        <f>VLOOKUP(B347,ASSET!B:P,9,FALSE)</f>
        <v>6527598</v>
      </c>
      <c r="P347" s="11">
        <f>VLOOKUP(B347,MCAP!B:P,9,FALSE)</f>
        <v>9844819</v>
      </c>
      <c r="Q347" s="11">
        <f>VLOOKUP(B347,MB!B:O,9,FALSE)</f>
        <v>3.24</v>
      </c>
    </row>
    <row r="348" spans="1:17" x14ac:dyDescent="0.3">
      <c r="A348" s="20" t="s">
        <v>184</v>
      </c>
      <c r="B348" s="20">
        <v>921925</v>
      </c>
      <c r="C348" s="21">
        <f>VLOOKUP(B348,'[2]ESGC PORTFOLIO'!B:M,$C$2,FALSE)</f>
        <v>19.1627007360321</v>
      </c>
      <c r="D348" s="21" t="str">
        <f t="shared" si="15"/>
        <v>D</v>
      </c>
      <c r="E348" s="21">
        <f>VLOOKUP(B348,ESG!A:M,$E$2,FALSE)</f>
        <v>19.1627007360321</v>
      </c>
      <c r="F348" s="11" t="b">
        <f t="shared" si="16"/>
        <v>1</v>
      </c>
      <c r="G348" s="23" t="str">
        <f t="shared" si="17"/>
        <v>D</v>
      </c>
      <c r="H348" s="11">
        <f>VLOOKUP(B348,NI!C:P,9,FALSE)</f>
        <v>858593</v>
      </c>
      <c r="I348" s="11">
        <f>VLOOKUP(B348,EBITDA!B:O,9,FALSE)</f>
        <v>1229214</v>
      </c>
      <c r="J348" s="11">
        <f>VLOOKUP(B348,EQIT!B:O,9,FALSE)</f>
        <v>6767268</v>
      </c>
      <c r="K348" s="11">
        <f>VLOOKUP(B348,DEBT!B:O,9,FALSE)</f>
        <v>1474054</v>
      </c>
      <c r="L348" s="11">
        <f>VLOOKUP(B348,REV!B:O,9,FALSE)</f>
        <v>7899134</v>
      </c>
      <c r="M348" s="11">
        <f>VLOOKUP(B348,RoA!B:O,9,FALSE)</f>
        <v>11.45</v>
      </c>
      <c r="N348" s="11">
        <f>VLOOKUP(B348,RoE!B:O,9,FALSE)</f>
        <v>13.2</v>
      </c>
      <c r="O348" s="11">
        <f>VLOOKUP(B348,ASSET!B:P,9,FALSE)</f>
        <v>8152575</v>
      </c>
      <c r="P348" s="11">
        <f>VLOOKUP(B348,MCAP!B:P,9,FALSE)</f>
        <v>5818620</v>
      </c>
      <c r="Q348" s="11">
        <f>VLOOKUP(B348,MB!B:O,9,FALSE)</f>
        <v>0.86</v>
      </c>
    </row>
    <row r="349" spans="1:17" x14ac:dyDescent="0.3">
      <c r="A349" s="20" t="s">
        <v>279</v>
      </c>
      <c r="B349" s="20">
        <v>546965</v>
      </c>
      <c r="C349" s="21">
        <f>VLOOKUP(B349,'[2]ESGC PORTFOLIO'!B:M,$C$2,FALSE)</f>
        <v>24.342484944797501</v>
      </c>
      <c r="D349" s="21" t="str">
        <f t="shared" si="15"/>
        <v>D</v>
      </c>
      <c r="E349" s="21">
        <f>VLOOKUP(B349,ESG!A:M,$E$2,FALSE)</f>
        <v>24.342484944797501</v>
      </c>
      <c r="F349" s="11" t="b">
        <f t="shared" si="16"/>
        <v>1</v>
      </c>
      <c r="G349" s="23" t="str">
        <f t="shared" si="17"/>
        <v>D</v>
      </c>
      <c r="H349" s="11">
        <f>VLOOKUP(B349,NI!C:P,9,FALSE)</f>
        <v>483360</v>
      </c>
      <c r="I349" s="11">
        <f>VLOOKUP(B349,EBITDA!B:O,9,FALSE)</f>
        <v>908954</v>
      </c>
      <c r="J349" s="11">
        <f>VLOOKUP(B349,EQIT!B:O,9,FALSE)</f>
        <v>3687726</v>
      </c>
      <c r="K349" s="11">
        <f>VLOOKUP(B349,DEBT!B:O,9,FALSE)</f>
        <v>2022122</v>
      </c>
      <c r="L349" s="11">
        <f>VLOOKUP(B349,REV!B:O,9,FALSE)</f>
        <v>2993489</v>
      </c>
      <c r="M349" s="11">
        <f>VLOOKUP(B349,RoA!B:O,9,FALSE)</f>
        <v>8.61</v>
      </c>
      <c r="N349" s="11">
        <f>VLOOKUP(B349,RoE!B:O,9,FALSE)</f>
        <v>14.05</v>
      </c>
      <c r="O349" s="11">
        <f>VLOOKUP(B349,ASSET!B:P,9,FALSE)</f>
        <v>6992460</v>
      </c>
      <c r="P349" s="11">
        <f>VLOOKUP(B349,MCAP!B:P,9,FALSE)</f>
        <v>10992374</v>
      </c>
      <c r="Q349" s="11">
        <f>VLOOKUP(B349,MB!B:O,9,FALSE)</f>
        <v>2.89</v>
      </c>
    </row>
    <row r="350" spans="1:17" x14ac:dyDescent="0.3">
      <c r="A350" s="20"/>
      <c r="B350" s="20"/>
      <c r="C350" s="21"/>
      <c r="D350" s="21"/>
      <c r="E350" s="21"/>
      <c r="F350" s="11"/>
      <c r="G350" s="23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</sheetData>
  <autoFilter ref="A3:Q3" xr:uid="{92AA1D3F-3F40-42C8-A175-0F2A3CB2EDD9}">
    <sortState xmlns:xlrd2="http://schemas.microsoft.com/office/spreadsheetml/2017/richdata2" ref="A4:Q349">
      <sortCondition ref="G3"/>
    </sortState>
  </autoFilter>
  <mergeCells count="1">
    <mergeCell ref="A1:Q1"/>
  </mergeCells>
  <conditionalFormatting sqref="F1:F1048576">
    <cfRule type="containsText" dxfId="12" priority="1" operator="containsText" text="FALSCH">
      <formula>NOT(ISERROR(SEARCH("FALSCH",F1)))</formula>
    </cfRule>
  </conditionalFormatting>
  <conditionalFormatting sqref="F4:F350">
    <cfRule type="containsText" dxfId="11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5FD7-CCD5-43FE-92D9-3FFEBFE25399}">
  <sheetPr>
    <tabColor rgb="FFFFFF00"/>
  </sheetPr>
  <dimension ref="A1:Q350"/>
  <sheetViews>
    <sheetView topLeftCell="F19" workbookViewId="0">
      <selection activeCell="G28" sqref="G28:G87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8</v>
      </c>
      <c r="E2" s="10">
        <v>9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9</v>
      </c>
      <c r="B4" s="18">
        <v>277642</v>
      </c>
      <c r="C4" s="19">
        <f>VLOOKUP(B4,'[2]ESGC PORTFOLIO'!B:M,$C$2,FALSE)</f>
        <v>84.716912184538103</v>
      </c>
      <c r="D4" s="19" t="str">
        <f t="shared" ref="D4:D67" si="0">IF(C4&gt;75,"A",IF(C4&gt;50,"B",IF(C4&gt;25,"C","D")))</f>
        <v>A</v>
      </c>
      <c r="E4" s="19">
        <f>VLOOKUP(B4,ESG!A:M,$E$2,FALSE)</f>
        <v>84.716912184538103</v>
      </c>
      <c r="F4" s="14" t="b">
        <f t="shared" ref="F4:F67" si="1">C4=E4</f>
        <v>1</v>
      </c>
      <c r="G4" s="15" t="str">
        <f t="shared" ref="G4:G67" si="2">IF(E4&gt;75,"A",IF(E4&gt;50,"B",IF(E4&gt;25,"C","D")))</f>
        <v>A</v>
      </c>
      <c r="H4" s="14">
        <f>VLOOKUP(B4,NI!C:P,10,FALSE)</f>
        <v>724000</v>
      </c>
      <c r="I4" s="14">
        <f>VLOOKUP(B4,EBITDA!B:O,10,FALSE)</f>
        <v>1348000</v>
      </c>
      <c r="J4" s="14">
        <f>VLOOKUP(B4,EQIT!B:O,10,FALSE)</f>
        <v>5286000</v>
      </c>
      <c r="K4" s="14">
        <f>VLOOKUP(B4,DEBT!B:O,10,FALSE)</f>
        <v>2699000</v>
      </c>
      <c r="L4" s="14">
        <f>VLOOKUP(B4,REV!B:O,10,FALSE)</f>
        <v>6782000</v>
      </c>
      <c r="M4" s="14">
        <f>VLOOKUP(B4,RoA!B:O,10,FALSE)</f>
        <v>7.48</v>
      </c>
      <c r="N4" s="14">
        <f>VLOOKUP(B4,RoE!B:O,10,FALSE)</f>
        <v>13.83</v>
      </c>
      <c r="O4" s="14">
        <f>VLOOKUP(B4,ASSET!B:P,10,FALSE)</f>
        <v>10686000</v>
      </c>
      <c r="P4" s="14">
        <f>VLOOKUP(B4,MCAP!B:P,10,FALSE)</f>
        <v>19044270</v>
      </c>
      <c r="Q4" s="14">
        <f>VLOOKUP(B4,MB!B:O,10,FALSE)</f>
        <v>3.27</v>
      </c>
    </row>
    <row r="5" spans="1:17" x14ac:dyDescent="0.3">
      <c r="A5" s="20" t="s">
        <v>10</v>
      </c>
      <c r="B5" s="20">
        <v>905271</v>
      </c>
      <c r="C5" s="21">
        <f>VLOOKUP(B5,'[2]ESGC PORTFOLIO'!B:M,$C$2,FALSE)</f>
        <v>83.578388888036599</v>
      </c>
      <c r="D5" s="21" t="str">
        <f t="shared" si="0"/>
        <v>A</v>
      </c>
      <c r="E5" s="21">
        <f>VLOOKUP(B5,ESG!A:M,$E$2,FALSE)</f>
        <v>83.578388888036599</v>
      </c>
      <c r="F5" s="11" t="b">
        <f t="shared" si="1"/>
        <v>1</v>
      </c>
      <c r="G5" s="12" t="str">
        <f t="shared" si="2"/>
        <v>A</v>
      </c>
      <c r="H5" s="11">
        <f>VLOOKUP(B5,NI!C:P,10,FALSE)</f>
        <v>994200</v>
      </c>
      <c r="I5" s="11">
        <f>VLOOKUP(B5,EBITDA!B:O,10,FALSE)</f>
        <v>2231400</v>
      </c>
      <c r="J5" s="11">
        <f>VLOOKUP(B5,EQIT!B:O,10,FALSE)</f>
        <v>7042100</v>
      </c>
      <c r="K5" s="11">
        <f>VLOOKUP(B5,DEBT!B:O,10,FALSE)</f>
        <v>6273600</v>
      </c>
      <c r="L5" s="11">
        <f>VLOOKUP(B5,REV!B:O,10,FALSE)</f>
        <v>10180400</v>
      </c>
      <c r="M5" s="11">
        <f>VLOOKUP(B5,RoA!B:O,10,FALSE)</f>
        <v>6.27</v>
      </c>
      <c r="N5" s="11">
        <f>VLOOKUP(B5,RoE!B:O,10,FALSE)</f>
        <v>14.71</v>
      </c>
      <c r="O5" s="11">
        <f>VLOOKUP(B5,ASSET!B:P,10,FALSE)</f>
        <v>17797000</v>
      </c>
      <c r="P5" s="11">
        <f>VLOOKUP(B5,MCAP!B:P,10,FALSE)</f>
        <v>23605617</v>
      </c>
      <c r="Q5" s="11">
        <f>VLOOKUP(B5,MB!B:O,10,FALSE)</f>
        <v>3.23</v>
      </c>
    </row>
    <row r="6" spans="1:17" x14ac:dyDescent="0.3">
      <c r="A6" s="20" t="s">
        <v>34</v>
      </c>
      <c r="B6" s="20">
        <v>905296</v>
      </c>
      <c r="C6" s="21">
        <f>VLOOKUP(B6,'[2]ESGC PORTFOLIO'!B:M,$C$2,FALSE)</f>
        <v>79.113066082088693</v>
      </c>
      <c r="D6" s="21" t="str">
        <f t="shared" si="0"/>
        <v>A</v>
      </c>
      <c r="E6" s="21">
        <f>VLOOKUP(B6,ESG!A:M,$E$2,FALSE)</f>
        <v>79.113066082088693</v>
      </c>
      <c r="F6" s="11" t="b">
        <f t="shared" si="1"/>
        <v>1</v>
      </c>
      <c r="G6" s="12" t="str">
        <f t="shared" si="2"/>
        <v>A</v>
      </c>
      <c r="H6" s="11">
        <f>VLOOKUP(B6,NI!C:P,10,FALSE)</f>
        <v>256000</v>
      </c>
      <c r="I6" s="11">
        <f>VLOOKUP(B6,EBITDA!B:O,10,FALSE)</f>
        <v>855000</v>
      </c>
      <c r="J6" s="11">
        <f>VLOOKUP(B6,EQIT!B:O,10,FALSE)</f>
        <v>7088000</v>
      </c>
      <c r="K6" s="11">
        <f>VLOOKUP(B6,DEBT!B:O,10,FALSE)</f>
        <v>1946000</v>
      </c>
      <c r="L6" s="11">
        <f>VLOOKUP(B6,REV!B:O,10,FALSE)</f>
        <v>7509000</v>
      </c>
      <c r="M6" s="11">
        <f>VLOOKUP(B6,RoA!B:O,10,FALSE)</f>
        <v>2.67</v>
      </c>
      <c r="N6" s="11">
        <f>VLOOKUP(B6,RoE!B:O,10,FALSE)</f>
        <v>3.57</v>
      </c>
      <c r="O6" s="11">
        <f>VLOOKUP(B6,ASSET!B:P,10,FALSE)</f>
        <v>11894000</v>
      </c>
      <c r="P6" s="11">
        <f>VLOOKUP(B6,MCAP!B:P,10,FALSE)</f>
        <v>21286720</v>
      </c>
      <c r="Q6" s="11">
        <f>VLOOKUP(B6,MB!B:O,10,FALSE)</f>
        <v>2.7</v>
      </c>
    </row>
    <row r="7" spans="1:17" x14ac:dyDescent="0.3">
      <c r="A7" s="20" t="s">
        <v>39</v>
      </c>
      <c r="B7" s="20">
        <v>702259</v>
      </c>
      <c r="C7" s="21">
        <f>VLOOKUP(B7,'[2]ESGC PORTFOLIO'!B:M,$C$2,FALSE)</f>
        <v>81.665996742557496</v>
      </c>
      <c r="D7" s="21" t="str">
        <f t="shared" si="0"/>
        <v>A</v>
      </c>
      <c r="E7" s="21">
        <f>VLOOKUP(B7,ESG!A:M,$E$2,FALSE)</f>
        <v>81.665996742557496</v>
      </c>
      <c r="F7" s="11" t="b">
        <f t="shared" si="1"/>
        <v>1</v>
      </c>
      <c r="G7" s="12" t="str">
        <f t="shared" si="2"/>
        <v>A</v>
      </c>
      <c r="H7" s="11">
        <f>VLOOKUP(B7,NI!C:P,10,FALSE)</f>
        <v>228800</v>
      </c>
      <c r="I7" s="11">
        <f>VLOOKUP(B7,EBITDA!B:O,10,FALSE)</f>
        <v>418600</v>
      </c>
      <c r="J7" s="11">
        <f>VLOOKUP(B7,EQIT!B:O,10,FALSE)</f>
        <v>2261500</v>
      </c>
      <c r="K7" s="11">
        <f>VLOOKUP(B7,DEBT!B:O,10,FALSE)</f>
        <v>746400</v>
      </c>
      <c r="L7" s="11">
        <f>VLOOKUP(B7,REV!B:O,10,FALSE)</f>
        <v>2273900</v>
      </c>
      <c r="M7" s="11">
        <f>VLOOKUP(B7,RoA!B:O,10,FALSE)</f>
        <v>5.44</v>
      </c>
      <c r="N7" s="11">
        <f>VLOOKUP(B7,RoE!B:O,10,FALSE)</f>
        <v>10.63</v>
      </c>
      <c r="O7" s="11">
        <f>VLOOKUP(B7,ASSET!B:P,10,FALSE)</f>
        <v>4463900</v>
      </c>
      <c r="P7" s="11">
        <f>VLOOKUP(B7,MCAP!B:P,10,FALSE)</f>
        <v>11407317</v>
      </c>
      <c r="Q7" s="11">
        <f>VLOOKUP(B7,MB!B:O,10,FALSE)</f>
        <v>4.08</v>
      </c>
    </row>
    <row r="8" spans="1:17" x14ac:dyDescent="0.3">
      <c r="A8" s="20" t="s">
        <v>43</v>
      </c>
      <c r="B8" s="20">
        <v>921161</v>
      </c>
      <c r="C8" s="21">
        <f>VLOOKUP(B8,'[2]ESGC PORTFOLIO'!B:M,$C$2,FALSE)</f>
        <v>75.717788175474595</v>
      </c>
      <c r="D8" s="21" t="str">
        <f t="shared" si="0"/>
        <v>A</v>
      </c>
      <c r="E8" s="21">
        <f>VLOOKUP(B8,ESG!A:M,$E$2,FALSE)</f>
        <v>75.717788175474595</v>
      </c>
      <c r="F8" s="11" t="b">
        <f t="shared" si="1"/>
        <v>1</v>
      </c>
      <c r="G8" s="12" t="str">
        <f t="shared" si="2"/>
        <v>A</v>
      </c>
      <c r="H8" s="11">
        <f>VLOOKUP(B8,NI!C:P,10,FALSE)</f>
        <v>215800</v>
      </c>
      <c r="I8" s="11">
        <f>VLOOKUP(B8,EBITDA!B:O,10,FALSE)</f>
        <v>626800</v>
      </c>
      <c r="J8" s="11">
        <f>VLOOKUP(B8,EQIT!B:O,10,FALSE)</f>
        <v>1492200</v>
      </c>
      <c r="K8" s="11">
        <f>VLOOKUP(B8,DEBT!B:O,10,FALSE)</f>
        <v>1027500</v>
      </c>
      <c r="L8" s="11">
        <f>VLOOKUP(B8,REV!B:O,10,FALSE)</f>
        <v>6140000</v>
      </c>
      <c r="M8" s="11">
        <f>VLOOKUP(B8,RoA!B:O,10,FALSE)</f>
        <v>5.57</v>
      </c>
      <c r="N8" s="11">
        <f>VLOOKUP(B8,RoE!B:O,10,FALSE)</f>
        <v>14.04</v>
      </c>
      <c r="O8" s="11">
        <f>VLOOKUP(B8,ASSET!B:P,10,FALSE)</f>
        <v>4347200</v>
      </c>
      <c r="P8" s="11">
        <f>VLOOKUP(B8,MCAP!B:P,10,FALSE)</f>
        <v>4827194</v>
      </c>
      <c r="Q8" s="11">
        <f>VLOOKUP(B8,MB!B:O,10,FALSE)</f>
        <v>2.9</v>
      </c>
    </row>
    <row r="9" spans="1:17" x14ac:dyDescent="0.3">
      <c r="A9" s="20" t="s">
        <v>44</v>
      </c>
      <c r="B9" s="20">
        <v>921431</v>
      </c>
      <c r="C9" s="21">
        <f>VLOOKUP(B9,'[2]ESGC PORTFOLIO'!B:M,$C$2,FALSE)</f>
        <v>75.477880236794107</v>
      </c>
      <c r="D9" s="21" t="str">
        <f t="shared" si="0"/>
        <v>A</v>
      </c>
      <c r="E9" s="21">
        <f>VLOOKUP(B9,ESG!A:M,$E$2,FALSE)</f>
        <v>75.477880236794107</v>
      </c>
      <c r="F9" s="11" t="b">
        <f t="shared" si="1"/>
        <v>1</v>
      </c>
      <c r="G9" s="12" t="str">
        <f t="shared" si="2"/>
        <v>A</v>
      </c>
      <c r="H9" s="11">
        <f>VLOOKUP(B9,NI!C:P,10,FALSE)</f>
        <v>1096000</v>
      </c>
      <c r="I9" s="11">
        <f>VLOOKUP(B9,EBITDA!B:O,10,FALSE)</f>
        <v>3647000</v>
      </c>
      <c r="J9" s="11">
        <f>VLOOKUP(B9,EQIT!B:O,10,FALSE)</f>
        <v>17713000</v>
      </c>
      <c r="K9" s="11">
        <f>VLOOKUP(B9,DEBT!B:O,10,FALSE)</f>
        <v>4381000</v>
      </c>
      <c r="L9" s="11">
        <f>VLOOKUP(B9,REV!B:O,10,FALSE)</f>
        <v>22364000</v>
      </c>
      <c r="M9" s="11">
        <f>VLOOKUP(B9,RoA!B:O,10,FALSE)</f>
        <v>4.57</v>
      </c>
      <c r="N9" s="11">
        <f>VLOOKUP(B9,RoE!B:O,10,FALSE)</f>
        <v>6.3</v>
      </c>
      <c r="O9" s="11">
        <f>VLOOKUP(B9,ASSET!B:P,10,FALSE)</f>
        <v>27934000</v>
      </c>
      <c r="P9" s="11">
        <f>VLOOKUP(B9,MCAP!B:P,10,FALSE)</f>
        <v>24203880</v>
      </c>
      <c r="Q9" s="11">
        <f>VLOOKUP(B9,MB!B:O,10,FALSE)</f>
        <v>1.25</v>
      </c>
    </row>
    <row r="10" spans="1:17" x14ac:dyDescent="0.3">
      <c r="A10" s="20" t="s">
        <v>67</v>
      </c>
      <c r="B10" s="20" t="s">
        <v>356</v>
      </c>
      <c r="C10" s="21">
        <f>VLOOKUP(B10,'[2]ESGC PORTFOLIO'!B:M,$C$2,FALSE)</f>
        <v>83.001392492399603</v>
      </c>
      <c r="D10" s="21" t="str">
        <f t="shared" si="0"/>
        <v>A</v>
      </c>
      <c r="E10" s="21">
        <f>VLOOKUP(B10,ESG!A:M,$E$2,FALSE)</f>
        <v>83.001392492399603</v>
      </c>
      <c r="F10" s="11" t="b">
        <f t="shared" si="1"/>
        <v>1</v>
      </c>
      <c r="G10" s="12" t="str">
        <f t="shared" si="2"/>
        <v>A</v>
      </c>
      <c r="H10" s="11">
        <f>VLOOKUP(B10,NI!C:P,10,FALSE)</f>
        <v>316538</v>
      </c>
      <c r="I10" s="11">
        <f>VLOOKUP(B10,EBITDA!B:O,10,FALSE)</f>
        <v>770915</v>
      </c>
      <c r="J10" s="11">
        <f>VLOOKUP(B10,EQIT!B:O,10,FALSE)</f>
        <v>1895785</v>
      </c>
      <c r="K10" s="11">
        <f>VLOOKUP(B10,DEBT!B:O,10,FALSE)</f>
        <v>2488249</v>
      </c>
      <c r="L10" s="11">
        <f>VLOOKUP(B10,REV!B:O,10,FALSE)</f>
        <v>7184794</v>
      </c>
      <c r="M10" s="11">
        <f>VLOOKUP(B10,RoA!B:O,10,FALSE)</f>
        <v>5.46</v>
      </c>
      <c r="N10" s="11">
        <f>VLOOKUP(B10,RoE!B:O,10,FALSE)</f>
        <v>18.43</v>
      </c>
      <c r="O10" s="11">
        <f>VLOOKUP(B10,ASSET!B:P,10,FALSE)</f>
        <v>6998414</v>
      </c>
      <c r="P10" s="11">
        <f>VLOOKUP(B10,MCAP!B:P,10,FALSE)</f>
        <v>8729684</v>
      </c>
      <c r="Q10" s="11">
        <f>VLOOKUP(B10,MB!B:O,10,FALSE)</f>
        <v>4.16</v>
      </c>
    </row>
    <row r="11" spans="1:17" x14ac:dyDescent="0.3">
      <c r="A11" s="20" t="s">
        <v>82</v>
      </c>
      <c r="B11" s="20">
        <v>916125</v>
      </c>
      <c r="C11" s="21">
        <f>VLOOKUP(B11,'[2]ESGC PORTFOLIO'!B:M,$C$2,FALSE)</f>
        <v>81.235817015786196</v>
      </c>
      <c r="D11" s="21" t="str">
        <f t="shared" si="0"/>
        <v>A</v>
      </c>
      <c r="E11" s="21">
        <f>VLOOKUP(B11,ESG!A:M,$E$2,FALSE)</f>
        <v>81.235817015786196</v>
      </c>
      <c r="F11" s="11" t="b">
        <f t="shared" si="1"/>
        <v>1</v>
      </c>
      <c r="G11" s="12" t="str">
        <f t="shared" si="2"/>
        <v>A</v>
      </c>
      <c r="H11" s="11">
        <f>VLOOKUP(B11,NI!C:P,10,FALSE)</f>
        <v>572000</v>
      </c>
      <c r="I11" s="11">
        <f>VLOOKUP(B11,EBITDA!B:O,10,FALSE)</f>
        <v>1146000</v>
      </c>
      <c r="J11" s="11">
        <f>VLOOKUP(B11,EQIT!B:O,10,FALSE)</f>
        <v>146000</v>
      </c>
      <c r="K11" s="11">
        <f>VLOOKUP(B11,DEBT!B:O,10,FALSE)</f>
        <v>2372000</v>
      </c>
      <c r="L11" s="11">
        <f>VLOOKUP(B11,REV!B:O,10,FALSE)</f>
        <v>5623000</v>
      </c>
      <c r="M11" s="11">
        <f>VLOOKUP(B11,RoA!B:O,10,FALSE)</f>
        <v>15.05</v>
      </c>
      <c r="N11" s="11">
        <f>VLOOKUP(B11,RoE!B:O,11,FALSE)</f>
        <v>372</v>
      </c>
      <c r="O11" s="11">
        <f>VLOOKUP(B11,ASSET!B:P,10,FALSE)</f>
        <v>4311000</v>
      </c>
      <c r="P11" s="11">
        <f>VLOOKUP(B11,MCAP!B:P,10,FALSE)</f>
        <v>12092835</v>
      </c>
      <c r="Q11" s="11">
        <f>VLOOKUP(B11,MB!B:O,10,FALSE)</f>
        <v>69.959999999999994</v>
      </c>
    </row>
    <row r="12" spans="1:17" x14ac:dyDescent="0.3">
      <c r="A12" s="20" t="s">
        <v>89</v>
      </c>
      <c r="B12" s="20">
        <v>929814</v>
      </c>
      <c r="C12" s="21">
        <f>VLOOKUP(B12,'[2]ESGC PORTFOLIO'!B:M,$C$2,FALSE)</f>
        <v>78.349299863387898</v>
      </c>
      <c r="D12" s="21" t="str">
        <f t="shared" si="0"/>
        <v>A</v>
      </c>
      <c r="E12" s="21">
        <f>VLOOKUP(B12,ESG!A:M,$E$2,FALSE)</f>
        <v>78.349299863387898</v>
      </c>
      <c r="F12" s="11" t="b">
        <f t="shared" si="1"/>
        <v>1</v>
      </c>
      <c r="G12" s="12" t="str">
        <f t="shared" si="2"/>
        <v>A</v>
      </c>
      <c r="H12" s="11">
        <f>VLOOKUP(B12,NI!C:P,10,FALSE)</f>
        <v>772300</v>
      </c>
      <c r="I12" s="11">
        <f>VLOOKUP(B12,EBITDA!B:O,10,FALSE)</f>
        <v>1872600</v>
      </c>
      <c r="J12" s="11">
        <f>VLOOKUP(B12,EQIT!B:O,10,FALSE)</f>
        <v>5264400</v>
      </c>
      <c r="K12" s="11">
        <f>VLOOKUP(B12,DEBT!B:O,10,FALSE)</f>
        <v>9589800</v>
      </c>
      <c r="L12" s="11">
        <f>VLOOKUP(B12,REV!B:O,10,FALSE)</f>
        <v>15491400</v>
      </c>
      <c r="M12" s="11">
        <f>VLOOKUP(B12,RoA!B:O,10,FALSE)</f>
        <v>5.99</v>
      </c>
      <c r="N12" s="11">
        <f>VLOOKUP(B12,RoE!B:O,10,FALSE)</f>
        <v>15.92</v>
      </c>
      <c r="O12" s="11">
        <f>VLOOKUP(B12,ASSET!B:P,10,FALSE)</f>
        <v>20405300</v>
      </c>
      <c r="P12" s="11">
        <f>VLOOKUP(B12,MCAP!B:P,10,FALSE)</f>
        <v>14135973</v>
      </c>
      <c r="Q12" s="11">
        <f>VLOOKUP(B12,MB!B:O,10,FALSE)</f>
        <v>2.4900000000000002</v>
      </c>
    </row>
    <row r="13" spans="1:17" x14ac:dyDescent="0.3">
      <c r="A13" s="20" t="s">
        <v>98</v>
      </c>
      <c r="B13" s="20">
        <v>905966</v>
      </c>
      <c r="C13" s="21">
        <f>VLOOKUP(B13,'[2]ESGC PORTFOLIO'!B:M,$C$2,FALSE)</f>
        <v>83.659372864290106</v>
      </c>
      <c r="D13" s="21" t="str">
        <f t="shared" si="0"/>
        <v>A</v>
      </c>
      <c r="E13" s="21">
        <f>VLOOKUP(B13,ESG!A:M,$E$2,FALSE)</f>
        <v>83.659372864290106</v>
      </c>
      <c r="F13" s="11" t="b">
        <f t="shared" si="1"/>
        <v>1</v>
      </c>
      <c r="G13" s="12" t="str">
        <f t="shared" si="2"/>
        <v>A</v>
      </c>
      <c r="H13" s="11">
        <f>VLOOKUP(B13,NI!C:P,10,FALSE)</f>
        <v>1483000</v>
      </c>
      <c r="I13" s="11">
        <f>VLOOKUP(B13,EBITDA!B:O,10,FALSE)</f>
        <v>2182000</v>
      </c>
      <c r="J13" s="11">
        <f>VLOOKUP(B13,EQIT!B:O,10,FALSE)</f>
        <v>7510000</v>
      </c>
      <c r="K13" s="11">
        <f>VLOOKUP(B13,DEBT!B:O,10,FALSE)</f>
        <v>1740000</v>
      </c>
      <c r="L13" s="11">
        <f>VLOOKUP(B13,REV!B:O,10,FALSE)</f>
        <v>17301000</v>
      </c>
      <c r="M13" s="11">
        <f>VLOOKUP(B13,RoA!B:O,10,FALSE)</f>
        <v>11.17</v>
      </c>
      <c r="N13" s="11">
        <f>VLOOKUP(B13,RoE!B:O,10,FALSE)</f>
        <v>21.02</v>
      </c>
      <c r="O13" s="11">
        <f>VLOOKUP(B13,ASSET!B:P,10,FALSE)</f>
        <v>14667000</v>
      </c>
      <c r="P13" s="11">
        <f>VLOOKUP(B13,MCAP!B:P,10,FALSE)</f>
        <v>26319099</v>
      </c>
      <c r="Q13" s="11">
        <f>VLOOKUP(B13,MB!B:O,10,FALSE)</f>
        <v>3.35</v>
      </c>
    </row>
    <row r="14" spans="1:17" x14ac:dyDescent="0.3">
      <c r="A14" s="20" t="s">
        <v>146</v>
      </c>
      <c r="B14" s="20">
        <v>951018</v>
      </c>
      <c r="C14" s="21">
        <f>VLOOKUP(B14,'[2]ESGC PORTFOLIO'!B:M,$C$2,FALSE)</f>
        <v>90.851643139040604</v>
      </c>
      <c r="D14" s="21" t="str">
        <f t="shared" si="0"/>
        <v>A</v>
      </c>
      <c r="E14" s="21">
        <f>VLOOKUP(B14,ESG!A:M,$E$2,FALSE)</f>
        <v>90.851643139040604</v>
      </c>
      <c r="F14" s="11" t="b">
        <f t="shared" si="1"/>
        <v>1</v>
      </c>
      <c r="G14" s="12" t="str">
        <f t="shared" si="2"/>
        <v>A</v>
      </c>
      <c r="H14" s="11">
        <f>VLOOKUP(B14,NI!C:P,10,FALSE)</f>
        <v>1280000</v>
      </c>
      <c r="I14" s="11">
        <f>VLOOKUP(B14,EBITDA!B:O,10,FALSE)</f>
        <v>2690000</v>
      </c>
      <c r="J14" s="11">
        <f>VLOOKUP(B14,EQIT!B:O,10,FALSE)</f>
        <v>3062000</v>
      </c>
      <c r="K14" s="11">
        <f>VLOOKUP(B14,DEBT!B:O,10,FALSE)</f>
        <v>1394000</v>
      </c>
      <c r="L14" s="11">
        <f>VLOOKUP(B14,REV!B:O,10,FALSE)</f>
        <v>16148000</v>
      </c>
      <c r="M14" s="11">
        <f>VLOOKUP(B14,RoA!B:O,10,FALSE)</f>
        <v>17.73</v>
      </c>
      <c r="N14" s="11">
        <f>VLOOKUP(B14,RoE!B:O,10,FALSE)</f>
        <v>42.98</v>
      </c>
      <c r="O14" s="11">
        <f>VLOOKUP(B14,ASSET!B:P,10,FALSE)</f>
        <v>7664000</v>
      </c>
      <c r="P14" s="11">
        <f>VLOOKUP(B14,MCAP!B:P,10,FALSE)</f>
        <v>17429680</v>
      </c>
      <c r="Q14" s="11">
        <f>VLOOKUP(B14,MB!B:O,10,FALSE)</f>
        <v>6.34</v>
      </c>
    </row>
    <row r="15" spans="1:17" x14ac:dyDescent="0.3">
      <c r="A15" s="20" t="s">
        <v>178</v>
      </c>
      <c r="B15" s="20">
        <v>904069</v>
      </c>
      <c r="C15" s="21">
        <f>VLOOKUP(B15,'[2]ESGC PORTFOLIO'!B:M,$C$2,FALSE)</f>
        <v>81.505758939646299</v>
      </c>
      <c r="D15" s="21" t="str">
        <f t="shared" si="0"/>
        <v>A</v>
      </c>
      <c r="E15" s="21">
        <f>VLOOKUP(B15,ESG!A:M,$E$2,FALSE)</f>
        <v>81.505758939646299</v>
      </c>
      <c r="F15" s="11" t="b">
        <f t="shared" si="1"/>
        <v>1</v>
      </c>
      <c r="G15" s="12" t="str">
        <f t="shared" si="2"/>
        <v>A</v>
      </c>
      <c r="H15" s="11">
        <f>VLOOKUP(B15,NI!C:P,10,FALSE)</f>
        <v>1395000</v>
      </c>
      <c r="I15" s="11">
        <f>VLOOKUP(B15,EBITDA!B:O,10,FALSE)</f>
        <v>3065000</v>
      </c>
      <c r="J15" s="11">
        <f>VLOOKUP(B15,EQIT!B:O,10,FALSE)</f>
        <v>8105000</v>
      </c>
      <c r="K15" s="11">
        <f>VLOOKUP(B15,DEBT!B:O,10,FALSE)</f>
        <v>9488000</v>
      </c>
      <c r="L15" s="11">
        <f>VLOOKUP(B15,REV!B:O,10,FALSE)</f>
        <v>29080000</v>
      </c>
      <c r="M15" s="11">
        <f>VLOOKUP(B15,RoA!B:O,10,FALSE)</f>
        <v>5.75</v>
      </c>
      <c r="N15" s="11">
        <f>VLOOKUP(B15,RoE!B:O,10,FALSE)</f>
        <v>19.36</v>
      </c>
      <c r="O15" s="11">
        <f>VLOOKUP(B15,ASSET!B:P,10,FALSE)</f>
        <v>31528000</v>
      </c>
      <c r="P15" s="11">
        <f>VLOOKUP(B15,MCAP!B:P,10,FALSE)</f>
        <v>21393358</v>
      </c>
      <c r="Q15" s="11">
        <f>VLOOKUP(B15,MB!B:O,10,FALSE)</f>
        <v>2.63</v>
      </c>
    </row>
    <row r="16" spans="1:17" x14ac:dyDescent="0.3">
      <c r="A16" s="20" t="s">
        <v>194</v>
      </c>
      <c r="B16" s="20">
        <v>325849</v>
      </c>
      <c r="C16" s="21">
        <f>VLOOKUP(B16,'[2]ESGC PORTFOLIO'!B:M,$C$2,FALSE)</f>
        <v>76.608697117247601</v>
      </c>
      <c r="D16" s="21" t="str">
        <f t="shared" si="0"/>
        <v>A</v>
      </c>
      <c r="E16" s="21">
        <f>VLOOKUP(B16,ESG!A:M,$E$2,FALSE)</f>
        <v>76.608697117247601</v>
      </c>
      <c r="F16" s="11" t="b">
        <f t="shared" si="1"/>
        <v>1</v>
      </c>
      <c r="G16" s="12" t="str">
        <f t="shared" si="2"/>
        <v>A</v>
      </c>
      <c r="H16" s="11">
        <f>VLOOKUP(B16,NI!C:P,10,FALSE)</f>
        <v>889000</v>
      </c>
      <c r="I16" s="11">
        <f>VLOOKUP(B16,EBITDA!B:O,10,FALSE)</f>
        <v>2631000</v>
      </c>
      <c r="J16" s="11">
        <f>VLOOKUP(B16,EQIT!B:O,10,FALSE)</f>
        <v>5978000</v>
      </c>
      <c r="K16" s="11">
        <f>VLOOKUP(B16,DEBT!B:O,10,FALSE)</f>
        <v>4861000</v>
      </c>
      <c r="L16" s="11">
        <f>VLOOKUP(B16,REV!B:O,10,FALSE)</f>
        <v>19031000</v>
      </c>
      <c r="M16" s="11">
        <f>VLOOKUP(B16,RoA!B:O,10,FALSE)</f>
        <v>7.84</v>
      </c>
      <c r="N16" s="11">
        <f>VLOOKUP(B16,RoE!B:O,10,FALSE)</f>
        <v>14.78</v>
      </c>
      <c r="O16" s="11">
        <f>VLOOKUP(B16,ASSET!B:P,10,FALSE)</f>
        <v>14378000</v>
      </c>
      <c r="P16" s="11">
        <f>VLOOKUP(B16,MCAP!B:P,10,FALSE)</f>
        <v>11974250</v>
      </c>
      <c r="Q16" s="11">
        <f>VLOOKUP(B16,MB!B:O,10,FALSE)</f>
        <v>1.91</v>
      </c>
    </row>
    <row r="17" spans="1:17" x14ac:dyDescent="0.3">
      <c r="A17" s="20" t="s">
        <v>202</v>
      </c>
      <c r="B17" s="20" t="s">
        <v>367</v>
      </c>
      <c r="C17" s="21">
        <f>VLOOKUP(B17,'[2]ESGC PORTFOLIO'!B:M,$C$2,FALSE)</f>
        <v>84.287363856393696</v>
      </c>
      <c r="D17" s="21" t="str">
        <f t="shared" si="0"/>
        <v>A</v>
      </c>
      <c r="E17" s="21">
        <f>VLOOKUP(B17,ESG!A:M,$E$2,FALSE)</f>
        <v>84.287363856393696</v>
      </c>
      <c r="F17" s="11" t="b">
        <f t="shared" si="1"/>
        <v>1</v>
      </c>
      <c r="G17" s="12" t="str">
        <f t="shared" si="2"/>
        <v>A</v>
      </c>
      <c r="H17" s="11">
        <f>VLOOKUP(B17,NI!C:P,10,FALSE)</f>
        <v>1755000</v>
      </c>
      <c r="I17" s="11">
        <f>VLOOKUP(B17,EBITDA!B:O,10,FALSE)</f>
        <v>3738000</v>
      </c>
      <c r="J17" s="11">
        <f>VLOOKUP(B17,EQIT!B:O,10,FALSE)</f>
        <v>6609000</v>
      </c>
      <c r="K17" s="11">
        <f>VLOOKUP(B17,DEBT!B:O,10,FALSE)</f>
        <v>8811000</v>
      </c>
      <c r="L17" s="11">
        <f>VLOOKUP(B17,REV!B:O,10,FALSE)</f>
        <v>11925000</v>
      </c>
      <c r="M17" s="11">
        <f>VLOOKUP(B17,RoA!B:O,10,FALSE)</f>
        <v>9.7899999999999991</v>
      </c>
      <c r="N17" s="11">
        <f>VLOOKUP(B17,RoE!B:O,10,FALSE)</f>
        <v>27.7</v>
      </c>
      <c r="O17" s="11">
        <f>VLOOKUP(B17,ASSET!B:P,10,FALSE)</f>
        <v>20183000</v>
      </c>
      <c r="P17" s="11">
        <f>VLOOKUP(B17,MCAP!B:P,10,FALSE)</f>
        <v>38246226</v>
      </c>
      <c r="Q17" s="11">
        <f>VLOOKUP(B17,MB!B:O,10,FALSE)</f>
        <v>5.43</v>
      </c>
    </row>
    <row r="18" spans="1:17" x14ac:dyDescent="0.3">
      <c r="A18" s="20" t="s">
        <v>209</v>
      </c>
      <c r="B18" s="20">
        <v>544682</v>
      </c>
      <c r="C18" s="21">
        <f>VLOOKUP(B18,'[2]ESGC PORTFOLIO'!B:M,$C$2,FALSE)</f>
        <v>80.9703541563172</v>
      </c>
      <c r="D18" s="21" t="str">
        <f t="shared" si="0"/>
        <v>A</v>
      </c>
      <c r="E18" s="21">
        <f>VLOOKUP(B18,ESG!A:M,$E$2,FALSE)</f>
        <v>80.9703541563172</v>
      </c>
      <c r="F18" s="11" t="b">
        <f t="shared" si="1"/>
        <v>1</v>
      </c>
      <c r="G18" s="12" t="str">
        <f t="shared" si="2"/>
        <v>A</v>
      </c>
      <c r="H18" s="11">
        <f>VLOOKUP(B18,NI!C:P,10,FALSE)</f>
        <v>1753000</v>
      </c>
      <c r="I18" s="11">
        <f>VLOOKUP(B18,EBITDA!B:O,10,FALSE)</f>
        <v>7583000</v>
      </c>
      <c r="J18" s="11">
        <f>VLOOKUP(B18,EQIT!B:O,10,FALSE)</f>
        <v>19344000</v>
      </c>
      <c r="K18" s="11">
        <f>VLOOKUP(B18,DEBT!B:O,10,FALSE)</f>
        <v>6597000</v>
      </c>
      <c r="L18" s="11">
        <f>VLOOKUP(B18,REV!B:O,10,FALSE)</f>
        <v>14565000</v>
      </c>
      <c r="M18" s="11">
        <f>VLOOKUP(B18,RoA!B:O,10,FALSE)</f>
        <v>5.47</v>
      </c>
      <c r="N18" s="11">
        <f>VLOOKUP(B18,RoE!B:O,10,FALSE)</f>
        <v>9.32</v>
      </c>
      <c r="O18" s="11">
        <f>VLOOKUP(B18,ASSET!B:P,10,FALSE)</f>
        <v>35620000</v>
      </c>
      <c r="P18" s="11">
        <f>VLOOKUP(B18,MCAP!B:P,10,FALSE)</f>
        <v>24604100</v>
      </c>
      <c r="Q18" s="11">
        <f>VLOOKUP(B18,MB!B:O,10,FALSE)</f>
        <v>1.32</v>
      </c>
    </row>
    <row r="19" spans="1:17" x14ac:dyDescent="0.3">
      <c r="A19" s="20" t="s">
        <v>212</v>
      </c>
      <c r="B19" s="20">
        <v>905624</v>
      </c>
      <c r="C19" s="21">
        <f>VLOOKUP(B19,'[2]ESGC PORTFOLIO'!B:M,$C$2,FALSE)</f>
        <v>76.791318568726297</v>
      </c>
      <c r="D19" s="21" t="str">
        <f t="shared" si="0"/>
        <v>A</v>
      </c>
      <c r="E19" s="21">
        <f>VLOOKUP(B19,ESG!A:M,$E$2,FALSE)</f>
        <v>76.791318568726297</v>
      </c>
      <c r="F19" s="11" t="b">
        <f t="shared" si="1"/>
        <v>1</v>
      </c>
      <c r="G19" s="12" t="str">
        <f t="shared" si="2"/>
        <v>A</v>
      </c>
      <c r="H19" s="11">
        <f>VLOOKUP(B19,NI!C:P,10,FALSE)</f>
        <v>266000</v>
      </c>
      <c r="I19" s="11">
        <f>VLOOKUP(B19,EBITDA!B:O,10,FALSE)</f>
        <v>855000</v>
      </c>
      <c r="J19" s="11">
        <f>VLOOKUP(B19,EQIT!B:O,10,FALSE)</f>
        <v>535000</v>
      </c>
      <c r="K19" s="11">
        <f>VLOOKUP(B19,DEBT!B:O,10,FALSE)</f>
        <v>3427000</v>
      </c>
      <c r="L19" s="11">
        <f>VLOOKUP(B19,REV!B:O,10,FALSE)</f>
        <v>8173000</v>
      </c>
      <c r="M19" s="11">
        <f>VLOOKUP(B19,RoA!B:O,10,FALSE)</f>
        <v>6.07</v>
      </c>
      <c r="N19" s="11">
        <f>VLOOKUP(B19,RoE!B:O,10,FALSE)</f>
        <v>62.08</v>
      </c>
      <c r="O19" s="11">
        <f>VLOOKUP(B19,ASSET!B:P,10,FALSE)</f>
        <v>6933000</v>
      </c>
      <c r="P19" s="11">
        <f>VLOOKUP(B19,MCAP!B:P,10,FALSE)</f>
        <v>7958115</v>
      </c>
      <c r="Q19" s="11">
        <f>VLOOKUP(B19,MB!B:O,10,FALSE)</f>
        <v>14.67</v>
      </c>
    </row>
    <row r="20" spans="1:17" x14ac:dyDescent="0.3">
      <c r="A20" s="20" t="s">
        <v>240</v>
      </c>
      <c r="B20" s="20">
        <v>906560</v>
      </c>
      <c r="C20" s="21">
        <f>VLOOKUP(B20,'[2]ESGC PORTFOLIO'!B:M,$C$2,FALSE)</f>
        <v>78.777694658432495</v>
      </c>
      <c r="D20" s="21" t="str">
        <f t="shared" si="0"/>
        <v>A</v>
      </c>
      <c r="E20" s="21">
        <f>VLOOKUP(B20,ESG!A:M,$E$2,FALSE)</f>
        <v>78.777694658432495</v>
      </c>
      <c r="F20" s="11" t="b">
        <f t="shared" si="1"/>
        <v>1</v>
      </c>
      <c r="G20" s="12" t="str">
        <f t="shared" si="2"/>
        <v>A</v>
      </c>
      <c r="H20" s="11">
        <f>VLOOKUP(B20,NI!C:P,10,FALSE)</f>
        <v>734000</v>
      </c>
      <c r="I20" s="11">
        <f>VLOOKUP(B20,EBITDA!B:O,10,FALSE)</f>
        <v>1805000</v>
      </c>
      <c r="J20" s="11">
        <f>VLOOKUP(B20,EQIT!B:O,10,FALSE)</f>
        <v>2080000</v>
      </c>
      <c r="K20" s="11">
        <f>VLOOKUP(B20,DEBT!B:O,10,FALSE)</f>
        <v>3113000</v>
      </c>
      <c r="L20" s="11">
        <f>VLOOKUP(B20,REV!B:O,10,FALSE)</f>
        <v>12540000</v>
      </c>
      <c r="M20" s="11">
        <f>VLOOKUP(B20,RoA!B:O,10,FALSE)</f>
        <v>10.07</v>
      </c>
      <c r="N20" s="11">
        <f>VLOOKUP(B20,RoE!B:O,10,FALSE)</f>
        <v>36.76</v>
      </c>
      <c r="O20" s="11">
        <f>VLOOKUP(B20,ASSET!B:P,10,FALSE)</f>
        <v>8574000</v>
      </c>
      <c r="P20" s="11">
        <f>VLOOKUP(B20,MCAP!B:P,10,FALSE)</f>
        <v>11816160</v>
      </c>
      <c r="Q20" s="11">
        <f>VLOOKUP(B20,MB!B:O,10,FALSE)</f>
        <v>5.34</v>
      </c>
    </row>
    <row r="21" spans="1:17" x14ac:dyDescent="0.3">
      <c r="A21" s="20" t="s">
        <v>265</v>
      </c>
      <c r="B21" s="20">
        <v>670129</v>
      </c>
      <c r="C21" s="21">
        <f>VLOOKUP(B21,'[2]ESGC PORTFOLIO'!B:M,$C$2,FALSE)</f>
        <v>82.3237578112319</v>
      </c>
      <c r="D21" s="21" t="str">
        <f t="shared" si="0"/>
        <v>A</v>
      </c>
      <c r="E21" s="21">
        <f>VLOOKUP(B21,ESG!A:M,$E$2,FALSE)</f>
        <v>82.3237578112319</v>
      </c>
      <c r="F21" s="11" t="b">
        <f t="shared" si="1"/>
        <v>1</v>
      </c>
      <c r="G21" s="12" t="str">
        <f t="shared" si="2"/>
        <v>A</v>
      </c>
      <c r="H21" s="11">
        <f>VLOOKUP(B21,NI!C:P,10,FALSE)</f>
        <v>193207</v>
      </c>
      <c r="I21" s="11">
        <f>VLOOKUP(B21,EBITDA!B:O,10,FALSE)</f>
        <v>1282376</v>
      </c>
      <c r="J21" s="11">
        <f>VLOOKUP(B21,EQIT!B:O,10,FALSE)</f>
        <v>13611158</v>
      </c>
      <c r="K21" s="11">
        <f>VLOOKUP(B21,DEBT!B:O,10,FALSE)</f>
        <v>9011216</v>
      </c>
      <c r="L21" s="11">
        <f>VLOOKUP(B21,REV!B:O,10,FALSE)</f>
        <v>2348142</v>
      </c>
      <c r="M21" s="11">
        <f>VLOOKUP(B21,RoA!B:O,10,FALSE)</f>
        <v>2.2799999999999998</v>
      </c>
      <c r="N21" s="11">
        <f>VLOOKUP(B21,RoE!B:O,10,FALSE)</f>
        <v>2.4300000000000002</v>
      </c>
      <c r="O21" s="11">
        <f>VLOOKUP(B21,ASSET!B:P,10,FALSE)</f>
        <v>24553287</v>
      </c>
      <c r="P21" s="11">
        <f>VLOOKUP(B21,MCAP!B:P,10,FALSE)</f>
        <v>18430623</v>
      </c>
      <c r="Q21" s="11">
        <f>VLOOKUP(B21,MB!B:O,10,FALSE)</f>
        <v>1.4</v>
      </c>
    </row>
    <row r="22" spans="1:17" x14ac:dyDescent="0.3">
      <c r="A22" s="20" t="s">
        <v>267</v>
      </c>
      <c r="B22" s="20">
        <v>902321</v>
      </c>
      <c r="C22" s="21">
        <f>VLOOKUP(B22,'[2]ESGC PORTFOLIO'!B:M,$C$2,FALSE)</f>
        <v>79.710251928640304</v>
      </c>
      <c r="D22" s="21" t="str">
        <f t="shared" si="0"/>
        <v>A</v>
      </c>
      <c r="E22" s="21">
        <f>VLOOKUP(B22,ESG!A:M,$E$2,FALSE)</f>
        <v>79.710251928640304</v>
      </c>
      <c r="F22" s="11" t="b">
        <f t="shared" si="1"/>
        <v>1</v>
      </c>
      <c r="G22" s="12" t="str">
        <f t="shared" si="2"/>
        <v>A</v>
      </c>
      <c r="H22" s="11">
        <f>VLOOKUP(B22,NI!C:P,10,FALSE)</f>
        <v>1243000</v>
      </c>
      <c r="I22" s="11">
        <f>VLOOKUP(B22,EBITDA!B:O,10,FALSE)</f>
        <v>3816000</v>
      </c>
      <c r="J22" s="11">
        <f>VLOOKUP(B22,EQIT!B:O,10,FALSE)</f>
        <v>11608000</v>
      </c>
      <c r="K22" s="11">
        <f>VLOOKUP(B22,DEBT!B:O,10,FALSE)</f>
        <v>8714000</v>
      </c>
      <c r="L22" s="11">
        <f>VLOOKUP(B22,REV!B:O,10,FALSE)</f>
        <v>9968000</v>
      </c>
      <c r="M22" s="11">
        <f>VLOOKUP(B22,RoA!B:O,10,FALSE)</f>
        <v>4.68</v>
      </c>
      <c r="N22" s="11">
        <f>VLOOKUP(B22,RoE!B:O,10,FALSE)</f>
        <v>11.1</v>
      </c>
      <c r="O22" s="11">
        <f>VLOOKUP(B22,ASSET!B:P,10,FALSE)</f>
        <v>32522000</v>
      </c>
      <c r="P22" s="11">
        <f>VLOOKUP(B22,MCAP!B:P,10,FALSE)</f>
        <v>16207667</v>
      </c>
      <c r="Q22" s="11">
        <f>VLOOKUP(B22,MB!B:O,10,FALSE)</f>
        <v>1.45</v>
      </c>
    </row>
    <row r="23" spans="1:17" x14ac:dyDescent="0.3">
      <c r="A23" s="20" t="s">
        <v>270</v>
      </c>
      <c r="B23" s="20">
        <v>546370</v>
      </c>
      <c r="C23" s="21">
        <f>VLOOKUP(B23,'[2]ESGC PORTFOLIO'!B:M,$C$2,FALSE)</f>
        <v>80.617251049658606</v>
      </c>
      <c r="D23" s="21" t="str">
        <f t="shared" si="0"/>
        <v>A</v>
      </c>
      <c r="E23" s="21">
        <f>VLOOKUP(B23,ESG!A:M,$E$2,FALSE)</f>
        <v>80.617251049658606</v>
      </c>
      <c r="F23" s="11" t="b">
        <f t="shared" si="1"/>
        <v>1</v>
      </c>
      <c r="G23" s="12" t="str">
        <f t="shared" si="2"/>
        <v>A</v>
      </c>
      <c r="H23" s="11">
        <f>VLOOKUP(B23,NI!C:P,10,FALSE)</f>
        <v>6853000</v>
      </c>
      <c r="I23" s="11">
        <f>VLOOKUP(B23,EBITDA!B:O,10,FALSE)</f>
        <v>9240000</v>
      </c>
      <c r="J23" s="11">
        <f>VLOOKUP(B23,EQIT!B:O,10,FALSE)</f>
        <v>36088000</v>
      </c>
      <c r="K23" s="11">
        <f>VLOOKUP(B23,DEBT!B:O,10,FALSE)</f>
        <v>17000</v>
      </c>
      <c r="L23" s="11">
        <f>VLOOKUP(B23,REV!B:O,10,FALSE)</f>
        <v>24866000</v>
      </c>
      <c r="M23" s="11">
        <f>VLOOKUP(B23,RoA!B:O,10,FALSE)</f>
        <v>15.96</v>
      </c>
      <c r="N23" s="11">
        <f>VLOOKUP(B23,RoE!B:O,10,FALSE)</f>
        <v>19.690000000000001</v>
      </c>
      <c r="O23" s="11">
        <f>VLOOKUP(B23,ASSET!B:P,10,FALSE)</f>
        <v>44457000</v>
      </c>
      <c r="P23" s="11">
        <f>VLOOKUP(B23,MCAP!B:P,10,FALSE)</f>
        <v>125111250</v>
      </c>
      <c r="Q23" s="11">
        <f>VLOOKUP(B23,MB!B:O,10,FALSE)</f>
        <v>3.28</v>
      </c>
    </row>
    <row r="24" spans="1:17" x14ac:dyDescent="0.3">
      <c r="A24" s="20" t="s">
        <v>304</v>
      </c>
      <c r="B24" s="20">
        <v>905061</v>
      </c>
      <c r="C24" s="21">
        <f>VLOOKUP(B24,'[2]ESGC PORTFOLIO'!B:M,$C$2,FALSE)</f>
        <v>90.058691041088096</v>
      </c>
      <c r="D24" s="21" t="str">
        <f t="shared" si="0"/>
        <v>A</v>
      </c>
      <c r="E24" s="21">
        <f>VLOOKUP(B24,ESG!A:M,$E$2,FALSE)</f>
        <v>90.058691041088096</v>
      </c>
      <c r="F24" s="11" t="b">
        <f t="shared" si="1"/>
        <v>1</v>
      </c>
      <c r="G24" s="12" t="str">
        <f t="shared" si="2"/>
        <v>A</v>
      </c>
      <c r="H24" s="11">
        <f>VLOOKUP(B24,NI!C:P,10,FALSE)</f>
        <v>2125000</v>
      </c>
      <c r="I24" s="11">
        <f>VLOOKUP(B24,EBITDA!B:O,10,FALSE)</f>
        <v>4156000</v>
      </c>
      <c r="J24" s="11">
        <f>VLOOKUP(B24,EQIT!B:O,10,FALSE)</f>
        <v>10807000</v>
      </c>
      <c r="K24" s="11">
        <f>VLOOKUP(B24,DEBT!B:O,10,FALSE)</f>
        <v>5158000</v>
      </c>
      <c r="L24" s="11">
        <f>VLOOKUP(B24,REV!B:O,10,FALSE)</f>
        <v>12205000</v>
      </c>
      <c r="M24" s="11">
        <f>VLOOKUP(B24,RoA!B:O,10,FALSE)</f>
        <v>11.4</v>
      </c>
      <c r="N24" s="11">
        <f>VLOOKUP(B24,RoE!B:O,10,FALSE)</f>
        <v>19.52</v>
      </c>
      <c r="O24" s="11">
        <f>VLOOKUP(B24,ASSET!B:P,10,FALSE)</f>
        <v>18731000</v>
      </c>
      <c r="P24" s="11">
        <f>VLOOKUP(B24,MCAP!B:P,10,FALSE)</f>
        <v>47545878</v>
      </c>
      <c r="Q24" s="11">
        <f>VLOOKUP(B24,MB!B:O,10,FALSE)</f>
        <v>4.13</v>
      </c>
    </row>
    <row r="25" spans="1:17" x14ac:dyDescent="0.3">
      <c r="A25" s="20" t="s">
        <v>307</v>
      </c>
      <c r="B25" s="20">
        <v>921855</v>
      </c>
      <c r="C25" s="21">
        <f>VLOOKUP(B25,'[2]ESGC PORTFOLIO'!B:M,$C$2,FALSE)</f>
        <v>79.696711824529402</v>
      </c>
      <c r="D25" s="21" t="str">
        <f t="shared" si="0"/>
        <v>A</v>
      </c>
      <c r="E25" s="21">
        <f>VLOOKUP(B25,ESG!A:M,$E$2,FALSE)</f>
        <v>79.696711824529402</v>
      </c>
      <c r="F25" s="11" t="b">
        <f t="shared" si="1"/>
        <v>1</v>
      </c>
      <c r="G25" s="12" t="str">
        <f t="shared" si="2"/>
        <v>A</v>
      </c>
      <c r="H25" s="11">
        <f>VLOOKUP(B25,NI!C:P,10,FALSE)</f>
        <v>2137396</v>
      </c>
      <c r="I25" s="11">
        <f>VLOOKUP(B25,EBITDA!B:O,10,FALSE)</f>
        <v>3914403</v>
      </c>
      <c r="J25" s="11">
        <f>VLOOKUP(B25,EQIT!B:O,10,FALSE)</f>
        <v>4229893</v>
      </c>
      <c r="K25" s="11">
        <f>VLOOKUP(B25,DEBT!B:O,10,FALSE)</f>
        <v>1274200</v>
      </c>
      <c r="L25" s="11">
        <f>VLOOKUP(B25,REV!B:O,10,FALSE)</f>
        <v>27422696</v>
      </c>
      <c r="M25" s="11">
        <f>VLOOKUP(B25,RoA!B:O,10,FALSE)</f>
        <v>22.02</v>
      </c>
      <c r="N25" s="11">
        <f>VLOOKUP(B25,RoE!B:O,10,FALSE)</f>
        <v>54.14</v>
      </c>
      <c r="O25" s="11">
        <f>VLOOKUP(B25,ASSET!B:P,10,FALSE)</f>
        <v>10169514</v>
      </c>
      <c r="P25" s="11">
        <f>VLOOKUP(B25,MCAP!B:P,10,FALSE)</f>
        <v>44930723</v>
      </c>
      <c r="Q25" s="11">
        <f>VLOOKUP(B25,MB!B:O,10,FALSE)</f>
        <v>9.57</v>
      </c>
    </row>
    <row r="26" spans="1:17" x14ac:dyDescent="0.3">
      <c r="A26" s="20" t="s">
        <v>331</v>
      </c>
      <c r="B26" s="20">
        <v>519514</v>
      </c>
      <c r="C26" s="21">
        <f>VLOOKUP(B26,'[2]ESGC PORTFOLIO'!B:M,$C$2,FALSE)</f>
        <v>77.518621330537499</v>
      </c>
      <c r="D26" s="21" t="str">
        <f t="shared" si="0"/>
        <v>A</v>
      </c>
      <c r="E26" s="21">
        <f>VLOOKUP(B26,ESG!A:M,$E$2,FALSE)</f>
        <v>77.518621330537499</v>
      </c>
      <c r="F26" s="11" t="b">
        <f t="shared" si="1"/>
        <v>1</v>
      </c>
      <c r="G26" s="12" t="str">
        <f t="shared" si="2"/>
        <v>A</v>
      </c>
      <c r="H26" s="11">
        <f>VLOOKUP(B26,NI!C:P,10,FALSE)</f>
        <v>98000</v>
      </c>
      <c r="I26" s="11">
        <f>VLOOKUP(B26,EBITDA!B:O,10,FALSE)</f>
        <v>2342000</v>
      </c>
      <c r="J26" s="11">
        <f>VLOOKUP(B26,EQIT!B:O,10,FALSE)</f>
        <v>5707000</v>
      </c>
      <c r="K26" s="11">
        <f>VLOOKUP(B26,DEBT!B:O,10,FALSE)</f>
        <v>10226000</v>
      </c>
      <c r="L26" s="11">
        <f>VLOOKUP(B26,REV!B:O,10,FALSE)</f>
        <v>13983000</v>
      </c>
      <c r="M26" s="11">
        <f>VLOOKUP(B26,RoA!B:O,10,FALSE)</f>
        <v>1.8</v>
      </c>
      <c r="N26" s="11">
        <f>VLOOKUP(B26,RoE!B:O,10,FALSE)</f>
        <v>1.63</v>
      </c>
      <c r="O26" s="11">
        <f>VLOOKUP(B26,ASSET!B:P,10,FALSE)</f>
        <v>22603000</v>
      </c>
      <c r="P26" s="11">
        <f>VLOOKUP(B26,MCAP!B:P,10,FALSE)</f>
        <v>20834075</v>
      </c>
      <c r="Q26" s="11">
        <f>VLOOKUP(B26,MB!B:O,10,FALSE)</f>
        <v>3.46</v>
      </c>
    </row>
    <row r="27" spans="1:17" x14ac:dyDescent="0.3">
      <c r="A27" s="20" t="s">
        <v>333</v>
      </c>
      <c r="B27" s="20">
        <v>902335</v>
      </c>
      <c r="C27" s="21">
        <f>VLOOKUP(B27,'[2]ESGC PORTFOLIO'!B:M,$C$2,FALSE)</f>
        <v>77.326613434527104</v>
      </c>
      <c r="D27" s="21" t="str">
        <f t="shared" si="0"/>
        <v>A</v>
      </c>
      <c r="E27" s="21">
        <f>VLOOKUP(B27,ESG!A:M,$E$2,FALSE)</f>
        <v>77.326613434527104</v>
      </c>
      <c r="F27" s="11" t="b">
        <f t="shared" si="1"/>
        <v>1</v>
      </c>
      <c r="G27" s="12" t="str">
        <f t="shared" si="2"/>
        <v>A</v>
      </c>
      <c r="H27" s="11">
        <f>VLOOKUP(B27,NI!C:P,10,FALSE)</f>
        <v>577400</v>
      </c>
      <c r="I27" s="11">
        <f>VLOOKUP(B27,EBITDA!B:O,10,FALSE)</f>
        <v>1499100</v>
      </c>
      <c r="J27" s="11">
        <f>VLOOKUP(B27,EQIT!B:O,10,FALSE)</f>
        <v>4233000</v>
      </c>
      <c r="K27" s="11">
        <f>VLOOKUP(B27,DEBT!B:O,10,FALSE)</f>
        <v>5242800</v>
      </c>
      <c r="L27" s="11">
        <f>VLOOKUP(B27,REV!B:O,10,FALSE)</f>
        <v>4519000</v>
      </c>
      <c r="M27" s="11">
        <f>VLOOKUP(B27,RoA!B:O,10,FALSE)</f>
        <v>5.0999999999999996</v>
      </c>
      <c r="N27" s="11">
        <f>VLOOKUP(B27,RoE!B:O,10,FALSE)</f>
        <v>13.8</v>
      </c>
      <c r="O27" s="11">
        <f>VLOOKUP(B27,ASSET!B:P,10,FALSE)</f>
        <v>14769400</v>
      </c>
      <c r="P27" s="11">
        <f>VLOOKUP(B27,MCAP!B:P,10,FALSE)</f>
        <v>9341309</v>
      </c>
      <c r="Q27" s="11">
        <f>VLOOKUP(B27,MB!B:O,10,FALSE)</f>
        <v>2.1800000000000002</v>
      </c>
    </row>
    <row r="28" spans="1:17" x14ac:dyDescent="0.3">
      <c r="A28" s="20" t="s">
        <v>0</v>
      </c>
      <c r="B28" s="20">
        <v>902172</v>
      </c>
      <c r="C28" s="21">
        <f>VLOOKUP(B28,'[2]ESGC PORTFOLIO'!B:M,$C$2,FALSE)</f>
        <v>55.2734479998418</v>
      </c>
      <c r="D28" s="21" t="str">
        <f t="shared" si="0"/>
        <v>B</v>
      </c>
      <c r="E28" s="21">
        <f>VLOOKUP(B28,ESG!A:M,$E$2,FALSE)</f>
        <v>89.393049845837595</v>
      </c>
      <c r="F28" s="11" t="b">
        <f t="shared" si="1"/>
        <v>0</v>
      </c>
      <c r="G28" s="13" t="str">
        <f t="shared" si="2"/>
        <v>A</v>
      </c>
      <c r="H28" s="11">
        <f>VLOOKUP(B28,NI!C:P,10,FALSE)</f>
        <v>4659000</v>
      </c>
      <c r="I28" s="11">
        <f>VLOOKUP(B28,EBITDA!B:O,10,FALSE)</f>
        <v>8035000</v>
      </c>
      <c r="J28" s="11">
        <f>VLOOKUP(B28,EQIT!B:O,10,FALSE)</f>
        <v>17502000</v>
      </c>
      <c r="K28" s="11">
        <f>VLOOKUP(B28,DEBT!B:O,10,FALSE)</f>
        <v>6090000</v>
      </c>
      <c r="L28" s="11">
        <f>VLOOKUP(B28,REV!B:O,10,FALSE)</f>
        <v>30871000</v>
      </c>
      <c r="M28" s="11">
        <f>VLOOKUP(B28,RoA!B:O,10,FALSE)</f>
        <v>14.21</v>
      </c>
      <c r="N28" s="11">
        <f>VLOOKUP(B28,RoE!B:O,10,FALSE)</f>
        <v>26.56</v>
      </c>
      <c r="O28" s="11">
        <f>VLOOKUP(B28,ASSET!B:P,10,FALSE)</f>
        <v>33190000</v>
      </c>
      <c r="P28" s="11">
        <f>VLOOKUP(B28,MCAP!B:P,10,FALSE)</f>
        <v>93027298</v>
      </c>
      <c r="Q28" s="11">
        <f>VLOOKUP(B28,MB!B:O,10,FALSE)</f>
        <v>4.6900000000000004</v>
      </c>
    </row>
    <row r="29" spans="1:17" x14ac:dyDescent="0.3">
      <c r="A29" s="20" t="s">
        <v>123</v>
      </c>
      <c r="B29" s="20">
        <v>921290</v>
      </c>
      <c r="C29" s="21">
        <f>VLOOKUP(B29,'[2]ESGC PORTFOLIO'!B:M,$C$2,FALSE)</f>
        <v>51.446942446043103</v>
      </c>
      <c r="D29" s="21" t="str">
        <f t="shared" si="0"/>
        <v>B</v>
      </c>
      <c r="E29" s="21">
        <f>VLOOKUP(B29,ESG!A:M,$E$2,FALSE)</f>
        <v>78.867910866112297</v>
      </c>
      <c r="F29" s="11" t="b">
        <f t="shared" si="1"/>
        <v>0</v>
      </c>
      <c r="G29" s="13" t="str">
        <f t="shared" si="2"/>
        <v>A</v>
      </c>
      <c r="H29" s="11">
        <f>VLOOKUP(B29,NI!C:P,10,FALSE)</f>
        <v>4684800</v>
      </c>
      <c r="I29" s="11">
        <f>VLOOKUP(B29,EBITDA!B:O,10,FALSE)</f>
        <v>7379200</v>
      </c>
      <c r="J29" s="11">
        <f>VLOOKUP(B29,EQIT!B:O,10,FALSE)</f>
        <v>17631400</v>
      </c>
      <c r="K29" s="11">
        <f>VLOOKUP(B29,DEBT!B:O,10,FALSE)</f>
        <v>5212900</v>
      </c>
      <c r="L29" s="11">
        <f>VLOOKUP(B29,REV!B:O,10,FALSE)</f>
        <v>23113100</v>
      </c>
      <c r="M29" s="11">
        <f>VLOOKUP(B29,RoA!B:O,10,FALSE)</f>
        <v>13.75</v>
      </c>
      <c r="N29" s="11">
        <f>VLOOKUP(B29,RoE!B:O,10,FALSE)</f>
        <v>28.92</v>
      </c>
      <c r="O29" s="11">
        <f>VLOOKUP(B29,ASSET!B:P,10,FALSE)</f>
        <v>35248700</v>
      </c>
      <c r="P29" s="11">
        <f>VLOOKUP(B29,MCAP!B:P,10,FALSE)</f>
        <v>56956545</v>
      </c>
      <c r="Q29" s="11">
        <f>VLOOKUP(B29,MB!B:O,10,FALSE)</f>
        <v>3.45</v>
      </c>
    </row>
    <row r="30" spans="1:17" x14ac:dyDescent="0.3">
      <c r="A30" s="20" t="s">
        <v>160</v>
      </c>
      <c r="B30" s="20">
        <v>912030</v>
      </c>
      <c r="C30" s="21">
        <f>VLOOKUP(B30,'[2]ESGC PORTFOLIO'!B:M,$C$2,FALSE)</f>
        <v>54.079456967213098</v>
      </c>
      <c r="D30" s="21" t="str">
        <f t="shared" si="0"/>
        <v>B</v>
      </c>
      <c r="E30" s="21">
        <f>VLOOKUP(B30,ESG!A:M,$E$2,FALSE)</f>
        <v>80.658913934426195</v>
      </c>
      <c r="F30" s="11" t="b">
        <f t="shared" si="1"/>
        <v>0</v>
      </c>
      <c r="G30" s="13" t="str">
        <f t="shared" si="2"/>
        <v>A</v>
      </c>
      <c r="H30" s="11">
        <f>VLOOKUP(B30,NI!C:P,10,FALSE)</f>
        <v>286198</v>
      </c>
      <c r="I30" s="11">
        <f>VLOOKUP(B30,EBITDA!B:O,10,FALSE)</f>
        <v>688468</v>
      </c>
      <c r="J30" s="11">
        <f>VLOOKUP(B30,EQIT!B:O,10,FALSE)</f>
        <v>1682343</v>
      </c>
      <c r="K30" s="11">
        <f>VLOOKUP(B30,DEBT!B:O,10,FALSE)</f>
        <v>1396617</v>
      </c>
      <c r="L30" s="11">
        <f>VLOOKUP(B30,REV!B:O,10,FALSE)</f>
        <v>4082157</v>
      </c>
      <c r="M30" s="11">
        <f>VLOOKUP(B30,RoA!B:O,10,FALSE)</f>
        <v>8.2100000000000009</v>
      </c>
      <c r="N30" s="11">
        <f>VLOOKUP(B30,RoE!B:O,10,FALSE)</f>
        <v>17.95</v>
      </c>
      <c r="O30" s="11">
        <f>VLOOKUP(B30,ASSET!B:P,10,FALSE)</f>
        <v>4402267</v>
      </c>
      <c r="P30" s="11">
        <f>VLOOKUP(B30,MCAP!B:P,10,FALSE)</f>
        <v>7209303</v>
      </c>
      <c r="Q30" s="11">
        <f>VLOOKUP(B30,MB!B:O,10,FALSE)</f>
        <v>3.76</v>
      </c>
    </row>
    <row r="31" spans="1:17" x14ac:dyDescent="0.3">
      <c r="A31" s="20" t="s">
        <v>167</v>
      </c>
      <c r="B31" s="20">
        <v>906191</v>
      </c>
      <c r="C31" s="21">
        <f>VLOOKUP(B31,'[2]ESGC PORTFOLIO'!B:M,$C$2,FALSE)</f>
        <v>51.6908187735525</v>
      </c>
      <c r="D31" s="21" t="str">
        <f t="shared" si="0"/>
        <v>B</v>
      </c>
      <c r="E31" s="21">
        <f>VLOOKUP(B31,ESG!A:M,$E$2,FALSE)</f>
        <v>77.191161356628896</v>
      </c>
      <c r="F31" s="11" t="b">
        <f t="shared" si="1"/>
        <v>0</v>
      </c>
      <c r="G31" s="13" t="str">
        <f t="shared" si="2"/>
        <v>A</v>
      </c>
      <c r="H31" s="11">
        <f>VLOOKUP(B31,NI!C:P,10,FALSE)</f>
        <v>3924000</v>
      </c>
      <c r="I31" s="11">
        <f>VLOOKUP(B31,EBITDA!B:O,10,FALSE)</f>
        <v>6711000</v>
      </c>
      <c r="J31" s="11">
        <f>VLOOKUP(B31,EQIT!B:O,10,FALSE)</f>
        <v>17467000</v>
      </c>
      <c r="K31" s="11">
        <f>VLOOKUP(B31,DEBT!B:O,10,FALSE)</f>
        <v>8829000</v>
      </c>
      <c r="L31" s="11">
        <f>VLOOKUP(B31,REV!B:O,10,FALSE)</f>
        <v>39062000</v>
      </c>
      <c r="M31" s="11">
        <f>VLOOKUP(B31,RoA!B:O,10,FALSE)</f>
        <v>9.76</v>
      </c>
      <c r="N31" s="11">
        <f>VLOOKUP(B31,RoE!B:O,10,FALSE)</f>
        <v>25.78</v>
      </c>
      <c r="O31" s="11">
        <f>VLOOKUP(B31,ASSET!B:P,10,FALSE)</f>
        <v>45067000</v>
      </c>
      <c r="P31" s="11">
        <f>VLOOKUP(B31,MCAP!B:P,10,FALSE)</f>
        <v>71615806</v>
      </c>
      <c r="Q31" s="11">
        <f>VLOOKUP(B31,MB!B:O,10,FALSE)</f>
        <v>3.84</v>
      </c>
    </row>
    <row r="32" spans="1:17" x14ac:dyDescent="0.3">
      <c r="A32" s="20" t="s">
        <v>174</v>
      </c>
      <c r="B32" s="20">
        <v>922726</v>
      </c>
      <c r="C32" s="21">
        <f>VLOOKUP(B32,'[2]ESGC PORTFOLIO'!B:M,$C$2,FALSE)</f>
        <v>52.393914959218002</v>
      </c>
      <c r="D32" s="21" t="str">
        <f t="shared" si="0"/>
        <v>B</v>
      </c>
      <c r="E32" s="21">
        <f>VLOOKUP(B32,ESG!A:M,$E$2,FALSE)</f>
        <v>94.149532046095601</v>
      </c>
      <c r="F32" s="11" t="b">
        <f t="shared" si="1"/>
        <v>0</v>
      </c>
      <c r="G32" s="13" t="str">
        <f t="shared" si="2"/>
        <v>A</v>
      </c>
      <c r="H32" s="11">
        <f>VLOOKUP(B32,NI!C:P,10,FALSE)</f>
        <v>9620000</v>
      </c>
      <c r="I32" s="11">
        <f>VLOOKUP(B32,EBITDA!B:O,10,FALSE)</f>
        <v>20564000</v>
      </c>
      <c r="J32" s="11">
        <f>VLOOKUP(B32,EQIT!B:O,10,FALSE)</f>
        <v>58256000</v>
      </c>
      <c r="K32" s="11">
        <f>VLOOKUP(B32,DEBT!B:O,10,FALSE)</f>
        <v>13446000</v>
      </c>
      <c r="L32" s="11">
        <f>VLOOKUP(B32,REV!B:O,10,FALSE)</f>
        <v>52708000</v>
      </c>
      <c r="M32" s="11">
        <f>VLOOKUP(B32,RoA!B:O,10,FALSE)</f>
        <v>11.12</v>
      </c>
      <c r="N32" s="11">
        <f>VLOOKUP(B32,RoE!B:O,10,FALSE)</f>
        <v>17.579999999999998</v>
      </c>
      <c r="O32" s="11">
        <f>VLOOKUP(B32,ASSET!B:P,10,FALSE)</f>
        <v>91924000</v>
      </c>
      <c r="P32" s="11">
        <f>VLOOKUP(B32,MCAP!B:P,10,FALSE)</f>
        <v>128918485</v>
      </c>
      <c r="Q32" s="11">
        <f>VLOOKUP(B32,MB!B:O,10,FALSE)</f>
        <v>2.0299999999999998</v>
      </c>
    </row>
    <row r="33" spans="1:17" x14ac:dyDescent="0.3">
      <c r="A33" s="20" t="s">
        <v>186</v>
      </c>
      <c r="B33" s="20">
        <v>545615</v>
      </c>
      <c r="C33" s="21">
        <f>VLOOKUP(B33,'[2]ESGC PORTFOLIO'!B:M,$C$2,FALSE)</f>
        <v>52.277048585931801</v>
      </c>
      <c r="D33" s="21" t="str">
        <f t="shared" si="0"/>
        <v>B</v>
      </c>
      <c r="E33" s="21">
        <f>VLOOKUP(B33,ESG!A:M,$E$2,FALSE)</f>
        <v>91.863741841914404</v>
      </c>
      <c r="F33" s="11" t="b">
        <f t="shared" si="1"/>
        <v>0</v>
      </c>
      <c r="G33" s="13" t="str">
        <f t="shared" si="2"/>
        <v>A</v>
      </c>
      <c r="H33" s="11">
        <f>VLOOKUP(B33,NI!C:P,10,FALSE)</f>
        <v>536000</v>
      </c>
      <c r="I33" s="11">
        <f>VLOOKUP(B33,EBITDA!B:O,10,FALSE)</f>
        <v>1224000</v>
      </c>
      <c r="J33" s="11">
        <f>VLOOKUP(B33,EQIT!B:O,10,FALSE)</f>
        <v>5098000</v>
      </c>
      <c r="K33" s="11">
        <f>VLOOKUP(B33,DEBT!B:O,10,FALSE)</f>
        <v>1463000</v>
      </c>
      <c r="L33" s="11">
        <f>VLOOKUP(B33,REV!B:O,10,FALSE)</f>
        <v>10647000</v>
      </c>
      <c r="M33" s="11">
        <f>VLOOKUP(B33,RoA!B:O,10,FALSE)</f>
        <v>4.9000000000000004</v>
      </c>
      <c r="N33" s="11">
        <f>VLOOKUP(B33,RoE!B:O,10,FALSE)</f>
        <v>10.62</v>
      </c>
      <c r="O33" s="11">
        <f>VLOOKUP(B33,ASSET!B:P,10,FALSE)</f>
        <v>12176000</v>
      </c>
      <c r="P33" s="11">
        <f>VLOOKUP(B33,MCAP!B:P,10,FALSE)</f>
        <v>19020411</v>
      </c>
      <c r="Q33" s="11">
        <f>VLOOKUP(B33,MB!B:O,10,FALSE)</f>
        <v>3.16</v>
      </c>
    </row>
    <row r="34" spans="1:17" x14ac:dyDescent="0.3">
      <c r="A34" s="20" t="s">
        <v>242</v>
      </c>
      <c r="B34" s="20">
        <v>905861</v>
      </c>
      <c r="C34" s="21">
        <f>VLOOKUP(B34,'[2]ESGC PORTFOLIO'!B:M,$C$2,FALSE)</f>
        <v>51.753787324355898</v>
      </c>
      <c r="D34" s="21" t="str">
        <f t="shared" si="0"/>
        <v>B</v>
      </c>
      <c r="E34" s="21">
        <f>VLOOKUP(B34,ESG!A:M,$E$2,FALSE)</f>
        <v>86.543288934426201</v>
      </c>
      <c r="F34" s="11" t="b">
        <f t="shared" si="1"/>
        <v>0</v>
      </c>
      <c r="G34" s="13" t="str">
        <f t="shared" si="2"/>
        <v>A</v>
      </c>
      <c r="H34" s="11">
        <f>VLOOKUP(B34,NI!C:P,10,FALSE)</f>
        <v>719400</v>
      </c>
      <c r="I34" s="11">
        <f>VLOOKUP(B34,EBITDA!B:O,10,FALSE)</f>
        <v>1616400</v>
      </c>
      <c r="J34" s="11">
        <f>VLOOKUP(B34,EQIT!B:O,10,FALSE)</f>
        <v>7912000</v>
      </c>
      <c r="K34" s="11">
        <f>VLOOKUP(B34,DEBT!B:O,10,FALSE)</f>
        <v>7423900</v>
      </c>
      <c r="L34" s="11">
        <f>VLOOKUP(B34,REV!B:O,10,FALSE)</f>
        <v>4311700</v>
      </c>
      <c r="M34" s="11">
        <f>VLOOKUP(B34,RoA!B:O,10,FALSE)</f>
        <v>0.86</v>
      </c>
      <c r="N34" s="11">
        <f>VLOOKUP(B34,RoE!B:O,10,FALSE)</f>
        <v>9.32</v>
      </c>
      <c r="O34" s="11">
        <f>VLOOKUP(B34,ASSET!B:P,10,FALSE)</f>
        <v>102947300</v>
      </c>
      <c r="P34" s="11">
        <f>VLOOKUP(B34,MCAP!B:P,10,FALSE)</f>
        <v>14687861</v>
      </c>
      <c r="Q34" s="11">
        <f>VLOOKUP(B34,MB!B:O,10,FALSE)</f>
        <v>1.69</v>
      </c>
    </row>
    <row r="35" spans="1:17" x14ac:dyDescent="0.3">
      <c r="A35" s="20" t="s">
        <v>263</v>
      </c>
      <c r="B35" s="20">
        <v>912228</v>
      </c>
      <c r="C35" s="21">
        <f>VLOOKUP(B35,'[2]ESGC PORTFOLIO'!B:M,$C$2,FALSE)</f>
        <v>50.518889399758301</v>
      </c>
      <c r="D35" s="21" t="str">
        <f t="shared" si="0"/>
        <v>B</v>
      </c>
      <c r="E35" s="21">
        <f>VLOOKUP(B35,ESG!A:M,$E$2,FALSE)</f>
        <v>81.739533185481605</v>
      </c>
      <c r="F35" s="11" t="b">
        <f t="shared" si="1"/>
        <v>0</v>
      </c>
      <c r="G35" s="13" t="str">
        <f t="shared" si="2"/>
        <v>A</v>
      </c>
      <c r="H35" s="11">
        <f>VLOOKUP(B35,NI!C:P,10,FALSE)</f>
        <v>11068000</v>
      </c>
      <c r="I35" s="11">
        <f>VLOOKUP(B35,EBITDA!B:O,10,FALSE)</f>
        <v>18492000</v>
      </c>
      <c r="J35" s="11">
        <f>VLOOKUP(B35,EQIT!B:O,10,FALSE)</f>
        <v>66927000</v>
      </c>
      <c r="K35" s="11">
        <f>VLOOKUP(B35,DEBT!B:O,10,FALSE)</f>
        <v>31543000</v>
      </c>
      <c r="L35" s="11">
        <f>VLOOKUP(B35,REV!B:O,10,FALSE)</f>
        <v>84167000</v>
      </c>
      <c r="M35" s="11">
        <f>VLOOKUP(B35,RoA!B:O,10,FALSE)</f>
        <v>8.65</v>
      </c>
      <c r="N35" s="11">
        <f>VLOOKUP(B35,RoE!B:O,10,FALSE)</f>
        <v>17.14</v>
      </c>
      <c r="O35" s="11">
        <f>VLOOKUP(B35,ASSET!B:P,10,FALSE)</f>
        <v>139263000</v>
      </c>
      <c r="P35" s="11">
        <f>VLOOKUP(B35,MCAP!B:P,10,FALSE)</f>
        <v>223250643</v>
      </c>
      <c r="Q35" s="11">
        <f>VLOOKUP(B35,MB!B:O,10,FALSE)</f>
        <v>3.19</v>
      </c>
    </row>
    <row r="36" spans="1:17" x14ac:dyDescent="0.3">
      <c r="A36" s="20" t="s">
        <v>295</v>
      </c>
      <c r="B36" s="20">
        <v>951052</v>
      </c>
      <c r="C36" s="21">
        <f>VLOOKUP(B36,'[2]ESGC PORTFOLIO'!B:M,$C$2,FALSE)</f>
        <v>51.417338309803199</v>
      </c>
      <c r="D36" s="21" t="str">
        <f t="shared" si="0"/>
        <v>B</v>
      </c>
      <c r="E36" s="21">
        <f>VLOOKUP(B36,ESG!A:M,$E$2,FALSE)</f>
        <v>87.045202935396006</v>
      </c>
      <c r="F36" s="11" t="b">
        <f t="shared" si="1"/>
        <v>0</v>
      </c>
      <c r="G36" s="13" t="str">
        <f t="shared" si="2"/>
        <v>A</v>
      </c>
      <c r="H36" s="11">
        <f>VLOOKUP(B36,NI!C:P,10,FALSE)</f>
        <v>2102000</v>
      </c>
      <c r="I36" s="11">
        <f>VLOOKUP(B36,EBITDA!B:O,10,FALSE)</f>
        <v>3712000</v>
      </c>
      <c r="J36" s="11">
        <f>VLOOKUP(B36,EQIT!B:O,10,FALSE)</f>
        <v>19887000</v>
      </c>
      <c r="K36" s="11">
        <f>VLOOKUP(B36,DEBT!B:O,10,FALSE)</f>
        <v>21451000</v>
      </c>
      <c r="L36" s="11">
        <f>VLOOKUP(B36,REV!B:O,10,FALSE)</f>
        <v>10316000</v>
      </c>
      <c r="M36" s="11">
        <f>VLOOKUP(B36,RoA!B:O,10,FALSE)</f>
        <v>1.03</v>
      </c>
      <c r="N36" s="11">
        <f>VLOOKUP(B36,RoE!B:O,10,FALSE)</f>
        <v>10.44</v>
      </c>
      <c r="O36" s="11">
        <f>VLOOKUP(B36,ASSET!B:P,10,FALSE)</f>
        <v>243028000</v>
      </c>
      <c r="P36" s="11">
        <f>VLOOKUP(B36,MCAP!B:P,10,FALSE)</f>
        <v>31860697</v>
      </c>
      <c r="Q36" s="11">
        <f>VLOOKUP(B36,MB!B:O,10,FALSE)</f>
        <v>1.52</v>
      </c>
    </row>
    <row r="37" spans="1:17" x14ac:dyDescent="0.3">
      <c r="A37" s="20" t="s">
        <v>315</v>
      </c>
      <c r="B37" s="20">
        <v>905122</v>
      </c>
      <c r="C37" s="21">
        <f>VLOOKUP(B37,'[2]ESGC PORTFOLIO'!B:M,$C$2,FALSE)</f>
        <v>53.938249400479599</v>
      </c>
      <c r="D37" s="21" t="str">
        <f t="shared" si="0"/>
        <v>B</v>
      </c>
      <c r="E37" s="21">
        <f>VLOOKUP(B37,ESG!A:M,$E$2,FALSE)</f>
        <v>81.686022610483107</v>
      </c>
      <c r="F37" s="11" t="b">
        <f t="shared" si="1"/>
        <v>0</v>
      </c>
      <c r="G37" s="13" t="str">
        <f t="shared" si="2"/>
        <v>A</v>
      </c>
      <c r="H37" s="11">
        <f>VLOOKUP(B37,NI!C:P,10,FALSE)</f>
        <v>5716000</v>
      </c>
      <c r="I37" s="11">
        <f>VLOOKUP(B37,EBITDA!B:O,10,FALSE)</f>
        <v>11167000</v>
      </c>
      <c r="J37" s="11">
        <f>VLOOKUP(B37,EQIT!B:O,10,FALSE)</f>
        <v>31866000</v>
      </c>
      <c r="K37" s="11">
        <f>VLOOKUP(B37,DEBT!B:O,10,FALSE)</f>
        <v>20241000</v>
      </c>
      <c r="L37" s="11">
        <f>VLOOKUP(B37,REV!B:O,10,FALSE)</f>
        <v>62626000</v>
      </c>
      <c r="M37" s="11">
        <f>VLOOKUP(B37,RoA!B:O,10,FALSE)</f>
        <v>7.22</v>
      </c>
      <c r="N37" s="11">
        <f>VLOOKUP(B37,RoE!B:O,10,FALSE)</f>
        <v>19.8</v>
      </c>
      <c r="O37" s="11">
        <f>VLOOKUP(B37,ASSET!B:P,10,FALSE)</f>
        <v>89358000</v>
      </c>
      <c r="P37" s="11">
        <f>VLOOKUP(B37,MCAP!B:P,10,FALSE)</f>
        <v>104318867</v>
      </c>
      <c r="Q37" s="11">
        <f>VLOOKUP(B37,MB!B:O,10,FALSE)</f>
        <v>3.16</v>
      </c>
    </row>
    <row r="38" spans="1:17" x14ac:dyDescent="0.3">
      <c r="A38" s="20" t="s">
        <v>1</v>
      </c>
      <c r="B38" s="20">
        <v>916328</v>
      </c>
      <c r="C38" s="21">
        <f>VLOOKUP(B38,'[2]ESGC PORTFOLIO'!B:M,$C$2,FALSE)</f>
        <v>44.822484869247397</v>
      </c>
      <c r="D38" s="21" t="str">
        <f t="shared" si="0"/>
        <v>C</v>
      </c>
      <c r="E38" s="21">
        <f>VLOOKUP(B38,ESG!A:M,$E$2,FALSE)</f>
        <v>77.740207833732995</v>
      </c>
      <c r="F38" s="11" t="b">
        <f t="shared" si="1"/>
        <v>0</v>
      </c>
      <c r="G38" s="13" t="str">
        <f t="shared" si="2"/>
        <v>A</v>
      </c>
      <c r="H38" s="11">
        <f>VLOOKUP(B38,NI!C:P,10,FALSE)</f>
        <v>2576000</v>
      </c>
      <c r="I38" s="11">
        <f>VLOOKUP(B38,EBITDA!B:O,10,FALSE)</f>
        <v>4299000</v>
      </c>
      <c r="J38" s="11">
        <f>VLOOKUP(B38,EQIT!B:O,10,FALSE)</f>
        <v>25171000</v>
      </c>
      <c r="K38" s="11">
        <f>VLOOKUP(B38,DEBT!B:O,10,FALSE)</f>
        <v>6056000</v>
      </c>
      <c r="L38" s="11">
        <f>VLOOKUP(B38,REV!B:O,10,FALSE)</f>
        <v>21848000</v>
      </c>
      <c r="M38" s="11">
        <f>VLOOKUP(B38,RoA!B:O,10,FALSE)</f>
        <v>4.97</v>
      </c>
      <c r="N38" s="11">
        <f>VLOOKUP(B38,RoE!B:O,10,FALSE)</f>
        <v>9.93</v>
      </c>
      <c r="O38" s="11">
        <f>VLOOKUP(B38,ASSET!B:P,10,FALSE)</f>
        <v>40931000</v>
      </c>
      <c r="P38" s="11">
        <f>VLOOKUP(B38,MCAP!B:P,10,FALSE)</f>
        <v>59338607</v>
      </c>
      <c r="Q38" s="11">
        <f>VLOOKUP(B38,MB!B:O,10,FALSE)</f>
        <v>2.1800000000000002</v>
      </c>
    </row>
    <row r="39" spans="1:17" x14ac:dyDescent="0.3">
      <c r="A39" s="20" t="s">
        <v>2</v>
      </c>
      <c r="B39" s="20" t="s">
        <v>350</v>
      </c>
      <c r="C39" s="21">
        <f>VLOOKUP(B39,'[2]ESGC PORTFOLIO'!B:M,$C$2,FALSE)</f>
        <v>47.959103840682701</v>
      </c>
      <c r="D39" s="21" t="str">
        <f t="shared" si="0"/>
        <v>C</v>
      </c>
      <c r="E39" s="21">
        <f>VLOOKUP(B39,ESG!A:M,$E$2,FALSE)</f>
        <v>84.264072343019706</v>
      </c>
      <c r="F39" s="11" t="b">
        <f t="shared" si="1"/>
        <v>0</v>
      </c>
      <c r="G39" s="13" t="str">
        <f t="shared" si="2"/>
        <v>A</v>
      </c>
      <c r="H39" s="11">
        <f>VLOOKUP(B39,NI!C:P,10,FALSE)</f>
        <v>3281878</v>
      </c>
      <c r="I39" s="11">
        <f>VLOOKUP(B39,EBITDA!B:O,10,FALSE)</f>
        <v>4946357</v>
      </c>
      <c r="J39" s="11">
        <f>VLOOKUP(B39,EQIT!B:O,10,FALSE)</f>
        <v>4960186</v>
      </c>
      <c r="K39" s="11">
        <f>VLOOKUP(B39,DEBT!B:O,10,FALSE)</f>
        <v>25600</v>
      </c>
      <c r="L39" s="11">
        <f>VLOOKUP(B39,REV!B:O,10,FALSE)</f>
        <v>28562810</v>
      </c>
      <c r="M39" s="11">
        <f>VLOOKUP(B39,RoA!B:O,10,FALSE)</f>
        <v>20.76</v>
      </c>
      <c r="N39" s="11">
        <f>VLOOKUP(B39,RoE!B:O,10,FALSE)</f>
        <v>72.08</v>
      </c>
      <c r="O39" s="11">
        <f>VLOOKUP(B39,ASSET!B:P,10,FALSE)</f>
        <v>15848482</v>
      </c>
      <c r="P39" s="11">
        <f>VLOOKUP(B39,MCAP!B:P,10,FALSE)</f>
        <v>54787741</v>
      </c>
      <c r="Q39" s="11">
        <f>VLOOKUP(B39,MB!B:O,10,FALSE)</f>
        <v>9.09</v>
      </c>
    </row>
    <row r="40" spans="1:17" x14ac:dyDescent="0.3">
      <c r="A40" s="20" t="s">
        <v>4</v>
      </c>
      <c r="B40" s="20">
        <v>749382</v>
      </c>
      <c r="C40" s="21">
        <f>VLOOKUP(B40,'[2]ESGC PORTFOLIO'!B:M,$C$2,FALSE)</f>
        <v>48.863831967213102</v>
      </c>
      <c r="D40" s="21" t="str">
        <f t="shared" si="0"/>
        <v>C</v>
      </c>
      <c r="E40" s="21">
        <f>VLOOKUP(B40,ESG!A:M,$E$2,FALSE)</f>
        <v>77.727663934426204</v>
      </c>
      <c r="F40" s="11" t="b">
        <f t="shared" si="1"/>
        <v>0</v>
      </c>
      <c r="G40" s="13" t="str">
        <f t="shared" si="2"/>
        <v>A</v>
      </c>
      <c r="H40" s="11">
        <f>VLOOKUP(B40,NI!C:P,10,FALSE)</f>
        <v>289985</v>
      </c>
      <c r="I40" s="11">
        <f>VLOOKUP(B40,EBITDA!B:O,10,FALSE)</f>
        <v>744876</v>
      </c>
      <c r="J40" s="11">
        <f>VLOOKUP(B40,EQIT!B:O,10,FALSE)</f>
        <v>6724634</v>
      </c>
      <c r="K40" s="11">
        <f>VLOOKUP(B40,DEBT!B:O,10,FALSE)</f>
        <v>1513973</v>
      </c>
      <c r="L40" s="11">
        <f>VLOOKUP(B40,REV!B:O,10,FALSE)</f>
        <v>4055240</v>
      </c>
      <c r="M40" s="11">
        <f>VLOOKUP(B40,RoA!B:O,10,FALSE)</f>
        <v>3.27</v>
      </c>
      <c r="N40" s="11">
        <f>VLOOKUP(B40,RoE!B:O,10,FALSE)</f>
        <v>4.33</v>
      </c>
      <c r="O40" s="11">
        <f>VLOOKUP(B40,ASSET!B:P,10,FALSE)</f>
        <v>10380298</v>
      </c>
      <c r="P40" s="11">
        <f>VLOOKUP(B40,MCAP!B:P,10,FALSE)</f>
        <v>29715612</v>
      </c>
      <c r="Q40" s="11">
        <f>VLOOKUP(B40,MB!B:O,10,FALSE)</f>
        <v>3.91</v>
      </c>
    </row>
    <row r="41" spans="1:17" x14ac:dyDescent="0.3">
      <c r="A41" s="20" t="s">
        <v>15</v>
      </c>
      <c r="B41" s="20">
        <v>322677</v>
      </c>
      <c r="C41" s="21">
        <f>VLOOKUP(B41,'[2]ESGC PORTFOLIO'!B:M,$C$2,FALSE)</f>
        <v>49.170442170388498</v>
      </c>
      <c r="D41" s="21" t="str">
        <f t="shared" si="0"/>
        <v>C</v>
      </c>
      <c r="E41" s="21">
        <f>VLOOKUP(B41,ESG!A:M,$E$2,FALSE)</f>
        <v>84.764725400379803</v>
      </c>
      <c r="F41" s="11" t="b">
        <f t="shared" si="1"/>
        <v>0</v>
      </c>
      <c r="G41" s="13" t="str">
        <f t="shared" si="2"/>
        <v>A</v>
      </c>
      <c r="H41" s="11">
        <f>VLOOKUP(B41,NI!C:P,10,FALSE)</f>
        <v>2263000</v>
      </c>
      <c r="I41" s="11">
        <f>VLOOKUP(B41,EBITDA!B:O,10,FALSE)</f>
        <v>4131000</v>
      </c>
      <c r="J41" s="11">
        <f>VLOOKUP(B41,EQIT!B:O,10,FALSE)</f>
        <v>19054000</v>
      </c>
      <c r="K41" s="11">
        <f>VLOOKUP(B41,DEBT!B:O,10,FALSE)</f>
        <v>6245000</v>
      </c>
      <c r="L41" s="11">
        <f>VLOOKUP(B41,REV!B:O,10,FALSE)</f>
        <v>34714000</v>
      </c>
      <c r="M41" s="11">
        <f>VLOOKUP(B41,RoA!B:O,10,FALSE)</f>
        <v>2.0099999999999998</v>
      </c>
      <c r="N41" s="11">
        <f>VLOOKUP(B41,RoE!B:O,10,FALSE)</f>
        <v>12.3</v>
      </c>
      <c r="O41" s="11">
        <f>VLOOKUP(B41,ASSET!B:P,10,FALSE)</f>
        <v>123520000</v>
      </c>
      <c r="P41" s="11">
        <f>VLOOKUP(B41,MCAP!B:P,10,FALSE)</f>
        <v>24488460</v>
      </c>
      <c r="Q41" s="11">
        <f>VLOOKUP(B41,MB!B:O,10,FALSE)</f>
        <v>1.26</v>
      </c>
    </row>
    <row r="42" spans="1:17" x14ac:dyDescent="0.3">
      <c r="A42" s="20" t="s">
        <v>36</v>
      </c>
      <c r="B42" s="20">
        <v>905113</v>
      </c>
      <c r="C42" s="21">
        <f>VLOOKUP(B42,'[2]ESGC PORTFOLIO'!B:M,$C$2,FALSE)</f>
        <v>41.752318574199599</v>
      </c>
      <c r="D42" s="21" t="str">
        <f t="shared" si="0"/>
        <v>C</v>
      </c>
      <c r="E42" s="21">
        <f>VLOOKUP(B42,ESG!A:M,$E$2,FALSE)</f>
        <v>82.139449435088594</v>
      </c>
      <c r="F42" s="11" t="b">
        <f t="shared" si="1"/>
        <v>0</v>
      </c>
      <c r="G42" s="13" t="str">
        <f t="shared" si="2"/>
        <v>A</v>
      </c>
      <c r="H42" s="11">
        <f>VLOOKUP(B42,NI!C:P,10,FALSE)</f>
        <v>-2287000</v>
      </c>
      <c r="I42" s="11">
        <f>VLOOKUP(B42,EBITDA!B:O,10,FALSE)</f>
        <v>127000</v>
      </c>
      <c r="J42" s="11">
        <f>VLOOKUP(B42,EQIT!B:O,10,FALSE)</f>
        <v>10538000</v>
      </c>
      <c r="K42" s="11">
        <f>VLOOKUP(B42,DEBT!B:O,10,FALSE)</f>
        <v>8319000</v>
      </c>
      <c r="L42" s="11">
        <f>VLOOKUP(B42,REV!B:O,10,FALSE)</f>
        <v>23032000</v>
      </c>
      <c r="M42" s="11">
        <f>VLOOKUP(B42,RoA!B:O,10,FALSE)</f>
        <v>-5.77</v>
      </c>
      <c r="N42" s="11">
        <f>VLOOKUP(B42,RoE!B:O,10,FALSE)</f>
        <v>-19.309999999999999</v>
      </c>
      <c r="O42" s="11">
        <f>VLOOKUP(B42,ASSET!B:P,10,FALSE)</f>
        <v>32558000</v>
      </c>
      <c r="P42" s="11">
        <f>VLOOKUP(B42,MCAP!B:P,10,FALSE)</f>
        <v>11384849</v>
      </c>
      <c r="Q42" s="11">
        <f>VLOOKUP(B42,MB!B:O,10,FALSE)</f>
        <v>0.84</v>
      </c>
    </row>
    <row r="43" spans="1:17" x14ac:dyDescent="0.3">
      <c r="A43" s="20" t="s">
        <v>47</v>
      </c>
      <c r="B43" s="20">
        <v>905840</v>
      </c>
      <c r="C43" s="21">
        <f>VLOOKUP(B43,'[2]ESGC PORTFOLIO'!B:M,$C$2,FALSE)</f>
        <v>41.303728070175403</v>
      </c>
      <c r="D43" s="21" t="str">
        <f t="shared" si="0"/>
        <v>C</v>
      </c>
      <c r="E43" s="21">
        <f>VLOOKUP(B43,ESG!A:M,$E$2,FALSE)</f>
        <v>75.589912280701697</v>
      </c>
      <c r="F43" s="11" t="b">
        <f t="shared" si="1"/>
        <v>0</v>
      </c>
      <c r="G43" s="13" t="str">
        <f t="shared" si="2"/>
        <v>A</v>
      </c>
      <c r="H43" s="11">
        <f>VLOOKUP(B43,NI!C:P,10,FALSE)</f>
        <v>2009000</v>
      </c>
      <c r="I43" s="11">
        <f>VLOOKUP(B43,EBITDA!B:O,10,FALSE)</f>
        <v>4862000</v>
      </c>
      <c r="J43" s="11">
        <f>VLOOKUP(B43,EQIT!B:O,10,FALSE)</f>
        <v>35959000</v>
      </c>
      <c r="K43" s="11">
        <f>VLOOKUP(B43,DEBT!B:O,10,FALSE)</f>
        <v>30271000</v>
      </c>
      <c r="L43" s="11">
        <f>VLOOKUP(B43,REV!B:O,10,FALSE)</f>
        <v>15602000</v>
      </c>
      <c r="M43" s="11">
        <f>VLOOKUP(B43,RoA!B:O,10,FALSE)</f>
        <v>0.6</v>
      </c>
      <c r="N43" s="11">
        <f>VLOOKUP(B43,RoE!B:O,10,FALSE)</f>
        <v>5.63</v>
      </c>
      <c r="O43" s="11">
        <f>VLOOKUP(B43,ASSET!B:P,10,FALSE)</f>
        <v>374310000</v>
      </c>
      <c r="P43" s="11">
        <f>VLOOKUP(B43,MCAP!B:P,10,FALSE)</f>
        <v>39910208</v>
      </c>
      <c r="Q43" s="11">
        <f>VLOOKUP(B43,MB!B:O,10,FALSE)</f>
        <v>0.99</v>
      </c>
    </row>
    <row r="44" spans="1:17" x14ac:dyDescent="0.3">
      <c r="A44" s="20" t="s">
        <v>53</v>
      </c>
      <c r="B44" s="20">
        <v>545725</v>
      </c>
      <c r="C44" s="21">
        <f>VLOOKUP(B44,'[2]ESGC PORTFOLIO'!B:M,$C$2,FALSE)</f>
        <v>44.211144448496498</v>
      </c>
      <c r="D44" s="21" t="str">
        <f t="shared" si="0"/>
        <v>C</v>
      </c>
      <c r="E44" s="21">
        <f>VLOOKUP(B44,ESG!A:M,$E$2,FALSE)</f>
        <v>77.1319663163478</v>
      </c>
      <c r="F44" s="11" t="b">
        <f t="shared" si="1"/>
        <v>0</v>
      </c>
      <c r="G44" s="13" t="str">
        <f t="shared" si="2"/>
        <v>A</v>
      </c>
      <c r="H44" s="11">
        <f>VLOOKUP(B44,NI!C:P,10,FALSE)</f>
        <v>1862341</v>
      </c>
      <c r="I44" s="11">
        <f>VLOOKUP(B44,EBITDA!B:O,10,FALSE)</f>
        <v>3129576</v>
      </c>
      <c r="J44" s="11">
        <f>VLOOKUP(B44,EQIT!B:O,10,FALSE)</f>
        <v>8620242</v>
      </c>
      <c r="K44" s="11">
        <f>VLOOKUP(B44,DEBT!B:O,10,FALSE)</f>
        <v>595927</v>
      </c>
      <c r="L44" s="11">
        <f>VLOOKUP(B44,REV!B:O,10,FALSE)</f>
        <v>6932199</v>
      </c>
      <c r="M44" s="11">
        <f>VLOOKUP(B44,RoA!B:O,10,FALSE)</f>
        <v>17.12</v>
      </c>
      <c r="N44" s="11">
        <f>VLOOKUP(B44,RoE!B:O,10,FALSE)</f>
        <v>23.9</v>
      </c>
      <c r="O44" s="11">
        <f>VLOOKUP(B44,ASSET!B:P,10,FALSE)</f>
        <v>11863335</v>
      </c>
      <c r="P44" s="11">
        <f>VLOOKUP(B44,MCAP!B:P,10,FALSE)</f>
        <v>66071810</v>
      </c>
      <c r="Q44" s="11">
        <f>VLOOKUP(B44,MB!B:O,10,FALSE)</f>
        <v>6.84</v>
      </c>
    </row>
    <row r="45" spans="1:17" x14ac:dyDescent="0.3">
      <c r="A45" s="20" t="s">
        <v>54</v>
      </c>
      <c r="B45" s="20">
        <v>904818</v>
      </c>
      <c r="C45" s="21">
        <f>VLOOKUP(B45,'[2]ESGC PORTFOLIO'!B:M,$C$2,FALSE)</f>
        <v>45.784087016101402</v>
      </c>
      <c r="D45" s="21" t="str">
        <f t="shared" si="0"/>
        <v>C</v>
      </c>
      <c r="E45" s="21">
        <f>VLOOKUP(B45,ESG!A:M,$E$2,FALSE)</f>
        <v>86.806269270298102</v>
      </c>
      <c r="F45" s="11" t="b">
        <f t="shared" si="1"/>
        <v>0</v>
      </c>
      <c r="G45" s="13" t="str">
        <f t="shared" si="2"/>
        <v>A</v>
      </c>
      <c r="H45" s="11">
        <f>VLOOKUP(B45,NI!C:P,10,FALSE)</f>
        <v>4578000</v>
      </c>
      <c r="I45" s="11">
        <f>VLOOKUP(B45,EBITDA!B:O,10,FALSE)</f>
        <v>8462000</v>
      </c>
      <c r="J45" s="11">
        <f>VLOOKUP(B45,EQIT!B:O,10,FALSE)</f>
        <v>14875000</v>
      </c>
      <c r="K45" s="11">
        <f>VLOOKUP(B45,DEBT!B:O,10,FALSE)</f>
        <v>9635000</v>
      </c>
      <c r="L45" s="11">
        <f>VLOOKUP(B45,REV!B:O,10,FALSE)</f>
        <v>86623000</v>
      </c>
      <c r="M45" s="11">
        <f>VLOOKUP(B45,RoA!B:O,10,FALSE)</f>
        <v>5.62</v>
      </c>
      <c r="N45" s="11">
        <f>VLOOKUP(B45,RoE!B:O,10,FALSE)</f>
        <v>44.14</v>
      </c>
      <c r="O45" s="11">
        <f>VLOOKUP(B45,ASSET!B:P,10,FALSE)</f>
        <v>89724000</v>
      </c>
      <c r="P45" s="11">
        <f>VLOOKUP(B45,MCAP!B:P,10,FALSE)</f>
        <v>102009718</v>
      </c>
      <c r="Q45" s="11">
        <f>VLOOKUP(B45,MB!B:O,10,FALSE)</f>
        <v>5.92</v>
      </c>
    </row>
    <row r="46" spans="1:17" x14ac:dyDescent="0.3">
      <c r="A46" s="20" t="s">
        <v>57</v>
      </c>
      <c r="B46" s="20">
        <v>905080</v>
      </c>
      <c r="C46" s="21">
        <f>VLOOKUP(B46,'[2]ESGC PORTFOLIO'!B:M,$C$2,FALSE)</f>
        <v>48.740843688685402</v>
      </c>
      <c r="D46" s="21" t="str">
        <f t="shared" si="0"/>
        <v>C</v>
      </c>
      <c r="E46" s="21">
        <f>VLOOKUP(B46,ESG!A:M,$E$2,FALSE)</f>
        <v>81.897271792955195</v>
      </c>
      <c r="F46" s="11" t="b">
        <f t="shared" si="1"/>
        <v>0</v>
      </c>
      <c r="G46" s="13" t="str">
        <f t="shared" si="2"/>
        <v>A</v>
      </c>
      <c r="H46" s="11">
        <f>VLOOKUP(B46,NI!C:P,10,FALSE)</f>
        <v>2563000</v>
      </c>
      <c r="I46" s="11">
        <f>VLOOKUP(B46,EBITDA!B:O,10,FALSE)</f>
        <v>4235000</v>
      </c>
      <c r="J46" s="11">
        <f>VLOOKUP(B46,EQIT!B:O,10,FALSE)</f>
        <v>15154000</v>
      </c>
      <c r="K46" s="11">
        <f>VLOOKUP(B46,DEBT!B:O,10,FALSE)</f>
        <v>8340000</v>
      </c>
      <c r="L46" s="11">
        <f>VLOOKUP(B46,REV!B:O,10,FALSE)</f>
        <v>16385000</v>
      </c>
      <c r="M46" s="11">
        <f>VLOOKUP(B46,RoA!B:O,10,FALSE)</f>
        <v>7.3</v>
      </c>
      <c r="N46" s="11">
        <f>VLOOKUP(B46,RoE!B:O,10,FALSE)</f>
        <v>17.809999999999999</v>
      </c>
      <c r="O46" s="11">
        <f>VLOOKUP(B46,ASSET!B:P,10,FALSE)</f>
        <v>38084000</v>
      </c>
      <c r="P46" s="11">
        <f>VLOOKUP(B46,MCAP!B:P,10,FALSE)</f>
        <v>87219150</v>
      </c>
      <c r="Q46" s="11">
        <f>VLOOKUP(B46,MB!B:O,10,FALSE)</f>
        <v>5.08</v>
      </c>
    </row>
    <row r="47" spans="1:17" x14ac:dyDescent="0.3">
      <c r="A47" s="20" t="s">
        <v>61</v>
      </c>
      <c r="B47" s="20">
        <v>905075</v>
      </c>
      <c r="C47" s="21">
        <f>VLOOKUP(B47,'[2]ESGC PORTFOLIO'!B:M,$C$2,FALSE)</f>
        <v>48.6905054644808</v>
      </c>
      <c r="D47" s="21" t="str">
        <f t="shared" si="0"/>
        <v>C</v>
      </c>
      <c r="E47" s="21">
        <f>VLOOKUP(B47,ESG!A:M,$E$2,FALSE)</f>
        <v>78.2143442622951</v>
      </c>
      <c r="F47" s="11" t="b">
        <f t="shared" si="1"/>
        <v>0</v>
      </c>
      <c r="G47" s="13" t="str">
        <f t="shared" si="2"/>
        <v>A</v>
      </c>
      <c r="H47" s="11">
        <f>VLOOKUP(B47,NI!C:P,10,FALSE)</f>
        <v>458000</v>
      </c>
      <c r="I47" s="11">
        <f>VLOOKUP(B47,EBITDA!B:O,10,FALSE)</f>
        <v>1485000</v>
      </c>
      <c r="J47" s="11">
        <f>VLOOKUP(B47,EQIT!B:O,10,FALSE)</f>
        <v>1217000</v>
      </c>
      <c r="K47" s="11">
        <f>VLOOKUP(B47,DEBT!B:O,10,FALSE)</f>
        <v>4453000</v>
      </c>
      <c r="L47" s="11">
        <f>VLOOKUP(B47,REV!B:O,10,FALSE)</f>
        <v>8052000</v>
      </c>
      <c r="M47" s="11">
        <f>VLOOKUP(B47,RoA!B:O,10,FALSE)</f>
        <v>7.28</v>
      </c>
      <c r="N47" s="11">
        <f>VLOOKUP(B47,RoE!B:O,10,FALSE)</f>
        <v>43.31</v>
      </c>
      <c r="O47" s="11">
        <f>VLOOKUP(B47,ASSET!B:P,10,FALSE)</f>
        <v>8296000</v>
      </c>
      <c r="P47" s="11">
        <f>VLOOKUP(B47,MCAP!B:P,10,FALSE)</f>
        <v>13503360</v>
      </c>
      <c r="Q47" s="11">
        <f>VLOOKUP(B47,MB!B:O,10,FALSE)</f>
        <v>8.11</v>
      </c>
    </row>
    <row r="48" spans="1:17" x14ac:dyDescent="0.3">
      <c r="A48" s="20" t="s">
        <v>66</v>
      </c>
      <c r="B48" s="20">
        <v>902224</v>
      </c>
      <c r="C48" s="21">
        <f>VLOOKUP(B48,'[2]ESGC PORTFOLIO'!B:M,$C$2,FALSE)</f>
        <v>42.103494658608597</v>
      </c>
      <c r="D48" s="21" t="str">
        <f t="shared" si="0"/>
        <v>C</v>
      </c>
      <c r="E48" s="21">
        <f>VLOOKUP(B48,ESG!A:M,$E$2,FALSE)</f>
        <v>80.399882718232504</v>
      </c>
      <c r="F48" s="11" t="b">
        <f t="shared" si="1"/>
        <v>0</v>
      </c>
      <c r="G48" s="13" t="str">
        <f t="shared" si="2"/>
        <v>A</v>
      </c>
      <c r="H48" s="11">
        <f>VLOOKUP(B48,NI!C:P,10,FALSE)</f>
        <v>3789000</v>
      </c>
      <c r="I48" s="11">
        <f>VLOOKUP(B48,EBITDA!B:O,10,FALSE)</f>
        <v>9408000</v>
      </c>
      <c r="J48" s="11">
        <f>VLOOKUP(B48,EQIT!B:O,10,FALSE)</f>
        <v>20811000</v>
      </c>
      <c r="K48" s="11">
        <f>VLOOKUP(B48,DEBT!B:O,10,FALSE)</f>
        <v>37750000</v>
      </c>
      <c r="L48" s="11">
        <f>VLOOKUP(B48,REV!B:O,10,FALSE)</f>
        <v>55656000</v>
      </c>
      <c r="M48" s="11">
        <f>VLOOKUP(B48,RoA!B:O,10,FALSE)</f>
        <v>5.33</v>
      </c>
      <c r="N48" s="11">
        <f>VLOOKUP(B48,RoE!B:O,10,FALSE)</f>
        <v>19.760000000000002</v>
      </c>
      <c r="O48" s="11">
        <f>VLOOKUP(B48,ASSET!B:P,10,FALSE)</f>
        <v>84302000</v>
      </c>
      <c r="P48" s="11">
        <f>VLOOKUP(B48,MCAP!B:P,10,FALSE)</f>
        <v>57920647</v>
      </c>
      <c r="Q48" s="11">
        <f>VLOOKUP(B48,MB!B:O,10,FALSE)</f>
        <v>2.64</v>
      </c>
    </row>
    <row r="49" spans="1:17" x14ac:dyDescent="0.3">
      <c r="A49" s="20" t="s">
        <v>70</v>
      </c>
      <c r="B49" s="20">
        <v>755790</v>
      </c>
      <c r="C49" s="21">
        <f>VLOOKUP(B49,'[2]ESGC PORTFOLIO'!B:M,$C$2,FALSE)</f>
        <v>44.342605178529901</v>
      </c>
      <c r="D49" s="21" t="str">
        <f t="shared" si="0"/>
        <v>C</v>
      </c>
      <c r="E49" s="21">
        <f>VLOOKUP(B49,ESG!A:M,$E$2,FALSE)</f>
        <v>77.394887776414805</v>
      </c>
      <c r="F49" s="11" t="b">
        <f t="shared" si="1"/>
        <v>0</v>
      </c>
      <c r="G49" s="13" t="str">
        <f t="shared" si="2"/>
        <v>A</v>
      </c>
      <c r="H49" s="11">
        <f>VLOOKUP(B49,NI!C:P,10,FALSE)</f>
        <v>1449900</v>
      </c>
      <c r="I49" s="11">
        <f>VLOOKUP(B49,EBITDA!B:O,10,FALSE)</f>
        <v>2162500</v>
      </c>
      <c r="J49" s="11">
        <f>VLOOKUP(B49,EQIT!B:O,10,FALSE)</f>
        <v>5589900</v>
      </c>
      <c r="K49" s="11">
        <f>VLOOKUP(B49,DEBT!B:O,10,FALSE)</f>
        <v>4741300</v>
      </c>
      <c r="L49" s="11">
        <f>VLOOKUP(B49,REV!B:O,10,FALSE)</f>
        <v>6493900</v>
      </c>
      <c r="M49" s="11">
        <f>VLOOKUP(B49,RoA!B:O,10,FALSE)</f>
        <v>12.21</v>
      </c>
      <c r="N49" s="11">
        <f>VLOOKUP(B49,RoE!B:O,10,FALSE)</f>
        <v>25.7</v>
      </c>
      <c r="O49" s="11">
        <f>VLOOKUP(B49,ASSET!B:P,10,FALSE)</f>
        <v>13378200</v>
      </c>
      <c r="P49" s="11">
        <f>VLOOKUP(B49,MCAP!B:P,10,FALSE)</f>
        <v>69226190</v>
      </c>
      <c r="Q49" s="11">
        <f>VLOOKUP(B49,MB!B:O,10,FALSE)</f>
        <v>11.03</v>
      </c>
    </row>
    <row r="50" spans="1:17" x14ac:dyDescent="0.3">
      <c r="A50" s="20" t="s">
        <v>73</v>
      </c>
      <c r="B50" s="20">
        <v>905024</v>
      </c>
      <c r="C50" s="21">
        <f>VLOOKUP(B50,'[2]ESGC PORTFOLIO'!B:M,$C$2,FALSE)</f>
        <v>42.166283817295799</v>
      </c>
      <c r="D50" s="21" t="str">
        <f t="shared" si="0"/>
        <v>C</v>
      </c>
      <c r="E50" s="21">
        <f>VLOOKUP(B50,ESG!A:M,$E$2,FALSE)</f>
        <v>84.083811415686199</v>
      </c>
      <c r="F50" s="11" t="b">
        <f t="shared" si="1"/>
        <v>0</v>
      </c>
      <c r="G50" s="13" t="str">
        <f t="shared" si="2"/>
        <v>A</v>
      </c>
      <c r="H50" s="11">
        <f>VLOOKUP(B50,NI!C:P,10,FALSE)</f>
        <v>21423000</v>
      </c>
      <c r="I50" s="11">
        <f>VLOOKUP(B50,EBITDA!B:O,10,FALSE)</f>
        <v>42564000</v>
      </c>
      <c r="J50" s="11">
        <f>VLOOKUP(B50,EQIT!B:O,10,FALSE)</f>
        <v>149113000</v>
      </c>
      <c r="K50" s="11">
        <f>VLOOKUP(B50,DEBT!B:O,10,FALSE)</f>
        <v>20431000</v>
      </c>
      <c r="L50" s="11">
        <f>VLOOKUP(B50,REV!B:O,10,FALSE)</f>
        <v>211772000</v>
      </c>
      <c r="M50" s="11">
        <f>VLOOKUP(B50,RoA!B:O,10,FALSE)</f>
        <v>8.91</v>
      </c>
      <c r="N50" s="11">
        <f>VLOOKUP(B50,RoE!B:O,10,FALSE)</f>
        <v>15</v>
      </c>
      <c r="O50" s="11">
        <f>VLOOKUP(B50,ASSET!B:P,10,FALSE)</f>
        <v>250799000</v>
      </c>
      <c r="P50" s="11">
        <f>VLOOKUP(B50,MCAP!B:P,10,FALSE)</f>
        <v>239028159</v>
      </c>
      <c r="Q50" s="11">
        <f>VLOOKUP(B50,MB!B:O,10,FALSE)</f>
        <v>1.62</v>
      </c>
    </row>
    <row r="51" spans="1:17" x14ac:dyDescent="0.3">
      <c r="A51" s="20" t="s">
        <v>79</v>
      </c>
      <c r="B51" s="20">
        <v>542868</v>
      </c>
      <c r="C51" s="21">
        <f>VLOOKUP(B51,'[2]ESGC PORTFOLIO'!B:M,$C$2,FALSE)</f>
        <v>41.290576099105799</v>
      </c>
      <c r="D51" s="21" t="str">
        <f t="shared" si="0"/>
        <v>C</v>
      </c>
      <c r="E51" s="21">
        <f>VLOOKUP(B51,ESG!A:M,$E$2,FALSE)</f>
        <v>80.308424925484303</v>
      </c>
      <c r="F51" s="11" t="b">
        <f t="shared" si="1"/>
        <v>0</v>
      </c>
      <c r="G51" s="13" t="str">
        <f t="shared" si="2"/>
        <v>A</v>
      </c>
      <c r="H51" s="11">
        <f>VLOOKUP(B51,NI!C:P,10,FALSE)</f>
        <v>9983000</v>
      </c>
      <c r="I51" s="11">
        <f>VLOOKUP(B51,EBITDA!B:O,10,FALSE)</f>
        <v>14161000</v>
      </c>
      <c r="J51" s="11">
        <f>VLOOKUP(B51,EQIT!B:O,10,FALSE)</f>
        <v>59120000</v>
      </c>
      <c r="K51" s="11">
        <f>VLOOKUP(B51,DEBT!B:O,10,FALSE)</f>
        <v>16211000</v>
      </c>
      <c r="L51" s="11">
        <f>VLOOKUP(B51,REV!B:O,10,FALSE)</f>
        <v>48607000</v>
      </c>
      <c r="M51" s="11">
        <f>VLOOKUP(B51,RoA!B:O,10,FALSE)</f>
        <v>10.96</v>
      </c>
      <c r="N51" s="11">
        <f>VLOOKUP(B51,RoE!B:O,10,FALSE)</f>
        <v>18.079999999999998</v>
      </c>
      <c r="O51" s="11">
        <f>VLOOKUP(B51,ASSET!B:P,10,FALSE)</f>
        <v>99652000</v>
      </c>
      <c r="P51" s="11">
        <f>VLOOKUP(B51,MCAP!B:P,10,FALSE)</f>
        <v>120875270</v>
      </c>
      <c r="Q51" s="11">
        <f>VLOOKUP(B51,MB!B:O,10,FALSE)</f>
        <v>2.33</v>
      </c>
    </row>
    <row r="52" spans="1:17" x14ac:dyDescent="0.3">
      <c r="A52" s="20" t="s">
        <v>86</v>
      </c>
      <c r="B52" s="20">
        <v>906148</v>
      </c>
      <c r="C52" s="21">
        <f>VLOOKUP(B52,'[2]ESGC PORTFOLIO'!B:M,$C$2,FALSE)</f>
        <v>45.181321108526703</v>
      </c>
      <c r="D52" s="21" t="str">
        <f t="shared" si="0"/>
        <v>C</v>
      </c>
      <c r="E52" s="21">
        <f>VLOOKUP(B52,ESG!A:M,$E$2,FALSE)</f>
        <v>81.590712392491994</v>
      </c>
      <c r="F52" s="11" t="b">
        <f t="shared" si="1"/>
        <v>0</v>
      </c>
      <c r="G52" s="13" t="str">
        <f t="shared" si="2"/>
        <v>A</v>
      </c>
      <c r="H52" s="11">
        <f>VLOOKUP(B52,NI!C:P,10,FALSE)</f>
        <v>2241000</v>
      </c>
      <c r="I52" s="11">
        <f>VLOOKUP(B52,EBITDA!B:O,10,FALSE)</f>
        <v>4115000</v>
      </c>
      <c r="J52" s="11">
        <f>VLOOKUP(B52,EQIT!B:O,10,FALSE)</f>
        <v>2305000</v>
      </c>
      <c r="K52" s="11">
        <f>VLOOKUP(B52,DEBT!B:O,10,FALSE)</f>
        <v>5657000</v>
      </c>
      <c r="L52" s="11">
        <f>VLOOKUP(B52,REV!B:O,10,FALSE)</f>
        <v>17420000</v>
      </c>
      <c r="M52" s="11">
        <f>VLOOKUP(B52,RoA!B:O,10,FALSE)</f>
        <v>17.09</v>
      </c>
      <c r="N52" s="11">
        <f>VLOOKUP(B52,RoE!B:O,10,FALSE)</f>
        <v>99.73</v>
      </c>
      <c r="O52" s="11">
        <f>VLOOKUP(B52,ASSET!B:P,10,FALSE)</f>
        <v>13799000</v>
      </c>
      <c r="P52" s="11">
        <f>VLOOKUP(B52,MCAP!B:P,10,FALSE)</f>
        <v>59989716</v>
      </c>
      <c r="Q52" s="11">
        <f>VLOOKUP(B52,MB!B:O,10,FALSE)</f>
        <v>24.32</v>
      </c>
    </row>
    <row r="53" spans="1:17" x14ac:dyDescent="0.3">
      <c r="A53" s="20" t="s">
        <v>90</v>
      </c>
      <c r="B53" s="20">
        <v>901666</v>
      </c>
      <c r="C53" s="21">
        <f>VLOOKUP(B53,'[2]ESGC PORTFOLIO'!B:M,$C$2,FALSE)</f>
        <v>45.748880213526398</v>
      </c>
      <c r="D53" s="21" t="str">
        <f t="shared" si="0"/>
        <v>C</v>
      </c>
      <c r="E53" s="21">
        <f>VLOOKUP(B53,ESG!A:M,$E$2,FALSE)</f>
        <v>88.015173362376203</v>
      </c>
      <c r="F53" s="11" t="b">
        <f t="shared" si="1"/>
        <v>0</v>
      </c>
      <c r="G53" s="13" t="str">
        <f t="shared" si="2"/>
        <v>A</v>
      </c>
      <c r="H53" s="11">
        <f>VLOOKUP(B53,NI!C:P,10,FALSE)</f>
        <v>9156000</v>
      </c>
      <c r="I53" s="11">
        <f>VLOOKUP(B53,EBITDA!B:O,10,FALSE)</f>
        <v>20273000</v>
      </c>
      <c r="J53" s="11">
        <f>VLOOKUP(B53,EQIT!B:O,10,FALSE)</f>
        <v>52090000</v>
      </c>
      <c r="K53" s="11">
        <f>VLOOKUP(B53,DEBT!B:O,10,FALSE)</f>
        <v>21662000</v>
      </c>
      <c r="L53" s="11">
        <f>VLOOKUP(B53,REV!B:O,10,FALSE)</f>
        <v>54943000</v>
      </c>
      <c r="M53" s="11">
        <f>VLOOKUP(B53,RoA!B:O,10,FALSE)</f>
        <v>8.1300000000000008</v>
      </c>
      <c r="N53" s="11">
        <f>VLOOKUP(B53,RoE!B:O,10,FALSE)</f>
        <v>18.3</v>
      </c>
      <c r="O53" s="11">
        <f>VLOOKUP(B53,ASSET!B:P,10,FALSE)</f>
        <v>117886000</v>
      </c>
      <c r="P53" s="11">
        <f>VLOOKUP(B53,MCAP!B:P,10,FALSE)</f>
        <v>86612607</v>
      </c>
      <c r="Q53" s="11">
        <f>VLOOKUP(B53,MB!B:O,10,FALSE)</f>
        <v>1.67</v>
      </c>
    </row>
    <row r="54" spans="1:17" x14ac:dyDescent="0.3">
      <c r="A54" s="20" t="s">
        <v>97</v>
      </c>
      <c r="B54" s="20">
        <v>993189</v>
      </c>
      <c r="C54" s="21">
        <f>VLOOKUP(B54,'[2]ESGC PORTFOLIO'!B:M,$C$2,FALSE)</f>
        <v>44.5240795842588</v>
      </c>
      <c r="D54" s="21" t="str">
        <f t="shared" si="0"/>
        <v>C</v>
      </c>
      <c r="E54" s="21">
        <f>VLOOKUP(B54,ESG!A:M,$E$2,FALSE)</f>
        <v>80.983643039485401</v>
      </c>
      <c r="F54" s="11" t="b">
        <f t="shared" si="1"/>
        <v>0</v>
      </c>
      <c r="G54" s="13" t="str">
        <f t="shared" si="2"/>
        <v>A</v>
      </c>
      <c r="H54" s="11">
        <f>VLOOKUP(B54,NI!C:P,10,FALSE)</f>
        <v>1864000</v>
      </c>
      <c r="I54" s="11">
        <f>VLOOKUP(B54,EBITDA!B:O,10,FALSE)</f>
        <v>4588000</v>
      </c>
      <c r="J54" s="11">
        <f>VLOOKUP(B54,EQIT!B:O,10,FALSE)</f>
        <v>10483000</v>
      </c>
      <c r="K54" s="11">
        <f>VLOOKUP(B54,DEBT!B:O,10,FALSE)</f>
        <v>9555000</v>
      </c>
      <c r="L54" s="11">
        <f>VLOOKUP(B54,REV!B:O,10,FALSE)</f>
        <v>12026000</v>
      </c>
      <c r="M54" s="11">
        <f>VLOOKUP(B54,RoA!B:O,10,FALSE)</f>
        <v>7.13</v>
      </c>
      <c r="N54" s="11">
        <f>VLOOKUP(B54,RoE!B:O,10,FALSE)</f>
        <v>19.02</v>
      </c>
      <c r="O54" s="11">
        <f>VLOOKUP(B54,ASSET!B:P,10,FALSE)</f>
        <v>31782000</v>
      </c>
      <c r="P54" s="11">
        <f>VLOOKUP(B54,MCAP!B:P,10,FALSE)</f>
        <v>29024895</v>
      </c>
      <c r="Q54" s="11">
        <f>VLOOKUP(B54,MB!B:O,10,FALSE)</f>
        <v>2.57</v>
      </c>
    </row>
    <row r="55" spans="1:17" x14ac:dyDescent="0.3">
      <c r="A55" s="20" t="s">
        <v>99</v>
      </c>
      <c r="B55" s="20">
        <v>912635</v>
      </c>
      <c r="C55" s="21">
        <f>VLOOKUP(B55,'[2]ESGC PORTFOLIO'!B:M,$C$2,FALSE)</f>
        <v>45.841670170357197</v>
      </c>
      <c r="D55" s="21" t="str">
        <f t="shared" si="0"/>
        <v>C</v>
      </c>
      <c r="E55" s="21">
        <f>VLOOKUP(B55,ESG!A:M,$E$2,FALSE)</f>
        <v>88.653037310411406</v>
      </c>
      <c r="F55" s="11" t="b">
        <f t="shared" si="1"/>
        <v>0</v>
      </c>
      <c r="G55" s="13" t="str">
        <f t="shared" si="2"/>
        <v>A</v>
      </c>
      <c r="H55" s="11">
        <f>VLOOKUP(B55,NI!C:P,10,FALSE)</f>
        <v>4592000</v>
      </c>
      <c r="I55" s="11">
        <f>VLOOKUP(B55,EBITDA!B:O,10,FALSE)</f>
        <v>9939000</v>
      </c>
      <c r="J55" s="11">
        <f>VLOOKUP(B55,EQIT!B:O,10,FALSE)</f>
        <v>37938000</v>
      </c>
      <c r="K55" s="11">
        <f>VLOOKUP(B55,DEBT!B:O,10,FALSE)</f>
        <v>13402000</v>
      </c>
      <c r="L55" s="11">
        <f>VLOOKUP(B55,REV!B:O,10,FALSE)</f>
        <v>126761000</v>
      </c>
      <c r="M55" s="11">
        <f>VLOOKUP(B55,RoA!B:O,10,FALSE)</f>
        <v>7.16</v>
      </c>
      <c r="N55" s="11">
        <f>VLOOKUP(B55,RoE!B:O,10,FALSE)</f>
        <v>12.15</v>
      </c>
      <c r="O55" s="11">
        <f>VLOOKUP(B55,ASSET!B:P,10,FALSE)</f>
        <v>71526000</v>
      </c>
      <c r="P55" s="11">
        <f>VLOOKUP(B55,MCAP!B:P,10,FALSE)</f>
        <v>84452600</v>
      </c>
      <c r="Q55" s="11">
        <f>VLOOKUP(B55,MB!B:O,10,FALSE)</f>
        <v>1.9</v>
      </c>
    </row>
    <row r="56" spans="1:17" x14ac:dyDescent="0.3">
      <c r="A56" s="20" t="s">
        <v>120</v>
      </c>
      <c r="B56" s="20">
        <v>921268</v>
      </c>
      <c r="C56" s="21">
        <f>VLOOKUP(B56,'[2]ESGC PORTFOLIO'!B:M,$C$2,FALSE)</f>
        <v>43.4576459133445</v>
      </c>
      <c r="D56" s="21" t="str">
        <f t="shared" si="0"/>
        <v>C</v>
      </c>
      <c r="E56" s="21">
        <f>VLOOKUP(B56,ESG!A:M,$E$2,FALSE)</f>
        <v>75.261156488343104</v>
      </c>
      <c r="F56" s="11" t="b">
        <f t="shared" si="1"/>
        <v>0</v>
      </c>
      <c r="G56" s="13" t="str">
        <f t="shared" si="2"/>
        <v>A</v>
      </c>
      <c r="H56" s="11">
        <f>VLOOKUP(B56,NI!C:P,10,FALSE)</f>
        <v>967800</v>
      </c>
      <c r="I56" s="11">
        <f>VLOOKUP(B56,EBITDA!B:O,10,FALSE)</f>
        <v>2387300</v>
      </c>
      <c r="J56" s="11">
        <f>VLOOKUP(B56,EQIT!B:O,10,FALSE)</f>
        <v>7344300</v>
      </c>
      <c r="K56" s="11">
        <f>VLOOKUP(B56,DEBT!B:O,10,FALSE)</f>
        <v>6904500</v>
      </c>
      <c r="L56" s="11">
        <f>VLOOKUP(B56,REV!B:O,10,FALSE)</f>
        <v>13253400</v>
      </c>
      <c r="M56" s="11">
        <f>VLOOKUP(B56,RoA!B:O,10,FALSE)</f>
        <v>6.17</v>
      </c>
      <c r="N56" s="11">
        <f>VLOOKUP(B56,RoE!B:O,10,FALSE)</f>
        <v>14.42</v>
      </c>
      <c r="O56" s="11">
        <f>VLOOKUP(B56,ASSET!B:P,10,FALSE)</f>
        <v>19582000</v>
      </c>
      <c r="P56" s="11">
        <f>VLOOKUP(B56,MCAP!B:P,10,FALSE)</f>
        <v>31395697</v>
      </c>
      <c r="Q56" s="11">
        <f>VLOOKUP(B56,MB!B:O,10,FALSE)</f>
        <v>4.03</v>
      </c>
    </row>
    <row r="57" spans="1:17" x14ac:dyDescent="0.3">
      <c r="A57" s="20" t="s">
        <v>125</v>
      </c>
      <c r="B57" s="20">
        <v>902306</v>
      </c>
      <c r="C57" s="21">
        <f>VLOOKUP(B57,'[2]ESGC PORTFOLIO'!B:M,$C$2,FALSE)</f>
        <v>42.849959592765302</v>
      </c>
      <c r="D57" s="21" t="str">
        <f t="shared" si="0"/>
        <v>C</v>
      </c>
      <c r="E57" s="21">
        <f>VLOOKUP(B57,ESG!A:M,$E$2,FALSE)</f>
        <v>79.289662775274195</v>
      </c>
      <c r="F57" s="11" t="b">
        <f t="shared" si="1"/>
        <v>0</v>
      </c>
      <c r="G57" s="13" t="str">
        <f t="shared" si="2"/>
        <v>A</v>
      </c>
      <c r="H57" s="11">
        <f>VLOOKUP(B57,NI!C:P,10,FALSE)</f>
        <v>711902</v>
      </c>
      <c r="I57" s="11">
        <f>VLOOKUP(B57,EBITDA!B:O,10,FALSE)</f>
        <v>3572666</v>
      </c>
      <c r="J57" s="11">
        <f>VLOOKUP(B57,EQIT!B:O,10,FALSE)</f>
        <v>9632466</v>
      </c>
      <c r="K57" s="11">
        <f>VLOOKUP(B57,DEBT!B:O,10,FALSE)</f>
        <v>13677672</v>
      </c>
      <c r="L57" s="11">
        <f>VLOOKUP(B57,REV!B:O,10,FALSE)</f>
        <v>11390947</v>
      </c>
      <c r="M57" s="11">
        <f>VLOOKUP(B57,RoA!B:O,10,FALSE)</f>
        <v>2.6</v>
      </c>
      <c r="N57" s="11">
        <f>VLOOKUP(B57,RoE!B:O,10,FALSE)</f>
        <v>7.56</v>
      </c>
      <c r="O57" s="11">
        <f>VLOOKUP(B57,ASSET!B:P,10,FALSE)</f>
        <v>43344435</v>
      </c>
      <c r="P57" s="11">
        <f>VLOOKUP(B57,MCAP!B:P,10,FALSE)</f>
        <v>11285524</v>
      </c>
      <c r="Q57" s="11">
        <f>VLOOKUP(B57,MB!B:O,10,FALSE)</f>
        <v>1.18</v>
      </c>
    </row>
    <row r="58" spans="1:17" x14ac:dyDescent="0.3">
      <c r="A58" s="20" t="s">
        <v>134</v>
      </c>
      <c r="B58" s="20">
        <v>905039</v>
      </c>
      <c r="C58" s="21">
        <f>VLOOKUP(B58,'[2]ESGC PORTFOLIO'!B:M,$C$2,FALSE)</f>
        <v>42.202859796737798</v>
      </c>
      <c r="D58" s="21" t="str">
        <f t="shared" si="0"/>
        <v>C</v>
      </c>
      <c r="E58" s="21">
        <f>VLOOKUP(B58,ESG!A:M,$E$2,FALSE)</f>
        <v>81.627941815697895</v>
      </c>
      <c r="F58" s="11" t="b">
        <f t="shared" si="1"/>
        <v>0</v>
      </c>
      <c r="G58" s="13" t="str">
        <f t="shared" si="2"/>
        <v>A</v>
      </c>
      <c r="H58" s="11">
        <f>VLOOKUP(B58,NI!C:P,10,FALSE)</f>
        <v>32580000</v>
      </c>
      <c r="I58" s="11">
        <f>VLOOKUP(B58,EBITDA!B:O,10,FALSE)</f>
        <v>60975000</v>
      </c>
      <c r="J58" s="11">
        <f>VLOOKUP(B58,EQIT!B:O,10,FALSE)</f>
        <v>174003000</v>
      </c>
      <c r="K58" s="11">
        <f>VLOOKUP(B58,DEBT!B:O,10,FALSE)</f>
        <v>22699000</v>
      </c>
      <c r="L58" s="11">
        <f>VLOOKUP(B58,REV!B:O,10,FALSE)</f>
        <v>390247000</v>
      </c>
      <c r="M58" s="11">
        <f>VLOOKUP(B58,RoA!B:O,10,FALSE)</f>
        <v>9.58</v>
      </c>
      <c r="N58" s="11">
        <f>VLOOKUP(B58,RoE!B:O,10,FALSE)</f>
        <v>19.170000000000002</v>
      </c>
      <c r="O58" s="11">
        <f>VLOOKUP(B58,ASSET!B:P,10,FALSE)</f>
        <v>346808000</v>
      </c>
      <c r="P58" s="11">
        <f>VLOOKUP(B58,MCAP!B:P,10,FALSE)</f>
        <v>438702000</v>
      </c>
      <c r="Q58" s="11">
        <f>VLOOKUP(B58,MB!B:O,10,FALSE)</f>
        <v>2.2400000000000002</v>
      </c>
    </row>
    <row r="59" spans="1:17" x14ac:dyDescent="0.3">
      <c r="A59" s="20" t="s">
        <v>149</v>
      </c>
      <c r="B59" s="20">
        <v>906150</v>
      </c>
      <c r="C59" s="21">
        <f>VLOOKUP(B59,'[2]ESGC PORTFOLIO'!B:M,$C$2,FALSE)</f>
        <v>46.490702256869596</v>
      </c>
      <c r="D59" s="21" t="str">
        <f t="shared" si="0"/>
        <v>C</v>
      </c>
      <c r="E59" s="21">
        <f>VLOOKUP(B59,ESG!A:M,$E$2,FALSE)</f>
        <v>91.917574726505293</v>
      </c>
      <c r="F59" s="11" t="b">
        <f t="shared" si="1"/>
        <v>0</v>
      </c>
      <c r="G59" s="13" t="str">
        <f t="shared" si="2"/>
        <v>A</v>
      </c>
      <c r="H59" s="11">
        <f>VLOOKUP(B59,NI!C:P,10,FALSE)</f>
        <v>14821000</v>
      </c>
      <c r="I59" s="11">
        <f>VLOOKUP(B59,EBITDA!B:O,10,FALSE)</f>
        <v>37671000</v>
      </c>
      <c r="J59" s="11">
        <f>VLOOKUP(B59,EQIT!B:O,10,FALSE)</f>
        <v>130566000</v>
      </c>
      <c r="K59" s="11">
        <f>VLOOKUP(B59,DEBT!B:O,10,FALSE)</f>
        <v>383040000</v>
      </c>
      <c r="L59" s="11">
        <f>VLOOKUP(B59,REV!B:O,10,FALSE)</f>
        <v>142937000</v>
      </c>
      <c r="M59" s="11">
        <f>VLOOKUP(B59,RoA!B:O,10,FALSE)</f>
        <v>2.92</v>
      </c>
      <c r="N59" s="11">
        <f>VLOOKUP(B59,RoE!B:O,10,FALSE)</f>
        <v>10.28</v>
      </c>
      <c r="O59" s="11">
        <f>VLOOKUP(B59,ASSET!B:P,10,FALSE)</f>
        <v>656285000</v>
      </c>
      <c r="P59" s="11">
        <f>VLOOKUP(B59,MCAP!B:P,10,FALSE)</f>
        <v>282006494</v>
      </c>
      <c r="Q59" s="11">
        <f>VLOOKUP(B59,MB!B:O,10,FALSE)</f>
        <v>1.87</v>
      </c>
    </row>
    <row r="60" spans="1:17" x14ac:dyDescent="0.3">
      <c r="A60" s="20" t="s">
        <v>150</v>
      </c>
      <c r="B60" s="20">
        <v>905801</v>
      </c>
      <c r="C60" s="21">
        <f>VLOOKUP(B60,'[2]ESGC PORTFOLIO'!B:M,$C$2,FALSE)</f>
        <v>47.485425204918002</v>
      </c>
      <c r="D60" s="21" t="str">
        <f t="shared" si="0"/>
        <v>C</v>
      </c>
      <c r="E60" s="21">
        <f>VLOOKUP(B60,ESG!A:M,$E$2,FALSE)</f>
        <v>86.220850409836004</v>
      </c>
      <c r="F60" s="11" t="b">
        <f t="shared" si="1"/>
        <v>0</v>
      </c>
      <c r="G60" s="13" t="str">
        <f t="shared" si="2"/>
        <v>A</v>
      </c>
      <c r="H60" s="11">
        <f>VLOOKUP(B60,NI!C:P,10,FALSE)</f>
        <v>1855200</v>
      </c>
      <c r="I60" s="11">
        <f>VLOOKUP(B60,EBITDA!B:O,10,FALSE)</f>
        <v>3452400</v>
      </c>
      <c r="J60" s="11">
        <f>VLOOKUP(B60,EQIT!B:O,10,FALSE)</f>
        <v>6672200</v>
      </c>
      <c r="K60" s="11">
        <f>VLOOKUP(B60,DEBT!B:O,10,FALSE)</f>
        <v>7969100</v>
      </c>
      <c r="L60" s="11">
        <f>VLOOKUP(B60,REV!B:O,10,FALSE)</f>
        <v>17774100</v>
      </c>
      <c r="M60" s="11">
        <f>VLOOKUP(B60,RoA!B:O,10,FALSE)</f>
        <v>9.4600000000000009</v>
      </c>
      <c r="N60" s="11">
        <f>VLOOKUP(B60,RoE!B:O,10,FALSE)</f>
        <v>28.34</v>
      </c>
      <c r="O60" s="11">
        <f>VLOOKUP(B60,ASSET!B:P,10,FALSE)</f>
        <v>22658000</v>
      </c>
      <c r="P60" s="11">
        <f>VLOOKUP(B60,MCAP!B:P,10,FALSE)</f>
        <v>31982328</v>
      </c>
      <c r="Q60" s="11">
        <f>VLOOKUP(B60,MB!B:O,10,FALSE)</f>
        <v>4.72</v>
      </c>
    </row>
    <row r="61" spans="1:17" x14ac:dyDescent="0.3">
      <c r="A61" s="20" t="s">
        <v>156</v>
      </c>
      <c r="B61" s="20">
        <v>904678</v>
      </c>
      <c r="C61" s="21">
        <f>VLOOKUP(B61,'[2]ESGC PORTFOLIO'!B:M,$C$2,FALSE)</f>
        <v>47.442717415152899</v>
      </c>
      <c r="D61" s="21" t="str">
        <f t="shared" si="0"/>
        <v>C</v>
      </c>
      <c r="E61" s="21">
        <f>VLOOKUP(B61,ESG!A:M,$E$2,FALSE)</f>
        <v>85.334873032553105</v>
      </c>
      <c r="F61" s="11" t="b">
        <f t="shared" si="1"/>
        <v>0</v>
      </c>
      <c r="G61" s="13" t="str">
        <f t="shared" si="2"/>
        <v>A</v>
      </c>
      <c r="H61" s="11">
        <f>VLOOKUP(B61,NI!C:P,10,FALSE)</f>
        <v>2125000</v>
      </c>
      <c r="I61" s="11">
        <f>VLOOKUP(B61,EBITDA!B:O,10,FALSE)</f>
        <v>5003000</v>
      </c>
      <c r="J61" s="11">
        <f>VLOOKUP(B61,EQIT!B:O,10,FALSE)</f>
        <v>13581000</v>
      </c>
      <c r="K61" s="11">
        <f>VLOOKUP(B61,DEBT!B:O,10,FALSE)</f>
        <v>7816000</v>
      </c>
      <c r="L61" s="11">
        <f>VLOOKUP(B61,REV!B:O,10,FALSE)</f>
        <v>29402000</v>
      </c>
      <c r="M61" s="11">
        <f>VLOOKUP(B61,RoA!B:O,10,FALSE)</f>
        <v>8.2799999999999994</v>
      </c>
      <c r="N61" s="11">
        <f>VLOOKUP(B61,RoE!B:O,10,FALSE)</f>
        <v>14.48</v>
      </c>
      <c r="O61" s="11">
        <f>VLOOKUP(B61,ASSET!B:P,10,FALSE)</f>
        <v>29223000</v>
      </c>
      <c r="P61" s="11">
        <f>VLOOKUP(B61,MCAP!B:P,10,FALSE)</f>
        <v>43086750</v>
      </c>
      <c r="Q61" s="11">
        <f>VLOOKUP(B61,MB!B:O,10,FALSE)</f>
        <v>3.32</v>
      </c>
    </row>
    <row r="62" spans="1:17" x14ac:dyDescent="0.3">
      <c r="A62" s="20" t="s">
        <v>169</v>
      </c>
      <c r="B62" s="20">
        <v>905277</v>
      </c>
      <c r="C62" s="21">
        <f>VLOOKUP(B62,'[2]ESGC PORTFOLIO'!B:M,$C$2,FALSE)</f>
        <v>43.057468311065399</v>
      </c>
      <c r="D62" s="21" t="str">
        <f t="shared" si="0"/>
        <v>C</v>
      </c>
      <c r="E62" s="21">
        <f>VLOOKUP(B62,ESG!A:M,$E$2,FALSE)</f>
        <v>83.337158844353098</v>
      </c>
      <c r="F62" s="11" t="b">
        <f t="shared" si="1"/>
        <v>0</v>
      </c>
      <c r="G62" s="13" t="str">
        <f t="shared" si="2"/>
        <v>A</v>
      </c>
      <c r="H62" s="11">
        <f>VLOOKUP(B62,NI!C:P,10,FALSE)</f>
        <v>5113000</v>
      </c>
      <c r="I62" s="11">
        <f>VLOOKUP(B62,EBITDA!B:O,10,FALSE)</f>
        <v>11509000</v>
      </c>
      <c r="J62" s="11">
        <f>VLOOKUP(B62,EQIT!B:O,10,FALSE)</f>
        <v>27269000</v>
      </c>
      <c r="K62" s="11">
        <f>VLOOKUP(B62,DEBT!B:O,10,FALSE)</f>
        <v>22587000</v>
      </c>
      <c r="L62" s="11">
        <f>VLOOKUP(B62,REV!B:O,10,FALSE)</f>
        <v>112298000</v>
      </c>
      <c r="M62" s="11">
        <f>VLOOKUP(B62,RoA!B:O,10,FALSE)</f>
        <v>5.12</v>
      </c>
      <c r="N62" s="11">
        <f>VLOOKUP(B62,RoE!B:O,10,FALSE)</f>
        <v>20.57</v>
      </c>
      <c r="O62" s="11">
        <f>VLOOKUP(B62,ASSET!B:P,10,FALSE)</f>
        <v>104677000</v>
      </c>
      <c r="P62" s="11">
        <f>VLOOKUP(B62,MCAP!B:P,10,FALSE)</f>
        <v>53382566</v>
      </c>
      <c r="Q62" s="11">
        <f>VLOOKUP(B62,MB!B:O,10,FALSE)</f>
        <v>1.5</v>
      </c>
    </row>
    <row r="63" spans="1:17" x14ac:dyDescent="0.3">
      <c r="A63" s="20" t="s">
        <v>176</v>
      </c>
      <c r="B63" s="20">
        <v>906187</v>
      </c>
      <c r="C63" s="21">
        <f>VLOOKUP(B63,'[2]ESGC PORTFOLIO'!B:M,$C$2,FALSE)</f>
        <v>42.401659423066803</v>
      </c>
      <c r="D63" s="21" t="str">
        <f t="shared" si="0"/>
        <v>C</v>
      </c>
      <c r="E63" s="21">
        <f>VLOOKUP(B63,ESG!A:M,$E$2,FALSE)</f>
        <v>78.871115456303201</v>
      </c>
      <c r="F63" s="11" t="b">
        <f t="shared" si="1"/>
        <v>0</v>
      </c>
      <c r="G63" s="13" t="str">
        <f t="shared" si="2"/>
        <v>A</v>
      </c>
      <c r="H63" s="11">
        <f>VLOOKUP(B63,NI!C:P,10,FALSE)</f>
        <v>16483000</v>
      </c>
      <c r="I63" s="11">
        <f>VLOOKUP(B63,EBITDA!B:O,10,FALSE)</f>
        <v>24533000</v>
      </c>
      <c r="J63" s="11">
        <f>VLOOKUP(B63,EQIT!B:O,10,FALSE)</f>
        <v>22792000</v>
      </c>
      <c r="K63" s="11">
        <f>VLOOKUP(B63,DEBT!B:O,10,FALSE)</f>
        <v>39718000</v>
      </c>
      <c r="L63" s="11">
        <f>VLOOKUP(B63,REV!B:O,10,FALSE)</f>
        <v>99751000</v>
      </c>
      <c r="M63" s="11">
        <f>VLOOKUP(B63,RoA!B:O,10,FALSE)</f>
        <v>14.01</v>
      </c>
      <c r="N63" s="11">
        <f>VLOOKUP(B63,RoE!B:O,10,FALSE)</f>
        <v>79.150000000000006</v>
      </c>
      <c r="O63" s="11">
        <f>VLOOKUP(B63,ASSET!B:P,10,FALSE)</f>
        <v>123172000</v>
      </c>
      <c r="P63" s="11">
        <f>VLOOKUP(B63,MCAP!B:P,10,FALSE)</f>
        <v>197772108</v>
      </c>
      <c r="Q63" s="11">
        <f>VLOOKUP(B63,MB!B:O,10,FALSE)</f>
        <v>9.1300000000000008</v>
      </c>
    </row>
    <row r="64" spans="1:17" x14ac:dyDescent="0.3">
      <c r="A64" s="20" t="s">
        <v>180</v>
      </c>
      <c r="B64" s="20">
        <v>328184</v>
      </c>
      <c r="C64" s="21">
        <f>VLOOKUP(B64,'[2]ESGC PORTFOLIO'!B:M,$C$2,FALSE)</f>
        <v>49.641187410905196</v>
      </c>
      <c r="D64" s="21" t="str">
        <f t="shared" si="0"/>
        <v>C</v>
      </c>
      <c r="E64" s="21">
        <f>VLOOKUP(B64,ESG!A:M,$E$2,FALSE)</f>
        <v>79.282374821810393</v>
      </c>
      <c r="F64" s="11" t="b">
        <f t="shared" si="1"/>
        <v>0</v>
      </c>
      <c r="G64" s="13" t="str">
        <f t="shared" si="2"/>
        <v>A</v>
      </c>
      <c r="H64" s="11">
        <f>VLOOKUP(B64,NI!C:P,10,FALSE)</f>
        <v>858000</v>
      </c>
      <c r="I64" s="11">
        <f>VLOOKUP(B64,EBITDA!B:O,10,FALSE)</f>
        <v>1472000</v>
      </c>
      <c r="J64" s="11">
        <f>VLOOKUP(B64,EQIT!B:O,10,FALSE)</f>
        <v>3531000</v>
      </c>
      <c r="K64" s="11">
        <f>VLOOKUP(B64,DEBT!B:O,10,FALSE)</f>
        <v>499000</v>
      </c>
      <c r="L64" s="11">
        <f>VLOOKUP(B64,REV!B:O,10,FALSE)</f>
        <v>4171000</v>
      </c>
      <c r="M64" s="11">
        <f>VLOOKUP(B64,RoA!B:O,10,FALSE)</f>
        <v>17.260000000000002</v>
      </c>
      <c r="N64" s="11">
        <f>VLOOKUP(B64,RoE!B:O,10,FALSE)</f>
        <v>27.35</v>
      </c>
      <c r="O64" s="11">
        <f>VLOOKUP(B64,ASSET!B:P,10,FALSE)</f>
        <v>5486000</v>
      </c>
      <c r="P64" s="11">
        <f>VLOOKUP(B64,MCAP!B:P,10,FALSE)</f>
        <v>22858069</v>
      </c>
      <c r="Q64" s="11">
        <f>VLOOKUP(B64,MB!B:O,10,FALSE)</f>
        <v>6.14</v>
      </c>
    </row>
    <row r="65" spans="1:17" x14ac:dyDescent="0.3">
      <c r="A65" s="20" t="s">
        <v>185</v>
      </c>
      <c r="B65" s="20">
        <v>912212</v>
      </c>
      <c r="C65" s="21">
        <f>VLOOKUP(B65,'[2]ESGC PORTFOLIO'!B:M,$C$2,FALSE)</f>
        <v>40.796926095487201</v>
      </c>
      <c r="D65" s="21" t="str">
        <f t="shared" si="0"/>
        <v>C</v>
      </c>
      <c r="E65" s="21">
        <f>VLOOKUP(B65,ESG!A:M,$E$2,FALSE)</f>
        <v>79.645800242922505</v>
      </c>
      <c r="F65" s="11" t="b">
        <f t="shared" si="1"/>
        <v>0</v>
      </c>
      <c r="G65" s="13" t="str">
        <f t="shared" si="2"/>
        <v>A</v>
      </c>
      <c r="H65" s="11">
        <f>VLOOKUP(B65,NI!C:P,10,FALSE)</f>
        <v>13831000</v>
      </c>
      <c r="I65" s="11">
        <f>VLOOKUP(B65,EBITDA!B:O,10,FALSE)</f>
        <v>20057000</v>
      </c>
      <c r="J65" s="11">
        <f>VLOOKUP(B65,EQIT!B:O,10,FALSE)</f>
        <v>74053000</v>
      </c>
      <c r="K65" s="11">
        <f>VLOOKUP(B65,DEBT!B:O,10,FALSE)</f>
        <v>18180000</v>
      </c>
      <c r="L65" s="11">
        <f>VLOOKUP(B65,REV!B:O,10,FALSE)</f>
        <v>71310000</v>
      </c>
      <c r="M65" s="11">
        <f>VLOOKUP(B65,RoA!B:O,10,FALSE)</f>
        <v>11.52</v>
      </c>
      <c r="N65" s="11">
        <f>VLOOKUP(B65,RoE!B:O,10,FALSE)</f>
        <v>19.920000000000002</v>
      </c>
      <c r="O65" s="11">
        <f>VLOOKUP(B65,ASSET!B:P,10,FALSE)</f>
        <v>128811000</v>
      </c>
      <c r="P65" s="11">
        <f>VLOOKUP(B65,MCAP!B:P,10,FALSE)</f>
        <v>258341319</v>
      </c>
      <c r="Q65" s="11">
        <f>VLOOKUP(B65,MB!B:O,10,FALSE)</f>
        <v>3.41</v>
      </c>
    </row>
    <row r="66" spans="1:17" x14ac:dyDescent="0.3">
      <c r="A66" s="20" t="s">
        <v>187</v>
      </c>
      <c r="B66" s="20">
        <v>902242</v>
      </c>
      <c r="C66" s="21">
        <f>VLOOKUP(B66,'[2]ESGC PORTFOLIO'!B:M,$C$2,FALSE)</f>
        <v>38.536185201065699</v>
      </c>
      <c r="D66" s="21" t="str">
        <f t="shared" si="0"/>
        <v>C</v>
      </c>
      <c r="E66" s="21">
        <f>VLOOKUP(B66,ESG!A:M,$E$2,FALSE)</f>
        <v>76.913134733341593</v>
      </c>
      <c r="F66" s="11" t="b">
        <f t="shared" si="1"/>
        <v>0</v>
      </c>
      <c r="G66" s="13" t="str">
        <f t="shared" si="2"/>
        <v>A</v>
      </c>
      <c r="H66" s="11">
        <f>VLOOKUP(B66,NI!C:P,10,FALSE)</f>
        <v>16593000</v>
      </c>
      <c r="I66" s="11">
        <f>VLOOKUP(B66,EBITDA!B:O,10,FALSE)</f>
        <v>34953000</v>
      </c>
      <c r="J66" s="11">
        <f>VLOOKUP(B66,EQIT!B:O,10,FALSE)</f>
        <v>200020000</v>
      </c>
      <c r="K66" s="11">
        <f>VLOOKUP(B66,DEBT!B:O,10,FALSE)</f>
        <v>534894000</v>
      </c>
      <c r="L66" s="11">
        <f>VLOOKUP(B66,REV!B:O,10,FALSE)</f>
        <v>104983000</v>
      </c>
      <c r="M66" s="11">
        <f>VLOOKUP(B66,RoA!B:O,10,FALSE)</f>
        <v>0.87</v>
      </c>
      <c r="N66" s="11">
        <f>VLOOKUP(B66,RoE!B:O,10,FALSE)</f>
        <v>8.4</v>
      </c>
      <c r="O66" s="11">
        <f>VLOOKUP(B66,ASSET!B:P,10,FALSE)</f>
        <v>2415689000</v>
      </c>
      <c r="P66" s="11">
        <f>VLOOKUP(B66,MCAP!B:P,10,FALSE)</f>
        <v>219657214</v>
      </c>
      <c r="Q66" s="11">
        <f>VLOOKUP(B66,MB!B:O,10,FALSE)</f>
        <v>0.99</v>
      </c>
    </row>
    <row r="67" spans="1:17" x14ac:dyDescent="0.3">
      <c r="A67" s="20" t="s">
        <v>191</v>
      </c>
      <c r="B67" s="20">
        <v>902354</v>
      </c>
      <c r="C67" s="21">
        <f>VLOOKUP(B67,'[2]ESGC PORTFOLIO'!B:M,$C$2,FALSE)</f>
        <v>47.922762978142103</v>
      </c>
      <c r="D67" s="21" t="str">
        <f t="shared" si="0"/>
        <v>C</v>
      </c>
      <c r="E67" s="21">
        <f>VLOOKUP(B67,ESG!A:M,$E$2,FALSE)</f>
        <v>85.845525956284106</v>
      </c>
      <c r="F67" s="11" t="b">
        <f t="shared" si="1"/>
        <v>0</v>
      </c>
      <c r="G67" s="13" t="str">
        <f t="shared" si="2"/>
        <v>A</v>
      </c>
      <c r="H67" s="11">
        <f>VLOOKUP(B67,NI!C:P,10,FALSE)</f>
        <v>2142000</v>
      </c>
      <c r="I67" s="11">
        <f>VLOOKUP(B67,EBITDA!B:O,10,FALSE)</f>
        <v>4091000</v>
      </c>
      <c r="J67" s="11">
        <f>VLOOKUP(B67,EQIT!B:O,10,FALSE)</f>
        <v>4856000</v>
      </c>
      <c r="K67" s="11">
        <f>VLOOKUP(B67,DEBT!B:O,10,FALSE)</f>
        <v>6339000</v>
      </c>
      <c r="L67" s="11">
        <f>VLOOKUP(B67,REV!B:O,10,FALSE)</f>
        <v>21152000</v>
      </c>
      <c r="M67" s="11">
        <f>VLOOKUP(B67,RoA!B:O,10,FALSE)</f>
        <v>11.99</v>
      </c>
      <c r="N67" s="11">
        <f>VLOOKUP(B67,RoE!B:O,10,FALSE)</f>
        <v>43.53</v>
      </c>
      <c r="O67" s="11">
        <f>VLOOKUP(B67,ASSET!B:P,10,FALSE)</f>
        <v>18919000</v>
      </c>
      <c r="P67" s="11">
        <f>VLOOKUP(B67,MCAP!B:P,10,FALSE)</f>
        <v>39778264</v>
      </c>
      <c r="Q67" s="11">
        <f>VLOOKUP(B67,MB!B:O,10,FALSE)</f>
        <v>7.59</v>
      </c>
    </row>
    <row r="68" spans="1:17" x14ac:dyDescent="0.3">
      <c r="A68" s="20" t="s">
        <v>215</v>
      </c>
      <c r="B68" s="20">
        <v>921910</v>
      </c>
      <c r="C68" s="21">
        <f>VLOOKUP(B68,'[2]ESGC PORTFOLIO'!B:M,$C$2,FALSE)</f>
        <v>40.560485748882201</v>
      </c>
      <c r="D68" s="21" t="str">
        <f t="shared" ref="D68:D131" si="3">IF(C68&gt;75,"A",IF(C68&gt;50,"B",IF(C68&gt;25,"C","D")))</f>
        <v>C</v>
      </c>
      <c r="E68" s="21">
        <f>VLOOKUP(B68,ESG!A:M,$E$2,FALSE)</f>
        <v>76.070466447259406</v>
      </c>
      <c r="F68" s="11" t="b">
        <f t="shared" ref="F68:F131" si="4">C68=E68</f>
        <v>0</v>
      </c>
      <c r="G68" s="13" t="str">
        <f t="shared" ref="G68:G131" si="5">IF(E68&gt;75,"A",IF(E68&gt;50,"B",IF(E68&gt;25,"C","D")))</f>
        <v>A</v>
      </c>
      <c r="H68" s="11">
        <f>VLOOKUP(B68,NI!C:P,10,FALSE)</f>
        <v>5585900</v>
      </c>
      <c r="I68" s="11">
        <f>VLOOKUP(B68,EBITDA!B:O,10,FALSE)</f>
        <v>10233300</v>
      </c>
      <c r="J68" s="11">
        <f>VLOOKUP(B68,EQIT!B:O,10,FALSE)</f>
        <v>16009700</v>
      </c>
      <c r="K68" s="11">
        <f>VLOOKUP(B68,DEBT!B:O,10,FALSE)</f>
        <v>14129800</v>
      </c>
      <c r="L68" s="11">
        <f>VLOOKUP(B68,REV!B:O,10,FALSE)</f>
        <v>28105700</v>
      </c>
      <c r="M68" s="11">
        <f>VLOOKUP(B68,RoA!B:O,10,FALSE)</f>
        <v>16.46</v>
      </c>
      <c r="N68" s="11">
        <f>VLOOKUP(B68,RoE!B:O,10,FALSE)</f>
        <v>35.69</v>
      </c>
      <c r="O68" s="11">
        <f>VLOOKUP(B68,ASSET!B:P,10,FALSE)</f>
        <v>36626300</v>
      </c>
      <c r="P68" s="11">
        <f>VLOOKUP(B68,MCAP!B:P,10,FALSE)</f>
        <v>96098512</v>
      </c>
      <c r="Q68" s="11">
        <f>VLOOKUP(B68,MB!B:O,10,FALSE)</f>
        <v>6.05</v>
      </c>
    </row>
    <row r="69" spans="1:17" x14ac:dyDescent="0.3">
      <c r="A69" s="20" t="s">
        <v>217</v>
      </c>
      <c r="B69" s="20">
        <v>906496</v>
      </c>
      <c r="C69" s="21">
        <f>VLOOKUP(B69,'[2]ESGC PORTFOLIO'!B:M,$C$2,FALSE)</f>
        <v>38.765401785714197</v>
      </c>
      <c r="D69" s="21" t="str">
        <f t="shared" si="3"/>
        <v>C</v>
      </c>
      <c r="E69" s="21">
        <f>VLOOKUP(B69,ESG!A:M,$E$2,FALSE)</f>
        <v>75.187053571428507</v>
      </c>
      <c r="F69" s="11" t="b">
        <f t="shared" si="4"/>
        <v>0</v>
      </c>
      <c r="G69" s="13" t="str">
        <f t="shared" si="5"/>
        <v>A</v>
      </c>
      <c r="H69" s="11">
        <f>VLOOKUP(B69,NI!C:P,10,FALSE)</f>
        <v>3467000</v>
      </c>
      <c r="I69" s="11">
        <f>VLOOKUP(B69,EBITDA!B:O,10,FALSE)</f>
        <v>5458000</v>
      </c>
      <c r="J69" s="11">
        <f>VLOOKUP(B69,EQIT!B:O,10,FALSE)</f>
        <v>18671000</v>
      </c>
      <c r="K69" s="11">
        <f>VLOOKUP(B69,DEBT!B:O,10,FALSE)</f>
        <v>10651000</v>
      </c>
      <c r="L69" s="11">
        <f>VLOOKUP(B69,REV!B:O,10,FALSE)</f>
        <v>16590000</v>
      </c>
      <c r="M69" s="11">
        <f>VLOOKUP(B69,RoA!B:O,10,FALSE)</f>
        <v>11.06</v>
      </c>
      <c r="N69" s="11">
        <f>VLOOKUP(B69,RoE!B:O,10,FALSE)</f>
        <v>19.38</v>
      </c>
      <c r="O69" s="11">
        <f>VLOOKUP(B69,ASSET!B:P,10,FALSE)</f>
        <v>34609000</v>
      </c>
      <c r="P69" s="11">
        <f>VLOOKUP(B69,MCAP!B:P,10,FALSE)</f>
        <v>58309044</v>
      </c>
      <c r="Q69" s="11">
        <f>VLOOKUP(B69,MB!B:O,10,FALSE)</f>
        <v>2.76</v>
      </c>
    </row>
    <row r="70" spans="1:17" x14ac:dyDescent="0.3">
      <c r="A70" s="20" t="s">
        <v>218</v>
      </c>
      <c r="B70" s="20">
        <v>905019</v>
      </c>
      <c r="C70" s="21">
        <f>VLOOKUP(B70,'[2]ESGC PORTFOLIO'!B:M,$C$2,FALSE)</f>
        <v>41.063556946650401</v>
      </c>
      <c r="D70" s="21" t="str">
        <f t="shared" si="3"/>
        <v>C</v>
      </c>
      <c r="E70" s="21">
        <f>VLOOKUP(B70,ESG!A:M,$E$2,FALSE)</f>
        <v>76.282958049145094</v>
      </c>
      <c r="F70" s="11" t="b">
        <f t="shared" si="4"/>
        <v>0</v>
      </c>
      <c r="G70" s="13" t="str">
        <f t="shared" si="5"/>
        <v>A</v>
      </c>
      <c r="H70" s="11">
        <f>VLOOKUP(B70,NI!C:P,10,FALSE)</f>
        <v>4404000</v>
      </c>
      <c r="I70" s="11">
        <f>VLOOKUP(B70,EBITDA!B:O,10,FALSE)</f>
        <v>12930000</v>
      </c>
      <c r="J70" s="11">
        <f>VLOOKUP(B70,EQIT!B:O,10,FALSE)</f>
        <v>49765000</v>
      </c>
      <c r="K70" s="11">
        <f>VLOOKUP(B70,DEBT!B:O,10,FALSE)</f>
        <v>25060000</v>
      </c>
      <c r="L70" s="11">
        <f>VLOOKUP(B70,REV!B:O,10,FALSE)</f>
        <v>44033000</v>
      </c>
      <c r="M70" s="11">
        <f>VLOOKUP(B70,RoA!B:O,10,FALSE)</f>
        <v>4.66</v>
      </c>
      <c r="N70" s="11">
        <f>VLOOKUP(B70,RoE!B:O,10,FALSE)</f>
        <v>8.57</v>
      </c>
      <c r="O70" s="11">
        <f>VLOOKUP(B70,ASSET!B:P,10,FALSE)</f>
        <v>105645000</v>
      </c>
      <c r="P70" s="11">
        <f>VLOOKUP(B70,MCAP!B:P,10,FALSE)</f>
        <v>146522712</v>
      </c>
      <c r="Q70" s="11">
        <f>VLOOKUP(B70,MB!B:O,10,FALSE)</f>
        <v>2.82</v>
      </c>
    </row>
    <row r="71" spans="1:17" x14ac:dyDescent="0.3">
      <c r="A71" s="20" t="s">
        <v>223</v>
      </c>
      <c r="B71" s="20">
        <v>719643</v>
      </c>
      <c r="C71" s="21">
        <f>VLOOKUP(B71,'[2]ESGC PORTFOLIO'!B:M,$C$2,FALSE)</f>
        <v>44.861898374762603</v>
      </c>
      <c r="D71" s="21" t="str">
        <f t="shared" si="3"/>
        <v>C</v>
      </c>
      <c r="E71" s="21">
        <f>VLOOKUP(B71,ESG!A:M,$E$2,FALSE)</f>
        <v>87.181423868169304</v>
      </c>
      <c r="F71" s="11" t="b">
        <f t="shared" si="4"/>
        <v>0</v>
      </c>
      <c r="G71" s="13" t="str">
        <f t="shared" si="5"/>
        <v>A</v>
      </c>
      <c r="H71" s="11">
        <f>VLOOKUP(B71,NI!C:P,10,FALSE)</f>
        <v>21863000</v>
      </c>
      <c r="I71" s="11">
        <f>VLOOKUP(B71,EBITDA!B:O,10,FALSE)</f>
        <v>31236000</v>
      </c>
      <c r="J71" s="11">
        <f>VLOOKUP(B71,EQIT!B:O,10,FALSE)</f>
        <v>78944000</v>
      </c>
      <c r="K71" s="11">
        <f>VLOOKUP(B71,DEBT!B:O,10,FALSE)</f>
        <v>15600000</v>
      </c>
      <c r="L71" s="11">
        <f>VLOOKUP(B71,REV!B:O,10,FALSE)</f>
        <v>77849000</v>
      </c>
      <c r="M71" s="11">
        <f>VLOOKUP(B71,RoA!B:O,10,FALSE)</f>
        <v>16.79</v>
      </c>
      <c r="N71" s="11">
        <f>VLOOKUP(B71,RoE!B:O,10,FALSE)</f>
        <v>30.09</v>
      </c>
      <c r="O71" s="11">
        <f>VLOOKUP(B71,ASSET!B:P,10,FALSE)</f>
        <v>142431000</v>
      </c>
      <c r="P71" s="11">
        <f>VLOOKUP(B71,MCAP!B:P,10,FALSE)</f>
        <v>311550480</v>
      </c>
      <c r="Q71" s="11">
        <f>VLOOKUP(B71,MB!B:O,10,FALSE)</f>
        <v>3.05</v>
      </c>
    </row>
    <row r="72" spans="1:17" x14ac:dyDescent="0.3">
      <c r="A72" s="20" t="s">
        <v>226</v>
      </c>
      <c r="B72" s="20" t="s">
        <v>368</v>
      </c>
      <c r="C72" s="21">
        <f>VLOOKUP(B72,'[2]ESGC PORTFOLIO'!B:M,$C$2,FALSE)</f>
        <v>42.353709059330598</v>
      </c>
      <c r="D72" s="21" t="str">
        <f t="shared" si="3"/>
        <v>C</v>
      </c>
      <c r="E72" s="21">
        <f>VLOOKUP(B72,ESG!A:M,$E$2,FALSE)</f>
        <v>79.668658428738695</v>
      </c>
      <c r="F72" s="11" t="b">
        <f t="shared" si="4"/>
        <v>0</v>
      </c>
      <c r="G72" s="13" t="str">
        <f t="shared" si="5"/>
        <v>A</v>
      </c>
      <c r="H72" s="11">
        <f>VLOOKUP(B72,NI!C:P,10,FALSE)</f>
        <v>3915000</v>
      </c>
      <c r="I72" s="11">
        <f>VLOOKUP(B72,EBITDA!B:O,10,FALSE)</f>
        <v>4486000</v>
      </c>
      <c r="J72" s="11">
        <f>VLOOKUP(B72,EQIT!B:O,10,FALSE)</f>
        <v>32373000</v>
      </c>
      <c r="K72" s="11">
        <f>VLOOKUP(B72,DEBT!B:O,10,FALSE)</f>
        <v>17121000</v>
      </c>
      <c r="L72" s="11">
        <f>VLOOKUP(B72,REV!B:O,10,FALSE)</f>
        <v>35299000</v>
      </c>
      <c r="M72" s="11">
        <f>VLOOKUP(B72,RoA!B:O,10,FALSE)</f>
        <v>6.18</v>
      </c>
      <c r="N72" s="11">
        <f>VLOOKUP(B72,RoE!B:O,10,FALSE)</f>
        <v>12.11</v>
      </c>
      <c r="O72" s="11">
        <f>VLOOKUP(B72,ASSET!B:P,10,FALSE)</f>
        <v>72557000</v>
      </c>
      <c r="P72" s="11">
        <f>VLOOKUP(B72,MCAP!B:P,10,FALSE)</f>
        <v>60200500</v>
      </c>
      <c r="Q72" s="11">
        <f>VLOOKUP(B72,MB!B:O,10,FALSE)</f>
        <v>1.78</v>
      </c>
    </row>
    <row r="73" spans="1:17" x14ac:dyDescent="0.3">
      <c r="A73" s="20" t="s">
        <v>235</v>
      </c>
      <c r="B73" s="20">
        <v>912160</v>
      </c>
      <c r="C73" s="21">
        <f>VLOOKUP(B73,'[2]ESGC PORTFOLIO'!B:M,$C$2,FALSE)</f>
        <v>40.3036792896253</v>
      </c>
      <c r="D73" s="21" t="str">
        <f t="shared" si="3"/>
        <v>C</v>
      </c>
      <c r="E73" s="21">
        <f>VLOOKUP(B73,ESG!A:M,$E$2,FALSE)</f>
        <v>77.365037760138094</v>
      </c>
      <c r="F73" s="11" t="b">
        <f t="shared" si="4"/>
        <v>0</v>
      </c>
      <c r="G73" s="13" t="str">
        <f t="shared" si="5"/>
        <v>A</v>
      </c>
      <c r="H73" s="11">
        <f>VLOOKUP(B73,NI!C:P,10,FALSE)</f>
        <v>-2462000</v>
      </c>
      <c r="I73" s="11">
        <f>VLOOKUP(B73,EBITDA!B:O,10,FALSE)</f>
        <v>-1920000</v>
      </c>
      <c r="J73" s="11">
        <f>VLOOKUP(B73,EQIT!B:O,10,FALSE)</f>
        <v>10141000</v>
      </c>
      <c r="K73" s="11">
        <f>VLOOKUP(B73,DEBT!B:O,10,FALSE)</f>
        <v>6751000</v>
      </c>
      <c r="L73" s="11">
        <f>VLOOKUP(B73,REV!B:O,10,FALSE)</f>
        <v>8322000</v>
      </c>
      <c r="M73" s="11">
        <f>VLOOKUP(B73,RoA!B:O,10,FALSE)</f>
        <v>-8.66</v>
      </c>
      <c r="N73" s="11">
        <f>VLOOKUP(B73,RoE!B:O,10,FALSE)</f>
        <v>-20.59</v>
      </c>
      <c r="O73" s="11">
        <f>VLOOKUP(B73,ASSET!B:P,10,FALSE)</f>
        <v>23157000</v>
      </c>
      <c r="P73" s="11">
        <f>VLOOKUP(B73,MCAP!B:P,10,FALSE)</f>
        <v>11346374</v>
      </c>
      <c r="Q73" s="11">
        <f>VLOOKUP(B73,MB!B:O,10,FALSE)</f>
        <v>1.36</v>
      </c>
    </row>
    <row r="74" spans="1:17" x14ac:dyDescent="0.3">
      <c r="A74" s="20" t="s">
        <v>246</v>
      </c>
      <c r="B74" s="20">
        <v>905102</v>
      </c>
      <c r="C74" s="21">
        <f>VLOOKUP(B74,'[2]ESGC PORTFOLIO'!B:M,$C$2,FALSE)</f>
        <v>48.046405396174798</v>
      </c>
      <c r="D74" s="21" t="str">
        <f t="shared" si="3"/>
        <v>C</v>
      </c>
      <c r="E74" s="21">
        <f>VLOOKUP(B74,ESG!A:M,$E$2,FALSE)</f>
        <v>77.658467358006305</v>
      </c>
      <c r="F74" s="11" t="b">
        <f t="shared" si="4"/>
        <v>0</v>
      </c>
      <c r="G74" s="13" t="str">
        <f t="shared" si="5"/>
        <v>A</v>
      </c>
      <c r="H74" s="11">
        <f>VLOOKUP(B74,NI!C:P,10,FALSE)</f>
        <v>5724000</v>
      </c>
      <c r="I74" s="11">
        <f>VLOOKUP(B74,EBITDA!B:O,10,FALSE)</f>
        <v>14857000</v>
      </c>
      <c r="J74" s="11">
        <f>VLOOKUP(B74,EQIT!B:O,10,FALSE)</f>
        <v>43126000</v>
      </c>
      <c r="K74" s="11">
        <f>VLOOKUP(B74,DEBT!B:O,10,FALSE)</f>
        <v>6939000</v>
      </c>
      <c r="L74" s="11">
        <f>VLOOKUP(B74,REV!B:O,10,FALSE)</f>
        <v>24561000</v>
      </c>
      <c r="M74" s="11">
        <f>VLOOKUP(B74,RoA!B:O,10,FALSE)</f>
        <v>8.7899999999999991</v>
      </c>
      <c r="N74" s="11">
        <f>VLOOKUP(B74,RoE!B:O,10,FALSE)</f>
        <v>13.77</v>
      </c>
      <c r="O74" s="11">
        <f>VLOOKUP(B74,ASSET!B:P,10,FALSE)</f>
        <v>69443000</v>
      </c>
      <c r="P74" s="11">
        <f>VLOOKUP(B74,MCAP!B:P,10,FALSE)</f>
        <v>75698733</v>
      </c>
      <c r="Q74" s="11">
        <f>VLOOKUP(B74,MB!B:O,10,FALSE)</f>
        <v>1.71</v>
      </c>
    </row>
    <row r="75" spans="1:17" x14ac:dyDescent="0.3">
      <c r="A75" s="20" t="s">
        <v>248</v>
      </c>
      <c r="B75" s="20">
        <v>719618</v>
      </c>
      <c r="C75" s="21">
        <f>VLOOKUP(B75,'[2]ESGC PORTFOLIO'!B:M,$C$2,FALSE)</f>
        <v>40.523966500356302</v>
      </c>
      <c r="D75" s="21" t="str">
        <f t="shared" si="3"/>
        <v>C</v>
      </c>
      <c r="E75" s="21">
        <f>VLOOKUP(B75,ESG!A:M,$E$2,FALSE)</f>
        <v>78.874019957234495</v>
      </c>
      <c r="F75" s="11" t="b">
        <f t="shared" si="4"/>
        <v>0</v>
      </c>
      <c r="G75" s="13" t="str">
        <f t="shared" si="5"/>
        <v>A</v>
      </c>
      <c r="H75" s="11">
        <f>VLOOKUP(B75,NI!C:P,10,FALSE)</f>
        <v>11037000</v>
      </c>
      <c r="I75" s="11">
        <f>VLOOKUP(B75,EBITDA!B:O,10,FALSE)</f>
        <v>17626000</v>
      </c>
      <c r="J75" s="11">
        <f>VLOOKUP(B75,EQIT!B:O,10,FALSE)</f>
        <v>44648000</v>
      </c>
      <c r="K75" s="11">
        <f>VLOOKUP(B75,DEBT!B:O,10,FALSE)</f>
        <v>18494000</v>
      </c>
      <c r="L75" s="11">
        <f>VLOOKUP(B75,REV!B:O,10,FALSE)</f>
        <v>37180000</v>
      </c>
      <c r="M75" s="11">
        <f>VLOOKUP(B75,RoA!B:O,10,FALSE)</f>
        <v>14.55</v>
      </c>
      <c r="N75" s="11">
        <f>VLOOKUP(B75,RoE!B:O,10,FALSE)</f>
        <v>24.99</v>
      </c>
      <c r="O75" s="11">
        <f>VLOOKUP(B75,ASSET!B:P,10,FALSE)</f>
        <v>81046000</v>
      </c>
      <c r="P75" s="11">
        <f>VLOOKUP(B75,MCAP!B:P,10,FALSE)</f>
        <v>177755960</v>
      </c>
      <c r="Q75" s="11">
        <f>VLOOKUP(B75,MB!B:O,10,FALSE)</f>
        <v>3.32</v>
      </c>
    </row>
    <row r="76" spans="1:17" x14ac:dyDescent="0.3">
      <c r="A76" s="20" t="s">
        <v>254</v>
      </c>
      <c r="B76" s="20">
        <v>905677</v>
      </c>
      <c r="C76" s="21">
        <f>VLOOKUP(B76,'[2]ESGC PORTFOLIO'!B:M,$C$2,FALSE)</f>
        <v>42.055667073484102</v>
      </c>
      <c r="D76" s="21" t="str">
        <f t="shared" si="3"/>
        <v>C</v>
      </c>
      <c r="E76" s="21">
        <f>VLOOKUP(B76,ESG!A:M,$E$2,FALSE)</f>
        <v>83.069667480301405</v>
      </c>
      <c r="F76" s="11" t="b">
        <f t="shared" si="4"/>
        <v>0</v>
      </c>
      <c r="G76" s="13" t="str">
        <f t="shared" si="5"/>
        <v>A</v>
      </c>
      <c r="H76" s="11">
        <f>VLOOKUP(B76,NI!C:P,10,FALSE)</f>
        <v>6732000</v>
      </c>
      <c r="I76" s="11">
        <f>VLOOKUP(B76,EBITDA!B:O,10,FALSE)</f>
        <v>12567000</v>
      </c>
      <c r="J76" s="11">
        <f>VLOOKUP(B76,EQIT!B:O,10,FALSE)</f>
        <v>24238000</v>
      </c>
      <c r="K76" s="11">
        <f>VLOOKUP(B76,DEBT!B:O,10,FALSE)</f>
        <v>29639000</v>
      </c>
      <c r="L76" s="11">
        <f>VLOOKUP(B76,REV!B:O,10,FALSE)</f>
        <v>66415000</v>
      </c>
      <c r="M76" s="11">
        <f>VLOOKUP(B76,RoA!B:O,10,FALSE)</f>
        <v>9.73</v>
      </c>
      <c r="N76" s="11">
        <f>VLOOKUP(B76,RoE!B:O,10,FALSE)</f>
        <v>28.96</v>
      </c>
      <c r="O76" s="11">
        <f>VLOOKUP(B76,ASSET!B:P,10,FALSE)</f>
        <v>77478000</v>
      </c>
      <c r="P76" s="11">
        <f>VLOOKUP(B76,MCAP!B:P,10,FALSE)</f>
        <v>126815260</v>
      </c>
      <c r="Q76" s="11">
        <f>VLOOKUP(B76,MB!B:O,10,FALSE)</f>
        <v>5.2</v>
      </c>
    </row>
    <row r="77" spans="1:17" x14ac:dyDescent="0.3">
      <c r="A77" s="20" t="s">
        <v>259</v>
      </c>
      <c r="B77" s="20">
        <v>944175</v>
      </c>
      <c r="C77" s="21">
        <f>VLOOKUP(B77,'[2]ESGC PORTFOLIO'!B:M,$C$2,FALSE)</f>
        <v>41.292564037941602</v>
      </c>
      <c r="D77" s="21" t="str">
        <f t="shared" si="3"/>
        <v>C</v>
      </c>
      <c r="E77" s="21">
        <f>VLOOKUP(B77,ESG!A:M,$E$2,FALSE)</f>
        <v>75.101051642762201</v>
      </c>
      <c r="F77" s="11" t="b">
        <f t="shared" si="4"/>
        <v>0</v>
      </c>
      <c r="G77" s="13" t="str">
        <f t="shared" si="5"/>
        <v>A</v>
      </c>
      <c r="H77" s="11">
        <f>VLOOKUP(B77,NI!C:P,10,FALSE)</f>
        <v>3953000</v>
      </c>
      <c r="I77" s="11">
        <f>VLOOKUP(B77,EBITDA!B:O,10,FALSE)</f>
        <v>6630000</v>
      </c>
      <c r="J77" s="11">
        <f>VLOOKUP(B77,EQIT!B:O,10,FALSE)</f>
        <v>38467000</v>
      </c>
      <c r="K77" s="11">
        <f>VLOOKUP(B77,DEBT!B:O,10,FALSE)</f>
        <v>46105000</v>
      </c>
      <c r="L77" s="11">
        <f>VLOOKUP(B77,REV!B:O,10,FALSE)</f>
        <v>16888000</v>
      </c>
      <c r="M77" s="11">
        <f>VLOOKUP(B77,RoA!B:O,10,FALSE)</f>
        <v>1.45</v>
      </c>
      <c r="N77" s="11">
        <f>VLOOKUP(B77,RoE!B:O,10,FALSE)</f>
        <v>10.72</v>
      </c>
      <c r="O77" s="11">
        <f>VLOOKUP(B77,ASSET!B:P,10,FALSE)</f>
        <v>320296000</v>
      </c>
      <c r="P77" s="11">
        <f>VLOOKUP(B77,MCAP!B:P,10,FALSE)</f>
        <v>41350140</v>
      </c>
      <c r="Q77" s="11">
        <f>VLOOKUP(B77,MB!B:O,10,FALSE)</f>
        <v>1.02</v>
      </c>
    </row>
    <row r="78" spans="1:17" x14ac:dyDescent="0.3">
      <c r="A78" s="20" t="s">
        <v>266</v>
      </c>
      <c r="B78" s="20" t="s">
        <v>370</v>
      </c>
      <c r="C78" s="21">
        <f>VLOOKUP(B78,'[2]ESGC PORTFOLIO'!B:M,$C$2,FALSE)</f>
        <v>41.693534198185397</v>
      </c>
      <c r="D78" s="21" t="str">
        <f t="shared" si="3"/>
        <v>C</v>
      </c>
      <c r="E78" s="21">
        <f>VLOOKUP(B78,ESG!A:M,$E$2,FALSE)</f>
        <v>78.089055151337703</v>
      </c>
      <c r="F78" s="11" t="b">
        <f t="shared" si="4"/>
        <v>0</v>
      </c>
      <c r="G78" s="13" t="str">
        <f t="shared" si="5"/>
        <v>A</v>
      </c>
      <c r="H78" s="11">
        <f>VLOOKUP(B78,NI!C:P,10,FALSE)</f>
        <v>-675000</v>
      </c>
      <c r="I78" s="11">
        <f>VLOOKUP(B78,EBITDA!B:O,10,FALSE)</f>
        <v>146000</v>
      </c>
      <c r="J78" s="11">
        <f>VLOOKUP(B78,EQIT!B:O,10,FALSE)</f>
        <v>24934000</v>
      </c>
      <c r="K78" s="11">
        <f>VLOOKUP(B78,DEBT!B:O,10,FALSE)</f>
        <v>37422000</v>
      </c>
      <c r="L78" s="11">
        <f>VLOOKUP(B78,REV!B:O,10,FALSE)</f>
        <v>41660000</v>
      </c>
      <c r="M78" s="11">
        <f>VLOOKUP(B78,RoA!B:O,10,FALSE)</f>
        <v>0.03</v>
      </c>
      <c r="N78" s="11">
        <f>VLOOKUP(B78,RoE!B:O,10,FALSE)</f>
        <v>-2.59</v>
      </c>
      <c r="O78" s="11">
        <f>VLOOKUP(B78,ASSET!B:P,10,FALSE)</f>
        <v>731781000</v>
      </c>
      <c r="P78" s="11">
        <f>VLOOKUP(B78,MCAP!B:P,10,FALSE)</f>
        <v>42702955</v>
      </c>
      <c r="Q78" s="11">
        <f>VLOOKUP(B78,MB!B:O,10,FALSE)</f>
        <v>1.45</v>
      </c>
    </row>
    <row r="79" spans="1:17" x14ac:dyDescent="0.3">
      <c r="A79" s="20" t="s">
        <v>294</v>
      </c>
      <c r="B79" s="20">
        <v>326143</v>
      </c>
      <c r="C79" s="21">
        <f>VLOOKUP(B79,'[2]ESGC PORTFOLIO'!B:M,$C$2,FALSE)</f>
        <v>47.308504624871503</v>
      </c>
      <c r="D79" s="21" t="str">
        <f t="shared" si="3"/>
        <v>C</v>
      </c>
      <c r="E79" s="21">
        <f>VLOOKUP(B79,ESG!A:M,$E$2,FALSE)</f>
        <v>87.474152106885896</v>
      </c>
      <c r="F79" s="11" t="b">
        <f t="shared" si="4"/>
        <v>0</v>
      </c>
      <c r="G79" s="13" t="str">
        <f t="shared" si="5"/>
        <v>A</v>
      </c>
      <c r="H79" s="11">
        <f>VLOOKUP(B79,NI!C:P,10,FALSE)</f>
        <v>8300</v>
      </c>
      <c r="I79" s="11">
        <f>VLOOKUP(B79,EBITDA!B:O,10,FALSE)</f>
        <v>202400</v>
      </c>
      <c r="J79" s="11">
        <f>VLOOKUP(B79,EQIT!B:O,10,FALSE)</f>
        <v>4480200</v>
      </c>
      <c r="K79" s="11">
        <f>VLOOKUP(B79,DEBT!B:O,10,FALSE)</f>
        <v>1348200</v>
      </c>
      <c r="L79" s="11">
        <f>VLOOKUP(B79,REV!B:O,10,FALSE)</f>
        <v>14892200</v>
      </c>
      <c r="M79" s="11">
        <f>VLOOKUP(B79,RoA!B:O,10,FALSE)</f>
        <v>0.28000000000000003</v>
      </c>
      <c r="N79" s="11">
        <f>VLOOKUP(B79,RoE!B:O,10,FALSE)</f>
        <v>0.17</v>
      </c>
      <c r="O79" s="11">
        <f>VLOOKUP(B79,ASSET!B:P,10,FALSE)</f>
        <v>10549700</v>
      </c>
      <c r="P79" s="11">
        <f>VLOOKUP(B79,MCAP!B:P,10,FALSE)</f>
        <v>59043348</v>
      </c>
      <c r="Q79" s="11">
        <f>VLOOKUP(B79,MB!B:O,10,FALSE)</f>
        <v>12.77</v>
      </c>
    </row>
    <row r="80" spans="1:17" x14ac:dyDescent="0.3">
      <c r="A80" s="20" t="s">
        <v>298</v>
      </c>
      <c r="B80" s="20">
        <v>541900</v>
      </c>
      <c r="C80" s="21">
        <f>VLOOKUP(B80,'[2]ESGC PORTFOLIO'!B:M,$C$2,FALSE)</f>
        <v>47.112643665359897</v>
      </c>
      <c r="D80" s="21" t="str">
        <f t="shared" si="3"/>
        <v>C</v>
      </c>
      <c r="E80" s="21">
        <f>VLOOKUP(B80,ESG!A:M,$E$2,FALSE)</f>
        <v>88.573113417676396</v>
      </c>
      <c r="F80" s="11" t="b">
        <f t="shared" si="4"/>
        <v>0</v>
      </c>
      <c r="G80" s="13" t="str">
        <f t="shared" si="5"/>
        <v>A</v>
      </c>
      <c r="H80" s="11">
        <f>VLOOKUP(B80,NI!C:P,10,FALSE)</f>
        <v>765000</v>
      </c>
      <c r="I80" s="11">
        <f>VLOOKUP(B80,EBITDA!B:O,10,FALSE)</f>
        <v>1800000</v>
      </c>
      <c r="J80" s="11">
        <f>VLOOKUP(B80,EQIT!B:O,10,FALSE)</f>
        <v>5421000</v>
      </c>
      <c r="K80" s="11">
        <f>VLOOKUP(B80,DEBT!B:O,10,FALSE)</f>
        <v>3091000</v>
      </c>
      <c r="L80" s="11">
        <f>VLOOKUP(B80,REV!B:O,10,FALSE)</f>
        <v>6906000</v>
      </c>
      <c r="M80" s="11">
        <f>VLOOKUP(B80,RoA!B:O,10,FALSE)</f>
        <v>6.24</v>
      </c>
      <c r="N80" s="11">
        <f>VLOOKUP(B80,RoE!B:O,10,FALSE)</f>
        <v>14.55</v>
      </c>
      <c r="O80" s="11">
        <f>VLOOKUP(B80,ASSET!B:P,10,FALSE)</f>
        <v>14379000</v>
      </c>
      <c r="P80" s="11">
        <f>VLOOKUP(B80,MCAP!B:P,10,FALSE)</f>
        <v>16458840</v>
      </c>
      <c r="Q80" s="11">
        <f>VLOOKUP(B80,MB!B:O,10,FALSE)</f>
        <v>3.03</v>
      </c>
    </row>
    <row r="81" spans="1:17" x14ac:dyDescent="0.3">
      <c r="A81" s="20" t="s">
        <v>316</v>
      </c>
      <c r="B81" s="20">
        <v>702635</v>
      </c>
      <c r="C81" s="21">
        <f>VLOOKUP(B81,'[2]ESGC PORTFOLIO'!B:M,$C$2,FALSE)</f>
        <v>41.271921139046903</v>
      </c>
      <c r="D81" s="21" t="str">
        <f t="shared" si="3"/>
        <v>C</v>
      </c>
      <c r="E81" s="21">
        <f>VLOOKUP(B81,ESG!A:M,$E$2,FALSE)</f>
        <v>76.446281302484095</v>
      </c>
      <c r="F81" s="11" t="b">
        <f t="shared" si="4"/>
        <v>0</v>
      </c>
      <c r="G81" s="13" t="str">
        <f t="shared" si="5"/>
        <v>A</v>
      </c>
      <c r="H81" s="11">
        <f>VLOOKUP(B81,NI!C:P,10,FALSE)</f>
        <v>5625000</v>
      </c>
      <c r="I81" s="11">
        <f>VLOOKUP(B81,EBITDA!B:O,10,FALSE)</f>
        <v>10998000</v>
      </c>
      <c r="J81" s="11">
        <f>VLOOKUP(B81,EQIT!B:O,10,FALSE)</f>
        <v>32095000</v>
      </c>
      <c r="K81" s="11">
        <f>VLOOKUP(B81,DEBT!B:O,10,FALSE)</f>
        <v>16860000</v>
      </c>
      <c r="L81" s="11">
        <f>VLOOKUP(B81,REV!B:O,10,FALSE)</f>
        <v>122489000</v>
      </c>
      <c r="M81" s="11">
        <f>VLOOKUP(B81,RoA!B:O,10,FALSE)</f>
        <v>7.5</v>
      </c>
      <c r="N81" s="11">
        <f>VLOOKUP(B81,RoE!B:O,10,FALSE)</f>
        <v>17.93</v>
      </c>
      <c r="O81" s="11">
        <f>VLOOKUP(B81,ASSET!B:P,10,FALSE)</f>
        <v>81452000</v>
      </c>
      <c r="P81" s="11">
        <f>VLOOKUP(B81,MCAP!B:P,10,FALSE)</f>
        <v>74396400</v>
      </c>
      <c r="Q81" s="11">
        <f>VLOOKUP(B81,MB!B:O,10,FALSE)</f>
        <v>2.2400000000000002</v>
      </c>
    </row>
    <row r="82" spans="1:17" x14ac:dyDescent="0.3">
      <c r="A82" s="20" t="s">
        <v>321</v>
      </c>
      <c r="B82" s="20">
        <v>945384</v>
      </c>
      <c r="C82" s="21">
        <f>VLOOKUP(B82,'[2]ESGC PORTFOLIO'!B:M,$C$2,FALSE)</f>
        <v>41.091368660868902</v>
      </c>
      <c r="D82" s="21" t="str">
        <f t="shared" si="3"/>
        <v>C</v>
      </c>
      <c r="E82" s="21">
        <f>VLOOKUP(B82,ESG!A:M,$E$2,FALSE)</f>
        <v>80.150216996534695</v>
      </c>
      <c r="F82" s="11" t="b">
        <f t="shared" si="4"/>
        <v>0</v>
      </c>
      <c r="G82" s="13" t="str">
        <f t="shared" si="5"/>
        <v>A</v>
      </c>
      <c r="H82" s="11">
        <f>VLOOKUP(B82,NI!C:P,10,FALSE)</f>
        <v>11497000</v>
      </c>
      <c r="I82" s="11">
        <f>VLOOKUP(B82,EBITDA!B:O,10,FALSE)</f>
        <v>48408000</v>
      </c>
      <c r="J82" s="11">
        <f>VLOOKUP(B82,EQIT!B:O,10,FALSE)</f>
        <v>38836000</v>
      </c>
      <c r="K82" s="11">
        <f>VLOOKUP(B82,DEBT!B:O,10,FALSE)</f>
        <v>93591000</v>
      </c>
      <c r="L82" s="11">
        <f>VLOOKUP(B82,REV!B:O,10,FALSE)</f>
        <v>120550000</v>
      </c>
      <c r="M82" s="11">
        <f>VLOOKUP(B82,RoA!B:O,10,FALSE)</f>
        <v>5.3</v>
      </c>
      <c r="N82" s="11">
        <f>VLOOKUP(B82,RoE!B:O,10,FALSE)</f>
        <v>31.94</v>
      </c>
      <c r="O82" s="11">
        <f>VLOOKUP(B82,ASSET!B:P,10,FALSE)</f>
        <v>274098000</v>
      </c>
      <c r="P82" s="11">
        <f>VLOOKUP(B82,MCAP!B:P,10,FALSE)</f>
        <v>140638686</v>
      </c>
      <c r="Q82" s="11">
        <f>VLOOKUP(B82,MB!B:O,10,FALSE)</f>
        <v>3.52</v>
      </c>
    </row>
    <row r="83" spans="1:17" x14ac:dyDescent="0.3">
      <c r="A83" s="20" t="s">
        <v>329</v>
      </c>
      <c r="B83" s="20">
        <v>916548</v>
      </c>
      <c r="C83" s="21">
        <f>VLOOKUP(B83,'[2]ESGC PORTFOLIO'!B:M,$C$2,FALSE)</f>
        <v>38.651117045473697</v>
      </c>
      <c r="D83" s="21" t="str">
        <f t="shared" si="3"/>
        <v>C</v>
      </c>
      <c r="E83" s="21">
        <f>VLOOKUP(B83,ESG!A:M,$E$2,FALSE)</f>
        <v>76.482561959799796</v>
      </c>
      <c r="F83" s="11" t="b">
        <f t="shared" si="4"/>
        <v>0</v>
      </c>
      <c r="G83" s="13" t="str">
        <f t="shared" si="5"/>
        <v>A</v>
      </c>
      <c r="H83" s="11">
        <f>VLOOKUP(B83,NI!C:P,10,FALSE)</f>
        <v>16022000</v>
      </c>
      <c r="I83" s="11">
        <f>VLOOKUP(B83,EBITDA!B:O,10,FALSE)</f>
        <v>35861000</v>
      </c>
      <c r="J83" s="11">
        <f>VLOOKUP(B83,EQIT!B:O,10,FALSE)</f>
        <v>76255000</v>
      </c>
      <c r="K83" s="11">
        <f>VLOOKUP(B83,DEBT!B:O,10,FALSE)</f>
        <v>56641000</v>
      </c>
      <c r="L83" s="11">
        <f>VLOOKUP(B83,REV!B:O,10,FALSE)</f>
        <v>476294000</v>
      </c>
      <c r="M83" s="11">
        <f>VLOOKUP(B83,RoA!B:O,10,FALSE)</f>
        <v>8.6</v>
      </c>
      <c r="N83" s="11">
        <f>VLOOKUP(B83,RoE!B:O,10,FALSE)</f>
        <v>21</v>
      </c>
      <c r="O83" s="11">
        <f>VLOOKUP(B83,ASSET!B:P,10,FALSE)</f>
        <v>204751000</v>
      </c>
      <c r="P83" s="11">
        <f>VLOOKUP(B83,MCAP!B:P,10,FALSE)</f>
        <v>254404770</v>
      </c>
      <c r="Q83" s="11">
        <f>VLOOKUP(B83,MB!B:O,10,FALSE)</f>
        <v>3.24</v>
      </c>
    </row>
    <row r="84" spans="1:17" x14ac:dyDescent="0.3">
      <c r="A84" s="20" t="s">
        <v>330</v>
      </c>
      <c r="B84" s="20">
        <v>921964</v>
      </c>
      <c r="C84" s="21">
        <f>VLOOKUP(B84,'[2]ESGC PORTFOLIO'!B:M,$C$2,FALSE)</f>
        <v>40.3409323770491</v>
      </c>
      <c r="D84" s="21" t="str">
        <f t="shared" si="3"/>
        <v>C</v>
      </c>
      <c r="E84" s="21">
        <f>VLOOKUP(B84,ESG!A:M,$E$2,FALSE)</f>
        <v>80.214575034472105</v>
      </c>
      <c r="F84" s="11" t="b">
        <f t="shared" si="4"/>
        <v>0</v>
      </c>
      <c r="G84" s="13" t="str">
        <f t="shared" si="5"/>
        <v>A</v>
      </c>
      <c r="H84" s="11">
        <f>VLOOKUP(B84,NI!C:P,10,FALSE)</f>
        <v>6136000</v>
      </c>
      <c r="I84" s="11">
        <f>VLOOKUP(B84,EBITDA!B:O,10,FALSE)</f>
        <v>11473000</v>
      </c>
      <c r="J84" s="11">
        <f>VLOOKUP(B84,EQIT!B:O,10,FALSE)</f>
        <v>45429000</v>
      </c>
      <c r="K84" s="11">
        <f>VLOOKUP(B84,DEBT!B:O,10,FALSE)</f>
        <v>14562000</v>
      </c>
      <c r="L84" s="11">
        <f>VLOOKUP(B84,REV!B:O,10,FALSE)</f>
        <v>45041000</v>
      </c>
      <c r="M84" s="11">
        <f>VLOOKUP(B84,RoA!B:O,10,FALSE)</f>
        <v>8.15</v>
      </c>
      <c r="N84" s="11">
        <f>VLOOKUP(B84,RoE!B:O,10,FALSE)</f>
        <v>14.41</v>
      </c>
      <c r="O84" s="11">
        <f>VLOOKUP(B84,ASSET!B:P,10,FALSE)</f>
        <v>81241000</v>
      </c>
      <c r="P84" s="11">
        <f>VLOOKUP(B84,MCAP!B:P,10,FALSE)</f>
        <v>137520000</v>
      </c>
      <c r="Q84" s="11">
        <f>VLOOKUP(B84,MB!B:O,10,FALSE)</f>
        <v>2.56</v>
      </c>
    </row>
    <row r="85" spans="1:17" x14ac:dyDescent="0.3">
      <c r="A85" s="20" t="s">
        <v>337</v>
      </c>
      <c r="B85" s="20">
        <v>905818</v>
      </c>
      <c r="C85" s="21">
        <f>VLOOKUP(B85,'[2]ESGC PORTFOLIO'!B:M,$C$2,FALSE)</f>
        <v>44.554633436108197</v>
      </c>
      <c r="D85" s="21" t="str">
        <f t="shared" si="3"/>
        <v>C</v>
      </c>
      <c r="E85" s="21">
        <f>VLOOKUP(B85,ESG!A:M,$E$2,FALSE)</f>
        <v>82.442600205549795</v>
      </c>
      <c r="F85" s="11" t="b">
        <f t="shared" si="4"/>
        <v>0</v>
      </c>
      <c r="G85" s="13" t="str">
        <f t="shared" si="5"/>
        <v>A</v>
      </c>
      <c r="H85" s="11">
        <f>VLOOKUP(B85,NI!C:P,10,FALSE)</f>
        <v>540000</v>
      </c>
      <c r="I85" s="11">
        <f>VLOOKUP(B85,EBITDA!B:O,10,FALSE)</f>
        <v>1277000</v>
      </c>
      <c r="J85" s="11">
        <f>VLOOKUP(B85,EQIT!B:O,10,FALSE)</f>
        <v>6781000</v>
      </c>
      <c r="K85" s="11">
        <f>VLOOKUP(B85,DEBT!B:O,10,FALSE)</f>
        <v>5409000</v>
      </c>
      <c r="L85" s="11">
        <f>VLOOKUP(B85,REV!B:O,10,FALSE)</f>
        <v>8529000</v>
      </c>
      <c r="M85" s="11">
        <f>VLOOKUP(B85,RoA!B:O,10,FALSE)</f>
        <v>6.03</v>
      </c>
      <c r="N85" s="11">
        <f>VLOOKUP(B85,RoE!B:O,10,FALSE)</f>
        <v>9.9499999999999993</v>
      </c>
      <c r="O85" s="11">
        <f>VLOOKUP(B85,ASSET!B:P,10,FALSE)</f>
        <v>14457000</v>
      </c>
      <c r="P85" s="11">
        <f>VLOOKUP(B85,MCAP!B:P,10,FALSE)</f>
        <v>18422624</v>
      </c>
      <c r="Q85" s="11">
        <f>VLOOKUP(B85,MB!B:O,10,FALSE)</f>
        <v>2.4700000000000002</v>
      </c>
    </row>
    <row r="86" spans="1:17" x14ac:dyDescent="0.3">
      <c r="A86" s="20" t="s">
        <v>343</v>
      </c>
      <c r="B86" s="20">
        <v>905284</v>
      </c>
      <c r="C86" s="21">
        <f>VLOOKUP(B86,'[2]ESGC PORTFOLIO'!B:M,$C$2,FALSE)</f>
        <v>45.5919569672131</v>
      </c>
      <c r="D86" s="21" t="str">
        <f t="shared" si="3"/>
        <v>C</v>
      </c>
      <c r="E86" s="21">
        <f>VLOOKUP(B86,ESG!A:M,$E$2,FALSE)</f>
        <v>78.220950971463196</v>
      </c>
      <c r="F86" s="11" t="b">
        <f t="shared" si="4"/>
        <v>0</v>
      </c>
      <c r="G86" s="13" t="str">
        <f t="shared" si="5"/>
        <v>A</v>
      </c>
      <c r="H86" s="11">
        <f>VLOOKUP(B86,NI!C:P,10,FALSE)</f>
        <v>1135000</v>
      </c>
      <c r="I86" s="11">
        <f>VLOOKUP(B86,EBITDA!B:O,10,FALSE)</f>
        <v>3319000</v>
      </c>
      <c r="J86" s="11">
        <f>VLOOKUP(B86,EQIT!B:O,10,FALSE)</f>
        <v>12300000</v>
      </c>
      <c r="K86" s="11">
        <f>VLOOKUP(B86,DEBT!B:O,10,FALSE)</f>
        <v>8021000</v>
      </c>
      <c r="L86" s="11">
        <f>VLOOKUP(B86,REV!B:O,10,FALSE)</f>
        <v>21435000</v>
      </c>
      <c r="M86" s="11">
        <f>VLOOKUP(B86,RoA!B:O,10,FALSE)</f>
        <v>5.46</v>
      </c>
      <c r="N86" s="11">
        <f>VLOOKUP(B86,RoE!B:O,10,FALSE)</f>
        <v>9.5299999999999994</v>
      </c>
      <c r="O86" s="11">
        <f>VLOOKUP(B86,ASSET!B:P,10,FALSE)</f>
        <v>28668000</v>
      </c>
      <c r="P86" s="11">
        <f>VLOOKUP(B86,MCAP!B:P,10,FALSE)</f>
        <v>14461854</v>
      </c>
      <c r="Q86" s="11">
        <f>VLOOKUP(B86,MB!B:O,10,FALSE)</f>
        <v>1.02</v>
      </c>
    </row>
    <row r="87" spans="1:17" x14ac:dyDescent="0.3">
      <c r="A87" s="20" t="s">
        <v>346</v>
      </c>
      <c r="B87" s="20" t="s">
        <v>375</v>
      </c>
      <c r="C87" s="21">
        <f>VLOOKUP(B87,'[2]ESGC PORTFOLIO'!B:M,$C$2,FALSE)</f>
        <v>48.3081392029233</v>
      </c>
      <c r="D87" s="21" t="str">
        <f t="shared" si="3"/>
        <v>C</v>
      </c>
      <c r="E87" s="21">
        <f>VLOOKUP(B87,ESG!A:M,$E$2,FALSE)</f>
        <v>75.187706977275298</v>
      </c>
      <c r="F87" s="11" t="b">
        <f t="shared" si="4"/>
        <v>0</v>
      </c>
      <c r="G87" s="13" t="str">
        <f t="shared" si="5"/>
        <v>A</v>
      </c>
      <c r="H87" s="11">
        <f>VLOOKUP(B87,NI!C:P,10,FALSE)</f>
        <v>761000</v>
      </c>
      <c r="I87" s="11">
        <f>VLOOKUP(B87,EBITDA!B:O,10,FALSE)</f>
        <v>1409700</v>
      </c>
      <c r="J87" s="11">
        <f>VLOOKUP(B87,EQIT!B:O,10,FALSE)</f>
        <v>6297300</v>
      </c>
      <c r="K87" s="11">
        <f>VLOOKUP(B87,DEBT!B:O,10,FALSE)</f>
        <v>1672800</v>
      </c>
      <c r="L87" s="11">
        <f>VLOOKUP(B87,REV!B:O,10,FALSE)</f>
        <v>4623400</v>
      </c>
      <c r="M87" s="11">
        <f>VLOOKUP(B87,RoA!B:O,10,FALSE)</f>
        <v>8.68</v>
      </c>
      <c r="N87" s="11">
        <f>VLOOKUP(B87,RoE!B:O,10,FALSE)</f>
        <v>12.52</v>
      </c>
      <c r="O87" s="11">
        <f>VLOOKUP(B87,ASSET!B:P,10,FALSE)</f>
        <v>9580600</v>
      </c>
      <c r="P87" s="11">
        <f>VLOOKUP(B87,MCAP!B:P,10,FALSE)</f>
        <v>15823662</v>
      </c>
      <c r="Q87" s="11">
        <f>VLOOKUP(B87,MB!B:O,10,FALSE)</f>
        <v>2.2400000000000002</v>
      </c>
    </row>
    <row r="88" spans="1:17" x14ac:dyDescent="0.3">
      <c r="A88" s="20" t="s">
        <v>7</v>
      </c>
      <c r="B88" s="20">
        <v>545101</v>
      </c>
      <c r="C88" s="21">
        <f>VLOOKUP(B88,'[2]ESGC PORTFOLIO'!B:M,$C$2,FALSE)</f>
        <v>53.846650152405502</v>
      </c>
      <c r="D88" s="21" t="str">
        <f t="shared" si="3"/>
        <v>B</v>
      </c>
      <c r="E88" s="21">
        <f>VLOOKUP(B88,ESG!A:M,$E$2,FALSE)</f>
        <v>53.846650152405502</v>
      </c>
      <c r="F88" s="11" t="b">
        <f t="shared" si="4"/>
        <v>1</v>
      </c>
      <c r="G88" s="23" t="str">
        <f t="shared" si="5"/>
        <v>B</v>
      </c>
      <c r="H88" s="11">
        <f>VLOOKUP(B88,NI!C:P,10,FALSE)</f>
        <v>266000</v>
      </c>
      <c r="I88" s="11">
        <f>VLOOKUP(B88,EBITDA!B:O,10,FALSE)</f>
        <v>3783000</v>
      </c>
      <c r="J88" s="11">
        <f>VLOOKUP(B88,EQIT!B:O,10,FALSE)</f>
        <v>4330000</v>
      </c>
      <c r="K88" s="11">
        <f>VLOOKUP(B88,DEBT!B:O,10,FALSE)</f>
        <v>21049000</v>
      </c>
      <c r="L88" s="11">
        <f>VLOOKUP(B88,REV!B:O,10,FALSE)</f>
        <v>15880000</v>
      </c>
      <c r="M88" s="11">
        <f>VLOOKUP(B88,RoA!B:O,10,FALSE)</f>
        <v>2.61</v>
      </c>
      <c r="N88" s="11">
        <f>VLOOKUP(B88,RoE!B:O,10,FALSE)</f>
        <v>2.56</v>
      </c>
      <c r="O88" s="11">
        <f>VLOOKUP(B88,ASSET!B:P,10,FALSE)</f>
        <v>39745000</v>
      </c>
      <c r="P88" s="11">
        <f>VLOOKUP(B88,MCAP!B:P,10,FALSE)</f>
        <v>10483596</v>
      </c>
      <c r="Q88" s="11">
        <f>VLOOKUP(B88,MB!B:O,10,FALSE)</f>
        <v>2.29</v>
      </c>
    </row>
    <row r="89" spans="1:17" x14ac:dyDescent="0.3">
      <c r="A89" s="20" t="s">
        <v>12</v>
      </c>
      <c r="B89" s="20">
        <v>130298</v>
      </c>
      <c r="C89" s="21">
        <f>VLOOKUP(B89,'[2]ESGC PORTFOLIO'!B:M,$C$2,FALSE)</f>
        <v>66.905454740685101</v>
      </c>
      <c r="D89" s="21" t="str">
        <f t="shared" si="3"/>
        <v>B</v>
      </c>
      <c r="E89" s="21">
        <f>VLOOKUP(B89,ESG!A:M,$E$2,FALSE)</f>
        <v>66.905454740685101</v>
      </c>
      <c r="F89" s="11" t="b">
        <f t="shared" si="4"/>
        <v>1</v>
      </c>
      <c r="G89" s="23" t="str">
        <f t="shared" si="5"/>
        <v>B</v>
      </c>
      <c r="H89" s="11">
        <f>VLOOKUP(B89,NI!C:P,10,FALSE)</f>
        <v>413171</v>
      </c>
      <c r="I89" s="11">
        <f>VLOOKUP(B89,EBITDA!B:O,10,FALSE)</f>
        <v>683386</v>
      </c>
      <c r="J89" s="11">
        <f>VLOOKUP(B89,EQIT!B:O,10,FALSE)</f>
        <v>1627361</v>
      </c>
      <c r="K89" s="11">
        <f>VLOOKUP(B89,DEBT!B:O,10,FALSE)</f>
        <v>1078864</v>
      </c>
      <c r="L89" s="11">
        <f>VLOOKUP(B89,REV!B:O,10,FALSE)</f>
        <v>2616416</v>
      </c>
      <c r="M89" s="11">
        <f>VLOOKUP(B89,RoA!B:O,10,FALSE)</f>
        <v>12.59</v>
      </c>
      <c r="N89" s="11">
        <f>VLOOKUP(B89,RoE!B:O,10,FALSE)</f>
        <v>23.88</v>
      </c>
      <c r="O89" s="11">
        <f>VLOOKUP(B89,ASSET!B:P,10,FALSE)</f>
        <v>3519130</v>
      </c>
      <c r="P89" s="11">
        <f>VLOOKUP(B89,MCAP!B:P,10,FALSE)</f>
        <v>5074560</v>
      </c>
      <c r="Q89" s="11">
        <f>VLOOKUP(B89,MB!B:O,10,FALSE)</f>
        <v>3.16</v>
      </c>
    </row>
    <row r="90" spans="1:17" x14ac:dyDescent="0.3">
      <c r="A90" s="20" t="s">
        <v>14</v>
      </c>
      <c r="B90" s="20">
        <v>906979</v>
      </c>
      <c r="C90" s="21">
        <f>VLOOKUP(B90,'[2]ESGC PORTFOLIO'!B:M,$C$2,FALSE)</f>
        <v>52.148238393718103</v>
      </c>
      <c r="D90" s="21" t="str">
        <f t="shared" si="3"/>
        <v>B</v>
      </c>
      <c r="E90" s="21">
        <f>VLOOKUP(B90,ESG!A:M,$E$2,FALSE)</f>
        <v>52.148238393718103</v>
      </c>
      <c r="F90" s="11" t="b">
        <f t="shared" si="4"/>
        <v>1</v>
      </c>
      <c r="G90" s="23" t="str">
        <f t="shared" si="5"/>
        <v>B</v>
      </c>
      <c r="H90" s="11">
        <f>VLOOKUP(B90,NI!C:P,10,FALSE)</f>
        <v>358300</v>
      </c>
      <c r="I90" s="11">
        <f>VLOOKUP(B90,EBITDA!B:O,10,FALSE)</f>
        <v>905200</v>
      </c>
      <c r="J90" s="11">
        <f>VLOOKUP(B90,EQIT!B:O,10,FALSE)</f>
        <v>3281400</v>
      </c>
      <c r="K90" s="11">
        <f>VLOOKUP(B90,DEBT!B:O,10,FALSE)</f>
        <v>3617700</v>
      </c>
      <c r="L90" s="11">
        <f>VLOOKUP(B90,REV!B:O,10,FALSE)</f>
        <v>3276800</v>
      </c>
      <c r="M90" s="11">
        <f>VLOOKUP(B90,RoA!B:O,10,FALSE)</f>
        <v>4.28</v>
      </c>
      <c r="N90" s="11">
        <f>VLOOKUP(B90,RoE!B:O,10,FALSE)</f>
        <v>11.17</v>
      </c>
      <c r="O90" s="11">
        <f>VLOOKUP(B90,ASSET!B:P,10,FALSE)</f>
        <v>11112400</v>
      </c>
      <c r="P90" s="11">
        <f>VLOOKUP(B90,MCAP!B:P,10,FALSE)</f>
        <v>5724693</v>
      </c>
      <c r="Q90" s="11">
        <f>VLOOKUP(B90,MB!B:O,10,FALSE)</f>
        <v>1.67</v>
      </c>
    </row>
    <row r="91" spans="1:17" x14ac:dyDescent="0.3">
      <c r="A91" s="20" t="s">
        <v>19</v>
      </c>
      <c r="B91" s="20">
        <v>670942</v>
      </c>
      <c r="C91" s="21">
        <f>VLOOKUP(B91,'[2]ESGC PORTFOLIO'!B:M,$C$2,FALSE)</f>
        <v>50.312170667447297</v>
      </c>
      <c r="D91" s="21" t="str">
        <f t="shared" si="3"/>
        <v>B</v>
      </c>
      <c r="E91" s="21">
        <f>VLOOKUP(B91,ESG!A:M,$E$2,FALSE)</f>
        <v>50.312170667447297</v>
      </c>
      <c r="F91" s="11" t="b">
        <f t="shared" si="4"/>
        <v>1</v>
      </c>
      <c r="G91" s="23" t="str">
        <f t="shared" si="5"/>
        <v>B</v>
      </c>
      <c r="H91" s="11">
        <f>VLOOKUP(B91,NI!C:P,10,FALSE)</f>
        <v>289000</v>
      </c>
      <c r="I91" s="11">
        <f>VLOOKUP(B91,EBITDA!B:O,10,FALSE)</f>
        <v>1933000</v>
      </c>
      <c r="J91" s="11">
        <f>VLOOKUP(B91,EQIT!B:O,10,FALSE)</f>
        <v>6544000</v>
      </c>
      <c r="K91" s="11">
        <f>VLOOKUP(B91,DEBT!B:O,10,FALSE)</f>
        <v>6406000</v>
      </c>
      <c r="L91" s="11">
        <f>VLOOKUP(B91,REV!B:O,10,FALSE)</f>
        <v>5838000</v>
      </c>
      <c r="M91" s="11">
        <f>VLOOKUP(B91,RoA!B:O,10,FALSE)</f>
        <v>2.5299999999999998</v>
      </c>
      <c r="N91" s="11">
        <f>VLOOKUP(B91,RoE!B:O,10,FALSE)</f>
        <v>4.3899999999999997</v>
      </c>
      <c r="O91" s="11">
        <f>VLOOKUP(B91,ASSET!B:P,10,FALSE)</f>
        <v>21042000</v>
      </c>
      <c r="P91" s="11">
        <f>VLOOKUP(B91,MCAP!B:P,10,FALSE)</f>
        <v>8772416</v>
      </c>
      <c r="Q91" s="11">
        <f>VLOOKUP(B91,MB!B:O,10,FALSE)</f>
        <v>1.28</v>
      </c>
    </row>
    <row r="92" spans="1:17" x14ac:dyDescent="0.3">
      <c r="A92" s="20" t="s">
        <v>28</v>
      </c>
      <c r="B92" s="20">
        <v>905276</v>
      </c>
      <c r="C92" s="21">
        <f>VLOOKUP(B92,'[2]ESGC PORTFOLIO'!B:M,$C$2,FALSE)</f>
        <v>70.470766547855902</v>
      </c>
      <c r="D92" s="21" t="str">
        <f t="shared" si="3"/>
        <v>B</v>
      </c>
      <c r="E92" s="21">
        <f>VLOOKUP(B92,ESG!A:M,$E$2,FALSE)</f>
        <v>70.470766547855902</v>
      </c>
      <c r="F92" s="11" t="b">
        <f t="shared" si="4"/>
        <v>1</v>
      </c>
      <c r="G92" s="23" t="str">
        <f t="shared" si="5"/>
        <v>B</v>
      </c>
      <c r="H92" s="11">
        <f>VLOOKUP(B92,NI!C:P,10,FALSE)</f>
        <v>673487</v>
      </c>
      <c r="I92" s="11">
        <f>VLOOKUP(B92,EBITDA!B:O,10,FALSE)</f>
        <v>952841</v>
      </c>
      <c r="J92" s="11">
        <f>VLOOKUP(B92,EQIT!B:O,10,FALSE)</f>
        <v>4739576</v>
      </c>
      <c r="K92" s="11">
        <f>VLOOKUP(B92,DEBT!B:O,10,FALSE)</f>
        <v>872241</v>
      </c>
      <c r="L92" s="11">
        <f>VLOOKUP(B92,REV!B:O,10,FALSE)</f>
        <v>2633689</v>
      </c>
      <c r="M92" s="11">
        <f>VLOOKUP(B92,RoA!B:O,10,FALSE)</f>
        <v>11.58</v>
      </c>
      <c r="N92" s="11">
        <f>VLOOKUP(B92,RoE!B:O,10,FALSE)</f>
        <v>15.13</v>
      </c>
      <c r="O92" s="11">
        <f>VLOOKUP(B92,ASSET!B:P,10,FALSE)</f>
        <v>6355524</v>
      </c>
      <c r="P92" s="11">
        <f>VLOOKUP(B92,MCAP!B:P,10,FALSE)</f>
        <v>15841526</v>
      </c>
      <c r="Q92" s="11">
        <f>VLOOKUP(B92,MB!B:O,10,FALSE)</f>
        <v>3.15</v>
      </c>
    </row>
    <row r="93" spans="1:17" x14ac:dyDescent="0.3">
      <c r="A93" s="20" t="s">
        <v>31</v>
      </c>
      <c r="B93" s="20">
        <v>921983</v>
      </c>
      <c r="C93" s="21">
        <f>VLOOKUP(B93,'[2]ESGC PORTFOLIO'!B:M,$C$2,FALSE)</f>
        <v>55.867503438613703</v>
      </c>
      <c r="D93" s="21" t="str">
        <f t="shared" si="3"/>
        <v>B</v>
      </c>
      <c r="E93" s="21">
        <f>VLOOKUP(B93,ESG!A:M,$E$2,FALSE)</f>
        <v>55.867503438613703</v>
      </c>
      <c r="F93" s="11" t="b">
        <f t="shared" si="4"/>
        <v>1</v>
      </c>
      <c r="G93" s="23" t="str">
        <f t="shared" si="5"/>
        <v>B</v>
      </c>
      <c r="H93" s="11">
        <f>VLOOKUP(B93,NI!C:P,10,FALSE)</f>
        <v>2188000</v>
      </c>
      <c r="I93" s="11">
        <f>VLOOKUP(B93,EBITDA!B:O,10,FALSE)</f>
        <v>11121000</v>
      </c>
      <c r="J93" s="11">
        <f>VLOOKUP(B93,EQIT!B:O,10,FALSE)</f>
        <v>33396000</v>
      </c>
      <c r="K93" s="11">
        <f>VLOOKUP(B93,DEBT!B:O,10,FALSE)</f>
        <v>9725000</v>
      </c>
      <c r="L93" s="11">
        <f>VLOOKUP(B93,REV!B:O,10,FALSE)</f>
        <v>16402000</v>
      </c>
      <c r="M93" s="11">
        <f>VLOOKUP(B93,RoA!B:O,10,FALSE)</f>
        <v>3.87</v>
      </c>
      <c r="N93" s="11">
        <f>VLOOKUP(B93,RoE!B:O,10,FALSE)</f>
        <v>6.89</v>
      </c>
      <c r="O93" s="11">
        <f>VLOOKUP(B93,ASSET!B:P,10,FALSE)</f>
        <v>61637000</v>
      </c>
      <c r="P93" s="11">
        <f>VLOOKUP(B93,MCAP!B:P,10,FALSE)</f>
        <v>34012724</v>
      </c>
      <c r="Q93" s="11">
        <f>VLOOKUP(B93,MB!B:O,10,FALSE)</f>
        <v>1.02</v>
      </c>
    </row>
    <row r="94" spans="1:17" x14ac:dyDescent="0.3">
      <c r="A94" s="20" t="s">
        <v>32</v>
      </c>
      <c r="B94" s="20">
        <v>132808</v>
      </c>
      <c r="C94" s="21">
        <f>VLOOKUP(B94,'[2]ESGC PORTFOLIO'!B:M,$C$2,FALSE)</f>
        <v>50.092010225612697</v>
      </c>
      <c r="D94" s="21" t="str">
        <f t="shared" si="3"/>
        <v>B</v>
      </c>
      <c r="E94" s="21">
        <f>VLOOKUP(B94,ESG!A:M,$E$2,FALSE)</f>
        <v>50.092010225612697</v>
      </c>
      <c r="F94" s="11" t="b">
        <f t="shared" si="4"/>
        <v>1</v>
      </c>
      <c r="G94" s="23" t="str">
        <f t="shared" si="5"/>
        <v>B</v>
      </c>
      <c r="H94" s="11">
        <f>VLOOKUP(B94,NI!C:P,10,FALSE)</f>
        <v>203673</v>
      </c>
      <c r="I94" s="11">
        <f>VLOOKUP(B94,EBITDA!B:O,10,FALSE)</f>
        <v>560669</v>
      </c>
      <c r="J94" s="11">
        <f>VLOOKUP(B94,EQIT!B:O,10,FALSE)</f>
        <v>899343</v>
      </c>
      <c r="K94" s="11">
        <f>VLOOKUP(B94,DEBT!B:O,10,FALSE)</f>
        <v>4388185</v>
      </c>
      <c r="L94" s="11">
        <f>VLOOKUP(B94,REV!B:O,10,FALSE)</f>
        <v>974053</v>
      </c>
      <c r="M94" s="11">
        <f>VLOOKUP(B94,RoA!B:O,10,FALSE)</f>
        <v>5.81</v>
      </c>
      <c r="N94" s="11">
        <f>VLOOKUP(B94,RoE!B:O,10,FALSE)</f>
        <v>23.32</v>
      </c>
      <c r="O94" s="11">
        <f>VLOOKUP(B94,ASSET!B:P,10,FALSE)</f>
        <v>6049060</v>
      </c>
      <c r="P94" s="11">
        <f>VLOOKUP(B94,MCAP!B:P,10,FALSE)</f>
        <v>3780719</v>
      </c>
      <c r="Q94" s="11">
        <f>VLOOKUP(B94,MB!B:O,10,FALSE)</f>
        <v>4.71</v>
      </c>
    </row>
    <row r="95" spans="1:17" x14ac:dyDescent="0.3">
      <c r="A95" s="20" t="s">
        <v>37</v>
      </c>
      <c r="B95" s="20" t="s">
        <v>355</v>
      </c>
      <c r="C95" s="21">
        <f>VLOOKUP(B95,'[2]ESGC PORTFOLIO'!B:M,$C$2,FALSE)</f>
        <v>52.7641723511937</v>
      </c>
      <c r="D95" s="21" t="str">
        <f t="shared" si="3"/>
        <v>B</v>
      </c>
      <c r="E95" s="21">
        <f>VLOOKUP(B95,ESG!A:M,$E$2,FALSE)</f>
        <v>52.7641723511937</v>
      </c>
      <c r="F95" s="11" t="b">
        <f t="shared" si="4"/>
        <v>1</v>
      </c>
      <c r="G95" s="23" t="str">
        <f t="shared" si="5"/>
        <v>B</v>
      </c>
      <c r="H95" s="11">
        <f>VLOOKUP(B95,NI!C:P,10,FALSE)</f>
        <v>488907</v>
      </c>
      <c r="I95" s="11">
        <f>VLOOKUP(B95,EBITDA!B:O,10,FALSE)</f>
        <v>992285</v>
      </c>
      <c r="J95" s="11">
        <f>VLOOKUP(B95,EQIT!B:O,10,FALSE)</f>
        <v>4280981</v>
      </c>
      <c r="K95" s="11">
        <f>VLOOKUP(B95,DEBT!B:O,10,FALSE)</f>
        <v>1638118</v>
      </c>
      <c r="L95" s="11">
        <f>VLOOKUP(B95,REV!B:O,10,FALSE)</f>
        <v>9052044</v>
      </c>
      <c r="M95" s="11">
        <f>VLOOKUP(B95,RoA!B:O,10,FALSE)</f>
        <v>1.84</v>
      </c>
      <c r="N95" s="11">
        <f>VLOOKUP(B95,RoE!B:O,10,FALSE)</f>
        <v>10.33</v>
      </c>
      <c r="O95" s="11">
        <f>VLOOKUP(B95,ASSET!B:P,10,FALSE)</f>
        <v>29714689</v>
      </c>
      <c r="P95" s="11">
        <f>VLOOKUP(B95,MCAP!B:P,10,FALSE)</f>
        <v>4767238</v>
      </c>
      <c r="Q95" s="11">
        <f>VLOOKUP(B95,MB!B:O,10,FALSE)</f>
        <v>0.94</v>
      </c>
    </row>
    <row r="96" spans="1:17" x14ac:dyDescent="0.3">
      <c r="A96" s="20" t="s">
        <v>40</v>
      </c>
      <c r="B96" s="20">
        <v>912669</v>
      </c>
      <c r="C96" s="21">
        <f>VLOOKUP(B96,'[2]ESGC PORTFOLIO'!B:M,$C$2,FALSE)</f>
        <v>53.931979228647101</v>
      </c>
      <c r="D96" s="21" t="str">
        <f t="shared" si="3"/>
        <v>B</v>
      </c>
      <c r="E96" s="21">
        <f>VLOOKUP(B96,ESG!A:M,$E$2,FALSE)</f>
        <v>53.931979228647101</v>
      </c>
      <c r="F96" s="11" t="b">
        <f t="shared" si="4"/>
        <v>1</v>
      </c>
      <c r="G96" s="23" t="str">
        <f t="shared" si="5"/>
        <v>B</v>
      </c>
      <c r="H96" s="11">
        <f>VLOOKUP(B96,NI!C:P,10,FALSE)</f>
        <v>1405800</v>
      </c>
      <c r="I96" s="11">
        <f>VLOOKUP(B96,EBITDA!B:O,10,FALSE)</f>
        <v>2410400</v>
      </c>
      <c r="J96" s="11">
        <f>VLOOKUP(B96,EQIT!B:O,10,FALSE)</f>
        <v>6189900</v>
      </c>
      <c r="K96" s="11">
        <f>VLOOKUP(B96,DEBT!B:O,10,FALSE)</f>
        <v>14700</v>
      </c>
      <c r="L96" s="11">
        <f>VLOOKUP(B96,REV!B:O,10,FALSE)</f>
        <v>11310100</v>
      </c>
      <c r="M96" s="11">
        <f>VLOOKUP(B96,RoA!B:O,10,FALSE)</f>
        <v>4.49</v>
      </c>
      <c r="N96" s="11">
        <f>VLOOKUP(B96,RoE!B:O,10,FALSE)</f>
        <v>22.85</v>
      </c>
      <c r="O96" s="11">
        <f>VLOOKUP(B96,ASSET!B:P,10,FALSE)</f>
        <v>32178700</v>
      </c>
      <c r="P96" s="11">
        <f>VLOOKUP(B96,MCAP!B:P,10,FALSE)</f>
        <v>38993597</v>
      </c>
      <c r="Q96" s="11">
        <f>VLOOKUP(B96,MB!B:O,10,FALSE)</f>
        <v>5.36</v>
      </c>
    </row>
    <row r="97" spans="1:17" x14ac:dyDescent="0.3">
      <c r="A97" s="20" t="s">
        <v>45</v>
      </c>
      <c r="B97" s="20">
        <v>932060</v>
      </c>
      <c r="C97" s="21">
        <f>VLOOKUP(B97,'[2]ESGC PORTFOLIO'!B:M,$C$2,FALSE)</f>
        <v>63.916335896799801</v>
      </c>
      <c r="D97" s="21" t="str">
        <f t="shared" si="3"/>
        <v>B</v>
      </c>
      <c r="E97" s="21">
        <f>VLOOKUP(B97,ESG!A:M,$E$2,FALSE)</f>
        <v>63.916335896799801</v>
      </c>
      <c r="F97" s="11" t="b">
        <f t="shared" si="4"/>
        <v>1</v>
      </c>
      <c r="G97" s="23" t="str">
        <f t="shared" si="5"/>
        <v>B</v>
      </c>
      <c r="H97" s="11">
        <f>VLOOKUP(B97,NI!C:P,10,FALSE)</f>
        <v>406800</v>
      </c>
      <c r="I97" s="11">
        <f>VLOOKUP(B97,EBITDA!B:O,10,FALSE)</f>
        <v>1067300</v>
      </c>
      <c r="J97" s="11">
        <f>VLOOKUP(B97,EQIT!B:O,10,FALSE)</f>
        <v>1199900</v>
      </c>
      <c r="K97" s="11">
        <f>VLOOKUP(B97,DEBT!B:O,10,FALSE)</f>
        <v>3605100</v>
      </c>
      <c r="L97" s="11">
        <f>VLOOKUP(B97,REV!B:O,10,FALSE)</f>
        <v>8468100</v>
      </c>
      <c r="M97" s="11">
        <f>VLOOKUP(B97,RoA!B:O,10,FALSE)</f>
        <v>6.87</v>
      </c>
      <c r="N97" s="11">
        <f>VLOOKUP(B97,RoE!B:O,10,FALSE)</f>
        <v>35.15</v>
      </c>
      <c r="O97" s="11">
        <f>VLOOKUP(B97,ASSET!B:P,10,FALSE)</f>
        <v>7819800</v>
      </c>
      <c r="P97" s="11">
        <f>VLOOKUP(B97,MCAP!B:P,10,FALSE)</f>
        <v>7341824</v>
      </c>
      <c r="Q97" s="11">
        <f>VLOOKUP(B97,MB!B:O,10,FALSE)</f>
        <v>5.54</v>
      </c>
    </row>
    <row r="98" spans="1:17" x14ac:dyDescent="0.3">
      <c r="A98" s="20" t="s">
        <v>50</v>
      </c>
      <c r="B98" s="20">
        <v>905876</v>
      </c>
      <c r="C98" s="21">
        <f>VLOOKUP(B98,'[2]ESGC PORTFOLIO'!B:M,$C$2,FALSE)</f>
        <v>72.688677629325099</v>
      </c>
      <c r="D98" s="21" t="str">
        <f t="shared" si="3"/>
        <v>B</v>
      </c>
      <c r="E98" s="21">
        <f>VLOOKUP(B98,ESG!A:M,$E$2,FALSE)</f>
        <v>72.688677629325099</v>
      </c>
      <c r="F98" s="11" t="b">
        <f t="shared" si="4"/>
        <v>1</v>
      </c>
      <c r="G98" s="23" t="str">
        <f t="shared" si="5"/>
        <v>B</v>
      </c>
      <c r="H98" s="11">
        <f>VLOOKUP(B98,NI!C:P,10,FALSE)</f>
        <v>1294000</v>
      </c>
      <c r="I98" s="11">
        <f>VLOOKUP(B98,EBITDA!B:O,10,FALSE)</f>
        <v>1850000</v>
      </c>
      <c r="J98" s="11">
        <f>VLOOKUP(B98,EQIT!B:O,10,FALSE)</f>
        <v>5042000</v>
      </c>
      <c r="K98" s="11">
        <f>VLOOKUP(B98,DEBT!B:O,10,FALSE)</f>
        <v>3970000</v>
      </c>
      <c r="L98" s="11">
        <f>VLOOKUP(B98,REV!B:O,10,FALSE)</f>
        <v>8054000</v>
      </c>
      <c r="M98" s="11">
        <f>VLOOKUP(B98,RoA!B:O,10,FALSE)</f>
        <v>11.84</v>
      </c>
      <c r="N98" s="11">
        <f>VLOOKUP(B98,RoE!B:O,10,FALSE)</f>
        <v>28.2</v>
      </c>
      <c r="O98" s="11">
        <f>VLOOKUP(B98,ASSET!B:P,10,FALSE)</f>
        <v>12149000</v>
      </c>
      <c r="P98" s="11">
        <f>VLOOKUP(B98,MCAP!B:P,10,FALSE)</f>
        <v>21434955</v>
      </c>
      <c r="Q98" s="11">
        <f>VLOOKUP(B98,MB!B:O,10,FALSE)</f>
        <v>3.93</v>
      </c>
    </row>
    <row r="99" spans="1:17" x14ac:dyDescent="0.3">
      <c r="A99" s="20" t="s">
        <v>58</v>
      </c>
      <c r="B99" s="20">
        <v>912216</v>
      </c>
      <c r="C99" s="21">
        <f>VLOOKUP(B99,'[2]ESGC PORTFOLIO'!B:M,$C$2,FALSE)</f>
        <v>58.526705421377102</v>
      </c>
      <c r="D99" s="21" t="str">
        <f t="shared" si="3"/>
        <v>B</v>
      </c>
      <c r="E99" s="21">
        <f>VLOOKUP(B99,ESG!A:M,$E$2,FALSE)</f>
        <v>58.526705421377102</v>
      </c>
      <c r="F99" s="11" t="b">
        <f t="shared" si="4"/>
        <v>1</v>
      </c>
      <c r="G99" s="23" t="str">
        <f t="shared" si="5"/>
        <v>B</v>
      </c>
      <c r="H99" s="11">
        <f>VLOOKUP(B99,NI!C:P,10,FALSE)</f>
        <v>591000</v>
      </c>
      <c r="I99" s="11">
        <f>VLOOKUP(B99,EBITDA!B:O,10,FALSE)</f>
        <v>952000</v>
      </c>
      <c r="J99" s="11">
        <f>VLOOKUP(B99,EQIT!B:O,10,FALSE)</f>
        <v>1628000</v>
      </c>
      <c r="K99" s="11">
        <f>VLOOKUP(B99,DEBT!B:O,10,FALSE)</f>
        <v>1002000</v>
      </c>
      <c r="L99" s="11">
        <f>VLOOKUP(B99,REV!B:O,10,FALSE)</f>
        <v>2849000</v>
      </c>
      <c r="M99" s="11">
        <f>VLOOKUP(B99,RoA!B:O,10,FALSE)</f>
        <v>17.350000000000001</v>
      </c>
      <c r="N99" s="11">
        <f>VLOOKUP(B99,RoE!B:O,10,FALSE)</f>
        <v>31.97</v>
      </c>
      <c r="O99" s="11">
        <f>VLOOKUP(B99,ASSET!B:P,10,FALSE)</f>
        <v>3612000</v>
      </c>
      <c r="P99" s="11">
        <f>VLOOKUP(B99,MCAP!B:P,10,FALSE)</f>
        <v>17178043</v>
      </c>
      <c r="Q99" s="11">
        <f>VLOOKUP(B99,MB!B:O,10,FALSE)</f>
        <v>7.45</v>
      </c>
    </row>
    <row r="100" spans="1:17" x14ac:dyDescent="0.3">
      <c r="A100" s="20" t="s">
        <v>64</v>
      </c>
      <c r="B100" s="20">
        <v>877723</v>
      </c>
      <c r="C100" s="21">
        <f>VLOOKUP(B100,'[2]ESGC PORTFOLIO'!B:M,$C$2,FALSE)</f>
        <v>54.176058743169399</v>
      </c>
      <c r="D100" s="21" t="str">
        <f t="shared" si="3"/>
        <v>B</v>
      </c>
      <c r="E100" s="21">
        <f>VLOOKUP(B100,ESG!A:M,$E$2,FALSE)</f>
        <v>54.176058743169399</v>
      </c>
      <c r="F100" s="11" t="b">
        <f t="shared" si="4"/>
        <v>1</v>
      </c>
      <c r="G100" s="23" t="str">
        <f t="shared" si="5"/>
        <v>B</v>
      </c>
      <c r="H100" s="11">
        <f>VLOOKUP(B100,NI!C:P,10,FALSE)</f>
        <v>434284</v>
      </c>
      <c r="I100" s="11">
        <f>VLOOKUP(B100,EBITDA!B:O,10,FALSE)</f>
        <v>828991</v>
      </c>
      <c r="J100" s="11">
        <f>VLOOKUP(B100,EQIT!B:O,10,FALSE)</f>
        <v>3019167</v>
      </c>
      <c r="K100" s="11">
        <f>VLOOKUP(B100,DEBT!B:O,10,FALSE)</f>
        <v>6209036</v>
      </c>
      <c r="L100" s="11">
        <f>VLOOKUP(B100,REV!B:O,10,FALSE)</f>
        <v>10962818</v>
      </c>
      <c r="M100" s="11">
        <f>VLOOKUP(B100,RoA!B:O,10,FALSE)</f>
        <v>5.08</v>
      </c>
      <c r="N100" s="11">
        <f>VLOOKUP(B100,RoE!B:O,10,FALSE)</f>
        <v>15.26</v>
      </c>
      <c r="O100" s="11">
        <f>VLOOKUP(B100,ASSET!B:P,10,FALSE)</f>
        <v>9742727</v>
      </c>
      <c r="P100" s="11">
        <f>VLOOKUP(B100,MCAP!B:P,10,FALSE)</f>
        <v>10622105</v>
      </c>
      <c r="Q100" s="11">
        <f>VLOOKUP(B100,MB!B:O,10,FALSE)</f>
        <v>3.45</v>
      </c>
    </row>
    <row r="101" spans="1:17" x14ac:dyDescent="0.3">
      <c r="A101" s="20" t="s">
        <v>69</v>
      </c>
      <c r="B101" s="20" t="s">
        <v>358</v>
      </c>
      <c r="C101" s="21">
        <f>VLOOKUP(B101,'[2]ESGC PORTFOLIO'!B:M,$C$2,FALSE)</f>
        <v>52.118714623184097</v>
      </c>
      <c r="D101" s="21" t="str">
        <f t="shared" si="3"/>
        <v>B</v>
      </c>
      <c r="E101" s="21">
        <f>VLOOKUP(B101,ESG!A:M,$E$2,FALSE)</f>
        <v>52.118714623184097</v>
      </c>
      <c r="F101" s="11" t="b">
        <f t="shared" si="4"/>
        <v>1</v>
      </c>
      <c r="G101" s="23" t="str">
        <f t="shared" si="5"/>
        <v>B</v>
      </c>
      <c r="H101" s="11">
        <f>VLOOKUP(B101,NI!C:P,10,FALSE)</f>
        <v>1101000</v>
      </c>
      <c r="I101" s="11">
        <f>VLOOKUP(B101,EBITDA!B:O,10,FALSE)</f>
        <v>1921000</v>
      </c>
      <c r="J101" s="11">
        <f>VLOOKUP(B101,EQIT!B:O,10,FALSE)</f>
        <v>2699000</v>
      </c>
      <c r="K101" s="11">
        <f>VLOOKUP(B101,DEBT!B:O,10,FALSE)</f>
        <v>3064000</v>
      </c>
      <c r="L101" s="11">
        <f>VLOOKUP(B101,REV!B:O,10,FALSE)</f>
        <v>6510000</v>
      </c>
      <c r="M101" s="11">
        <f>VLOOKUP(B101,RoA!B:O,10,FALSE)</f>
        <v>14.17</v>
      </c>
      <c r="N101" s="11">
        <f>VLOOKUP(B101,RoE!B:O,10,FALSE)</f>
        <v>49.72</v>
      </c>
      <c r="O101" s="11">
        <f>VLOOKUP(B101,ASSET!B:P,10,FALSE)</f>
        <v>8729000</v>
      </c>
      <c r="P101" s="11">
        <f>VLOOKUP(B101,MCAP!B:P,10,FALSE)</f>
        <v>8680342</v>
      </c>
      <c r="Q101" s="11" t="e">
        <f>VLOOKUP(B101,MB!B:O,10,FALSE)</f>
        <v>#N/A</v>
      </c>
    </row>
    <row r="102" spans="1:17" x14ac:dyDescent="0.3">
      <c r="A102" s="20" t="s">
        <v>74</v>
      </c>
      <c r="B102" s="20">
        <v>328314</v>
      </c>
      <c r="C102" s="21">
        <f>VLOOKUP(B102,'[2]ESGC PORTFOLIO'!B:M,$C$2,FALSE)</f>
        <v>60.135960264900604</v>
      </c>
      <c r="D102" s="21" t="str">
        <f t="shared" si="3"/>
        <v>B</v>
      </c>
      <c r="E102" s="21">
        <f>VLOOKUP(B102,ESG!A:M,$E$2,FALSE)</f>
        <v>60.135960264900604</v>
      </c>
      <c r="F102" s="11" t="b">
        <f t="shared" si="4"/>
        <v>1</v>
      </c>
      <c r="G102" s="23" t="str">
        <f t="shared" si="5"/>
        <v>B</v>
      </c>
      <c r="H102" s="11">
        <f>VLOOKUP(B102,NI!C:P,10,FALSE)</f>
        <v>3758000</v>
      </c>
      <c r="I102" s="11">
        <f>VLOOKUP(B102,EBITDA!B:O,10,FALSE)</f>
        <v>4608000</v>
      </c>
      <c r="J102" s="11">
        <f>VLOOKUP(B102,EQIT!B:O,10,FALSE)</f>
        <v>27651000</v>
      </c>
      <c r="K102" s="11">
        <f>VLOOKUP(B102,DEBT!B:O,10,FALSE)</f>
        <v>6017000</v>
      </c>
      <c r="L102" s="11">
        <f>VLOOKUP(B102,REV!B:O,10,FALSE)</f>
        <v>19283000</v>
      </c>
      <c r="M102" s="11">
        <f>VLOOKUP(B102,RoA!B:O,10,FALSE)</f>
        <v>4.2300000000000004</v>
      </c>
      <c r="N102" s="11">
        <f>VLOOKUP(B102,RoE!B:O,10,FALSE)</f>
        <v>14.3</v>
      </c>
      <c r="O102" s="11">
        <f>VLOOKUP(B102,ASSET!B:P,10,FALSE)</f>
        <v>93894000</v>
      </c>
      <c r="P102" s="11">
        <f>VLOOKUP(B102,MCAP!B:P,10,FALSE)</f>
        <v>35178866</v>
      </c>
      <c r="Q102" s="11">
        <f>VLOOKUP(B102,MB!B:O,10,FALSE)</f>
        <v>1.17</v>
      </c>
    </row>
    <row r="103" spans="1:17" x14ac:dyDescent="0.3">
      <c r="A103" s="20" t="s">
        <v>78</v>
      </c>
      <c r="B103" s="20">
        <v>944777</v>
      </c>
      <c r="C103" s="21">
        <f>VLOOKUP(B103,'[2]ESGC PORTFOLIO'!B:M,$C$2,FALSE)</f>
        <v>66.494955914967207</v>
      </c>
      <c r="D103" s="21" t="str">
        <f t="shared" si="3"/>
        <v>B</v>
      </c>
      <c r="E103" s="21">
        <f>VLOOKUP(B103,ESG!A:M,$E$2,FALSE)</f>
        <v>66.494955914967207</v>
      </c>
      <c r="F103" s="11" t="b">
        <f t="shared" si="4"/>
        <v>1</v>
      </c>
      <c r="G103" s="23" t="str">
        <f t="shared" si="5"/>
        <v>B</v>
      </c>
      <c r="H103" s="11">
        <f>VLOOKUP(B103,NI!C:P,10,FALSE)</f>
        <v>313546</v>
      </c>
      <c r="I103" s="11">
        <f>VLOOKUP(B103,EBITDA!B:O,10,FALSE)</f>
        <v>754997</v>
      </c>
      <c r="J103" s="11">
        <f>VLOOKUP(B103,EQIT!B:O,10,FALSE)</f>
        <v>2201492</v>
      </c>
      <c r="K103" s="11">
        <f>VLOOKUP(B103,DEBT!B:O,10,FALSE)</f>
        <v>1309166</v>
      </c>
      <c r="L103" s="11">
        <f>VLOOKUP(B103,REV!B:O,10,FALSE)</f>
        <v>4316471</v>
      </c>
      <c r="M103" s="11">
        <f>VLOOKUP(B103,RoA!B:O,10,FALSE)</f>
        <v>8.3699999999999992</v>
      </c>
      <c r="N103" s="11">
        <f>VLOOKUP(B103,RoE!B:O,10,FALSE)</f>
        <v>14.45</v>
      </c>
      <c r="O103" s="11">
        <f>VLOOKUP(B103,ASSET!B:P,10,FALSE)</f>
        <v>4345632</v>
      </c>
      <c r="P103" s="11">
        <f>VLOOKUP(B103,MCAP!B:P,10,FALSE)</f>
        <v>7286755</v>
      </c>
      <c r="Q103" s="11">
        <f>VLOOKUP(B103,MB!B:O,10,FALSE)</f>
        <v>2.87</v>
      </c>
    </row>
    <row r="104" spans="1:17" x14ac:dyDescent="0.3">
      <c r="A104" s="20" t="s">
        <v>81</v>
      </c>
      <c r="B104" s="20">
        <v>867705</v>
      </c>
      <c r="C104" s="21">
        <f>VLOOKUP(B104,'[2]ESGC PORTFOLIO'!B:M,$C$2,FALSE)</f>
        <v>57.363177120456101</v>
      </c>
      <c r="D104" s="21" t="str">
        <f t="shared" si="3"/>
        <v>B</v>
      </c>
      <c r="E104" s="21">
        <f>VLOOKUP(B104,ESG!A:M,$E$2,FALSE)</f>
        <v>57.363177120456101</v>
      </c>
      <c r="F104" s="11" t="b">
        <f t="shared" si="4"/>
        <v>1</v>
      </c>
      <c r="G104" s="23" t="str">
        <f t="shared" si="5"/>
        <v>B</v>
      </c>
      <c r="H104" s="11">
        <f>VLOOKUP(B104,NI!C:P,10,FALSE)</f>
        <v>339523</v>
      </c>
      <c r="I104" s="11">
        <f>VLOOKUP(B104,EBITDA!B:O,10,FALSE)</f>
        <v>655390</v>
      </c>
      <c r="J104" s="11">
        <f>VLOOKUP(B104,EQIT!B:O,10,FALSE)</f>
        <v>3319807</v>
      </c>
      <c r="K104" s="11">
        <f>VLOOKUP(B104,DEBT!B:O,10,FALSE)</f>
        <v>0</v>
      </c>
      <c r="L104" s="11">
        <f>VLOOKUP(B104,REV!B:O,10,FALSE)</f>
        <v>2918434</v>
      </c>
      <c r="M104" s="11">
        <f>VLOOKUP(B104,RoA!B:O,10,FALSE)</f>
        <v>6.89</v>
      </c>
      <c r="N104" s="11">
        <f>VLOOKUP(B104,RoE!B:O,10,FALSE)</f>
        <v>10.54</v>
      </c>
      <c r="O104" s="11">
        <f>VLOOKUP(B104,ASSET!B:P,10,FALSE)</f>
        <v>5096831</v>
      </c>
      <c r="P104" s="11">
        <f>VLOOKUP(B104,MCAP!B:P,10,FALSE)</f>
        <v>11593029</v>
      </c>
      <c r="Q104" s="11">
        <f>VLOOKUP(B104,MB!B:O,10,FALSE)</f>
        <v>4.29</v>
      </c>
    </row>
    <row r="105" spans="1:17" x14ac:dyDescent="0.3">
      <c r="A105" s="20" t="s">
        <v>88</v>
      </c>
      <c r="B105" s="20">
        <v>922964</v>
      </c>
      <c r="C105" s="21">
        <f>VLOOKUP(B105,'[2]ESGC PORTFOLIO'!B:M,$C$2,FALSE)</f>
        <v>73.550057839767305</v>
      </c>
      <c r="D105" s="21" t="str">
        <f t="shared" si="3"/>
        <v>B</v>
      </c>
      <c r="E105" s="21">
        <f>VLOOKUP(B105,ESG!A:M,$E$2,FALSE)</f>
        <v>73.550057839767305</v>
      </c>
      <c r="F105" s="11" t="b">
        <f t="shared" si="4"/>
        <v>1</v>
      </c>
      <c r="G105" s="23" t="str">
        <f t="shared" si="5"/>
        <v>B</v>
      </c>
      <c r="H105" s="11">
        <f>VLOOKUP(B105,NI!C:P,10,FALSE)</f>
        <v>533000</v>
      </c>
      <c r="I105" s="11">
        <f>VLOOKUP(B105,EBITDA!B:O,10,FALSE)</f>
        <v>905000</v>
      </c>
      <c r="J105" s="11">
        <f>VLOOKUP(B105,EQIT!B:O,10,FALSE)</f>
        <v>7153000</v>
      </c>
      <c r="K105" s="11">
        <f>VLOOKUP(B105,DEBT!B:O,10,FALSE)</f>
        <v>3796000</v>
      </c>
      <c r="L105" s="11">
        <f>VLOOKUP(B105,REV!B:O,10,FALSE)</f>
        <v>2610000</v>
      </c>
      <c r="M105" s="11">
        <f>VLOOKUP(B105,RoA!B:O,10,FALSE)</f>
        <v>0.88</v>
      </c>
      <c r="N105" s="11">
        <f>VLOOKUP(B105,RoE!B:O,10,FALSE)</f>
        <v>7.56</v>
      </c>
      <c r="O105" s="11">
        <f>VLOOKUP(B105,ASSET!B:P,10,FALSE)</f>
        <v>65227000</v>
      </c>
      <c r="P105" s="11">
        <f>VLOOKUP(B105,MCAP!B:P,10,FALSE)</f>
        <v>8666734</v>
      </c>
      <c r="Q105" s="11">
        <f>VLOOKUP(B105,MB!B:O,10,FALSE)</f>
        <v>1.03</v>
      </c>
    </row>
    <row r="106" spans="1:17" x14ac:dyDescent="0.3">
      <c r="A106" s="20" t="s">
        <v>91</v>
      </c>
      <c r="B106" s="20">
        <v>902288</v>
      </c>
      <c r="C106" s="21">
        <f>VLOOKUP(B106,'[2]ESGC PORTFOLIO'!B:M,$C$2,FALSE)</f>
        <v>73.538604830421306</v>
      </c>
      <c r="D106" s="21" t="str">
        <f t="shared" si="3"/>
        <v>B</v>
      </c>
      <c r="E106" s="21">
        <f>VLOOKUP(B106,ESG!A:M,$E$2,FALSE)</f>
        <v>73.538604830421306</v>
      </c>
      <c r="F106" s="11" t="b">
        <f t="shared" si="4"/>
        <v>1</v>
      </c>
      <c r="G106" s="23" t="str">
        <f t="shared" si="5"/>
        <v>B</v>
      </c>
      <c r="H106" s="11">
        <f>VLOOKUP(B106,NI!C:P,10,FALSE)</f>
        <v>1062000</v>
      </c>
      <c r="I106" s="11">
        <f>VLOOKUP(B106,EBITDA!B:O,10,FALSE)</f>
        <v>3138000</v>
      </c>
      <c r="J106" s="11">
        <f>VLOOKUP(B106,EQIT!B:O,10,FALSE)</f>
        <v>12245000</v>
      </c>
      <c r="K106" s="11">
        <f>VLOOKUP(B106,DEBT!B:O,10,FALSE)</f>
        <v>12426000</v>
      </c>
      <c r="L106" s="11">
        <f>VLOOKUP(B106,REV!B:O,10,FALSE)</f>
        <v>12354000</v>
      </c>
      <c r="M106" s="11">
        <f>VLOOKUP(B106,RoA!B:O,10,FALSE)</f>
        <v>3.51</v>
      </c>
      <c r="N106" s="11">
        <f>VLOOKUP(B106,RoE!B:O,10,FALSE)</f>
        <v>8.81</v>
      </c>
      <c r="O106" s="11">
        <f>VLOOKUP(B106,ASSET!B:P,10,FALSE)</f>
        <v>40647000</v>
      </c>
      <c r="P106" s="11">
        <f>VLOOKUP(B106,MCAP!B:P,10,FALSE)</f>
        <v>16189986</v>
      </c>
      <c r="Q106" s="11">
        <f>VLOOKUP(B106,MB!B:O,10,FALSE)</f>
        <v>1.34</v>
      </c>
    </row>
    <row r="107" spans="1:17" x14ac:dyDescent="0.3">
      <c r="A107" s="20" t="s">
        <v>94</v>
      </c>
      <c r="B107" s="20">
        <v>912273</v>
      </c>
      <c r="C107" s="21">
        <f>VLOOKUP(B107,'[2]ESGC PORTFOLIO'!B:M,$C$2,FALSE)</f>
        <v>62.082316289825201</v>
      </c>
      <c r="D107" s="21" t="str">
        <f t="shared" si="3"/>
        <v>B</v>
      </c>
      <c r="E107" s="21">
        <f>VLOOKUP(B107,ESG!A:M,$E$2,FALSE)</f>
        <v>62.082316289825201</v>
      </c>
      <c r="F107" s="11" t="b">
        <f t="shared" si="4"/>
        <v>1</v>
      </c>
      <c r="G107" s="23" t="str">
        <f t="shared" si="5"/>
        <v>B</v>
      </c>
      <c r="H107" s="11">
        <f>VLOOKUP(B107,NI!C:P,10,FALSE)</f>
        <v>1961000</v>
      </c>
      <c r="I107" s="11">
        <f>VLOOKUP(B107,EBITDA!B:O,10,FALSE)</f>
        <v>3048000</v>
      </c>
      <c r="J107" s="11">
        <f>VLOOKUP(B107,EQIT!B:O,10,FALSE)</f>
        <v>21162000</v>
      </c>
      <c r="K107" s="11">
        <f>VLOOKUP(B107,DEBT!B:O,10,FALSE)</f>
        <v>3698000</v>
      </c>
      <c r="L107" s="11">
        <f>VLOOKUP(B107,REV!B:O,10,FALSE)</f>
        <v>7819000</v>
      </c>
      <c r="M107" s="11">
        <f>VLOOKUP(B107,RoA!B:O,10,FALSE)</f>
        <v>7.65</v>
      </c>
      <c r="N107" s="11">
        <f>VLOOKUP(B107,RoE!B:O,10,FALSE)</f>
        <v>9.1999999999999993</v>
      </c>
      <c r="O107" s="11">
        <f>VLOOKUP(B107,ASSET!B:P,10,FALSE)</f>
        <v>26244000</v>
      </c>
      <c r="P107" s="11">
        <f>VLOOKUP(B107,MCAP!B:P,10,FALSE)</f>
        <v>24930180</v>
      </c>
      <c r="Q107" s="11">
        <f>VLOOKUP(B107,MB!B:O,10,FALSE)</f>
        <v>1.01</v>
      </c>
    </row>
    <row r="108" spans="1:17" x14ac:dyDescent="0.3">
      <c r="A108" s="20" t="s">
        <v>104</v>
      </c>
      <c r="B108" s="20">
        <v>906189</v>
      </c>
      <c r="C108" s="21">
        <f>VLOOKUP(B108,'[2]ESGC PORTFOLIO'!B:M,$C$2,FALSE)</f>
        <v>72.916257957476802</v>
      </c>
      <c r="D108" s="21" t="str">
        <f t="shared" si="3"/>
        <v>B</v>
      </c>
      <c r="E108" s="21">
        <f>VLOOKUP(B108,ESG!A:M,$E$2,FALSE)</f>
        <v>72.916257957476802</v>
      </c>
      <c r="F108" s="11" t="b">
        <f t="shared" si="4"/>
        <v>1</v>
      </c>
      <c r="G108" s="23" t="str">
        <f t="shared" si="5"/>
        <v>B</v>
      </c>
      <c r="H108" s="11">
        <f>VLOOKUP(B108,NI!C:P,10,FALSE)</f>
        <v>3536400</v>
      </c>
      <c r="I108" s="11">
        <f>VLOOKUP(B108,EBITDA!B:O,10,FALSE)</f>
        <v>7365000</v>
      </c>
      <c r="J108" s="11">
        <f>VLOOKUP(B108,EQIT!B:O,10,FALSE)</f>
        <v>10265800</v>
      </c>
      <c r="K108" s="11">
        <f>VLOOKUP(B108,DEBT!B:O,10,FALSE)</f>
        <v>34475700</v>
      </c>
      <c r="L108" s="11">
        <f>VLOOKUP(B108,REV!B:O,10,FALSE)</f>
        <v>37795400</v>
      </c>
      <c r="M108" s="11">
        <f>VLOOKUP(B108,RoA!B:O,10,FALSE)</f>
        <v>7.29</v>
      </c>
      <c r="N108" s="11">
        <f>VLOOKUP(B108,RoE!B:O,10,FALSE)</f>
        <v>41.34</v>
      </c>
      <c r="O108" s="11">
        <f>VLOOKUP(B108,ASSET!B:P,10,FALSE)</f>
        <v>57195900</v>
      </c>
      <c r="P108" s="11">
        <f>VLOOKUP(B108,MCAP!B:P,10,FALSE)</f>
        <v>34018993</v>
      </c>
      <c r="Q108" s="11" t="e">
        <f>VLOOKUP(B108,MB!B:O,10,FALSE)</f>
        <v>#N/A</v>
      </c>
    </row>
    <row r="109" spans="1:17" x14ac:dyDescent="0.3">
      <c r="A109" s="20" t="s">
        <v>114</v>
      </c>
      <c r="B109" s="20">
        <v>513260</v>
      </c>
      <c r="C109" s="21">
        <f>VLOOKUP(B109,'[2]ESGC PORTFOLIO'!B:M,$C$2,FALSE)</f>
        <v>51.652293291417202</v>
      </c>
      <c r="D109" s="21" t="str">
        <f t="shared" si="3"/>
        <v>B</v>
      </c>
      <c r="E109" s="21">
        <f>VLOOKUP(B109,ESG!A:M,$E$2,FALSE)</f>
        <v>51.652293291417202</v>
      </c>
      <c r="F109" s="11" t="b">
        <f t="shared" si="4"/>
        <v>1</v>
      </c>
      <c r="G109" s="23" t="str">
        <f t="shared" si="5"/>
        <v>B</v>
      </c>
      <c r="H109" s="11">
        <f>VLOOKUP(B109,NI!C:P,10,FALSE)</f>
        <v>17124</v>
      </c>
      <c r="I109" s="11">
        <f>VLOOKUP(B109,EBITDA!B:O,10,FALSE)</f>
        <v>745162</v>
      </c>
      <c r="J109" s="11">
        <f>VLOOKUP(B109,EQIT!B:O,10,FALSE)</f>
        <v>2565560</v>
      </c>
      <c r="K109" s="11">
        <f>VLOOKUP(B109,DEBT!B:O,10,FALSE)</f>
        <v>4254376</v>
      </c>
      <c r="L109" s="11">
        <f>VLOOKUP(B109,REV!B:O,10,FALSE)</f>
        <v>1150516</v>
      </c>
      <c r="M109" s="11">
        <f>VLOOKUP(B109,RoA!B:O,10,FALSE)</f>
        <v>4.4000000000000004</v>
      </c>
      <c r="N109" s="11">
        <f>VLOOKUP(B109,RoE!B:O,10,FALSE)</f>
        <v>6.64</v>
      </c>
      <c r="O109" s="11">
        <f>VLOOKUP(B109,ASSET!B:P,10,FALSE)</f>
        <v>7752614</v>
      </c>
      <c r="P109" s="11">
        <f>VLOOKUP(B109,MCAP!B:P,10,FALSE)</f>
        <v>4909041</v>
      </c>
      <c r="Q109" s="11">
        <f>VLOOKUP(B109,MB!B:O,10,FALSE)</f>
        <v>2.0299999999999998</v>
      </c>
    </row>
    <row r="110" spans="1:17" x14ac:dyDescent="0.3">
      <c r="A110" s="20" t="s">
        <v>117</v>
      </c>
      <c r="B110" s="20">
        <v>357922</v>
      </c>
      <c r="C110" s="21">
        <f>VLOOKUP(B110,'[2]ESGC PORTFOLIO'!B:M,$C$2,FALSE)</f>
        <v>67.018975011888102</v>
      </c>
      <c r="D110" s="21" t="str">
        <f t="shared" si="3"/>
        <v>B</v>
      </c>
      <c r="E110" s="21">
        <f>VLOOKUP(B110,ESG!A:M,$E$2,FALSE)</f>
        <v>67.018975011888102</v>
      </c>
      <c r="F110" s="11" t="b">
        <f t="shared" si="4"/>
        <v>1</v>
      </c>
      <c r="G110" s="23" t="str">
        <f t="shared" si="5"/>
        <v>B</v>
      </c>
      <c r="H110" s="11">
        <f>VLOOKUP(B110,NI!C:P,10,FALSE)</f>
        <v>1165000</v>
      </c>
      <c r="I110" s="11">
        <f>VLOOKUP(B110,EBITDA!B:O,10,FALSE)</f>
        <v>2293000</v>
      </c>
      <c r="J110" s="11">
        <f>VLOOKUP(B110,EQIT!B:O,10,FALSE)</f>
        <v>3796000</v>
      </c>
      <c r="K110" s="11">
        <f>VLOOKUP(B110,DEBT!B:O,10,FALSE)</f>
        <v>4254000</v>
      </c>
      <c r="L110" s="11">
        <f>VLOOKUP(B110,REV!B:O,10,FALSE)</f>
        <v>9350000</v>
      </c>
      <c r="M110" s="11">
        <f>VLOOKUP(B110,RoA!B:O,10,FALSE)</f>
        <v>10.92</v>
      </c>
      <c r="N110" s="11">
        <f>VLOOKUP(B110,RoE!B:O,10,FALSE)</f>
        <v>34.57</v>
      </c>
      <c r="O110" s="11">
        <f>VLOOKUP(B110,ASSET!B:P,10,FALSE)</f>
        <v>11845000</v>
      </c>
      <c r="P110" s="11">
        <f>VLOOKUP(B110,MCAP!B:P,10,FALSE)</f>
        <v>12300002</v>
      </c>
      <c r="Q110" s="11">
        <f>VLOOKUP(B110,MB!B:O,10,FALSE)</f>
        <v>3.19</v>
      </c>
    </row>
    <row r="111" spans="1:17" x14ac:dyDescent="0.3">
      <c r="A111" s="20" t="s">
        <v>126</v>
      </c>
      <c r="B111" s="20">
        <v>500373</v>
      </c>
      <c r="C111" s="21">
        <f>VLOOKUP(B111,'[2]ESGC PORTFOLIO'!B:M,$C$2,FALSE)</f>
        <v>59.102924739195203</v>
      </c>
      <c r="D111" s="21" t="str">
        <f t="shared" si="3"/>
        <v>B</v>
      </c>
      <c r="E111" s="21">
        <f>VLOOKUP(B111,ESG!A:M,$E$2,FALSE)</f>
        <v>59.102924739195203</v>
      </c>
      <c r="F111" s="11" t="b">
        <f t="shared" si="4"/>
        <v>1</v>
      </c>
      <c r="G111" s="23" t="str">
        <f t="shared" si="5"/>
        <v>B</v>
      </c>
      <c r="H111" s="11">
        <f>VLOOKUP(B111,NI!C:P,10,FALSE)</f>
        <v>2197109</v>
      </c>
      <c r="I111" s="11">
        <f>VLOOKUP(B111,EBITDA!B:O,10,FALSE)</f>
        <v>7273322</v>
      </c>
      <c r="J111" s="11">
        <f>VLOOKUP(B111,EQIT!B:O,10,FALSE)</f>
        <v>15418459</v>
      </c>
      <c r="K111" s="11">
        <f>VLOOKUP(B111,DEBT!B:O,10,FALSE)</f>
        <v>5913221</v>
      </c>
      <c r="L111" s="11">
        <f>VLOOKUP(B111,REV!B:O,10,FALSE)</f>
        <v>14455902</v>
      </c>
      <c r="M111" s="11">
        <f>VLOOKUP(B111,RoA!B:O,10,FALSE)</f>
        <v>8.1199999999999992</v>
      </c>
      <c r="N111" s="11">
        <f>VLOOKUP(B111,RoE!B:O,10,FALSE)</f>
        <v>15.31</v>
      </c>
      <c r="O111" s="11">
        <f>VLOOKUP(B111,ASSET!B:P,10,FALSE)</f>
        <v>30574238</v>
      </c>
      <c r="P111" s="11">
        <f>VLOOKUP(B111,MCAP!B:P,10,FALSE)</f>
        <v>45834722</v>
      </c>
      <c r="Q111" s="11">
        <f>VLOOKUP(B111,MB!B:O,10,FALSE)</f>
        <v>2.98</v>
      </c>
    </row>
    <row r="112" spans="1:17" x14ac:dyDescent="0.3">
      <c r="A112" s="20" t="s">
        <v>128</v>
      </c>
      <c r="B112" s="20">
        <v>329534</v>
      </c>
      <c r="C112" s="21">
        <f>VLOOKUP(B112,'[2]ESGC PORTFOLIO'!B:M,$C$2,FALSE)</f>
        <v>52.690400620679902</v>
      </c>
      <c r="D112" s="21" t="str">
        <f t="shared" si="3"/>
        <v>B</v>
      </c>
      <c r="E112" s="21">
        <f>VLOOKUP(B112,ESG!A:M,$E$2,FALSE)</f>
        <v>52.690400620679902</v>
      </c>
      <c r="F112" s="11" t="b">
        <f t="shared" si="4"/>
        <v>1</v>
      </c>
      <c r="G112" s="23" t="str">
        <f t="shared" si="5"/>
        <v>B</v>
      </c>
      <c r="H112" s="11">
        <f>VLOOKUP(B112,NI!C:P,10,FALSE)</f>
        <v>1826468</v>
      </c>
      <c r="I112" s="11">
        <f>VLOOKUP(B112,EBITDA!B:O,10,FALSE)</f>
        <v>2438531</v>
      </c>
      <c r="J112" s="11">
        <f>VLOOKUP(B112,EQIT!B:O,10,FALSE)</f>
        <v>10457201</v>
      </c>
      <c r="K112" s="11">
        <f>VLOOKUP(B112,DEBT!B:O,10,FALSE)</f>
        <v>10766254</v>
      </c>
      <c r="L112" s="11">
        <f>VLOOKUP(B112,REV!B:O,10,FALSE)</f>
        <v>2399929</v>
      </c>
      <c r="M112" s="11">
        <f>VLOOKUP(B112,RoA!B:O,10,FALSE)</f>
        <v>11.12</v>
      </c>
      <c r="N112" s="11">
        <f>VLOOKUP(B112,RoE!B:O,10,FALSE)</f>
        <v>20.64</v>
      </c>
      <c r="O112" s="11">
        <f>VLOOKUP(B112,ASSET!B:P,10,FALSE)</f>
        <v>22834545</v>
      </c>
      <c r="P112" s="11">
        <f>VLOOKUP(B112,MCAP!B:P,10,FALSE)</f>
        <v>18698059</v>
      </c>
      <c r="Q112" s="11">
        <f>VLOOKUP(B112,MB!B:O,10,FALSE)</f>
        <v>1.93</v>
      </c>
    </row>
    <row r="113" spans="1:17" x14ac:dyDescent="0.3">
      <c r="A113" s="20" t="s">
        <v>129</v>
      </c>
      <c r="B113" s="20">
        <v>867375</v>
      </c>
      <c r="C113" s="21">
        <f>VLOOKUP(B113,'[2]ESGC PORTFOLIO'!B:M,$C$2,FALSE)</f>
        <v>61.299009562841498</v>
      </c>
      <c r="D113" s="21" t="str">
        <f t="shared" si="3"/>
        <v>B</v>
      </c>
      <c r="E113" s="21">
        <f>VLOOKUP(B113,ESG!A:M,$E$2,FALSE)</f>
        <v>61.299009562841498</v>
      </c>
      <c r="F113" s="11" t="b">
        <f t="shared" si="4"/>
        <v>1</v>
      </c>
      <c r="G113" s="23" t="str">
        <f t="shared" si="5"/>
        <v>B</v>
      </c>
      <c r="H113" s="11">
        <f>VLOOKUP(B113,NI!C:P,10,FALSE)</f>
        <v>1019800</v>
      </c>
      <c r="I113" s="11">
        <f>VLOOKUP(B113,EBITDA!B:O,10,FALSE)</f>
        <v>1872300</v>
      </c>
      <c r="J113" s="11">
        <f>VLOOKUP(B113,EQIT!B:O,10,FALSE)</f>
        <v>3286900</v>
      </c>
      <c r="K113" s="11">
        <f>VLOOKUP(B113,DEBT!B:O,10,FALSE)</f>
        <v>1344300</v>
      </c>
      <c r="L113" s="11">
        <f>VLOOKUP(B113,REV!B:O,10,FALSE)</f>
        <v>10183200</v>
      </c>
      <c r="M113" s="11">
        <f>VLOOKUP(B113,RoA!B:O,10,FALSE)</f>
        <v>15.48</v>
      </c>
      <c r="N113" s="11">
        <f>VLOOKUP(B113,RoE!B:O,10,FALSE)</f>
        <v>33.880000000000003</v>
      </c>
      <c r="O113" s="11">
        <f>VLOOKUP(B113,ASSET!B:P,10,FALSE)</f>
        <v>7145200</v>
      </c>
      <c r="P113" s="11">
        <f>VLOOKUP(B113,MCAP!B:P,10,FALSE)</f>
        <v>29223729</v>
      </c>
      <c r="Q113" s="11">
        <f>VLOOKUP(B113,MB!B:O,10,FALSE)</f>
        <v>7.28</v>
      </c>
    </row>
    <row r="114" spans="1:17" x14ac:dyDescent="0.3">
      <c r="A114" s="20" t="s">
        <v>136</v>
      </c>
      <c r="B114" s="20">
        <v>905994</v>
      </c>
      <c r="C114" s="21">
        <f>VLOOKUP(B114,'[2]ESGC PORTFOLIO'!B:M,$C$2,FALSE)</f>
        <v>51.632816435926799</v>
      </c>
      <c r="D114" s="21" t="str">
        <f t="shared" si="3"/>
        <v>B</v>
      </c>
      <c r="E114" s="21">
        <f>VLOOKUP(B114,ESG!A:M,$E$2,FALSE)</f>
        <v>51.632816435926799</v>
      </c>
      <c r="F114" s="11" t="b">
        <f t="shared" si="4"/>
        <v>1</v>
      </c>
      <c r="G114" s="23" t="str">
        <f t="shared" si="5"/>
        <v>B</v>
      </c>
      <c r="H114" s="11">
        <f>VLOOKUP(B114,NI!C:P,10,FALSE)</f>
        <v>156257</v>
      </c>
      <c r="I114" s="11">
        <f>VLOOKUP(B114,EBITDA!B:O,10,FALSE)</f>
        <v>402389</v>
      </c>
      <c r="J114" s="11">
        <f>VLOOKUP(B114,EQIT!B:O,10,FALSE)</f>
        <v>1438163</v>
      </c>
      <c r="K114" s="11">
        <f>VLOOKUP(B114,DEBT!B:O,10,FALSE)</f>
        <v>2321862</v>
      </c>
      <c r="L114" s="11">
        <f>VLOOKUP(B114,REV!B:O,10,FALSE)</f>
        <v>637413</v>
      </c>
      <c r="M114" s="11">
        <f>VLOOKUP(B114,RoA!B:O,10,FALSE)</f>
        <v>5.67</v>
      </c>
      <c r="N114" s="11">
        <f>VLOOKUP(B114,RoE!B:O,10,FALSE)</f>
        <v>11.88</v>
      </c>
      <c r="O114" s="11">
        <f>VLOOKUP(B114,ASSET!B:P,10,FALSE)</f>
        <v>4219294</v>
      </c>
      <c r="P114" s="11">
        <f>VLOOKUP(B114,MCAP!B:P,10,FALSE)</f>
        <v>6764191</v>
      </c>
      <c r="Q114" s="11">
        <f>VLOOKUP(B114,MB!B:O,10,FALSE)</f>
        <v>4.6900000000000004</v>
      </c>
    </row>
    <row r="115" spans="1:17" x14ac:dyDescent="0.3">
      <c r="A115" s="20" t="s">
        <v>142</v>
      </c>
      <c r="B115" s="20">
        <v>905082</v>
      </c>
      <c r="C115" s="21">
        <f>VLOOKUP(B115,'[2]ESGC PORTFOLIO'!B:M,$C$2,FALSE)</f>
        <v>55.087615621788203</v>
      </c>
      <c r="D115" s="21" t="str">
        <f t="shared" si="3"/>
        <v>B</v>
      </c>
      <c r="E115" s="21">
        <f>VLOOKUP(B115,ESG!A:M,$E$2,FALSE)</f>
        <v>55.087615621788203</v>
      </c>
      <c r="F115" s="11" t="b">
        <f t="shared" si="4"/>
        <v>1</v>
      </c>
      <c r="G115" s="23" t="str">
        <f t="shared" si="5"/>
        <v>B</v>
      </c>
      <c r="H115" s="11">
        <f>VLOOKUP(B115,NI!C:P,10,FALSE)</f>
        <v>292300</v>
      </c>
      <c r="I115" s="11">
        <f>VLOOKUP(B115,EBITDA!B:O,10,FALSE)</f>
        <v>780700</v>
      </c>
      <c r="J115" s="11">
        <f>VLOOKUP(B115,EQIT!B:O,10,FALSE)</f>
        <v>1519800</v>
      </c>
      <c r="K115" s="11">
        <f>VLOOKUP(B115,DEBT!B:O,10,FALSE)</f>
        <v>1851900</v>
      </c>
      <c r="L115" s="11">
        <f>VLOOKUP(B115,REV!B:O,10,FALSE)</f>
        <v>3874800</v>
      </c>
      <c r="M115" s="11">
        <f>VLOOKUP(B115,RoA!B:O,10,FALSE)</f>
        <v>6.81</v>
      </c>
      <c r="N115" s="11">
        <f>VLOOKUP(B115,RoE!B:O,10,FALSE)</f>
        <v>19.489999999999998</v>
      </c>
      <c r="O115" s="11">
        <f>VLOOKUP(B115,ASSET!B:P,10,FALSE)</f>
        <v>5143800</v>
      </c>
      <c r="P115" s="11">
        <f>VLOOKUP(B115,MCAP!B:P,10,FALSE)</f>
        <v>10027554</v>
      </c>
      <c r="Q115" s="11">
        <f>VLOOKUP(B115,MB!B:O,10,FALSE)</f>
        <v>6.4</v>
      </c>
    </row>
    <row r="116" spans="1:17" x14ac:dyDescent="0.3">
      <c r="A116" s="20" t="s">
        <v>152</v>
      </c>
      <c r="B116" s="20">
        <v>546697</v>
      </c>
      <c r="C116" s="21">
        <f>VLOOKUP(B116,'[2]ESGC PORTFOLIO'!B:M,$C$2,FALSE)</f>
        <v>61.138179204124803</v>
      </c>
      <c r="D116" s="21" t="str">
        <f t="shared" si="3"/>
        <v>B</v>
      </c>
      <c r="E116" s="21">
        <f>VLOOKUP(B116,ESG!A:M,$E$2,FALSE)</f>
        <v>61.138179204124803</v>
      </c>
      <c r="F116" s="11" t="b">
        <f t="shared" si="4"/>
        <v>1</v>
      </c>
      <c r="G116" s="23" t="str">
        <f t="shared" si="5"/>
        <v>B</v>
      </c>
      <c r="H116" s="11">
        <f>VLOOKUP(B116,NI!C:P,10,FALSE)</f>
        <v>3074808</v>
      </c>
      <c r="I116" s="11">
        <f>VLOOKUP(B116,EBITDA!B:O,10,FALSE)</f>
        <v>4618882</v>
      </c>
      <c r="J116" s="11">
        <f>VLOOKUP(B116,EQIT!B:O,10,FALSE)</f>
        <v>11369067</v>
      </c>
      <c r="K116" s="11">
        <f>VLOOKUP(B116,DEBT!B:O,10,FALSE)</f>
        <v>6699583</v>
      </c>
      <c r="L116" s="11">
        <f>VLOOKUP(B116,REV!B:O,10,FALSE)</f>
        <v>11201688</v>
      </c>
      <c r="M116" s="11">
        <f>VLOOKUP(B116,RoA!B:O,10,FALSE)</f>
        <v>15.07</v>
      </c>
      <c r="N116" s="11">
        <f>VLOOKUP(B116,RoE!B:O,10,FALSE)</f>
        <v>29.75</v>
      </c>
      <c r="O116" s="11">
        <f>VLOOKUP(B116,ASSET!B:P,10,FALSE)</f>
        <v>22342020</v>
      </c>
      <c r="P116" s="11">
        <f>VLOOKUP(B116,MCAP!B:P,10,FALSE)</f>
        <v>115234491</v>
      </c>
      <c r="Q116" s="11">
        <f>VLOOKUP(B116,MB!B:O,10,FALSE)</f>
        <v>8.6</v>
      </c>
    </row>
    <row r="117" spans="1:17" x14ac:dyDescent="0.3">
      <c r="A117" s="20" t="s">
        <v>157</v>
      </c>
      <c r="B117" s="20" t="s">
        <v>364</v>
      </c>
      <c r="C117" s="21">
        <f>VLOOKUP(B117,'[2]ESGC PORTFOLIO'!B:M,$C$2,FALSE)</f>
        <v>64.932612351677093</v>
      </c>
      <c r="D117" s="21" t="str">
        <f t="shared" si="3"/>
        <v>B</v>
      </c>
      <c r="E117" s="21">
        <f>VLOOKUP(B117,ESG!A:M,$E$2,FALSE)</f>
        <v>64.932612351677093</v>
      </c>
      <c r="F117" s="11" t="b">
        <f t="shared" si="4"/>
        <v>1</v>
      </c>
      <c r="G117" s="23" t="str">
        <f t="shared" si="5"/>
        <v>B</v>
      </c>
      <c r="H117" s="11">
        <f>VLOOKUP(B117,NI!C:P,10,FALSE)</f>
        <v>330494</v>
      </c>
      <c r="I117" s="11">
        <f>VLOOKUP(B117,EBITDA!B:O,10,FALSE)</f>
        <v>588575</v>
      </c>
      <c r="J117" s="11">
        <f>VLOOKUP(B117,EQIT!B:O,10,FALSE)</f>
        <v>1230623</v>
      </c>
      <c r="K117" s="11">
        <f>VLOOKUP(B117,DEBT!B:O,10,FALSE)</f>
        <v>1684982</v>
      </c>
      <c r="L117" s="11">
        <f>VLOOKUP(B117,REV!B:O,10,FALSE)</f>
        <v>4627802</v>
      </c>
      <c r="M117" s="11">
        <f>VLOOKUP(B117,RoA!B:O,10,FALSE)</f>
        <v>11.15</v>
      </c>
      <c r="N117" s="11">
        <f>VLOOKUP(B117,RoE!B:O,10,FALSE)</f>
        <v>31.22</v>
      </c>
      <c r="O117" s="11">
        <f>VLOOKUP(B117,ASSET!B:P,10,FALSE)</f>
        <v>3882622</v>
      </c>
      <c r="P117" s="11">
        <f>VLOOKUP(B117,MCAP!B:P,10,FALSE)</f>
        <v>6988736</v>
      </c>
      <c r="Q117" s="11">
        <f>VLOOKUP(B117,MB!B:O,10,FALSE)</f>
        <v>5.12</v>
      </c>
    </row>
    <row r="118" spans="1:17" x14ac:dyDescent="0.3">
      <c r="A118" s="20" t="s">
        <v>162</v>
      </c>
      <c r="B118" s="20">
        <v>945589</v>
      </c>
      <c r="C118" s="21">
        <f>VLOOKUP(B118,'[2]ESGC PORTFOLIO'!B:M,$C$2,FALSE)</f>
        <v>72.718114706840794</v>
      </c>
      <c r="D118" s="21" t="str">
        <f t="shared" si="3"/>
        <v>B</v>
      </c>
      <c r="E118" s="21">
        <f>VLOOKUP(B118,ESG!A:M,$E$2,FALSE)</f>
        <v>72.718114706840794</v>
      </c>
      <c r="F118" s="11" t="b">
        <f t="shared" si="4"/>
        <v>1</v>
      </c>
      <c r="G118" s="23" t="str">
        <f t="shared" si="5"/>
        <v>B</v>
      </c>
      <c r="H118" s="11">
        <f>VLOOKUP(B118,NI!C:P,10,FALSE)</f>
        <v>969103</v>
      </c>
      <c r="I118" s="11">
        <f>VLOOKUP(B118,EBITDA!B:O,10,FALSE)</f>
        <v>1786324</v>
      </c>
      <c r="J118" s="11">
        <f>VLOOKUP(B118,EQIT!B:O,10,FALSE)</f>
        <v>10723300</v>
      </c>
      <c r="K118" s="11">
        <f>VLOOKUP(B118,DEBT!B:O,10,FALSE)</f>
        <v>8661627</v>
      </c>
      <c r="L118" s="11">
        <f>VLOOKUP(B118,REV!B:O,10,FALSE)</f>
        <v>2099878</v>
      </c>
      <c r="M118" s="11">
        <f>VLOOKUP(B118,RoA!B:O,10,FALSE)</f>
        <v>6.26</v>
      </c>
      <c r="N118" s="11">
        <f>VLOOKUP(B118,RoE!B:O,10,FALSE)</f>
        <v>9.11</v>
      </c>
      <c r="O118" s="11">
        <f>VLOOKUP(B118,ASSET!B:P,10,FALSE)</f>
        <v>20075870</v>
      </c>
      <c r="P118" s="11">
        <f>VLOOKUP(B118,MCAP!B:P,10,FALSE)</f>
        <v>16596811</v>
      </c>
      <c r="Q118" s="11">
        <f>VLOOKUP(B118,MB!B:O,10,FALSE)</f>
        <v>1.79</v>
      </c>
    </row>
    <row r="119" spans="1:17" x14ac:dyDescent="0.3">
      <c r="A119" s="20" t="s">
        <v>166</v>
      </c>
      <c r="B119" s="20">
        <v>998171</v>
      </c>
      <c r="C119" s="21">
        <f>VLOOKUP(B119,'[2]ESGC PORTFOLIO'!B:M,$C$2,FALSE)</f>
        <v>71.146696645415901</v>
      </c>
      <c r="D119" s="21" t="str">
        <f t="shared" si="3"/>
        <v>B</v>
      </c>
      <c r="E119" s="21">
        <f>VLOOKUP(B119,ESG!A:M,$E$2,FALSE)</f>
        <v>71.146696645415901</v>
      </c>
      <c r="F119" s="11" t="b">
        <f t="shared" si="4"/>
        <v>1</v>
      </c>
      <c r="G119" s="23" t="str">
        <f t="shared" si="5"/>
        <v>B</v>
      </c>
      <c r="H119" s="11">
        <f>VLOOKUP(B119,NI!C:P,10,FALSE)</f>
        <v>5385000</v>
      </c>
      <c r="I119" s="11">
        <f>VLOOKUP(B119,EBITDA!B:O,10,FALSE)</f>
        <v>10935000</v>
      </c>
      <c r="J119" s="11">
        <f>VLOOKUP(B119,EQIT!B:O,10,FALSE)</f>
        <v>12522000</v>
      </c>
      <c r="K119" s="11">
        <f>VLOOKUP(B119,DEBT!B:O,10,FALSE)</f>
        <v>14724000</v>
      </c>
      <c r="L119" s="11">
        <f>VLOOKUP(B119,REV!B:O,10,FALSE)</f>
        <v>78812000</v>
      </c>
      <c r="M119" s="11">
        <f>VLOOKUP(B119,RoA!B:O,10,FALSE)</f>
        <v>14.34</v>
      </c>
      <c r="N119" s="11">
        <f>VLOOKUP(B119,RoE!B:O,10,FALSE)</f>
        <v>35.549999999999997</v>
      </c>
      <c r="O119" s="11">
        <f>VLOOKUP(B119,ASSET!B:P,10,FALSE)</f>
        <v>40469000</v>
      </c>
      <c r="P119" s="11">
        <f>VLOOKUP(B119,MCAP!B:P,10,FALSE)</f>
        <v>113629200</v>
      </c>
      <c r="Q119" s="11">
        <f>VLOOKUP(B119,MB!B:O,10,FALSE)</f>
        <v>8.81</v>
      </c>
    </row>
    <row r="120" spans="1:17" x14ac:dyDescent="0.3">
      <c r="A120" s="20" t="s">
        <v>168</v>
      </c>
      <c r="B120" s="20">
        <v>912588</v>
      </c>
      <c r="C120" s="21">
        <f>VLOOKUP(B120,'[2]ESGC PORTFOLIO'!B:M,$C$2,FALSE)</f>
        <v>66.207382665296294</v>
      </c>
      <c r="D120" s="21" t="str">
        <f t="shared" si="3"/>
        <v>B</v>
      </c>
      <c r="E120" s="21">
        <f>VLOOKUP(B120,ESG!A:M,$E$2,FALSE)</f>
        <v>66.207382665296294</v>
      </c>
      <c r="F120" s="11" t="b">
        <f t="shared" si="4"/>
        <v>1</v>
      </c>
      <c r="G120" s="23" t="str">
        <f t="shared" si="5"/>
        <v>B</v>
      </c>
      <c r="H120" s="11">
        <f>VLOOKUP(B120,NI!C:P,10,FALSE)</f>
        <v>317000</v>
      </c>
      <c r="I120" s="11">
        <f>VLOOKUP(B120,EBITDA!B:O,10,FALSE)</f>
        <v>1249000</v>
      </c>
      <c r="J120" s="11">
        <f>VLOOKUP(B120,EQIT!B:O,10,FALSE)</f>
        <v>7228000</v>
      </c>
      <c r="K120" s="11">
        <f>VLOOKUP(B120,DEBT!B:O,10,FALSE)</f>
        <v>4759000</v>
      </c>
      <c r="L120" s="11">
        <f>VLOOKUP(B120,REV!B:O,10,FALSE)</f>
        <v>5166000</v>
      </c>
      <c r="M120" s="11">
        <f>VLOOKUP(B120,RoA!B:O,10,FALSE)</f>
        <v>3.99</v>
      </c>
      <c r="N120" s="11">
        <f>VLOOKUP(B120,RoE!B:O,10,FALSE)</f>
        <v>4.51</v>
      </c>
      <c r="O120" s="11">
        <f>VLOOKUP(B120,ASSET!B:P,10,FALSE)</f>
        <v>12814000</v>
      </c>
      <c r="P120" s="11">
        <f>VLOOKUP(B120,MCAP!B:P,10,FALSE)</f>
        <v>14673312</v>
      </c>
      <c r="Q120" s="11">
        <f>VLOOKUP(B120,MB!B:O,10,FALSE)</f>
        <v>1.89</v>
      </c>
    </row>
    <row r="121" spans="1:17" x14ac:dyDescent="0.3">
      <c r="A121" s="20" t="s">
        <v>170</v>
      </c>
      <c r="B121" s="20">
        <v>916860</v>
      </c>
      <c r="C121" s="21">
        <f>VLOOKUP(B121,'[2]ESGC PORTFOLIO'!B:M,$C$2,FALSE)</f>
        <v>69.964523851302204</v>
      </c>
      <c r="D121" s="21" t="str">
        <f t="shared" si="3"/>
        <v>B</v>
      </c>
      <c r="E121" s="21">
        <f>VLOOKUP(B121,ESG!A:M,$E$2,FALSE)</f>
        <v>69.964523851302204</v>
      </c>
      <c r="F121" s="11" t="b">
        <f t="shared" si="4"/>
        <v>1</v>
      </c>
      <c r="G121" s="23" t="str">
        <f t="shared" si="5"/>
        <v>B</v>
      </c>
      <c r="H121" s="11">
        <f>VLOOKUP(B121,NI!C:P,10,FALSE)</f>
        <v>1231000</v>
      </c>
      <c r="I121" s="11">
        <f>VLOOKUP(B121,EBITDA!B:O,10,FALSE)</f>
        <v>2394000</v>
      </c>
      <c r="J121" s="11">
        <f>VLOOKUP(B121,EQIT!B:O,10,FALSE)</f>
        <v>9158000</v>
      </c>
      <c r="K121" s="11">
        <f>VLOOKUP(B121,DEBT!B:O,10,FALSE)</f>
        <v>3003000</v>
      </c>
      <c r="L121" s="11">
        <f>VLOOKUP(B121,REV!B:O,10,FALSE)</f>
        <v>41313000</v>
      </c>
      <c r="M121" s="11">
        <f>VLOOKUP(B121,RoA!B:O,10,FALSE)</f>
        <v>6.5</v>
      </c>
      <c r="N121" s="11">
        <f>VLOOKUP(B121,RoE!B:O,10,FALSE)</f>
        <v>13.97</v>
      </c>
      <c r="O121" s="11">
        <f>VLOOKUP(B121,ASSET!B:P,10,FALSE)</f>
        <v>20721000</v>
      </c>
      <c r="P121" s="11">
        <f>VLOOKUP(B121,MCAP!B:P,10,FALSE)</f>
        <v>15899019</v>
      </c>
      <c r="Q121" s="11">
        <f>VLOOKUP(B121,MB!B:O,10,FALSE)</f>
        <v>1.63</v>
      </c>
    </row>
    <row r="122" spans="1:17" x14ac:dyDescent="0.3">
      <c r="A122" s="20" t="s">
        <v>172</v>
      </c>
      <c r="B122" s="20">
        <v>905052</v>
      </c>
      <c r="C122" s="21">
        <f>VLOOKUP(B122,'[2]ESGC PORTFOLIO'!B:M,$C$2,FALSE)</f>
        <v>54.052617795873203</v>
      </c>
      <c r="D122" s="21" t="str">
        <f t="shared" si="3"/>
        <v>B</v>
      </c>
      <c r="E122" s="21">
        <f>VLOOKUP(B122,ESG!A:M,$E$2,FALSE)</f>
        <v>54.052617795873203</v>
      </c>
      <c r="F122" s="11" t="b">
        <f t="shared" si="4"/>
        <v>1</v>
      </c>
      <c r="G122" s="23" t="str">
        <f t="shared" si="5"/>
        <v>B</v>
      </c>
      <c r="H122" s="11">
        <f>VLOOKUP(B122,NI!C:P,10,FALSE)</f>
        <v>1679000</v>
      </c>
      <c r="I122" s="11">
        <f>VLOOKUP(B122,EBITDA!B:O,10,FALSE)</f>
        <v>3213000</v>
      </c>
      <c r="J122" s="11">
        <f>VLOOKUP(B122,EQIT!B:O,10,FALSE)</f>
        <v>9703000</v>
      </c>
      <c r="K122" s="11">
        <f>VLOOKUP(B122,DEBT!B:O,10,FALSE)</f>
        <v>6344000</v>
      </c>
      <c r="L122" s="11">
        <f>VLOOKUP(B122,REV!B:O,10,FALSE)</f>
        <v>14135000</v>
      </c>
      <c r="M122" s="11">
        <f>VLOOKUP(B122,RoA!B:O,10,FALSE)</f>
        <v>9.52</v>
      </c>
      <c r="N122" s="11">
        <f>VLOOKUP(B122,RoE!B:O,10,FALSE)</f>
        <v>16.57</v>
      </c>
      <c r="O122" s="11">
        <f>VLOOKUP(B122,ASSET!B:P,10,FALSE)</f>
        <v>19607000</v>
      </c>
      <c r="P122" s="11">
        <f>VLOOKUP(B122,MCAP!B:P,10,FALSE)</f>
        <v>36174210</v>
      </c>
      <c r="Q122" s="11">
        <f>VLOOKUP(B122,MB!B:O,10,FALSE)</f>
        <v>3.53</v>
      </c>
    </row>
    <row r="123" spans="1:17" x14ac:dyDescent="0.3">
      <c r="A123" s="20" t="s">
        <v>177</v>
      </c>
      <c r="B123" s="20">
        <v>905050</v>
      </c>
      <c r="C123" s="21">
        <f>VLOOKUP(B123,'[2]ESGC PORTFOLIO'!B:M,$C$2,FALSE)</f>
        <v>68.077148807269893</v>
      </c>
      <c r="D123" s="21" t="str">
        <f t="shared" si="3"/>
        <v>B</v>
      </c>
      <c r="E123" s="21">
        <f>VLOOKUP(B123,ESG!A:M,$E$2,FALSE)</f>
        <v>68.077148807269893</v>
      </c>
      <c r="F123" s="11" t="b">
        <f t="shared" si="4"/>
        <v>1</v>
      </c>
      <c r="G123" s="23" t="str">
        <f t="shared" si="5"/>
        <v>B</v>
      </c>
      <c r="H123" s="11">
        <f>VLOOKUP(B123,NI!C:P,10,FALSE)</f>
        <v>351244</v>
      </c>
      <c r="I123" s="11">
        <f>VLOOKUP(B123,EBITDA!B:O,10,FALSE)</f>
        <v>615204</v>
      </c>
      <c r="J123" s="11">
        <f>VLOOKUP(B123,EQIT!B:O,10,FALSE)</f>
        <v>1463072</v>
      </c>
      <c r="K123" s="11">
        <f>VLOOKUP(B123,DEBT!B:O,10,FALSE)</f>
        <v>932814</v>
      </c>
      <c r="L123" s="11">
        <f>VLOOKUP(B123,REV!B:O,10,FALSE)</f>
        <v>2952896</v>
      </c>
      <c r="M123" s="11">
        <f>VLOOKUP(B123,RoA!B:O,10,FALSE)</f>
        <v>12.18</v>
      </c>
      <c r="N123" s="11">
        <f>VLOOKUP(B123,RoE!B:O,10,FALSE)</f>
        <v>25.9</v>
      </c>
      <c r="O123" s="11">
        <f>VLOOKUP(B123,ASSET!B:P,10,FALSE)</f>
        <v>3177294</v>
      </c>
      <c r="P123" s="11">
        <f>VLOOKUP(B123,MCAP!B:P,10,FALSE)</f>
        <v>6997417</v>
      </c>
      <c r="Q123" s="11">
        <f>VLOOKUP(B123,MB!B:O,10,FALSE)</f>
        <v>4.6399999999999997</v>
      </c>
    </row>
    <row r="124" spans="1:17" x14ac:dyDescent="0.3">
      <c r="A124" s="20" t="s">
        <v>179</v>
      </c>
      <c r="B124" s="20">
        <v>923465</v>
      </c>
      <c r="C124" s="21">
        <f>VLOOKUP(B124,'[2]ESGC PORTFOLIO'!B:M,$C$2,FALSE)</f>
        <v>66.157438335046194</v>
      </c>
      <c r="D124" s="21" t="str">
        <f t="shared" si="3"/>
        <v>B</v>
      </c>
      <c r="E124" s="21">
        <f>VLOOKUP(B124,ESG!A:M,$E$2,FALSE)</f>
        <v>66.157438335046194</v>
      </c>
      <c r="F124" s="11" t="b">
        <f t="shared" si="4"/>
        <v>1</v>
      </c>
      <c r="G124" s="23" t="str">
        <f t="shared" si="5"/>
        <v>B</v>
      </c>
      <c r="H124" s="11">
        <f>VLOOKUP(B124,NI!C:P,10,FALSE)</f>
        <v>259200</v>
      </c>
      <c r="I124" s="11">
        <f>VLOOKUP(B124,EBITDA!B:O,10,FALSE)</f>
        <v>748100</v>
      </c>
      <c r="J124" s="11">
        <f>VLOOKUP(B124,EQIT!B:O,10,FALSE)</f>
        <v>2215200</v>
      </c>
      <c r="K124" s="11">
        <f>VLOOKUP(B124,DEBT!B:O,10,FALSE)</f>
        <v>1662500</v>
      </c>
      <c r="L124" s="11">
        <f>VLOOKUP(B124,REV!B:O,10,FALSE)</f>
        <v>7122300</v>
      </c>
      <c r="M124" s="11">
        <f>VLOOKUP(B124,RoA!B:O,10,FALSE)</f>
        <v>2.66</v>
      </c>
      <c r="N124" s="11">
        <f>VLOOKUP(B124,RoE!B:O,10,FALSE)</f>
        <v>11.74</v>
      </c>
      <c r="O124" s="11">
        <f>VLOOKUP(B124,ASSET!B:P,10,FALSE)</f>
        <v>12761000</v>
      </c>
      <c r="P124" s="11">
        <f>VLOOKUP(B124,MCAP!B:P,10,FALSE)</f>
        <v>7513650</v>
      </c>
      <c r="Q124" s="11">
        <f>VLOOKUP(B124,MB!B:O,10,FALSE)</f>
        <v>3.29</v>
      </c>
    </row>
    <row r="125" spans="1:17" x14ac:dyDescent="0.3">
      <c r="A125" s="20" t="s">
        <v>181</v>
      </c>
      <c r="B125" s="20" t="s">
        <v>366</v>
      </c>
      <c r="C125" s="21">
        <f>VLOOKUP(B125,'[2]ESGC PORTFOLIO'!B:M,$C$2,FALSE)</f>
        <v>57.734769286229202</v>
      </c>
      <c r="D125" s="21" t="str">
        <f t="shared" si="3"/>
        <v>B</v>
      </c>
      <c r="E125" s="21">
        <f>VLOOKUP(B125,ESG!A:M,$E$2,FALSE)</f>
        <v>57.734769286229202</v>
      </c>
      <c r="F125" s="11" t="b">
        <f t="shared" si="4"/>
        <v>1</v>
      </c>
      <c r="G125" s="23" t="str">
        <f t="shared" si="5"/>
        <v>B</v>
      </c>
      <c r="H125" s="11">
        <f>VLOOKUP(B125,NI!C:P,10,FALSE)</f>
        <v>940300</v>
      </c>
      <c r="I125" s="11">
        <f>VLOOKUP(B125,EBITDA!B:O,10,FALSE)</f>
        <v>1352700</v>
      </c>
      <c r="J125" s="11">
        <f>VLOOKUP(B125,EQIT!B:O,10,FALSE)</f>
        <v>8392600</v>
      </c>
      <c r="K125" s="11">
        <f>VLOOKUP(B125,DEBT!B:O,10,FALSE)</f>
        <v>5770300</v>
      </c>
      <c r="L125" s="11">
        <f>VLOOKUP(B125,REV!B:O,10,FALSE)</f>
        <v>4684900</v>
      </c>
      <c r="M125" s="11">
        <f>VLOOKUP(B125,RoA!B:O,10,FALSE)</f>
        <v>5.28</v>
      </c>
      <c r="N125" s="11">
        <f>VLOOKUP(B125,RoE!B:O,10,FALSE)</f>
        <v>11.25</v>
      </c>
      <c r="O125" s="11">
        <f>VLOOKUP(B125,ASSET!B:P,10,FALSE)</f>
        <v>19263100</v>
      </c>
      <c r="P125" s="11">
        <f>VLOOKUP(B125,MCAP!B:P,10,FALSE)</f>
        <v>15419040</v>
      </c>
      <c r="Q125" s="11">
        <f>VLOOKUP(B125,MB!B:O,10,FALSE)</f>
        <v>1.72</v>
      </c>
    </row>
    <row r="126" spans="1:17" x14ac:dyDescent="0.3">
      <c r="A126" s="20" t="s">
        <v>183</v>
      </c>
      <c r="B126" s="20">
        <v>912142</v>
      </c>
      <c r="C126" s="21">
        <f>VLOOKUP(B126,'[2]ESGC PORTFOLIO'!B:M,$C$2,FALSE)</f>
        <v>65.046073530785705</v>
      </c>
      <c r="D126" s="21" t="str">
        <f t="shared" si="3"/>
        <v>B</v>
      </c>
      <c r="E126" s="21">
        <f>VLOOKUP(B126,ESG!A:M,$E$2,FALSE)</f>
        <v>65.046073530785705</v>
      </c>
      <c r="F126" s="11" t="b">
        <f t="shared" si="4"/>
        <v>1</v>
      </c>
      <c r="G126" s="23" t="str">
        <f t="shared" si="5"/>
        <v>B</v>
      </c>
      <c r="H126" s="11">
        <f>VLOOKUP(B126,NI!C:P,10,FALSE)</f>
        <v>423093</v>
      </c>
      <c r="I126" s="11">
        <f>VLOOKUP(B126,EBITDA!B:O,10,FALSE)</f>
        <v>773328</v>
      </c>
      <c r="J126" s="11">
        <f>VLOOKUP(B126,EQIT!B:O,10,FALSE)</f>
        <v>4213097</v>
      </c>
      <c r="K126" s="11">
        <f>VLOOKUP(B126,DEBT!B:O,10,FALSE)</f>
        <v>460651</v>
      </c>
      <c r="L126" s="11">
        <f>VLOOKUP(B126,REV!B:O,10,FALSE)</f>
        <v>11818376</v>
      </c>
      <c r="M126" s="11">
        <f>VLOOKUP(B126,RoA!B:O,10,FALSE)</f>
        <v>6.29</v>
      </c>
      <c r="N126" s="11">
        <f>VLOOKUP(B126,RoE!B:O,10,FALSE)</f>
        <v>10.66</v>
      </c>
      <c r="O126" s="11">
        <f>VLOOKUP(B126,ASSET!B:P,10,FALSE)</f>
        <v>7076686</v>
      </c>
      <c r="P126" s="11">
        <f>VLOOKUP(B126,MCAP!B:P,10,FALSE)</f>
        <v>8291953</v>
      </c>
      <c r="Q126" s="11">
        <f>VLOOKUP(B126,MB!B:O,10,FALSE)</f>
        <v>1.84</v>
      </c>
    </row>
    <row r="127" spans="1:17" x14ac:dyDescent="0.3">
      <c r="A127" s="20" t="s">
        <v>188</v>
      </c>
      <c r="B127" s="20">
        <v>699943</v>
      </c>
      <c r="C127" s="21">
        <f>VLOOKUP(B127,'[2]ESGC PORTFOLIO'!B:M,$C$2,FALSE)</f>
        <v>61.412699710361501</v>
      </c>
      <c r="D127" s="21" t="str">
        <f t="shared" si="3"/>
        <v>B</v>
      </c>
      <c r="E127" s="21">
        <f>VLOOKUP(B127,ESG!A:M,$E$2,FALSE)</f>
        <v>61.412699710361501</v>
      </c>
      <c r="F127" s="11" t="b">
        <f t="shared" si="4"/>
        <v>1</v>
      </c>
      <c r="G127" s="23" t="str">
        <f t="shared" si="5"/>
        <v>B</v>
      </c>
      <c r="H127" s="11">
        <f>VLOOKUP(B127,NI!C:P,10,FALSE)</f>
        <v>439800</v>
      </c>
      <c r="I127" s="11">
        <f>VLOOKUP(B127,EBITDA!B:O,10,FALSE)</f>
        <v>773800</v>
      </c>
      <c r="J127" s="11">
        <f>VLOOKUP(B127,EQIT!B:O,10,FALSE)</f>
        <v>7302200</v>
      </c>
      <c r="K127" s="11">
        <f>VLOOKUP(B127,DEBT!B:O,10,FALSE)</f>
        <v>999300</v>
      </c>
      <c r="L127" s="11">
        <f>VLOOKUP(B127,REV!B:O,10,FALSE)</f>
        <v>4669100</v>
      </c>
      <c r="M127" s="11">
        <f>VLOOKUP(B127,RoA!B:O,10,FALSE)</f>
        <v>4.74</v>
      </c>
      <c r="N127" s="11">
        <f>VLOOKUP(B127,RoE!B:O,10,FALSE)</f>
        <v>6.15</v>
      </c>
      <c r="O127" s="11">
        <f>VLOOKUP(B127,ASSET!B:P,10,FALSE)</f>
        <v>10326000</v>
      </c>
      <c r="P127" s="11">
        <f>VLOOKUP(B127,MCAP!B:P,10,FALSE)</f>
        <v>11176664</v>
      </c>
      <c r="Q127" s="11">
        <f>VLOOKUP(B127,MB!B:O,10,FALSE)</f>
        <v>1.46</v>
      </c>
    </row>
    <row r="128" spans="1:17" x14ac:dyDescent="0.3">
      <c r="A128" s="20" t="s">
        <v>198</v>
      </c>
      <c r="B128" s="20">
        <v>152533</v>
      </c>
      <c r="C128" s="21">
        <f>VLOOKUP(B128,'[2]ESGC PORTFOLIO'!B:M,$C$2,FALSE)</f>
        <v>62.252882711252603</v>
      </c>
      <c r="D128" s="21" t="str">
        <f t="shared" si="3"/>
        <v>B</v>
      </c>
      <c r="E128" s="21">
        <f>VLOOKUP(B128,ESG!A:M,$E$2,FALSE)</f>
        <v>62.252882711252603</v>
      </c>
      <c r="F128" s="11" t="b">
        <f t="shared" si="4"/>
        <v>1</v>
      </c>
      <c r="G128" s="23" t="str">
        <f t="shared" si="5"/>
        <v>B</v>
      </c>
      <c r="H128" s="11">
        <f>VLOOKUP(B128,NI!C:P,10,FALSE)</f>
        <v>573800</v>
      </c>
      <c r="I128" s="11">
        <f>VLOOKUP(B128,EBITDA!B:O,10,FALSE)</f>
        <v>1225300</v>
      </c>
      <c r="J128" s="11">
        <f>VLOOKUP(B128,EQIT!B:O,10,FALSE)</f>
        <v>2491300</v>
      </c>
      <c r="K128" s="11">
        <f>VLOOKUP(B128,DEBT!B:O,10,FALSE)</f>
        <v>3000400</v>
      </c>
      <c r="L128" s="11">
        <f>VLOOKUP(B128,REV!B:O,10,FALSE)</f>
        <v>5808300</v>
      </c>
      <c r="M128" s="11">
        <f>VLOOKUP(B128,RoA!B:O,10,FALSE)</f>
        <v>9.25</v>
      </c>
      <c r="N128" s="11">
        <f>VLOOKUP(B128,RoE!B:O,10,FALSE)</f>
        <v>22.03</v>
      </c>
      <c r="O128" s="11">
        <f>VLOOKUP(B128,ASSET!B:P,10,FALSE)</f>
        <v>6965900</v>
      </c>
      <c r="P128" s="11">
        <f>VLOOKUP(B128,MCAP!B:P,10,FALSE)</f>
        <v>7830409</v>
      </c>
      <c r="Q128" s="11">
        <f>VLOOKUP(B128,MB!B:O,10,FALSE)</f>
        <v>3.6</v>
      </c>
    </row>
    <row r="129" spans="1:17" x14ac:dyDescent="0.3">
      <c r="A129" s="20" t="s">
        <v>207</v>
      </c>
      <c r="B129" s="20">
        <v>357366</v>
      </c>
      <c r="C129" s="21">
        <f>VLOOKUP(B129,'[2]ESGC PORTFOLIO'!B:M,$C$2,FALSE)</f>
        <v>56.765743707554897</v>
      </c>
      <c r="D129" s="21" t="str">
        <f t="shared" si="3"/>
        <v>B</v>
      </c>
      <c r="E129" s="21">
        <f>VLOOKUP(B129,ESG!A:M,$E$2,FALSE)</f>
        <v>56.765743707554897</v>
      </c>
      <c r="F129" s="11" t="b">
        <f t="shared" si="4"/>
        <v>1</v>
      </c>
      <c r="G129" s="23" t="str">
        <f t="shared" si="5"/>
        <v>B</v>
      </c>
      <c r="H129" s="11">
        <f>VLOOKUP(B129,NI!C:P,10,FALSE)</f>
        <v>133279</v>
      </c>
      <c r="I129" s="11">
        <f>VLOOKUP(B129,EBITDA!B:O,10,FALSE)</f>
        <v>570001</v>
      </c>
      <c r="J129" s="11">
        <f>VLOOKUP(B129,EQIT!B:O,10,FALSE)</f>
        <v>3358749</v>
      </c>
      <c r="K129" s="11">
        <f>VLOOKUP(B129,DEBT!B:O,10,FALSE)</f>
        <v>4582727</v>
      </c>
      <c r="L129" s="11">
        <f>VLOOKUP(B129,REV!B:O,10,FALSE)</f>
        <v>1029475</v>
      </c>
      <c r="M129" s="11">
        <f>VLOOKUP(B129,RoA!B:O,10,FALSE)</f>
        <v>5.98</v>
      </c>
      <c r="N129" s="11">
        <f>VLOOKUP(B129,RoE!B:O,10,FALSE)</f>
        <v>13.04</v>
      </c>
      <c r="O129" s="11">
        <f>VLOOKUP(B129,ASSET!B:P,10,FALSE)</f>
        <v>9043894</v>
      </c>
      <c r="P129" s="11">
        <f>VLOOKUP(B129,MCAP!B:P,10,FALSE)</f>
        <v>8287807</v>
      </c>
      <c r="Q129" s="11">
        <f>VLOOKUP(B129,MB!B:O,10,FALSE)</f>
        <v>2.4300000000000002</v>
      </c>
    </row>
    <row r="130" spans="1:17" x14ac:dyDescent="0.3">
      <c r="A130" s="20" t="s">
        <v>208</v>
      </c>
      <c r="B130" s="20">
        <v>546814</v>
      </c>
      <c r="C130" s="21">
        <f>VLOOKUP(B130,'[2]ESGC PORTFOLIO'!B:M,$C$2,FALSE)</f>
        <v>63.767004195238599</v>
      </c>
      <c r="D130" s="21" t="str">
        <f t="shared" si="3"/>
        <v>B</v>
      </c>
      <c r="E130" s="21">
        <f>VLOOKUP(B130,ESG!A:M,$E$2,FALSE)</f>
        <v>63.767004195238599</v>
      </c>
      <c r="F130" s="11" t="b">
        <f t="shared" si="4"/>
        <v>1</v>
      </c>
      <c r="G130" s="23" t="str">
        <f t="shared" si="5"/>
        <v>B</v>
      </c>
      <c r="H130" s="11">
        <f>VLOOKUP(B130,NI!C:P,10,FALSE)</f>
        <v>1486000</v>
      </c>
      <c r="I130" s="11">
        <f>VLOOKUP(B130,EBITDA!B:O,10,FALSE)</f>
        <v>3700000</v>
      </c>
      <c r="J130" s="11">
        <f>VLOOKUP(B130,EQIT!B:O,10,FALSE)</f>
        <v>6249000</v>
      </c>
      <c r="K130" s="11">
        <f>VLOOKUP(B130,DEBT!B:O,10,FALSE)</f>
        <v>7672000</v>
      </c>
      <c r="L130" s="11">
        <f>VLOOKUP(B130,REV!B:O,10,FALSE)</f>
        <v>27931000</v>
      </c>
      <c r="M130" s="11">
        <f>VLOOKUP(B130,RoA!B:O,10,FALSE)</f>
        <v>8.16</v>
      </c>
      <c r="N130" s="11">
        <f>VLOOKUP(B130,RoE!B:O,10,FALSE)</f>
        <v>24.16</v>
      </c>
      <c r="O130" s="11">
        <f>VLOOKUP(B130,ASSET!B:P,10,FALSE)</f>
        <v>21634000</v>
      </c>
      <c r="P130" s="11">
        <f>VLOOKUP(B130,MCAP!B:P,10,FALSE)</f>
        <v>19487529</v>
      </c>
      <c r="Q130" s="11">
        <f>VLOOKUP(B130,MB!B:O,10,FALSE)</f>
        <v>2.69</v>
      </c>
    </row>
    <row r="131" spans="1:17" x14ac:dyDescent="0.3">
      <c r="A131" s="20" t="s">
        <v>214</v>
      </c>
      <c r="B131" s="20">
        <v>510493</v>
      </c>
      <c r="C131" s="21">
        <f>VLOOKUP(B131,'[2]ESGC PORTFOLIO'!B:M,$C$2,FALSE)</f>
        <v>54.000905054644797</v>
      </c>
      <c r="D131" s="21" t="str">
        <f t="shared" si="3"/>
        <v>B</v>
      </c>
      <c r="E131" s="21">
        <f>VLOOKUP(B131,ESG!A:M,$E$2,FALSE)</f>
        <v>54.000905054644797</v>
      </c>
      <c r="F131" s="11" t="b">
        <f t="shared" si="4"/>
        <v>1</v>
      </c>
      <c r="G131" s="23" t="str">
        <f t="shared" si="5"/>
        <v>B</v>
      </c>
      <c r="H131" s="11">
        <f>VLOOKUP(B131,NI!C:P,10,FALSE)</f>
        <v>389000</v>
      </c>
      <c r="I131" s="11">
        <f>VLOOKUP(B131,EBITDA!B:O,10,FALSE)</f>
        <v>658700</v>
      </c>
      <c r="J131" s="11">
        <f>VLOOKUP(B131,EQIT!B:O,10,FALSE)</f>
        <v>1932500</v>
      </c>
      <c r="K131" s="11">
        <f>VLOOKUP(B131,DEBT!B:O,10,FALSE)</f>
        <v>1233100</v>
      </c>
      <c r="L131" s="11">
        <f>VLOOKUP(B131,REV!B:O,10,FALSE)</f>
        <v>4123400</v>
      </c>
      <c r="M131" s="11">
        <f>VLOOKUP(B131,RoA!B:O,10,FALSE)</f>
        <v>9.83</v>
      </c>
      <c r="N131" s="11">
        <f>VLOOKUP(B131,RoE!B:O,10,FALSE)</f>
        <v>21.52</v>
      </c>
      <c r="O131" s="11">
        <f>VLOOKUP(B131,ASSET!B:P,10,FALSE)</f>
        <v>4449700</v>
      </c>
      <c r="P131" s="11">
        <f>VLOOKUP(B131,MCAP!B:P,10,FALSE)</f>
        <v>9039850</v>
      </c>
      <c r="Q131" s="11">
        <f>VLOOKUP(B131,MB!B:O,10,FALSE)</f>
        <v>4.71</v>
      </c>
    </row>
    <row r="132" spans="1:17" x14ac:dyDescent="0.3">
      <c r="A132" s="20" t="s">
        <v>220</v>
      </c>
      <c r="B132" s="20">
        <v>516007</v>
      </c>
      <c r="C132" s="21">
        <f>VLOOKUP(B132,'[2]ESGC PORTFOLIO'!B:M,$C$2,FALSE)</f>
        <v>62.052396402550102</v>
      </c>
      <c r="D132" s="21" t="str">
        <f t="shared" ref="D132:D195" si="6">IF(C132&gt;75,"A",IF(C132&gt;50,"B",IF(C132&gt;25,"C","D")))</f>
        <v>B</v>
      </c>
      <c r="E132" s="21">
        <f>VLOOKUP(B132,ESG!A:M,$E$2,FALSE)</f>
        <v>62.052396402550102</v>
      </c>
      <c r="F132" s="11" t="b">
        <f t="shared" ref="F132:F195" si="7">C132=E132</f>
        <v>1</v>
      </c>
      <c r="G132" s="23" t="str">
        <f t="shared" ref="G132:G195" si="8">IF(E132&gt;75,"A",IF(E132&gt;50,"B",IF(E132&gt;25,"C","D")))</f>
        <v>B</v>
      </c>
      <c r="H132" s="11">
        <f>VLOOKUP(B132,NI!C:P,10,FALSE)</f>
        <v>-156606</v>
      </c>
      <c r="I132" s="11">
        <f>VLOOKUP(B132,EBITDA!B:O,10,FALSE)</f>
        <v>1908615</v>
      </c>
      <c r="J132" s="11">
        <f>VLOOKUP(B132,EQIT!B:O,10,FALSE)</f>
        <v>4231179</v>
      </c>
      <c r="K132" s="11">
        <f>VLOOKUP(B132,DEBT!B:O,10,FALSE)</f>
        <v>13984130</v>
      </c>
      <c r="L132" s="11">
        <f>VLOOKUP(B132,REV!B:O,10,FALSE)</f>
        <v>9444999</v>
      </c>
      <c r="M132" s="11">
        <f>VLOOKUP(B132,RoA!B:O,10,FALSE)</f>
        <v>1.53</v>
      </c>
      <c r="N132" s="11">
        <f>VLOOKUP(B132,RoE!B:O,10,FALSE)</f>
        <v>-3.64</v>
      </c>
      <c r="O132" s="11">
        <f>VLOOKUP(B132,ASSET!B:P,10,FALSE)</f>
        <v>26110185</v>
      </c>
      <c r="P132" s="11">
        <f>VLOOKUP(B132,MCAP!B:P,10,FALSE)</f>
        <v>11533282</v>
      </c>
      <c r="Q132" s="11">
        <f>VLOOKUP(B132,MB!B:O,10,FALSE)</f>
        <v>2.2999999999999998</v>
      </c>
    </row>
    <row r="133" spans="1:17" x14ac:dyDescent="0.3">
      <c r="A133" s="20" t="s">
        <v>221</v>
      </c>
      <c r="B133" s="20">
        <v>328228</v>
      </c>
      <c r="C133" s="21">
        <f>VLOOKUP(B133,'[2]ESGC PORTFOLIO'!B:M,$C$2,FALSE)</f>
        <v>63.694906244491399</v>
      </c>
      <c r="D133" s="21" t="str">
        <f t="shared" si="6"/>
        <v>B</v>
      </c>
      <c r="E133" s="21">
        <f>VLOOKUP(B133,ESG!A:M,$E$2,FALSE)</f>
        <v>63.694906244491399</v>
      </c>
      <c r="F133" s="11" t="b">
        <f t="shared" si="7"/>
        <v>1</v>
      </c>
      <c r="G133" s="23" t="str">
        <f t="shared" si="8"/>
        <v>B</v>
      </c>
      <c r="H133" s="11">
        <f>VLOOKUP(B133,NI!C:P,10,FALSE)</f>
        <v>127389</v>
      </c>
      <c r="I133" s="11">
        <f>VLOOKUP(B133,EBITDA!B:O,10,FALSE)</f>
        <v>397809</v>
      </c>
      <c r="J133" s="11">
        <f>VLOOKUP(B133,EQIT!B:O,10,FALSE)</f>
        <v>1933470</v>
      </c>
      <c r="K133" s="11">
        <f>VLOOKUP(B133,DEBT!B:O,10,FALSE)</f>
        <v>983385</v>
      </c>
      <c r="L133" s="11">
        <f>VLOOKUP(B133,REV!B:O,10,FALSE)</f>
        <v>1581623</v>
      </c>
      <c r="M133" s="11">
        <f>VLOOKUP(B133,RoA!B:O,10,FALSE)</f>
        <v>4.4400000000000004</v>
      </c>
      <c r="N133" s="11">
        <f>VLOOKUP(B133,RoE!B:O,10,FALSE)</f>
        <v>6.49</v>
      </c>
      <c r="O133" s="11">
        <f>VLOOKUP(B133,ASSET!B:P,10,FALSE)</f>
        <v>3851405</v>
      </c>
      <c r="P133" s="11">
        <f>VLOOKUP(B133,MCAP!B:P,10,FALSE)</f>
        <v>8792160</v>
      </c>
      <c r="Q133" s="11">
        <f>VLOOKUP(B133,MB!B:O,10,FALSE)</f>
        <v>3.72</v>
      </c>
    </row>
    <row r="134" spans="1:17" x14ac:dyDescent="0.3">
      <c r="A134" s="20" t="s">
        <v>232</v>
      </c>
      <c r="B134" s="20">
        <v>884383</v>
      </c>
      <c r="C134" s="21">
        <f>VLOOKUP(B134,'[2]ESGC PORTFOLIO'!B:M,$C$2,FALSE)</f>
        <v>74.377562155732804</v>
      </c>
      <c r="D134" s="21" t="str">
        <f t="shared" si="6"/>
        <v>B</v>
      </c>
      <c r="E134" s="21">
        <f>VLOOKUP(B134,ESG!A:M,$E$2,FALSE)</f>
        <v>74.377562155732804</v>
      </c>
      <c r="F134" s="11" t="b">
        <f t="shared" si="7"/>
        <v>1</v>
      </c>
      <c r="G134" s="23" t="str">
        <f t="shared" si="8"/>
        <v>B</v>
      </c>
      <c r="H134" s="11">
        <f>VLOOKUP(B134,NI!C:P,10,FALSE)</f>
        <v>2327000</v>
      </c>
      <c r="I134" s="11">
        <f>VLOOKUP(B134,EBITDA!B:O,10,FALSE)</f>
        <v>4149000</v>
      </c>
      <c r="J134" s="11">
        <f>VLOOKUP(B134,EQIT!B:O,10,FALSE)</f>
        <v>22230000</v>
      </c>
      <c r="K134" s="11">
        <f>VLOOKUP(B134,DEBT!B:O,10,FALSE)</f>
        <v>3150000</v>
      </c>
      <c r="L134" s="11">
        <f>VLOOKUP(B134,REV!B:O,10,FALSE)</f>
        <v>22869000</v>
      </c>
      <c r="M134" s="11">
        <f>VLOOKUP(B134,RoA!B:O,10,FALSE)</f>
        <v>7.32</v>
      </c>
      <c r="N134" s="11">
        <f>VLOOKUP(B134,RoE!B:O,10,FALSE)</f>
        <v>10.96</v>
      </c>
      <c r="O134" s="11">
        <f>VLOOKUP(B134,ASSET!B:P,10,FALSE)</f>
        <v>34440000</v>
      </c>
      <c r="P134" s="11">
        <f>VLOOKUP(B134,MCAP!B:P,10,FALSE)</f>
        <v>34073332</v>
      </c>
      <c r="Q134" s="11">
        <f>VLOOKUP(B134,MB!B:O,10,FALSE)</f>
        <v>1.52</v>
      </c>
    </row>
    <row r="135" spans="1:17" x14ac:dyDescent="0.3">
      <c r="A135" s="20" t="s">
        <v>234</v>
      </c>
      <c r="B135" s="20">
        <v>906933</v>
      </c>
      <c r="C135" s="21">
        <f>VLOOKUP(B135,'[2]ESGC PORTFOLIO'!B:M,$C$2,FALSE)</f>
        <v>58.027104632083798</v>
      </c>
      <c r="D135" s="21" t="str">
        <f t="shared" si="6"/>
        <v>B</v>
      </c>
      <c r="E135" s="21">
        <f>VLOOKUP(B135,ESG!A:M,$E$2,FALSE)</f>
        <v>58.027104632083798</v>
      </c>
      <c r="F135" s="11" t="b">
        <f t="shared" si="7"/>
        <v>1</v>
      </c>
      <c r="G135" s="23" t="str">
        <f t="shared" si="8"/>
        <v>B</v>
      </c>
      <c r="H135" s="11">
        <f>VLOOKUP(B135,NI!C:P,10,FALSE)</f>
        <v>415800</v>
      </c>
      <c r="I135" s="11">
        <f>VLOOKUP(B135,EBITDA!B:O,10,FALSE)</f>
        <v>760700</v>
      </c>
      <c r="J135" s="11">
        <f>VLOOKUP(B135,EQIT!B:O,10,FALSE)</f>
        <v>2071500</v>
      </c>
      <c r="K135" s="11">
        <f>VLOOKUP(B135,DEBT!B:O,10,FALSE)</f>
        <v>1836400</v>
      </c>
      <c r="L135" s="11">
        <f>VLOOKUP(B135,REV!B:O,10,FALSE)</f>
        <v>5692500</v>
      </c>
      <c r="M135" s="11">
        <f>VLOOKUP(B135,RoA!B:O,10,FALSE)</f>
        <v>8.4499999999999993</v>
      </c>
      <c r="N135" s="11">
        <f>VLOOKUP(B135,RoE!B:O,10,FALSE)</f>
        <v>23.34</v>
      </c>
      <c r="O135" s="11">
        <f>VLOOKUP(B135,ASSET!B:P,10,FALSE)</f>
        <v>6057400</v>
      </c>
      <c r="P135" s="11">
        <f>VLOOKUP(B135,MCAP!B:P,10,FALSE)</f>
        <v>9029426</v>
      </c>
      <c r="Q135" s="11">
        <f>VLOOKUP(B135,MB!B:O,10,FALSE)</f>
        <v>3.79</v>
      </c>
    </row>
    <row r="136" spans="1:17" x14ac:dyDescent="0.3">
      <c r="A136" s="20" t="s">
        <v>236</v>
      </c>
      <c r="B136" s="20">
        <v>905016</v>
      </c>
      <c r="C136" s="21">
        <f>VLOOKUP(B136,'[2]ESGC PORTFOLIO'!B:M,$C$2,FALSE)</f>
        <v>65.247496642099406</v>
      </c>
      <c r="D136" s="21" t="str">
        <f t="shared" si="6"/>
        <v>B</v>
      </c>
      <c r="E136" s="21">
        <f>VLOOKUP(B136,ESG!A:M,$E$2,FALSE)</f>
        <v>65.247496642099406</v>
      </c>
      <c r="F136" s="11" t="b">
        <f t="shared" si="7"/>
        <v>1</v>
      </c>
      <c r="G136" s="23" t="str">
        <f t="shared" si="8"/>
        <v>B</v>
      </c>
      <c r="H136" s="11">
        <f>VLOOKUP(B136,NI!C:P,10,FALSE)</f>
        <v>1908000</v>
      </c>
      <c r="I136" s="11">
        <f>VLOOKUP(B136,EBITDA!B:O,10,FALSE)</f>
        <v>6151000</v>
      </c>
      <c r="J136" s="11">
        <f>VLOOKUP(B136,EQIT!B:O,10,FALSE)</f>
        <v>18040000</v>
      </c>
      <c r="K136" s="11">
        <f>VLOOKUP(B136,DEBT!B:O,10,FALSE)</f>
        <v>28426000</v>
      </c>
      <c r="L136" s="11">
        <f>VLOOKUP(B136,REV!B:O,10,FALSE)</f>
        <v>15136000</v>
      </c>
      <c r="M136" s="11">
        <f>VLOOKUP(B136,RoA!B:O,10,FALSE)</f>
        <v>3.94</v>
      </c>
      <c r="N136" s="11">
        <f>VLOOKUP(B136,RoE!B:O,10,FALSE)</f>
        <v>11.19</v>
      </c>
      <c r="O136" s="11">
        <f>VLOOKUP(B136,ASSET!B:P,10,FALSE)</f>
        <v>69306000</v>
      </c>
      <c r="P136" s="11">
        <f>VLOOKUP(B136,MCAP!B:P,10,FALSE)</f>
        <v>37244700</v>
      </c>
      <c r="Q136" s="11">
        <f>VLOOKUP(B136,MB!B:O,10,FALSE)</f>
        <v>1.9</v>
      </c>
    </row>
    <row r="137" spans="1:17" x14ac:dyDescent="0.3">
      <c r="A137" s="20" t="s">
        <v>237</v>
      </c>
      <c r="B137" s="20">
        <v>993249</v>
      </c>
      <c r="C137" s="21">
        <f>VLOOKUP(B137,'[2]ESGC PORTFOLIO'!B:M,$C$2,FALSE)</f>
        <v>69.461021442586102</v>
      </c>
      <c r="D137" s="21" t="str">
        <f t="shared" si="6"/>
        <v>B</v>
      </c>
      <c r="E137" s="21">
        <f>VLOOKUP(B137,ESG!A:M,$E$2,FALSE)</f>
        <v>69.461021442586102</v>
      </c>
      <c r="F137" s="11" t="b">
        <f t="shared" si="7"/>
        <v>1</v>
      </c>
      <c r="G137" s="23" t="str">
        <f t="shared" si="8"/>
        <v>B</v>
      </c>
      <c r="H137" s="11">
        <f>VLOOKUP(B137,NI!C:P,10,FALSE)</f>
        <v>2485000</v>
      </c>
      <c r="I137" s="11">
        <f>VLOOKUP(B137,EBITDA!B:O,10,FALSE)</f>
        <v>3787000</v>
      </c>
      <c r="J137" s="11">
        <f>VLOOKUP(B137,EQIT!B:O,10,FALSE)</f>
        <v>11156000</v>
      </c>
      <c r="K137" s="11">
        <f>VLOOKUP(B137,DEBT!B:O,10,FALSE)</f>
        <v>1469000</v>
      </c>
      <c r="L137" s="11">
        <f>VLOOKUP(B137,REV!B:O,10,FALSE)</f>
        <v>25313000</v>
      </c>
      <c r="M137" s="11">
        <f>VLOOKUP(B137,RoA!B:O,10,FALSE)</f>
        <v>15.91</v>
      </c>
      <c r="N137" s="11">
        <f>VLOOKUP(B137,RoE!B:O,10,FALSE)</f>
        <v>23.08</v>
      </c>
      <c r="O137" s="11">
        <f>VLOOKUP(B137,ASSET!B:P,10,FALSE)</f>
        <v>16681000</v>
      </c>
      <c r="P137" s="11">
        <f>VLOOKUP(B137,MCAP!B:P,10,FALSE)</f>
        <v>70304160</v>
      </c>
      <c r="Q137" s="11">
        <f>VLOOKUP(B137,MB!B:O,10,FALSE)</f>
        <v>5.74</v>
      </c>
    </row>
    <row r="138" spans="1:17" x14ac:dyDescent="0.3">
      <c r="A138" s="20" t="s">
        <v>238</v>
      </c>
      <c r="B138" s="20">
        <v>906176</v>
      </c>
      <c r="C138" s="21">
        <f>VLOOKUP(B138,'[2]ESGC PORTFOLIO'!B:M,$C$2,FALSE)</f>
        <v>63.147995889003099</v>
      </c>
      <c r="D138" s="21" t="str">
        <f t="shared" si="6"/>
        <v>B</v>
      </c>
      <c r="E138" s="21">
        <f>VLOOKUP(B138,ESG!A:M,$E$2,FALSE)</f>
        <v>63.147995889003099</v>
      </c>
      <c r="F138" s="11" t="b">
        <f t="shared" si="7"/>
        <v>1</v>
      </c>
      <c r="G138" s="23" t="str">
        <f t="shared" si="8"/>
        <v>B</v>
      </c>
      <c r="H138" s="11">
        <f>VLOOKUP(B138,NI!C:P,10,FALSE)</f>
        <v>532100</v>
      </c>
      <c r="I138" s="11">
        <f>VLOOKUP(B138,EBITDA!B:O,10,FALSE)</f>
        <v>1692600</v>
      </c>
      <c r="J138" s="11">
        <f>VLOOKUP(B138,EQIT!B:O,10,FALSE)</f>
        <v>5886600</v>
      </c>
      <c r="K138" s="11">
        <f>VLOOKUP(B138,DEBT!B:O,10,FALSE)</f>
        <v>9087200</v>
      </c>
      <c r="L138" s="11">
        <f>VLOOKUP(B138,REV!B:O,10,FALSE)</f>
        <v>5657200</v>
      </c>
      <c r="M138" s="11">
        <f>VLOOKUP(B138,RoA!B:O,10,FALSE)</f>
        <v>3.56</v>
      </c>
      <c r="N138" s="11">
        <f>VLOOKUP(B138,RoE!B:O,10,FALSE)</f>
        <v>9.3000000000000007</v>
      </c>
      <c r="O138" s="11">
        <f>VLOOKUP(B138,ASSET!B:P,10,FALSE)</f>
        <v>22653900</v>
      </c>
      <c r="P138" s="11">
        <f>VLOOKUP(B138,MCAP!B:P,10,FALSE)</f>
        <v>10313664</v>
      </c>
      <c r="Q138" s="11">
        <f>VLOOKUP(B138,MB!B:O,10,FALSE)</f>
        <v>1.61</v>
      </c>
    </row>
    <row r="139" spans="1:17" x14ac:dyDescent="0.3">
      <c r="A139" s="20" t="s">
        <v>239</v>
      </c>
      <c r="B139" s="20">
        <v>906557</v>
      </c>
      <c r="C139" s="21">
        <f>VLOOKUP(B139,'[2]ESGC PORTFOLIO'!B:M,$C$2,FALSE)</f>
        <v>57.853431966580203</v>
      </c>
      <c r="D139" s="21" t="str">
        <f t="shared" si="6"/>
        <v>B</v>
      </c>
      <c r="E139" s="21">
        <f>VLOOKUP(B139,ESG!A:M,$E$2,FALSE)</f>
        <v>57.853431966580203</v>
      </c>
      <c r="F139" s="11" t="b">
        <f t="shared" si="7"/>
        <v>1</v>
      </c>
      <c r="G139" s="23" t="str">
        <f t="shared" si="8"/>
        <v>B</v>
      </c>
      <c r="H139" s="11">
        <f>VLOOKUP(B139,NI!C:P,10,FALSE)</f>
        <v>913000</v>
      </c>
      <c r="I139" s="11">
        <f>VLOOKUP(B139,EBITDA!B:O,10,FALSE)</f>
        <v>2866000</v>
      </c>
      <c r="J139" s="11">
        <f>VLOOKUP(B139,EQIT!B:O,10,FALSE)</f>
        <v>9184000</v>
      </c>
      <c r="K139" s="11">
        <f>VLOOKUP(B139,DEBT!B:O,10,FALSE)</f>
        <v>4824000</v>
      </c>
      <c r="L139" s="11">
        <f>VLOOKUP(B139,REV!B:O,10,FALSE)</f>
        <v>4809000</v>
      </c>
      <c r="M139" s="11">
        <f>VLOOKUP(B139,RoA!B:O,10,FALSE)</f>
        <v>5.81</v>
      </c>
      <c r="N139" s="11">
        <f>VLOOKUP(B139,RoE!B:O,10,FALSE)</f>
        <v>11.21</v>
      </c>
      <c r="O139" s="11">
        <f>VLOOKUP(B139,ASSET!B:P,10,FALSE)</f>
        <v>19642000</v>
      </c>
      <c r="P139" s="11">
        <f>VLOOKUP(B139,MCAP!B:P,10,FALSE)</f>
        <v>24655820</v>
      </c>
      <c r="Q139" s="11">
        <f>VLOOKUP(B139,MB!B:O,10,FALSE)</f>
        <v>2.63</v>
      </c>
    </row>
    <row r="140" spans="1:17" x14ac:dyDescent="0.3">
      <c r="A140" s="20" t="s">
        <v>243</v>
      </c>
      <c r="B140" s="20">
        <v>905809</v>
      </c>
      <c r="C140" s="21">
        <f>VLOOKUP(B140,'[2]ESGC PORTFOLIO'!B:M,$C$2,FALSE)</f>
        <v>68.002903005464404</v>
      </c>
      <c r="D140" s="21" t="str">
        <f t="shared" si="6"/>
        <v>B</v>
      </c>
      <c r="E140" s="21">
        <f>VLOOKUP(B140,ESG!A:M,$E$2,FALSE)</f>
        <v>68.002903005464404</v>
      </c>
      <c r="F140" s="11" t="b">
        <f t="shared" si="7"/>
        <v>1</v>
      </c>
      <c r="G140" s="23" t="str">
        <f t="shared" si="8"/>
        <v>B</v>
      </c>
      <c r="H140" s="11">
        <f>VLOOKUP(B140,NI!C:P,10,FALSE)</f>
        <v>1952000</v>
      </c>
      <c r="I140" s="11">
        <f>VLOOKUP(B140,EBITDA!B:O,10,FALSE)</f>
        <v>3615000</v>
      </c>
      <c r="J140" s="11">
        <f>VLOOKUP(B140,EQIT!B:O,10,FALSE)</f>
        <v>10620000</v>
      </c>
      <c r="K140" s="11">
        <f>VLOOKUP(B140,DEBT!B:O,10,FALSE)</f>
        <v>5930000</v>
      </c>
      <c r="L140" s="11">
        <f>VLOOKUP(B140,REV!B:O,10,FALSE)</f>
        <v>24661000</v>
      </c>
      <c r="M140" s="11">
        <f>VLOOKUP(B140,RoA!B:O,10,FALSE)</f>
        <v>8.2799999999999994</v>
      </c>
      <c r="N140" s="11">
        <f>VLOOKUP(B140,RoE!B:O,10,FALSE)</f>
        <v>19.39</v>
      </c>
      <c r="O140" s="11">
        <f>VLOOKUP(B140,ASSET!B:P,10,FALSE)</f>
        <v>26172000</v>
      </c>
      <c r="P140" s="11">
        <f>VLOOKUP(B140,MCAP!B:P,10,FALSE)</f>
        <v>24939048</v>
      </c>
      <c r="Q140" s="11">
        <f>VLOOKUP(B140,MB!B:O,10,FALSE)</f>
        <v>2.09</v>
      </c>
    </row>
    <row r="141" spans="1:17" x14ac:dyDescent="0.3">
      <c r="A141" s="20" t="s">
        <v>244</v>
      </c>
      <c r="B141" s="20">
        <v>921482</v>
      </c>
      <c r="C141" s="21">
        <f>VLOOKUP(B141,'[2]ESGC PORTFOLIO'!B:M,$C$2,FALSE)</f>
        <v>51.8327294283539</v>
      </c>
      <c r="D141" s="21" t="str">
        <f t="shared" si="6"/>
        <v>B</v>
      </c>
      <c r="E141" s="21">
        <f>VLOOKUP(B141,ESG!A:M,$E$2,FALSE)</f>
        <v>51.8327294283539</v>
      </c>
      <c r="F141" s="11" t="b">
        <f t="shared" si="7"/>
        <v>1</v>
      </c>
      <c r="G141" s="23" t="str">
        <f t="shared" si="8"/>
        <v>B</v>
      </c>
      <c r="H141" s="11">
        <f>VLOOKUP(B141,NI!C:P,10,FALSE)</f>
        <v>486106</v>
      </c>
      <c r="I141" s="11">
        <f>VLOOKUP(B141,EBITDA!B:O,10,FALSE)</f>
        <v>1544020</v>
      </c>
      <c r="J141" s="11">
        <f>VLOOKUP(B141,EQIT!B:O,10,FALSE)</f>
        <v>7645769</v>
      </c>
      <c r="K141" s="11">
        <f>VLOOKUP(B141,DEBT!B:O,10,FALSE)</f>
        <v>4409402</v>
      </c>
      <c r="L141" s="11">
        <f>VLOOKUP(B141,REV!B:O,10,FALSE)</f>
        <v>19052046</v>
      </c>
      <c r="M141" s="11">
        <f>VLOOKUP(B141,RoA!B:O,10,FALSE)</f>
        <v>3.98</v>
      </c>
      <c r="N141" s="11">
        <f>VLOOKUP(B141,RoE!B:O,10,FALSE)</f>
        <v>6.36</v>
      </c>
      <c r="O141" s="11">
        <f>VLOOKUP(B141,ASSET!B:P,10,FALSE)</f>
        <v>15203283</v>
      </c>
      <c r="P141" s="11">
        <f>VLOOKUP(B141,MCAP!B:P,10,FALSE)</f>
        <v>20152285</v>
      </c>
      <c r="Q141" s="11">
        <f>VLOOKUP(B141,MB!B:O,10,FALSE)</f>
        <v>2.1</v>
      </c>
    </row>
    <row r="142" spans="1:17" x14ac:dyDescent="0.3">
      <c r="A142" s="20" t="s">
        <v>245</v>
      </c>
      <c r="B142" s="20">
        <v>694405</v>
      </c>
      <c r="C142" s="21">
        <f>VLOOKUP(B142,'[2]ESGC PORTFOLIO'!B:M,$C$2,FALSE)</f>
        <v>67.282101070861899</v>
      </c>
      <c r="D142" s="21" t="str">
        <f t="shared" si="6"/>
        <v>B</v>
      </c>
      <c r="E142" s="21">
        <f>VLOOKUP(B142,ESG!A:M,$E$2,FALSE)</f>
        <v>67.282101070861899</v>
      </c>
      <c r="F142" s="11" t="b">
        <f t="shared" si="7"/>
        <v>1</v>
      </c>
      <c r="G142" s="23" t="str">
        <f t="shared" si="8"/>
        <v>B</v>
      </c>
      <c r="H142" s="11">
        <f>VLOOKUP(B142,NI!C:P,10,FALSE)</f>
        <v>439990</v>
      </c>
      <c r="I142" s="11">
        <f>VLOOKUP(B142,EBITDA!B:O,10,FALSE)</f>
        <v>759845</v>
      </c>
      <c r="J142" s="11">
        <f>VLOOKUP(B142,EQIT!B:O,10,FALSE)</f>
        <v>4456398</v>
      </c>
      <c r="K142" s="11">
        <f>VLOOKUP(B142,DEBT!B:O,10,FALSE)</f>
        <v>1376792</v>
      </c>
      <c r="L142" s="11">
        <f>VLOOKUP(B142,REV!B:O,10,FALSE)</f>
        <v>4130162</v>
      </c>
      <c r="M142" s="11">
        <f>VLOOKUP(B142,RoA!B:O,10,FALSE)</f>
        <v>6.54</v>
      </c>
      <c r="N142" s="11">
        <f>VLOOKUP(B142,RoE!B:O,10,FALSE)</f>
        <v>9.48</v>
      </c>
      <c r="O142" s="11">
        <f>VLOOKUP(B142,ASSET!B:P,10,FALSE)</f>
        <v>7250894</v>
      </c>
      <c r="P142" s="11">
        <f>VLOOKUP(B142,MCAP!B:P,10,FALSE)</f>
        <v>9099308</v>
      </c>
      <c r="Q142" s="11">
        <f>VLOOKUP(B142,MB!B:O,10,FALSE)</f>
        <v>2.0499999999999998</v>
      </c>
    </row>
    <row r="143" spans="1:17" x14ac:dyDescent="0.3">
      <c r="A143" s="20" t="s">
        <v>247</v>
      </c>
      <c r="B143" s="20">
        <v>932913</v>
      </c>
      <c r="C143" s="21">
        <f>VLOOKUP(B143,'[2]ESGC PORTFOLIO'!B:M,$C$2,FALSE)</f>
        <v>60.803393595832702</v>
      </c>
      <c r="D143" s="21" t="str">
        <f t="shared" si="6"/>
        <v>B</v>
      </c>
      <c r="E143" s="21">
        <f>VLOOKUP(B143,ESG!A:M,$E$2,FALSE)</f>
        <v>60.803393595832702</v>
      </c>
      <c r="F143" s="11" t="b">
        <f t="shared" si="7"/>
        <v>1</v>
      </c>
      <c r="G143" s="23" t="str">
        <f t="shared" si="8"/>
        <v>B</v>
      </c>
      <c r="H143" s="11">
        <f>VLOOKUP(B143,NI!C:P,10,FALSE)</f>
        <v>966000</v>
      </c>
      <c r="I143" s="11">
        <f>VLOOKUP(B143,EBITDA!B:O,10,FALSE)</f>
        <v>2142900</v>
      </c>
      <c r="J143" s="11">
        <f>VLOOKUP(B143,EQIT!B:O,10,FALSE)</f>
        <v>3582400</v>
      </c>
      <c r="K143" s="11">
        <f>VLOOKUP(B143,DEBT!B:O,10,FALSE)</f>
        <v>4039700</v>
      </c>
      <c r="L143" s="11">
        <f>VLOOKUP(B143,REV!B:O,10,FALSE)</f>
        <v>14584500</v>
      </c>
      <c r="M143" s="11">
        <f>VLOOKUP(B143,RoA!B:O,10,FALSE)</f>
        <v>4.95</v>
      </c>
      <c r="N143" s="11">
        <f>VLOOKUP(B143,RoE!B:O,10,FALSE)</f>
        <v>27.43</v>
      </c>
      <c r="O143" s="11">
        <f>VLOOKUP(B143,ASSET!B:P,10,FALSE)</f>
        <v>22098700</v>
      </c>
      <c r="P143" s="11">
        <f>VLOOKUP(B143,MCAP!B:P,10,FALSE)</f>
        <v>19157712</v>
      </c>
      <c r="Q143" s="11">
        <f>VLOOKUP(B143,MB!B:O,10,FALSE)</f>
        <v>4.68</v>
      </c>
    </row>
    <row r="144" spans="1:17" x14ac:dyDescent="0.3">
      <c r="A144" s="20" t="s">
        <v>250</v>
      </c>
      <c r="B144" s="20">
        <v>905150</v>
      </c>
      <c r="C144" s="21">
        <f>VLOOKUP(B144,'[2]ESGC PORTFOLIO'!B:M,$C$2,FALSE)</f>
        <v>52.7012057055803</v>
      </c>
      <c r="D144" s="21" t="str">
        <f t="shared" si="6"/>
        <v>B</v>
      </c>
      <c r="E144" s="21">
        <f>VLOOKUP(B144,ESG!A:M,$E$2,FALSE)</f>
        <v>52.7012057055803</v>
      </c>
      <c r="F144" s="11" t="b">
        <f t="shared" si="7"/>
        <v>1</v>
      </c>
      <c r="G144" s="23" t="str">
        <f t="shared" si="8"/>
        <v>B</v>
      </c>
      <c r="H144" s="11">
        <f>VLOOKUP(B144,NI!C:P,10,FALSE)</f>
        <v>948427</v>
      </c>
      <c r="I144" s="11">
        <f>VLOOKUP(B144,EBITDA!B:O,10,FALSE)</f>
        <v>1738177</v>
      </c>
      <c r="J144" s="11">
        <f>VLOOKUP(B144,EQIT!B:O,10,FALSE)</f>
        <v>5738426</v>
      </c>
      <c r="K144" s="11">
        <f>VLOOKUP(B144,DEBT!B:O,10,FALSE)</f>
        <v>2829786</v>
      </c>
      <c r="L144" s="11">
        <f>VLOOKUP(B144,REV!B:O,10,FALSE)</f>
        <v>13015704</v>
      </c>
      <c r="M144" s="11">
        <f>VLOOKUP(B144,RoA!B:O,10,FALSE)</f>
        <v>8.83</v>
      </c>
      <c r="N144" s="11">
        <f>VLOOKUP(B144,RoE!B:O,10,FALSE)</f>
        <v>17.84</v>
      </c>
      <c r="O144" s="11">
        <f>VLOOKUP(B144,ASSET!B:P,10,FALSE)</f>
        <v>12221312</v>
      </c>
      <c r="P144" s="11">
        <f>VLOOKUP(B144,MCAP!B:P,10,FALSE)</f>
        <v>19204476</v>
      </c>
      <c r="Q144" s="11">
        <f>VLOOKUP(B144,MB!B:O,10,FALSE)</f>
        <v>2.41</v>
      </c>
    </row>
    <row r="145" spans="1:17" x14ac:dyDescent="0.3">
      <c r="A145" s="20" t="s">
        <v>252</v>
      </c>
      <c r="B145" s="20">
        <v>906585</v>
      </c>
      <c r="C145" s="21">
        <f>VLOOKUP(B145,'[2]ESGC PORTFOLIO'!B:M,$C$2,FALSE)</f>
        <v>51.780964467005099</v>
      </c>
      <c r="D145" s="21" t="str">
        <f t="shared" si="6"/>
        <v>B</v>
      </c>
      <c r="E145" s="21">
        <f>VLOOKUP(B145,ESG!A:M,$E$2,FALSE)</f>
        <v>51.780964467005099</v>
      </c>
      <c r="F145" s="11" t="b">
        <f t="shared" si="7"/>
        <v>1</v>
      </c>
      <c r="G145" s="23" t="str">
        <f t="shared" si="8"/>
        <v>B</v>
      </c>
      <c r="H145" s="11">
        <f>VLOOKUP(B145,NI!C:P,10,FALSE)</f>
        <v>536800</v>
      </c>
      <c r="I145" s="11">
        <f>VLOOKUP(B145,EBITDA!B:O,10,FALSE)</f>
        <v>1087400</v>
      </c>
      <c r="J145" s="11">
        <f>VLOOKUP(B145,EQIT!B:O,10,FALSE)</f>
        <v>6095300</v>
      </c>
      <c r="K145" s="11">
        <f>VLOOKUP(B145,DEBT!B:O,10,FALSE)</f>
        <v>2574100</v>
      </c>
      <c r="L145" s="11">
        <f>VLOOKUP(B145,REV!B:O,10,FALSE)</f>
        <v>7479700</v>
      </c>
      <c r="M145" s="11">
        <f>VLOOKUP(B145,RoA!B:O,10,FALSE)</f>
        <v>5</v>
      </c>
      <c r="N145" s="11">
        <f>VLOOKUP(B145,RoE!B:O,10,FALSE)</f>
        <v>8.61</v>
      </c>
      <c r="O145" s="11">
        <f>VLOOKUP(B145,ASSET!B:P,10,FALSE)</f>
        <v>11649700</v>
      </c>
      <c r="P145" s="11">
        <f>VLOOKUP(B145,MCAP!B:P,10,FALSE)</f>
        <v>15332058</v>
      </c>
      <c r="Q145" s="11">
        <f>VLOOKUP(B145,MB!B:O,10,FALSE)</f>
        <v>2.15</v>
      </c>
    </row>
    <row r="146" spans="1:17" x14ac:dyDescent="0.3">
      <c r="A146" s="20" t="s">
        <v>255</v>
      </c>
      <c r="B146" s="20">
        <v>912157</v>
      </c>
      <c r="C146" s="21">
        <f>VLOOKUP(B146,'[2]ESGC PORTFOLIO'!B:M,$C$2,FALSE)</f>
        <v>70.853291495901601</v>
      </c>
      <c r="D146" s="21" t="str">
        <f t="shared" si="6"/>
        <v>B</v>
      </c>
      <c r="E146" s="21">
        <f>VLOOKUP(B146,ESG!A:M,$E$2,FALSE)</f>
        <v>70.853291495901601</v>
      </c>
      <c r="F146" s="11" t="b">
        <f t="shared" si="7"/>
        <v>1</v>
      </c>
      <c r="G146" s="23" t="str">
        <f t="shared" si="8"/>
        <v>B</v>
      </c>
      <c r="H146" s="11">
        <f>VLOOKUP(B146,NI!C:P,10,FALSE)</f>
        <v>167212</v>
      </c>
      <c r="I146" s="11">
        <f>VLOOKUP(B146,EBITDA!B:O,10,FALSE)</f>
        <v>336448</v>
      </c>
      <c r="J146" s="11">
        <f>VLOOKUP(B146,EQIT!B:O,10,FALSE)</f>
        <v>1994487</v>
      </c>
      <c r="K146" s="11">
        <f>VLOOKUP(B146,DEBT!B:O,10,FALSE)</f>
        <v>934728</v>
      </c>
      <c r="L146" s="11">
        <f>VLOOKUP(B146,REV!B:O,10,FALSE)</f>
        <v>2166232</v>
      </c>
      <c r="M146" s="11">
        <f>VLOOKUP(B146,RoA!B:O,10,FALSE)</f>
        <v>5.09</v>
      </c>
      <c r="N146" s="11">
        <f>VLOOKUP(B146,RoE!B:O,10,FALSE)</f>
        <v>8.5</v>
      </c>
      <c r="O146" s="11">
        <f>VLOOKUP(B146,ASSET!B:P,10,FALSE)</f>
        <v>3946712</v>
      </c>
      <c r="P146" s="11">
        <f>VLOOKUP(B146,MCAP!B:P,10,FALSE)</f>
        <v>4643570</v>
      </c>
      <c r="Q146" s="11">
        <f>VLOOKUP(B146,MB!B:O,10,FALSE)</f>
        <v>2.15</v>
      </c>
    </row>
    <row r="147" spans="1:17" x14ac:dyDescent="0.3">
      <c r="A147" s="20" t="s">
        <v>257</v>
      </c>
      <c r="B147" s="20">
        <v>902607</v>
      </c>
      <c r="C147" s="21">
        <f>VLOOKUP(B147,'[2]ESGC PORTFOLIO'!B:M,$C$2,FALSE)</f>
        <v>72.488435625126201</v>
      </c>
      <c r="D147" s="21" t="str">
        <f t="shared" si="6"/>
        <v>B</v>
      </c>
      <c r="E147" s="21">
        <f>VLOOKUP(B147,ESG!A:M,$E$2,FALSE)</f>
        <v>72.488435625126201</v>
      </c>
      <c r="F147" s="11" t="b">
        <f t="shared" si="7"/>
        <v>1</v>
      </c>
      <c r="G147" s="23" t="str">
        <f t="shared" si="8"/>
        <v>B</v>
      </c>
      <c r="H147" s="11">
        <f>VLOOKUP(B147,NI!C:P,10,FALSE)</f>
        <v>406074</v>
      </c>
      <c r="I147" s="11">
        <f>VLOOKUP(B147,EBITDA!B:O,10,FALSE)</f>
        <v>1324325</v>
      </c>
      <c r="J147" s="11">
        <f>VLOOKUP(B147,EQIT!B:O,10,FALSE)</f>
        <v>4194470</v>
      </c>
      <c r="K147" s="11">
        <f>VLOOKUP(B147,DEBT!B:O,10,FALSE)</f>
        <v>3490014</v>
      </c>
      <c r="L147" s="11">
        <f>VLOOKUP(B147,REV!B:O,10,FALSE)</f>
        <v>3454339</v>
      </c>
      <c r="M147" s="11">
        <f>VLOOKUP(B147,RoA!B:O,10,FALSE)</f>
        <v>3.8</v>
      </c>
      <c r="N147" s="11">
        <f>VLOOKUP(B147,RoE!B:O,10,FALSE)</f>
        <v>9.94</v>
      </c>
      <c r="O147" s="11">
        <f>VLOOKUP(B147,ASSET!B:P,10,FALSE)</f>
        <v>13508686</v>
      </c>
      <c r="P147" s="11">
        <f>VLOOKUP(B147,MCAP!B:P,10,FALSE)</f>
        <v>5830819</v>
      </c>
      <c r="Q147" s="11">
        <f>VLOOKUP(B147,MB!B:O,10,FALSE)</f>
        <v>1.45</v>
      </c>
    </row>
    <row r="148" spans="1:17" x14ac:dyDescent="0.3">
      <c r="A148" s="20" t="s">
        <v>262</v>
      </c>
      <c r="B148" s="20" t="s">
        <v>369</v>
      </c>
      <c r="C148" s="21">
        <f>VLOOKUP(B148,'[2]ESGC PORTFOLIO'!B:M,$C$2,FALSE)</f>
        <v>68.789644419078002</v>
      </c>
      <c r="D148" s="21" t="str">
        <f t="shared" si="6"/>
        <v>B</v>
      </c>
      <c r="E148" s="21">
        <f>VLOOKUP(B148,ESG!A:M,$E$2,FALSE)</f>
        <v>68.789644419078002</v>
      </c>
      <c r="F148" s="11" t="b">
        <f t="shared" si="7"/>
        <v>1</v>
      </c>
      <c r="G148" s="23" t="str">
        <f t="shared" si="8"/>
        <v>B</v>
      </c>
      <c r="H148" s="11">
        <f>VLOOKUP(B148,NI!C:P,10,FALSE)</f>
        <v>879700</v>
      </c>
      <c r="I148" s="11">
        <f>VLOOKUP(B148,EBITDA!B:O,10,FALSE)</f>
        <v>1421300</v>
      </c>
      <c r="J148" s="11">
        <f>VLOOKUP(B148,EQIT!B:O,10,FALSE)</f>
        <v>9434200</v>
      </c>
      <c r="K148" s="11">
        <f>VLOOKUP(B148,DEBT!B:O,10,FALSE)</f>
        <v>2752300</v>
      </c>
      <c r="L148" s="11">
        <f>VLOOKUP(B148,REV!B:O,10,FALSE)</f>
        <v>9405500</v>
      </c>
      <c r="M148" s="11">
        <f>VLOOKUP(B148,RoA!B:O,10,FALSE)</f>
        <v>0.54</v>
      </c>
      <c r="N148" s="11">
        <f>VLOOKUP(B148,RoE!B:O,10,FALSE)</f>
        <v>9.1999999999999993</v>
      </c>
      <c r="O148" s="11">
        <f>VLOOKUP(B148,ASSET!B:P,10,FALSE)</f>
        <v>208191400</v>
      </c>
      <c r="P148" s="11">
        <f>VLOOKUP(B148,MCAP!B:P,10,FALSE)</f>
        <v>14556312</v>
      </c>
      <c r="Q148" s="11">
        <f>VLOOKUP(B148,MB!B:O,10,FALSE)</f>
        <v>1.35</v>
      </c>
    </row>
    <row r="149" spans="1:17" x14ac:dyDescent="0.3">
      <c r="A149" s="20" t="s">
        <v>264</v>
      </c>
      <c r="B149" s="20">
        <v>936324</v>
      </c>
      <c r="C149" s="21">
        <f>VLOOKUP(B149,'[2]ESGC PORTFOLIO'!B:M,$C$2,FALSE)</f>
        <v>61.786941976565103</v>
      </c>
      <c r="D149" s="21" t="str">
        <f t="shared" si="6"/>
        <v>B</v>
      </c>
      <c r="E149" s="21">
        <f>VLOOKUP(B149,ESG!A:M,$E$2,FALSE)</f>
        <v>61.786941976565103</v>
      </c>
      <c r="F149" s="11" t="b">
        <f t="shared" si="7"/>
        <v>1</v>
      </c>
      <c r="G149" s="23" t="str">
        <f t="shared" si="8"/>
        <v>B</v>
      </c>
      <c r="H149" s="11">
        <f>VLOOKUP(B149,NI!C:P,10,FALSE)</f>
        <v>1165400</v>
      </c>
      <c r="I149" s="11">
        <f>VLOOKUP(B149,EBITDA!B:O,10,FALSE)</f>
        <v>1939500</v>
      </c>
      <c r="J149" s="11">
        <f>VLOOKUP(B149,EQIT!B:O,10,FALSE)</f>
        <v>5242500</v>
      </c>
      <c r="K149" s="11">
        <f>VLOOKUP(B149,DEBT!B:O,10,FALSE)</f>
        <v>1860900</v>
      </c>
      <c r="L149" s="11">
        <f>VLOOKUP(B149,REV!B:O,10,FALSE)</f>
        <v>18156400</v>
      </c>
      <c r="M149" s="11">
        <f>VLOOKUP(B149,RoA!B:O,10,FALSE)</f>
        <v>5.29</v>
      </c>
      <c r="N149" s="11">
        <f>VLOOKUP(B149,RoE!B:O,10,FALSE)</f>
        <v>22.45</v>
      </c>
      <c r="O149" s="11">
        <f>VLOOKUP(B149,ASSET!B:P,10,FALSE)</f>
        <v>24408200</v>
      </c>
      <c r="P149" s="11">
        <f>VLOOKUP(B149,MCAP!B:P,10,FALSE)</f>
        <v>16247466</v>
      </c>
      <c r="Q149" s="11">
        <f>VLOOKUP(B149,MB!B:O,10,FALSE)</f>
        <v>3.09</v>
      </c>
    </row>
    <row r="150" spans="1:17" x14ac:dyDescent="0.3">
      <c r="A150" s="20" t="s">
        <v>269</v>
      </c>
      <c r="B150" s="20">
        <v>912518</v>
      </c>
      <c r="C150" s="21">
        <f>VLOOKUP(B150,'[2]ESGC PORTFOLIO'!B:M,$C$2,FALSE)</f>
        <v>55.860031022800797</v>
      </c>
      <c r="D150" s="21" t="str">
        <f t="shared" si="6"/>
        <v>B</v>
      </c>
      <c r="E150" s="21">
        <f>VLOOKUP(B150,ESG!A:M,$E$2,FALSE)</f>
        <v>55.860031022800797</v>
      </c>
      <c r="F150" s="11" t="b">
        <f t="shared" si="7"/>
        <v>1</v>
      </c>
      <c r="G150" s="23" t="str">
        <f t="shared" si="8"/>
        <v>B</v>
      </c>
      <c r="H150" s="11">
        <f>VLOOKUP(B150,NI!C:P,10,FALSE)</f>
        <v>2600508</v>
      </c>
      <c r="I150" s="11">
        <f>VLOOKUP(B150,EBITDA!B:O,10,FALSE)</f>
        <v>559004</v>
      </c>
      <c r="J150" s="11">
        <f>VLOOKUP(B150,EQIT!B:O,10,FALSE)</f>
        <v>4648952</v>
      </c>
      <c r="K150" s="11">
        <f>VLOOKUP(B150,DEBT!B:O,10,FALSE)</f>
        <v>2199659</v>
      </c>
      <c r="L150" s="11">
        <f>VLOOKUP(B150,REV!B:O,10,FALSE)</f>
        <v>5679595</v>
      </c>
      <c r="M150" s="11">
        <f>VLOOKUP(B150,RoA!B:O,10,FALSE)</f>
        <v>38.869999999999997</v>
      </c>
      <c r="N150" s="11">
        <f>VLOOKUP(B150,RoE!B:O,10,FALSE)</f>
        <v>76.05</v>
      </c>
      <c r="O150" s="11">
        <f>VLOOKUP(B150,ASSET!B:P,10,FALSE)</f>
        <v>6647389</v>
      </c>
      <c r="P150" s="11">
        <f>VLOOKUP(B150,MCAP!B:P,10,FALSE)</f>
        <v>7767073</v>
      </c>
      <c r="Q150" s="11">
        <f>VLOOKUP(B150,MB!B:O,10,FALSE)</f>
        <v>1.43</v>
      </c>
    </row>
    <row r="151" spans="1:17" x14ac:dyDescent="0.3">
      <c r="A151" s="20" t="s">
        <v>273</v>
      </c>
      <c r="B151" s="20">
        <v>912633</v>
      </c>
      <c r="C151" s="21">
        <f>VLOOKUP(B151,'[2]ESGC PORTFOLIO'!B:M,$C$2,FALSE)</f>
        <v>74.738437821171601</v>
      </c>
      <c r="D151" s="21" t="str">
        <f t="shared" si="6"/>
        <v>B</v>
      </c>
      <c r="E151" s="21">
        <f>VLOOKUP(B151,ESG!A:M,$E$2,FALSE)</f>
        <v>74.738437821171601</v>
      </c>
      <c r="F151" s="11" t="b">
        <f t="shared" si="7"/>
        <v>1</v>
      </c>
      <c r="G151" s="23" t="str">
        <f t="shared" si="8"/>
        <v>B</v>
      </c>
      <c r="H151" s="11">
        <f>VLOOKUP(B151,NI!C:P,10,FALSE)</f>
        <v>1996000</v>
      </c>
      <c r="I151" s="11">
        <f>VLOOKUP(B151,EBITDA!B:O,10,FALSE)</f>
        <v>3412000</v>
      </c>
      <c r="J151" s="11">
        <f>VLOOKUP(B151,EQIT!B:O,10,FALSE)</f>
        <v>11035000</v>
      </c>
      <c r="K151" s="11">
        <f>VLOOKUP(B151,DEBT!B:O,10,FALSE)</f>
        <v>4734000</v>
      </c>
      <c r="L151" s="11">
        <f>VLOOKUP(B151,REV!B:O,10,FALSE)</f>
        <v>23706000</v>
      </c>
      <c r="M151" s="11">
        <f>VLOOKUP(B151,RoA!B:O,10,FALSE)</f>
        <v>8.33</v>
      </c>
      <c r="N151" s="11">
        <f>VLOOKUP(B151,RoE!B:O,10,FALSE)</f>
        <v>20.94</v>
      </c>
      <c r="O151" s="11">
        <f>VLOOKUP(B151,ASSET!B:P,10,FALSE)</f>
        <v>25901000</v>
      </c>
      <c r="P151" s="11">
        <f>VLOOKUP(B151,MCAP!B:P,10,FALSE)</f>
        <v>28570500</v>
      </c>
      <c r="Q151" s="11">
        <f>VLOOKUP(B151,MB!B:O,10,FALSE)</f>
        <v>2.31</v>
      </c>
    </row>
    <row r="152" spans="1:17" x14ac:dyDescent="0.3">
      <c r="A152" s="20" t="s">
        <v>274</v>
      </c>
      <c r="B152" s="20">
        <v>312451</v>
      </c>
      <c r="C152" s="21">
        <f>VLOOKUP(B152,'[2]ESGC PORTFOLIO'!B:M,$C$2,FALSE)</f>
        <v>54.897587812103197</v>
      </c>
      <c r="D152" s="21" t="str">
        <f t="shared" si="6"/>
        <v>B</v>
      </c>
      <c r="E152" s="21">
        <f>VLOOKUP(B152,ESG!A:M,$E$2,FALSE)</f>
        <v>54.897587812103197</v>
      </c>
      <c r="F152" s="11" t="b">
        <f t="shared" si="7"/>
        <v>1</v>
      </c>
      <c r="G152" s="23" t="str">
        <f t="shared" si="8"/>
        <v>B</v>
      </c>
      <c r="H152" s="11">
        <f>VLOOKUP(B152,NI!C:P,10,FALSE)</f>
        <v>70341</v>
      </c>
      <c r="I152" s="11">
        <f>VLOOKUP(B152,EBITDA!B:O,10,FALSE)</f>
        <v>288035</v>
      </c>
      <c r="J152" s="11">
        <f>VLOOKUP(B152,EQIT!B:O,10,FALSE)</f>
        <v>1518354</v>
      </c>
      <c r="K152" s="11">
        <f>VLOOKUP(B152,DEBT!B:O,10,FALSE)</f>
        <v>1854697</v>
      </c>
      <c r="L152" s="11">
        <f>VLOOKUP(B152,REV!B:O,10,FALSE)</f>
        <v>489007</v>
      </c>
      <c r="M152" s="11">
        <f>VLOOKUP(B152,RoA!B:O,10,FALSE)</f>
        <v>5.54</v>
      </c>
      <c r="N152" s="11">
        <f>VLOOKUP(B152,RoE!B:O,10,FALSE)</f>
        <v>8.77</v>
      </c>
      <c r="O152" s="11">
        <f>VLOOKUP(B152,ASSET!B:P,10,FALSE)</f>
        <v>3913516</v>
      </c>
      <c r="P152" s="11">
        <f>VLOOKUP(B152,MCAP!B:P,10,FALSE)</f>
        <v>4257754</v>
      </c>
      <c r="Q152" s="11">
        <f>VLOOKUP(B152,MB!B:O,10,FALSE)</f>
        <v>2.99</v>
      </c>
    </row>
    <row r="153" spans="1:17" x14ac:dyDescent="0.3">
      <c r="A153" s="20" t="s">
        <v>278</v>
      </c>
      <c r="B153" s="20">
        <v>902233</v>
      </c>
      <c r="C153" s="21">
        <f>VLOOKUP(B153,'[2]ESGC PORTFOLIO'!B:M,$C$2,FALSE)</f>
        <v>66.145526943202498</v>
      </c>
      <c r="D153" s="21" t="str">
        <f t="shared" si="6"/>
        <v>B</v>
      </c>
      <c r="E153" s="21">
        <f>VLOOKUP(B153,ESG!A:M,$E$2,FALSE)</f>
        <v>66.145526943202498</v>
      </c>
      <c r="F153" s="11" t="b">
        <f t="shared" si="7"/>
        <v>1</v>
      </c>
      <c r="G153" s="23" t="str">
        <f t="shared" si="8"/>
        <v>B</v>
      </c>
      <c r="H153" s="11">
        <f>VLOOKUP(B153,NI!C:P,10,FALSE)</f>
        <v>755200</v>
      </c>
      <c r="I153" s="11">
        <f>VLOOKUP(B153,EBITDA!B:O,10,FALSE)</f>
        <v>1187000</v>
      </c>
      <c r="J153" s="11">
        <f>VLOOKUP(B153,EQIT!B:O,10,FALSE)</f>
        <v>2585500</v>
      </c>
      <c r="K153" s="11">
        <f>VLOOKUP(B153,DEBT!B:O,10,FALSE)</f>
        <v>1141000</v>
      </c>
      <c r="L153" s="11">
        <f>VLOOKUP(B153,REV!B:O,10,FALSE)</f>
        <v>6351900</v>
      </c>
      <c r="M153" s="11">
        <f>VLOOKUP(B153,RoA!B:O,10,FALSE)</f>
        <v>14.47</v>
      </c>
      <c r="N153" s="11">
        <f>VLOOKUP(B153,RoE!B:O,10,FALSE)</f>
        <v>34.04</v>
      </c>
      <c r="O153" s="11">
        <f>VLOOKUP(B153,ASSET!B:P,10,FALSE)</f>
        <v>5697300</v>
      </c>
      <c r="P153" s="11">
        <f>VLOOKUP(B153,MCAP!B:P,10,FALSE)</f>
        <v>16412424</v>
      </c>
      <c r="Q153" s="11">
        <f>VLOOKUP(B153,MB!B:O,10,FALSE)</f>
        <v>5.76</v>
      </c>
    </row>
    <row r="154" spans="1:17" x14ac:dyDescent="0.3">
      <c r="A154" s="20" t="s">
        <v>281</v>
      </c>
      <c r="B154" s="20">
        <v>322549</v>
      </c>
      <c r="C154" s="21">
        <f>VLOOKUP(B154,'[2]ESGC PORTFOLIO'!B:M,$C$2,FALSE)</f>
        <v>55.821428571428498</v>
      </c>
      <c r="D154" s="21" t="str">
        <f t="shared" si="6"/>
        <v>B</v>
      </c>
      <c r="E154" s="21">
        <f>VLOOKUP(B154,ESG!A:M,$E$2,FALSE)</f>
        <v>55.821428571428498</v>
      </c>
      <c r="F154" s="11" t="b">
        <f t="shared" si="7"/>
        <v>1</v>
      </c>
      <c r="G154" s="23" t="str">
        <f t="shared" si="8"/>
        <v>B</v>
      </c>
      <c r="H154" s="11">
        <f>VLOOKUP(B154,NI!C:P,10,FALSE)</f>
        <v>473692</v>
      </c>
      <c r="I154" s="11">
        <f>VLOOKUP(B154,EBITDA!B:O,10,FALSE)</f>
        <v>1607924</v>
      </c>
      <c r="J154" s="11">
        <f>VLOOKUP(B154,EQIT!B:O,10,FALSE)</f>
        <v>8808265</v>
      </c>
      <c r="K154" s="11">
        <f>VLOOKUP(B154,DEBT!B:O,10,FALSE)</f>
        <v>8074804</v>
      </c>
      <c r="L154" s="11">
        <f>VLOOKUP(B154,REV!B:O,10,FALSE)</f>
        <v>7959894</v>
      </c>
      <c r="M154" s="11">
        <f>VLOOKUP(B154,RoA!B:O,10,FALSE)</f>
        <v>3.61</v>
      </c>
      <c r="N154" s="11">
        <f>VLOOKUP(B154,RoE!B:O,10,FALSE)</f>
        <v>5.53</v>
      </c>
      <c r="O154" s="11">
        <f>VLOOKUP(B154,ASSET!B:P,10,FALSE)</f>
        <v>20072947</v>
      </c>
      <c r="P154" s="11">
        <f>VLOOKUP(B154,MCAP!B:P,10,FALSE)</f>
        <v>10454860</v>
      </c>
      <c r="Q154" s="11">
        <f>VLOOKUP(B154,MB!B:O,10,FALSE)</f>
        <v>0.98</v>
      </c>
    </row>
    <row r="155" spans="1:17" x14ac:dyDescent="0.3">
      <c r="A155" s="20" t="s">
        <v>283</v>
      </c>
      <c r="B155" s="20">
        <v>912090</v>
      </c>
      <c r="C155" s="21">
        <f>VLOOKUP(B155,'[2]ESGC PORTFOLIO'!B:M,$C$2,FALSE)</f>
        <v>69.386111111111106</v>
      </c>
      <c r="D155" s="21" t="str">
        <f t="shared" si="6"/>
        <v>B</v>
      </c>
      <c r="E155" s="21">
        <f>VLOOKUP(B155,ESG!A:M,$E$2,FALSE)</f>
        <v>69.386111111111106</v>
      </c>
      <c r="F155" s="11" t="b">
        <f t="shared" si="7"/>
        <v>1</v>
      </c>
      <c r="G155" s="23" t="str">
        <f t="shared" si="8"/>
        <v>B</v>
      </c>
      <c r="H155" s="11">
        <f>VLOOKUP(B155,NI!C:P,10,FALSE)</f>
        <v>6732000</v>
      </c>
      <c r="I155" s="11">
        <f>VLOOKUP(B155,EBITDA!B:O,10,FALSE)</f>
        <v>12748000</v>
      </c>
      <c r="J155" s="11">
        <f>VLOOKUP(B155,EQIT!B:O,10,FALSE)</f>
        <v>39469000</v>
      </c>
      <c r="K155" s="11">
        <f>VLOOKUP(B155,DEBT!B:O,10,FALSE)</f>
        <v>13176000</v>
      </c>
      <c r="L155" s="11">
        <f>VLOOKUP(B155,REV!B:O,10,FALSE)</f>
        <v>46294000</v>
      </c>
      <c r="M155" s="11">
        <f>VLOOKUP(B155,RoA!B:O,10,FALSE)</f>
        <v>10.86</v>
      </c>
      <c r="N155" s="11">
        <f>VLOOKUP(B155,RoE!B:O,10,FALSE)</f>
        <v>18.14</v>
      </c>
      <c r="O155" s="11">
        <f>VLOOKUP(B155,ASSET!B:P,10,FALSE)</f>
        <v>67100000</v>
      </c>
      <c r="P155" s="11">
        <f>VLOOKUP(B155,MCAP!B:P,10,FALSE)</f>
        <v>117803540</v>
      </c>
      <c r="Q155" s="11">
        <f>VLOOKUP(B155,MB!B:O,10,FALSE)</f>
        <v>2.93</v>
      </c>
    </row>
    <row r="156" spans="1:17" x14ac:dyDescent="0.3">
      <c r="A156" s="20" t="s">
        <v>285</v>
      </c>
      <c r="B156" s="20">
        <v>923036</v>
      </c>
      <c r="C156" s="21">
        <f>VLOOKUP(B156,'[2]ESGC PORTFOLIO'!B:M,$C$2,FALSE)</f>
        <v>56.945388135891498</v>
      </c>
      <c r="D156" s="21" t="str">
        <f t="shared" si="6"/>
        <v>B</v>
      </c>
      <c r="E156" s="21">
        <f>VLOOKUP(B156,ESG!A:M,$E$2,FALSE)</f>
        <v>56.945388135891498</v>
      </c>
      <c r="F156" s="11" t="b">
        <f t="shared" si="7"/>
        <v>1</v>
      </c>
      <c r="G156" s="23" t="str">
        <f t="shared" si="8"/>
        <v>B</v>
      </c>
      <c r="H156" s="11">
        <f>VLOOKUP(B156,NI!C:P,10,FALSE)</f>
        <v>100700</v>
      </c>
      <c r="I156" s="11">
        <f>VLOOKUP(B156,EBITDA!B:O,10,FALSE)</f>
        <v>822100</v>
      </c>
      <c r="J156" s="11">
        <f>VLOOKUP(B156,EQIT!B:O,10,FALSE)</f>
        <v>1387300</v>
      </c>
      <c r="K156" s="11">
        <f>VLOOKUP(B156,DEBT!B:O,10,FALSE)</f>
        <v>4401300</v>
      </c>
      <c r="L156" s="11">
        <f>VLOOKUP(B156,REV!B:O,10,FALSE)</f>
        <v>7690800</v>
      </c>
      <c r="M156" s="11">
        <f>VLOOKUP(B156,RoA!B:O,10,FALSE)</f>
        <v>3.93</v>
      </c>
      <c r="N156" s="11">
        <f>VLOOKUP(B156,RoE!B:O,10,FALSE)</f>
        <v>8.74</v>
      </c>
      <c r="O156" s="11">
        <f>VLOOKUP(B156,ASSET!B:P,10,FALSE)</f>
        <v>9071100</v>
      </c>
      <c r="P156" s="11">
        <f>VLOOKUP(B156,MCAP!B:P,10,FALSE)</f>
        <v>6680565</v>
      </c>
      <c r="Q156" s="11">
        <f>VLOOKUP(B156,MB!B:O,10,FALSE)</f>
        <v>4.03</v>
      </c>
    </row>
    <row r="157" spans="1:17" x14ac:dyDescent="0.3">
      <c r="A157" s="20" t="s">
        <v>289</v>
      </c>
      <c r="B157" s="20">
        <v>895784</v>
      </c>
      <c r="C157" s="21">
        <f>VLOOKUP(B157,'[2]ESGC PORTFOLIO'!B:M,$C$2,FALSE)</f>
        <v>58.679876440512899</v>
      </c>
      <c r="D157" s="21" t="str">
        <f t="shared" si="6"/>
        <v>B</v>
      </c>
      <c r="E157" s="21">
        <f>VLOOKUP(B157,ESG!A:M,$E$2,FALSE)</f>
        <v>58.679876440512899</v>
      </c>
      <c r="F157" s="11" t="b">
        <f t="shared" si="7"/>
        <v>1</v>
      </c>
      <c r="G157" s="23" t="str">
        <f t="shared" si="8"/>
        <v>B</v>
      </c>
      <c r="H157" s="11">
        <f>VLOOKUP(B157,NI!C:P,10,FALSE)</f>
        <v>86430</v>
      </c>
      <c r="I157" s="11">
        <f>VLOOKUP(B157,EBITDA!B:O,10,FALSE)</f>
        <v>816231</v>
      </c>
      <c r="J157" s="11">
        <f>VLOOKUP(B157,EQIT!B:O,10,FALSE)</f>
        <v>6303473</v>
      </c>
      <c r="K157" s="11">
        <f>VLOOKUP(B157,DEBT!B:O,10,FALSE)</f>
        <v>6967579</v>
      </c>
      <c r="L157" s="11">
        <f>VLOOKUP(B157,REV!B:O,10,FALSE)</f>
        <v>1469077</v>
      </c>
      <c r="M157" s="11">
        <f>VLOOKUP(B157,RoA!B:O,10,FALSE)</f>
        <v>2.4300000000000002</v>
      </c>
      <c r="N157" s="11">
        <f>VLOOKUP(B157,RoE!B:O,10,FALSE)</f>
        <v>1.65</v>
      </c>
      <c r="O157" s="11">
        <f>VLOOKUP(B157,ASSET!B:P,10,FALSE)</f>
        <v>14959001</v>
      </c>
      <c r="P157" s="11">
        <f>VLOOKUP(B157,MCAP!B:P,10,FALSE)</f>
        <v>8775453</v>
      </c>
      <c r="Q157" s="11">
        <f>VLOOKUP(B157,MB!B:O,10,FALSE)</f>
        <v>1.33</v>
      </c>
    </row>
    <row r="158" spans="1:17" x14ac:dyDescent="0.3">
      <c r="A158" s="20" t="s">
        <v>290</v>
      </c>
      <c r="B158" s="20">
        <v>906400</v>
      </c>
      <c r="C158" s="21">
        <f>VLOOKUP(B158,'[2]ESGC PORTFOLIO'!B:M,$C$2,FALSE)</f>
        <v>56.7792986785336</v>
      </c>
      <c r="D158" s="21" t="str">
        <f t="shared" si="6"/>
        <v>B</v>
      </c>
      <c r="E158" s="21">
        <f>VLOOKUP(B158,ESG!A:M,$E$2,FALSE)</f>
        <v>56.7792986785336</v>
      </c>
      <c r="F158" s="11" t="b">
        <f t="shared" si="7"/>
        <v>1</v>
      </c>
      <c r="G158" s="23" t="str">
        <f t="shared" si="8"/>
        <v>B</v>
      </c>
      <c r="H158" s="11">
        <f>VLOOKUP(B158,NI!C:P,10,FALSE)</f>
        <v>350300</v>
      </c>
      <c r="I158" s="11">
        <f>VLOOKUP(B158,EBITDA!B:O,10,FALSE)</f>
        <v>659000</v>
      </c>
      <c r="J158" s="11">
        <f>VLOOKUP(B158,EQIT!B:O,10,FALSE)</f>
        <v>2113200</v>
      </c>
      <c r="K158" s="11">
        <f>VLOOKUP(B158,DEBT!B:O,10,FALSE)</f>
        <v>972000</v>
      </c>
      <c r="L158" s="11">
        <f>VLOOKUP(B158,REV!B:O,10,FALSE)</f>
        <v>3237500</v>
      </c>
      <c r="M158" s="11">
        <f>VLOOKUP(B158,RoA!B:O,10,FALSE)</f>
        <v>9.86</v>
      </c>
      <c r="N158" s="11">
        <f>VLOOKUP(B158,RoE!B:O,10,FALSE)</f>
        <v>17.89</v>
      </c>
      <c r="O158" s="11">
        <f>VLOOKUP(B158,ASSET!B:P,10,FALSE)</f>
        <v>4052900</v>
      </c>
      <c r="P158" s="11">
        <f>VLOOKUP(B158,MCAP!B:P,10,FALSE)</f>
        <v>6364840</v>
      </c>
      <c r="Q158" s="11">
        <f>VLOOKUP(B158,MB!B:O,10,FALSE)</f>
        <v>2.78</v>
      </c>
    </row>
    <row r="159" spans="1:17" x14ac:dyDescent="0.3">
      <c r="A159" s="20" t="s">
        <v>291</v>
      </c>
      <c r="B159" s="20">
        <v>902325</v>
      </c>
      <c r="C159" s="21">
        <f>VLOOKUP(B159,'[2]ESGC PORTFOLIO'!B:M,$C$2,FALSE)</f>
        <v>55.496730088456701</v>
      </c>
      <c r="D159" s="21" t="str">
        <f t="shared" si="6"/>
        <v>B</v>
      </c>
      <c r="E159" s="21">
        <f>VLOOKUP(B159,ESG!A:M,$E$2,FALSE)</f>
        <v>55.496730088456701</v>
      </c>
      <c r="F159" s="11" t="b">
        <f t="shared" si="7"/>
        <v>1</v>
      </c>
      <c r="G159" s="23" t="str">
        <f t="shared" si="8"/>
        <v>B</v>
      </c>
      <c r="H159" s="11">
        <f>VLOOKUP(B159,NI!C:P,10,FALSE)</f>
        <v>1644000</v>
      </c>
      <c r="I159" s="11">
        <f>VLOOKUP(B159,EBITDA!B:O,10,FALSE)</f>
        <v>5681000</v>
      </c>
      <c r="J159" s="11">
        <f>VLOOKUP(B159,EQIT!B:O,10,FALSE)</f>
        <v>19008000</v>
      </c>
      <c r="K159" s="11">
        <f>VLOOKUP(B159,DEBT!B:O,10,FALSE)</f>
        <v>23295000</v>
      </c>
      <c r="L159" s="11">
        <f>VLOOKUP(B159,REV!B:O,10,FALSE)</f>
        <v>17087000</v>
      </c>
      <c r="M159" s="11">
        <f>VLOOKUP(B159,RoA!B:O,10,FALSE)</f>
        <v>3.56</v>
      </c>
      <c r="N159" s="11">
        <f>VLOOKUP(B159,RoE!B:O,10,FALSE)</f>
        <v>8.81</v>
      </c>
      <c r="O159" s="11">
        <f>VLOOKUP(B159,ASSET!B:P,10,FALSE)</f>
        <v>64546000</v>
      </c>
      <c r="P159" s="11">
        <f>VLOOKUP(B159,MCAP!B:P,10,FALSE)</f>
        <v>36476903</v>
      </c>
      <c r="Q159" s="11">
        <f>VLOOKUP(B159,MB!B:O,10,FALSE)</f>
        <v>1.92</v>
      </c>
    </row>
    <row r="160" spans="1:17" x14ac:dyDescent="0.3">
      <c r="A160" s="20" t="s">
        <v>293</v>
      </c>
      <c r="B160" s="20">
        <v>921503</v>
      </c>
      <c r="C160" s="21">
        <f>VLOOKUP(B160,'[2]ESGC PORTFOLIO'!B:M,$C$2,FALSE)</f>
        <v>57.977276047182499</v>
      </c>
      <c r="D160" s="21" t="str">
        <f t="shared" si="6"/>
        <v>B</v>
      </c>
      <c r="E160" s="21">
        <f>VLOOKUP(B160,ESG!A:M,$E$2,FALSE)</f>
        <v>57.977276047182499</v>
      </c>
      <c r="F160" s="11" t="b">
        <f t="shared" si="7"/>
        <v>1</v>
      </c>
      <c r="G160" s="23" t="str">
        <f t="shared" si="8"/>
        <v>B</v>
      </c>
      <c r="H160" s="11">
        <f>VLOOKUP(B160,NI!C:P,10,FALSE)</f>
        <v>490100</v>
      </c>
      <c r="I160" s="11">
        <f>VLOOKUP(B160,EBITDA!B:O,10,FALSE)</f>
        <v>1188300</v>
      </c>
      <c r="J160" s="11">
        <f>VLOOKUP(B160,EQIT!B:O,10,FALSE)</f>
        <v>6799200</v>
      </c>
      <c r="K160" s="11">
        <f>VLOOKUP(B160,DEBT!B:O,10,FALSE)</f>
        <v>4202000</v>
      </c>
      <c r="L160" s="11">
        <f>VLOOKUP(B160,REV!B:O,10,FALSE)</f>
        <v>11001200</v>
      </c>
      <c r="M160" s="11">
        <f>VLOOKUP(B160,RoA!B:O,10,FALSE)</f>
        <v>3.67</v>
      </c>
      <c r="N160" s="11">
        <f>VLOOKUP(B160,RoE!B:O,10,FALSE)</f>
        <v>7.28</v>
      </c>
      <c r="O160" s="11">
        <f>VLOOKUP(B160,ASSET!B:P,10,FALSE)</f>
        <v>16535100</v>
      </c>
      <c r="P160" s="11">
        <f>VLOOKUP(B160,MCAP!B:P,10,FALSE)</f>
        <v>12545619</v>
      </c>
      <c r="Q160" s="11">
        <f>VLOOKUP(B160,MB!B:O,10,FALSE)</f>
        <v>2.12</v>
      </c>
    </row>
    <row r="161" spans="1:17" x14ac:dyDescent="0.3">
      <c r="A161" s="20" t="s">
        <v>302</v>
      </c>
      <c r="B161" s="20">
        <v>266220</v>
      </c>
      <c r="C161" s="21">
        <f>VLOOKUP(B161,'[2]ESGC PORTFOLIO'!B:M,$C$2,FALSE)</f>
        <v>53.537988067194803</v>
      </c>
      <c r="D161" s="21" t="str">
        <f t="shared" si="6"/>
        <v>B</v>
      </c>
      <c r="E161" s="21">
        <f>VLOOKUP(B161,ESG!A:M,$E$2,FALSE)</f>
        <v>53.537988067194803</v>
      </c>
      <c r="F161" s="11" t="b">
        <f t="shared" si="7"/>
        <v>1</v>
      </c>
      <c r="G161" s="23" t="str">
        <f t="shared" si="8"/>
        <v>B</v>
      </c>
      <c r="H161" s="11">
        <f>VLOOKUP(B161,NI!C:P,10,FALSE)</f>
        <v>1034420</v>
      </c>
      <c r="I161" s="11" t="str">
        <f>VLOOKUP(B161,EBITDA!B:O,10,FALSE)</f>
        <v>NA</v>
      </c>
      <c r="J161" s="11">
        <f>VLOOKUP(B161,EQIT!B:O,10,FALSE)</f>
        <v>2409158</v>
      </c>
      <c r="K161" s="11">
        <f>VLOOKUP(B161,DEBT!B:O,10,FALSE)</f>
        <v>985</v>
      </c>
      <c r="L161" s="11">
        <f>VLOOKUP(B161,REV!B:O,10,FALSE)</f>
        <v>5075390</v>
      </c>
      <c r="M161" s="11">
        <f>VLOOKUP(B161,RoA!B:O,10,FALSE)</f>
        <v>32.04</v>
      </c>
      <c r="N161" s="11">
        <f>VLOOKUP(B161,RoE!B:O,10,FALSE)</f>
        <v>47</v>
      </c>
      <c r="O161" s="11">
        <f>VLOOKUP(B161,ASSET!B:P,10,FALSE)</f>
        <v>3447052</v>
      </c>
      <c r="P161" s="11">
        <f>VLOOKUP(B161,MCAP!B:P,10,FALSE)</f>
        <v>15823159</v>
      </c>
      <c r="Q161" s="11">
        <f>VLOOKUP(B161,MB!B:O,10,FALSE)</f>
        <v>6.39</v>
      </c>
    </row>
    <row r="162" spans="1:17" x14ac:dyDescent="0.3">
      <c r="A162" s="20" t="s">
        <v>305</v>
      </c>
      <c r="B162" s="20">
        <v>906394</v>
      </c>
      <c r="C162" s="21">
        <f>VLOOKUP(B162,'[2]ESGC PORTFOLIO'!B:M,$C$2,FALSE)</f>
        <v>64.840548155737693</v>
      </c>
      <c r="D162" s="21" t="str">
        <f t="shared" si="6"/>
        <v>B</v>
      </c>
      <c r="E162" s="21">
        <f>VLOOKUP(B162,ESG!A:M,$E$2,FALSE)</f>
        <v>64.840548155737693</v>
      </c>
      <c r="F162" s="11" t="b">
        <f t="shared" si="7"/>
        <v>1</v>
      </c>
      <c r="G162" s="23" t="str">
        <f t="shared" si="8"/>
        <v>B</v>
      </c>
      <c r="H162" s="11">
        <f>VLOOKUP(B162,NI!C:P,10,FALSE)</f>
        <v>1278400</v>
      </c>
      <c r="I162" s="11">
        <f>VLOOKUP(B162,EBITDA!B:O,10,FALSE)</f>
        <v>2581500</v>
      </c>
      <c r="J162" s="11">
        <f>VLOOKUP(B162,EQIT!B:O,10,FALSE)</f>
        <v>16856100</v>
      </c>
      <c r="K162" s="11">
        <f>VLOOKUP(B162,DEBT!B:O,10,FALSE)</f>
        <v>10487500</v>
      </c>
      <c r="L162" s="11">
        <f>VLOOKUP(B162,REV!B:O,10,FALSE)</f>
        <v>13090300</v>
      </c>
      <c r="M162" s="11">
        <f>VLOOKUP(B162,RoA!B:O,10,FALSE)</f>
        <v>4.87</v>
      </c>
      <c r="N162" s="11">
        <f>VLOOKUP(B162,RoE!B:O,10,FALSE)</f>
        <v>7.88</v>
      </c>
      <c r="O162" s="11">
        <f>VLOOKUP(B162,ASSET!B:P,10,FALSE)</f>
        <v>31863400</v>
      </c>
      <c r="P162" s="11">
        <f>VLOOKUP(B162,MCAP!B:P,10,FALSE)</f>
        <v>40304399</v>
      </c>
      <c r="Q162" s="11">
        <f>VLOOKUP(B162,MB!B:O,10,FALSE)</f>
        <v>2</v>
      </c>
    </row>
    <row r="163" spans="1:17" x14ac:dyDescent="0.3">
      <c r="A163" s="20" t="s">
        <v>306</v>
      </c>
      <c r="B163" s="20">
        <v>745110</v>
      </c>
      <c r="C163" s="21">
        <f>VLOOKUP(B163,'[2]ESGC PORTFOLIO'!B:M,$C$2,FALSE)</f>
        <v>57.476719034608301</v>
      </c>
      <c r="D163" s="21" t="str">
        <f t="shared" si="6"/>
        <v>B</v>
      </c>
      <c r="E163" s="21">
        <f>VLOOKUP(B163,ESG!A:M,$E$2,FALSE)</f>
        <v>57.476719034608301</v>
      </c>
      <c r="F163" s="11" t="b">
        <f t="shared" si="7"/>
        <v>1</v>
      </c>
      <c r="G163" s="23" t="str">
        <f t="shared" si="8"/>
        <v>B</v>
      </c>
      <c r="H163" s="11">
        <f>VLOOKUP(B163,NI!C:P,10,FALSE)</f>
        <v>181369</v>
      </c>
      <c r="I163" s="11">
        <f>VLOOKUP(B163,EBITDA!B:O,10,FALSE)</f>
        <v>498149</v>
      </c>
      <c r="J163" s="11">
        <f>VLOOKUP(B163,EQIT!B:O,10,FALSE)</f>
        <v>2720437</v>
      </c>
      <c r="K163" s="11">
        <f>VLOOKUP(B163,DEBT!B:O,10,FALSE)</f>
        <v>1107323</v>
      </c>
      <c r="L163" s="11">
        <f>VLOOKUP(B163,REV!B:O,10,FALSE)</f>
        <v>4031130</v>
      </c>
      <c r="M163" s="11">
        <f>VLOOKUP(B163,RoA!B:O,10,FALSE)</f>
        <v>5.05</v>
      </c>
      <c r="N163" s="11">
        <f>VLOOKUP(B163,RoE!B:O,10,FALSE)</f>
        <v>6.82</v>
      </c>
      <c r="O163" s="11">
        <f>VLOOKUP(B163,ASSET!B:P,10,FALSE)</f>
        <v>4473961</v>
      </c>
      <c r="P163" s="11">
        <f>VLOOKUP(B163,MCAP!B:P,10,FALSE)</f>
        <v>11904787</v>
      </c>
      <c r="Q163" s="11">
        <f>VLOOKUP(B163,MB!B:O,10,FALSE)</f>
        <v>3.73</v>
      </c>
    </row>
    <row r="164" spans="1:17" x14ac:dyDescent="0.3">
      <c r="A164" s="20" t="s">
        <v>319</v>
      </c>
      <c r="B164" s="20">
        <v>906220</v>
      </c>
      <c r="C164" s="21">
        <f>VLOOKUP(B164,'[2]ESGC PORTFOLIO'!B:M,$C$2,FALSE)</f>
        <v>51.283915724563201</v>
      </c>
      <c r="D164" s="21" t="str">
        <f t="shared" si="6"/>
        <v>B</v>
      </c>
      <c r="E164" s="21">
        <f>VLOOKUP(B164,ESG!A:M,$E$2,FALSE)</f>
        <v>51.283915724563201</v>
      </c>
      <c r="F164" s="11" t="b">
        <f t="shared" si="7"/>
        <v>1</v>
      </c>
      <c r="G164" s="23" t="str">
        <f t="shared" si="8"/>
        <v>B</v>
      </c>
      <c r="H164" s="11">
        <f>VLOOKUP(B164,NI!C:P,10,FALSE)</f>
        <v>438248</v>
      </c>
      <c r="I164" s="11">
        <f>VLOOKUP(B164,EBITDA!B:O,10,FALSE)</f>
        <v>676571</v>
      </c>
      <c r="J164" s="11">
        <f>VLOOKUP(B164,EQIT!B:O,10,FALSE)</f>
        <v>1713847</v>
      </c>
      <c r="K164" s="11">
        <f>VLOOKUP(B164,DEBT!B:O,10,FALSE)</f>
        <v>506250</v>
      </c>
      <c r="L164" s="11">
        <f>VLOOKUP(B164,REV!B:O,10,FALSE)</f>
        <v>2942897</v>
      </c>
      <c r="M164" s="11">
        <f>VLOOKUP(B164,RoA!B:O,10,FALSE)</f>
        <v>13.92</v>
      </c>
      <c r="N164" s="11">
        <f>VLOOKUP(B164,RoE!B:O,10,FALSE)</f>
        <v>27.19</v>
      </c>
      <c r="O164" s="11">
        <f>VLOOKUP(B164,ASSET!B:P,10,FALSE)</f>
        <v>3468474</v>
      </c>
      <c r="P164" s="11">
        <f>VLOOKUP(B164,MCAP!B:P,10,FALSE)</f>
        <v>8273286</v>
      </c>
      <c r="Q164" s="11">
        <f>VLOOKUP(B164,MB!B:O,10,FALSE)</f>
        <v>4.78</v>
      </c>
    </row>
    <row r="165" spans="1:17" x14ac:dyDescent="0.3">
      <c r="A165" s="20" t="s">
        <v>323</v>
      </c>
      <c r="B165" s="20">
        <v>901892</v>
      </c>
      <c r="C165" s="21">
        <f>VLOOKUP(B165,'[2]ESGC PORTFOLIO'!B:M,$C$2,FALSE)</f>
        <v>52.423125120493502</v>
      </c>
      <c r="D165" s="21" t="str">
        <f t="shared" si="6"/>
        <v>B</v>
      </c>
      <c r="E165" s="21">
        <f>VLOOKUP(B165,ESG!A:M,$E$2,FALSE)</f>
        <v>52.423125120493502</v>
      </c>
      <c r="F165" s="11" t="b">
        <f t="shared" si="7"/>
        <v>1</v>
      </c>
      <c r="G165" s="23" t="str">
        <f t="shared" si="8"/>
        <v>B</v>
      </c>
      <c r="H165" s="11">
        <f>VLOOKUP(B165,NI!C:P,10,FALSE)</f>
        <v>1210119</v>
      </c>
      <c r="I165" s="11">
        <f>VLOOKUP(B165,EBITDA!B:O,10,FALSE)</f>
        <v>1900536</v>
      </c>
      <c r="J165" s="11">
        <f>VLOOKUP(B165,EQIT!B:O,10,FALSE)</f>
        <v>6077038</v>
      </c>
      <c r="K165" s="11">
        <f>VLOOKUP(B165,DEBT!B:O,10,FALSE)</f>
        <v>1450806</v>
      </c>
      <c r="L165" s="11">
        <f>VLOOKUP(B165,REV!B:O,10,FALSE)</f>
        <v>11419648</v>
      </c>
      <c r="M165" s="11">
        <f>VLOOKUP(B165,RoA!B:O,10,FALSE)</f>
        <v>12.71</v>
      </c>
      <c r="N165" s="11">
        <f>VLOOKUP(B165,RoE!B:O,10,FALSE)</f>
        <v>21.6</v>
      </c>
      <c r="O165" s="11">
        <f>VLOOKUP(B165,ASSET!B:P,10,FALSE)</f>
        <v>10298906</v>
      </c>
      <c r="P165" s="11">
        <f>VLOOKUP(B165,MCAP!B:P,10,FALSE)</f>
        <v>27448948</v>
      </c>
      <c r="Q165" s="11">
        <f>VLOOKUP(B165,MB!B:O,10,FALSE)</f>
        <v>3.68</v>
      </c>
    </row>
    <row r="166" spans="1:17" x14ac:dyDescent="0.3">
      <c r="A166" s="20" t="s">
        <v>325</v>
      </c>
      <c r="B166" s="20">
        <v>912146</v>
      </c>
      <c r="C166" s="21">
        <f>VLOOKUP(B166,'[2]ESGC PORTFOLIO'!B:M,$C$2,FALSE)</f>
        <v>55.840985635448703</v>
      </c>
      <c r="D166" s="21" t="str">
        <f t="shared" si="6"/>
        <v>B</v>
      </c>
      <c r="E166" s="21">
        <f>VLOOKUP(B166,ESG!A:M,$E$2,FALSE)</f>
        <v>55.840985635448703</v>
      </c>
      <c r="F166" s="11" t="b">
        <f t="shared" si="7"/>
        <v>1</v>
      </c>
      <c r="G166" s="23" t="str">
        <f t="shared" si="8"/>
        <v>B</v>
      </c>
      <c r="H166" s="11">
        <f>VLOOKUP(B166,NI!C:P,10,FALSE)</f>
        <v>391924</v>
      </c>
      <c r="I166" s="11">
        <f>VLOOKUP(B166,EBITDA!B:O,10,FALSE)</f>
        <v>1517794</v>
      </c>
      <c r="J166" s="11">
        <f>VLOOKUP(B166,EQIT!B:O,10,FALSE)</f>
        <v>5488007</v>
      </c>
      <c r="K166" s="11">
        <f>VLOOKUP(B166,DEBT!B:O,10,FALSE)</f>
        <v>9978718</v>
      </c>
      <c r="L166" s="11">
        <f>VLOOKUP(B166,REV!B:O,10,FALSE)</f>
        <v>2760909</v>
      </c>
      <c r="M166" s="11">
        <f>VLOOKUP(B166,RoA!B:O,10,FALSE)</f>
        <v>3.75</v>
      </c>
      <c r="N166" s="11">
        <f>VLOOKUP(B166,RoE!B:O,10,FALSE)</f>
        <v>7.06</v>
      </c>
      <c r="O166" s="11">
        <f>VLOOKUP(B166,ASSET!B:P,10,FALSE)</f>
        <v>20097224</v>
      </c>
      <c r="P166" s="11">
        <f>VLOOKUP(B166,MCAP!B:P,10,FALSE)</f>
        <v>16629007</v>
      </c>
      <c r="Q166" s="11">
        <f>VLOOKUP(B166,MB!B:O,10,FALSE)</f>
        <v>2.94</v>
      </c>
    </row>
    <row r="167" spans="1:17" x14ac:dyDescent="0.3">
      <c r="A167" s="20" t="s">
        <v>326</v>
      </c>
      <c r="B167" s="20">
        <v>905816</v>
      </c>
      <c r="C167" s="21">
        <f>VLOOKUP(B167,'[2]ESGC PORTFOLIO'!B:M,$C$2,FALSE)</f>
        <v>66.681314084944603</v>
      </c>
      <c r="D167" s="21" t="str">
        <f t="shared" si="6"/>
        <v>B</v>
      </c>
      <c r="E167" s="21">
        <f>VLOOKUP(B167,ESG!A:M,$E$2,FALSE)</f>
        <v>66.681314084944603</v>
      </c>
      <c r="F167" s="11" t="b">
        <f t="shared" si="7"/>
        <v>1</v>
      </c>
      <c r="G167" s="23" t="str">
        <f t="shared" si="8"/>
        <v>B</v>
      </c>
      <c r="H167" s="11">
        <f>VLOOKUP(B167,NI!C:P,10,FALSE)</f>
        <v>24382</v>
      </c>
      <c r="I167" s="11">
        <f>VLOOKUP(B167,EBITDA!B:O,10,FALSE)</f>
        <v>490974</v>
      </c>
      <c r="J167" s="11">
        <f>VLOOKUP(B167,EQIT!B:O,10,FALSE)</f>
        <v>3938106</v>
      </c>
      <c r="K167" s="11">
        <f>VLOOKUP(B167,DEBT!B:O,10,FALSE)</f>
        <v>2522413</v>
      </c>
      <c r="L167" s="11">
        <f>VLOOKUP(B167,REV!B:O,10,FALSE)</f>
        <v>2770709</v>
      </c>
      <c r="M167" s="11">
        <f>VLOOKUP(B167,RoA!B:O,10,FALSE)</f>
        <v>1.87</v>
      </c>
      <c r="N167" s="11">
        <f>VLOOKUP(B167,RoE!B:O,10,FALSE)</f>
        <v>0.63</v>
      </c>
      <c r="O167" s="11">
        <f>VLOOKUP(B167,ASSET!B:P,10,FALSE)</f>
        <v>8259143</v>
      </c>
      <c r="P167" s="11">
        <f>VLOOKUP(B167,MCAP!B:P,10,FALSE)</f>
        <v>7736484</v>
      </c>
      <c r="Q167" s="11">
        <f>VLOOKUP(B167,MB!B:O,10,FALSE)</f>
        <v>1.72</v>
      </c>
    </row>
    <row r="168" spans="1:17" x14ac:dyDescent="0.3">
      <c r="A168" s="20" t="s">
        <v>327</v>
      </c>
      <c r="B168" s="20">
        <v>905898</v>
      </c>
      <c r="C168" s="21">
        <f>VLOOKUP(B168,'[2]ESGC PORTFOLIO'!B:M,$C$2,FALSE)</f>
        <v>59.414778282849198</v>
      </c>
      <c r="D168" s="21" t="str">
        <f t="shared" si="6"/>
        <v>B</v>
      </c>
      <c r="E168" s="21">
        <f>VLOOKUP(B168,ESG!A:M,$E$2,FALSE)</f>
        <v>59.414778282849198</v>
      </c>
      <c r="F168" s="11" t="b">
        <f t="shared" si="7"/>
        <v>1</v>
      </c>
      <c r="G168" s="23" t="str">
        <f t="shared" si="8"/>
        <v>B</v>
      </c>
      <c r="H168" s="11">
        <f>VLOOKUP(B168,NI!C:P,10,FALSE)</f>
        <v>785384</v>
      </c>
      <c r="I168" s="11">
        <f>VLOOKUP(B168,EBITDA!B:O,10,FALSE)</f>
        <v>1481437</v>
      </c>
      <c r="J168" s="11">
        <f>VLOOKUP(B168,EQIT!B:O,10,FALSE)</f>
        <v>3250438</v>
      </c>
      <c r="K168" s="11">
        <f>VLOOKUP(B168,DEBT!B:O,10,FALSE)</f>
        <v>542799</v>
      </c>
      <c r="L168" s="11">
        <f>VLOOKUP(B168,REV!B:O,10,FALSE)</f>
        <v>9437758</v>
      </c>
      <c r="M168" s="11" t="str">
        <f>VLOOKUP(B168,RoA!B:O,10,FALSE)</f>
        <v>NA</v>
      </c>
      <c r="N168" s="11" t="str">
        <f>VLOOKUP(B168,RoE!B:O,10,FALSE)</f>
        <v>NA</v>
      </c>
      <c r="O168" s="11">
        <f>VLOOKUP(B168,ASSET!B:P,10,FALSE)</f>
        <v>5250119</v>
      </c>
      <c r="P168" s="11">
        <f>VLOOKUP(B168,MCAP!B:P,10,FALSE)</f>
        <v>17586673</v>
      </c>
      <c r="Q168" s="11">
        <f>VLOOKUP(B168,MB!B:O,10,FALSE)</f>
        <v>5.78</v>
      </c>
    </row>
    <row r="169" spans="1:17" x14ac:dyDescent="0.3">
      <c r="A169" s="20" t="s">
        <v>332</v>
      </c>
      <c r="B169" s="20">
        <v>867390</v>
      </c>
      <c r="C169" s="21">
        <f>VLOOKUP(B169,'[2]ESGC PORTFOLIO'!B:M,$C$2,FALSE)</f>
        <v>69.7564036885245</v>
      </c>
      <c r="D169" s="21" t="str">
        <f t="shared" si="6"/>
        <v>B</v>
      </c>
      <c r="E169" s="21">
        <f>VLOOKUP(B169,ESG!A:M,$E$2,FALSE)</f>
        <v>69.7564036885245</v>
      </c>
      <c r="F169" s="11" t="b">
        <f t="shared" si="7"/>
        <v>1</v>
      </c>
      <c r="G169" s="23" t="str">
        <f t="shared" si="8"/>
        <v>B</v>
      </c>
      <c r="H169" s="11">
        <f>VLOOKUP(B169,NI!C:P,10,FALSE)</f>
        <v>450003</v>
      </c>
      <c r="I169" s="11">
        <f>VLOOKUP(B169,EBITDA!B:O,10,FALSE)</f>
        <v>600320</v>
      </c>
      <c r="J169" s="11">
        <f>VLOOKUP(B169,EQIT!B:O,10,FALSE)</f>
        <v>1763173</v>
      </c>
      <c r="K169" s="11">
        <f>VLOOKUP(B169,DEBT!B:O,10,FALSE)</f>
        <v>1323346</v>
      </c>
      <c r="L169" s="11">
        <f>VLOOKUP(B169,REV!B:O,10,FALSE)</f>
        <v>1904218</v>
      </c>
      <c r="M169" s="11">
        <f>VLOOKUP(B169,RoA!B:O,10,FALSE)</f>
        <v>13.91</v>
      </c>
      <c r="N169" s="11">
        <f>VLOOKUP(B169,RoE!B:O,10,FALSE)</f>
        <v>27.86</v>
      </c>
      <c r="O169" s="11">
        <f>VLOOKUP(B169,ASSET!B:P,10,FALSE)</f>
        <v>3582629</v>
      </c>
      <c r="P169" s="11">
        <f>VLOOKUP(B169,MCAP!B:P,10,FALSE)</f>
        <v>8481900</v>
      </c>
      <c r="Q169" s="11">
        <f>VLOOKUP(B169,MB!B:O,10,FALSE)</f>
        <v>5.15</v>
      </c>
    </row>
    <row r="170" spans="1:17" x14ac:dyDescent="0.3">
      <c r="A170" s="20" t="s">
        <v>335</v>
      </c>
      <c r="B170" s="20">
        <v>906785</v>
      </c>
      <c r="C170" s="21">
        <f>VLOOKUP(B170,'[2]ESGC PORTFOLIO'!B:M,$C$2,FALSE)</f>
        <v>68.836724658162098</v>
      </c>
      <c r="D170" s="21" t="str">
        <f t="shared" si="6"/>
        <v>B</v>
      </c>
      <c r="E170" s="21">
        <f>VLOOKUP(B170,ESG!A:M,$E$2,FALSE)</f>
        <v>68.836724658162098</v>
      </c>
      <c r="F170" s="11" t="b">
        <f t="shared" si="7"/>
        <v>1</v>
      </c>
      <c r="G170" s="23" t="str">
        <f t="shared" si="8"/>
        <v>B</v>
      </c>
      <c r="H170" s="11">
        <f>VLOOKUP(B170,NI!C:P,10,FALSE)</f>
        <v>980000</v>
      </c>
      <c r="I170" s="11">
        <f>VLOOKUP(B170,EBITDA!B:O,10,FALSE)</f>
        <v>2510000</v>
      </c>
      <c r="J170" s="11">
        <f>VLOOKUP(B170,EQIT!B:O,10,FALSE)</f>
        <v>7893000</v>
      </c>
      <c r="K170" s="11">
        <f>VLOOKUP(B170,DEBT!B:O,10,FALSE)</f>
        <v>1955000</v>
      </c>
      <c r="L170" s="11">
        <f>VLOOKUP(B170,REV!B:O,10,FALSE)</f>
        <v>15351000</v>
      </c>
      <c r="M170" s="11">
        <f>VLOOKUP(B170,RoA!B:O,10,FALSE)</f>
        <v>7.25</v>
      </c>
      <c r="N170" s="11">
        <f>VLOOKUP(B170,RoE!B:O,10,FALSE)</f>
        <v>12.59</v>
      </c>
      <c r="O170" s="11">
        <f>VLOOKUP(B170,ASSET!B:P,10,FALSE)</f>
        <v>14036000</v>
      </c>
      <c r="P170" s="11">
        <f>VLOOKUP(B170,MCAP!B:P,10,FALSE)</f>
        <v>19884300</v>
      </c>
      <c r="Q170" s="11">
        <f>VLOOKUP(B170,MB!B:O,10,FALSE)</f>
        <v>1.7</v>
      </c>
    </row>
    <row r="171" spans="1:17" x14ac:dyDescent="0.3">
      <c r="A171" s="20" t="s">
        <v>336</v>
      </c>
      <c r="B171" s="20" t="s">
        <v>372</v>
      </c>
      <c r="C171" s="21">
        <f>VLOOKUP(B171,'[2]ESGC PORTFOLIO'!B:M,$C$2,FALSE)</f>
        <v>54.805011629793903</v>
      </c>
      <c r="D171" s="21" t="str">
        <f t="shared" si="6"/>
        <v>B</v>
      </c>
      <c r="E171" s="21">
        <f>VLOOKUP(B171,ESG!A:M,$E$2,FALSE)</f>
        <v>54.805011629793903</v>
      </c>
      <c r="F171" s="11" t="b">
        <f t="shared" si="7"/>
        <v>1</v>
      </c>
      <c r="G171" s="23" t="str">
        <f t="shared" si="8"/>
        <v>B</v>
      </c>
      <c r="H171" s="11">
        <f>VLOOKUP(B171,NI!C:P,10,FALSE)</f>
        <v>798400</v>
      </c>
      <c r="I171" s="11">
        <f>VLOOKUP(B171,EBITDA!B:O,10,FALSE)</f>
        <v>1385300</v>
      </c>
      <c r="J171" s="11">
        <f>VLOOKUP(B171,EQIT!B:O,10,FALSE)</f>
        <v>1104700</v>
      </c>
      <c r="K171" s="11">
        <f>VLOOKUP(B171,DEBT!B:O,10,FALSE)</f>
        <v>4213000</v>
      </c>
      <c r="L171" s="11">
        <f>VLOOKUP(B171,REV!B:O,10,FALSE)</f>
        <v>5542000</v>
      </c>
      <c r="M171" s="11">
        <f>VLOOKUP(B171,RoA!B:O,10,FALSE)</f>
        <v>9.4499999999999993</v>
      </c>
      <c r="N171" s="11">
        <f>VLOOKUP(B171,RoE!B:O,10,FALSE)</f>
        <v>78.069999999999993</v>
      </c>
      <c r="O171" s="11">
        <f>VLOOKUP(B171,ASSET!B:P,10,FALSE)</f>
        <v>10121300</v>
      </c>
      <c r="P171" s="11">
        <f>VLOOKUP(B171,MCAP!B:P,10,FALSE)</f>
        <v>9466800</v>
      </c>
      <c r="Q171" s="11">
        <f>VLOOKUP(B171,MB!B:O,10,FALSE)</f>
        <v>9.31</v>
      </c>
    </row>
    <row r="172" spans="1:17" x14ac:dyDescent="0.3">
      <c r="A172" s="20" t="s">
        <v>339</v>
      </c>
      <c r="B172" s="20">
        <v>922407</v>
      </c>
      <c r="C172" s="21">
        <f>VLOOKUP(B172,'[2]ESGC PORTFOLIO'!B:M,$C$2,FALSE)</f>
        <v>56.675422987835702</v>
      </c>
      <c r="D172" s="21" t="str">
        <f t="shared" si="6"/>
        <v>B</v>
      </c>
      <c r="E172" s="21">
        <f>VLOOKUP(B172,ESG!A:M,$E$2,FALSE)</f>
        <v>56.675422987835702</v>
      </c>
      <c r="F172" s="11" t="b">
        <f t="shared" si="7"/>
        <v>1</v>
      </c>
      <c r="G172" s="23" t="str">
        <f t="shared" si="8"/>
        <v>B</v>
      </c>
      <c r="H172" s="11">
        <f>VLOOKUP(B172,NI!C:P,10,FALSE)</f>
        <v>430000</v>
      </c>
      <c r="I172" s="11">
        <f>VLOOKUP(B172,EBITDA!B:O,10,FALSE)</f>
        <v>2271000</v>
      </c>
      <c r="J172" s="11">
        <f>VLOOKUP(B172,EQIT!B:O,10,FALSE)</f>
        <v>4864000</v>
      </c>
      <c r="K172" s="11">
        <f>VLOOKUP(B172,DEBT!B:O,10,FALSE)</f>
        <v>11579000</v>
      </c>
      <c r="L172" s="11">
        <f>VLOOKUP(B172,REV!B:O,10,FALSE)</f>
        <v>6860000</v>
      </c>
      <c r="M172" s="11">
        <f>VLOOKUP(B172,RoA!B:O,10,FALSE)</f>
        <v>2.96</v>
      </c>
      <c r="N172" s="11">
        <f>VLOOKUP(B172,RoE!B:O,10,FALSE)</f>
        <v>8.94</v>
      </c>
      <c r="O172" s="11">
        <f>VLOOKUP(B172,ASSET!B:P,10,FALSE)</f>
        <v>27142000</v>
      </c>
      <c r="P172" s="11">
        <f>VLOOKUP(B172,MCAP!B:P,10,FALSE)</f>
        <v>26343310</v>
      </c>
      <c r="Q172" s="11">
        <f>VLOOKUP(B172,MB!B:O,10,FALSE)</f>
        <v>5.15</v>
      </c>
    </row>
    <row r="173" spans="1:17" x14ac:dyDescent="0.3">
      <c r="A173" s="20" t="s">
        <v>342</v>
      </c>
      <c r="B173" s="20">
        <v>905010</v>
      </c>
      <c r="C173" s="21">
        <f>VLOOKUP(B173,'[2]ESGC PORTFOLIO'!B:M,$C$2,FALSE)</f>
        <v>65.775184248205804</v>
      </c>
      <c r="D173" s="21" t="str">
        <f t="shared" si="6"/>
        <v>B</v>
      </c>
      <c r="E173" s="21">
        <f>VLOOKUP(B173,ESG!A:M,$E$2,FALSE)</f>
        <v>65.775184248205804</v>
      </c>
      <c r="F173" s="11" t="b">
        <f t="shared" si="7"/>
        <v>1</v>
      </c>
      <c r="G173" s="23" t="str">
        <f t="shared" si="8"/>
        <v>B</v>
      </c>
      <c r="H173" s="11">
        <f>VLOOKUP(B173,NI!C:P,10,FALSE)</f>
        <v>948234</v>
      </c>
      <c r="I173" s="11">
        <f>VLOOKUP(B173,EBITDA!B:O,10,FALSE)</f>
        <v>3047186</v>
      </c>
      <c r="J173" s="11">
        <f>VLOOKUP(B173,EQIT!B:O,10,FALSE)</f>
        <v>9565950</v>
      </c>
      <c r="K173" s="11">
        <f>VLOOKUP(B173,DEBT!B:O,10,FALSE)</f>
        <v>11950517</v>
      </c>
      <c r="L173" s="11">
        <f>VLOOKUP(B173,REV!B:O,10,FALSE)</f>
        <v>10910290</v>
      </c>
      <c r="M173" s="11">
        <f>VLOOKUP(B173,RoA!B:O,10,FALSE)</f>
        <v>4</v>
      </c>
      <c r="N173" s="11">
        <f>VLOOKUP(B173,RoE!B:O,10,FALSE)</f>
        <v>10.28</v>
      </c>
      <c r="O173" s="11">
        <f>VLOOKUP(B173,ASSET!B:P,10,FALSE)</f>
        <v>33907490</v>
      </c>
      <c r="P173" s="11">
        <f>VLOOKUP(B173,MCAP!B:P,10,FALSE)</f>
        <v>13913324</v>
      </c>
      <c r="Q173" s="11">
        <f>VLOOKUP(B173,MB!B:O,10,FALSE)</f>
        <v>1.44</v>
      </c>
    </row>
    <row r="174" spans="1:17" x14ac:dyDescent="0.3">
      <c r="A174" s="20" t="s">
        <v>344</v>
      </c>
      <c r="B174" s="20">
        <v>543542</v>
      </c>
      <c r="C174" s="21">
        <f>VLOOKUP(B174,'[2]ESGC PORTFOLIO'!B:M,$C$2,FALSE)</f>
        <v>65.099277829190797</v>
      </c>
      <c r="D174" s="21" t="str">
        <f t="shared" si="6"/>
        <v>B</v>
      </c>
      <c r="E174" s="21">
        <f>VLOOKUP(B174,ESG!A:M,$E$2,FALSE)</f>
        <v>65.099277829190797</v>
      </c>
      <c r="F174" s="11" t="b">
        <f t="shared" si="7"/>
        <v>1</v>
      </c>
      <c r="G174" s="23" t="str">
        <f t="shared" si="8"/>
        <v>B</v>
      </c>
      <c r="H174" s="11">
        <f>VLOOKUP(B174,NI!C:P,10,FALSE)</f>
        <v>487536</v>
      </c>
      <c r="I174" s="11">
        <f>VLOOKUP(B174,EBITDA!B:O,10,FALSE)</f>
        <v>675635</v>
      </c>
      <c r="J174" s="11">
        <f>VLOOKUP(B174,EQIT!B:O,10,FALSE)</f>
        <v>2963296</v>
      </c>
      <c r="K174" s="11">
        <f>VLOOKUP(B174,DEBT!B:O,10,FALSE)</f>
        <v>960066</v>
      </c>
      <c r="L174" s="11">
        <f>VLOOKUP(B174,REV!B:O,10,FALSE)</f>
        <v>2168652</v>
      </c>
      <c r="M174" s="11">
        <f>VLOOKUP(B174,RoA!B:O,10,FALSE)</f>
        <v>11.38</v>
      </c>
      <c r="N174" s="11">
        <f>VLOOKUP(B174,RoE!B:O,10,FALSE)</f>
        <v>17.190000000000001</v>
      </c>
      <c r="O174" s="11">
        <f>VLOOKUP(B174,ASSET!B:P,10,FALSE)</f>
        <v>4729451</v>
      </c>
      <c r="P174" s="11">
        <f>VLOOKUP(B174,MCAP!B:P,10,FALSE)</f>
        <v>12106762</v>
      </c>
      <c r="Q174" s="11">
        <f>VLOOKUP(B174,MB!B:O,10,FALSE)</f>
        <v>4.5</v>
      </c>
    </row>
    <row r="175" spans="1:17" x14ac:dyDescent="0.3">
      <c r="A175" s="20" t="s">
        <v>6</v>
      </c>
      <c r="B175" s="20">
        <v>936365</v>
      </c>
      <c r="C175" s="21">
        <f>VLOOKUP(B175,'[2]ESGC PORTFOLIO'!B:M,$C$2,FALSE)</f>
        <v>41.235470741947402</v>
      </c>
      <c r="D175" s="21" t="str">
        <f t="shared" si="6"/>
        <v>C</v>
      </c>
      <c r="E175" s="21">
        <f>VLOOKUP(B175,ESG!A:M,$E$2,FALSE)</f>
        <v>71.832643611554502</v>
      </c>
      <c r="F175" s="11" t="b">
        <f t="shared" si="7"/>
        <v>0</v>
      </c>
      <c r="G175" s="23" t="str">
        <f t="shared" si="8"/>
        <v>B</v>
      </c>
      <c r="H175" s="11">
        <f>VLOOKUP(B175,NI!C:P,10,FALSE)</f>
        <v>-83000</v>
      </c>
      <c r="I175" s="11">
        <f>VLOOKUP(B175,EBITDA!B:O,10,FALSE)</f>
        <v>339000</v>
      </c>
      <c r="J175" s="11">
        <f>VLOOKUP(B175,EQIT!B:O,10,FALSE)</f>
        <v>544000</v>
      </c>
      <c r="K175" s="11">
        <f>VLOOKUP(B175,DEBT!B:O,10,FALSE)</f>
        <v>2058000</v>
      </c>
      <c r="L175" s="11">
        <f>VLOOKUP(B175,REV!B:O,10,FALSE)</f>
        <v>5299000</v>
      </c>
      <c r="M175" s="11">
        <f>VLOOKUP(B175,RoA!B:O,10,FALSE)</f>
        <v>0.77</v>
      </c>
      <c r="N175" s="11">
        <f>VLOOKUP(B175,RoE!B:O,10,FALSE)</f>
        <v>-15.34</v>
      </c>
      <c r="O175" s="11">
        <f>VLOOKUP(B175,ASSET!B:P,10,FALSE)</f>
        <v>4337000</v>
      </c>
      <c r="P175" s="11">
        <f>VLOOKUP(B175,MCAP!B:P,10,FALSE)</f>
        <v>2805750</v>
      </c>
      <c r="Q175" s="11">
        <f>VLOOKUP(B175,MB!B:O,10,FALSE)</f>
        <v>5.07</v>
      </c>
    </row>
    <row r="176" spans="1:17" x14ac:dyDescent="0.3">
      <c r="A176" s="20" t="s">
        <v>8</v>
      </c>
      <c r="B176" s="20">
        <v>933185</v>
      </c>
      <c r="C176" s="21">
        <f>VLOOKUP(B176,'[2]ESGC PORTFOLIO'!B:M,$C$2,FALSE)</f>
        <v>38.737109744560101</v>
      </c>
      <c r="D176" s="21" t="str">
        <f t="shared" si="6"/>
        <v>C</v>
      </c>
      <c r="E176" s="21">
        <f>VLOOKUP(B176,ESG!A:M,$E$2,FALSE)</f>
        <v>70.189451277199595</v>
      </c>
      <c r="F176" s="11" t="b">
        <f t="shared" si="7"/>
        <v>0</v>
      </c>
      <c r="G176" s="23" t="str">
        <f t="shared" si="8"/>
        <v>B</v>
      </c>
      <c r="H176" s="11">
        <f>VLOOKUP(B176,NI!C:P,10,FALSE)</f>
        <v>3158000</v>
      </c>
      <c r="I176" s="11">
        <f>VLOOKUP(B176,EBITDA!B:O,10,FALSE)</f>
        <v>5178000</v>
      </c>
      <c r="J176" s="11">
        <f>VLOOKUP(B176,EQIT!B:O,10,FALSE)</f>
        <v>13585000</v>
      </c>
      <c r="K176" s="11">
        <f>VLOOKUP(B176,DEBT!B:O,10,FALSE)</f>
        <v>4897000</v>
      </c>
      <c r="L176" s="11">
        <f>VLOOKUP(B176,REV!B:O,10,FALSE)</f>
        <v>24138000</v>
      </c>
      <c r="M176" s="11">
        <f>VLOOKUP(B176,RoA!B:O,10,FALSE)</f>
        <v>2.65</v>
      </c>
      <c r="N176" s="11">
        <f>VLOOKUP(B176,RoE!B:O,10,FALSE)</f>
        <v>23.4</v>
      </c>
      <c r="O176" s="11">
        <f>VLOOKUP(B176,ASSET!B:P,10,FALSE)</f>
        <v>121307000</v>
      </c>
      <c r="P176" s="11">
        <f>VLOOKUP(B176,MCAP!B:P,10,FALSE)</f>
        <v>30688788</v>
      </c>
      <c r="Q176" s="11">
        <f>VLOOKUP(B176,MB!B:O,10,FALSE)</f>
        <v>2.13</v>
      </c>
    </row>
    <row r="177" spans="1:17" x14ac:dyDescent="0.3">
      <c r="A177" s="20" t="s">
        <v>16</v>
      </c>
      <c r="B177" s="20" t="s">
        <v>352</v>
      </c>
      <c r="C177" s="21">
        <f>VLOOKUP(B177,'[2]ESGC PORTFOLIO'!B:M,$C$2,FALSE)</f>
        <v>31.3945718727681</v>
      </c>
      <c r="D177" s="21" t="str">
        <f t="shared" si="6"/>
        <v>C</v>
      </c>
      <c r="E177" s="21">
        <f>VLOOKUP(B177,ESG!A:M,$E$2,FALSE)</f>
        <v>62.3654149319769</v>
      </c>
      <c r="F177" s="11" t="b">
        <f t="shared" si="7"/>
        <v>0</v>
      </c>
      <c r="G177" s="23" t="str">
        <f t="shared" si="8"/>
        <v>B</v>
      </c>
      <c r="H177" s="11">
        <f>VLOOKUP(B177,NI!C:P,10,FALSE)</f>
        <v>12920000</v>
      </c>
      <c r="I177" s="11">
        <f>VLOOKUP(B177,EBITDA!B:O,10,FALSE)</f>
        <v>18518000</v>
      </c>
      <c r="J177" s="11">
        <f>VLOOKUP(B177,EQIT!B:O,10,FALSE)</f>
        <v>87309000</v>
      </c>
      <c r="K177" s="11">
        <f>VLOOKUP(B177,DEBT!B:O,10,FALSE)</f>
        <v>6254000</v>
      </c>
      <c r="L177" s="11">
        <f>VLOOKUP(B177,REV!B:O,10,FALSE)</f>
        <v>59825000</v>
      </c>
      <c r="M177" s="11">
        <f>VLOOKUP(B177,RoA!B:O,10,FALSE)</f>
        <v>12.67</v>
      </c>
      <c r="N177" s="11">
        <f>VLOOKUP(B177,RoE!B:O,10,FALSE)</f>
        <v>16.25</v>
      </c>
      <c r="O177" s="11">
        <f>VLOOKUP(B177,ASSET!B:P,10,FALSE)</f>
        <v>110920000</v>
      </c>
      <c r="P177" s="11">
        <f>VLOOKUP(B177,MCAP!B:P,10,FALSE)</f>
        <v>376370608</v>
      </c>
      <c r="Q177" s="11">
        <f>VLOOKUP(B177,MB!B:O,10,FALSE)</f>
        <v>3.41</v>
      </c>
    </row>
    <row r="178" spans="1:17" x14ac:dyDescent="0.3">
      <c r="A178" s="20" t="s">
        <v>17</v>
      </c>
      <c r="B178" s="20">
        <v>904853</v>
      </c>
      <c r="C178" s="21">
        <f>VLOOKUP(B178,'[2]ESGC PORTFOLIO'!B:M,$C$2,FALSE)</f>
        <v>36.190228216098198</v>
      </c>
      <c r="D178" s="21" t="str">
        <f t="shared" si="6"/>
        <v>C</v>
      </c>
      <c r="E178" s="21">
        <f>VLOOKUP(B178,ESG!A:M,$E$2,FALSE)</f>
        <v>69.279681238397899</v>
      </c>
      <c r="F178" s="11" t="b">
        <f t="shared" si="7"/>
        <v>0</v>
      </c>
      <c r="G178" s="23" t="str">
        <f t="shared" si="8"/>
        <v>B</v>
      </c>
      <c r="H178" s="11">
        <f>VLOOKUP(B178,NI!C:P,10,FALSE)</f>
        <v>4523000</v>
      </c>
      <c r="I178" s="11">
        <f>VLOOKUP(B178,EBITDA!B:O,10,FALSE)</f>
        <v>7216000</v>
      </c>
      <c r="J178" s="11">
        <f>VLOOKUP(B178,EQIT!B:O,10,FALSE)</f>
        <v>4119000</v>
      </c>
      <c r="K178" s="11">
        <f>VLOOKUP(B178,DEBT!B:O,10,FALSE)</f>
        <v>14517000</v>
      </c>
      <c r="L178" s="11">
        <f>VLOOKUP(B178,REV!B:O,10,FALSE)</f>
        <v>17663000</v>
      </c>
      <c r="M178" s="11">
        <f>VLOOKUP(B178,RoA!B:O,10,FALSE)</f>
        <v>14.84</v>
      </c>
      <c r="N178" s="11">
        <f>VLOOKUP(B178,RoE!B:O,10,FALSE)</f>
        <v>124.14</v>
      </c>
      <c r="O178" s="11">
        <f>VLOOKUP(B178,ASSET!B:P,10,FALSE)</f>
        <v>34859000</v>
      </c>
      <c r="P178" s="11">
        <f>VLOOKUP(B178,MCAP!B:P,10,FALSE)</f>
        <v>76529670</v>
      </c>
      <c r="Q178" s="11">
        <f>VLOOKUP(B178,MB!B:O,10,FALSE)</f>
        <v>17.3</v>
      </c>
    </row>
    <row r="179" spans="1:17" x14ac:dyDescent="0.3">
      <c r="A179" s="20" t="s">
        <v>18</v>
      </c>
      <c r="B179" s="20">
        <v>891399</v>
      </c>
      <c r="C179" s="21">
        <f>VLOOKUP(B179,'[2]ESGC PORTFOLIO'!B:M,$C$2,FALSE)</f>
        <v>30.935540326520901</v>
      </c>
      <c r="D179" s="21" t="str">
        <f t="shared" si="6"/>
        <v>C</v>
      </c>
      <c r="E179" s="21">
        <f>VLOOKUP(B179,ESG!A:M,$E$2,FALSE)</f>
        <v>59.412064259599298</v>
      </c>
      <c r="F179" s="11" t="b">
        <f t="shared" si="7"/>
        <v>0</v>
      </c>
      <c r="G179" s="23" t="str">
        <f t="shared" si="8"/>
        <v>B</v>
      </c>
      <c r="H179" s="11">
        <f>VLOOKUP(B179,NI!C:P,10,FALSE)</f>
        <v>274000</v>
      </c>
      <c r="I179" s="11">
        <f>VLOOKUP(B179,EBITDA!B:O,10,FALSE)</f>
        <v>3900000</v>
      </c>
      <c r="J179" s="11">
        <f>VLOOKUP(B179,EQIT!B:O,10,FALSE)</f>
        <v>9746000</v>
      </c>
      <c r="K179" s="11">
        <f>VLOOKUP(B179,DEBT!B:O,10,FALSE)</f>
        <v>6917000</v>
      </c>
      <c r="L179" s="11">
        <f>VLOOKUP(B179,REV!B:O,10,FALSE)</f>
        <v>74452000</v>
      </c>
      <c r="M179" s="11">
        <f>VLOOKUP(B179,RoA!B:O,10,FALSE)</f>
        <v>1.01</v>
      </c>
      <c r="N179" s="11">
        <f>VLOOKUP(B179,RoE!B:O,10,FALSE)</f>
        <v>3.05</v>
      </c>
      <c r="O179" s="11">
        <f>VLOOKUP(B179,ASSET!B:P,10,FALSE)</f>
        <v>40159000</v>
      </c>
      <c r="P179" s="11">
        <f>VLOOKUP(B179,MCAP!B:P,10,FALSE)</f>
        <v>183044610</v>
      </c>
      <c r="Q179" s="11">
        <f>VLOOKUP(B179,MB!B:O,10,FALSE)</f>
        <v>14.83</v>
      </c>
    </row>
    <row r="180" spans="1:17" x14ac:dyDescent="0.3">
      <c r="A180" s="20" t="s">
        <v>20</v>
      </c>
      <c r="B180" s="20">
        <v>905425</v>
      </c>
      <c r="C180" s="21">
        <f>VLOOKUP(B180,'[2]ESGC PORTFOLIO'!B:M,$C$2,FALSE)</f>
        <v>37.659888801832203</v>
      </c>
      <c r="D180" s="21" t="str">
        <f t="shared" si="6"/>
        <v>C</v>
      </c>
      <c r="E180" s="21">
        <f>VLOOKUP(B180,ESG!A:M,$E$2,FALSE)</f>
        <v>72.378601133076103</v>
      </c>
      <c r="F180" s="11" t="b">
        <f t="shared" si="7"/>
        <v>0</v>
      </c>
      <c r="G180" s="23" t="str">
        <f t="shared" si="8"/>
        <v>B</v>
      </c>
      <c r="H180" s="11">
        <f>VLOOKUP(B180,NI!C:P,10,FALSE)</f>
        <v>1480000</v>
      </c>
      <c r="I180" s="11">
        <f>VLOOKUP(B180,EBITDA!B:O,10,FALSE)</f>
        <v>4686000</v>
      </c>
      <c r="J180" s="11">
        <f>VLOOKUP(B180,EQIT!B:O,10,FALSE)</f>
        <v>16085000</v>
      </c>
      <c r="K180" s="11">
        <f>VLOOKUP(B180,DEBT!B:O,10,FALSE)</f>
        <v>19134000</v>
      </c>
      <c r="L180" s="11">
        <f>VLOOKUP(B180,REV!B:O,10,FALSE)</f>
        <v>15357000</v>
      </c>
      <c r="M180" s="11">
        <f>VLOOKUP(B180,RoA!B:O,10,FALSE)</f>
        <v>3.65</v>
      </c>
      <c r="N180" s="11">
        <f>VLOOKUP(B180,RoE!B:O,10,FALSE)</f>
        <v>9.4499999999999993</v>
      </c>
      <c r="O180" s="11">
        <f>VLOOKUP(B180,ASSET!B:P,10,FALSE)</f>
        <v>56414000</v>
      </c>
      <c r="P180" s="11">
        <f>VLOOKUP(B180,MCAP!B:P,10,FALSE)</f>
        <v>22798714</v>
      </c>
      <c r="Q180" s="11">
        <f>VLOOKUP(B180,MB!B:O,10,FALSE)</f>
        <v>1.32</v>
      </c>
    </row>
    <row r="181" spans="1:17" x14ac:dyDescent="0.3">
      <c r="A181" s="20" t="s">
        <v>21</v>
      </c>
      <c r="B181" s="20">
        <v>906156</v>
      </c>
      <c r="C181" s="21">
        <f>VLOOKUP(B181,'[2]ESGC PORTFOLIO'!B:M,$C$2,FALSE)</f>
        <v>42.921951610685902</v>
      </c>
      <c r="D181" s="21" t="str">
        <f t="shared" si="6"/>
        <v>C</v>
      </c>
      <c r="E181" s="21">
        <f>VLOOKUP(B181,ESG!A:M,$E$2,FALSE)</f>
        <v>67.850272648123493</v>
      </c>
      <c r="F181" s="11" t="b">
        <f t="shared" si="7"/>
        <v>0</v>
      </c>
      <c r="G181" s="23" t="str">
        <f t="shared" si="8"/>
        <v>B</v>
      </c>
      <c r="H181" s="11">
        <f>VLOOKUP(B181,NI!C:P,10,FALSE)</f>
        <v>5312000</v>
      </c>
      <c r="I181" s="11">
        <f>VLOOKUP(B181,EBITDA!B:O,10,FALSE)</f>
        <v>11059000</v>
      </c>
      <c r="J181" s="11">
        <f>VLOOKUP(B181,EQIT!B:O,10,FALSE)</f>
        <v>19496000</v>
      </c>
      <c r="K181" s="11">
        <f>VLOOKUP(B181,DEBT!B:O,10,FALSE)</f>
        <v>60793000</v>
      </c>
      <c r="L181" s="11">
        <f>VLOOKUP(B181,REV!B:O,10,FALSE)</f>
        <v>34932000</v>
      </c>
      <c r="M181" s="11">
        <f>VLOOKUP(B181,RoA!B:O,10,FALSE)</f>
        <v>4.37</v>
      </c>
      <c r="N181" s="11">
        <f>VLOOKUP(B181,RoE!B:O,10,FALSE)</f>
        <v>27.68</v>
      </c>
      <c r="O181" s="11">
        <f>VLOOKUP(B181,ASSET!B:P,10,FALSE)</f>
        <v>150932000</v>
      </c>
      <c r="P181" s="11">
        <f>VLOOKUP(B181,MCAP!B:P,10,FALSE)</f>
        <v>96536720</v>
      </c>
      <c r="Q181" s="11">
        <f>VLOOKUP(B181,MB!B:O,10,FALSE)</f>
        <v>4.28</v>
      </c>
    </row>
    <row r="182" spans="1:17" x14ac:dyDescent="0.3">
      <c r="A182" s="20" t="s">
        <v>24</v>
      </c>
      <c r="B182" s="20" t="s">
        <v>353</v>
      </c>
      <c r="C182" s="21">
        <f>VLOOKUP(B182,'[2]ESGC PORTFOLIO'!B:M,$C$2,FALSE)</f>
        <v>35.613222579830797</v>
      </c>
      <c r="D182" s="21" t="str">
        <f t="shared" si="6"/>
        <v>C</v>
      </c>
      <c r="E182" s="21">
        <f>VLOOKUP(B182,ESG!A:M,$E$2,FALSE)</f>
        <v>55.436971475451202</v>
      </c>
      <c r="F182" s="11" t="b">
        <f t="shared" si="7"/>
        <v>0</v>
      </c>
      <c r="G182" s="23" t="str">
        <f t="shared" si="8"/>
        <v>B</v>
      </c>
      <c r="H182" s="11">
        <f>VLOOKUP(B182,NI!C:P,10,FALSE)</f>
        <v>1334000</v>
      </c>
      <c r="I182" s="11">
        <f>VLOOKUP(B182,EBITDA!B:O,10,FALSE)</f>
        <v>2471000</v>
      </c>
      <c r="J182" s="11">
        <f>VLOOKUP(B182,EQIT!B:O,10,FALSE)</f>
        <v>8192000</v>
      </c>
      <c r="K182" s="11">
        <f>VLOOKUP(B182,DEBT!B:O,10,FALSE)</f>
        <v>8956000</v>
      </c>
      <c r="L182" s="11">
        <f>VLOOKUP(B182,REV!B:O,10,FALSE)</f>
        <v>11230000</v>
      </c>
      <c r="M182" s="11">
        <f>VLOOKUP(B182,RoA!B:O,10,FALSE)</f>
        <v>1.1000000000000001</v>
      </c>
      <c r="N182" s="11">
        <f>VLOOKUP(B182,RoE!B:O,10,FALSE)</f>
        <v>15.44</v>
      </c>
      <c r="O182" s="11">
        <f>VLOOKUP(B182,ASSET!B:P,10,FALSE)</f>
        <v>144576000</v>
      </c>
      <c r="P182" s="11">
        <f>VLOOKUP(B182,MCAP!B:P,10,FALSE)</f>
        <v>22103211</v>
      </c>
      <c r="Q182" s="11">
        <f>VLOOKUP(B182,MB!B:O,10,FALSE)</f>
        <v>2.23</v>
      </c>
    </row>
    <row r="183" spans="1:17" x14ac:dyDescent="0.3">
      <c r="A183" s="20" t="s">
        <v>26</v>
      </c>
      <c r="B183" s="20">
        <v>938692</v>
      </c>
      <c r="C183" s="21">
        <f>VLOOKUP(B183,'[2]ESGC PORTFOLIO'!B:M,$C$2,FALSE)</f>
        <v>33.454488943407398</v>
      </c>
      <c r="D183" s="21" t="str">
        <f t="shared" si="6"/>
        <v>C</v>
      </c>
      <c r="E183" s="21">
        <f>VLOOKUP(B183,ESG!A:M,$E$2,FALSE)</f>
        <v>62.0702682093956</v>
      </c>
      <c r="F183" s="11" t="b">
        <f t="shared" si="7"/>
        <v>0</v>
      </c>
      <c r="G183" s="23" t="str">
        <f t="shared" si="8"/>
        <v>B</v>
      </c>
      <c r="H183" s="11">
        <f>VLOOKUP(B183,NI!C:P,10,FALSE)</f>
        <v>5081000</v>
      </c>
      <c r="I183" s="11">
        <f>VLOOKUP(B183,EBITDA!B:O,10,FALSE)</f>
        <v>8595000</v>
      </c>
      <c r="J183" s="11">
        <f>VLOOKUP(B183,EQIT!B:O,10,FALSE)</f>
        <v>22096000</v>
      </c>
      <c r="K183" s="11">
        <f>VLOOKUP(B183,DEBT!B:O,10,FALSE)</f>
        <v>32128000</v>
      </c>
      <c r="L183" s="11">
        <f>VLOOKUP(B183,REV!B:O,10,FALSE)</f>
        <v>18676000</v>
      </c>
      <c r="M183" s="11">
        <f>VLOOKUP(B183,RoA!B:O,10,FALSE)</f>
        <v>10.65</v>
      </c>
      <c r="N183" s="11">
        <f>VLOOKUP(B183,RoE!B:O,10,FALSE)</f>
        <v>24.69</v>
      </c>
      <c r="O183" s="11">
        <f>VLOOKUP(B183,ASSET!B:P,10,FALSE)</f>
        <v>66125000</v>
      </c>
      <c r="P183" s="11">
        <f>VLOOKUP(B183,MCAP!B:P,10,FALSE)</f>
        <v>86084768</v>
      </c>
      <c r="Q183" s="11">
        <f>VLOOKUP(B183,MB!B:O,10,FALSE)</f>
        <v>3.98</v>
      </c>
    </row>
    <row r="184" spans="1:17" x14ac:dyDescent="0.3">
      <c r="A184" s="20" t="s">
        <v>29</v>
      </c>
      <c r="B184" s="20" t="s">
        <v>354</v>
      </c>
      <c r="C184" s="21">
        <f>VLOOKUP(B184,'[2]ESGC PORTFOLIO'!B:M,$C$2,FALSE)</f>
        <v>37.838787153815197</v>
      </c>
      <c r="D184" s="21" t="str">
        <f t="shared" si="6"/>
        <v>C</v>
      </c>
      <c r="E184" s="21">
        <f>VLOOKUP(B184,ESG!A:M,$E$2,FALSE)</f>
        <v>70.379561062597404</v>
      </c>
      <c r="F184" s="11" t="b">
        <f t="shared" si="7"/>
        <v>0</v>
      </c>
      <c r="G184" s="23" t="str">
        <f t="shared" si="8"/>
        <v>B</v>
      </c>
      <c r="H184" s="11">
        <f>VLOOKUP(B184,NI!C:P,10,FALSE)</f>
        <v>2489700</v>
      </c>
      <c r="I184" s="11">
        <f>VLOOKUP(B184,EBITDA!B:O,10,FALSE)</f>
        <v>5351700</v>
      </c>
      <c r="J184" s="11">
        <f>VLOOKUP(B184,EQIT!B:O,10,FALSE)</f>
        <v>24289000</v>
      </c>
      <c r="K184" s="11">
        <f>VLOOKUP(B184,DEBT!B:O,10,FALSE)</f>
        <v>14491600</v>
      </c>
      <c r="L184" s="11">
        <f>VLOOKUP(B184,REV!B:O,10,FALSE)</f>
        <v>71122400</v>
      </c>
      <c r="M184" s="11">
        <f>VLOOKUP(B184,RoA!B:O,10,FALSE)</f>
        <v>4.8899999999999997</v>
      </c>
      <c r="N184" s="11">
        <f>VLOOKUP(B184,RoE!B:O,10,FALSE)</f>
        <v>10.43</v>
      </c>
      <c r="O184" s="11">
        <f>VLOOKUP(B184,ASSET!B:P,10,FALSE)</f>
        <v>59191500</v>
      </c>
      <c r="P184" s="11">
        <f>VLOOKUP(B184,MCAP!B:P,10,FALSE)</f>
        <v>27095569</v>
      </c>
      <c r="Q184" s="11">
        <f>VLOOKUP(B184,MB!B:O,10,FALSE)</f>
        <v>1.01</v>
      </c>
    </row>
    <row r="185" spans="1:17" x14ac:dyDescent="0.3">
      <c r="A185" s="20" t="s">
        <v>30</v>
      </c>
      <c r="B185" s="20">
        <v>922817</v>
      </c>
      <c r="C185" s="21">
        <f>VLOOKUP(B185,'[2]ESGC PORTFOLIO'!B:M,$C$2,FALSE)</f>
        <v>40.121978740456399</v>
      </c>
      <c r="D185" s="21" t="str">
        <f t="shared" si="6"/>
        <v>C</v>
      </c>
      <c r="E185" s="21">
        <f>VLOOKUP(B185,ESG!A:M,$E$2,FALSE)</f>
        <v>66.667798540515406</v>
      </c>
      <c r="F185" s="11" t="b">
        <f t="shared" si="7"/>
        <v>0</v>
      </c>
      <c r="G185" s="23" t="str">
        <f t="shared" si="8"/>
        <v>B</v>
      </c>
      <c r="H185" s="11">
        <f>VLOOKUP(B185,NI!C:P,10,FALSE)</f>
        <v>1113000</v>
      </c>
      <c r="I185" s="11">
        <f>VLOOKUP(B185,EBITDA!B:O,10,FALSE)</f>
        <v>2363000</v>
      </c>
      <c r="J185" s="11">
        <f>VLOOKUP(B185,EQIT!B:O,10,FALSE)</f>
        <v>8145000</v>
      </c>
      <c r="K185" s="11">
        <f>VLOOKUP(B185,DEBT!B:O,10,FALSE)</f>
        <v>4593000</v>
      </c>
      <c r="L185" s="11">
        <f>VLOOKUP(B185,REV!B:O,10,FALSE)</f>
        <v>11815000</v>
      </c>
      <c r="M185" s="11">
        <f>VLOOKUP(B185,RoA!B:O,10,FALSE)</f>
        <v>4.1500000000000004</v>
      </c>
      <c r="N185" s="11">
        <f>VLOOKUP(B185,RoE!B:O,10,FALSE)</f>
        <v>13.99</v>
      </c>
      <c r="O185" s="11">
        <f>VLOOKUP(B185,ASSET!B:P,10,FALSE)</f>
        <v>30058000</v>
      </c>
      <c r="P185" s="11">
        <f>VLOOKUP(B185,MCAP!B:P,10,FALSE)</f>
        <v>25225723</v>
      </c>
      <c r="Q185" s="11">
        <f>VLOOKUP(B185,MB!B:O,10,FALSE)</f>
        <v>2.85</v>
      </c>
    </row>
    <row r="186" spans="1:17" x14ac:dyDescent="0.3">
      <c r="A186" s="20" t="s">
        <v>33</v>
      </c>
      <c r="B186" s="20">
        <v>992816</v>
      </c>
      <c r="C186" s="21">
        <f>VLOOKUP(B186,'[2]ESGC PORTFOLIO'!B:M,$C$2,FALSE)</f>
        <v>33.604773324197701</v>
      </c>
      <c r="D186" s="21" t="str">
        <f t="shared" si="6"/>
        <v>C</v>
      </c>
      <c r="E186" s="21">
        <f>VLOOKUP(B186,ESG!A:M,$E$2,FALSE)</f>
        <v>66.283620722469607</v>
      </c>
      <c r="F186" s="11" t="b">
        <f t="shared" si="7"/>
        <v>0</v>
      </c>
      <c r="G186" s="23" t="str">
        <f t="shared" si="8"/>
        <v>B</v>
      </c>
      <c r="H186" s="11">
        <f>VLOOKUP(B186,NI!C:P,10,FALSE)</f>
        <v>37037000</v>
      </c>
      <c r="I186" s="11">
        <f>VLOOKUP(B186,EBITDA!B:O,10,FALSE)</f>
        <v>57051000</v>
      </c>
      <c r="J186" s="11">
        <f>VLOOKUP(B186,EQIT!B:O,10,FALSE)</f>
        <v>123549000</v>
      </c>
      <c r="K186" s="11">
        <f>VLOOKUP(B186,DEBT!B:O,10,FALSE)</f>
        <v>16960000</v>
      </c>
      <c r="L186" s="11">
        <f>VLOOKUP(B186,REV!B:O,10,FALSE)</f>
        <v>170910000</v>
      </c>
      <c r="M186" s="11">
        <f>VLOOKUP(B186,RoA!B:O,10,FALSE)</f>
        <v>19.38</v>
      </c>
      <c r="N186" s="11">
        <f>VLOOKUP(B186,RoE!B:O,10,FALSE)</f>
        <v>30.64</v>
      </c>
      <c r="O186" s="11">
        <f>VLOOKUP(B186,ASSET!B:P,10,FALSE)</f>
        <v>207000000</v>
      </c>
      <c r="P186" s="11">
        <f>VLOOKUP(B186,MCAP!B:P,10,FALSE)</f>
        <v>504476450</v>
      </c>
      <c r="Q186" s="11">
        <f>VLOOKUP(B186,MB!B:O,10,FALSE)</f>
        <v>3.44</v>
      </c>
    </row>
    <row r="187" spans="1:17" x14ac:dyDescent="0.3">
      <c r="A187" s="20" t="s">
        <v>35</v>
      </c>
      <c r="B187" s="20">
        <v>921093</v>
      </c>
      <c r="C187" s="21">
        <f>VLOOKUP(B187,'[2]ESGC PORTFOLIO'!B:M,$C$2,FALSE)</f>
        <v>39.746869945903697</v>
      </c>
      <c r="D187" s="21" t="str">
        <f t="shared" si="6"/>
        <v>C</v>
      </c>
      <c r="E187" s="21">
        <f>VLOOKUP(B187,ESG!A:M,$E$2,FALSE)</f>
        <v>67.865832915063294</v>
      </c>
      <c r="F187" s="11" t="b">
        <f t="shared" si="7"/>
        <v>0</v>
      </c>
      <c r="G187" s="23" t="str">
        <f t="shared" si="8"/>
        <v>B</v>
      </c>
      <c r="H187" s="11">
        <f>VLOOKUP(B187,NI!C:P,10,FALSE)</f>
        <v>1342000</v>
      </c>
      <c r="I187" s="11">
        <f>VLOOKUP(B187,EBITDA!B:O,10,FALSE)</f>
        <v>2935000</v>
      </c>
      <c r="J187" s="11">
        <f>VLOOKUP(B187,EQIT!B:O,10,FALSE)</f>
        <v>20156000</v>
      </c>
      <c r="K187" s="11">
        <f>VLOOKUP(B187,DEBT!B:O,10,FALSE)</f>
        <v>6870000</v>
      </c>
      <c r="L187" s="11">
        <f>VLOOKUP(B187,REV!B:O,10,FALSE)</f>
        <v>89696000</v>
      </c>
      <c r="M187" s="11">
        <f>VLOOKUP(B187,RoA!B:O,10,FALSE)</f>
        <v>3.62</v>
      </c>
      <c r="N187" s="11">
        <f>VLOOKUP(B187,RoE!B:O,10,FALSE)</f>
        <v>6.87</v>
      </c>
      <c r="O187" s="11">
        <f>VLOOKUP(B187,ASSET!B:P,10,FALSE)</f>
        <v>43752000</v>
      </c>
      <c r="P187" s="11">
        <f>VLOOKUP(B187,MCAP!B:P,10,FALSE)</f>
        <v>28600600</v>
      </c>
      <c r="Q187" s="11">
        <f>VLOOKUP(B187,MB!B:O,10,FALSE)</f>
        <v>1.22</v>
      </c>
    </row>
    <row r="188" spans="1:17" x14ac:dyDescent="0.3">
      <c r="A188" s="20" t="s">
        <v>38</v>
      </c>
      <c r="B188" s="20">
        <v>945388</v>
      </c>
      <c r="C188" s="21">
        <f>VLOOKUP(B188,'[2]ESGC PORTFOLIO'!B:M,$C$2,FALSE)</f>
        <v>36.089256833735597</v>
      </c>
      <c r="D188" s="21" t="str">
        <f t="shared" si="6"/>
        <v>C</v>
      </c>
      <c r="E188" s="21">
        <f>VLOOKUP(B188,ESG!A:M,$E$2,FALSE)</f>
        <v>70.628126070572094</v>
      </c>
      <c r="F188" s="11" t="b">
        <f t="shared" si="7"/>
        <v>0</v>
      </c>
      <c r="G188" s="23" t="str">
        <f t="shared" si="8"/>
        <v>B</v>
      </c>
      <c r="H188" s="11">
        <f>VLOOKUP(B188,NI!C:P,10,FALSE)</f>
        <v>18249000</v>
      </c>
      <c r="I188" s="11">
        <f>VLOOKUP(B188,EBITDA!B:O,10,FALSE)</f>
        <v>49470000</v>
      </c>
      <c r="J188" s="11">
        <f>VLOOKUP(B188,EQIT!B:O,10,FALSE)</f>
        <v>90988000</v>
      </c>
      <c r="K188" s="11">
        <f>VLOOKUP(B188,DEBT!B:O,10,FALSE)</f>
        <v>74788000</v>
      </c>
      <c r="L188" s="11">
        <f>VLOOKUP(B188,REV!B:O,10,FALSE)</f>
        <v>128752000</v>
      </c>
      <c r="M188" s="11">
        <f>VLOOKUP(B188,RoA!B:O,10,FALSE)</f>
        <v>7.57</v>
      </c>
      <c r="N188" s="11">
        <f>VLOOKUP(B188,RoE!B:O,10,FALSE)</f>
        <v>19.91</v>
      </c>
      <c r="O188" s="11">
        <f>VLOOKUP(B188,ASSET!B:P,10,FALSE)</f>
        <v>277787000</v>
      </c>
      <c r="P188" s="11">
        <f>VLOOKUP(B188,MCAP!B:P,10,FALSE)</f>
        <v>183757277</v>
      </c>
      <c r="Q188" s="11">
        <f>VLOOKUP(B188,MB!B:O,10,FALSE)</f>
        <v>2</v>
      </c>
    </row>
    <row r="189" spans="1:17" x14ac:dyDescent="0.3">
      <c r="A189" s="20" t="s">
        <v>41</v>
      </c>
      <c r="B189" s="20">
        <v>544616</v>
      </c>
      <c r="C189" s="21">
        <f>VLOOKUP(B189,'[2]ESGC PORTFOLIO'!B:M,$C$2,FALSE)</f>
        <v>28.1293304168296</v>
      </c>
      <c r="D189" s="21" t="str">
        <f t="shared" si="6"/>
        <v>C</v>
      </c>
      <c r="E189" s="21">
        <f>VLOOKUP(B189,ESG!A:M,$E$2,FALSE)</f>
        <v>55.816182957553004</v>
      </c>
      <c r="F189" s="11" t="b">
        <f t="shared" si="7"/>
        <v>0</v>
      </c>
      <c r="G189" s="23" t="str">
        <f t="shared" si="8"/>
        <v>B</v>
      </c>
      <c r="H189" s="11">
        <f>VLOOKUP(B189,NI!C:P,10,FALSE)</f>
        <v>1016480</v>
      </c>
      <c r="I189" s="11">
        <f>VLOOKUP(B189,EBITDA!B:O,10,FALSE)</f>
        <v>2001955</v>
      </c>
      <c r="J189" s="11">
        <f>VLOOKUP(B189,EQIT!B:O,10,FALSE)</f>
        <v>-1687319</v>
      </c>
      <c r="K189" s="11">
        <f>VLOOKUP(B189,DEBT!B:O,10,FALSE)</f>
        <v>4187000</v>
      </c>
      <c r="L189" s="11">
        <f>VLOOKUP(B189,REV!B:O,10,FALSE)</f>
        <v>9147530</v>
      </c>
      <c r="M189" s="11">
        <f>VLOOKUP(B189,RoA!B:O,10,FALSE)</f>
        <v>17.350000000000001</v>
      </c>
      <c r="N189" s="11" t="str">
        <f>VLOOKUP(B189,RoE!B:O,10,FALSE)</f>
        <v>NA</v>
      </c>
      <c r="O189" s="11">
        <f>VLOOKUP(B189,ASSET!B:P,10,FALSE)</f>
        <v>6888020</v>
      </c>
      <c r="P189" s="11">
        <f>VLOOKUP(B189,MCAP!B:P,10,FALSE)</f>
        <v>16389996</v>
      </c>
      <c r="Q189" s="11">
        <f>VLOOKUP(B189,MB!B:O,10,FALSE)</f>
        <v>-8.8800000000000008</v>
      </c>
    </row>
    <row r="190" spans="1:17" x14ac:dyDescent="0.3">
      <c r="A190" s="20" t="s">
        <v>42</v>
      </c>
      <c r="B190" s="20">
        <v>130502</v>
      </c>
      <c r="C190" s="21">
        <f>VLOOKUP(B190,'[2]ESGC PORTFOLIO'!B:M,$C$2,FALSE)</f>
        <v>37.335247768172003</v>
      </c>
      <c r="D190" s="21" t="str">
        <f t="shared" si="6"/>
        <v>C</v>
      </c>
      <c r="E190" s="21">
        <f>VLOOKUP(B190,ESG!A:M,$E$2,FALSE)</f>
        <v>71.239122987324393</v>
      </c>
      <c r="F190" s="11" t="b">
        <f t="shared" si="7"/>
        <v>0</v>
      </c>
      <c r="G190" s="23" t="str">
        <f t="shared" si="8"/>
        <v>B</v>
      </c>
      <c r="H190" s="11">
        <f>VLOOKUP(B190,NI!C:P,10,FALSE)</f>
        <v>74347</v>
      </c>
      <c r="I190" s="11">
        <f>VLOOKUP(B190,EBITDA!B:O,10,FALSE)</f>
        <v>801598</v>
      </c>
      <c r="J190" s="11">
        <f>VLOOKUP(B190,EQIT!B:O,10,FALSE)</f>
        <v>8596132</v>
      </c>
      <c r="K190" s="11">
        <f>VLOOKUP(B190,DEBT!B:O,10,FALSE)</f>
        <v>6209852</v>
      </c>
      <c r="L190" s="11">
        <f>VLOOKUP(B190,REV!B:O,10,FALSE)</f>
        <v>1463161</v>
      </c>
      <c r="M190" s="11">
        <f>VLOOKUP(B190,RoA!B:O,10,FALSE)</f>
        <v>3.51</v>
      </c>
      <c r="N190" s="11">
        <f>VLOOKUP(B190,RoE!B:O,10,FALSE)</f>
        <v>4.57</v>
      </c>
      <c r="O190" s="11">
        <f>VLOOKUP(B190,ASSET!B:P,10,FALSE)</f>
        <v>15328143</v>
      </c>
      <c r="P190" s="11">
        <f>VLOOKUP(B190,MCAP!B:P,10,FALSE)</f>
        <v>15300936</v>
      </c>
      <c r="Q190" s="11">
        <f>VLOOKUP(B190,MB!B:O,10,FALSE)</f>
        <v>2</v>
      </c>
    </row>
    <row r="191" spans="1:17" x14ac:dyDescent="0.3">
      <c r="A191" s="20" t="s">
        <v>46</v>
      </c>
      <c r="B191" s="20">
        <v>923937</v>
      </c>
      <c r="C191" s="21">
        <f>VLOOKUP(B191,'[2]ESGC PORTFOLIO'!B:M,$C$2,FALSE)</f>
        <v>35.812935729669199</v>
      </c>
      <c r="D191" s="21" t="str">
        <f t="shared" si="6"/>
        <v>C</v>
      </c>
      <c r="E191" s="21">
        <f>VLOOKUP(B191,ESG!A:M,$E$2,FALSE)</f>
        <v>71.148164452968999</v>
      </c>
      <c r="F191" s="11" t="b">
        <f t="shared" si="7"/>
        <v>0</v>
      </c>
      <c r="G191" s="23" t="str">
        <f t="shared" si="8"/>
        <v>B</v>
      </c>
      <c r="H191" s="11">
        <f>VLOOKUP(B191,NI!C:P,10,FALSE)</f>
        <v>10080000</v>
      </c>
      <c r="I191" s="11">
        <f>VLOOKUP(B191,EBITDA!B:O,10,FALSE)</f>
        <v>24589000</v>
      </c>
      <c r="J191" s="11">
        <f>VLOOKUP(B191,EQIT!B:O,10,FALSE)</f>
        <v>219333000</v>
      </c>
      <c r="K191" s="11">
        <f>VLOOKUP(B191,DEBT!B:O,10,FALSE)</f>
        <v>493779000</v>
      </c>
      <c r="L191" s="11">
        <f>VLOOKUP(B191,REV!B:O,10,FALSE)</f>
        <v>98845000</v>
      </c>
      <c r="M191" s="11">
        <f>VLOOKUP(B191,RoA!B:O,10,FALSE)</f>
        <v>0.84</v>
      </c>
      <c r="N191" s="11">
        <f>VLOOKUP(B191,RoE!B:O,10,FALSE)</f>
        <v>4.6100000000000003</v>
      </c>
      <c r="O191" s="11">
        <f>VLOOKUP(B191,ASSET!B:P,10,FALSE)</f>
        <v>2069917000</v>
      </c>
      <c r="P191" s="11">
        <f>VLOOKUP(B191,MCAP!B:P,10,FALSE)</f>
        <v>164914455</v>
      </c>
      <c r="Q191" s="11">
        <f>VLOOKUP(B191,MB!B:O,10,FALSE)</f>
        <v>0.71</v>
      </c>
    </row>
    <row r="192" spans="1:17" x14ac:dyDescent="0.3">
      <c r="A192" s="20" t="s">
        <v>48</v>
      </c>
      <c r="B192" s="20">
        <v>916365</v>
      </c>
      <c r="C192" s="21">
        <f>VLOOKUP(B192,'[2]ESGC PORTFOLIO'!B:M,$C$2,FALSE)</f>
        <v>39.7942174692622</v>
      </c>
      <c r="D192" s="21" t="str">
        <f t="shared" si="6"/>
        <v>C</v>
      </c>
      <c r="E192" s="21">
        <f>VLOOKUP(B192,ESG!A:M,$E$2,FALSE)</f>
        <v>74.1196849385245</v>
      </c>
      <c r="F192" s="11" t="b">
        <f t="shared" si="7"/>
        <v>0</v>
      </c>
      <c r="G192" s="23" t="str">
        <f t="shared" si="8"/>
        <v>B</v>
      </c>
      <c r="H192" s="11">
        <f>VLOOKUP(B192,NI!C:P,10,FALSE)</f>
        <v>2012000</v>
      </c>
      <c r="I192" s="11">
        <f>VLOOKUP(B192,EBITDA!B:O,10,FALSE)</f>
        <v>3503000</v>
      </c>
      <c r="J192" s="11">
        <f>VLOOKUP(B192,EQIT!B:O,10,FALSE)</f>
        <v>8463000</v>
      </c>
      <c r="K192" s="11">
        <f>VLOOKUP(B192,DEBT!B:O,10,FALSE)</f>
        <v>9166000</v>
      </c>
      <c r="L192" s="11">
        <f>VLOOKUP(B192,REV!B:O,10,FALSE)</f>
        <v>15259000</v>
      </c>
      <c r="M192" s="11">
        <f>VLOOKUP(B192,RoA!B:O,10,FALSE)</f>
        <v>9.5500000000000007</v>
      </c>
      <c r="N192" s="11">
        <f>VLOOKUP(B192,RoE!B:O,10,FALSE)</f>
        <v>26.13</v>
      </c>
      <c r="O192" s="11">
        <f>VLOOKUP(B192,ASSET!B:P,10,FALSE)</f>
        <v>24993000</v>
      </c>
      <c r="P192" s="11">
        <f>VLOOKUP(B192,MCAP!B:P,10,FALSE)</f>
        <v>37768290</v>
      </c>
      <c r="Q192" s="11">
        <f>VLOOKUP(B192,MB!B:O,10,FALSE)</f>
        <v>4.59</v>
      </c>
    </row>
    <row r="193" spans="1:17" x14ac:dyDescent="0.3">
      <c r="A193" s="20" t="s">
        <v>52</v>
      </c>
      <c r="B193" s="20">
        <v>929302</v>
      </c>
      <c r="C193" s="21">
        <f>VLOOKUP(B193,'[2]ESGC PORTFOLIO'!B:M,$C$2,FALSE)</f>
        <v>30.354871349443801</v>
      </c>
      <c r="D193" s="21" t="str">
        <f t="shared" si="6"/>
        <v>C</v>
      </c>
      <c r="E193" s="21">
        <f>VLOOKUP(B193,ESG!A:M,$E$2,FALSE)</f>
        <v>58.939831194462798</v>
      </c>
      <c r="F193" s="11" t="b">
        <f t="shared" si="7"/>
        <v>0</v>
      </c>
      <c r="G193" s="23" t="str">
        <f t="shared" si="8"/>
        <v>B</v>
      </c>
      <c r="H193" s="11">
        <f>VLOOKUP(B193,NI!C:P,10,FALSE)</f>
        <v>500000</v>
      </c>
      <c r="I193" s="11">
        <f>VLOOKUP(B193,EBITDA!B:O,10,FALSE)</f>
        <v>1903000</v>
      </c>
      <c r="J193" s="11">
        <f>VLOOKUP(B193,EQIT!B:O,10,FALSE)</f>
        <v>3986000</v>
      </c>
      <c r="K193" s="11">
        <f>VLOOKUP(B193,DEBT!B:O,10,FALSE)</f>
        <v>1657000</v>
      </c>
      <c r="L193" s="11">
        <f>VLOOKUP(B193,REV!B:O,10,FALSE)</f>
        <v>42410000</v>
      </c>
      <c r="M193" s="11">
        <f>VLOOKUP(B193,RoA!B:O,10,FALSE)</f>
        <v>3.89</v>
      </c>
      <c r="N193" s="11">
        <f>VLOOKUP(B193,RoE!B:O,10,FALSE)</f>
        <v>15.1</v>
      </c>
      <c r="O193" s="11">
        <f>VLOOKUP(B193,ASSET!B:P,10,FALSE)</f>
        <v>13969000</v>
      </c>
      <c r="P193" s="11">
        <f>VLOOKUP(B193,MCAP!B:P,10,FALSE)</f>
        <v>13828430</v>
      </c>
      <c r="Q193" s="11">
        <f>VLOOKUP(B193,MB!B:O,10,FALSE)</f>
        <v>3.28</v>
      </c>
    </row>
    <row r="194" spans="1:17" x14ac:dyDescent="0.3">
      <c r="A194" s="20" t="s">
        <v>55</v>
      </c>
      <c r="B194" s="20">
        <v>894371</v>
      </c>
      <c r="C194" s="21">
        <f>VLOOKUP(B194,'[2]ESGC PORTFOLIO'!B:M,$C$2,FALSE)</f>
        <v>29.4094346371642</v>
      </c>
      <c r="D194" s="21" t="str">
        <f t="shared" si="6"/>
        <v>C</v>
      </c>
      <c r="E194" s="21">
        <f>VLOOKUP(B194,ESG!A:M,$E$2,FALSE)</f>
        <v>55.3874967253088</v>
      </c>
      <c r="F194" s="11" t="b">
        <f t="shared" si="7"/>
        <v>0</v>
      </c>
      <c r="G194" s="23" t="str">
        <f t="shared" si="8"/>
        <v>B</v>
      </c>
      <c r="H194" s="11">
        <f>VLOOKUP(B194,NI!C:P,10,FALSE)</f>
        <v>628925</v>
      </c>
      <c r="I194" s="11">
        <f>VLOOKUP(B194,EBITDA!B:O,10,FALSE)</f>
        <v>1640851</v>
      </c>
      <c r="J194" s="11">
        <f>VLOOKUP(B194,EQIT!B:O,10,FALSE)</f>
        <v>5541153</v>
      </c>
      <c r="K194" s="11">
        <f>VLOOKUP(B194,DEBT!B:O,10,FALSE)</f>
        <v>11521509</v>
      </c>
      <c r="L194" s="11">
        <f>VLOOKUP(B194,REV!B:O,10,FALSE)</f>
        <v>2135539</v>
      </c>
      <c r="M194" s="11">
        <f>VLOOKUP(B194,RoA!B:O,10,FALSE)</f>
        <v>5.84</v>
      </c>
      <c r="N194" s="11">
        <f>VLOOKUP(B194,RoE!B:O,10,FALSE)</f>
        <v>13.95</v>
      </c>
      <c r="O194" s="11">
        <f>VLOOKUP(B194,ASSET!B:P,10,FALSE)</f>
        <v>20162251</v>
      </c>
      <c r="P194" s="11">
        <f>VLOOKUP(B194,MCAP!B:P,10,FALSE)</f>
        <v>15354914</v>
      </c>
      <c r="Q194" s="11">
        <f>VLOOKUP(B194,MB!B:O,10,FALSE)</f>
        <v>3.01</v>
      </c>
    </row>
    <row r="195" spans="1:17" x14ac:dyDescent="0.3">
      <c r="A195" s="20" t="s">
        <v>62</v>
      </c>
      <c r="B195" s="20">
        <v>134843</v>
      </c>
      <c r="C195" s="21">
        <f>VLOOKUP(B195,'[2]ESGC PORTFOLIO'!B:M,$C$2,FALSE)</f>
        <v>30.836585826879901</v>
      </c>
      <c r="D195" s="21" t="str">
        <f t="shared" si="6"/>
        <v>C</v>
      </c>
      <c r="E195" s="21">
        <f>VLOOKUP(B195,ESG!A:M,$E$2,FALSE)</f>
        <v>58.806929615543197</v>
      </c>
      <c r="F195" s="11" t="b">
        <f t="shared" si="7"/>
        <v>0</v>
      </c>
      <c r="G195" s="23" t="str">
        <f t="shared" si="8"/>
        <v>B</v>
      </c>
      <c r="H195" s="11">
        <f>VLOOKUP(B195,NI!C:P,10,FALSE)</f>
        <v>4089000</v>
      </c>
      <c r="I195" s="11">
        <f>VLOOKUP(B195,EBITDA!B:O,10,FALSE)</f>
        <v>7539000</v>
      </c>
      <c r="J195" s="11">
        <f>VLOOKUP(B195,EQIT!B:O,10,FALSE)</f>
        <v>41744000</v>
      </c>
      <c r="K195" s="11">
        <f>VLOOKUP(B195,DEBT!B:O,10,FALSE)</f>
        <v>40654000</v>
      </c>
      <c r="L195" s="11">
        <f>VLOOKUP(B195,REV!B:O,10,FALSE)</f>
        <v>24217000</v>
      </c>
      <c r="M195" s="11">
        <f>VLOOKUP(B195,RoA!B:O,10,FALSE)</f>
        <v>1.48</v>
      </c>
      <c r="N195" s="11">
        <f>VLOOKUP(B195,RoE!B:O,10,FALSE)</f>
        <v>9.94</v>
      </c>
      <c r="O195" s="11">
        <f>VLOOKUP(B195,ASSET!B:P,10,FALSE)</f>
        <v>297048000</v>
      </c>
      <c r="P195" s="11">
        <f>VLOOKUP(B195,MCAP!B:P,10,FALSE)</f>
        <v>43872660</v>
      </c>
      <c r="Q195" s="11">
        <f>VLOOKUP(B195,MB!B:O,10,FALSE)</f>
        <v>0.97</v>
      </c>
    </row>
    <row r="196" spans="1:17" x14ac:dyDescent="0.3">
      <c r="A196" s="20" t="s">
        <v>63</v>
      </c>
      <c r="B196" s="20">
        <v>944704</v>
      </c>
      <c r="C196" s="21">
        <f>VLOOKUP(B196,'[2]ESGC PORTFOLIO'!B:M,$C$2,FALSE)</f>
        <v>35.045027619570398</v>
      </c>
      <c r="D196" s="21" t="str">
        <f t="shared" ref="D196:D259" si="9">IF(C196&gt;75,"A",IF(C196&gt;50,"B",IF(C196&gt;25,"C","D")))</f>
        <v>C</v>
      </c>
      <c r="E196" s="21">
        <f>VLOOKUP(B196,ESG!A:M,$E$2,FALSE)</f>
        <v>51.445987442530701</v>
      </c>
      <c r="F196" s="11" t="b">
        <f t="shared" ref="F196:F259" si="10">C196=E196</f>
        <v>0</v>
      </c>
      <c r="G196" s="23" t="str">
        <f t="shared" ref="G196:G259" si="11">IF(E196&gt;75,"A",IF(E196&gt;50,"B",IF(E196&gt;25,"C","D")))</f>
        <v>B</v>
      </c>
      <c r="H196" s="11">
        <f>VLOOKUP(B196,NI!C:P,10,FALSE)</f>
        <v>334000</v>
      </c>
      <c r="I196" s="11">
        <f>VLOOKUP(B196,EBITDA!B:O,10,FALSE)</f>
        <v>1408000</v>
      </c>
      <c r="J196" s="11">
        <f>VLOOKUP(B196,EQIT!B:O,10,FALSE)</f>
        <v>5975000</v>
      </c>
      <c r="K196" s="11">
        <f>VLOOKUP(B196,DEBT!B:O,10,FALSE)</f>
        <v>3854000</v>
      </c>
      <c r="L196" s="11">
        <f>VLOOKUP(B196,REV!B:O,10,FALSE)</f>
        <v>101093000</v>
      </c>
      <c r="M196" s="11">
        <f>VLOOKUP(B196,RoA!B:O,10,FALSE)</f>
        <v>1.65</v>
      </c>
      <c r="N196" s="11">
        <f>VLOOKUP(B196,RoE!B:O,10,FALSE)</f>
        <v>5.47</v>
      </c>
      <c r="O196" s="11">
        <f>VLOOKUP(B196,ASSET!B:P,10,FALSE)</f>
        <v>25819000</v>
      </c>
      <c r="P196" s="11">
        <f>VLOOKUP(B196,MCAP!B:P,10,FALSE)</f>
        <v>22648590</v>
      </c>
      <c r="Q196" s="11">
        <f>VLOOKUP(B196,MB!B:O,10,FALSE)</f>
        <v>2.84</v>
      </c>
    </row>
    <row r="197" spans="1:17" x14ac:dyDescent="0.3">
      <c r="A197" s="20" t="s">
        <v>65</v>
      </c>
      <c r="B197" s="20">
        <v>755695</v>
      </c>
      <c r="C197" s="21">
        <f>VLOOKUP(B197,'[2]ESGC PORTFOLIO'!B:M,$C$2,FALSE)</f>
        <v>43.039285714285697</v>
      </c>
      <c r="D197" s="21" t="str">
        <f t="shared" si="9"/>
        <v>C</v>
      </c>
      <c r="E197" s="21">
        <f>VLOOKUP(B197,ESG!A:M,$E$2,FALSE)</f>
        <v>68.935714285714198</v>
      </c>
      <c r="F197" s="11" t="b">
        <f t="shared" si="10"/>
        <v>0</v>
      </c>
      <c r="G197" s="23" t="str">
        <f t="shared" si="11"/>
        <v>B</v>
      </c>
      <c r="H197" s="11">
        <f>VLOOKUP(B197,NI!C:P,10,FALSE)</f>
        <v>1078000</v>
      </c>
      <c r="I197" s="11">
        <f>VLOOKUP(B197,EBITDA!B:O,10,FALSE)</f>
        <v>2979000</v>
      </c>
      <c r="J197" s="11">
        <f>VLOOKUP(B197,EQIT!B:O,10,FALSE)</f>
        <v>24556000</v>
      </c>
      <c r="K197" s="11">
        <f>VLOOKUP(B197,DEBT!B:O,10,FALSE)</f>
        <v>9560000</v>
      </c>
      <c r="L197" s="11">
        <f>VLOOKUP(B197,REV!B:O,10,FALSE)</f>
        <v>15456000</v>
      </c>
      <c r="M197" s="11">
        <f>VLOOKUP(B197,RoA!B:O,10,FALSE)</f>
        <v>3.24</v>
      </c>
      <c r="N197" s="11">
        <f>VLOOKUP(B197,RoE!B:O,10,FALSE)</f>
        <v>4.45</v>
      </c>
      <c r="O197" s="11">
        <f>VLOOKUP(B197,ASSET!B:P,10,FALSE)</f>
        <v>40104000</v>
      </c>
      <c r="P197" s="11">
        <f>VLOOKUP(B197,MCAP!B:P,10,FALSE)</f>
        <v>31171920</v>
      </c>
      <c r="Q197" s="11">
        <f>VLOOKUP(B197,MB!B:O,10,FALSE)</f>
        <v>1.17</v>
      </c>
    </row>
    <row r="198" spans="1:17" x14ac:dyDescent="0.3">
      <c r="A198" s="20" t="s">
        <v>68</v>
      </c>
      <c r="B198" s="20" t="s">
        <v>357</v>
      </c>
      <c r="C198" s="21">
        <f>VLOOKUP(B198,'[2]ESGC PORTFOLIO'!B:M,$C$2,FALSE)</f>
        <v>34.316964285714199</v>
      </c>
      <c r="D198" s="21" t="str">
        <f t="shared" si="9"/>
        <v>C</v>
      </c>
      <c r="E198" s="21">
        <f>VLOOKUP(B198,ESG!A:M,$E$2,FALSE)</f>
        <v>59.705357142857103</v>
      </c>
      <c r="F198" s="11" t="b">
        <f t="shared" si="10"/>
        <v>0</v>
      </c>
      <c r="G198" s="23" t="str">
        <f t="shared" si="11"/>
        <v>B</v>
      </c>
      <c r="H198" s="11">
        <f>VLOOKUP(B198,NI!C:P,10,FALSE)</f>
        <v>1879000</v>
      </c>
      <c r="I198" s="11">
        <f>VLOOKUP(B198,EBITDA!B:O,10,FALSE)</f>
        <v>3730000</v>
      </c>
      <c r="J198" s="11">
        <f>VLOOKUP(B198,EQIT!B:O,10,FALSE)</f>
        <v>9966000</v>
      </c>
      <c r="K198" s="11">
        <f>VLOOKUP(B198,DEBT!B:O,10,FALSE)</f>
        <v>6436000</v>
      </c>
      <c r="L198" s="11">
        <f>VLOOKUP(B198,REV!B:O,10,FALSE)</f>
        <v>15284000</v>
      </c>
      <c r="M198" s="11">
        <f>VLOOKUP(B198,RoA!B:O,10,FALSE)</f>
        <v>8.0399999999999991</v>
      </c>
      <c r="N198" s="11">
        <f>VLOOKUP(B198,RoE!B:O,10,FALSE)</f>
        <v>18.62</v>
      </c>
      <c r="O198" s="11">
        <f>VLOOKUP(B198,ASSET!B:P,10,FALSE)</f>
        <v>26387000</v>
      </c>
      <c r="P198" s="11">
        <f>VLOOKUP(B198,MCAP!B:P,10,FALSE)</f>
        <v>37989040</v>
      </c>
      <c r="Q198" s="11">
        <f>VLOOKUP(B198,MB!B:O,10,FALSE)</f>
        <v>3.41</v>
      </c>
    </row>
    <row r="199" spans="1:17" x14ac:dyDescent="0.3">
      <c r="A199" s="20" t="s">
        <v>71</v>
      </c>
      <c r="B199" s="20">
        <v>904842</v>
      </c>
      <c r="C199" s="21">
        <f>VLOOKUP(B199,'[2]ESGC PORTFOLIO'!B:M,$C$2,FALSE)</f>
        <v>35.849842652224801</v>
      </c>
      <c r="D199" s="21" t="str">
        <f t="shared" si="9"/>
        <v>C</v>
      </c>
      <c r="E199" s="21">
        <f>VLOOKUP(B199,ESG!A:M,$E$2,FALSE)</f>
        <v>55.628256733021097</v>
      </c>
      <c r="F199" s="11" t="b">
        <f t="shared" si="10"/>
        <v>0</v>
      </c>
      <c r="G199" s="23" t="str">
        <f t="shared" si="11"/>
        <v>B</v>
      </c>
      <c r="H199" s="11">
        <f>VLOOKUP(B199,NI!C:P,10,FALSE)</f>
        <v>311000</v>
      </c>
      <c r="I199" s="11">
        <f>VLOOKUP(B199,EBITDA!B:O,10,FALSE)</f>
        <v>2031000</v>
      </c>
      <c r="J199" s="11">
        <f>VLOOKUP(B199,EQIT!B:O,10,FALSE)</f>
        <v>4329000</v>
      </c>
      <c r="K199" s="11">
        <f>VLOOKUP(B199,DEBT!B:O,10,FALSE)</f>
        <v>8813000</v>
      </c>
      <c r="L199" s="11">
        <f>VLOOKUP(B199,REV!B:O,10,FALSE)</f>
        <v>8095000</v>
      </c>
      <c r="M199" s="11">
        <f>VLOOKUP(B199,RoA!B:O,10,FALSE)</f>
        <v>2.8</v>
      </c>
      <c r="N199" s="11">
        <f>VLOOKUP(B199,RoE!B:O,10,FALSE)</f>
        <v>7.21</v>
      </c>
      <c r="O199" s="11">
        <f>VLOOKUP(B199,ASSET!B:P,10,FALSE)</f>
        <v>21870000</v>
      </c>
      <c r="P199" s="11">
        <f>VLOOKUP(B199,MCAP!B:P,10,FALSE)</f>
        <v>9944220</v>
      </c>
      <c r="Q199" s="11">
        <f>VLOOKUP(B199,MB!B:O,10,FALSE)</f>
        <v>2.37</v>
      </c>
    </row>
    <row r="200" spans="1:17" x14ac:dyDescent="0.3">
      <c r="A200" s="20" t="s">
        <v>75</v>
      </c>
      <c r="B200" s="20">
        <v>912278</v>
      </c>
      <c r="C200" s="21">
        <f>VLOOKUP(B200,'[2]ESGC PORTFOLIO'!B:M,$C$2,FALSE)</f>
        <v>40.782970501555198</v>
      </c>
      <c r="D200" s="21" t="str">
        <f t="shared" si="9"/>
        <v>C</v>
      </c>
      <c r="E200" s="21">
        <f>VLOOKUP(B200,ESG!A:M,$E$2,FALSE)</f>
        <v>67.989782062713104</v>
      </c>
      <c r="F200" s="11" t="b">
        <f t="shared" si="10"/>
        <v>0</v>
      </c>
      <c r="G200" s="23" t="str">
        <f t="shared" si="11"/>
        <v>B</v>
      </c>
      <c r="H200" s="11">
        <f>VLOOKUP(B200,NI!C:P,10,FALSE)</f>
        <v>1476000</v>
      </c>
      <c r="I200" s="11">
        <f>VLOOKUP(B200,EBITDA!B:O,10,FALSE)</f>
        <v>3043000</v>
      </c>
      <c r="J200" s="11">
        <f>VLOOKUP(B200,EQIT!B:O,10,FALSE)</f>
        <v>10113000</v>
      </c>
      <c r="K200" s="11">
        <f>VLOOKUP(B200,DEBT!B:O,10,FALSE)</f>
        <v>5247000</v>
      </c>
      <c r="L200" s="11">
        <f>VLOOKUP(B200,REV!B:O,10,FALSE)</f>
        <v>32391000</v>
      </c>
      <c r="M200" s="11">
        <f>VLOOKUP(B200,RoA!B:O,10,FALSE)</f>
        <v>3.07</v>
      </c>
      <c r="N200" s="11">
        <f>VLOOKUP(B200,RoE!B:O,10,FALSE)</f>
        <v>15.52</v>
      </c>
      <c r="O200" s="11">
        <f>VLOOKUP(B200,ASSET!B:P,10,FALSE)</f>
        <v>54244000</v>
      </c>
      <c r="P200" s="11">
        <f>VLOOKUP(B200,MCAP!B:P,10,FALSE)</f>
        <v>24103014</v>
      </c>
      <c r="Q200" s="11">
        <f>VLOOKUP(B200,MB!B:O,10,FALSE)</f>
        <v>2.2000000000000002</v>
      </c>
    </row>
    <row r="201" spans="1:17" x14ac:dyDescent="0.3">
      <c r="A201" s="20" t="s">
        <v>85</v>
      </c>
      <c r="B201" s="20">
        <v>904282</v>
      </c>
      <c r="C201" s="21">
        <f>VLOOKUP(B201,'[2]ESGC PORTFOLIO'!B:M,$C$2,FALSE)</f>
        <v>37.985587422918798</v>
      </c>
      <c r="D201" s="21" t="str">
        <f t="shared" si="9"/>
        <v>C</v>
      </c>
      <c r="E201" s="21">
        <f>VLOOKUP(B201,ESG!A:M,$E$2,FALSE)</f>
        <v>71.804508179170895</v>
      </c>
      <c r="F201" s="11" t="b">
        <f t="shared" si="10"/>
        <v>0</v>
      </c>
      <c r="G201" s="23" t="str">
        <f t="shared" si="11"/>
        <v>B</v>
      </c>
      <c r="H201" s="11">
        <f>VLOOKUP(B201,NI!C:P,10,FALSE)</f>
        <v>8584000</v>
      </c>
      <c r="I201" s="11">
        <f>VLOOKUP(B201,EBITDA!B:O,10,FALSE)</f>
        <v>13356000</v>
      </c>
      <c r="J201" s="11">
        <f>VLOOKUP(B201,EQIT!B:O,10,FALSE)</f>
        <v>33173000</v>
      </c>
      <c r="K201" s="11">
        <f>VLOOKUP(B201,DEBT!B:O,10,FALSE)</f>
        <v>37079000</v>
      </c>
      <c r="L201" s="11">
        <f>VLOOKUP(B201,REV!B:O,10,FALSE)</f>
        <v>46843000</v>
      </c>
      <c r="M201" s="11">
        <f>VLOOKUP(B201,RoA!B:O,10,FALSE)</f>
        <v>10.16</v>
      </c>
      <c r="N201" s="11">
        <f>VLOOKUP(B201,RoE!B:O,10,FALSE)</f>
        <v>26.03</v>
      </c>
      <c r="O201" s="11">
        <f>VLOOKUP(B201,ASSET!B:P,10,FALSE)</f>
        <v>89727000</v>
      </c>
      <c r="P201" s="11">
        <f>VLOOKUP(B201,MCAP!B:P,10,FALSE)</f>
        <v>181846620</v>
      </c>
      <c r="Q201" s="11">
        <f>VLOOKUP(B201,MB!B:O,10,FALSE)</f>
        <v>5.27</v>
      </c>
    </row>
    <row r="202" spans="1:17" x14ac:dyDescent="0.3">
      <c r="A202" s="20" t="s">
        <v>87</v>
      </c>
      <c r="B202" s="20">
        <v>981550</v>
      </c>
      <c r="C202" s="21">
        <f>VLOOKUP(B202,'[2]ESGC PORTFOLIO'!B:M,$C$2,FALSE)</f>
        <v>26.830084146968101</v>
      </c>
      <c r="D202" s="21" t="str">
        <f t="shared" si="9"/>
        <v>C</v>
      </c>
      <c r="E202" s="21">
        <f>VLOOKUP(B202,ESG!A:M,$E$2,FALSE)</f>
        <v>51.428025436793398</v>
      </c>
      <c r="F202" s="11" t="b">
        <f t="shared" si="10"/>
        <v>0</v>
      </c>
      <c r="G202" s="23" t="str">
        <f t="shared" si="11"/>
        <v>B</v>
      </c>
      <c r="H202" s="11">
        <f>VLOOKUP(B202,NI!C:P,10,FALSE)</f>
        <v>6816000</v>
      </c>
      <c r="I202" s="11">
        <f>VLOOKUP(B202,EBITDA!B:O,10,FALSE)</f>
        <v>21646000</v>
      </c>
      <c r="J202" s="11">
        <f>VLOOKUP(B202,EQIT!B:O,10,FALSE)</f>
        <v>50694000</v>
      </c>
      <c r="K202" s="11">
        <f>VLOOKUP(B202,DEBT!B:O,10,FALSE)</f>
        <v>47847000</v>
      </c>
      <c r="L202" s="11">
        <f>VLOOKUP(B202,REV!B:O,10,FALSE)</f>
        <v>64657000</v>
      </c>
      <c r="M202" s="11">
        <f>VLOOKUP(B202,RoA!B:O,10,FALSE)</f>
        <v>5.24</v>
      </c>
      <c r="N202" s="11">
        <f>VLOOKUP(B202,RoE!B:O,10,FALSE)</f>
        <v>13.63</v>
      </c>
      <c r="O202" s="11">
        <f>VLOOKUP(B202,ASSET!B:P,10,FALSE)</f>
        <v>158813000</v>
      </c>
      <c r="P202" s="11">
        <f>VLOOKUP(B202,MCAP!B:P,10,FALSE)</f>
        <v>135449355</v>
      </c>
      <c r="Q202" s="11">
        <f>VLOOKUP(B202,MB!B:O,10,FALSE)</f>
        <v>2.29</v>
      </c>
    </row>
    <row r="203" spans="1:17" x14ac:dyDescent="0.3">
      <c r="A203" s="20" t="s">
        <v>95</v>
      </c>
      <c r="B203" s="20">
        <v>312385</v>
      </c>
      <c r="C203" s="21">
        <f>VLOOKUP(B203,'[2]ESGC PORTFOLIO'!B:M,$C$2,FALSE)</f>
        <v>36.053274347040798</v>
      </c>
      <c r="D203" s="21" t="str">
        <f t="shared" si="9"/>
        <v>C</v>
      </c>
      <c r="E203" s="21">
        <f>VLOOKUP(B203,ESG!A:M,$E$2,FALSE)</f>
        <v>66.174345304251105</v>
      </c>
      <c r="F203" s="11" t="b">
        <f t="shared" si="10"/>
        <v>0</v>
      </c>
      <c r="G203" s="23" t="str">
        <f t="shared" si="11"/>
        <v>B</v>
      </c>
      <c r="H203" s="11">
        <f>VLOOKUP(B203,NI!C:P,10,FALSE)</f>
        <v>2039000</v>
      </c>
      <c r="I203" s="11">
        <f>VLOOKUP(B203,EBITDA!B:O,10,FALSE)</f>
        <v>4096000</v>
      </c>
      <c r="J203" s="11">
        <f>VLOOKUP(B203,EQIT!B:O,10,FALSE)</f>
        <v>10833000</v>
      </c>
      <c r="K203" s="11">
        <f>VLOOKUP(B203,DEBT!B:O,10,FALSE)</f>
        <v>5194000</v>
      </c>
      <c r="L203" s="11">
        <f>VLOOKUP(B203,REV!B:O,10,FALSE)</f>
        <v>105156000</v>
      </c>
      <c r="M203" s="11">
        <f>VLOOKUP(B203,RoA!B:O,10,FALSE)</f>
        <v>7.33</v>
      </c>
      <c r="N203" s="11">
        <f>VLOOKUP(B203,RoE!B:O,10,FALSE)</f>
        <v>17.579999999999998</v>
      </c>
      <c r="O203" s="11">
        <f>VLOOKUP(B203,ASSET!B:P,10,FALSE)</f>
        <v>30283000</v>
      </c>
      <c r="P203" s="11">
        <f>VLOOKUP(B203,MCAP!B:P,10,FALSE)</f>
        <v>51992578</v>
      </c>
      <c r="Q203" s="11">
        <f>VLOOKUP(B203,MB!B:O,10,FALSE)</f>
        <v>4.1900000000000004</v>
      </c>
    </row>
    <row r="204" spans="1:17" x14ac:dyDescent="0.3">
      <c r="A204" s="20" t="s">
        <v>102</v>
      </c>
      <c r="B204" s="20">
        <v>152719</v>
      </c>
      <c r="C204" s="21">
        <f>VLOOKUP(B204,'[2]ESGC PORTFOLIO'!B:M,$C$2,FALSE)</f>
        <v>40.917163412127401</v>
      </c>
      <c r="D204" s="21" t="str">
        <f t="shared" si="9"/>
        <v>C</v>
      </c>
      <c r="E204" s="21">
        <f>VLOOKUP(B204,ESG!A:M,$E$2,FALSE)</f>
        <v>64.691469681397706</v>
      </c>
      <c r="F204" s="11" t="b">
        <f t="shared" si="10"/>
        <v>0</v>
      </c>
      <c r="G204" s="23" t="str">
        <f t="shared" si="11"/>
        <v>B</v>
      </c>
      <c r="H204" s="11">
        <f>VLOOKUP(B204,NI!C:P,10,FALSE)</f>
        <v>411900</v>
      </c>
      <c r="I204" s="11">
        <f>VLOOKUP(B204,EBITDA!B:O,10,FALSE)</f>
        <v>1044000</v>
      </c>
      <c r="J204" s="11">
        <f>VLOOKUP(B204,EQIT!B:O,10,FALSE)</f>
        <v>2059500</v>
      </c>
      <c r="K204" s="11">
        <f>VLOOKUP(B204,DEBT!B:O,10,FALSE)</f>
        <v>2713200</v>
      </c>
      <c r="L204" s="11">
        <f>VLOOKUP(B204,REV!B:O,10,FALSE)</f>
        <v>8551900</v>
      </c>
      <c r="M204" s="11">
        <f>VLOOKUP(B204,RoA!B:O,10,FALSE)</f>
        <v>7.69</v>
      </c>
      <c r="N204" s="11">
        <f>VLOOKUP(B204,RoE!B:O,10,FALSE)</f>
        <v>21.11</v>
      </c>
      <c r="O204" s="11">
        <f>VLOOKUP(B204,ASSET!B:P,10,FALSE)</f>
        <v>6915600</v>
      </c>
      <c r="P204" s="11">
        <f>VLOOKUP(B204,MCAP!B:P,10,FALSE)</f>
        <v>7084411</v>
      </c>
      <c r="Q204" s="11">
        <f>VLOOKUP(B204,MB!B:O,10,FALSE)</f>
        <v>2.77</v>
      </c>
    </row>
    <row r="205" spans="1:17" x14ac:dyDescent="0.3">
      <c r="A205" s="20" t="s">
        <v>103</v>
      </c>
      <c r="B205" s="20">
        <v>867138</v>
      </c>
      <c r="C205" s="21">
        <f>VLOOKUP(B205,'[2]ESGC PORTFOLIO'!B:M,$C$2,FALSE)</f>
        <v>37.637940866818703</v>
      </c>
      <c r="D205" s="21" t="str">
        <f t="shared" si="9"/>
        <v>C</v>
      </c>
      <c r="E205" s="21">
        <f>VLOOKUP(B205,ESG!A:M,$E$2,FALSE)</f>
        <v>60.641735392174098</v>
      </c>
      <c r="F205" s="11" t="b">
        <f t="shared" si="10"/>
        <v>0</v>
      </c>
      <c r="G205" s="23" t="str">
        <f t="shared" si="11"/>
        <v>B</v>
      </c>
      <c r="H205" s="11">
        <f>VLOOKUP(B205,NI!C:P,10,FALSE)</f>
        <v>620071</v>
      </c>
      <c r="I205" s="11">
        <f>VLOOKUP(B205,EBITDA!B:O,10,FALSE)</f>
        <v>2054430</v>
      </c>
      <c r="J205" s="11">
        <f>VLOOKUP(B205,EQIT!B:O,10,FALSE)</f>
        <v>4432479</v>
      </c>
      <c r="K205" s="11">
        <f>VLOOKUP(B205,DEBT!B:O,10,FALSE)</f>
        <v>8415928</v>
      </c>
      <c r="L205" s="11">
        <f>VLOOKUP(B205,REV!B:O,10,FALSE)</f>
        <v>11764050</v>
      </c>
      <c r="M205" s="11">
        <f>VLOOKUP(B205,RoA!B:O,10,FALSE)</f>
        <v>5.52</v>
      </c>
      <c r="N205" s="11">
        <f>VLOOKUP(B205,RoE!B:O,10,FALSE)</f>
        <v>15.46</v>
      </c>
      <c r="O205" s="11">
        <f>VLOOKUP(B205,ASSET!B:P,10,FALSE)</f>
        <v>17098877</v>
      </c>
      <c r="P205" s="11">
        <f>VLOOKUP(B205,MCAP!B:P,10,FALSE)</f>
        <v>13508155</v>
      </c>
      <c r="Q205" s="11">
        <f>VLOOKUP(B205,MB!B:O,10,FALSE)</f>
        <v>2.8</v>
      </c>
    </row>
    <row r="206" spans="1:17" x14ac:dyDescent="0.3">
      <c r="A206" s="20" t="s">
        <v>106</v>
      </c>
      <c r="B206" s="20">
        <v>271980</v>
      </c>
      <c r="C206" s="21">
        <f>VLOOKUP(B206,'[2]ESGC PORTFOLIO'!B:M,$C$2,FALSE)</f>
        <v>34.810837896846699</v>
      </c>
      <c r="D206" s="21" t="str">
        <f t="shared" si="9"/>
        <v>C</v>
      </c>
      <c r="E206" s="21">
        <f>VLOOKUP(B206,ESG!A:M,$E$2,FALSE)</f>
        <v>51.959984251404798</v>
      </c>
      <c r="F206" s="11" t="b">
        <f t="shared" si="10"/>
        <v>0</v>
      </c>
      <c r="G206" s="23" t="str">
        <f t="shared" si="11"/>
        <v>B</v>
      </c>
      <c r="H206" s="11">
        <f>VLOOKUP(B206,NI!C:P,10,FALSE)</f>
        <v>-22000</v>
      </c>
      <c r="I206" s="11">
        <f>VLOOKUP(B206,EBITDA!B:O,10,FALSE)</f>
        <v>3339000</v>
      </c>
      <c r="J206" s="11">
        <f>VLOOKUP(B206,EQIT!B:O,10,FALSE)</f>
        <v>20499000</v>
      </c>
      <c r="K206" s="11">
        <f>VLOOKUP(B206,DEBT!B:O,10,FALSE)</f>
        <v>12022000</v>
      </c>
      <c r="L206" s="11">
        <f>VLOOKUP(B206,REV!B:O,10,FALSE)</f>
        <v>10588000</v>
      </c>
      <c r="M206" s="11">
        <f>VLOOKUP(B206,RoA!B:O,10,FALSE)</f>
        <v>0.56999999999999995</v>
      </c>
      <c r="N206" s="11">
        <f>VLOOKUP(B206,RoE!B:O,10,FALSE)</f>
        <v>-0.11</v>
      </c>
      <c r="O206" s="11">
        <f>VLOOKUP(B206,ASSET!B:P,10,FALSE)</f>
        <v>42877000</v>
      </c>
      <c r="P206" s="11">
        <f>VLOOKUP(B206,MCAP!B:P,10,FALSE)</f>
        <v>25119220</v>
      </c>
      <c r="Q206" s="11">
        <f>VLOOKUP(B206,MB!B:O,10,FALSE)</f>
        <v>1.18</v>
      </c>
    </row>
    <row r="207" spans="1:17" x14ac:dyDescent="0.3">
      <c r="A207" s="20" t="s">
        <v>110</v>
      </c>
      <c r="B207" s="20">
        <v>944314</v>
      </c>
      <c r="C207" s="21">
        <f>VLOOKUP(B207,'[2]ESGC PORTFOLIO'!B:M,$C$2,FALSE)</f>
        <v>39.969456577595103</v>
      </c>
      <c r="D207" s="21" t="str">
        <f t="shared" si="9"/>
        <v>C</v>
      </c>
      <c r="E207" s="21">
        <f>VLOOKUP(B207,ESG!A:M,$E$2,FALSE)</f>
        <v>62.081770298047203</v>
      </c>
      <c r="F207" s="11" t="b">
        <f t="shared" si="10"/>
        <v>0</v>
      </c>
      <c r="G207" s="23" t="str">
        <f t="shared" si="11"/>
        <v>B</v>
      </c>
      <c r="H207" s="11">
        <f>VLOOKUP(B207,NI!C:P,10,FALSE)</f>
        <v>1697000</v>
      </c>
      <c r="I207" s="11">
        <f>VLOOKUP(B207,EBITDA!B:O,10,FALSE)</f>
        <v>4971000</v>
      </c>
      <c r="J207" s="11">
        <f>VLOOKUP(B207,EQIT!B:O,10,FALSE)</f>
        <v>11642000</v>
      </c>
      <c r="K207" s="11">
        <f>VLOOKUP(B207,DEBT!B:O,10,FALSE)</f>
        <v>22776000</v>
      </c>
      <c r="L207" s="11">
        <f>VLOOKUP(B207,REV!B:O,10,FALSE)</f>
        <v>13120000</v>
      </c>
      <c r="M207" s="11">
        <f>VLOOKUP(B207,RoA!B:O,10,FALSE)</f>
        <v>4.68</v>
      </c>
      <c r="N207" s="11">
        <f>VLOOKUP(B207,RoE!B:O,10,FALSE)</f>
        <v>15.28</v>
      </c>
      <c r="O207" s="11">
        <f>VLOOKUP(B207,ASSET!B:P,10,FALSE)</f>
        <v>50096000</v>
      </c>
      <c r="P207" s="11">
        <f>VLOOKUP(B207,MCAP!B:P,10,FALSE)</f>
        <v>37584890</v>
      </c>
      <c r="Q207" s="11">
        <f>VLOOKUP(B207,MB!B:O,10,FALSE)</f>
        <v>3.1</v>
      </c>
    </row>
    <row r="208" spans="1:17" x14ac:dyDescent="0.3">
      <c r="A208" s="20" t="s">
        <v>112</v>
      </c>
      <c r="B208" s="20">
        <v>905214</v>
      </c>
      <c r="C208" s="21">
        <f>VLOOKUP(B208,'[2]ESGC PORTFOLIO'!B:M,$C$2,FALSE)</f>
        <v>42.078880851362797</v>
      </c>
      <c r="D208" s="21" t="str">
        <f t="shared" si="9"/>
        <v>C</v>
      </c>
      <c r="E208" s="21">
        <f>VLOOKUP(B208,ESG!A:M,$E$2,FALSE)</f>
        <v>67.491095036059093</v>
      </c>
      <c r="F208" s="11" t="b">
        <f t="shared" si="10"/>
        <v>0</v>
      </c>
      <c r="G208" s="23" t="str">
        <f t="shared" si="11"/>
        <v>B</v>
      </c>
      <c r="H208" s="11">
        <f>VLOOKUP(B208,NI!C:P,10,FALSE)</f>
        <v>661000</v>
      </c>
      <c r="I208" s="11">
        <f>VLOOKUP(B208,EBITDA!B:O,10,FALSE)</f>
        <v>2452000</v>
      </c>
      <c r="J208" s="11">
        <f>VLOOKUP(B208,EQIT!B:O,10,FALSE)</f>
        <v>7921000</v>
      </c>
      <c r="K208" s="11">
        <f>VLOOKUP(B208,DEBT!B:O,10,FALSE)</f>
        <v>8243000</v>
      </c>
      <c r="L208" s="11">
        <f>VLOOKUP(B208,REV!B:O,10,FALSE)</f>
        <v>9628000</v>
      </c>
      <c r="M208" s="11">
        <f>VLOOKUP(B208,RoA!B:O,10,FALSE)</f>
        <v>3.61</v>
      </c>
      <c r="N208" s="11">
        <f>VLOOKUP(B208,RoE!B:O,10,FALSE)</f>
        <v>8.64</v>
      </c>
      <c r="O208" s="11">
        <f>VLOOKUP(B208,ASSET!B:P,10,FALSE)</f>
        <v>25935000</v>
      </c>
      <c r="P208" s="11">
        <f>VLOOKUP(B208,MCAP!B:P,10,FALSE)</f>
        <v>11756821</v>
      </c>
      <c r="Q208" s="11">
        <f>VLOOKUP(B208,MB!B:O,10,FALSE)</f>
        <v>1.48</v>
      </c>
    </row>
    <row r="209" spans="1:17" x14ac:dyDescent="0.3">
      <c r="A209" s="20" t="s">
        <v>113</v>
      </c>
      <c r="B209" s="20">
        <v>904383</v>
      </c>
      <c r="C209" s="21">
        <f>VLOOKUP(B209,'[2]ESGC PORTFOLIO'!B:M,$C$2,FALSE)</f>
        <v>34.326010620075301</v>
      </c>
      <c r="D209" s="21" t="str">
        <f t="shared" si="9"/>
        <v>C</v>
      </c>
      <c r="E209" s="21">
        <f>VLOOKUP(B209,ESG!A:M,$E$2,FALSE)</f>
        <v>68.224670812800298</v>
      </c>
      <c r="F209" s="11" t="b">
        <f t="shared" si="10"/>
        <v>0</v>
      </c>
      <c r="G209" s="23" t="str">
        <f t="shared" si="11"/>
        <v>B</v>
      </c>
      <c r="H209" s="11">
        <f>VLOOKUP(B209,NI!C:P,10,FALSE)</f>
        <v>2665000</v>
      </c>
      <c r="I209" s="11">
        <f>VLOOKUP(B209,EBITDA!B:O,10,FALSE)</f>
        <v>8573000</v>
      </c>
      <c r="J209" s="11">
        <f>VLOOKUP(B209,EQIT!B:O,10,FALSE)</f>
        <v>41330000</v>
      </c>
      <c r="K209" s="11">
        <f>VLOOKUP(B209,DEBT!B:O,10,FALSE)</f>
        <v>41095000</v>
      </c>
      <c r="L209" s="11">
        <f>VLOOKUP(B209,REV!B:O,10,FALSE)</f>
        <v>24598000</v>
      </c>
      <c r="M209" s="11">
        <f>VLOOKUP(B209,RoA!B:O,10,FALSE)</f>
        <v>3.21</v>
      </c>
      <c r="N209" s="11">
        <f>VLOOKUP(B209,RoE!B:O,10,FALSE)</f>
        <v>6.48</v>
      </c>
      <c r="O209" s="11">
        <f>VLOOKUP(B209,ASSET!B:P,10,FALSE)</f>
        <v>114779000</v>
      </c>
      <c r="P209" s="11">
        <f>VLOOKUP(B209,MCAP!B:P,10,FALSE)</f>
        <v>48721060</v>
      </c>
      <c r="Q209" s="11">
        <f>VLOOKUP(B209,MB!B:O,10,FALSE)</f>
        <v>1.1499999999999999</v>
      </c>
    </row>
    <row r="210" spans="1:17" x14ac:dyDescent="0.3">
      <c r="A210" s="20" t="s">
        <v>115</v>
      </c>
      <c r="B210" s="20">
        <v>916091</v>
      </c>
      <c r="C210" s="21">
        <f>VLOOKUP(B210,'[2]ESGC PORTFOLIO'!B:M,$C$2,FALSE)</f>
        <v>31.9552395613775</v>
      </c>
      <c r="D210" s="21" t="str">
        <f t="shared" si="9"/>
        <v>C</v>
      </c>
      <c r="E210" s="21">
        <f>VLOOKUP(B210,ESG!A:M,$E$2,FALSE)</f>
        <v>54.164716410890598</v>
      </c>
      <c r="F210" s="11" t="b">
        <f t="shared" si="10"/>
        <v>0</v>
      </c>
      <c r="G210" s="23" t="str">
        <f t="shared" si="11"/>
        <v>B</v>
      </c>
      <c r="H210" s="11">
        <f>VLOOKUP(B210,NI!C:P,10,FALSE)</f>
        <v>544000</v>
      </c>
      <c r="I210" s="11">
        <f>VLOOKUP(B210,EBITDA!B:O,10,FALSE)</f>
        <v>1788000</v>
      </c>
      <c r="J210" s="11">
        <f>VLOOKUP(B210,EQIT!B:O,10,FALSE)</f>
        <v>3135000</v>
      </c>
      <c r="K210" s="11">
        <f>VLOOKUP(B210,DEBT!B:O,10,FALSE)</f>
        <v>2732000</v>
      </c>
      <c r="L210" s="11">
        <f>VLOOKUP(B210,REV!B:O,10,FALSE)</f>
        <v>14993000</v>
      </c>
      <c r="M210" s="11">
        <f>VLOOKUP(B210,RoA!B:O,10,FALSE)</f>
        <v>9.82</v>
      </c>
      <c r="N210" s="11">
        <f>VLOOKUP(B210,RoE!B:O,10,FALSE)</f>
        <v>32.5</v>
      </c>
      <c r="O210" s="11">
        <f>VLOOKUP(B210,ASSET!B:P,10,FALSE)</f>
        <v>11067000</v>
      </c>
      <c r="P210" s="11">
        <f>VLOOKUP(B210,MCAP!B:P,10,FALSE)</f>
        <v>8391207</v>
      </c>
      <c r="Q210" s="11">
        <f>VLOOKUP(B210,MB!B:O,10,FALSE)</f>
        <v>1.96</v>
      </c>
    </row>
    <row r="211" spans="1:17" x14ac:dyDescent="0.3">
      <c r="A211" s="20" t="s">
        <v>118</v>
      </c>
      <c r="B211" s="20">
        <v>903749</v>
      </c>
      <c r="C211" s="21">
        <f>VLOOKUP(B211,'[2]ESGC PORTFOLIO'!B:M,$C$2,FALSE)</f>
        <v>33.7909354604786</v>
      </c>
      <c r="D211" s="21" t="str">
        <f t="shared" si="9"/>
        <v>C</v>
      </c>
      <c r="E211" s="21">
        <f>VLOOKUP(B211,ESG!A:M,$E$2,FALSE)</f>
        <v>67.328063814358202</v>
      </c>
      <c r="F211" s="11" t="b">
        <f t="shared" si="10"/>
        <v>0</v>
      </c>
      <c r="G211" s="23" t="str">
        <f t="shared" si="11"/>
        <v>B</v>
      </c>
      <c r="H211" s="11">
        <f>VLOOKUP(B211,NI!C:P,10,FALSE)</f>
        <v>1861000</v>
      </c>
      <c r="I211" s="11">
        <f>VLOOKUP(B211,EBITDA!B:O,10,FALSE)</f>
        <v>3442000</v>
      </c>
      <c r="J211" s="11">
        <f>VLOOKUP(B211,EQIT!B:O,10,FALSE)</f>
        <v>16791000</v>
      </c>
      <c r="K211" s="11">
        <f>VLOOKUP(B211,DEBT!B:O,10,FALSE)</f>
        <v>9549000</v>
      </c>
      <c r="L211" s="11">
        <f>VLOOKUP(B211,REV!B:O,10,FALSE)</f>
        <v>22046000</v>
      </c>
      <c r="M211" s="11">
        <f>VLOOKUP(B211,RoA!B:O,10,FALSE)</f>
        <v>6.3</v>
      </c>
      <c r="N211" s="11">
        <f>VLOOKUP(B211,RoE!B:O,10,FALSE)</f>
        <v>11.67</v>
      </c>
      <c r="O211" s="11">
        <f>VLOOKUP(B211,ASSET!B:P,10,FALSE)</f>
        <v>35251000</v>
      </c>
      <c r="P211" s="11">
        <f>VLOOKUP(B211,MCAP!B:P,10,FALSE)</f>
        <v>36164612</v>
      </c>
      <c r="Q211" s="11">
        <f>VLOOKUP(B211,MB!B:O,10,FALSE)</f>
        <v>1.99</v>
      </c>
    </row>
    <row r="212" spans="1:17" x14ac:dyDescent="0.3">
      <c r="A212" s="20" t="s">
        <v>119</v>
      </c>
      <c r="B212" s="20">
        <v>687609</v>
      </c>
      <c r="C212" s="21">
        <f>VLOOKUP(B212,'[2]ESGC PORTFOLIO'!B:M,$C$2,FALSE)</f>
        <v>39.905117189541301</v>
      </c>
      <c r="D212" s="21" t="str">
        <f t="shared" si="9"/>
        <v>C</v>
      </c>
      <c r="E212" s="21">
        <f>VLOOKUP(B212,ESG!A:M,$E$2,FALSE)</f>
        <v>62.437353023150401</v>
      </c>
      <c r="F212" s="11" t="b">
        <f t="shared" si="10"/>
        <v>0</v>
      </c>
      <c r="G212" s="23" t="str">
        <f t="shared" si="11"/>
        <v>B</v>
      </c>
      <c r="H212" s="11">
        <f>VLOOKUP(B212,NI!C:P,10,FALSE)</f>
        <v>2856000</v>
      </c>
      <c r="I212" s="11">
        <f>VLOOKUP(B212,EBITDA!B:O,10,FALSE)</f>
        <v>4971000</v>
      </c>
      <c r="J212" s="11">
        <f>VLOOKUP(B212,EQIT!B:O,10,FALSE)</f>
        <v>23647000</v>
      </c>
      <c r="K212" s="11">
        <f>VLOOKUP(B212,DEBT!B:O,10,FALSE)</f>
        <v>4123000</v>
      </c>
      <c r="L212" s="11">
        <f>VLOOKUP(B212,REV!B:O,10,FALSE)</f>
        <v>16051000</v>
      </c>
      <c r="M212" s="11">
        <f>VLOOKUP(B212,RoA!B:O,10,FALSE)</f>
        <v>7.44</v>
      </c>
      <c r="N212" s="11">
        <f>VLOOKUP(B212,RoE!B:O,10,FALSE)</f>
        <v>12.83</v>
      </c>
      <c r="O212" s="11">
        <f>VLOOKUP(B212,ASSET!B:P,10,FALSE)</f>
        <v>41488000</v>
      </c>
      <c r="P212" s="11">
        <f>VLOOKUP(B212,MCAP!B:P,10,FALSE)</f>
        <v>70995310</v>
      </c>
      <c r="Q212" s="11">
        <f>VLOOKUP(B212,MB!B:O,10,FALSE)</f>
        <v>3.02</v>
      </c>
    </row>
    <row r="213" spans="1:17" x14ac:dyDescent="0.3">
      <c r="A213" s="20" t="s">
        <v>122</v>
      </c>
      <c r="B213" s="20">
        <v>500320</v>
      </c>
      <c r="C213" s="21">
        <f>VLOOKUP(B213,'[2]ESGC PORTFOLIO'!B:M,$C$2,FALSE)</f>
        <v>28.6710346008907</v>
      </c>
      <c r="D213" s="21" t="str">
        <f t="shared" si="9"/>
        <v>C</v>
      </c>
      <c r="E213" s="21">
        <f>VLOOKUP(B213,ESG!A:M,$E$2,FALSE)</f>
        <v>52.580164439876597</v>
      </c>
      <c r="F213" s="11" t="b">
        <f t="shared" si="10"/>
        <v>0</v>
      </c>
      <c r="G213" s="23" t="str">
        <f t="shared" si="11"/>
        <v>B</v>
      </c>
      <c r="H213" s="11">
        <f>VLOOKUP(B213,NI!C:P,10,FALSE)</f>
        <v>98000</v>
      </c>
      <c r="I213" s="11">
        <f>VLOOKUP(B213,EBITDA!B:O,10,FALSE)</f>
        <v>432000</v>
      </c>
      <c r="J213" s="11">
        <f>VLOOKUP(B213,EQIT!B:O,10,FALSE)</f>
        <v>2267000</v>
      </c>
      <c r="K213" s="11">
        <f>VLOOKUP(B213,DEBT!B:O,10,FALSE)</f>
        <v>559000</v>
      </c>
      <c r="L213" s="11">
        <f>VLOOKUP(B213,REV!B:O,10,FALSE)</f>
        <v>3797000</v>
      </c>
      <c r="M213" s="11">
        <f>VLOOKUP(B213,RoA!B:O,10,FALSE)</f>
        <v>2.23</v>
      </c>
      <c r="N213" s="11">
        <f>VLOOKUP(B213,RoE!B:O,10,FALSE)</f>
        <v>4.1500000000000004</v>
      </c>
      <c r="O213" s="11">
        <f>VLOOKUP(B213,ASSET!B:P,10,FALSE)</f>
        <v>5017000</v>
      </c>
      <c r="P213" s="11">
        <f>VLOOKUP(B213,MCAP!B:P,10,FALSE)</f>
        <v>6927880</v>
      </c>
      <c r="Q213" s="11">
        <f>VLOOKUP(B213,MB!B:O,10,FALSE)</f>
        <v>3.36</v>
      </c>
    </row>
    <row r="214" spans="1:17" x14ac:dyDescent="0.3">
      <c r="A214" s="20" t="s">
        <v>124</v>
      </c>
      <c r="B214" s="20">
        <v>905115</v>
      </c>
      <c r="C214" s="21">
        <f>VLOOKUP(B214,'[2]ESGC PORTFOLIO'!B:M,$C$2,FALSE)</f>
        <v>29.97952913956</v>
      </c>
      <c r="D214" s="21" t="str">
        <f t="shared" si="9"/>
        <v>C</v>
      </c>
      <c r="E214" s="21">
        <f>VLOOKUP(B214,ESG!A:M,$E$2,FALSE)</f>
        <v>51.329616654754503</v>
      </c>
      <c r="F214" s="11" t="b">
        <f t="shared" si="10"/>
        <v>0</v>
      </c>
      <c r="G214" s="23" t="str">
        <f t="shared" si="11"/>
        <v>B</v>
      </c>
      <c r="H214" s="11">
        <f>VLOOKUP(B214,NI!C:P,10,FALSE)</f>
        <v>2004000</v>
      </c>
      <c r="I214" s="11">
        <f>VLOOKUP(B214,EBITDA!B:O,10,FALSE)</f>
        <v>4233000</v>
      </c>
      <c r="J214" s="11">
        <f>VLOOKUP(B214,EQIT!B:O,10,FALSE)</f>
        <v>10585000</v>
      </c>
      <c r="K214" s="11">
        <f>VLOOKUP(B214,DEBT!B:O,10,FALSE)</f>
        <v>5642000</v>
      </c>
      <c r="L214" s="11">
        <f>VLOOKUP(B214,REV!B:O,10,FALSE)</f>
        <v>24669000</v>
      </c>
      <c r="M214" s="11">
        <f>VLOOKUP(B214,RoA!B:O,10,FALSE)</f>
        <v>8.84</v>
      </c>
      <c r="N214" s="11">
        <f>VLOOKUP(B214,RoE!B:O,10,FALSE)</f>
        <v>19.2</v>
      </c>
      <c r="O214" s="11">
        <f>VLOOKUP(B214,ASSET!B:P,10,FALSE)</f>
        <v>24711000</v>
      </c>
      <c r="P214" s="11">
        <f>VLOOKUP(B214,MCAP!B:P,10,FALSE)</f>
        <v>49593417</v>
      </c>
      <c r="Q214" s="11">
        <f>VLOOKUP(B214,MB!B:O,10,FALSE)</f>
        <v>4.38</v>
      </c>
    </row>
    <row r="215" spans="1:17" x14ac:dyDescent="0.3">
      <c r="A215" s="20" t="s">
        <v>131</v>
      </c>
      <c r="B215" s="20">
        <v>902317</v>
      </c>
      <c r="C215" s="21">
        <f>VLOOKUP(B215,'[2]ESGC PORTFOLIO'!B:M,$C$2,FALSE)</f>
        <v>42.4987526462346</v>
      </c>
      <c r="D215" s="21" t="str">
        <f t="shared" si="9"/>
        <v>C</v>
      </c>
      <c r="E215" s="21">
        <f>VLOOKUP(B215,ESG!A:M,$E$2,FALSE)</f>
        <v>68.330838625802599</v>
      </c>
      <c r="F215" s="11" t="b">
        <f t="shared" si="10"/>
        <v>0</v>
      </c>
      <c r="G215" s="23" t="str">
        <f t="shared" si="11"/>
        <v>B</v>
      </c>
      <c r="H215" s="11">
        <f>VLOOKUP(B215,NI!C:P,10,FALSE)</f>
        <v>1719000</v>
      </c>
      <c r="I215" s="11">
        <f>VLOOKUP(B215,EBITDA!B:O,10,FALSE)</f>
        <v>6272000</v>
      </c>
      <c r="J215" s="11">
        <f>VLOOKUP(B215,EQIT!B:O,10,FALSE)</f>
        <v>22732000</v>
      </c>
      <c r="K215" s="11">
        <f>VLOOKUP(B215,DEBT!B:O,10,FALSE)</f>
        <v>20121000</v>
      </c>
      <c r="L215" s="11">
        <f>VLOOKUP(B215,REV!B:O,10,FALSE)</f>
        <v>24888000</v>
      </c>
      <c r="M215" s="11">
        <f>VLOOKUP(B215,RoA!B:O,10,FALSE)</f>
        <v>3.28</v>
      </c>
      <c r="N215" s="11">
        <f>VLOOKUP(B215,RoE!B:O,10,FALSE)</f>
        <v>7.77</v>
      </c>
      <c r="O215" s="11">
        <f>VLOOKUP(B215,ASSET!B:P,10,FALSE)</f>
        <v>79924000</v>
      </c>
      <c r="P215" s="11">
        <f>VLOOKUP(B215,MCAP!B:P,10,FALSE)</f>
        <v>23473230</v>
      </c>
      <c r="Q215" s="11">
        <f>VLOOKUP(B215,MB!B:O,10,FALSE)</f>
        <v>1.1399999999999999</v>
      </c>
    </row>
    <row r="216" spans="1:17" x14ac:dyDescent="0.3">
      <c r="A216" s="20" t="s">
        <v>137</v>
      </c>
      <c r="B216" s="20">
        <v>951849</v>
      </c>
      <c r="C216" s="21">
        <f>VLOOKUP(B216,'[2]ESGC PORTFOLIO'!B:M,$C$2,FALSE)</f>
        <v>34.795547690014899</v>
      </c>
      <c r="D216" s="21" t="str">
        <f t="shared" si="9"/>
        <v>C</v>
      </c>
      <c r="E216" s="21">
        <f>VLOOKUP(B216,ESG!A:M,$E$2,FALSE)</f>
        <v>65.045640834575195</v>
      </c>
      <c r="F216" s="11" t="b">
        <f t="shared" si="10"/>
        <v>0</v>
      </c>
      <c r="G216" s="23" t="str">
        <f t="shared" si="11"/>
        <v>B</v>
      </c>
      <c r="H216" s="11">
        <f>VLOOKUP(B216,NI!C:P,10,FALSE)</f>
        <v>1558000</v>
      </c>
      <c r="I216" s="11">
        <f>VLOOKUP(B216,EBITDA!B:O,10,FALSE)</f>
        <v>4923000</v>
      </c>
      <c r="J216" s="11">
        <f>VLOOKUP(B216,EQIT!B:O,10,FALSE)</f>
        <v>17398000</v>
      </c>
      <c r="K216" s="11">
        <f>VLOOKUP(B216,DEBT!B:O,10,FALSE)</f>
        <v>2990000</v>
      </c>
      <c r="L216" s="11">
        <f>VLOOKUP(B216,REV!B:O,10,FALSE)</f>
        <v>44287000</v>
      </c>
      <c r="M216" s="11">
        <f>VLOOKUP(B216,RoA!B:O,10,FALSE)</f>
        <v>5.08</v>
      </c>
      <c r="N216" s="11">
        <f>VLOOKUP(B216,RoE!B:O,10,FALSE)</f>
        <v>9.6999999999999993</v>
      </c>
      <c r="O216" s="11">
        <f>VLOOKUP(B216,ASSET!B:P,10,FALSE)</f>
        <v>33567000</v>
      </c>
      <c r="P216" s="11">
        <f>VLOOKUP(B216,MCAP!B:P,10,FALSE)</f>
        <v>45718860</v>
      </c>
      <c r="Q216" s="11">
        <f>VLOOKUP(B216,MB!B:O,10,FALSE)</f>
        <v>2.42</v>
      </c>
    </row>
    <row r="217" spans="1:17" x14ac:dyDescent="0.3">
      <c r="A217" s="20" t="s">
        <v>139</v>
      </c>
      <c r="B217" s="20">
        <v>997198</v>
      </c>
      <c r="C217" s="21">
        <f>VLOOKUP(B217,'[2]ESGC PORTFOLIO'!B:M,$C$2,FALSE)</f>
        <v>35.352909119474198</v>
      </c>
      <c r="D217" s="21" t="str">
        <f t="shared" si="9"/>
        <v>C</v>
      </c>
      <c r="E217" s="21">
        <f>VLOOKUP(B217,ESG!A:M,$E$2,FALSE)</f>
        <v>63.221741805827399</v>
      </c>
      <c r="F217" s="11" t="b">
        <f t="shared" si="10"/>
        <v>0</v>
      </c>
      <c r="G217" s="23" t="str">
        <f t="shared" si="11"/>
        <v>B</v>
      </c>
      <c r="H217" s="11">
        <f>VLOOKUP(B217,NI!C:P,10,FALSE)</f>
        <v>1785000</v>
      </c>
      <c r="I217" s="11">
        <f>VLOOKUP(B217,EBITDA!B:O,10,FALSE)</f>
        <v>3230000</v>
      </c>
      <c r="J217" s="11">
        <f>VLOOKUP(B217,EQIT!B:O,10,FALSE)</f>
        <v>13555000</v>
      </c>
      <c r="K217" s="11">
        <f>VLOOKUP(B217,DEBT!B:O,10,FALSE)</f>
        <v>11297000</v>
      </c>
      <c r="L217" s="11">
        <f>VLOOKUP(B217,REV!B:O,10,FALSE)</f>
        <v>6813000</v>
      </c>
      <c r="M217" s="11">
        <f>VLOOKUP(B217,RoA!B:O,10,FALSE)</f>
        <v>1.56</v>
      </c>
      <c r="N217" s="11">
        <f>VLOOKUP(B217,RoE!B:O,10,FALSE)</f>
        <v>13.29</v>
      </c>
      <c r="O217" s="11">
        <f>VLOOKUP(B217,ASSET!B:P,10,FALSE)</f>
        <v>129420000</v>
      </c>
      <c r="P217" s="11">
        <f>VLOOKUP(B217,MCAP!B:P,10,FALSE)</f>
        <v>17987080</v>
      </c>
      <c r="Q217" s="11">
        <f>VLOOKUP(B217,MB!B:O,10,FALSE)</f>
        <v>1.23</v>
      </c>
    </row>
    <row r="218" spans="1:17" x14ac:dyDescent="0.3">
      <c r="A218" s="20" t="s">
        <v>140</v>
      </c>
      <c r="B218" s="20">
        <v>905159</v>
      </c>
      <c r="C218" s="21">
        <f>VLOOKUP(B218,'[2]ESGC PORTFOLIO'!B:M,$C$2,FALSE)</f>
        <v>36.355674800818598</v>
      </c>
      <c r="D218" s="21" t="str">
        <f t="shared" si="9"/>
        <v>C</v>
      </c>
      <c r="E218" s="21">
        <f>VLOOKUP(B218,ESG!A:M,$E$2,FALSE)</f>
        <v>56.044682934970702</v>
      </c>
      <c r="F218" s="11" t="b">
        <f t="shared" si="10"/>
        <v>0</v>
      </c>
      <c r="G218" s="23" t="str">
        <f t="shared" si="11"/>
        <v>B</v>
      </c>
      <c r="H218" s="11">
        <f>VLOOKUP(B218,NI!C:P,10,FALSE)</f>
        <v>392000</v>
      </c>
      <c r="I218" s="11">
        <f>VLOOKUP(B218,EBITDA!B:O,10,FALSE)</f>
        <v>2813000</v>
      </c>
      <c r="J218" s="11">
        <f>VLOOKUP(B218,EQIT!B:O,10,FALSE)</f>
        <v>12692000</v>
      </c>
      <c r="K218" s="11">
        <f>VLOOKUP(B218,DEBT!B:O,10,FALSE)</f>
        <v>20650000</v>
      </c>
      <c r="L218" s="11">
        <f>VLOOKUP(B218,REV!B:O,10,FALSE)</f>
        <v>14917000</v>
      </c>
      <c r="M218" s="11">
        <f>VLOOKUP(B218,RoA!B:O,10,FALSE)</f>
        <v>1.99</v>
      </c>
      <c r="N218" s="11">
        <f>VLOOKUP(B218,RoE!B:O,10,FALSE)</f>
        <v>3.04</v>
      </c>
      <c r="O218" s="11">
        <f>VLOOKUP(B218,ASSET!B:P,10,FALSE)</f>
        <v>50424000</v>
      </c>
      <c r="P218" s="11">
        <f>VLOOKUP(B218,MCAP!B:P,10,FALSE)</f>
        <v>13806370</v>
      </c>
      <c r="Q218" s="11">
        <f>VLOOKUP(B218,MB!B:O,10,FALSE)</f>
        <v>1.21</v>
      </c>
    </row>
    <row r="219" spans="1:17" x14ac:dyDescent="0.3">
      <c r="A219" s="20" t="s">
        <v>143</v>
      </c>
      <c r="B219" s="20">
        <v>902230</v>
      </c>
      <c r="C219" s="21">
        <f>VLOOKUP(B219,'[2]ESGC PORTFOLIO'!B:M,$C$2,FALSE)</f>
        <v>34.2524006768611</v>
      </c>
      <c r="D219" s="21" t="str">
        <f t="shared" si="9"/>
        <v>C</v>
      </c>
      <c r="E219" s="21">
        <f>VLOOKUP(B219,ESG!A:M,$E$2,FALSE)</f>
        <v>64.969447818368707</v>
      </c>
      <c r="F219" s="11" t="b">
        <f t="shared" si="10"/>
        <v>0</v>
      </c>
      <c r="G219" s="23" t="str">
        <f t="shared" si="11"/>
        <v>B</v>
      </c>
      <c r="H219" s="11">
        <f>VLOOKUP(B219,NI!C:P,10,FALSE)</f>
        <v>7155000</v>
      </c>
      <c r="I219" s="11">
        <f>VLOOKUP(B219,EBITDA!B:O,10,FALSE)</f>
        <v>16107000</v>
      </c>
      <c r="J219" s="11">
        <f>VLOOKUP(B219,EQIT!B:O,10,FALSE)</f>
        <v>26383000</v>
      </c>
      <c r="K219" s="11">
        <f>VLOOKUP(B219,DEBT!B:O,10,FALSE)</f>
        <v>114727000</v>
      </c>
      <c r="L219" s="11">
        <f>VLOOKUP(B219,REV!B:O,10,FALSE)</f>
        <v>146917000</v>
      </c>
      <c r="M219" s="11">
        <f>VLOOKUP(B219,RoA!B:O,10,FALSE)</f>
        <v>5.19</v>
      </c>
      <c r="N219" s="11">
        <f>VLOOKUP(B219,RoE!B:O,10,FALSE)</f>
        <v>33.81</v>
      </c>
      <c r="O219" s="11">
        <f>VLOOKUP(B219,ASSET!B:P,10,FALSE)</f>
        <v>190285000</v>
      </c>
      <c r="P219" s="11">
        <f>VLOOKUP(B219,MCAP!B:P,10,FALSE)</f>
        <v>61473120</v>
      </c>
      <c r="Q219" s="11">
        <f>VLOOKUP(B219,MB!B:O,10,FALSE)</f>
        <v>2.6</v>
      </c>
    </row>
    <row r="220" spans="1:17" x14ac:dyDescent="0.3">
      <c r="A220" s="20" t="s">
        <v>144</v>
      </c>
      <c r="B220" s="20">
        <v>938076</v>
      </c>
      <c r="C220" s="21">
        <f>VLOOKUP(B220,'[2]ESGC PORTFOLIO'!B:M,$C$2,FALSE)</f>
        <v>39.654310010638099</v>
      </c>
      <c r="D220" s="21" t="str">
        <f t="shared" si="9"/>
        <v>C</v>
      </c>
      <c r="E220" s="21">
        <f>VLOOKUP(B220,ESG!A:M,$E$2,FALSE)</f>
        <v>63.5191463370656</v>
      </c>
      <c r="F220" s="11" t="b">
        <f t="shared" si="10"/>
        <v>0</v>
      </c>
      <c r="G220" s="23" t="str">
        <f t="shared" si="11"/>
        <v>B</v>
      </c>
      <c r="H220" s="11">
        <f>VLOOKUP(B220,NI!C:P,10,FALSE)</f>
        <v>2136300</v>
      </c>
      <c r="I220" s="11">
        <f>VLOOKUP(B220,EBITDA!B:O,10,FALSE)</f>
        <v>3096400</v>
      </c>
      <c r="J220" s="11">
        <f>VLOOKUP(B220,EQIT!B:O,10,FALSE)</f>
        <v>10073100</v>
      </c>
      <c r="K220" s="11">
        <f>VLOOKUP(B220,DEBT!B:O,10,FALSE)</f>
        <v>2295100</v>
      </c>
      <c r="L220" s="11">
        <f>VLOOKUP(B220,REV!B:O,10,FALSE)</f>
        <v>8086100</v>
      </c>
      <c r="M220" s="11">
        <f>VLOOKUP(B220,RoA!B:O,10,FALSE)</f>
        <v>14.43</v>
      </c>
      <c r="N220" s="11">
        <f>VLOOKUP(B220,RoE!B:O,10,FALSE)</f>
        <v>22.17</v>
      </c>
      <c r="O220" s="11">
        <f>VLOOKUP(B220,ASSET!B:P,10,FALSE)</f>
        <v>15277900</v>
      </c>
      <c r="P220" s="11">
        <f>VLOOKUP(B220,MCAP!B:P,10,FALSE)</f>
        <v>36422869</v>
      </c>
      <c r="Q220" s="11">
        <f>VLOOKUP(B220,MB!B:O,10,FALSE)</f>
        <v>3.27</v>
      </c>
    </row>
    <row r="221" spans="1:17" x14ac:dyDescent="0.3">
      <c r="A221" s="20" t="s">
        <v>145</v>
      </c>
      <c r="B221" s="20">
        <v>152594</v>
      </c>
      <c r="C221" s="21">
        <f>VLOOKUP(B221,'[2]ESGC PORTFOLIO'!B:M,$C$2,FALSE)</f>
        <v>42.029397398707097</v>
      </c>
      <c r="D221" s="21" t="str">
        <f t="shared" si="9"/>
        <v>C</v>
      </c>
      <c r="E221" s="21">
        <f>VLOOKUP(B221,ESG!A:M,$E$2,FALSE)</f>
        <v>69.724323807653093</v>
      </c>
      <c r="F221" s="11" t="b">
        <f t="shared" si="10"/>
        <v>0</v>
      </c>
      <c r="G221" s="23" t="str">
        <f t="shared" si="11"/>
        <v>B</v>
      </c>
      <c r="H221" s="11">
        <f>VLOOKUP(B221,NI!C:P,10,FALSE)</f>
        <v>2658000</v>
      </c>
      <c r="I221" s="11">
        <f>VLOOKUP(B221,EBITDA!B:O,10,FALSE)</f>
        <v>8100000</v>
      </c>
      <c r="J221" s="11">
        <f>VLOOKUP(B221,EQIT!B:O,10,FALSE)</f>
        <v>20934000</v>
      </c>
      <c r="K221" s="11">
        <f>VLOOKUP(B221,DEBT!B:O,10,FALSE)</f>
        <v>20706000</v>
      </c>
      <c r="L221" s="11">
        <f>VLOOKUP(B221,REV!B:O,10,FALSE)</f>
        <v>21391000</v>
      </c>
      <c r="M221" s="11">
        <f>VLOOKUP(B221,RoA!B:O,10,FALSE)</f>
        <v>6.07</v>
      </c>
      <c r="N221" s="11">
        <f>VLOOKUP(B221,RoE!B:O,10,FALSE)</f>
        <v>13.82</v>
      </c>
      <c r="O221" s="11">
        <f>VLOOKUP(B221,ASSET!B:P,10,FALSE)</f>
        <v>63471000</v>
      </c>
      <c r="P221" s="11">
        <f>VLOOKUP(B221,MCAP!B:P,10,FALSE)</f>
        <v>39174120</v>
      </c>
      <c r="Q221" s="11">
        <f>VLOOKUP(B221,MB!B:O,10,FALSE)</f>
        <v>1.68</v>
      </c>
    </row>
    <row r="222" spans="1:17" x14ac:dyDescent="0.3">
      <c r="A222" s="20" t="s">
        <v>148</v>
      </c>
      <c r="B222" s="20">
        <v>907652</v>
      </c>
      <c r="C222" s="21">
        <f>VLOOKUP(B222,'[2]ESGC PORTFOLIO'!B:M,$C$2,FALSE)</f>
        <v>42.221865364850899</v>
      </c>
      <c r="D222" s="21" t="str">
        <f t="shared" si="9"/>
        <v>C</v>
      </c>
      <c r="E222" s="21">
        <f>VLOOKUP(B222,ESG!A:M,$E$2,FALSE)</f>
        <v>58.253254539225701</v>
      </c>
      <c r="F222" s="11" t="b">
        <f t="shared" si="10"/>
        <v>0</v>
      </c>
      <c r="G222" s="23" t="str">
        <f t="shared" si="11"/>
        <v>B</v>
      </c>
      <c r="H222" s="11">
        <f>VLOOKUP(B222,NI!C:P,10,FALSE)</f>
        <v>2357000</v>
      </c>
      <c r="I222" s="11">
        <f>VLOOKUP(B222,EBITDA!B:O,10,FALSE)</f>
        <v>4266000</v>
      </c>
      <c r="J222" s="11">
        <f>VLOOKUP(B222,EQIT!B:O,10,FALSE)</f>
        <v>14501000</v>
      </c>
      <c r="K222" s="11">
        <f>VLOOKUP(B222,DEBT!B:O,10,FALSE)</f>
        <v>3943000</v>
      </c>
      <c r="L222" s="11">
        <f>VLOOKUP(B222,REV!B:O,10,FALSE)</f>
        <v>31218000</v>
      </c>
      <c r="M222" s="11">
        <f>VLOOKUP(B222,RoA!B:O,10,FALSE)</f>
        <v>6.95</v>
      </c>
      <c r="N222" s="11">
        <f>VLOOKUP(B222,RoE!B:O,10,FALSE)</f>
        <v>18.21</v>
      </c>
      <c r="O222" s="11">
        <f>VLOOKUP(B222,ASSET!B:P,10,FALSE)</f>
        <v>35448000</v>
      </c>
      <c r="P222" s="11">
        <f>VLOOKUP(B222,MCAP!B:P,10,FALSE)</f>
        <v>33767637</v>
      </c>
      <c r="Q222" s="11">
        <f>VLOOKUP(B222,MB!B:O,10,FALSE)</f>
        <v>2.13</v>
      </c>
    </row>
    <row r="223" spans="1:17" x14ac:dyDescent="0.3">
      <c r="A223" s="20" t="s">
        <v>154</v>
      </c>
      <c r="B223" s="20">
        <v>696738</v>
      </c>
      <c r="C223" s="21">
        <f>VLOOKUP(B223,'[2]ESGC PORTFOLIO'!B:M,$C$2,FALSE)</f>
        <v>34.184288283658702</v>
      </c>
      <c r="D223" s="21" t="str">
        <f t="shared" si="9"/>
        <v>C</v>
      </c>
      <c r="E223" s="21">
        <f>VLOOKUP(B223,ESG!A:M,$E$2,FALSE)</f>
        <v>66.614190602405301</v>
      </c>
      <c r="F223" s="11" t="b">
        <f t="shared" si="10"/>
        <v>0</v>
      </c>
      <c r="G223" s="23" t="str">
        <f t="shared" si="11"/>
        <v>B</v>
      </c>
      <c r="H223" s="11">
        <f>VLOOKUP(B223,NI!C:P,10,FALSE)</f>
        <v>7726000</v>
      </c>
      <c r="I223" s="11">
        <f>VLOOKUP(B223,EBITDA!B:O,10,FALSE)</f>
        <v>19720000</v>
      </c>
      <c r="J223" s="11">
        <f>VLOOKUP(B223,EQIT!B:O,10,FALSE)</f>
        <v>71267000</v>
      </c>
      <c r="K223" s="11">
        <f>VLOOKUP(B223,DEBT!B:O,10,FALSE)</f>
        <v>490736000</v>
      </c>
      <c r="L223" s="11">
        <f>VLOOKUP(B223,REV!B:O,10,FALSE)</f>
        <v>40874000</v>
      </c>
      <c r="M223" s="11">
        <f>VLOOKUP(B223,RoA!B:O,10,FALSE)</f>
        <v>1.35</v>
      </c>
      <c r="N223" s="11">
        <f>VLOOKUP(B223,RoE!B:O,10,FALSE)</f>
        <v>10.98</v>
      </c>
      <c r="O223" s="11">
        <f>VLOOKUP(B223,ASSET!B:P,10,FALSE)</f>
        <v>906266000</v>
      </c>
      <c r="P223" s="11">
        <f>VLOOKUP(B223,MCAP!B:P,10,FALSE)</f>
        <v>79121598</v>
      </c>
      <c r="Q223" s="11">
        <f>VLOOKUP(B223,MB!B:O,10,FALSE)</f>
        <v>1.07</v>
      </c>
    </row>
    <row r="224" spans="1:17" x14ac:dyDescent="0.3">
      <c r="A224" s="20" t="s">
        <v>159</v>
      </c>
      <c r="B224" s="20">
        <v>867871</v>
      </c>
      <c r="C224" s="21">
        <f>VLOOKUP(B224,'[2]ESGC PORTFOLIO'!B:M,$C$2,FALSE)</f>
        <v>43.3406222987551</v>
      </c>
      <c r="D224" s="21" t="str">
        <f t="shared" si="9"/>
        <v>C</v>
      </c>
      <c r="E224" s="21">
        <f>VLOOKUP(B224,ESG!A:M,$E$2,FALSE)</f>
        <v>73.105085657112895</v>
      </c>
      <c r="F224" s="11" t="b">
        <f t="shared" si="10"/>
        <v>0</v>
      </c>
      <c r="G224" s="23" t="str">
        <f t="shared" si="11"/>
        <v>B</v>
      </c>
      <c r="H224" s="11">
        <f>VLOOKUP(B224,NI!C:P,10,FALSE)</f>
        <v>166000</v>
      </c>
      <c r="I224" s="11">
        <f>VLOOKUP(B224,EBITDA!B:O,10,FALSE)</f>
        <v>649000</v>
      </c>
      <c r="J224" s="11">
        <f>VLOOKUP(B224,EQIT!B:O,10,FALSE)</f>
        <v>17918000</v>
      </c>
      <c r="K224" s="11">
        <f>VLOOKUP(B224,DEBT!B:O,10,FALSE)</f>
        <v>6628000</v>
      </c>
      <c r="L224" s="11">
        <f>VLOOKUP(B224,REV!B:O,10,FALSE)</f>
        <v>26329000</v>
      </c>
      <c r="M224" s="11">
        <f>VLOOKUP(B224,RoA!B:O,10,FALSE)</f>
        <v>0.15</v>
      </c>
      <c r="N224" s="11">
        <f>VLOOKUP(B224,RoE!B:O,10,FALSE)</f>
        <v>0.91</v>
      </c>
      <c r="O224" s="11">
        <f>VLOOKUP(B224,ASSET!B:P,10,FALSE)</f>
        <v>274044000</v>
      </c>
      <c r="P224" s="11">
        <f>VLOOKUP(B224,MCAP!B:P,10,FALSE)</f>
        <v>16422713</v>
      </c>
      <c r="Q224" s="11">
        <f>VLOOKUP(B224,MB!B:O,10,FALSE)</f>
        <v>0.79</v>
      </c>
    </row>
    <row r="225" spans="1:17" x14ac:dyDescent="0.3">
      <c r="A225" s="20" t="s">
        <v>163</v>
      </c>
      <c r="B225" s="20">
        <v>905077</v>
      </c>
      <c r="C225" s="21">
        <f>VLOOKUP(B225,'[2]ESGC PORTFOLIO'!B:M,$C$2,FALSE)</f>
        <v>41.202800546448103</v>
      </c>
      <c r="D225" s="21" t="str">
        <f t="shared" si="9"/>
        <v>C</v>
      </c>
      <c r="E225" s="21">
        <f>VLOOKUP(B225,ESG!A:M,$E$2,FALSE)</f>
        <v>69.072267759562806</v>
      </c>
      <c r="F225" s="11" t="b">
        <f t="shared" si="10"/>
        <v>0</v>
      </c>
      <c r="G225" s="23" t="str">
        <f t="shared" si="11"/>
        <v>B</v>
      </c>
      <c r="H225" s="11">
        <f>VLOOKUP(B225,NI!C:P,10,FALSE)</f>
        <v>820470</v>
      </c>
      <c r="I225" s="11">
        <f>VLOOKUP(B225,EBITDA!B:O,10,FALSE)</f>
        <v>1543866</v>
      </c>
      <c r="J225" s="11">
        <f>VLOOKUP(B225,EQIT!B:O,10,FALSE)</f>
        <v>1604834</v>
      </c>
      <c r="K225" s="11">
        <f>VLOOKUP(B225,DEBT!B:O,10,FALSE)</f>
        <v>1962017</v>
      </c>
      <c r="L225" s="11">
        <f>VLOOKUP(B225,REV!B:O,10,FALSE)</f>
        <v>7146079</v>
      </c>
      <c r="M225" s="11">
        <f>VLOOKUP(B225,RoA!B:O,10,FALSE)</f>
        <v>17.43</v>
      </c>
      <c r="N225" s="11">
        <f>VLOOKUP(B225,RoE!B:O,10,FALSE)</f>
        <v>62.12</v>
      </c>
      <c r="O225" s="11">
        <f>VLOOKUP(B225,ASSET!B:P,10,FALSE)</f>
        <v>5357488</v>
      </c>
      <c r="P225" s="11">
        <f>VLOOKUP(B225,MCAP!B:P,10,FALSE)</f>
        <v>21769284</v>
      </c>
      <c r="Q225" s="11">
        <f>VLOOKUP(B225,MB!B:O,10,FALSE)</f>
        <v>13</v>
      </c>
    </row>
    <row r="226" spans="1:17" x14ac:dyDescent="0.3">
      <c r="A226" s="20" t="s">
        <v>164</v>
      </c>
      <c r="B226" s="20">
        <v>905802</v>
      </c>
      <c r="C226" s="21">
        <f>VLOOKUP(B226,'[2]ESGC PORTFOLIO'!B:M,$C$2,FALSE)</f>
        <v>44.207223360655703</v>
      </c>
      <c r="D226" s="21" t="str">
        <f t="shared" si="9"/>
        <v>C</v>
      </c>
      <c r="E226" s="21">
        <f>VLOOKUP(B226,ESG!A:M,$E$2,FALSE)</f>
        <v>69.980103286968003</v>
      </c>
      <c r="F226" s="11" t="b">
        <f t="shared" si="10"/>
        <v>0</v>
      </c>
      <c r="G226" s="23" t="str">
        <f t="shared" si="11"/>
        <v>B</v>
      </c>
      <c r="H226" s="11">
        <f>VLOOKUP(B226,NI!C:P,10,FALSE)</f>
        <v>5052000</v>
      </c>
      <c r="I226" s="11">
        <f>VLOOKUP(B226,EBITDA!B:O,10,FALSE)</f>
        <v>7669000</v>
      </c>
      <c r="J226" s="11">
        <f>VLOOKUP(B226,EQIT!B:O,10,FALSE)</f>
        <v>24720000</v>
      </c>
      <c r="K226" s="11">
        <f>VLOOKUP(B226,DEBT!B:O,10,FALSE)</f>
        <v>5798000</v>
      </c>
      <c r="L226" s="11">
        <f>VLOOKUP(B226,REV!B:O,10,FALSE)</f>
        <v>22284000</v>
      </c>
      <c r="M226" s="11">
        <f>VLOOKUP(B226,RoA!B:O,10,FALSE)</f>
        <v>13.17</v>
      </c>
      <c r="N226" s="11">
        <f>VLOOKUP(B226,RoE!B:O,10,FALSE)</f>
        <v>22.06</v>
      </c>
      <c r="O226" s="11">
        <f>VLOOKUP(B226,ASSET!B:P,10,FALSE)</f>
        <v>40435000</v>
      </c>
      <c r="P226" s="11">
        <f>VLOOKUP(B226,MCAP!B:P,10,FALSE)</f>
        <v>27001077</v>
      </c>
      <c r="Q226" s="11">
        <f>VLOOKUP(B226,MB!B:O,10,FALSE)</f>
        <v>1.0900000000000001</v>
      </c>
    </row>
    <row r="227" spans="1:17" x14ac:dyDescent="0.3">
      <c r="A227" s="20" t="s">
        <v>182</v>
      </c>
      <c r="B227" s="20">
        <v>894720</v>
      </c>
      <c r="C227" s="21">
        <f>VLOOKUP(B227,'[2]ESGC PORTFOLIO'!B:M,$C$2,FALSE)</f>
        <v>30.114295538359201</v>
      </c>
      <c r="D227" s="21" t="str">
        <f t="shared" si="9"/>
        <v>C</v>
      </c>
      <c r="E227" s="21">
        <f>VLOOKUP(B227,ESG!A:M,$E$2,FALSE)</f>
        <v>56.797218527698803</v>
      </c>
      <c r="F227" s="11" t="b">
        <f t="shared" si="10"/>
        <v>0</v>
      </c>
      <c r="G227" s="23" t="str">
        <f t="shared" si="11"/>
        <v>B</v>
      </c>
      <c r="H227" s="11">
        <f>VLOOKUP(B227,NI!C:P,10,FALSE)</f>
        <v>97262</v>
      </c>
      <c r="I227" s="11">
        <f>VLOOKUP(B227,EBITDA!B:O,10,FALSE)</f>
        <v>750695</v>
      </c>
      <c r="J227" s="11">
        <f>VLOOKUP(B227,EQIT!B:O,10,FALSE)</f>
        <v>1047338</v>
      </c>
      <c r="K227" s="11">
        <f>VLOOKUP(B227,DEBT!B:O,10,FALSE)</f>
        <v>4171722</v>
      </c>
      <c r="L227" s="11">
        <f>VLOOKUP(B227,REV!B:O,10,FALSE)</f>
        <v>3025923</v>
      </c>
      <c r="M227" s="11">
        <f>VLOOKUP(B227,RoA!B:O,10,FALSE)</f>
        <v>4.08</v>
      </c>
      <c r="N227" s="11">
        <f>VLOOKUP(B227,RoE!B:O,10,FALSE)</f>
        <v>8.85</v>
      </c>
      <c r="O227" s="11">
        <f>VLOOKUP(B227,ASSET!B:P,10,FALSE)</f>
        <v>6653005</v>
      </c>
      <c r="P227" s="11">
        <f>VLOOKUP(B227,MCAP!B:P,10,FALSE)</f>
        <v>5809806</v>
      </c>
      <c r="Q227" s="11">
        <f>VLOOKUP(B227,MB!B:O,10,FALSE)</f>
        <v>5.23</v>
      </c>
    </row>
    <row r="228" spans="1:17" x14ac:dyDescent="0.3">
      <c r="A228" s="20" t="s">
        <v>189</v>
      </c>
      <c r="B228" s="20">
        <v>905922</v>
      </c>
      <c r="C228" s="21">
        <f>VLOOKUP(B228,'[2]ESGC PORTFOLIO'!B:M,$C$2,FALSE)</f>
        <v>43.025189814925398</v>
      </c>
      <c r="D228" s="21" t="str">
        <f t="shared" si="9"/>
        <v>C</v>
      </c>
      <c r="E228" s="21">
        <f>VLOOKUP(B228,ESG!A:M,$E$2,FALSE)</f>
        <v>63.569759474812102</v>
      </c>
      <c r="F228" s="11" t="b">
        <f t="shared" si="10"/>
        <v>0</v>
      </c>
      <c r="G228" s="23" t="str">
        <f t="shared" si="11"/>
        <v>B</v>
      </c>
      <c r="H228" s="11">
        <f>VLOOKUP(B228,NI!C:P,10,FALSE)</f>
        <v>1807000</v>
      </c>
      <c r="I228" s="11">
        <f>VLOOKUP(B228,EBITDA!B:O,10,FALSE)</f>
        <v>3375000</v>
      </c>
      <c r="J228" s="11">
        <f>VLOOKUP(B228,EQIT!B:O,10,FALSE)</f>
        <v>3545000</v>
      </c>
      <c r="K228" s="11">
        <f>VLOOKUP(B228,DEBT!B:O,10,FALSE)</f>
        <v>7365000</v>
      </c>
      <c r="L228" s="11">
        <f>VLOOKUP(B228,REV!B:O,10,FALSE)</f>
        <v>14792000</v>
      </c>
      <c r="M228" s="11">
        <f>VLOOKUP(B228,RoA!B:O,10,FALSE)</f>
        <v>12.8</v>
      </c>
      <c r="N228" s="11">
        <f>VLOOKUP(B228,RoE!B:O,10,FALSE)</f>
        <v>60.75</v>
      </c>
      <c r="O228" s="11">
        <f>VLOOKUP(B228,ASSET!B:P,10,FALSE)</f>
        <v>15474000</v>
      </c>
      <c r="P228" s="11">
        <f>VLOOKUP(B228,MCAP!B:P,10,FALSE)</f>
        <v>22156305</v>
      </c>
      <c r="Q228" s="11">
        <f>VLOOKUP(B228,MB!B:O,10,FALSE)</f>
        <v>6.19</v>
      </c>
    </row>
    <row r="229" spans="1:17" x14ac:dyDescent="0.3">
      <c r="A229" s="20" t="s">
        <v>190</v>
      </c>
      <c r="B229" s="20">
        <v>916130</v>
      </c>
      <c r="C229" s="21">
        <f>VLOOKUP(B229,'[2]ESGC PORTFOLIO'!B:M,$C$2,FALSE)</f>
        <v>44.363998876255899</v>
      </c>
      <c r="D229" s="21" t="str">
        <f t="shared" si="9"/>
        <v>C</v>
      </c>
      <c r="E229" s="21">
        <f>VLOOKUP(B229,ESG!A:M,$E$2,FALSE)</f>
        <v>71.792513881544096</v>
      </c>
      <c r="F229" s="11" t="b">
        <f t="shared" si="10"/>
        <v>0</v>
      </c>
      <c r="G229" s="23" t="str">
        <f t="shared" si="11"/>
        <v>B</v>
      </c>
      <c r="H229" s="11">
        <f>VLOOKUP(B229,NI!C:P,10,FALSE)</f>
        <v>887000</v>
      </c>
      <c r="I229" s="11">
        <f>VLOOKUP(B229,EBITDA!B:O,10,FALSE)</f>
        <v>1425000</v>
      </c>
      <c r="J229" s="11">
        <f>VLOOKUP(B229,EQIT!B:O,10,FALSE)</f>
        <v>10012000</v>
      </c>
      <c r="K229" s="11">
        <f>VLOOKUP(B229,DEBT!B:O,10,FALSE)</f>
        <v>9527000</v>
      </c>
      <c r="L229" s="11">
        <f>VLOOKUP(B229,REV!B:O,10,FALSE)</f>
        <v>4386000</v>
      </c>
      <c r="M229" s="11">
        <f>VLOOKUP(B229,RoA!B:O,10,FALSE)</f>
        <v>1.1000000000000001</v>
      </c>
      <c r="N229" s="11">
        <f>VLOOKUP(B229,RoE!B:O,10,FALSE)</f>
        <v>8.8699999999999992</v>
      </c>
      <c r="O229" s="11">
        <f>VLOOKUP(B229,ASSET!B:P,10,FALSE)</f>
        <v>91830000</v>
      </c>
      <c r="P229" s="11">
        <f>VLOOKUP(B229,MCAP!B:P,10,FALSE)</f>
        <v>11953521</v>
      </c>
      <c r="Q229" s="11">
        <f>VLOOKUP(B229,MB!B:O,10,FALSE)</f>
        <v>1.05</v>
      </c>
    </row>
    <row r="230" spans="1:17" x14ac:dyDescent="0.3">
      <c r="A230" s="20" t="s">
        <v>193</v>
      </c>
      <c r="B230" s="20">
        <v>993062</v>
      </c>
      <c r="C230" s="21">
        <f>VLOOKUP(B230,'[2]ESGC PORTFOLIO'!B:M,$C$2,FALSE)</f>
        <v>30.724567028027501</v>
      </c>
      <c r="D230" s="21" t="str">
        <f t="shared" si="9"/>
        <v>C</v>
      </c>
      <c r="E230" s="21">
        <f>VLOOKUP(B230,ESG!A:M,$E$2,FALSE)</f>
        <v>51.234080292614102</v>
      </c>
      <c r="F230" s="11" t="b">
        <f t="shared" si="10"/>
        <v>0</v>
      </c>
      <c r="G230" s="23" t="str">
        <f t="shared" si="11"/>
        <v>B</v>
      </c>
      <c r="H230" s="11">
        <f>VLOOKUP(B230,NI!C:P,10,FALSE)</f>
        <v>543149</v>
      </c>
      <c r="I230" s="11">
        <f>VLOOKUP(B230,EBITDA!B:O,10,FALSE)</f>
        <v>832331</v>
      </c>
      <c r="J230" s="11">
        <f>VLOOKUP(B230,EQIT!B:O,10,FALSE)</f>
        <v>3482152</v>
      </c>
      <c r="K230" s="11">
        <f>VLOOKUP(B230,DEBT!B:O,10,FALSE)</f>
        <v>747376</v>
      </c>
      <c r="L230" s="11">
        <f>VLOOKUP(B230,REV!B:O,10,FALSE)</f>
        <v>2842781</v>
      </c>
      <c r="M230" s="11">
        <f>VLOOKUP(B230,RoA!B:O,10,FALSE)</f>
        <v>11.4</v>
      </c>
      <c r="N230" s="11">
        <f>VLOOKUP(B230,RoE!B:O,10,FALSE)</f>
        <v>15.98</v>
      </c>
      <c r="O230" s="11">
        <f>VLOOKUP(B230,ASSET!B:P,10,FALSE)</f>
        <v>5172524</v>
      </c>
      <c r="P230" s="11">
        <f>VLOOKUP(B230,MCAP!B:P,10,FALSE)</f>
        <v>10663940</v>
      </c>
      <c r="Q230" s="11">
        <f>VLOOKUP(B230,MB!B:O,10,FALSE)</f>
        <v>2.78</v>
      </c>
    </row>
    <row r="231" spans="1:17" x14ac:dyDescent="0.3">
      <c r="A231" s="20" t="s">
        <v>195</v>
      </c>
      <c r="B231" s="20">
        <v>912134</v>
      </c>
      <c r="C231" s="21">
        <f>VLOOKUP(B231,'[2]ESGC PORTFOLIO'!B:M,$C$2,FALSE)</f>
        <v>49.417838456507504</v>
      </c>
      <c r="D231" s="21" t="str">
        <f t="shared" si="9"/>
        <v>C</v>
      </c>
      <c r="E231" s="21">
        <f>VLOOKUP(B231,ESG!A:M,$E$2,FALSE)</f>
        <v>73.835676913015007</v>
      </c>
      <c r="F231" s="11" t="b">
        <f t="shared" si="10"/>
        <v>0</v>
      </c>
      <c r="G231" s="23" t="str">
        <f t="shared" si="11"/>
        <v>B</v>
      </c>
      <c r="H231" s="11">
        <f>VLOOKUP(B231,NI!C:P,10,FALSE)</f>
        <v>1507000</v>
      </c>
      <c r="I231" s="11">
        <f>VLOOKUP(B231,EBITDA!B:O,10,FALSE)</f>
        <v>4425000</v>
      </c>
      <c r="J231" s="11">
        <f>VLOOKUP(B231,EQIT!B:O,10,FALSE)</f>
        <v>5384000</v>
      </c>
      <c r="K231" s="11">
        <f>VLOOKUP(B231,DEBT!B:O,10,FALSE)</f>
        <v>11310000</v>
      </c>
      <c r="L231" s="11">
        <f>VLOOKUP(B231,REV!B:O,10,FALSE)</f>
        <v>98375000</v>
      </c>
      <c r="M231" s="11">
        <f>VLOOKUP(B231,RoA!B:O,10,FALSE)</f>
        <v>6.65</v>
      </c>
      <c r="N231" s="11">
        <f>VLOOKUP(B231,RoE!B:O,10,FALSE)</f>
        <v>31.43</v>
      </c>
      <c r="O231" s="11">
        <f>VLOOKUP(B231,ASSET!B:P,10,FALSE)</f>
        <v>29281000</v>
      </c>
      <c r="P231" s="11">
        <f>VLOOKUP(B231,MCAP!B:P,10,FALSE)</f>
        <v>20081240</v>
      </c>
      <c r="Q231" s="11">
        <f>VLOOKUP(B231,MB!B:O,10,FALSE)</f>
        <v>3.94</v>
      </c>
    </row>
    <row r="232" spans="1:17" x14ac:dyDescent="0.3">
      <c r="A232" s="20" t="s">
        <v>196</v>
      </c>
      <c r="B232" s="20">
        <v>937343</v>
      </c>
      <c r="C232" s="21">
        <f>VLOOKUP(B232,'[2]ESGC PORTFOLIO'!B:M,$C$2,FALSE)</f>
        <v>40.160769993360503</v>
      </c>
      <c r="D232" s="21" t="str">
        <f t="shared" si="9"/>
        <v>C</v>
      </c>
      <c r="E232" s="21">
        <f>VLOOKUP(B232,ESG!A:M,$E$2,FALSE)</f>
        <v>65.719770075216601</v>
      </c>
      <c r="F232" s="11" t="b">
        <f t="shared" si="10"/>
        <v>0</v>
      </c>
      <c r="G232" s="23" t="str">
        <f t="shared" si="11"/>
        <v>B</v>
      </c>
      <c r="H232" s="11">
        <f>VLOOKUP(B232,NI!C:P,10,FALSE)</f>
        <v>903000</v>
      </c>
      <c r="I232" s="11">
        <f>VLOOKUP(B232,EBITDA!B:O,10,FALSE)</f>
        <v>2167000</v>
      </c>
      <c r="J232" s="11">
        <f>VLOOKUP(B232,EQIT!B:O,10,FALSE)</f>
        <v>-370000</v>
      </c>
      <c r="K232" s="11">
        <f>VLOOKUP(B232,DEBT!B:O,10,FALSE)</f>
        <v>4976000</v>
      </c>
      <c r="L232" s="11">
        <f>VLOOKUP(B232,REV!B:O,10,FALSE)</f>
        <v>10773000</v>
      </c>
      <c r="M232" s="11">
        <f>VLOOKUP(B232,RoA!B:O,10,FALSE)</f>
        <v>16.75</v>
      </c>
      <c r="N232" s="11" t="str">
        <f>VLOOKUP(B232,RoE!B:O,10,FALSE)</f>
        <v>NA</v>
      </c>
      <c r="O232" s="11">
        <f>VLOOKUP(B232,ASSET!B:P,10,FALSE)</f>
        <v>7198000</v>
      </c>
      <c r="P232" s="11">
        <f>VLOOKUP(B232,MCAP!B:P,10,FALSE)</f>
        <v>17998350</v>
      </c>
      <c r="Q232" s="11">
        <f>VLOOKUP(B232,MB!B:O,10,FALSE)</f>
        <v>-47.01</v>
      </c>
    </row>
    <row r="233" spans="1:17" x14ac:dyDescent="0.3">
      <c r="A233" s="20" t="s">
        <v>201</v>
      </c>
      <c r="B233" s="20">
        <v>912402</v>
      </c>
      <c r="C233" s="21">
        <f>VLOOKUP(B233,'[2]ESGC PORTFOLIO'!B:M,$C$2,FALSE)</f>
        <v>35.982347896517197</v>
      </c>
      <c r="D233" s="21" t="str">
        <f t="shared" si="9"/>
        <v>C</v>
      </c>
      <c r="E233" s="21">
        <f>VLOOKUP(B233,ESG!A:M,$E$2,FALSE)</f>
        <v>58.388536852637102</v>
      </c>
      <c r="F233" s="11" t="b">
        <f t="shared" si="10"/>
        <v>0</v>
      </c>
      <c r="G233" s="23" t="str">
        <f t="shared" si="11"/>
        <v>B</v>
      </c>
      <c r="H233" s="11">
        <f>VLOOKUP(B233,NI!C:P,10,FALSE)</f>
        <v>1244000</v>
      </c>
      <c r="I233" s="11">
        <f>VLOOKUP(B233,EBITDA!B:O,10,FALSE)</f>
        <v>1900000</v>
      </c>
      <c r="J233" s="11">
        <f>VLOOKUP(B233,EQIT!B:O,10,FALSE)</f>
        <v>11665000</v>
      </c>
      <c r="K233" s="11">
        <f>VLOOKUP(B233,DEBT!B:O,10,FALSE)</f>
        <v>5821000</v>
      </c>
      <c r="L233" s="11">
        <f>VLOOKUP(B233,REV!B:O,10,FALSE)</f>
        <v>12049000</v>
      </c>
      <c r="M233" s="11">
        <f>VLOOKUP(B233,RoA!B:O,10,FALSE)</f>
        <v>0.62</v>
      </c>
      <c r="N233" s="11">
        <f>VLOOKUP(B233,RoE!B:O,10,FALSE)</f>
        <v>11.05</v>
      </c>
      <c r="O233" s="11">
        <f>VLOOKUP(B233,ASSET!B:P,10,FALSE)</f>
        <v>236945000</v>
      </c>
      <c r="P233" s="11">
        <f>VLOOKUP(B233,MCAP!B:P,10,FALSE)</f>
        <v>13570728</v>
      </c>
      <c r="Q233" s="11">
        <f>VLOOKUP(B233,MB!B:O,10,FALSE)</f>
        <v>0.96</v>
      </c>
    </row>
    <row r="234" spans="1:17" x14ac:dyDescent="0.3">
      <c r="A234" s="20" t="s">
        <v>203</v>
      </c>
      <c r="B234" s="20">
        <v>154423</v>
      </c>
      <c r="C234" s="21">
        <f>VLOOKUP(B234,'[2]ESGC PORTFOLIO'!B:M,$C$2,FALSE)</f>
        <v>31.946856800274102</v>
      </c>
      <c r="D234" s="21" t="str">
        <f t="shared" si="9"/>
        <v>C</v>
      </c>
      <c r="E234" s="21">
        <f>VLOOKUP(B234,ESG!A:M,$E$2,FALSE)</f>
        <v>59.131808838643302</v>
      </c>
      <c r="F234" s="11" t="b">
        <f t="shared" si="10"/>
        <v>0</v>
      </c>
      <c r="G234" s="23" t="str">
        <f t="shared" si="11"/>
        <v>B</v>
      </c>
      <c r="H234" s="11">
        <f>VLOOKUP(B234,NI!C:P,10,FALSE)</f>
        <v>2981000</v>
      </c>
      <c r="I234" s="11">
        <f>VLOOKUP(B234,EBITDA!B:O,10,FALSE)</f>
        <v>5174000</v>
      </c>
      <c r="J234" s="11">
        <f>VLOOKUP(B234,EQIT!B:O,10,FALSE)</f>
        <v>4918000</v>
      </c>
      <c r="K234" s="11">
        <f>VLOOKUP(B234,DEBT!B:O,10,FALSE)</f>
        <v>6152000</v>
      </c>
      <c r="L234" s="11">
        <f>VLOOKUP(B234,REV!B:O,10,FALSE)</f>
        <v>45358000</v>
      </c>
      <c r="M234" s="11">
        <f>VLOOKUP(B234,RoA!B:O,10,FALSE)</f>
        <v>9.5500000000000007</v>
      </c>
      <c r="N234" s="11">
        <f>VLOOKUP(B234,RoE!B:O,10,FALSE)</f>
        <v>120.27</v>
      </c>
      <c r="O234" s="11">
        <f>VLOOKUP(B234,ASSET!B:P,10,FALSE)</f>
        <v>33338000</v>
      </c>
      <c r="P234" s="11">
        <f>VLOOKUP(B234,MCAP!B:P,10,FALSE)</f>
        <v>47422540</v>
      </c>
      <c r="Q234" s="11">
        <f>VLOOKUP(B234,MB!B:O,10,FALSE)</f>
        <v>8.35</v>
      </c>
    </row>
    <row r="235" spans="1:17" x14ac:dyDescent="0.3">
      <c r="A235" s="20" t="s">
        <v>205</v>
      </c>
      <c r="B235" s="20">
        <v>905620</v>
      </c>
      <c r="C235" s="21">
        <f>VLOOKUP(B235,'[2]ESGC PORTFOLIO'!B:M,$C$2,FALSE)</f>
        <v>43.867426272128199</v>
      </c>
      <c r="D235" s="21" t="str">
        <f t="shared" si="9"/>
        <v>C</v>
      </c>
      <c r="E235" s="21">
        <f>VLOOKUP(B235,ESG!A:M,$E$2,FALSE)</f>
        <v>74.989754505040807</v>
      </c>
      <c r="F235" s="11" t="b">
        <f t="shared" si="10"/>
        <v>0</v>
      </c>
      <c r="G235" s="23" t="str">
        <f t="shared" si="11"/>
        <v>B</v>
      </c>
      <c r="H235" s="11">
        <f>VLOOKUP(B235,NI!C:P,10,FALSE)</f>
        <v>2270000</v>
      </c>
      <c r="I235" s="11">
        <f>VLOOKUP(B235,EBITDA!B:O,10,FALSE)</f>
        <v>5709000</v>
      </c>
      <c r="J235" s="11">
        <f>VLOOKUP(B235,EQIT!B:O,10,FALSE)</f>
        <v>11853000</v>
      </c>
      <c r="K235" s="11">
        <f>VLOOKUP(B235,DEBT!B:O,10,FALSE)</f>
        <v>10521000</v>
      </c>
      <c r="L235" s="11">
        <f>VLOOKUP(B235,REV!B:O,10,FALSE)</f>
        <v>53417000</v>
      </c>
      <c r="M235" s="11">
        <f>VLOOKUP(B235,RoA!B:O,10,FALSE)</f>
        <v>7.88</v>
      </c>
      <c r="N235" s="11">
        <f>VLOOKUP(B235,RoE!B:O,10,FALSE)</f>
        <v>12.8</v>
      </c>
      <c r="O235" s="11">
        <f>VLOOKUP(B235,ASSET!B:P,10,FALSE)</f>
        <v>32732000</v>
      </c>
      <c r="P235" s="11">
        <f>VLOOKUP(B235,MCAP!B:P,10,FALSE)</f>
        <v>51036500</v>
      </c>
      <c r="Q235" s="11">
        <f>VLOOKUP(B235,MB!B:O,10,FALSE)</f>
        <v>4.25</v>
      </c>
    </row>
    <row r="236" spans="1:17" x14ac:dyDescent="0.3">
      <c r="A236" s="20" t="s">
        <v>210</v>
      </c>
      <c r="B236" s="20">
        <v>904780</v>
      </c>
      <c r="C236" s="21">
        <f>VLOOKUP(B236,'[2]ESGC PORTFOLIO'!B:M,$C$2,FALSE)</f>
        <v>39.5307591938057</v>
      </c>
      <c r="D236" s="21" t="str">
        <f t="shared" si="9"/>
        <v>C</v>
      </c>
      <c r="E236" s="21">
        <f>VLOOKUP(B236,ESG!A:M,$E$2,FALSE)</f>
        <v>60.940713018483798</v>
      </c>
      <c r="F236" s="11" t="b">
        <f t="shared" si="10"/>
        <v>0</v>
      </c>
      <c r="G236" s="23" t="str">
        <f t="shared" si="11"/>
        <v>B</v>
      </c>
      <c r="H236" s="11">
        <f>VLOOKUP(B236,NI!C:P,10,FALSE)</f>
        <v>1357000</v>
      </c>
      <c r="I236" s="11">
        <f>VLOOKUP(B236,EBITDA!B:O,10,FALSE)</f>
        <v>2498000</v>
      </c>
      <c r="J236" s="11">
        <f>VLOOKUP(B236,EQIT!B:O,10,FALSE)</f>
        <v>7905000</v>
      </c>
      <c r="K236" s="11">
        <f>VLOOKUP(B236,DEBT!B:O,10,FALSE)</f>
        <v>2955000</v>
      </c>
      <c r="L236" s="11">
        <f>VLOOKUP(B236,REV!B:O,10,FALSE)</f>
        <v>12261000</v>
      </c>
      <c r="M236" s="11">
        <f>VLOOKUP(B236,RoA!B:O,10,FALSE)</f>
        <v>9.33</v>
      </c>
      <c r="N236" s="11">
        <f>VLOOKUP(B236,RoE!B:O,10,FALSE)</f>
        <v>18.79</v>
      </c>
      <c r="O236" s="11">
        <f>VLOOKUP(B236,ASSET!B:P,10,FALSE)</f>
        <v>16354000</v>
      </c>
      <c r="P236" s="11">
        <f>VLOOKUP(B236,MCAP!B:P,10,FALSE)</f>
        <v>26441286</v>
      </c>
      <c r="Q236" s="11">
        <f>VLOOKUP(B236,MB!B:O,10,FALSE)</f>
        <v>3.08</v>
      </c>
    </row>
    <row r="237" spans="1:17" x14ac:dyDescent="0.3">
      <c r="A237" s="20" t="s">
        <v>216</v>
      </c>
      <c r="B237" s="20">
        <v>134784</v>
      </c>
      <c r="C237" s="21">
        <f>VLOOKUP(B237,'[2]ESGC PORTFOLIO'!B:M,$C$2,FALSE)</f>
        <v>39.644819415983598</v>
      </c>
      <c r="D237" s="21" t="str">
        <f t="shared" si="9"/>
        <v>C</v>
      </c>
      <c r="E237" s="21">
        <f>VLOOKUP(B237,ESG!A:M,$E$2,FALSE)</f>
        <v>69.133388831967196</v>
      </c>
      <c r="F237" s="11" t="b">
        <f t="shared" si="10"/>
        <v>0</v>
      </c>
      <c r="G237" s="23" t="str">
        <f t="shared" si="11"/>
        <v>B</v>
      </c>
      <c r="H237" s="11">
        <f>VLOOKUP(B237,NI!C:P,10,FALSE)</f>
        <v>1338000</v>
      </c>
      <c r="I237" s="11">
        <f>VLOOKUP(B237,EBITDA!B:O,10,FALSE)</f>
        <v>2747000</v>
      </c>
      <c r="J237" s="11">
        <f>VLOOKUP(B237,EQIT!B:O,10,FALSE)</f>
        <v>7070000</v>
      </c>
      <c r="K237" s="11">
        <f>VLOOKUP(B237,DEBT!B:O,10,FALSE)</f>
        <v>4873000</v>
      </c>
      <c r="L237" s="11">
        <f>VLOOKUP(B237,REV!B:O,10,FALSE)</f>
        <v>122455000</v>
      </c>
      <c r="M237" s="11">
        <f>VLOOKUP(B237,RoA!B:O,10,FALSE)</f>
        <v>4.4000000000000004</v>
      </c>
      <c r="N237" s="11">
        <f>VLOOKUP(B237,RoE!B:O,10,FALSE)</f>
        <v>19.25</v>
      </c>
      <c r="O237" s="11">
        <f>VLOOKUP(B237,ASSET!B:P,10,FALSE)</f>
        <v>34786000</v>
      </c>
      <c r="P237" s="11">
        <f>VLOOKUP(B237,MCAP!B:P,10,FALSE)</f>
        <v>36637800</v>
      </c>
      <c r="Q237" s="11">
        <f>VLOOKUP(B237,MB!B:O,10,FALSE)</f>
        <v>3.52</v>
      </c>
    </row>
    <row r="238" spans="1:17" x14ac:dyDescent="0.3">
      <c r="A238" s="20" t="s">
        <v>219</v>
      </c>
      <c r="B238" s="20">
        <v>286738</v>
      </c>
      <c r="C238" s="21">
        <f>VLOOKUP(B238,'[2]ESGC PORTFOLIO'!B:M,$C$2,FALSE)</f>
        <v>34.084875240772298</v>
      </c>
      <c r="D238" s="21" t="str">
        <f t="shared" si="9"/>
        <v>C</v>
      </c>
      <c r="E238" s="21">
        <f>VLOOKUP(B238,ESG!A:M,$E$2,FALSE)</f>
        <v>67.507498825915604</v>
      </c>
      <c r="F238" s="11" t="b">
        <f t="shared" si="10"/>
        <v>0</v>
      </c>
      <c r="G238" s="23" t="str">
        <f t="shared" si="11"/>
        <v>B</v>
      </c>
      <c r="H238" s="11">
        <f>VLOOKUP(B238,NI!C:P,10,FALSE)</f>
        <v>3246000</v>
      </c>
      <c r="I238" s="11">
        <f>VLOOKUP(B238,EBITDA!B:O,10,FALSE)</f>
        <v>6048000</v>
      </c>
      <c r="J238" s="11">
        <f>VLOOKUP(B238,EQIT!B:O,10,FALSE)</f>
        <v>51039000</v>
      </c>
      <c r="K238" s="11">
        <f>VLOOKUP(B238,DEBT!B:O,10,FALSE)</f>
        <v>26217000</v>
      </c>
      <c r="L238" s="11">
        <f>VLOOKUP(B238,REV!B:O,10,FALSE)</f>
        <v>68365000</v>
      </c>
      <c r="M238" s="11">
        <f>VLOOKUP(B238,RoA!B:O,10,FALSE)</f>
        <v>0.49</v>
      </c>
      <c r="N238" s="11">
        <f>VLOOKUP(B238,RoE!B:O,10,FALSE)</f>
        <v>6.56</v>
      </c>
      <c r="O238" s="11">
        <f>VLOOKUP(B238,ASSET!B:P,10,FALSE)</f>
        <v>885296000</v>
      </c>
      <c r="P238" s="11">
        <f>VLOOKUP(B238,MCAP!B:P,10,FALSE)</f>
        <v>60499865</v>
      </c>
      <c r="Q238" s="11">
        <f>VLOOKUP(B238,MB!B:O,10,FALSE)</f>
        <v>1.02</v>
      </c>
    </row>
    <row r="239" spans="1:17" x14ac:dyDescent="0.3">
      <c r="A239" s="20" t="s">
        <v>224</v>
      </c>
      <c r="B239" s="20">
        <v>325475</v>
      </c>
      <c r="C239" s="21">
        <f>VLOOKUP(B239,'[2]ESGC PORTFOLIO'!B:M,$C$2,FALSE)</f>
        <v>37.8238694758478</v>
      </c>
      <c r="D239" s="21" t="str">
        <f t="shared" si="9"/>
        <v>C</v>
      </c>
      <c r="E239" s="21">
        <f>VLOOKUP(B239,ESG!A:M,$E$2,FALSE)</f>
        <v>58.9810722850291</v>
      </c>
      <c r="F239" s="11" t="b">
        <f t="shared" si="10"/>
        <v>0</v>
      </c>
      <c r="G239" s="23" t="str">
        <f t="shared" si="11"/>
        <v>B</v>
      </c>
      <c r="H239" s="11">
        <f>VLOOKUP(B239,NI!C:P,10,FALSE)</f>
        <v>348786</v>
      </c>
      <c r="I239" s="11">
        <f>VLOOKUP(B239,EBITDA!B:O,10,FALSE)</f>
        <v>846688</v>
      </c>
      <c r="J239" s="11">
        <f>VLOOKUP(B239,EQIT!B:O,10,FALSE)</f>
        <v>4461057</v>
      </c>
      <c r="K239" s="11">
        <f>VLOOKUP(B239,DEBT!B:O,10,FALSE)</f>
        <v>2260008</v>
      </c>
      <c r="L239" s="11">
        <f>VLOOKUP(B239,REV!B:O,10,FALSE)</f>
        <v>7348754</v>
      </c>
      <c r="M239" s="11">
        <f>VLOOKUP(B239,RoA!B:O,10,FALSE)</f>
        <v>5.63</v>
      </c>
      <c r="N239" s="11">
        <f>VLOOKUP(B239,RoE!B:O,10,FALSE)</f>
        <v>8.5299999999999994</v>
      </c>
      <c r="O239" s="11">
        <f>VLOOKUP(B239,ASSET!B:P,10,FALSE)</f>
        <v>8335155</v>
      </c>
      <c r="P239" s="11">
        <f>VLOOKUP(B239,MCAP!B:P,10,FALSE)</f>
        <v>10822945</v>
      </c>
      <c r="Q239" s="11">
        <f>VLOOKUP(B239,MB!B:O,10,FALSE)</f>
        <v>2.12</v>
      </c>
    </row>
    <row r="240" spans="1:17" x14ac:dyDescent="0.3">
      <c r="A240" s="20" t="s">
        <v>225</v>
      </c>
      <c r="B240" s="20">
        <v>905997</v>
      </c>
      <c r="C240" s="21">
        <f>VLOOKUP(B240,'[2]ESGC PORTFOLIO'!B:M,$C$2,FALSE)</f>
        <v>40.014800873128998</v>
      </c>
      <c r="D240" s="21" t="str">
        <f t="shared" si="9"/>
        <v>C</v>
      </c>
      <c r="E240" s="21">
        <f>VLOOKUP(B240,ESG!A:M,$E$2,FALSE)</f>
        <v>66.986123485388404</v>
      </c>
      <c r="F240" s="11" t="b">
        <f t="shared" si="10"/>
        <v>0</v>
      </c>
      <c r="G240" s="23" t="str">
        <f t="shared" si="11"/>
        <v>B</v>
      </c>
      <c r="H240" s="11">
        <f>VLOOKUP(B240,NI!C:P,10,FALSE)</f>
        <v>567300</v>
      </c>
      <c r="I240" s="11">
        <f>VLOOKUP(B240,EBITDA!B:O,10,FALSE)</f>
        <v>619800</v>
      </c>
      <c r="J240" s="11">
        <f>VLOOKUP(B240,EQIT!B:O,10,FALSE)</f>
        <v>8638900</v>
      </c>
      <c r="K240" s="11">
        <f>VLOOKUP(B240,DEBT!B:O,10,FALSE)</f>
        <v>3799900</v>
      </c>
      <c r="L240" s="11">
        <f>VLOOKUP(B240,REV!B:O,10,FALSE)</f>
        <v>4206100</v>
      </c>
      <c r="M240" s="11">
        <f>VLOOKUP(B240,RoA!B:O,10,FALSE)</f>
        <v>4.34</v>
      </c>
      <c r="N240" s="11">
        <f>VLOOKUP(B240,RoE!B:O,10,FALSE)</f>
        <v>6.83</v>
      </c>
      <c r="O240" s="11">
        <f>VLOOKUP(B240,ASSET!B:P,10,FALSE)</f>
        <v>15541800</v>
      </c>
      <c r="P240" s="11">
        <f>VLOOKUP(B240,MCAP!B:P,10,FALSE)</f>
        <v>10342830</v>
      </c>
      <c r="Q240" s="11">
        <f>VLOOKUP(B240,MB!B:O,10,FALSE)</f>
        <v>0.96</v>
      </c>
    </row>
    <row r="241" spans="1:17" x14ac:dyDescent="0.3">
      <c r="A241" s="20" t="s">
        <v>227</v>
      </c>
      <c r="B241" s="20">
        <v>683118</v>
      </c>
      <c r="C241" s="21">
        <f>VLOOKUP(B241,'[2]ESGC PORTFOLIO'!B:M,$C$2,FALSE)</f>
        <v>31.479843944393298</v>
      </c>
      <c r="D241" s="21" t="str">
        <f t="shared" si="9"/>
        <v>C</v>
      </c>
      <c r="E241" s="21">
        <f>VLOOKUP(B241,ESG!A:M,$E$2,FALSE)</f>
        <v>51.305552550440801</v>
      </c>
      <c r="F241" s="11" t="b">
        <f t="shared" si="10"/>
        <v>0</v>
      </c>
      <c r="G241" s="23" t="str">
        <f t="shared" si="11"/>
        <v>B</v>
      </c>
      <c r="H241" s="11">
        <f>VLOOKUP(B241,NI!C:P,10,FALSE)</f>
        <v>804500</v>
      </c>
      <c r="I241" s="11">
        <f>VLOOKUP(B241,EBITDA!B:O,10,FALSE)</f>
        <v>1346200</v>
      </c>
      <c r="J241" s="11">
        <f>VLOOKUP(B241,EQIT!B:O,10,FALSE)</f>
        <v>337000</v>
      </c>
      <c r="K241" s="11">
        <f>VLOOKUP(B241,DEBT!B:O,10,FALSE)</f>
        <v>2101800</v>
      </c>
      <c r="L241" s="11">
        <f>VLOOKUP(B241,REV!B:O,10,FALSE)</f>
        <v>2972500</v>
      </c>
      <c r="M241" s="11">
        <f>VLOOKUP(B241,RoA!B:O,10,FALSE)</f>
        <v>21.07</v>
      </c>
      <c r="N241" s="11">
        <f>VLOOKUP(B241,RoE!B:O,10,FALSE)</f>
        <v>243.31</v>
      </c>
      <c r="O241" s="11">
        <f>VLOOKUP(B241,ASSET!B:P,10,FALSE)</f>
        <v>4246400</v>
      </c>
      <c r="P241" s="11">
        <f>VLOOKUP(B241,MCAP!B:P,10,FALSE)</f>
        <v>16789492</v>
      </c>
      <c r="Q241" s="11">
        <f>VLOOKUP(B241,MB!B:O,10,FALSE)</f>
        <v>46.17</v>
      </c>
    </row>
    <row r="242" spans="1:17" x14ac:dyDescent="0.3">
      <c r="A242" s="20" t="s">
        <v>228</v>
      </c>
      <c r="B242" s="20">
        <v>327998</v>
      </c>
      <c r="C242" s="21">
        <f>VLOOKUP(B242,'[2]ESGC PORTFOLIO'!B:M,$C$2,FALSE)</f>
        <v>37.846403328465101</v>
      </c>
      <c r="D242" s="21" t="str">
        <f t="shared" si="9"/>
        <v>C</v>
      </c>
      <c r="E242" s="21">
        <f>VLOOKUP(B242,ESG!A:M,$E$2,FALSE)</f>
        <v>73.9384206920178</v>
      </c>
      <c r="F242" s="11" t="b">
        <f t="shared" si="10"/>
        <v>0</v>
      </c>
      <c r="G242" s="23" t="str">
        <f t="shared" si="11"/>
        <v>B</v>
      </c>
      <c r="H242" s="11">
        <f>VLOOKUP(B242,NI!C:P,10,FALSE)</f>
        <v>2655000</v>
      </c>
      <c r="I242" s="11">
        <f>VLOOKUP(B242,EBITDA!B:O,10,FALSE)</f>
        <v>10424000</v>
      </c>
      <c r="J242" s="11">
        <f>VLOOKUP(B242,EQIT!B:O,10,FALSE)</f>
        <v>62701000</v>
      </c>
      <c r="K242" s="11">
        <f>VLOOKUP(B242,DEBT!B:O,10,FALSE)</f>
        <v>358760000</v>
      </c>
      <c r="L242" s="11">
        <f>VLOOKUP(B242,REV!B:O,10,FALSE)</f>
        <v>36848000</v>
      </c>
      <c r="M242" s="11">
        <f>VLOOKUP(B242,RoA!B:O,10,FALSE)</f>
        <v>0.7</v>
      </c>
      <c r="N242" s="11">
        <f>VLOOKUP(B242,RoE!B:O,10,FALSE)</f>
        <v>4.3099999999999996</v>
      </c>
      <c r="O242" s="11">
        <f>VLOOKUP(B242,ASSET!B:P,10,FALSE)</f>
        <v>832702000</v>
      </c>
      <c r="P242" s="11">
        <f>VLOOKUP(B242,MCAP!B:P,10,FALSE)</f>
        <v>60991084</v>
      </c>
      <c r="Q242" s="11">
        <f>VLOOKUP(B242,MB!B:O,10,FALSE)</f>
        <v>0.88</v>
      </c>
    </row>
    <row r="243" spans="1:17" x14ac:dyDescent="0.3">
      <c r="A243" s="20" t="s">
        <v>229</v>
      </c>
      <c r="B243" s="20">
        <v>771767</v>
      </c>
      <c r="C243" s="21">
        <f>VLOOKUP(B243,'[2]ESGC PORTFOLIO'!B:M,$C$2,FALSE)</f>
        <v>39.001346044699403</v>
      </c>
      <c r="D243" s="21" t="str">
        <f t="shared" si="9"/>
        <v>C</v>
      </c>
      <c r="E243" s="21">
        <f>VLOOKUP(B243,ESG!A:M,$E$2,FALSE)</f>
        <v>63.823587611786898</v>
      </c>
      <c r="F243" s="11" t="b">
        <f t="shared" si="10"/>
        <v>0</v>
      </c>
      <c r="G243" s="23" t="str">
        <f t="shared" si="11"/>
        <v>B</v>
      </c>
      <c r="H243" s="11">
        <f>VLOOKUP(B243,NI!C:P,10,FALSE)</f>
        <v>611430</v>
      </c>
      <c r="I243" s="11">
        <f>VLOOKUP(B243,EBITDA!B:O,10,FALSE)</f>
        <v>1566633</v>
      </c>
      <c r="J243" s="11">
        <f>VLOOKUP(B243,EQIT!B:O,10,FALSE)</f>
        <v>11302300</v>
      </c>
      <c r="K243" s="11">
        <f>VLOOKUP(B243,DEBT!B:O,10,FALSE)</f>
        <v>3031900</v>
      </c>
      <c r="L243" s="11">
        <f>VLOOKUP(B243,REV!B:O,10,FALSE)</f>
        <v>8170135</v>
      </c>
      <c r="M243" s="11">
        <f>VLOOKUP(B243,RoA!B:O,10,FALSE)</f>
        <v>3.53</v>
      </c>
      <c r="N243" s="11">
        <f>VLOOKUP(B243,RoE!B:O,10,FALSE)</f>
        <v>5.25</v>
      </c>
      <c r="O243" s="11">
        <f>VLOOKUP(B243,ASSET!B:P,10,FALSE)</f>
        <v>19401800</v>
      </c>
      <c r="P243" s="11">
        <f>VLOOKUP(B243,MCAP!B:P,10,FALSE)</f>
        <v>20137301</v>
      </c>
      <c r="Q243" s="11">
        <f>VLOOKUP(B243,MB!B:O,10,FALSE)</f>
        <v>1.69</v>
      </c>
    </row>
    <row r="244" spans="1:17" x14ac:dyDescent="0.3">
      <c r="A244" s="20" t="s">
        <v>230</v>
      </c>
      <c r="B244" s="20">
        <v>904878</v>
      </c>
      <c r="C244" s="21">
        <f>VLOOKUP(B244,'[2]ESGC PORTFOLIO'!B:M,$C$2,FALSE)</f>
        <v>42.7921246274217</v>
      </c>
      <c r="D244" s="21" t="str">
        <f t="shared" si="9"/>
        <v>C</v>
      </c>
      <c r="E244" s="21">
        <f>VLOOKUP(B244,ESG!A:M,$E$2,FALSE)</f>
        <v>74.220612891207097</v>
      </c>
      <c r="F244" s="11" t="b">
        <f t="shared" si="10"/>
        <v>0</v>
      </c>
      <c r="G244" s="23" t="str">
        <f t="shared" si="11"/>
        <v>B</v>
      </c>
      <c r="H244" s="11">
        <f>VLOOKUP(B244,NI!C:P,10,FALSE)</f>
        <v>1099000</v>
      </c>
      <c r="I244" s="11">
        <f>VLOOKUP(B244,EBITDA!B:O,10,FALSE)</f>
        <v>1495000</v>
      </c>
      <c r="J244" s="11">
        <f>VLOOKUP(B244,EQIT!B:O,10,FALSE)</f>
        <v>3659000</v>
      </c>
      <c r="K244" s="11">
        <f>VLOOKUP(B244,DEBT!B:O,10,FALSE)</f>
        <v>2444000</v>
      </c>
      <c r="L244" s="11">
        <f>VLOOKUP(B244,REV!B:O,10,FALSE)</f>
        <v>8696000</v>
      </c>
      <c r="M244" s="11">
        <f>VLOOKUP(B244,RoA!B:O,10,FALSE)</f>
        <v>11.83</v>
      </c>
      <c r="N244" s="11">
        <f>VLOOKUP(B244,RoE!B:O,10,FALSE)</f>
        <v>31.74</v>
      </c>
      <c r="O244" s="11">
        <f>VLOOKUP(B244,ASSET!B:P,10,FALSE)</f>
        <v>9775000</v>
      </c>
      <c r="P244" s="11">
        <f>VLOOKUP(B244,MCAP!B:P,10,FALSE)</f>
        <v>17178750</v>
      </c>
      <c r="Q244" s="11">
        <f>VLOOKUP(B244,MB!B:O,10,FALSE)</f>
        <v>4.3899999999999997</v>
      </c>
    </row>
    <row r="245" spans="1:17" x14ac:dyDescent="0.3">
      <c r="A245" s="20" t="s">
        <v>241</v>
      </c>
      <c r="B245" s="20">
        <v>901899</v>
      </c>
      <c r="C245" s="21">
        <f>VLOOKUP(B245,'[2]ESGC PORTFOLIO'!B:M,$C$2,FALSE)</f>
        <v>39.070717378371199</v>
      </c>
      <c r="D245" s="21" t="str">
        <f t="shared" si="9"/>
        <v>C</v>
      </c>
      <c r="E245" s="21">
        <f>VLOOKUP(B245,ESG!A:M,$E$2,FALSE)</f>
        <v>74.915628305129502</v>
      </c>
      <c r="F245" s="11" t="b">
        <f t="shared" si="10"/>
        <v>0</v>
      </c>
      <c r="G245" s="23" t="str">
        <f t="shared" si="11"/>
        <v>B</v>
      </c>
      <c r="H245" s="11">
        <f>VLOOKUP(B245,NI!C:P,10,FALSE)</f>
        <v>1903000</v>
      </c>
      <c r="I245" s="11">
        <f>VLOOKUP(B245,EBITDA!B:O,10,FALSE)</f>
        <v>4382000</v>
      </c>
      <c r="J245" s="11">
        <f>VLOOKUP(B245,EQIT!B:O,10,FALSE)</f>
        <v>11289000</v>
      </c>
      <c r="K245" s="11">
        <f>VLOOKUP(B245,DEBT!B:O,10,FALSE)</f>
        <v>9448000</v>
      </c>
      <c r="L245" s="11">
        <f>VLOOKUP(B245,REV!B:O,10,FALSE)</f>
        <v>11245000</v>
      </c>
      <c r="M245" s="11">
        <f>VLOOKUP(B245,RoA!B:O,10,FALSE)</f>
        <v>7.17</v>
      </c>
      <c r="N245" s="11">
        <f>VLOOKUP(B245,RoE!B:O,10,FALSE)</f>
        <v>18.079999999999998</v>
      </c>
      <c r="O245" s="11">
        <f>VLOOKUP(B245,ASSET!B:P,10,FALSE)</f>
        <v>32483000</v>
      </c>
      <c r="P245" s="11">
        <f>VLOOKUP(B245,MCAP!B:P,10,FALSE)</f>
        <v>28673182</v>
      </c>
      <c r="Q245" s="11">
        <f>VLOOKUP(B245,MB!B:O,10,FALSE)</f>
        <v>2.15</v>
      </c>
    </row>
    <row r="246" spans="1:17" x14ac:dyDescent="0.3">
      <c r="A246" s="20" t="s">
        <v>256</v>
      </c>
      <c r="B246" s="20">
        <v>904030</v>
      </c>
      <c r="C246" s="21">
        <f>VLOOKUP(B246,'[2]ESGC PORTFOLIO'!B:M,$C$2,FALSE)</f>
        <v>36.923164066149603</v>
      </c>
      <c r="D246" s="21" t="str">
        <f t="shared" si="9"/>
        <v>C</v>
      </c>
      <c r="E246" s="21">
        <f>VLOOKUP(B246,ESG!A:M,$E$2,FALSE)</f>
        <v>73.196977482948697</v>
      </c>
      <c r="F246" s="11" t="b">
        <f t="shared" si="10"/>
        <v>0</v>
      </c>
      <c r="G246" s="23" t="str">
        <f t="shared" si="11"/>
        <v>B</v>
      </c>
      <c r="H246" s="11">
        <f>VLOOKUP(B246,NI!C:P,10,FALSE)</f>
        <v>11647000</v>
      </c>
      <c r="I246" s="11">
        <f>VLOOKUP(B246,EBITDA!B:O,10,FALSE)</f>
        <v>23540000</v>
      </c>
      <c r="J246" s="11">
        <f>VLOOKUP(B246,EQIT!B:O,10,FALSE)</f>
        <v>76274000</v>
      </c>
      <c r="K246" s="11">
        <f>VLOOKUP(B246,DEBT!B:O,10,FALSE)</f>
        <v>36489000</v>
      </c>
      <c r="L246" s="11">
        <f>VLOOKUP(B246,REV!B:O,10,FALSE)</f>
        <v>51584000</v>
      </c>
      <c r="M246" s="11">
        <f>VLOOKUP(B246,RoA!B:O,10,FALSE)</f>
        <v>12.92</v>
      </c>
      <c r="N246" s="11">
        <f>VLOOKUP(B246,RoE!B:O,10,FALSE)</f>
        <v>27.94</v>
      </c>
      <c r="O246" s="11">
        <f>VLOOKUP(B246,ASSET!B:P,10,FALSE)</f>
        <v>170547000</v>
      </c>
      <c r="P246" s="11">
        <f>VLOOKUP(B246,MCAP!B:P,10,FALSE)</f>
        <v>196001370</v>
      </c>
      <c r="Q246" s="11">
        <f>VLOOKUP(B246,MB!B:O,10,FALSE)</f>
        <v>2.5099999999999998</v>
      </c>
    </row>
    <row r="247" spans="1:17" x14ac:dyDescent="0.3">
      <c r="A247" s="20" t="s">
        <v>260</v>
      </c>
      <c r="B247" s="20">
        <v>901897</v>
      </c>
      <c r="C247" s="21">
        <f>VLOOKUP(B247,'[2]ESGC PORTFOLIO'!B:M,$C$2,FALSE)</f>
        <v>40.086071121780599</v>
      </c>
      <c r="D247" s="21" t="str">
        <f t="shared" si="9"/>
        <v>C</v>
      </c>
      <c r="E247" s="21">
        <f>VLOOKUP(B247,ESG!A:M,$E$2,FALSE)</f>
        <v>65.993037765949197</v>
      </c>
      <c r="F247" s="11" t="b">
        <f t="shared" si="10"/>
        <v>0</v>
      </c>
      <c r="G247" s="23" t="str">
        <f t="shared" si="11"/>
        <v>B</v>
      </c>
      <c r="H247" s="11">
        <f>VLOOKUP(B247,NI!C:P,10,FALSE)</f>
        <v>3231000</v>
      </c>
      <c r="I247" s="11">
        <f>VLOOKUP(B247,EBITDA!B:O,10,FALSE)</f>
        <v>2160000</v>
      </c>
      <c r="J247" s="11">
        <f>VLOOKUP(B247,EQIT!B:O,10,FALSE)</f>
        <v>4932000</v>
      </c>
      <c r="K247" s="11">
        <f>VLOOKUP(B247,DEBT!B:O,10,FALSE)</f>
        <v>3406000</v>
      </c>
      <c r="L247" s="11">
        <f>VLOOKUP(B247,REV!B:O,10,FALSE)</f>
        <v>15108000</v>
      </c>
      <c r="M247" s="11">
        <f>VLOOKUP(B247,RoA!B:O,10,FALSE)</f>
        <v>21.96</v>
      </c>
      <c r="N247" s="11">
        <f>VLOOKUP(B247,RoE!B:O,10,FALSE)</f>
        <v>71.84</v>
      </c>
      <c r="O247" s="11">
        <f>VLOOKUP(B247,ASSET!B:P,10,FALSE)</f>
        <v>15372000</v>
      </c>
      <c r="P247" s="11">
        <f>VLOOKUP(B247,MCAP!B:P,10,FALSE)</f>
        <v>26295673</v>
      </c>
      <c r="Q247" s="11">
        <f>VLOOKUP(B247,MB!B:O,10,FALSE)</f>
        <v>4.82</v>
      </c>
    </row>
    <row r="248" spans="1:17" x14ac:dyDescent="0.3">
      <c r="A248" s="20" t="s">
        <v>261</v>
      </c>
      <c r="B248" s="20">
        <v>902107</v>
      </c>
      <c r="C248" s="21">
        <f>VLOOKUP(B248,'[2]ESGC PORTFOLIO'!B:M,$C$2,FALSE)</f>
        <v>31.546848235697102</v>
      </c>
      <c r="D248" s="21" t="str">
        <f t="shared" si="9"/>
        <v>C</v>
      </c>
      <c r="E248" s="21">
        <f>VLOOKUP(B248,ESG!A:M,$E$2,FALSE)</f>
        <v>59.674893052590797</v>
      </c>
      <c r="F248" s="11" t="b">
        <f t="shared" si="10"/>
        <v>0</v>
      </c>
      <c r="G248" s="23" t="str">
        <f t="shared" si="11"/>
        <v>B</v>
      </c>
      <c r="H248" s="11">
        <f>VLOOKUP(B248,NI!C:P,10,FALSE)</f>
        <v>1124000</v>
      </c>
      <c r="I248" s="11">
        <f>VLOOKUP(B248,EBITDA!B:O,10,FALSE)</f>
        <v>3698000</v>
      </c>
      <c r="J248" s="11">
        <f>VLOOKUP(B248,EQIT!B:O,10,FALSE)</f>
        <v>12466000</v>
      </c>
      <c r="K248" s="11">
        <f>VLOOKUP(B248,DEBT!B:O,10,FALSE)</f>
        <v>21608000</v>
      </c>
      <c r="L248" s="11">
        <f>VLOOKUP(B248,REV!B:O,10,FALSE)</f>
        <v>11919000</v>
      </c>
      <c r="M248" s="11">
        <f>VLOOKUP(B248,RoA!B:O,10,FALSE)</f>
        <v>3.96</v>
      </c>
      <c r="N248" s="11">
        <f>VLOOKUP(B248,RoE!B:O,10,FALSE)</f>
        <v>9.8000000000000007</v>
      </c>
      <c r="O248" s="11">
        <f>VLOOKUP(B248,ASSET!B:P,10,FALSE)</f>
        <v>46259000</v>
      </c>
      <c r="P248" s="11">
        <f>VLOOKUP(B248,MCAP!B:P,10,FALSE)</f>
        <v>18966359</v>
      </c>
      <c r="Q248" s="11">
        <f>VLOOKUP(B248,MB!B:O,10,FALSE)</f>
        <v>1.53</v>
      </c>
    </row>
    <row r="249" spans="1:17" x14ac:dyDescent="0.3">
      <c r="A249" s="20" t="s">
        <v>276</v>
      </c>
      <c r="B249" s="20">
        <v>683432</v>
      </c>
      <c r="C249" s="21">
        <f>VLOOKUP(B249,'[2]ESGC PORTFOLIO'!B:M,$C$2,FALSE)</f>
        <v>31.250513874614501</v>
      </c>
      <c r="D249" s="21" t="str">
        <f t="shared" si="9"/>
        <v>C</v>
      </c>
      <c r="E249" s="21">
        <f>VLOOKUP(B249,ESG!A:M,$E$2,FALSE)</f>
        <v>50.846892410883299</v>
      </c>
      <c r="F249" s="11" t="b">
        <f t="shared" si="10"/>
        <v>0</v>
      </c>
      <c r="G249" s="23" t="str">
        <f t="shared" si="11"/>
        <v>B</v>
      </c>
      <c r="H249" s="11">
        <f>VLOOKUP(B249,NI!C:P,10,FALSE)</f>
        <v>588900</v>
      </c>
      <c r="I249" s="11">
        <f>VLOOKUP(B249,EBITDA!B:O,10,FALSE)</f>
        <v>2117700</v>
      </c>
      <c r="J249" s="11">
        <f>VLOOKUP(B249,EQIT!B:O,10,FALSE)</f>
        <v>7903500</v>
      </c>
      <c r="K249" s="11">
        <f>VLOOKUP(B249,DEBT!B:O,10,FALSE)</f>
        <v>7018100</v>
      </c>
      <c r="L249" s="11">
        <f>VLOOKUP(B249,REV!B:O,10,FALSE)</f>
        <v>8417200</v>
      </c>
      <c r="M249" s="11">
        <f>VLOOKUP(B249,RoA!B:O,10,FALSE)</f>
        <v>4</v>
      </c>
      <c r="N249" s="11">
        <f>VLOOKUP(B249,RoE!B:O,10,FALSE)</f>
        <v>7.55</v>
      </c>
      <c r="O249" s="11">
        <f>VLOOKUP(B249,ASSET!B:P,10,FALSE)</f>
        <v>19949200</v>
      </c>
      <c r="P249" s="11">
        <f>VLOOKUP(B249,MCAP!B:P,10,FALSE)</f>
        <v>11965280</v>
      </c>
      <c r="Q249" s="11">
        <f>VLOOKUP(B249,MB!B:O,10,FALSE)</f>
        <v>1.57</v>
      </c>
    </row>
    <row r="250" spans="1:17" x14ac:dyDescent="0.3">
      <c r="A250" s="20" t="s">
        <v>282</v>
      </c>
      <c r="B250" s="20">
        <v>905414</v>
      </c>
      <c r="C250" s="21">
        <f>VLOOKUP(B250,'[2]ESGC PORTFOLIO'!B:M,$C$2,FALSE)</f>
        <v>33.1667550276401</v>
      </c>
      <c r="D250" s="21" t="str">
        <f t="shared" si="9"/>
        <v>C</v>
      </c>
      <c r="E250" s="21">
        <f>VLOOKUP(B250,ESG!A:M,$E$2,FALSE)</f>
        <v>61.682347264582503</v>
      </c>
      <c r="F250" s="11" t="b">
        <f t="shared" si="10"/>
        <v>0</v>
      </c>
      <c r="G250" s="23" t="str">
        <f t="shared" si="11"/>
        <v>B</v>
      </c>
      <c r="H250" s="11">
        <f>VLOOKUP(B250,NI!C:P,10,FALSE)</f>
        <v>1376000</v>
      </c>
      <c r="I250" s="11">
        <f>VLOOKUP(B250,EBITDA!B:O,10,FALSE)</f>
        <v>1542000</v>
      </c>
      <c r="J250" s="11">
        <f>VLOOKUP(B250,EQIT!B:O,10,FALSE)</f>
        <v>1301000</v>
      </c>
      <c r="K250" s="11">
        <f>VLOOKUP(B250,DEBT!B:O,10,FALSE)</f>
        <v>799000</v>
      </c>
      <c r="L250" s="11">
        <f>VLOOKUP(B250,REV!B:O,10,FALSE)</f>
        <v>4875000</v>
      </c>
      <c r="M250" s="11">
        <f>VLOOKUP(B250,RoA!B:O,10,FALSE)</f>
        <v>21.57</v>
      </c>
      <c r="N250" s="11">
        <f>VLOOKUP(B250,RoE!B:O,10,FALSE)</f>
        <v>133.08000000000001</v>
      </c>
      <c r="O250" s="11">
        <f>VLOOKUP(B250,ASSET!B:P,10,FALSE)</f>
        <v>6061000</v>
      </c>
      <c r="P250" s="11">
        <f>VLOOKUP(B250,MCAP!B:P,10,FALSE)</f>
        <v>21192200</v>
      </c>
      <c r="Q250" s="11">
        <f>VLOOKUP(B250,MB!B:O,10,FALSE)</f>
        <v>13.89</v>
      </c>
    </row>
    <row r="251" spans="1:17" x14ac:dyDescent="0.3">
      <c r="A251" s="20" t="s">
        <v>284</v>
      </c>
      <c r="B251" s="20" t="s">
        <v>371</v>
      </c>
      <c r="C251" s="21">
        <f>VLOOKUP(B251,'[2]ESGC PORTFOLIO'!B:M,$C$2,FALSE)</f>
        <v>42.871494708994703</v>
      </c>
      <c r="D251" s="21" t="str">
        <f t="shared" si="9"/>
        <v>C</v>
      </c>
      <c r="E251" s="21">
        <f>VLOOKUP(B251,ESG!A:M,$E$2,FALSE)</f>
        <v>62.594841269841197</v>
      </c>
      <c r="F251" s="11" t="b">
        <f t="shared" si="10"/>
        <v>0</v>
      </c>
      <c r="G251" s="23" t="str">
        <f t="shared" si="11"/>
        <v>B</v>
      </c>
      <c r="H251" s="11">
        <f>VLOOKUP(B251,NI!C:P,10,FALSE)</f>
        <v>1838000</v>
      </c>
      <c r="I251" s="11">
        <f>VLOOKUP(B251,EBITDA!B:O,10,FALSE)</f>
        <v>2919000</v>
      </c>
      <c r="J251" s="11">
        <f>VLOOKUP(B251,EQIT!B:O,10,FALSE)</f>
        <v>3495000</v>
      </c>
      <c r="K251" s="11">
        <f>VLOOKUP(B251,DEBT!B:O,10,FALSE)</f>
        <v>2777000</v>
      </c>
      <c r="L251" s="11">
        <f>VLOOKUP(B251,REV!B:O,10,FALSE)</f>
        <v>14351000</v>
      </c>
      <c r="M251" s="11">
        <f>VLOOKUP(B251,RoA!B:O,10,FALSE)</f>
        <v>21.38</v>
      </c>
      <c r="N251" s="11">
        <f>VLOOKUP(B251,RoE!B:O,10,FALSE)</f>
        <v>52.57</v>
      </c>
      <c r="O251" s="11">
        <f>VLOOKUP(B251,ASSET!B:P,10,FALSE)</f>
        <v>8787000</v>
      </c>
      <c r="P251" s="11">
        <f>VLOOKUP(B251,MCAP!B:P,10,FALSE)</f>
        <v>20185984</v>
      </c>
      <c r="Q251" s="11">
        <f>VLOOKUP(B251,MB!B:O,10,FALSE)</f>
        <v>5.22</v>
      </c>
    </row>
    <row r="252" spans="1:17" x14ac:dyDescent="0.3">
      <c r="A252" s="20" t="s">
        <v>286</v>
      </c>
      <c r="B252" s="20">
        <v>902103</v>
      </c>
      <c r="C252" s="21">
        <f>VLOOKUP(B252,'[2]ESGC PORTFOLIO'!B:M,$C$2,FALSE)</f>
        <v>48.070056352458998</v>
      </c>
      <c r="D252" s="21" t="str">
        <f t="shared" si="9"/>
        <v>C</v>
      </c>
      <c r="E252" s="21">
        <f>VLOOKUP(B252,ESG!A:M,$E$2,FALSE)</f>
        <v>67.568684133489398</v>
      </c>
      <c r="F252" s="11" t="b">
        <f t="shared" si="10"/>
        <v>0</v>
      </c>
      <c r="G252" s="23" t="str">
        <f t="shared" si="11"/>
        <v>B</v>
      </c>
      <c r="H252" s="11">
        <f>VLOOKUP(B252,NI!C:P,10,FALSE)</f>
        <v>1001000</v>
      </c>
      <c r="I252" s="11">
        <f>VLOOKUP(B252,EBITDA!B:O,10,FALSE)</f>
        <v>3063000</v>
      </c>
      <c r="J252" s="11">
        <f>VLOOKUP(B252,EQIT!B:O,10,FALSE)</f>
        <v>11004000</v>
      </c>
      <c r="K252" s="11">
        <f>VLOOKUP(B252,DEBT!B:O,10,FALSE)</f>
        <v>12950000</v>
      </c>
      <c r="L252" s="11">
        <f>VLOOKUP(B252,REV!B:O,10,FALSE)</f>
        <v>10557000</v>
      </c>
      <c r="M252" s="11">
        <f>VLOOKUP(B252,RoA!B:O,10,FALSE)</f>
        <v>3.71</v>
      </c>
      <c r="N252" s="11">
        <f>VLOOKUP(B252,RoE!B:O,10,FALSE)</f>
        <v>9.41</v>
      </c>
      <c r="O252" s="11">
        <f>VLOOKUP(B252,ASSET!B:P,10,FALSE)</f>
        <v>37240000</v>
      </c>
      <c r="P252" s="11">
        <f>VLOOKUP(B252,MCAP!B:P,10,FALSE)</f>
        <v>21901440</v>
      </c>
      <c r="Q252" s="11">
        <f>VLOOKUP(B252,MB!B:O,10,FALSE)</f>
        <v>1.93</v>
      </c>
    </row>
    <row r="253" spans="1:17" x14ac:dyDescent="0.3">
      <c r="A253" s="20" t="s">
        <v>287</v>
      </c>
      <c r="B253" s="20">
        <v>905361</v>
      </c>
      <c r="C253" s="21">
        <f>VLOOKUP(B253,'[2]ESGC PORTFOLIO'!B:M,$C$2,FALSE)</f>
        <v>38.002699401008798</v>
      </c>
      <c r="D253" s="21" t="str">
        <f t="shared" si="9"/>
        <v>C</v>
      </c>
      <c r="E253" s="21">
        <f>VLOOKUP(B253,ESG!A:M,$E$2,FALSE)</f>
        <v>63.313091109709902</v>
      </c>
      <c r="F253" s="11" t="b">
        <f t="shared" si="10"/>
        <v>0</v>
      </c>
      <c r="G253" s="23" t="str">
        <f t="shared" si="11"/>
        <v>B</v>
      </c>
      <c r="H253" s="11">
        <f>VLOOKUP(B253,NI!C:P,10,FALSE)</f>
        <v>747965</v>
      </c>
      <c r="I253" s="11">
        <f>VLOOKUP(B253,EBITDA!B:O,10,FALSE)</f>
        <v>1343053</v>
      </c>
      <c r="J253" s="11">
        <f>VLOOKUP(B253,EQIT!B:O,10,FALSE)</f>
        <v>1734129</v>
      </c>
      <c r="K253" s="11">
        <f>VLOOKUP(B253,DEBT!B:O,10,FALSE)</f>
        <v>1721872</v>
      </c>
      <c r="L253" s="11">
        <f>VLOOKUP(B253,REV!B:O,10,FALSE)</f>
        <v>10185532</v>
      </c>
      <c r="M253" s="11">
        <f>VLOOKUP(B253,RoA!B:O,10,FALSE)</f>
        <v>12.57</v>
      </c>
      <c r="N253" s="11">
        <f>VLOOKUP(B253,RoE!B:O,10,FALSE)</f>
        <v>43.68</v>
      </c>
      <c r="O253" s="11">
        <f>VLOOKUP(B253,ASSET!B:P,10,FALSE)</f>
        <v>6382507</v>
      </c>
      <c r="P253" s="11">
        <f>VLOOKUP(B253,MCAP!B:P,10,FALSE)</f>
        <v>18373741</v>
      </c>
      <c r="Q253" s="11">
        <f>VLOOKUP(B253,MB!B:O,10,FALSE)</f>
        <v>10.66</v>
      </c>
    </row>
    <row r="254" spans="1:17" x14ac:dyDescent="0.3">
      <c r="A254" s="20" t="s">
        <v>292</v>
      </c>
      <c r="B254" s="20">
        <v>905647</v>
      </c>
      <c r="C254" s="21">
        <f>VLOOKUP(B254,'[2]ESGC PORTFOLIO'!B:M,$C$2,FALSE)</f>
        <v>43.266122816032798</v>
      </c>
      <c r="D254" s="21" t="str">
        <f t="shared" si="9"/>
        <v>C</v>
      </c>
      <c r="E254" s="21">
        <f>VLOOKUP(B254,ESG!A:M,$E$2,FALSE)</f>
        <v>68.823912298732395</v>
      </c>
      <c r="F254" s="11" t="b">
        <f t="shared" si="10"/>
        <v>0</v>
      </c>
      <c r="G254" s="23" t="str">
        <f t="shared" si="11"/>
        <v>B</v>
      </c>
      <c r="H254" s="11">
        <f>VLOOKUP(B254,NI!C:P,10,FALSE)</f>
        <v>757000</v>
      </c>
      <c r="I254" s="11">
        <f>VLOOKUP(B254,EBITDA!B:O,10,FALSE)</f>
        <v>2183000</v>
      </c>
      <c r="J254" s="11">
        <f>VLOOKUP(B254,EQIT!B:O,10,FALSE)</f>
        <v>7336000</v>
      </c>
      <c r="K254" s="11">
        <f>VLOOKUP(B254,DEBT!B:O,10,FALSE)</f>
        <v>3110000</v>
      </c>
      <c r="L254" s="11">
        <f>VLOOKUP(B254,REV!B:O,10,FALSE)</f>
        <v>17699000</v>
      </c>
      <c r="M254" s="11">
        <f>VLOOKUP(B254,RoA!B:O,10,FALSE)</f>
        <v>4.3600000000000003</v>
      </c>
      <c r="N254" s="11">
        <f>VLOOKUP(B254,RoE!B:O,10,FALSE)</f>
        <v>10.57</v>
      </c>
      <c r="O254" s="11">
        <f>VLOOKUP(B254,ASSET!B:P,10,FALSE)</f>
        <v>19345000</v>
      </c>
      <c r="P254" s="11">
        <f>VLOOKUP(B254,MCAP!B:P,10,FALSE)</f>
        <v>13196943</v>
      </c>
      <c r="Q254" s="11">
        <f>VLOOKUP(B254,MB!B:O,10,FALSE)</f>
        <v>1.39</v>
      </c>
    </row>
    <row r="255" spans="1:17" x14ac:dyDescent="0.3">
      <c r="A255" s="20" t="s">
        <v>296</v>
      </c>
      <c r="B255" s="20">
        <v>981722</v>
      </c>
      <c r="C255" s="21">
        <f>VLOOKUP(B255,'[2]ESGC PORTFOLIO'!B:M,$C$2,FALSE)</f>
        <v>35.352061208176302</v>
      </c>
      <c r="D255" s="21" t="str">
        <f t="shared" si="9"/>
        <v>C</v>
      </c>
      <c r="E255" s="21">
        <f>VLOOKUP(B255,ESG!A:M,$E$2,FALSE)</f>
        <v>58.799360511590699</v>
      </c>
      <c r="F255" s="11" t="b">
        <f t="shared" si="10"/>
        <v>0</v>
      </c>
      <c r="G255" s="23" t="str">
        <f t="shared" si="11"/>
        <v>B</v>
      </c>
      <c r="H255" s="11">
        <f>VLOOKUP(B255,NI!C:P,10,FALSE)</f>
        <v>1006000</v>
      </c>
      <c r="I255" s="11">
        <f>VLOOKUP(B255,EBITDA!B:O,10,FALSE)</f>
        <v>1602000</v>
      </c>
      <c r="J255" s="11">
        <f>VLOOKUP(B255,EQIT!B:O,10,FALSE)</f>
        <v>9047000</v>
      </c>
      <c r="K255" s="11">
        <f>VLOOKUP(B255,DEBT!B:O,10,FALSE)</f>
        <v>2764000</v>
      </c>
      <c r="L255" s="11">
        <f>VLOOKUP(B255,REV!B:O,10,FALSE)</f>
        <v>9021000</v>
      </c>
      <c r="M255" s="11">
        <f>VLOOKUP(B255,RoA!B:O,10,FALSE)</f>
        <v>7.33</v>
      </c>
      <c r="N255" s="11">
        <f>VLOOKUP(B255,RoE!B:O,10,FALSE)</f>
        <v>11.4</v>
      </c>
      <c r="O255" s="11">
        <f>VLOOKUP(B255,ASSET!B:P,10,FALSE)</f>
        <v>15709000</v>
      </c>
      <c r="P255" s="11">
        <f>VLOOKUP(B255,MCAP!B:P,10,FALSE)</f>
        <v>28402920</v>
      </c>
      <c r="Q255" s="11">
        <f>VLOOKUP(B255,MB!B:O,10,FALSE)</f>
        <v>2.98</v>
      </c>
    </row>
    <row r="256" spans="1:17" x14ac:dyDescent="0.3">
      <c r="A256" s="20" t="s">
        <v>300</v>
      </c>
      <c r="B256" s="20">
        <v>916079</v>
      </c>
      <c r="C256" s="21">
        <f>VLOOKUP(B256,'[2]ESGC PORTFOLIO'!B:M,$C$2,FALSE)</f>
        <v>40.346695696721298</v>
      </c>
      <c r="D256" s="21" t="str">
        <f t="shared" si="9"/>
        <v>C</v>
      </c>
      <c r="E256" s="21">
        <f>VLOOKUP(B256,ESG!A:M,$E$2,FALSE)</f>
        <v>57.255891393442603</v>
      </c>
      <c r="F256" s="11" t="b">
        <f t="shared" si="10"/>
        <v>0</v>
      </c>
      <c r="G256" s="23" t="str">
        <f t="shared" si="11"/>
        <v>B</v>
      </c>
      <c r="H256" s="11">
        <f>VLOOKUP(B256,NI!C:P,10,FALSE)</f>
        <v>992427</v>
      </c>
      <c r="I256" s="11">
        <f>VLOOKUP(B256,EBITDA!B:O,10,FALSE)</f>
        <v>2184006</v>
      </c>
      <c r="J256" s="11">
        <f>VLOOKUP(B256,EQIT!B:O,10,FALSE)</f>
        <v>5191810</v>
      </c>
      <c r="K256" s="11">
        <f>VLOOKUP(B256,DEBT!B:O,10,FALSE)</f>
        <v>2888919</v>
      </c>
      <c r="L256" s="11">
        <f>VLOOKUP(B256,REV!B:O,10,FALSE)</f>
        <v>44411233</v>
      </c>
      <c r="M256" s="11">
        <f>VLOOKUP(B256,RoA!B:O,10,FALSE)</f>
        <v>8.67</v>
      </c>
      <c r="N256" s="11">
        <f>VLOOKUP(B256,RoE!B:O,10,FALSE)</f>
        <v>20.100000000000001</v>
      </c>
      <c r="O256" s="11">
        <f>VLOOKUP(B256,ASSET!B:P,10,FALSE)</f>
        <v>12663947</v>
      </c>
      <c r="P256" s="11">
        <f>VLOOKUP(B256,MCAP!B:P,10,FALSE)</f>
        <v>21158444</v>
      </c>
      <c r="Q256" s="11">
        <f>VLOOKUP(B256,MB!B:O,10,FALSE)</f>
        <v>3.61</v>
      </c>
    </row>
    <row r="257" spans="1:17" x14ac:dyDescent="0.3">
      <c r="A257" s="20" t="s">
        <v>309</v>
      </c>
      <c r="B257" s="20">
        <v>933974</v>
      </c>
      <c r="C257" s="21">
        <f>VLOOKUP(B257,'[2]ESGC PORTFOLIO'!B:M,$C$2,FALSE)</f>
        <v>36.1071828440747</v>
      </c>
      <c r="D257" s="21" t="str">
        <f t="shared" si="9"/>
        <v>C</v>
      </c>
      <c r="E257" s="21">
        <f>VLOOKUP(B257,ESG!A:M,$E$2,FALSE)</f>
        <v>58.6382067477522</v>
      </c>
      <c r="F257" s="11" t="b">
        <f t="shared" si="10"/>
        <v>0</v>
      </c>
      <c r="G257" s="23" t="str">
        <f t="shared" si="11"/>
        <v>B</v>
      </c>
      <c r="H257" s="11">
        <f>VLOOKUP(B257,NI!C:P,10,FALSE)</f>
        <v>3646000</v>
      </c>
      <c r="I257" s="11">
        <f>VLOOKUP(B257,EBITDA!B:O,10,FALSE)</f>
        <v>6173000</v>
      </c>
      <c r="J257" s="11">
        <f>VLOOKUP(B257,EQIT!B:O,10,FALSE)</f>
        <v>23474000</v>
      </c>
      <c r="K257" s="11">
        <f>VLOOKUP(B257,DEBT!B:O,10,FALSE)</f>
        <v>6346000</v>
      </c>
      <c r="L257" s="11">
        <f>VLOOKUP(B257,REV!B:O,10,FALSE)</f>
        <v>26206000</v>
      </c>
      <c r="M257" s="11">
        <f>VLOOKUP(B257,RoA!B:O,10,FALSE)</f>
        <v>3.72</v>
      </c>
      <c r="N257" s="11">
        <f>VLOOKUP(B257,RoE!B:O,10,FALSE)</f>
        <v>15.93</v>
      </c>
      <c r="O257" s="11">
        <f>VLOOKUP(B257,ASSET!B:P,10,FALSE)</f>
        <v>103509000</v>
      </c>
      <c r="P257" s="11">
        <f>VLOOKUP(B257,MCAP!B:P,10,FALSE)</f>
        <v>32005890</v>
      </c>
      <c r="Q257" s="11">
        <f>VLOOKUP(B257,MB!B:O,10,FALSE)</f>
        <v>1.37</v>
      </c>
    </row>
    <row r="258" spans="1:17" x14ac:dyDescent="0.3">
      <c r="A258" s="20" t="s">
        <v>310</v>
      </c>
      <c r="B258" s="20">
        <v>906643</v>
      </c>
      <c r="C258" s="21">
        <f>VLOOKUP(B258,'[2]ESGC PORTFOLIO'!B:M,$C$2,FALSE)</f>
        <v>33.704441430244501</v>
      </c>
      <c r="D258" s="21" t="str">
        <f t="shared" si="9"/>
        <v>C</v>
      </c>
      <c r="E258" s="21">
        <f>VLOOKUP(B258,ESG!A:M,$E$2,FALSE)</f>
        <v>65.470898364364899</v>
      </c>
      <c r="F258" s="11" t="b">
        <f t="shared" si="10"/>
        <v>0</v>
      </c>
      <c r="G258" s="23" t="str">
        <f t="shared" si="11"/>
        <v>B</v>
      </c>
      <c r="H258" s="11">
        <f>VLOOKUP(B258,NI!C:P,10,FALSE)</f>
        <v>778000</v>
      </c>
      <c r="I258" s="11">
        <f>VLOOKUP(B258,EBITDA!B:O,10,FALSE)</f>
        <v>1876000</v>
      </c>
      <c r="J258" s="11">
        <f>VLOOKUP(B258,EQIT!B:O,10,FALSE)</f>
        <v>6201000</v>
      </c>
      <c r="K258" s="11">
        <f>VLOOKUP(B258,DEBT!B:O,10,FALSE)</f>
        <v>2408000</v>
      </c>
      <c r="L258" s="11">
        <f>VLOOKUP(B258,REV!B:O,10,FALSE)</f>
        <v>34384000</v>
      </c>
      <c r="M258" s="11">
        <f>VLOOKUP(B258,RoA!B:O,10,FALSE)</f>
        <v>7.25</v>
      </c>
      <c r="N258" s="11">
        <f>VLOOKUP(B258,RoE!B:O,10,FALSE)</f>
        <v>12.74</v>
      </c>
      <c r="O258" s="11">
        <f>VLOOKUP(B258,ASSET!B:P,10,FALSE)</f>
        <v>12177000</v>
      </c>
      <c r="P258" s="11">
        <f>VLOOKUP(B258,MCAP!B:P,10,FALSE)</f>
        <v>11510240</v>
      </c>
      <c r="Q258" s="11">
        <f>VLOOKUP(B258,MB!B:O,10,FALSE)</f>
        <v>1.73</v>
      </c>
    </row>
    <row r="259" spans="1:17" x14ac:dyDescent="0.3">
      <c r="A259" s="20" t="s">
        <v>311</v>
      </c>
      <c r="B259" s="20">
        <v>951046</v>
      </c>
      <c r="C259" s="21">
        <f>VLOOKUP(B259,'[2]ESGC PORTFOLIO'!B:M,$C$2,FALSE)</f>
        <v>37.039551979890099</v>
      </c>
      <c r="D259" s="21" t="str">
        <f t="shared" si="9"/>
        <v>C</v>
      </c>
      <c r="E259" s="21">
        <f>VLOOKUP(B259,ESG!A:M,$E$2,FALSE)</f>
        <v>66.595027526659194</v>
      </c>
      <c r="F259" s="11" t="b">
        <f t="shared" si="10"/>
        <v>0</v>
      </c>
      <c r="G259" s="23" t="str">
        <f t="shared" si="11"/>
        <v>B</v>
      </c>
      <c r="H259" s="11">
        <f>VLOOKUP(B259,NI!C:P,10,FALSE)</f>
        <v>5552000</v>
      </c>
      <c r="I259" s="11">
        <f>VLOOKUP(B259,EBITDA!B:O,10,FALSE)</f>
        <v>9181000</v>
      </c>
      <c r="J259" s="11">
        <f>VLOOKUP(B259,EQIT!B:O,10,FALSE)</f>
        <v>36357000</v>
      </c>
      <c r="K259" s="11">
        <f>VLOOKUP(B259,DEBT!B:O,10,FALSE)</f>
        <v>47657000</v>
      </c>
      <c r="L259" s="11">
        <f>VLOOKUP(B259,REV!B:O,10,FALSE)</f>
        <v>21073000</v>
      </c>
      <c r="M259" s="11">
        <f>VLOOKUP(B259,RoA!B:O,10,FALSE)</f>
        <v>1.82</v>
      </c>
      <c r="N259" s="11">
        <f>VLOOKUP(B259,RoE!B:O,10,FALSE)</f>
        <v>15.73</v>
      </c>
      <c r="O259" s="11">
        <f>VLOOKUP(B259,ASSET!B:P,10,FALSE)</f>
        <v>364021000</v>
      </c>
      <c r="P259" s="11">
        <f>VLOOKUP(B259,MCAP!B:P,10,FALSE)</f>
        <v>73719838</v>
      </c>
      <c r="Q259" s="11">
        <f>VLOOKUP(B259,MB!B:O,10,FALSE)</f>
        <v>1.91</v>
      </c>
    </row>
    <row r="260" spans="1:17" x14ac:dyDescent="0.3">
      <c r="A260" s="20" t="s">
        <v>313</v>
      </c>
      <c r="B260" s="20">
        <v>905105</v>
      </c>
      <c r="C260" s="21">
        <f>VLOOKUP(B260,'[2]ESGC PORTFOLIO'!B:M,$C$2,FALSE)</f>
        <v>34.558455347699599</v>
      </c>
      <c r="D260" s="21" t="str">
        <f t="shared" ref="D260:D323" si="12">IF(C260&gt;75,"A",IF(C260&gt;50,"B",IF(C260&gt;25,"C","D")))</f>
        <v>C</v>
      </c>
      <c r="E260" s="21">
        <f>VLOOKUP(B260,ESG!A:M,$E$2,FALSE)</f>
        <v>68.310459082495996</v>
      </c>
      <c r="F260" s="11" t="b">
        <f t="shared" ref="F260:F323" si="13">C260=E260</f>
        <v>0</v>
      </c>
      <c r="G260" s="23" t="str">
        <f t="shared" ref="G260:G323" si="14">IF(E260&gt;75,"A",IF(E260&gt;50,"B",IF(E260&gt;25,"C","D")))</f>
        <v>B</v>
      </c>
      <c r="H260" s="11">
        <f>VLOOKUP(B260,NI!C:P,10,FALSE)</f>
        <v>4388000</v>
      </c>
      <c r="I260" s="11">
        <f>VLOOKUP(B260,EBITDA!B:O,10,FALSE)</f>
        <v>9351000</v>
      </c>
      <c r="J260" s="11">
        <f>VLOOKUP(B260,EQIT!B:O,10,FALSE)</f>
        <v>21225000</v>
      </c>
      <c r="K260" s="11">
        <f>VLOOKUP(B260,DEBT!B:O,10,FALSE)</f>
        <v>9577000</v>
      </c>
      <c r="L260" s="11">
        <f>VLOOKUP(B260,REV!B:O,10,FALSE)</f>
        <v>21963000</v>
      </c>
      <c r="M260" s="11">
        <f>VLOOKUP(B260,RoA!B:O,10,FALSE)</f>
        <v>9.76</v>
      </c>
      <c r="N260" s="11">
        <f>VLOOKUP(B260,RoE!B:O,10,FALSE)</f>
        <v>21.35</v>
      </c>
      <c r="O260" s="11">
        <f>VLOOKUP(B260,ASSET!B:P,10,FALSE)</f>
        <v>49731000</v>
      </c>
      <c r="P260" s="11">
        <f>VLOOKUP(B260,MCAP!B:P,10,FALSE)</f>
        <v>76608168</v>
      </c>
      <c r="Q260" s="11">
        <f>VLOOKUP(B260,MB!B:O,10,FALSE)</f>
        <v>3.49</v>
      </c>
    </row>
    <row r="261" spans="1:17" x14ac:dyDescent="0.3">
      <c r="A261" s="20" t="s">
        <v>314</v>
      </c>
      <c r="B261" s="20">
        <v>277487</v>
      </c>
      <c r="C261" s="21">
        <f>VLOOKUP(B261,'[2]ESGC PORTFOLIO'!B:M,$C$2,FALSE)</f>
        <v>40.383208364381503</v>
      </c>
      <c r="D261" s="21" t="str">
        <f t="shared" si="12"/>
        <v>C</v>
      </c>
      <c r="E261" s="21">
        <f>VLOOKUP(B261,ESG!A:M,$E$2,FALSE)</f>
        <v>67.130053092399393</v>
      </c>
      <c r="F261" s="11" t="b">
        <f t="shared" si="13"/>
        <v>0</v>
      </c>
      <c r="G261" s="23" t="str">
        <f t="shared" si="14"/>
        <v>B</v>
      </c>
      <c r="H261" s="11">
        <f>VLOOKUP(B261,NI!C:P,10,FALSE)</f>
        <v>4372000</v>
      </c>
      <c r="I261" s="11">
        <f>VLOOKUP(B261,EBITDA!B:O,10,FALSE)</f>
        <v>8917000</v>
      </c>
      <c r="J261" s="11">
        <f>VLOOKUP(B261,EQIT!B:O,10,FALSE)</f>
        <v>6474000</v>
      </c>
      <c r="K261" s="11">
        <f>VLOOKUP(B261,DEBT!B:O,10,FALSE)</f>
        <v>10872000</v>
      </c>
      <c r="L261" s="11">
        <f>VLOOKUP(B261,REV!B:O,10,FALSE)</f>
        <v>55438000</v>
      </c>
      <c r="M261" s="11">
        <f>VLOOKUP(B261,RoA!B:O,10,FALSE)</f>
        <v>12.43</v>
      </c>
      <c r="N261" s="11">
        <f>VLOOKUP(B261,RoE!B:O,10,FALSE)</f>
        <v>78.58</v>
      </c>
      <c r="O261" s="11">
        <f>VLOOKUP(B261,ASSET!B:P,10,FALSE)</f>
        <v>36102000</v>
      </c>
      <c r="P261" s="11">
        <f>VLOOKUP(B261,MCAP!B:P,10,FALSE)</f>
        <v>96988840</v>
      </c>
      <c r="Q261" s="11">
        <f>VLOOKUP(B261,MB!B:O,10,FALSE)</f>
        <v>13.25</v>
      </c>
    </row>
    <row r="262" spans="1:17" x14ac:dyDescent="0.3">
      <c r="A262" s="20" t="s">
        <v>317</v>
      </c>
      <c r="B262" s="20">
        <v>741410</v>
      </c>
      <c r="C262" s="21">
        <f>VLOOKUP(B262,'[2]ESGC PORTFOLIO'!B:M,$C$2,FALSE)</f>
        <v>36.980152869189901</v>
      </c>
      <c r="D262" s="21" t="str">
        <f t="shared" si="12"/>
        <v>C</v>
      </c>
      <c r="E262" s="21">
        <f>VLOOKUP(B262,ESG!A:M,$E$2,FALSE)</f>
        <v>60.384146797982602</v>
      </c>
      <c r="F262" s="11" t="b">
        <f t="shared" si="13"/>
        <v>0</v>
      </c>
      <c r="G262" s="23" t="str">
        <f t="shared" si="14"/>
        <v>B</v>
      </c>
      <c r="H262" s="11">
        <f>VLOOKUP(B262,NI!C:P,10,FALSE)</f>
        <v>858100</v>
      </c>
      <c r="I262" s="11">
        <f>VLOOKUP(B262,EBITDA!B:O,10,FALSE)</f>
        <v>1439400</v>
      </c>
      <c r="J262" s="11">
        <f>VLOOKUP(B262,EQIT!B:O,10,FALSE)</f>
        <v>8523400</v>
      </c>
      <c r="K262" s="11">
        <f>VLOOKUP(B262,DEBT!B:O,10,FALSE)</f>
        <v>2688500</v>
      </c>
      <c r="L262" s="11">
        <f>VLOOKUP(B262,REV!B:O,10,FALSE)</f>
        <v>10354600</v>
      </c>
      <c r="M262" s="11">
        <f>VLOOKUP(B262,RoA!B:O,10,FALSE)</f>
        <v>1.57</v>
      </c>
      <c r="N262" s="11">
        <f>VLOOKUP(B262,RoE!B:O,10,FALSE)</f>
        <v>10.55</v>
      </c>
      <c r="O262" s="11">
        <f>VLOOKUP(B262,ASSET!B:P,10,FALSE)</f>
        <v>59403600</v>
      </c>
      <c r="P262" s="11">
        <f>VLOOKUP(B262,MCAP!B:P,10,FALSE)</f>
        <v>9121411</v>
      </c>
      <c r="Q262" s="11" t="e">
        <f>VLOOKUP(B262,MB!B:O,10,FALSE)</f>
        <v>#N/A</v>
      </c>
    </row>
    <row r="263" spans="1:17" x14ac:dyDescent="0.3">
      <c r="A263" s="20" t="s">
        <v>318</v>
      </c>
      <c r="B263" s="20">
        <v>982852</v>
      </c>
      <c r="C263" s="21">
        <f>VLOOKUP(B263,'[2]ESGC PORTFOLIO'!B:M,$C$2,FALSE)</f>
        <v>40.116846394952198</v>
      </c>
      <c r="D263" s="21" t="str">
        <f t="shared" si="12"/>
        <v>C</v>
      </c>
      <c r="E263" s="21">
        <f>VLOOKUP(B263,ESG!A:M,$E$2,FALSE)</f>
        <v>72.771006222740297</v>
      </c>
      <c r="F263" s="11" t="b">
        <f t="shared" si="13"/>
        <v>0</v>
      </c>
      <c r="G263" s="23" t="str">
        <f t="shared" si="14"/>
        <v>B</v>
      </c>
      <c r="H263" s="11">
        <f>VLOOKUP(B263,NI!C:P,10,FALSE)</f>
        <v>2718000</v>
      </c>
      <c r="I263" s="11">
        <f>VLOOKUP(B263,EBITDA!B:O,10,FALSE)</f>
        <v>6067000</v>
      </c>
      <c r="J263" s="11">
        <f>VLOOKUP(B263,EQIT!B:O,10,FALSE)</f>
        <v>19460000</v>
      </c>
      <c r="K263" s="11">
        <f>VLOOKUP(B263,DEBT!B:O,10,FALSE)</f>
        <v>6564000</v>
      </c>
      <c r="L263" s="11">
        <f>VLOOKUP(B263,REV!B:O,10,FALSE)</f>
        <v>138074000</v>
      </c>
      <c r="M263" s="11">
        <f>VLOOKUP(B263,RoA!B:O,10,FALSE)</f>
        <v>6.44</v>
      </c>
      <c r="N263" s="11">
        <f>VLOOKUP(B263,RoE!B:O,10,FALSE)</f>
        <v>14.5</v>
      </c>
      <c r="O263" s="11">
        <f>VLOOKUP(B263,ASSET!B:P,10,FALSE)</f>
        <v>47260000</v>
      </c>
      <c r="P263" s="11">
        <f>VLOOKUP(B263,MCAP!B:P,10,FALSE)</f>
        <v>26992701</v>
      </c>
      <c r="Q263" s="11">
        <f>VLOOKUP(B263,MB!B:O,10,FALSE)</f>
        <v>0.96</v>
      </c>
    </row>
    <row r="264" spans="1:17" x14ac:dyDescent="0.3">
      <c r="A264" s="20" t="s">
        <v>324</v>
      </c>
      <c r="B264" s="20">
        <v>543487</v>
      </c>
      <c r="C264" s="21">
        <f>VLOOKUP(B264,'[2]ESGC PORTFOLIO'!B:M,$C$2,FALSE)</f>
        <v>37.506985483042101</v>
      </c>
      <c r="D264" s="21" t="str">
        <f t="shared" si="12"/>
        <v>C</v>
      </c>
      <c r="E264" s="21">
        <f>VLOOKUP(B264,ESG!A:M,$E$2,FALSE)</f>
        <v>56.263970966084202</v>
      </c>
      <c r="F264" s="11" t="b">
        <f t="shared" si="13"/>
        <v>0</v>
      </c>
      <c r="G264" s="23" t="str">
        <f t="shared" si="14"/>
        <v>B</v>
      </c>
      <c r="H264" s="11">
        <f>VLOOKUP(B264,NI!C:P,10,FALSE)</f>
        <v>2395000</v>
      </c>
      <c r="I264" s="11">
        <f>VLOOKUP(B264,EBITDA!B:O,10,FALSE)</f>
        <v>4183000</v>
      </c>
      <c r="J264" s="11">
        <f>VLOOKUP(B264,EQIT!B:O,10,FALSE)</f>
        <v>5193000</v>
      </c>
      <c r="K264" s="11">
        <f>VLOOKUP(B264,DEBT!B:O,10,FALSE)</f>
        <v>11885000</v>
      </c>
      <c r="L264" s="11">
        <f>VLOOKUP(B264,REV!B:O,10,FALSE)</f>
        <v>13794000</v>
      </c>
      <c r="M264" s="11">
        <f>VLOOKUP(B264,RoA!B:O,10,FALSE)</f>
        <v>11.72</v>
      </c>
      <c r="N264" s="11">
        <f>VLOOKUP(B264,RoE!B:O,10,FALSE)</f>
        <v>37.89</v>
      </c>
      <c r="O264" s="11">
        <f>VLOOKUP(B264,ASSET!B:P,10,FALSE)</f>
        <v>23829000</v>
      </c>
      <c r="P264" s="11">
        <f>VLOOKUP(B264,MCAP!B:P,10,FALSE)</f>
        <v>39241862</v>
      </c>
      <c r="Q264" s="11">
        <f>VLOOKUP(B264,MB!B:O,10,FALSE)</f>
        <v>7.69</v>
      </c>
    </row>
    <row r="265" spans="1:17" x14ac:dyDescent="0.3">
      <c r="A265" s="20" t="s">
        <v>328</v>
      </c>
      <c r="B265" s="20">
        <v>904866</v>
      </c>
      <c r="C265" s="21">
        <f>VLOOKUP(B265,'[2]ESGC PORTFOLIO'!B:M,$C$2,FALSE)</f>
        <v>41.919890061976297</v>
      </c>
      <c r="D265" s="21" t="str">
        <f t="shared" si="12"/>
        <v>C</v>
      </c>
      <c r="E265" s="21">
        <f>VLOOKUP(B265,ESG!A:M,$E$2,FALSE)</f>
        <v>58.8397801239527</v>
      </c>
      <c r="F265" s="11" t="b">
        <f t="shared" si="13"/>
        <v>0</v>
      </c>
      <c r="G265" s="23" t="str">
        <f t="shared" si="14"/>
        <v>B</v>
      </c>
      <c r="H265" s="11">
        <f>VLOOKUP(B265,NI!C:P,10,FALSE)</f>
        <v>2450000</v>
      </c>
      <c r="I265" s="11">
        <f>VLOOKUP(B265,EBITDA!B:O,10,FALSE)</f>
        <v>4995000</v>
      </c>
      <c r="J265" s="11">
        <f>VLOOKUP(B265,EQIT!B:O,10,FALSE)</f>
        <v>19465000</v>
      </c>
      <c r="K265" s="11">
        <f>VLOOKUP(B265,DEBT!B:O,10,FALSE)</f>
        <v>5405000</v>
      </c>
      <c r="L265" s="11">
        <f>VLOOKUP(B265,REV!B:O,10,FALSE)</f>
        <v>72217000</v>
      </c>
      <c r="M265" s="11">
        <f>VLOOKUP(B265,RoA!B:O,10,FALSE)</f>
        <v>7.41</v>
      </c>
      <c r="N265" s="11">
        <f>VLOOKUP(B265,RoE!B:O,10,FALSE)</f>
        <v>12.99</v>
      </c>
      <c r="O265" s="11">
        <f>VLOOKUP(B265,ASSET!B:P,10,FALSE)</f>
        <v>35492000</v>
      </c>
      <c r="P265" s="11">
        <f>VLOOKUP(B265,MCAP!B:P,10,FALSE)</f>
        <v>54372450</v>
      </c>
      <c r="Q265" s="11">
        <f>VLOOKUP(B265,MB!B:O,10,FALSE)</f>
        <v>2.57</v>
      </c>
    </row>
    <row r="266" spans="1:17" x14ac:dyDescent="0.3">
      <c r="A266" s="20" t="s">
        <v>334</v>
      </c>
      <c r="B266" s="20">
        <v>906195</v>
      </c>
      <c r="C266" s="21">
        <f>VLOOKUP(B266,'[2]ESGC PORTFOLIO'!B:M,$C$2,FALSE)</f>
        <v>37.809310786129899</v>
      </c>
      <c r="D266" s="21" t="str">
        <f t="shared" si="12"/>
        <v>C</v>
      </c>
      <c r="E266" s="21">
        <f>VLOOKUP(B266,ESG!A:M,$E$2,FALSE)</f>
        <v>74.503971890731194</v>
      </c>
      <c r="F266" s="11" t="b">
        <f t="shared" si="13"/>
        <v>0</v>
      </c>
      <c r="G266" s="23" t="str">
        <f t="shared" si="14"/>
        <v>B</v>
      </c>
      <c r="H266" s="11">
        <f>VLOOKUP(B266,NI!C:P,10,FALSE)</f>
        <v>20889000</v>
      </c>
      <c r="I266" s="11">
        <f>VLOOKUP(B266,EBITDA!B:O,10,FALSE)</f>
        <v>38567000</v>
      </c>
      <c r="J266" s="11">
        <f>VLOOKUP(B266,EQIT!B:O,10,FALSE)</f>
        <v>153875000</v>
      </c>
      <c r="K266" s="11">
        <f>VLOOKUP(B266,DEBT!B:O,10,FALSE)</f>
        <v>206881000</v>
      </c>
      <c r="L266" s="11">
        <f>VLOOKUP(B266,REV!B:O,10,FALSE)</f>
        <v>88069000</v>
      </c>
      <c r="M266" s="11">
        <f>VLOOKUP(B266,RoA!B:O,10,FALSE)</f>
        <v>1.6</v>
      </c>
      <c r="N266" s="11">
        <f>VLOOKUP(B266,RoE!B:O,10,FALSE)</f>
        <v>13.99</v>
      </c>
      <c r="O266" s="11">
        <f>VLOOKUP(B266,ASSET!B:P,10,FALSE)</f>
        <v>1527015000</v>
      </c>
      <c r="P266" s="11">
        <f>VLOOKUP(B266,MCAP!B:P,10,FALSE)</f>
        <v>238675187</v>
      </c>
      <c r="Q266" s="11">
        <f>VLOOKUP(B266,MB!B:O,10,FALSE)</f>
        <v>1.48</v>
      </c>
    </row>
    <row r="267" spans="1:17" x14ac:dyDescent="0.3">
      <c r="A267" s="20" t="s">
        <v>338</v>
      </c>
      <c r="B267" s="20">
        <v>904869</v>
      </c>
      <c r="C267" s="21">
        <f>VLOOKUP(B267,'[2]ESGC PORTFOLIO'!B:M,$C$2,FALSE)</f>
        <v>36.050648766700903</v>
      </c>
      <c r="D267" s="21" t="str">
        <f t="shared" si="12"/>
        <v>C</v>
      </c>
      <c r="E267" s="21">
        <f>VLOOKUP(B267,ESG!A:M,$E$2,FALSE)</f>
        <v>65.851297533401805</v>
      </c>
      <c r="F267" s="11" t="b">
        <f t="shared" si="13"/>
        <v>0</v>
      </c>
      <c r="G267" s="23" t="str">
        <f t="shared" si="14"/>
        <v>B</v>
      </c>
      <c r="H267" s="11">
        <f>VLOOKUP(B267,NI!C:P,10,FALSE)</f>
        <v>827000</v>
      </c>
      <c r="I267" s="11">
        <f>VLOOKUP(B267,EBITDA!B:O,10,FALSE)</f>
        <v>1740000</v>
      </c>
      <c r="J267" s="11">
        <f>VLOOKUP(B267,EQIT!B:O,10,FALSE)</f>
        <v>4924000</v>
      </c>
      <c r="K267" s="11">
        <f>VLOOKUP(B267,DEBT!B:O,10,FALSE)</f>
        <v>2463000</v>
      </c>
      <c r="L267" s="11">
        <f>VLOOKUP(B267,REV!B:O,10,FALSE)</f>
        <v>18769000</v>
      </c>
      <c r="M267" s="11">
        <f>VLOOKUP(B267,RoA!B:O,10,FALSE)</f>
        <v>7.39</v>
      </c>
      <c r="N267" s="11">
        <f>VLOOKUP(B267,RoE!B:O,10,FALSE)</f>
        <v>18.010000000000002</v>
      </c>
      <c r="O267" s="11">
        <f>VLOOKUP(B267,ASSET!B:P,10,FALSE)</f>
        <v>13780000</v>
      </c>
      <c r="P267" s="11">
        <f>VLOOKUP(B267,MCAP!B:P,10,FALSE)</f>
        <v>12078220</v>
      </c>
      <c r="Q267" s="11">
        <f>VLOOKUP(B267,MB!B:O,10,FALSE)</f>
        <v>2.38</v>
      </c>
    </row>
    <row r="268" spans="1:17" x14ac:dyDescent="0.3">
      <c r="A268" s="20" t="s">
        <v>345</v>
      </c>
      <c r="B268" s="20">
        <v>878574</v>
      </c>
      <c r="C268" s="21">
        <f>VLOOKUP(B268,'[2]ESGC PORTFOLIO'!B:M,$C$2,FALSE)</f>
        <v>31.232159986296601</v>
      </c>
      <c r="D268" s="21" t="str">
        <f t="shared" si="12"/>
        <v>C</v>
      </c>
      <c r="E268" s="21">
        <f>VLOOKUP(B268,ESG!A:M,$E$2,FALSE)</f>
        <v>61.988129496402799</v>
      </c>
      <c r="F268" s="11" t="b">
        <f t="shared" si="13"/>
        <v>0</v>
      </c>
      <c r="G268" s="23" t="str">
        <f t="shared" si="14"/>
        <v>B</v>
      </c>
      <c r="H268" s="11">
        <f>VLOOKUP(B268,NI!C:P,10,FALSE)</f>
        <v>1091000</v>
      </c>
      <c r="I268" s="11">
        <f>VLOOKUP(B268,EBITDA!B:O,10,FALSE)</f>
        <v>2516000</v>
      </c>
      <c r="J268" s="11">
        <f>VLOOKUP(B268,EQIT!B:O,10,FALSE)</f>
        <v>2166000</v>
      </c>
      <c r="K268" s="11">
        <f>VLOOKUP(B268,DEBT!B:O,10,FALSE)</f>
        <v>2989000</v>
      </c>
      <c r="L268" s="11">
        <f>VLOOKUP(B268,REV!B:O,10,FALSE)</f>
        <v>13084000</v>
      </c>
      <c r="M268" s="11">
        <f>VLOOKUP(B268,RoA!B:O,10,FALSE)</f>
        <v>15.04</v>
      </c>
      <c r="N268" s="11">
        <f>VLOOKUP(B268,RoE!B:O,10,FALSE)</f>
        <v>50.51</v>
      </c>
      <c r="O268" s="11">
        <f>VLOOKUP(B268,ASSET!B:P,10,FALSE)</f>
        <v>8296000</v>
      </c>
      <c r="P268" s="11">
        <f>VLOOKUP(B268,MCAP!B:P,10,FALSE)</f>
        <v>33495230</v>
      </c>
      <c r="Q268" s="11">
        <f>VLOOKUP(B268,MB!B:O,10,FALSE)</f>
        <v>14.85</v>
      </c>
    </row>
    <row r="269" spans="1:17" x14ac:dyDescent="0.3">
      <c r="A269" s="20" t="s">
        <v>5</v>
      </c>
      <c r="B269" s="20" t="s">
        <v>351</v>
      </c>
      <c r="C269" s="21">
        <f>VLOOKUP(B269,'[2]ESGC PORTFOLIO'!B:M,$C$2,FALSE)</f>
        <v>46.424335373673202</v>
      </c>
      <c r="D269" s="21" t="str">
        <f t="shared" si="12"/>
        <v>C</v>
      </c>
      <c r="E269" s="21">
        <f>VLOOKUP(B269,ESG!A:M,$E$2,FALSE)</f>
        <v>46.424335373673202</v>
      </c>
      <c r="F269" s="11" t="b">
        <f t="shared" si="13"/>
        <v>1</v>
      </c>
      <c r="G269" s="23" t="str">
        <f t="shared" si="14"/>
        <v>C</v>
      </c>
      <c r="H269" s="11">
        <f>VLOOKUP(B269,NI!C:P,10,FALSE)</f>
        <v>390863</v>
      </c>
      <c r="I269" s="11">
        <f>VLOOKUP(B269,EBITDA!B:O,10,FALSE)</f>
        <v>870811</v>
      </c>
      <c r="J269" s="11">
        <f>VLOOKUP(B269,EQIT!B:O,10,FALSE)</f>
        <v>1516205</v>
      </c>
      <c r="K269" s="11">
        <f>VLOOKUP(B269,DEBT!B:O,10,FALSE)</f>
        <v>1053584</v>
      </c>
      <c r="L269" s="11">
        <f>VLOOKUP(B269,REV!B:O,10,FALSE)</f>
        <v>6493814</v>
      </c>
      <c r="M269" s="11">
        <f>VLOOKUP(B269,RoA!B:O,10,FALSE)</f>
        <v>8.15</v>
      </c>
      <c r="N269" s="11">
        <f>VLOOKUP(B269,RoE!B:O,10,FALSE)</f>
        <v>28.67</v>
      </c>
      <c r="O269" s="11">
        <f>VLOOKUP(B269,ASSET!B:P,10,FALSE)</f>
        <v>5564774</v>
      </c>
      <c r="P269" s="11">
        <f>VLOOKUP(B269,MCAP!B:P,10,FALSE)</f>
        <v>8061931</v>
      </c>
      <c r="Q269" s="11">
        <f>VLOOKUP(B269,MB!B:O,10,FALSE)</f>
        <v>3.87</v>
      </c>
    </row>
    <row r="270" spans="1:17" x14ac:dyDescent="0.3">
      <c r="A270" s="20" t="s">
        <v>11</v>
      </c>
      <c r="B270" s="20">
        <v>277355</v>
      </c>
      <c r="C270" s="21">
        <f>VLOOKUP(B270,'[2]ESGC PORTFOLIO'!B:M,$C$2,FALSE)</f>
        <v>27.501161573414102</v>
      </c>
      <c r="D270" s="21" t="str">
        <f t="shared" si="12"/>
        <v>C</v>
      </c>
      <c r="E270" s="21">
        <f>VLOOKUP(B270,ESG!A:M,$E$2,FALSE)</f>
        <v>35.002323146828203</v>
      </c>
      <c r="F270" s="11" t="b">
        <f t="shared" si="13"/>
        <v>0</v>
      </c>
      <c r="G270" s="23" t="str">
        <f t="shared" si="14"/>
        <v>C</v>
      </c>
      <c r="H270" s="11">
        <f>VLOOKUP(B270,NI!C:P,10,FALSE)</f>
        <v>293487</v>
      </c>
      <c r="I270" s="11">
        <f>VLOOKUP(B270,EBITDA!B:O,10,FALSE)</f>
        <v>604001</v>
      </c>
      <c r="J270" s="11">
        <f>VLOOKUP(B270,EQIT!B:O,10,FALSE)</f>
        <v>2629431</v>
      </c>
      <c r="K270" s="11">
        <f>VLOOKUP(B270,DEBT!B:O,10,FALSE)</f>
        <v>0</v>
      </c>
      <c r="L270" s="11">
        <f>VLOOKUP(B270,REV!B:O,10,FALSE)</f>
        <v>1577922</v>
      </c>
      <c r="M270" s="11">
        <f>VLOOKUP(B270,RoA!B:O,10,FALSE)</f>
        <v>10.61</v>
      </c>
      <c r="N270" s="11">
        <f>VLOOKUP(B270,RoE!B:O,10,FALSE)</f>
        <v>11.8</v>
      </c>
      <c r="O270" s="11">
        <f>VLOOKUP(B270,ASSET!B:P,10,FALSE)</f>
        <v>2955360</v>
      </c>
      <c r="P270" s="11">
        <f>VLOOKUP(B270,MCAP!B:P,10,FALSE)</f>
        <v>8425437</v>
      </c>
      <c r="Q270" s="11">
        <f>VLOOKUP(B270,MB!B:O,10,FALSE)</f>
        <v>3.57</v>
      </c>
    </row>
    <row r="271" spans="1:17" x14ac:dyDescent="0.3">
      <c r="A271" s="20" t="s">
        <v>23</v>
      </c>
      <c r="B271" s="20">
        <v>680902</v>
      </c>
      <c r="C271" s="21">
        <f>VLOOKUP(B271,'[2]ESGC PORTFOLIO'!B:M,$C$2,FALSE)</f>
        <v>44.609068891066499</v>
      </c>
      <c r="D271" s="21" t="str">
        <f t="shared" si="12"/>
        <v>C</v>
      </c>
      <c r="E271" s="21">
        <f>VLOOKUP(B271,ESG!A:M,$E$2,FALSE)</f>
        <v>44.609068891066499</v>
      </c>
      <c r="F271" s="11" t="b">
        <f t="shared" si="13"/>
        <v>1</v>
      </c>
      <c r="G271" s="23" t="str">
        <f t="shared" si="14"/>
        <v>C</v>
      </c>
      <c r="H271" s="11">
        <f>VLOOKUP(B271,NI!C:P,10,FALSE)</f>
        <v>551333</v>
      </c>
      <c r="I271" s="11">
        <f>VLOOKUP(B271,EBITDA!B:O,10,FALSE)</f>
        <v>1801673</v>
      </c>
      <c r="J271" s="11">
        <f>VLOOKUP(B271,EQIT!B:O,10,FALSE)</f>
        <v>3534165</v>
      </c>
      <c r="K271" s="11">
        <f>VLOOKUP(B271,DEBT!B:O,10,FALSE)</f>
        <v>14478278</v>
      </c>
      <c r="L271" s="11">
        <f>VLOOKUP(B271,REV!B:O,10,FALSE)</f>
        <v>3361407</v>
      </c>
      <c r="M271" s="11">
        <f>VLOOKUP(B271,RoA!B:O,10,FALSE)</f>
        <v>5.0199999999999996</v>
      </c>
      <c r="N271" s="11">
        <f>VLOOKUP(B271,RoE!B:O,10,FALSE)</f>
        <v>15.51</v>
      </c>
      <c r="O271" s="11">
        <f>VLOOKUP(B271,ASSET!B:P,10,FALSE)</f>
        <v>20010042</v>
      </c>
      <c r="P271" s="11">
        <f>VLOOKUP(B271,MCAP!B:P,10,FALSE)</f>
        <v>31518070</v>
      </c>
      <c r="Q271" s="11">
        <f>VLOOKUP(B271,MB!B:O,10,FALSE)</f>
        <v>8.26</v>
      </c>
    </row>
    <row r="272" spans="1:17" x14ac:dyDescent="0.3">
      <c r="A272" s="20" t="s">
        <v>25</v>
      </c>
      <c r="B272" s="20">
        <v>154680</v>
      </c>
      <c r="C272" s="21">
        <f>VLOOKUP(B272,'[2]ESGC PORTFOLIO'!B:M,$C$2,FALSE)</f>
        <v>29.2567932666853</v>
      </c>
      <c r="D272" s="21" t="str">
        <f t="shared" si="12"/>
        <v>C</v>
      </c>
      <c r="E272" s="21">
        <f>VLOOKUP(B272,ESG!A:M,$E$2,FALSE)</f>
        <v>33.513586533370699</v>
      </c>
      <c r="F272" s="11" t="b">
        <f t="shared" si="13"/>
        <v>0</v>
      </c>
      <c r="G272" s="23" t="str">
        <f t="shared" si="14"/>
        <v>C</v>
      </c>
      <c r="H272" s="11">
        <f>VLOOKUP(B272,NI!C:P,10,FALSE)</f>
        <v>433707</v>
      </c>
      <c r="I272" s="11">
        <f>VLOOKUP(B272,EBITDA!B:O,10,FALSE)</f>
        <v>1070299</v>
      </c>
      <c r="J272" s="11">
        <f>VLOOKUP(B272,EQIT!B:O,10,FALSE)</f>
        <v>2319745</v>
      </c>
      <c r="K272" s="11">
        <f>VLOOKUP(B272,DEBT!B:O,10,FALSE)</f>
        <v>1462981</v>
      </c>
      <c r="L272" s="11">
        <f>VLOOKUP(B272,REV!B:O,10,FALSE)</f>
        <v>87959167</v>
      </c>
      <c r="M272" s="11">
        <f>VLOOKUP(B272,RoA!B:O,10,FALSE)</f>
        <v>2.81</v>
      </c>
      <c r="N272" s="11">
        <f>VLOOKUP(B272,RoE!B:O,10,FALSE)</f>
        <v>18.170000000000002</v>
      </c>
      <c r="O272" s="11">
        <f>VLOOKUP(B272,ASSET!B:P,10,FALSE)</f>
        <v>18918638</v>
      </c>
      <c r="P272" s="11">
        <f>VLOOKUP(B272,MCAP!B:P,10,FALSE)</f>
        <v>16170893</v>
      </c>
      <c r="Q272" s="11">
        <f>VLOOKUP(B272,MB!B:O,10,FALSE)</f>
        <v>6.14</v>
      </c>
    </row>
    <row r="273" spans="1:17" x14ac:dyDescent="0.3">
      <c r="A273" s="20" t="s">
        <v>27</v>
      </c>
      <c r="B273" s="20">
        <v>546075</v>
      </c>
      <c r="C273" s="21">
        <f>VLOOKUP(B273,'[2]ESGC PORTFOLIO'!B:M,$C$2,FALSE)</f>
        <v>27.9769467213114</v>
      </c>
      <c r="D273" s="21" t="str">
        <f t="shared" si="12"/>
        <v>C</v>
      </c>
      <c r="E273" s="21">
        <f>VLOOKUP(B273,ESG!A:M,$E$2,FALSE)</f>
        <v>27.9769467213114</v>
      </c>
      <c r="F273" s="11" t="b">
        <f t="shared" si="13"/>
        <v>1</v>
      </c>
      <c r="G273" s="23" t="str">
        <f t="shared" si="14"/>
        <v>C</v>
      </c>
      <c r="H273" s="11">
        <f>VLOOKUP(B273,NI!C:P,10,FALSE)</f>
        <v>635672</v>
      </c>
      <c r="I273" s="11">
        <f>VLOOKUP(B273,EBITDA!B:O,10,FALSE)</f>
        <v>1046680</v>
      </c>
      <c r="J273" s="11">
        <f>VLOOKUP(B273,EQIT!B:O,10,FALSE)</f>
        <v>2859509</v>
      </c>
      <c r="K273" s="11">
        <f>VLOOKUP(B273,DEBT!B:O,10,FALSE)</f>
        <v>2132874</v>
      </c>
      <c r="L273" s="11">
        <f>VLOOKUP(B273,REV!B:O,10,FALSE)</f>
        <v>4614669</v>
      </c>
      <c r="M273" s="11">
        <f>VLOOKUP(B273,RoA!B:O,10,FALSE)</f>
        <v>11.89</v>
      </c>
      <c r="N273" s="11">
        <f>VLOOKUP(B273,RoE!B:O,10,FALSE)</f>
        <v>24.04</v>
      </c>
      <c r="O273" s="11">
        <f>VLOOKUP(B273,ASSET!B:P,10,FALSE)</f>
        <v>6168028</v>
      </c>
      <c r="P273" s="11">
        <f>VLOOKUP(B273,MCAP!B:P,10,FALSE)</f>
        <v>14108822</v>
      </c>
      <c r="Q273" s="11">
        <f>VLOOKUP(B273,MB!B:O,10,FALSE)</f>
        <v>4.2699999999999996</v>
      </c>
    </row>
    <row r="274" spans="1:17" x14ac:dyDescent="0.3">
      <c r="A274" s="20" t="s">
        <v>49</v>
      </c>
      <c r="B274" s="20">
        <v>992305</v>
      </c>
      <c r="C274" s="21">
        <f>VLOOKUP(B274,'[2]ESGC PORTFOLIO'!B:M,$C$2,FALSE)</f>
        <v>32.0979210735061</v>
      </c>
      <c r="D274" s="21" t="str">
        <f t="shared" si="12"/>
        <v>C</v>
      </c>
      <c r="E274" s="21">
        <f>VLOOKUP(B274,ESG!A:M,$E$2,FALSE)</f>
        <v>32.0979210735061</v>
      </c>
      <c r="F274" s="11" t="b">
        <f t="shared" si="13"/>
        <v>1</v>
      </c>
      <c r="G274" s="23" t="str">
        <f t="shared" si="14"/>
        <v>C</v>
      </c>
      <c r="H274" s="11">
        <f>VLOOKUP(B274,NI!C:P,10,FALSE)</f>
        <v>1562000</v>
      </c>
      <c r="I274" s="11">
        <f>VLOOKUP(B274,EBITDA!B:O,10,FALSE)</f>
        <v>4029000</v>
      </c>
      <c r="J274" s="11">
        <f>VLOOKUP(B274,EQIT!B:O,10,FALSE)</f>
        <v>20156000</v>
      </c>
      <c r="K274" s="11">
        <f>VLOOKUP(B274,DEBT!B:O,10,FALSE)</f>
        <v>27774000</v>
      </c>
      <c r="L274" s="11">
        <f>VLOOKUP(B274,REV!B:O,10,FALSE)</f>
        <v>10737000</v>
      </c>
      <c r="M274" s="11">
        <f>VLOOKUP(B274,RoA!B:O,10,FALSE)</f>
        <v>1.1200000000000001</v>
      </c>
      <c r="N274" s="11">
        <f>VLOOKUP(B274,RoE!B:O,10,FALSE)</f>
        <v>7.97</v>
      </c>
      <c r="O274" s="11">
        <f>VLOOKUP(B274,ASSET!B:P,10,FALSE)</f>
        <v>183010000</v>
      </c>
      <c r="P274" s="11">
        <f>VLOOKUP(B274,MCAP!B:P,10,FALSE)</f>
        <v>26371058</v>
      </c>
      <c r="Q274" s="11">
        <f>VLOOKUP(B274,MB!B:O,10,FALSE)</f>
        <v>1.22</v>
      </c>
    </row>
    <row r="275" spans="1:17" x14ac:dyDescent="0.3">
      <c r="A275" s="20" t="s">
        <v>56</v>
      </c>
      <c r="B275" s="20">
        <v>325824</v>
      </c>
      <c r="C275" s="21">
        <f>VLOOKUP(B275,'[2]ESGC PORTFOLIO'!B:M,$C$2,FALSE)</f>
        <v>26.4650358606557</v>
      </c>
      <c r="D275" s="21" t="str">
        <f t="shared" si="12"/>
        <v>C</v>
      </c>
      <c r="E275" s="21">
        <f>VLOOKUP(B275,ESG!A:M,$E$2,FALSE)</f>
        <v>49.0238217213114</v>
      </c>
      <c r="F275" s="11" t="b">
        <f t="shared" si="13"/>
        <v>0</v>
      </c>
      <c r="G275" s="23" t="str">
        <f t="shared" si="14"/>
        <v>C</v>
      </c>
      <c r="H275" s="11">
        <f>VLOOKUP(B275,NI!C:P,10,FALSE)</f>
        <v>-121000</v>
      </c>
      <c r="I275" s="11">
        <f>VLOOKUP(B275,EBITDA!B:O,10,FALSE)</f>
        <v>790000</v>
      </c>
      <c r="J275" s="11">
        <f>VLOOKUP(B275,EQIT!B:O,10,FALSE)</f>
        <v>6539000</v>
      </c>
      <c r="K275" s="11">
        <f>VLOOKUP(B275,DEBT!B:O,10,FALSE)</f>
        <v>4240000</v>
      </c>
      <c r="L275" s="11">
        <f>VLOOKUP(B275,REV!B:O,10,FALSE)</f>
        <v>7143000</v>
      </c>
      <c r="M275" s="11">
        <f>VLOOKUP(B275,RoA!B:O,10,FALSE)</f>
        <v>0.53</v>
      </c>
      <c r="N275" s="11">
        <f>VLOOKUP(B275,RoE!B:O,10,FALSE)</f>
        <v>-1.8</v>
      </c>
      <c r="O275" s="11">
        <f>VLOOKUP(B275,ASSET!B:P,10,FALSE)</f>
        <v>16529000</v>
      </c>
      <c r="P275" s="11">
        <f>VLOOKUP(B275,MCAP!B:P,10,FALSE)</f>
        <v>15893999</v>
      </c>
      <c r="Q275" s="11">
        <f>VLOOKUP(B275,MB!B:O,10,FALSE)</f>
        <v>2.39</v>
      </c>
    </row>
    <row r="276" spans="1:17" x14ac:dyDescent="0.3">
      <c r="A276" s="20" t="s">
        <v>59</v>
      </c>
      <c r="B276" s="20">
        <v>879628</v>
      </c>
      <c r="C276" s="21">
        <f>VLOOKUP(B276,'[2]ESGC PORTFOLIO'!B:M,$C$2,FALSE)</f>
        <v>36.908811475409799</v>
      </c>
      <c r="D276" s="21" t="str">
        <f t="shared" si="12"/>
        <v>C</v>
      </c>
      <c r="E276" s="21">
        <f>VLOOKUP(B276,ESG!A:M,$E$2,FALSE)</f>
        <v>36.908811475409799</v>
      </c>
      <c r="F276" s="11" t="b">
        <f t="shared" si="13"/>
        <v>1</v>
      </c>
      <c r="G276" s="23" t="str">
        <f t="shared" si="14"/>
        <v>C</v>
      </c>
      <c r="H276" s="11">
        <f>VLOOKUP(B276,NI!C:P,10,FALSE)</f>
        <v>415904</v>
      </c>
      <c r="I276" s="11">
        <f>VLOOKUP(B276,EBITDA!B:O,10,FALSE)</f>
        <v>741343</v>
      </c>
      <c r="J276" s="11">
        <f>VLOOKUP(B276,EQIT!B:O,10,FALSE)</f>
        <v>939724</v>
      </c>
      <c r="K276" s="11">
        <f>VLOOKUP(B276,DEBT!B:O,10,FALSE)</f>
        <v>944117</v>
      </c>
      <c r="L276" s="11">
        <f>VLOOKUP(B276,REV!B:O,10,FALSE)</f>
        <v>12752076</v>
      </c>
      <c r="M276" s="11">
        <f>VLOOKUP(B276,RoA!B:O,10,FALSE)</f>
        <v>15.09</v>
      </c>
      <c r="N276" s="11">
        <f>VLOOKUP(B276,RoE!B:O,10,FALSE)</f>
        <v>34.03</v>
      </c>
      <c r="O276" s="11">
        <f>VLOOKUP(B276,ASSET!B:P,10,FALSE)</f>
        <v>2802818</v>
      </c>
      <c r="P276" s="11">
        <f>VLOOKUP(B276,MCAP!B:P,10,FALSE)</f>
        <v>8763995</v>
      </c>
      <c r="Q276" s="11">
        <f>VLOOKUP(B276,MB!B:O,10,FALSE)</f>
        <v>10.53</v>
      </c>
    </row>
    <row r="277" spans="1:17" x14ac:dyDescent="0.3">
      <c r="A277" s="20" t="s">
        <v>60</v>
      </c>
      <c r="B277" s="20">
        <v>755148</v>
      </c>
      <c r="C277" s="21">
        <f>VLOOKUP(B277,'[2]ESGC PORTFOLIO'!B:M,$C$2,FALSE)</f>
        <v>37.1332307035727</v>
      </c>
      <c r="D277" s="21" t="str">
        <f t="shared" si="12"/>
        <v>C</v>
      </c>
      <c r="E277" s="21">
        <f>VLOOKUP(B277,ESG!A:M,$E$2,FALSE)</f>
        <v>37.1332307035727</v>
      </c>
      <c r="F277" s="11" t="b">
        <f t="shared" si="13"/>
        <v>1</v>
      </c>
      <c r="G277" s="23" t="str">
        <f t="shared" si="14"/>
        <v>C</v>
      </c>
      <c r="H277" s="11">
        <f>VLOOKUP(B277,NI!C:P,10,FALSE)</f>
        <v>164243</v>
      </c>
      <c r="I277" s="11">
        <f>VLOOKUP(B277,EBITDA!B:O,10,FALSE)</f>
        <v>294885</v>
      </c>
      <c r="J277" s="11">
        <f>VLOOKUP(B277,EQIT!B:O,10,FALSE)</f>
        <v>1156105</v>
      </c>
      <c r="K277" s="11">
        <f>VLOOKUP(B277,DEBT!B:O,10,FALSE)</f>
        <v>324826</v>
      </c>
      <c r="L277" s="11">
        <f>VLOOKUP(B277,REV!B:O,10,FALSE)</f>
        <v>1460116</v>
      </c>
      <c r="M277" s="11">
        <f>VLOOKUP(B277,RoA!B:O,10,FALSE)</f>
        <v>8.58</v>
      </c>
      <c r="N277" s="11">
        <f>VLOOKUP(B277,RoE!B:O,10,FALSE)</f>
        <v>15.86</v>
      </c>
      <c r="O277" s="11">
        <f>VLOOKUP(B277,ASSET!B:P,10,FALSE)</f>
        <v>2284048</v>
      </c>
      <c r="P277" s="11">
        <f>VLOOKUP(B277,MCAP!B:P,10,FALSE)</f>
        <v>4039625</v>
      </c>
      <c r="Q277" s="11">
        <f>VLOOKUP(B277,MB!B:O,10,FALSE)</f>
        <v>3.34</v>
      </c>
    </row>
    <row r="278" spans="1:17" x14ac:dyDescent="0.3">
      <c r="A278" s="20" t="s">
        <v>72</v>
      </c>
      <c r="B278" s="20">
        <v>755741</v>
      </c>
      <c r="C278" s="21">
        <f>VLOOKUP(B278,'[2]ESGC PORTFOLIO'!B:M,$C$2,FALSE)</f>
        <v>32.385192973440702</v>
      </c>
      <c r="D278" s="21" t="str">
        <f t="shared" si="12"/>
        <v>C</v>
      </c>
      <c r="E278" s="21">
        <f>VLOOKUP(B278,ESG!A:M,$E$2,FALSE)</f>
        <v>48.980912262671097</v>
      </c>
      <c r="F278" s="11" t="b">
        <f t="shared" si="13"/>
        <v>0</v>
      </c>
      <c r="G278" s="23" t="str">
        <f t="shared" si="14"/>
        <v>C</v>
      </c>
      <c r="H278" s="11">
        <f>VLOOKUP(B278,NI!C:P,10,FALSE)</f>
        <v>1010000</v>
      </c>
      <c r="I278" s="11">
        <f>VLOOKUP(B278,EBITDA!B:O,10,FALSE)</f>
        <v>2012000</v>
      </c>
      <c r="J278" s="11">
        <f>VLOOKUP(B278,EQIT!B:O,10,FALSE)</f>
        <v>9496000</v>
      </c>
      <c r="K278" s="11">
        <f>VLOOKUP(B278,DEBT!B:O,10,FALSE)</f>
        <v>1903000</v>
      </c>
      <c r="L278" s="11">
        <f>VLOOKUP(B278,REV!B:O,10,FALSE)</f>
        <v>5549000</v>
      </c>
      <c r="M278" s="11">
        <f>VLOOKUP(B278,RoA!B:O,10,FALSE)</f>
        <v>0.82</v>
      </c>
      <c r="N278" s="11">
        <f>VLOOKUP(B278,RoE!B:O,10,FALSE)</f>
        <v>11.1</v>
      </c>
      <c r="O278" s="11">
        <f>VLOOKUP(B278,ASSET!B:P,10,FALSE)</f>
        <v>143614000</v>
      </c>
      <c r="P278" s="11">
        <f>VLOOKUP(B278,MCAP!B:P,10,FALSE)</f>
        <v>33719041</v>
      </c>
      <c r="Q278" s="11">
        <f>VLOOKUP(B278,MB!B:O,10,FALSE)</f>
        <v>2.88</v>
      </c>
    </row>
    <row r="279" spans="1:17" x14ac:dyDescent="0.3">
      <c r="A279" s="20" t="s">
        <v>77</v>
      </c>
      <c r="B279" s="20">
        <v>951545</v>
      </c>
      <c r="C279" s="21">
        <f>VLOOKUP(B279,'[2]ESGC PORTFOLIO'!B:M,$C$2,FALSE)</f>
        <v>46.139406355710101</v>
      </c>
      <c r="D279" s="21" t="str">
        <f t="shared" si="12"/>
        <v>C</v>
      </c>
      <c r="E279" s="21">
        <f>VLOOKUP(B279,ESG!A:M,$E$2,FALSE)</f>
        <v>46.139406355710101</v>
      </c>
      <c r="F279" s="11" t="b">
        <f t="shared" si="13"/>
        <v>1</v>
      </c>
      <c r="G279" s="23" t="str">
        <f t="shared" si="14"/>
        <v>C</v>
      </c>
      <c r="H279" s="11" t="e">
        <f>VLOOKUP(B279,NI!C:P,10,FALSE)</f>
        <v>#N/A</v>
      </c>
      <c r="I279" s="11">
        <f>VLOOKUP(B279,EBITDA!B:O,10,FALSE)</f>
        <v>818000</v>
      </c>
      <c r="J279" s="11">
        <f>VLOOKUP(B279,EQIT!B:O,10,FALSE)</f>
        <v>4543000</v>
      </c>
      <c r="K279" s="11">
        <f>VLOOKUP(B279,DEBT!B:O,10,FALSE)</f>
        <v>958000</v>
      </c>
      <c r="L279" s="11">
        <f>VLOOKUP(B279,REV!B:O,10,FALSE)</f>
        <v>4531000</v>
      </c>
      <c r="M279" s="11">
        <f>VLOOKUP(B279,RoA!B:O,10,FALSE)</f>
        <v>3.23</v>
      </c>
      <c r="N279" s="11">
        <f>VLOOKUP(B279,RoE!B:O,10,FALSE)</f>
        <v>11.75</v>
      </c>
      <c r="O279" s="11">
        <f>VLOOKUP(B279,ASSET!B:P,10,FALSE)</f>
        <v>17662000</v>
      </c>
      <c r="P279" s="11">
        <f>VLOOKUP(B279,MCAP!B:P,10,FALSE)</f>
        <v>8542018</v>
      </c>
      <c r="Q279" s="11">
        <f>VLOOKUP(B279,MB!B:O,10,FALSE)</f>
        <v>1.71</v>
      </c>
    </row>
    <row r="280" spans="1:17" x14ac:dyDescent="0.3">
      <c r="A280" s="20" t="s">
        <v>83</v>
      </c>
      <c r="B280" s="20" t="s">
        <v>360</v>
      </c>
      <c r="C280" s="21">
        <f>VLOOKUP(B280,'[2]ESGC PORTFOLIO'!B:M,$C$2,FALSE)</f>
        <v>28.368967607868498</v>
      </c>
      <c r="D280" s="21" t="str">
        <f t="shared" si="12"/>
        <v>C</v>
      </c>
      <c r="E280" s="21">
        <f>VLOOKUP(B280,ESG!A:M,$E$2,FALSE)</f>
        <v>40.948461531526597</v>
      </c>
      <c r="F280" s="11" t="b">
        <f t="shared" si="13"/>
        <v>0</v>
      </c>
      <c r="G280" s="23" t="str">
        <f t="shared" si="14"/>
        <v>C</v>
      </c>
      <c r="H280" s="11">
        <f>VLOOKUP(B280,NI!C:P,10,FALSE)</f>
        <v>976800</v>
      </c>
      <c r="I280" s="11">
        <f>VLOOKUP(B280,EBITDA!B:O,10,FALSE)</f>
        <v>1920000</v>
      </c>
      <c r="J280" s="11">
        <f>VLOOKUP(B280,EQIT!B:O,10,FALSE)</f>
        <v>21154800</v>
      </c>
      <c r="K280" s="11">
        <f>VLOOKUP(B280,DEBT!B:O,10,FALSE)</f>
        <v>2857100</v>
      </c>
      <c r="L280" s="11">
        <f>VLOOKUP(B280,REV!B:O,10,FALSE)</f>
        <v>2936300</v>
      </c>
      <c r="M280" s="11">
        <f>VLOOKUP(B280,RoA!B:O,10,FALSE)</f>
        <v>2.31</v>
      </c>
      <c r="N280" s="11">
        <f>VLOOKUP(B280,RoE!B:O,10,FALSE)</f>
        <v>4.59</v>
      </c>
      <c r="O280" s="11">
        <f>VLOOKUP(B280,ASSET!B:P,10,FALSE)</f>
        <v>54277800</v>
      </c>
      <c r="P280" s="11">
        <f>VLOOKUP(B280,MCAP!B:P,10,FALSE)</f>
        <v>26194271</v>
      </c>
      <c r="Q280" s="11">
        <f>VLOOKUP(B280,MB!B:O,10,FALSE)</f>
        <v>1.18</v>
      </c>
    </row>
    <row r="281" spans="1:17" x14ac:dyDescent="0.3">
      <c r="A281" s="20" t="s">
        <v>84</v>
      </c>
      <c r="B281" s="20">
        <v>901686</v>
      </c>
      <c r="C281" s="21">
        <f>VLOOKUP(B281,'[2]ESGC PORTFOLIO'!B:M,$C$2,FALSE)</f>
        <v>49.531474820143799</v>
      </c>
      <c r="D281" s="21" t="str">
        <f t="shared" si="12"/>
        <v>C</v>
      </c>
      <c r="E281" s="21">
        <f>VLOOKUP(B281,ESG!A:M,$E$2,FALSE)</f>
        <v>49.531474820143799</v>
      </c>
      <c r="F281" s="11" t="b">
        <f t="shared" si="13"/>
        <v>1</v>
      </c>
      <c r="G281" s="23" t="str">
        <f t="shared" si="14"/>
        <v>C</v>
      </c>
      <c r="H281" s="11">
        <f>VLOOKUP(B281,NI!C:P,10,FALSE)</f>
        <v>452000</v>
      </c>
      <c r="I281" s="11">
        <f>VLOOKUP(B281,EBITDA!B:O,10,FALSE)</f>
        <v>1769000</v>
      </c>
      <c r="J281" s="11">
        <f>VLOOKUP(B281,EQIT!B:O,10,FALSE)</f>
        <v>3454000</v>
      </c>
      <c r="K281" s="11">
        <f>VLOOKUP(B281,DEBT!B:O,10,FALSE)</f>
        <v>7971000</v>
      </c>
      <c r="L281" s="11">
        <f>VLOOKUP(B281,REV!B:O,10,FALSE)</f>
        <v>6566000</v>
      </c>
      <c r="M281" s="11">
        <f>VLOOKUP(B281,RoA!B:O,10,FALSE)</f>
        <v>4.1100000000000003</v>
      </c>
      <c r="N281" s="11">
        <f>VLOOKUP(B281,RoE!B:O,10,FALSE)</f>
        <v>13.6</v>
      </c>
      <c r="O281" s="11">
        <f>VLOOKUP(B281,ASSET!B:P,10,FALSE)</f>
        <v>17416000</v>
      </c>
      <c r="P281" s="11">
        <f>VLOOKUP(B281,MCAP!B:P,10,FALSE)</f>
        <v>7123497</v>
      </c>
      <c r="Q281" s="11">
        <f>VLOOKUP(B281,MB!B:O,10,FALSE)</f>
        <v>2.06</v>
      </c>
    </row>
    <row r="282" spans="1:17" x14ac:dyDescent="0.3">
      <c r="A282" s="20" t="s">
        <v>92</v>
      </c>
      <c r="B282" s="20">
        <v>937083</v>
      </c>
      <c r="C282" s="21">
        <f>VLOOKUP(B282,'[2]ESGC PORTFOLIO'!B:M,$C$2,FALSE)</f>
        <v>44.412675962223801</v>
      </c>
      <c r="D282" s="21" t="str">
        <f t="shared" si="12"/>
        <v>C</v>
      </c>
      <c r="E282" s="21">
        <f>VLOOKUP(B282,ESG!A:M,$E$2,FALSE)</f>
        <v>44.412675962223801</v>
      </c>
      <c r="F282" s="11" t="b">
        <f t="shared" si="13"/>
        <v>1</v>
      </c>
      <c r="G282" s="23" t="str">
        <f t="shared" si="14"/>
        <v>C</v>
      </c>
      <c r="H282" s="11">
        <f>VLOOKUP(B282,NI!C:P,10,FALSE)</f>
        <v>387800</v>
      </c>
      <c r="I282" s="11">
        <f>VLOOKUP(B282,EBITDA!B:O,10,FALSE)</f>
        <v>632600</v>
      </c>
      <c r="J282" s="11">
        <f>VLOOKUP(B282,EQIT!B:O,10,FALSE)</f>
        <v>2860300</v>
      </c>
      <c r="K282" s="11">
        <f>VLOOKUP(B282,DEBT!B:O,10,FALSE)</f>
        <v>3305400</v>
      </c>
      <c r="L282" s="11">
        <f>VLOOKUP(B282,REV!B:O,10,FALSE)</f>
        <v>2796100</v>
      </c>
      <c r="M282" s="11">
        <f>VLOOKUP(B282,RoA!B:O,10,FALSE)</f>
        <v>7.32</v>
      </c>
      <c r="N282" s="11">
        <f>VLOOKUP(B282,RoE!B:O,10,FALSE)</f>
        <v>14.01</v>
      </c>
      <c r="O282" s="11">
        <f>VLOOKUP(B282,ASSET!B:P,10,FALSE)</f>
        <v>7638100</v>
      </c>
      <c r="P282" s="11">
        <f>VLOOKUP(B282,MCAP!B:P,10,FALSE)</f>
        <v>13004569</v>
      </c>
      <c r="Q282" s="11">
        <f>VLOOKUP(B282,MB!B:O,10,FALSE)</f>
        <v>2.16</v>
      </c>
    </row>
    <row r="283" spans="1:17" x14ac:dyDescent="0.3">
      <c r="A283" s="20" t="s">
        <v>93</v>
      </c>
      <c r="B283" s="20">
        <v>938928</v>
      </c>
      <c r="C283" s="21">
        <f>VLOOKUP(B283,'[2]ESGC PORTFOLIO'!B:M,$C$2,FALSE)</f>
        <v>30.962212185139101</v>
      </c>
      <c r="D283" s="21" t="str">
        <f t="shared" si="12"/>
        <v>C</v>
      </c>
      <c r="E283" s="21">
        <f>VLOOKUP(B283,ESG!A:M,$E$2,FALSE)</f>
        <v>30.962212185139101</v>
      </c>
      <c r="F283" s="11" t="b">
        <f t="shared" si="13"/>
        <v>1</v>
      </c>
      <c r="G283" s="23" t="str">
        <f t="shared" si="14"/>
        <v>C</v>
      </c>
      <c r="H283" s="11">
        <f>VLOOKUP(B283,NI!C:P,10,FALSE)</f>
        <v>296151</v>
      </c>
      <c r="I283" s="11">
        <f>VLOOKUP(B283,EBITDA!B:O,10,FALSE)</f>
        <v>446788</v>
      </c>
      <c r="J283" s="11">
        <f>VLOOKUP(B283,EQIT!B:O,10,FALSE)</f>
        <v>2404535</v>
      </c>
      <c r="K283" s="11">
        <f>VLOOKUP(B283,DEBT!B:O,10,FALSE)</f>
        <v>344657</v>
      </c>
      <c r="L283" s="11">
        <f>VLOOKUP(B283,REV!B:O,10,FALSE)</f>
        <v>1587725</v>
      </c>
      <c r="M283" s="11">
        <f>VLOOKUP(B283,RoA!B:O,10,FALSE)</f>
        <v>9.99</v>
      </c>
      <c r="N283" s="11">
        <f>VLOOKUP(B283,RoE!B:O,10,FALSE)</f>
        <v>12.88</v>
      </c>
      <c r="O283" s="11">
        <f>VLOOKUP(B283,ASSET!B:P,10,FALSE)</f>
        <v>3120982</v>
      </c>
      <c r="P283" s="11">
        <f>VLOOKUP(B283,MCAP!B:P,10,FALSE)</f>
        <v>5943701</v>
      </c>
      <c r="Q283" s="11">
        <f>VLOOKUP(B283,MB!B:O,10,FALSE)</f>
        <v>2.67</v>
      </c>
    </row>
    <row r="284" spans="1:17" x14ac:dyDescent="0.3">
      <c r="A284" s="20" t="s">
        <v>96</v>
      </c>
      <c r="B284" s="20">
        <v>687197</v>
      </c>
      <c r="C284" s="21">
        <f>VLOOKUP(B284,'[2]ESGC PORTFOLIO'!B:M,$C$2,FALSE)</f>
        <v>32.368478326582398</v>
      </c>
      <c r="D284" s="21" t="str">
        <f t="shared" si="12"/>
        <v>C</v>
      </c>
      <c r="E284" s="21">
        <f>VLOOKUP(B284,ESG!A:M,$E$2,FALSE)</f>
        <v>32.368478326582398</v>
      </c>
      <c r="F284" s="11" t="b">
        <f t="shared" si="13"/>
        <v>1</v>
      </c>
      <c r="G284" s="23" t="str">
        <f t="shared" si="14"/>
        <v>C</v>
      </c>
      <c r="H284" s="11">
        <f>VLOOKUP(B284,NI!C:P,10,FALSE)</f>
        <v>78748</v>
      </c>
      <c r="I284" s="11">
        <f>VLOOKUP(B284,EBITDA!B:O,10,FALSE)</f>
        <v>1582905</v>
      </c>
      <c r="J284" s="11">
        <f>VLOOKUP(B284,EQIT!B:O,10,FALSE)</f>
        <v>5949217</v>
      </c>
      <c r="K284" s="11">
        <f>VLOOKUP(B284,DEBT!B:O,10,FALSE)</f>
        <v>11594500</v>
      </c>
      <c r="L284" s="11">
        <f>VLOOKUP(B284,REV!B:O,10,FALSE)</f>
        <v>3022384</v>
      </c>
      <c r="M284" s="11">
        <f>VLOOKUP(B284,RoA!B:O,10,FALSE)</f>
        <v>2.3199999999999998</v>
      </c>
      <c r="N284" s="11">
        <f>VLOOKUP(B284,RoE!B:O,10,FALSE)</f>
        <v>1.77</v>
      </c>
      <c r="O284" s="11">
        <f>VLOOKUP(B284,ASSET!B:P,10,FALSE)</f>
        <v>20594908</v>
      </c>
      <c r="P284" s="11">
        <f>VLOOKUP(B284,MCAP!B:P,10,FALSE)</f>
        <v>24530761</v>
      </c>
      <c r="Q284" s="11">
        <f>VLOOKUP(B284,MB!B:O,10,FALSE)</f>
        <v>3.47</v>
      </c>
    </row>
    <row r="285" spans="1:17" x14ac:dyDescent="0.3">
      <c r="A285" s="20" t="s">
        <v>101</v>
      </c>
      <c r="B285" s="20">
        <v>912941</v>
      </c>
      <c r="C285" s="21">
        <f>VLOOKUP(B285,'[2]ESGC PORTFOLIO'!B:M,$C$2,FALSE)</f>
        <v>41.557163809602997</v>
      </c>
      <c r="D285" s="21" t="str">
        <f t="shared" si="12"/>
        <v>C</v>
      </c>
      <c r="E285" s="21">
        <f>VLOOKUP(B285,ESG!A:M,$E$2,FALSE)</f>
        <v>41.557163809602997</v>
      </c>
      <c r="F285" s="11" t="b">
        <f t="shared" si="13"/>
        <v>1</v>
      </c>
      <c r="G285" s="23" t="str">
        <f t="shared" si="14"/>
        <v>C</v>
      </c>
      <c r="H285" s="11">
        <f>VLOOKUP(B285,NI!C:P,10,FALSE)</f>
        <v>2695000</v>
      </c>
      <c r="I285" s="11">
        <f>VLOOKUP(B285,EBITDA!B:O,10,FALSE)</f>
        <v>4606900</v>
      </c>
      <c r="J285" s="11">
        <f>VLOOKUP(B285,EQIT!B:O,10,FALSE)</f>
        <v>22385300</v>
      </c>
      <c r="K285" s="11">
        <f>VLOOKUP(B285,DEBT!B:O,10,FALSE)</f>
        <v>3499000</v>
      </c>
      <c r="L285" s="11">
        <f>VLOOKUP(B285,REV!B:O,10,FALSE)</f>
        <v>19118000</v>
      </c>
      <c r="M285" s="11">
        <f>VLOOKUP(B285,RoA!B:O,10,FALSE)</f>
        <v>8.25</v>
      </c>
      <c r="N285" s="11">
        <f>VLOOKUP(B285,RoE!B:O,10,FALSE)</f>
        <v>13.02</v>
      </c>
      <c r="O285" s="11">
        <f>VLOOKUP(B285,ASSET!B:P,10,FALSE)</f>
        <v>34672200</v>
      </c>
      <c r="P285" s="11">
        <f>VLOOKUP(B285,MCAP!B:P,10,FALSE)</f>
        <v>53893320</v>
      </c>
      <c r="Q285" s="11">
        <f>VLOOKUP(B285,MB!B:O,10,FALSE)</f>
        <v>2.16</v>
      </c>
    </row>
    <row r="286" spans="1:17" x14ac:dyDescent="0.3">
      <c r="A286" s="20" t="s">
        <v>105</v>
      </c>
      <c r="B286" s="20">
        <v>510209</v>
      </c>
      <c r="C286" s="21">
        <f>VLOOKUP(B286,'[2]ESGC PORTFOLIO'!B:M,$C$2,FALSE)</f>
        <v>42.287717725409799</v>
      </c>
      <c r="D286" s="21" t="str">
        <f t="shared" si="12"/>
        <v>C</v>
      </c>
      <c r="E286" s="21">
        <f>VLOOKUP(B286,ESG!A:M,$E$2,FALSE)</f>
        <v>42.287717725409799</v>
      </c>
      <c r="F286" s="11" t="b">
        <f t="shared" si="13"/>
        <v>1</v>
      </c>
      <c r="G286" s="23" t="str">
        <f t="shared" si="14"/>
        <v>C</v>
      </c>
      <c r="H286" s="11">
        <f>VLOOKUP(B286,NI!C:P,10,FALSE)</f>
        <v>313192</v>
      </c>
      <c r="I286" s="11">
        <f>VLOOKUP(B286,EBITDA!B:O,10,FALSE)</f>
        <v>546919</v>
      </c>
      <c r="J286" s="11">
        <f>VLOOKUP(B286,EQIT!B:O,10,FALSE)</f>
        <v>2535053</v>
      </c>
      <c r="K286" s="11">
        <f>VLOOKUP(B286,DEBT!B:O,10,FALSE)</f>
        <v>1476040</v>
      </c>
      <c r="L286" s="11">
        <f>VLOOKUP(B286,REV!B:O,10,FALSE)</f>
        <v>2950770</v>
      </c>
      <c r="M286" s="11">
        <f>VLOOKUP(B286,RoA!B:O,10,FALSE)</f>
        <v>6.93</v>
      </c>
      <c r="N286" s="11">
        <f>VLOOKUP(B286,RoE!B:O,10,FALSE)</f>
        <v>13.2</v>
      </c>
      <c r="O286" s="11">
        <f>VLOOKUP(B286,ASSET!B:P,10,FALSE)</f>
        <v>5078047</v>
      </c>
      <c r="P286" s="11">
        <f>VLOOKUP(B286,MCAP!B:P,10,FALSE)</f>
        <v>6898704</v>
      </c>
      <c r="Q286" s="11">
        <f>VLOOKUP(B286,MB!B:O,10,FALSE)</f>
        <v>2.4700000000000002</v>
      </c>
    </row>
    <row r="287" spans="1:17" x14ac:dyDescent="0.3">
      <c r="A287" s="20" t="s">
        <v>107</v>
      </c>
      <c r="B287" s="20" t="s">
        <v>361</v>
      </c>
      <c r="C287" s="21">
        <f>VLOOKUP(B287,'[2]ESGC PORTFOLIO'!B:M,$C$2,FALSE)</f>
        <v>47.268178314491202</v>
      </c>
      <c r="D287" s="21" t="str">
        <f t="shared" si="12"/>
        <v>C</v>
      </c>
      <c r="E287" s="21">
        <f>VLOOKUP(B287,ESG!A:M,$E$2,FALSE)</f>
        <v>47.268178314491202</v>
      </c>
      <c r="F287" s="11" t="b">
        <f t="shared" si="13"/>
        <v>1</v>
      </c>
      <c r="G287" s="23" t="str">
        <f t="shared" si="14"/>
        <v>C</v>
      </c>
      <c r="H287" s="11">
        <f>VLOOKUP(B287,NI!C:P,10,FALSE)</f>
        <v>1075000</v>
      </c>
      <c r="I287" s="11">
        <f>VLOOKUP(B287,EBITDA!B:O,10,FALSE)</f>
        <v>2300000</v>
      </c>
      <c r="J287" s="11">
        <f>VLOOKUP(B287,EQIT!B:O,10,FALSE)</f>
        <v>6194000</v>
      </c>
      <c r="K287" s="11">
        <f>VLOOKUP(B287,DEBT!B:O,10,FALSE)</f>
        <v>6499000</v>
      </c>
      <c r="L287" s="11">
        <f>VLOOKUP(B287,REV!B:O,10,FALSE)</f>
        <v>5535000</v>
      </c>
      <c r="M287" s="11">
        <f>VLOOKUP(B287,RoA!B:O,10,FALSE)</f>
        <v>9.1300000000000008</v>
      </c>
      <c r="N287" s="11">
        <f>VLOOKUP(B287,RoE!B:O,10,FALSE)</f>
        <v>17.22</v>
      </c>
      <c r="O287" s="11">
        <f>VLOOKUP(B287,ASSET!B:P,10,FALSE)</f>
        <v>14979000</v>
      </c>
      <c r="P287" s="11">
        <f>VLOOKUP(B287,MCAP!B:P,10,FALSE)</f>
        <v>21266784</v>
      </c>
      <c r="Q287" s="11">
        <f>VLOOKUP(B287,MB!B:O,10,FALSE)</f>
        <v>3.11</v>
      </c>
    </row>
    <row r="288" spans="1:17" x14ac:dyDescent="0.3">
      <c r="A288" s="20" t="s">
        <v>109</v>
      </c>
      <c r="B288" s="20">
        <v>154259</v>
      </c>
      <c r="C288" s="21">
        <f>VLOOKUP(B288,'[2]ESGC PORTFOLIO'!B:M,$C$2,FALSE)</f>
        <v>29.307440230485401</v>
      </c>
      <c r="D288" s="21" t="str">
        <f t="shared" si="12"/>
        <v>C</v>
      </c>
      <c r="E288" s="21">
        <f>VLOOKUP(B288,ESG!A:M,$E$2,FALSE)</f>
        <v>41.401765706872403</v>
      </c>
      <c r="F288" s="11" t="b">
        <f t="shared" si="13"/>
        <v>0</v>
      </c>
      <c r="G288" s="23" t="str">
        <f t="shared" si="14"/>
        <v>C</v>
      </c>
      <c r="H288" s="11">
        <f>VLOOKUP(B288,NI!C:P,10,FALSE)</f>
        <v>596700</v>
      </c>
      <c r="I288" s="11">
        <f>VLOOKUP(B288,EBITDA!B:O,10,FALSE)</f>
        <v>1160200</v>
      </c>
      <c r="J288" s="11">
        <f>VLOOKUP(B288,EQIT!B:O,10,FALSE)</f>
        <v>1170700</v>
      </c>
      <c r="K288" s="11">
        <f>VLOOKUP(B288,DEBT!B:O,10,FALSE)</f>
        <v>769800</v>
      </c>
      <c r="L288" s="11">
        <f>VLOOKUP(B288,REV!B:O,10,FALSE)</f>
        <v>7840300</v>
      </c>
      <c r="M288" s="11">
        <f>VLOOKUP(B288,RoA!B:O,10,FALSE)</f>
        <v>22.18</v>
      </c>
      <c r="N288" s="11">
        <f>VLOOKUP(B288,RoE!B:O,10,FALSE)</f>
        <v>42.05</v>
      </c>
      <c r="O288" s="11">
        <f>VLOOKUP(B288,ASSET!B:P,10,FALSE)</f>
        <v>2747800</v>
      </c>
      <c r="P288" s="11">
        <f>VLOOKUP(B288,MCAP!B:P,10,FALSE)</f>
        <v>11742789</v>
      </c>
      <c r="Q288" s="11">
        <f>VLOOKUP(B288,MB!B:O,10,FALSE)</f>
        <v>11.05</v>
      </c>
    </row>
    <row r="289" spans="1:17" x14ac:dyDescent="0.3">
      <c r="A289" s="20" t="s">
        <v>111</v>
      </c>
      <c r="B289" s="20">
        <v>904830</v>
      </c>
      <c r="C289" s="21">
        <f>VLOOKUP(B289,'[2]ESGC PORTFOLIO'!B:M,$C$2,FALSE)</f>
        <v>48.790429150515699</v>
      </c>
      <c r="D289" s="21" t="str">
        <f t="shared" si="12"/>
        <v>C</v>
      </c>
      <c r="E289" s="21">
        <f>VLOOKUP(B289,ESG!A:M,$E$2,FALSE)</f>
        <v>48.790429150515699</v>
      </c>
      <c r="F289" s="11" t="b">
        <f t="shared" si="13"/>
        <v>1</v>
      </c>
      <c r="G289" s="23" t="str">
        <f t="shared" si="14"/>
        <v>C</v>
      </c>
      <c r="H289" s="11">
        <f>VLOOKUP(B289,NI!C:P,10,FALSE)</f>
        <v>1003129</v>
      </c>
      <c r="I289" s="11">
        <f>VLOOKUP(B289,EBITDA!B:O,10,FALSE)</f>
        <v>1783675</v>
      </c>
      <c r="J289" s="11">
        <f>VLOOKUP(B289,EQIT!B:O,10,FALSE)</f>
        <v>5377396</v>
      </c>
      <c r="K289" s="11">
        <f>VLOOKUP(B289,DEBT!B:O,10,FALSE)</f>
        <v>2832102</v>
      </c>
      <c r="L289" s="11">
        <f>VLOOKUP(B289,REV!B:O,10,FALSE)</f>
        <v>8729813</v>
      </c>
      <c r="M289" s="11">
        <f>VLOOKUP(B289,RoA!B:O,10,FALSE)</f>
        <v>10.19</v>
      </c>
      <c r="N289" s="11">
        <f>VLOOKUP(B289,RoE!B:O,10,FALSE)</f>
        <v>19.48</v>
      </c>
      <c r="O289" s="11">
        <f>VLOOKUP(B289,ASSET!B:P,10,FALSE)</f>
        <v>10838172</v>
      </c>
      <c r="P289" s="11">
        <f>VLOOKUP(B289,MCAP!B:P,10,FALSE)</f>
        <v>16402815</v>
      </c>
      <c r="Q289" s="11">
        <f>VLOOKUP(B289,MB!B:O,10,FALSE)</f>
        <v>2.88</v>
      </c>
    </row>
    <row r="290" spans="1:17" x14ac:dyDescent="0.3">
      <c r="A290" s="20" t="s">
        <v>121</v>
      </c>
      <c r="B290" s="20">
        <v>902324</v>
      </c>
      <c r="C290" s="21">
        <f>VLOOKUP(B290,'[2]ESGC PORTFOLIO'!B:M,$C$2,FALSE)</f>
        <v>30.464544847638301</v>
      </c>
      <c r="D290" s="21" t="str">
        <f t="shared" si="12"/>
        <v>C</v>
      </c>
      <c r="E290" s="21">
        <f>VLOOKUP(B290,ESG!A:M,$E$2,FALSE)</f>
        <v>44.262423028610101</v>
      </c>
      <c r="F290" s="11" t="b">
        <f t="shared" si="13"/>
        <v>0</v>
      </c>
      <c r="G290" s="23" t="str">
        <f t="shared" si="14"/>
        <v>C</v>
      </c>
      <c r="H290" s="11">
        <f>VLOOKUP(B290,NI!C:P,10,FALSE)</f>
        <v>915000</v>
      </c>
      <c r="I290" s="11">
        <f>VLOOKUP(B290,EBITDA!B:O,10,FALSE)</f>
        <v>3387000</v>
      </c>
      <c r="J290" s="11">
        <f>VLOOKUP(B290,EQIT!B:O,10,FALSE)</f>
        <v>9925000</v>
      </c>
      <c r="K290" s="11">
        <f>VLOOKUP(B290,DEBT!B:O,10,FALSE)</f>
        <v>10635000</v>
      </c>
      <c r="L290" s="11">
        <f>VLOOKUP(B290,REV!B:O,10,FALSE)</f>
        <v>12581000</v>
      </c>
      <c r="M290" s="11">
        <f>VLOOKUP(B290,RoA!B:O,10,FALSE)</f>
        <v>3.1</v>
      </c>
      <c r="N290" s="11">
        <f>VLOOKUP(B290,RoE!B:O,10,FALSE)</f>
        <v>9.4499999999999993</v>
      </c>
      <c r="O290" s="11">
        <f>VLOOKUP(B290,ASSET!B:P,10,FALSE)</f>
        <v>46646000</v>
      </c>
      <c r="P290" s="11">
        <f>VLOOKUP(B290,MCAP!B:P,10,FALSE)</f>
        <v>15085059</v>
      </c>
      <c r="Q290" s="11">
        <f>VLOOKUP(B290,MB!B:O,10,FALSE)</f>
        <v>1.51</v>
      </c>
    </row>
    <row r="291" spans="1:17" x14ac:dyDescent="0.3">
      <c r="A291" s="20" t="s">
        <v>127</v>
      </c>
      <c r="B291" s="20">
        <v>906194</v>
      </c>
      <c r="C291" s="21">
        <f>VLOOKUP(B291,'[2]ESGC PORTFOLIO'!B:M,$C$2,FALSE)</f>
        <v>25.757275382701302</v>
      </c>
      <c r="D291" s="21" t="str">
        <f t="shared" si="12"/>
        <v>C</v>
      </c>
      <c r="E291" s="21">
        <f>VLOOKUP(B291,ESG!A:M,$E$2,FALSE)</f>
        <v>39.8604154270568</v>
      </c>
      <c r="F291" s="11" t="b">
        <f t="shared" si="13"/>
        <v>0</v>
      </c>
      <c r="G291" s="23" t="str">
        <f t="shared" si="14"/>
        <v>C</v>
      </c>
      <c r="H291" s="11">
        <f>VLOOKUP(B291,NI!C:P,10,FALSE)</f>
        <v>351800</v>
      </c>
      <c r="I291" s="11">
        <f>VLOOKUP(B291,EBITDA!B:O,10,FALSE)</f>
        <v>790900</v>
      </c>
      <c r="J291" s="11">
        <f>VLOOKUP(B291,EQIT!B:O,10,FALSE)</f>
        <v>2300700</v>
      </c>
      <c r="K291" s="11">
        <f>VLOOKUP(B291,DEBT!B:O,10,FALSE)</f>
        <v>1442000</v>
      </c>
      <c r="L291" s="11">
        <f>VLOOKUP(B291,REV!B:O,10,FALSE)</f>
        <v>2303900</v>
      </c>
      <c r="M291" s="11">
        <f>VLOOKUP(B291,RoA!B:O,10,FALSE)</f>
        <v>8.77</v>
      </c>
      <c r="N291" s="11">
        <f>VLOOKUP(B291,RoE!B:O,10,FALSE)</f>
        <v>16.62</v>
      </c>
      <c r="O291" s="11">
        <f>VLOOKUP(B291,ASSET!B:P,10,FALSE)</f>
        <v>4539900</v>
      </c>
      <c r="P291" s="11">
        <f>VLOOKUP(B291,MCAP!B:P,10,FALSE)</f>
        <v>8422071</v>
      </c>
      <c r="Q291" s="11">
        <f>VLOOKUP(B291,MB!B:O,10,FALSE)</f>
        <v>3.24</v>
      </c>
    </row>
    <row r="292" spans="1:17" x14ac:dyDescent="0.3">
      <c r="A292" s="20" t="s">
        <v>130</v>
      </c>
      <c r="B292" s="20">
        <v>311759</v>
      </c>
      <c r="C292" s="21">
        <f>VLOOKUP(B292,'[2]ESGC PORTFOLIO'!B:M,$C$2,FALSE)</f>
        <v>39.3050703318929</v>
      </c>
      <c r="D292" s="21" t="str">
        <f t="shared" si="12"/>
        <v>C</v>
      </c>
      <c r="E292" s="21">
        <f>VLOOKUP(B292,ESG!A:M,$E$2,FALSE)</f>
        <v>39.3050703318929</v>
      </c>
      <c r="F292" s="11" t="b">
        <f t="shared" si="13"/>
        <v>1</v>
      </c>
      <c r="G292" s="23" t="str">
        <f t="shared" si="14"/>
        <v>C</v>
      </c>
      <c r="H292" s="11">
        <f>VLOOKUP(B292,NI!C:P,10,FALSE)</f>
        <v>1152701</v>
      </c>
      <c r="I292" s="11">
        <f>VLOOKUP(B292,EBITDA!B:O,10,FALSE)</f>
        <v>1601084</v>
      </c>
      <c r="J292" s="11">
        <f>VLOOKUP(B292,EQIT!B:O,10,FALSE)</f>
        <v>6767122</v>
      </c>
      <c r="K292" s="11">
        <f>VLOOKUP(B292,DEBT!B:O,10,FALSE)</f>
        <v>488319</v>
      </c>
      <c r="L292" s="11">
        <f>VLOOKUP(B292,REV!B:O,10,FALSE)</f>
        <v>5597844</v>
      </c>
      <c r="M292" s="11">
        <f>VLOOKUP(B292,RoA!B:O,10,FALSE)</f>
        <v>6.04</v>
      </c>
      <c r="N292" s="11">
        <f>VLOOKUP(B292,RoE!B:O,10,FALSE)</f>
        <v>17.88</v>
      </c>
      <c r="O292" s="11">
        <f>VLOOKUP(B292,ASSET!B:P,10,FALSE)</f>
        <v>19661755</v>
      </c>
      <c r="P292" s="11">
        <f>VLOOKUP(B292,MCAP!B:P,10,FALSE)</f>
        <v>7410527</v>
      </c>
      <c r="Q292" s="11">
        <f>VLOOKUP(B292,MB!B:O,10,FALSE)</f>
        <v>1.03</v>
      </c>
    </row>
    <row r="293" spans="1:17" x14ac:dyDescent="0.3">
      <c r="A293" s="20" t="s">
        <v>133</v>
      </c>
      <c r="B293" s="20">
        <v>910722</v>
      </c>
      <c r="C293" s="21">
        <f>VLOOKUP(B293,'[2]ESGC PORTFOLIO'!B:M,$C$2,FALSE)</f>
        <v>38.641759319816799</v>
      </c>
      <c r="D293" s="21" t="str">
        <f t="shared" si="12"/>
        <v>C</v>
      </c>
      <c r="E293" s="21">
        <f>VLOOKUP(B293,ESG!A:M,$E$2,FALSE)</f>
        <v>38.641759319816799</v>
      </c>
      <c r="F293" s="11" t="b">
        <f t="shared" si="13"/>
        <v>1</v>
      </c>
      <c r="G293" s="23" t="str">
        <f t="shared" si="14"/>
        <v>C</v>
      </c>
      <c r="H293" s="11">
        <f>VLOOKUP(B293,NI!C:P,10,FALSE)</f>
        <v>348526</v>
      </c>
      <c r="I293" s="11">
        <f>VLOOKUP(B293,EBITDA!B:O,10,FALSE)</f>
        <v>620667</v>
      </c>
      <c r="J293" s="11">
        <f>VLOOKUP(B293,EQIT!B:O,10,FALSE)</f>
        <v>2084783</v>
      </c>
      <c r="K293" s="11">
        <f>VLOOKUP(B293,DEBT!B:O,10,FALSE)</f>
        <v>0</v>
      </c>
      <c r="L293" s="11">
        <f>VLOOKUP(B293,REV!B:O,10,FALSE)</f>
        <v>6080257</v>
      </c>
      <c r="M293" s="11">
        <f>VLOOKUP(B293,RoA!B:O,10,FALSE)</f>
        <v>11.68</v>
      </c>
      <c r="N293" s="11">
        <f>VLOOKUP(B293,RoE!B:O,10,FALSE)</f>
        <v>16.95</v>
      </c>
      <c r="O293" s="11">
        <f>VLOOKUP(B293,ASSET!B:P,10,FALSE)</f>
        <v>3014812</v>
      </c>
      <c r="P293" s="11">
        <f>VLOOKUP(B293,MCAP!B:P,10,FALSE)</f>
        <v>8962980</v>
      </c>
      <c r="Q293" s="11">
        <f>VLOOKUP(B293,MB!B:O,10,FALSE)</f>
        <v>4.4400000000000004</v>
      </c>
    </row>
    <row r="294" spans="1:17" x14ac:dyDescent="0.3">
      <c r="A294" s="20" t="s">
        <v>138</v>
      </c>
      <c r="B294" s="20" t="s">
        <v>363</v>
      </c>
      <c r="C294" s="21">
        <f>VLOOKUP(B294,'[2]ESGC PORTFOLIO'!B:M,$C$2,FALSE)</f>
        <v>36.163757438089497</v>
      </c>
      <c r="D294" s="21" t="str">
        <f t="shared" si="12"/>
        <v>C</v>
      </c>
      <c r="E294" s="21">
        <f>VLOOKUP(B294,ESG!A:M,$E$2,FALSE)</f>
        <v>36.163757438089497</v>
      </c>
      <c r="F294" s="11" t="b">
        <f t="shared" si="13"/>
        <v>1</v>
      </c>
      <c r="G294" s="23" t="str">
        <f t="shared" si="14"/>
        <v>C</v>
      </c>
      <c r="H294" s="11">
        <f>VLOOKUP(B294,NI!C:P,10,FALSE)</f>
        <v>493100</v>
      </c>
      <c r="I294" s="11">
        <f>VLOOKUP(B294,EBITDA!B:O,10,FALSE)</f>
        <v>1638200</v>
      </c>
      <c r="J294" s="11">
        <f>VLOOKUP(B294,EQIT!B:O,10,FALSE)</f>
        <v>6580500</v>
      </c>
      <c r="K294" s="11">
        <f>VLOOKUP(B294,DEBT!B:O,10,FALSE)</f>
        <v>4468600</v>
      </c>
      <c r="L294" s="11">
        <f>VLOOKUP(B294,REV!B:O,10,FALSE)</f>
        <v>6070700</v>
      </c>
      <c r="M294" s="11">
        <f>VLOOKUP(B294,RoA!B:O,10,FALSE)</f>
        <v>4.5199999999999996</v>
      </c>
      <c r="N294" s="11">
        <f>VLOOKUP(B294,RoE!B:O,10,FALSE)</f>
        <v>7.46</v>
      </c>
      <c r="O294" s="11">
        <f>VLOOKUP(B294,ASSET!B:P,10,FALSE)</f>
        <v>13960100</v>
      </c>
      <c r="P294" s="11">
        <f>VLOOKUP(B294,MCAP!B:P,10,FALSE)</f>
        <v>15599408</v>
      </c>
      <c r="Q294" s="11">
        <f>VLOOKUP(B294,MB!B:O,10,FALSE)</f>
        <v>2.08</v>
      </c>
    </row>
    <row r="295" spans="1:17" x14ac:dyDescent="0.3">
      <c r="A295" s="20" t="s">
        <v>147</v>
      </c>
      <c r="B295" s="20">
        <v>255781</v>
      </c>
      <c r="C295" s="21">
        <f>VLOOKUP(B295,'[2]ESGC PORTFOLIO'!B:M,$C$2,FALSE)</f>
        <v>32.691912539515201</v>
      </c>
      <c r="D295" s="21" t="str">
        <f t="shared" si="12"/>
        <v>C</v>
      </c>
      <c r="E295" s="21">
        <f>VLOOKUP(B295,ESG!A:M,$E$2,FALSE)</f>
        <v>41.0248507200562</v>
      </c>
      <c r="F295" s="11" t="b">
        <f t="shared" si="13"/>
        <v>0</v>
      </c>
      <c r="G295" s="23" t="str">
        <f t="shared" si="14"/>
        <v>C</v>
      </c>
      <c r="H295" s="11">
        <f>VLOOKUP(B295,NI!C:P,10,FALSE)</f>
        <v>612412</v>
      </c>
      <c r="I295" s="11">
        <f>VLOOKUP(B295,EBITDA!B:O,10,FALSE)</f>
        <v>732362</v>
      </c>
      <c r="J295" s="11">
        <f>VLOOKUP(B295,EQIT!B:O,10,FALSE)</f>
        <v>3659706</v>
      </c>
      <c r="K295" s="11">
        <f>VLOOKUP(B295,DEBT!B:O,10,FALSE)</f>
        <v>0</v>
      </c>
      <c r="L295" s="11">
        <f>VLOOKUP(B295,REV!B:O,10,FALSE)</f>
        <v>2631851</v>
      </c>
      <c r="M295" s="11">
        <f>VLOOKUP(B295,RoA!B:O,10,FALSE)</f>
        <v>12.87</v>
      </c>
      <c r="N295" s="11">
        <f>VLOOKUP(B295,RoE!B:O,10,FALSE)</f>
        <v>17.03</v>
      </c>
      <c r="O295" s="11">
        <f>VLOOKUP(B295,ASSET!B:P,10,FALSE)</f>
        <v>4791279</v>
      </c>
      <c r="P295" s="11">
        <f>VLOOKUP(B295,MCAP!B:P,10,FALSE)</f>
        <v>9013983</v>
      </c>
      <c r="Q295" s="11">
        <f>VLOOKUP(B295,MB!B:O,10,FALSE)</f>
        <v>2.33</v>
      </c>
    </row>
    <row r="296" spans="1:17" x14ac:dyDescent="0.3">
      <c r="A296" s="20" t="s">
        <v>153</v>
      </c>
      <c r="B296" s="20">
        <v>993394</v>
      </c>
      <c r="C296" s="21">
        <f>VLOOKUP(B296,'[2]ESGC PORTFOLIO'!B:M,$C$2,FALSE)</f>
        <v>28.5450797356438</v>
      </c>
      <c r="D296" s="21" t="str">
        <f t="shared" si="12"/>
        <v>C</v>
      </c>
      <c r="E296" s="21">
        <f>VLOOKUP(B296,ESG!A:M,$E$2,FALSE)</f>
        <v>28.5450797356438</v>
      </c>
      <c r="F296" s="11" t="b">
        <f t="shared" si="13"/>
        <v>1</v>
      </c>
      <c r="G296" s="23" t="str">
        <f t="shared" si="14"/>
        <v>C</v>
      </c>
      <c r="H296" s="11">
        <f>VLOOKUP(B296,NI!C:P,10,FALSE)</f>
        <v>528472</v>
      </c>
      <c r="I296" s="11">
        <f>VLOOKUP(B296,EBITDA!B:O,10,FALSE)</f>
        <v>849987</v>
      </c>
      <c r="J296" s="11">
        <f>VLOOKUP(B296,EQIT!B:O,10,FALSE)</f>
        <v>3776342</v>
      </c>
      <c r="K296" s="11">
        <f>VLOOKUP(B296,DEBT!B:O,10,FALSE)</f>
        <v>1219935</v>
      </c>
      <c r="L296" s="11">
        <f>VLOOKUP(B296,REV!B:O,10,FALSE)</f>
        <v>3774616</v>
      </c>
      <c r="M296" s="11">
        <f>VLOOKUP(B296,RoA!B:O,10,FALSE)</f>
        <v>3.14</v>
      </c>
      <c r="N296" s="11">
        <f>VLOOKUP(B296,RoE!B:O,10,FALSE)</f>
        <v>12.99</v>
      </c>
      <c r="O296" s="11">
        <f>VLOOKUP(B296,ASSET!B:P,10,FALSE)</f>
        <v>18191744</v>
      </c>
      <c r="P296" s="11">
        <f>VLOOKUP(B296,MCAP!B:P,10,FALSE)</f>
        <v>6994549</v>
      </c>
      <c r="Q296" s="11">
        <f>VLOOKUP(B296,MB!B:O,10,FALSE)</f>
        <v>1.74</v>
      </c>
    </row>
    <row r="297" spans="1:17" x14ac:dyDescent="0.3">
      <c r="A297" s="20" t="s">
        <v>158</v>
      </c>
      <c r="B297" s="20">
        <v>729665</v>
      </c>
      <c r="C297" s="21">
        <f>VLOOKUP(B297,'[2]ESGC PORTFOLIO'!B:M,$C$2,FALSE)</f>
        <v>38.134738962077101</v>
      </c>
      <c r="D297" s="21" t="str">
        <f t="shared" si="12"/>
        <v>C</v>
      </c>
      <c r="E297" s="21">
        <f>VLOOKUP(B297,ESG!A:M,$E$2,FALSE)</f>
        <v>38.134738962077101</v>
      </c>
      <c r="F297" s="11" t="b">
        <f t="shared" si="13"/>
        <v>1</v>
      </c>
      <c r="G297" s="23" t="str">
        <f t="shared" si="14"/>
        <v>C</v>
      </c>
      <c r="H297" s="11">
        <f>VLOOKUP(B297,NI!C:P,10,FALSE)</f>
        <v>733993</v>
      </c>
      <c r="I297" s="11">
        <f>VLOOKUP(B297,EBITDA!B:O,10,FALSE)</f>
        <v>1326633</v>
      </c>
      <c r="J297" s="11">
        <f>VLOOKUP(B297,EQIT!B:O,10,FALSE)</f>
        <v>3009486</v>
      </c>
      <c r="K297" s="11">
        <f>VLOOKUP(B297,DEBT!B:O,10,FALSE)</f>
        <v>5259170</v>
      </c>
      <c r="L297" s="11">
        <f>VLOOKUP(B297,REV!B:O,10,FALSE)</f>
        <v>5899872</v>
      </c>
      <c r="M297" s="11">
        <f>VLOOKUP(B297,RoA!B:O,10,FALSE)</f>
        <v>8.3000000000000007</v>
      </c>
      <c r="N297" s="11">
        <f>VLOOKUP(B297,RoE!B:O,10,FALSE)</f>
        <v>26.37</v>
      </c>
      <c r="O297" s="11">
        <f>VLOOKUP(B297,ASSET!B:P,10,FALSE)</f>
        <v>9401701</v>
      </c>
      <c r="P297" s="11">
        <f>VLOOKUP(B297,MCAP!B:P,10,FALSE)</f>
        <v>15229979</v>
      </c>
      <c r="Q297" s="11">
        <f>VLOOKUP(B297,MB!B:O,10,FALSE)</f>
        <v>4.76</v>
      </c>
    </row>
    <row r="298" spans="1:17" x14ac:dyDescent="0.3">
      <c r="A298" s="20" t="s">
        <v>161</v>
      </c>
      <c r="B298" s="20">
        <v>749688</v>
      </c>
      <c r="C298" s="21">
        <f>VLOOKUP(B298,'[2]ESGC PORTFOLIO'!B:M,$C$2,FALSE)</f>
        <v>29.1159625893232</v>
      </c>
      <c r="D298" s="21" t="str">
        <f t="shared" si="12"/>
        <v>C</v>
      </c>
      <c r="E298" s="21">
        <f>VLOOKUP(B298,ESG!A:M,$E$2,FALSE)</f>
        <v>35.155002101723397</v>
      </c>
      <c r="F298" s="11" t="b">
        <f t="shared" si="13"/>
        <v>0</v>
      </c>
      <c r="G298" s="23" t="str">
        <f t="shared" si="14"/>
        <v>C</v>
      </c>
      <c r="H298" s="11">
        <f>VLOOKUP(B298,NI!C:P,10,FALSE)</f>
        <v>1556000</v>
      </c>
      <c r="I298" s="11">
        <f>VLOOKUP(B298,EBITDA!B:O,10,FALSE)</f>
        <v>6518000</v>
      </c>
      <c r="J298" s="11">
        <f>VLOOKUP(B298,EQIT!B:O,10,FALSE)</f>
        <v>-8270000</v>
      </c>
      <c r="K298" s="11">
        <f>VLOOKUP(B298,DEBT!B:O,10,FALSE)</f>
        <v>28376000</v>
      </c>
      <c r="L298" s="11">
        <f>VLOOKUP(B298,REV!B:O,10,FALSE)</f>
        <v>34182000</v>
      </c>
      <c r="M298" s="11">
        <f>VLOOKUP(B298,RoA!B:O,10,FALSE)</f>
        <v>9.69</v>
      </c>
      <c r="N298" s="11" t="e">
        <f>VLOOKUP(B298,RoE!B:O,10,FALSE)</f>
        <v>#N/A</v>
      </c>
      <c r="O298" s="11">
        <f>VLOOKUP(B298,ASSET!B:P,10,FALSE)</f>
        <v>28831000</v>
      </c>
      <c r="P298" s="11">
        <f>VLOOKUP(B298,MCAP!B:P,10,FALSE)</f>
        <v>20973507</v>
      </c>
      <c r="Q298" s="11">
        <f>VLOOKUP(B298,MB!B:O,10,FALSE)</f>
        <v>-2.2799999999999998</v>
      </c>
    </row>
    <row r="299" spans="1:17" x14ac:dyDescent="0.3">
      <c r="A299" s="20" t="s">
        <v>165</v>
      </c>
      <c r="B299" s="20">
        <v>542983</v>
      </c>
      <c r="C299" s="21">
        <f>VLOOKUP(B299,'[2]ESGC PORTFOLIO'!B:M,$C$2,FALSE)</f>
        <v>30.9820572113737</v>
      </c>
      <c r="D299" s="21" t="str">
        <f t="shared" si="12"/>
        <v>C</v>
      </c>
      <c r="E299" s="21">
        <f>VLOOKUP(B299,ESG!A:M,$E$2,FALSE)</f>
        <v>40.535542994176097</v>
      </c>
      <c r="F299" s="11" t="b">
        <f t="shared" si="13"/>
        <v>0</v>
      </c>
      <c r="G299" s="23" t="str">
        <f t="shared" si="14"/>
        <v>C</v>
      </c>
      <c r="H299" s="11">
        <f>VLOOKUP(B299,NI!C:P,10,FALSE)</f>
        <v>-1172838</v>
      </c>
      <c r="I299" s="11">
        <f>VLOOKUP(B299,EBITDA!B:O,10,FALSE)</f>
        <v>-395876</v>
      </c>
      <c r="J299" s="11">
        <f>VLOOKUP(B299,EQIT!B:O,10,FALSE)</f>
        <v>1941513</v>
      </c>
      <c r="K299" s="11">
        <f>VLOOKUP(B299,DEBT!B:O,10,FALSE)</f>
        <v>4805910</v>
      </c>
      <c r="L299" s="11">
        <f>VLOOKUP(B299,REV!B:O,10,FALSE)</f>
        <v>2492279</v>
      </c>
      <c r="M299" s="11">
        <f>VLOOKUP(B299,RoA!B:O,10,FALSE)</f>
        <v>-10.17</v>
      </c>
      <c r="N299" s="11">
        <f>VLOOKUP(B299,RoE!B:O,10,FALSE)</f>
        <v>-47.85</v>
      </c>
      <c r="O299" s="11">
        <f>VLOOKUP(B299,ASSET!B:P,10,FALSE)</f>
        <v>9000823</v>
      </c>
      <c r="P299" s="11">
        <f>VLOOKUP(B299,MCAP!B:P,10,FALSE)</f>
        <v>6075110</v>
      </c>
      <c r="Q299" s="11">
        <f>VLOOKUP(B299,MB!B:O,10,FALSE)</f>
        <v>2.81</v>
      </c>
    </row>
    <row r="300" spans="1:17" x14ac:dyDescent="0.3">
      <c r="A300" s="20" t="s">
        <v>171</v>
      </c>
      <c r="B300" s="20">
        <v>951068</v>
      </c>
      <c r="C300" s="21">
        <f>VLOOKUP(B300,'[2]ESGC PORTFOLIO'!B:M,$C$2,FALSE)</f>
        <v>30.1582308311676</v>
      </c>
      <c r="D300" s="21" t="str">
        <f t="shared" si="12"/>
        <v>C</v>
      </c>
      <c r="E300" s="21">
        <f>VLOOKUP(B300,ESG!A:M,$E$2,FALSE)</f>
        <v>42.322831089086797</v>
      </c>
      <c r="F300" s="11" t="b">
        <f t="shared" si="13"/>
        <v>0</v>
      </c>
      <c r="G300" s="23" t="str">
        <f t="shared" si="14"/>
        <v>C</v>
      </c>
      <c r="H300" s="11">
        <f>VLOOKUP(B300,NI!C:P,10,FALSE)</f>
        <v>606872</v>
      </c>
      <c r="I300" s="11">
        <f>VLOOKUP(B300,EBITDA!B:O,10,FALSE)</f>
        <v>972944</v>
      </c>
      <c r="J300" s="11">
        <f>VLOOKUP(B300,EQIT!B:O,10,FALSE)</f>
        <v>5713031</v>
      </c>
      <c r="K300" s="11">
        <f>VLOOKUP(B300,DEBT!B:O,10,FALSE)</f>
        <v>4810415</v>
      </c>
      <c r="L300" s="11">
        <f>VLOOKUP(B300,REV!B:O,10,FALSE)</f>
        <v>2860434</v>
      </c>
      <c r="M300" s="11">
        <f>VLOOKUP(B300,RoA!B:O,10,FALSE)</f>
        <v>1.1499999999999999</v>
      </c>
      <c r="N300" s="11">
        <f>VLOOKUP(B300,RoE!B:O,10,FALSE)</f>
        <v>10.92</v>
      </c>
      <c r="O300" s="11">
        <f>VLOOKUP(B300,ASSET!B:P,10,FALSE)</f>
        <v>59476344</v>
      </c>
      <c r="P300" s="11">
        <f>VLOOKUP(B300,MCAP!B:P,10,FALSE)</f>
        <v>8018797</v>
      </c>
      <c r="Q300" s="11">
        <f>VLOOKUP(B300,MB!B:O,10,FALSE)</f>
        <v>1.23</v>
      </c>
    </row>
    <row r="301" spans="1:17" x14ac:dyDescent="0.3">
      <c r="A301" s="20" t="s">
        <v>175</v>
      </c>
      <c r="B301" s="20" t="s">
        <v>365</v>
      </c>
      <c r="C301" s="21">
        <f>VLOOKUP(B301,'[2]ESGC PORTFOLIO'!B:M,$C$2,FALSE)</f>
        <v>29.2815604659129</v>
      </c>
      <c r="D301" s="21" t="str">
        <f t="shared" si="12"/>
        <v>C</v>
      </c>
      <c r="E301" s="21">
        <f>VLOOKUP(B301,ESG!A:M,$E$2,FALSE)</f>
        <v>29.2815604659129</v>
      </c>
      <c r="F301" s="11" t="b">
        <f t="shared" si="13"/>
        <v>1</v>
      </c>
      <c r="G301" s="23" t="str">
        <f t="shared" si="14"/>
        <v>C</v>
      </c>
      <c r="H301" s="11">
        <f>VLOOKUP(B301,NI!C:P,10,FALSE)</f>
        <v>254000</v>
      </c>
      <c r="I301" s="11">
        <f>VLOOKUP(B301,EBITDA!B:O,10,FALSE)</f>
        <v>717000</v>
      </c>
      <c r="J301" s="11">
        <f>VLOOKUP(B301,EQIT!B:O,10,FALSE)</f>
        <v>12583000</v>
      </c>
      <c r="K301" s="11">
        <f>VLOOKUP(B301,DEBT!B:O,10,FALSE)</f>
        <v>5058000</v>
      </c>
      <c r="L301" s="11">
        <f>VLOOKUP(B301,REV!B:O,10,FALSE)</f>
        <v>1674000</v>
      </c>
      <c r="M301" s="11">
        <f>VLOOKUP(B301,RoA!B:O,10,FALSE)</f>
        <v>0.56999999999999995</v>
      </c>
      <c r="N301" s="11">
        <f>VLOOKUP(B301,RoE!B:O,10,FALSE)</f>
        <v>3.13</v>
      </c>
      <c r="O301" s="11">
        <f>VLOOKUP(B301,ASSET!B:P,10,FALSE)</f>
        <v>64818000</v>
      </c>
      <c r="P301" s="11">
        <f>VLOOKUP(B301,MCAP!B:P,10,FALSE)</f>
        <v>25865800</v>
      </c>
      <c r="Q301" s="11">
        <f>VLOOKUP(B301,MB!B:O,10,FALSE)</f>
        <v>1.05</v>
      </c>
    </row>
    <row r="302" spans="1:17" x14ac:dyDescent="0.3">
      <c r="A302" s="20" t="s">
        <v>192</v>
      </c>
      <c r="B302" s="20">
        <v>546169</v>
      </c>
      <c r="C302" s="21">
        <f>VLOOKUP(B302,'[2]ESGC PORTFOLIO'!B:M,$C$2,FALSE)</f>
        <v>47.749098200431199</v>
      </c>
      <c r="D302" s="21" t="str">
        <f t="shared" si="12"/>
        <v>C</v>
      </c>
      <c r="E302" s="21">
        <f>VLOOKUP(B302,ESG!A:M,$E$2,FALSE)</f>
        <v>47.749098200431199</v>
      </c>
      <c r="F302" s="11" t="b">
        <f t="shared" si="13"/>
        <v>1</v>
      </c>
      <c r="G302" s="23" t="str">
        <f t="shared" si="14"/>
        <v>C</v>
      </c>
      <c r="H302" s="11">
        <f>VLOOKUP(B302,NI!C:P,10,FALSE)</f>
        <v>176627</v>
      </c>
      <c r="I302" s="11">
        <f>VLOOKUP(B302,EBITDA!B:O,10,FALSE)</f>
        <v>506433</v>
      </c>
      <c r="J302" s="11">
        <f>VLOOKUP(B302,EQIT!B:O,10,FALSE)</f>
        <v>4631442</v>
      </c>
      <c r="K302" s="11">
        <f>VLOOKUP(B302,DEBT!B:O,10,FALSE)</f>
        <v>4221401</v>
      </c>
      <c r="L302" s="11">
        <f>VLOOKUP(B302,REV!B:O,10,FALSE)</f>
        <v>946673</v>
      </c>
      <c r="M302" s="11">
        <f>VLOOKUP(B302,RoA!B:O,10,FALSE)</f>
        <v>3.88</v>
      </c>
      <c r="N302" s="11">
        <f>VLOOKUP(B302,RoE!B:O,10,FALSE)</f>
        <v>3.76</v>
      </c>
      <c r="O302" s="11">
        <f>VLOOKUP(B302,ASSET!B:P,10,FALSE)</f>
        <v>9539719</v>
      </c>
      <c r="P302" s="11">
        <f>VLOOKUP(B302,MCAP!B:P,10,FALSE)</f>
        <v>8092188</v>
      </c>
      <c r="Q302" s="11">
        <f>VLOOKUP(B302,MB!B:O,10,FALSE)</f>
        <v>1.82</v>
      </c>
    </row>
    <row r="303" spans="1:17" x14ac:dyDescent="0.3">
      <c r="A303" s="20" t="s">
        <v>197</v>
      </c>
      <c r="B303" s="20">
        <v>905409</v>
      </c>
      <c r="C303" s="21">
        <f>VLOOKUP(B303,'[2]ESGC PORTFOLIO'!B:M,$C$2,FALSE)</f>
        <v>46.790424803014702</v>
      </c>
      <c r="D303" s="21" t="str">
        <f t="shared" si="12"/>
        <v>C</v>
      </c>
      <c r="E303" s="21">
        <f>VLOOKUP(B303,ESG!A:M,$E$2,FALSE)</f>
        <v>46.790424803014702</v>
      </c>
      <c r="F303" s="11" t="b">
        <f t="shared" si="13"/>
        <v>1</v>
      </c>
      <c r="G303" s="23" t="str">
        <f t="shared" si="14"/>
        <v>C</v>
      </c>
      <c r="H303" s="11">
        <f>VLOOKUP(B303,NI!C:P,10,FALSE)</f>
        <v>109500</v>
      </c>
      <c r="I303" s="11">
        <f>VLOOKUP(B303,EBITDA!B:O,10,FALSE)</f>
        <v>994200</v>
      </c>
      <c r="J303" s="11">
        <f>VLOOKUP(B303,EQIT!B:O,10,FALSE)</f>
        <v>1561300</v>
      </c>
      <c r="K303" s="11">
        <f>VLOOKUP(B303,DEBT!B:O,10,FALSE)</f>
        <v>1735100</v>
      </c>
      <c r="L303" s="11">
        <f>VLOOKUP(B303,REV!B:O,10,FALSE)</f>
        <v>5111700</v>
      </c>
      <c r="M303" s="11">
        <f>VLOOKUP(B303,RoA!B:O,10,FALSE)</f>
        <v>3.52</v>
      </c>
      <c r="N303" s="11">
        <f>VLOOKUP(B303,RoE!B:O,10,FALSE)</f>
        <v>6.26</v>
      </c>
      <c r="O303" s="11">
        <f>VLOOKUP(B303,ASSET!B:P,10,FALSE)</f>
        <v>4733600</v>
      </c>
      <c r="P303" s="11">
        <f>VLOOKUP(B303,MCAP!B:P,10,FALSE)</f>
        <v>7465006</v>
      </c>
      <c r="Q303" s="11">
        <f>VLOOKUP(B303,MB!B:O,10,FALSE)</f>
        <v>3.39</v>
      </c>
    </row>
    <row r="304" spans="1:17" x14ac:dyDescent="0.3">
      <c r="A304" s="20" t="s">
        <v>199</v>
      </c>
      <c r="B304" s="20">
        <v>906487</v>
      </c>
      <c r="C304" s="21">
        <f>VLOOKUP(B304,'[2]ESGC PORTFOLIO'!B:M,$C$2,FALSE)</f>
        <v>46.186375899280499</v>
      </c>
      <c r="D304" s="21" t="str">
        <f t="shared" si="12"/>
        <v>C</v>
      </c>
      <c r="E304" s="21">
        <f>VLOOKUP(B304,ESG!A:M,$E$2,FALSE)</f>
        <v>46.186375899280499</v>
      </c>
      <c r="F304" s="11" t="b">
        <f t="shared" si="13"/>
        <v>1</v>
      </c>
      <c r="G304" s="23" t="str">
        <f t="shared" si="14"/>
        <v>C</v>
      </c>
      <c r="H304" s="11">
        <f>VLOOKUP(B304,NI!C:P,10,FALSE)</f>
        <v>197300</v>
      </c>
      <c r="I304" s="11">
        <f>VLOOKUP(B304,EBITDA!B:O,10,FALSE)</f>
        <v>415100</v>
      </c>
      <c r="J304" s="11">
        <f>VLOOKUP(B304,EQIT!B:O,10,FALSE)</f>
        <v>1391300</v>
      </c>
      <c r="K304" s="11">
        <f>VLOOKUP(B304,DEBT!B:O,10,FALSE)</f>
        <v>878600</v>
      </c>
      <c r="L304" s="11">
        <f>VLOOKUP(B304,REV!B:O,10,FALSE)</f>
        <v>3746000</v>
      </c>
      <c r="M304" s="11">
        <f>VLOOKUP(B304,RoA!B:O,10,FALSE)</f>
        <v>7.22</v>
      </c>
      <c r="N304" s="11">
        <f>VLOOKUP(B304,RoE!B:O,10,FALSE)</f>
        <v>13.96</v>
      </c>
      <c r="O304" s="11">
        <f>VLOOKUP(B304,ASSET!B:P,10,FALSE)</f>
        <v>3061200</v>
      </c>
      <c r="P304" s="11">
        <f>VLOOKUP(B304,MCAP!B:P,10,FALSE)</f>
        <v>4313036</v>
      </c>
      <c r="Q304" s="11">
        <f>VLOOKUP(B304,MB!B:O,10,FALSE)</f>
        <v>3.12</v>
      </c>
    </row>
    <row r="305" spans="1:17" x14ac:dyDescent="0.3">
      <c r="A305" s="20" t="s">
        <v>200</v>
      </c>
      <c r="B305" s="20">
        <v>912219</v>
      </c>
      <c r="C305" s="21">
        <f>VLOOKUP(B305,'[2]ESGC PORTFOLIO'!B:M,$C$2,FALSE)</f>
        <v>28.2457319858399</v>
      </c>
      <c r="D305" s="21" t="str">
        <f t="shared" si="12"/>
        <v>C</v>
      </c>
      <c r="E305" s="21">
        <f>VLOOKUP(B305,ESG!A:M,$E$2,FALSE)</f>
        <v>28.2457319858399</v>
      </c>
      <c r="F305" s="11" t="b">
        <f t="shared" si="13"/>
        <v>1</v>
      </c>
      <c r="G305" s="23" t="str">
        <f t="shared" si="14"/>
        <v>C</v>
      </c>
      <c r="H305" s="11">
        <f>VLOOKUP(B305,NI!C:P,10,FALSE)</f>
        <v>472860</v>
      </c>
      <c r="I305" s="11">
        <f>VLOOKUP(B305,EBITDA!B:O,10,FALSE)</f>
        <v>880661</v>
      </c>
      <c r="J305" s="11">
        <f>VLOOKUP(B305,EQIT!B:O,10,FALSE)</f>
        <v>4168901</v>
      </c>
      <c r="K305" s="11">
        <f>VLOOKUP(B305,DEBT!B:O,10,FALSE)</f>
        <v>5065606</v>
      </c>
      <c r="L305" s="11">
        <f>VLOOKUP(B305,REV!B:O,10,FALSE)</f>
        <v>5935095</v>
      </c>
      <c r="M305" s="11">
        <f>VLOOKUP(B305,RoA!B:O,10,FALSE)</f>
        <v>5.66</v>
      </c>
      <c r="N305" s="11">
        <f>VLOOKUP(B305,RoE!B:O,10,FALSE)</f>
        <v>12.47</v>
      </c>
      <c r="O305" s="11">
        <f>VLOOKUP(B305,ASSET!B:P,10,FALSE)</f>
        <v>11273247</v>
      </c>
      <c r="P305" s="11">
        <f>VLOOKUP(B305,MCAP!B:P,10,FALSE)</f>
        <v>8086538</v>
      </c>
      <c r="Q305" s="11">
        <f>VLOOKUP(B305,MB!B:O,10,FALSE)</f>
        <v>1.61</v>
      </c>
    </row>
    <row r="306" spans="1:17" x14ac:dyDescent="0.3">
      <c r="A306" s="20" t="s">
        <v>204</v>
      </c>
      <c r="B306" s="20">
        <v>922418</v>
      </c>
      <c r="C306" s="21">
        <f>VLOOKUP(B306,'[2]ESGC PORTFOLIO'!B:M,$C$2,FALSE)</f>
        <v>38.446989492793399</v>
      </c>
      <c r="D306" s="21" t="str">
        <f t="shared" si="12"/>
        <v>C</v>
      </c>
      <c r="E306" s="21">
        <f>VLOOKUP(B306,ESG!A:M,$E$2,FALSE)</f>
        <v>38.446989492793399</v>
      </c>
      <c r="F306" s="11" t="b">
        <f t="shared" si="13"/>
        <v>1</v>
      </c>
      <c r="G306" s="23" t="str">
        <f t="shared" si="14"/>
        <v>C</v>
      </c>
      <c r="H306" s="11">
        <f>VLOOKUP(B306,NI!C:P,10,FALSE)</f>
        <v>595000</v>
      </c>
      <c r="I306" s="11">
        <f>VLOOKUP(B306,EBITDA!B:O,10,FALSE)</f>
        <v>2742000</v>
      </c>
      <c r="J306" s="11">
        <f>VLOOKUP(B306,EQIT!B:O,10,FALSE)</f>
        <v>18813000</v>
      </c>
      <c r="K306" s="11">
        <f>VLOOKUP(B306,DEBT!B:O,10,FALSE)</f>
        <v>10846000</v>
      </c>
      <c r="L306" s="11">
        <f>VLOOKUP(B306,REV!B:O,10,FALSE)</f>
        <v>15131000</v>
      </c>
      <c r="M306" s="11">
        <f>VLOOKUP(B306,RoA!B:O,10,FALSE)</f>
        <v>1.1000000000000001</v>
      </c>
      <c r="N306" s="11">
        <f>VLOOKUP(B306,RoE!B:O,10,FALSE)</f>
        <v>3.21</v>
      </c>
      <c r="O306" s="11">
        <f>VLOOKUP(B306,ASSET!B:P,10,FALSE)</f>
        <v>79939000</v>
      </c>
      <c r="P306" s="11">
        <f>VLOOKUP(B306,MCAP!B:P,10,FALSE)</f>
        <v>18679015</v>
      </c>
      <c r="Q306" s="11">
        <f>VLOOKUP(B306,MB!B:O,10,FALSE)</f>
        <v>0.98</v>
      </c>
    </row>
    <row r="307" spans="1:17" x14ac:dyDescent="0.3">
      <c r="A307" s="20" t="s">
        <v>206</v>
      </c>
      <c r="B307" s="20">
        <v>951503</v>
      </c>
      <c r="C307" s="21">
        <f>VLOOKUP(B307,'[2]ESGC PORTFOLIO'!B:M,$C$2,FALSE)</f>
        <v>41.795086769528801</v>
      </c>
      <c r="D307" s="21" t="str">
        <f t="shared" si="12"/>
        <v>C</v>
      </c>
      <c r="E307" s="21">
        <f>VLOOKUP(B307,ESG!A:M,$E$2,FALSE)</f>
        <v>41.795086769528801</v>
      </c>
      <c r="F307" s="11" t="b">
        <f t="shared" si="13"/>
        <v>1</v>
      </c>
      <c r="G307" s="23" t="str">
        <f t="shared" si="14"/>
        <v>C</v>
      </c>
      <c r="H307" s="11">
        <f>VLOOKUP(B307,NI!C:P,10,FALSE)</f>
        <v>1062429</v>
      </c>
      <c r="I307" s="11">
        <f>VLOOKUP(B307,EBITDA!B:O,10,FALSE)</f>
        <v>2025557</v>
      </c>
      <c r="J307" s="11">
        <f>VLOOKUP(B307,EQIT!B:O,10,FALSE)</f>
        <v>10424032</v>
      </c>
      <c r="K307" s="11">
        <f>VLOOKUP(B307,DEBT!B:O,10,FALSE)</f>
        <v>5369325</v>
      </c>
      <c r="L307" s="11">
        <f>VLOOKUP(B307,REV!B:O,10,FALSE)</f>
        <v>4838665</v>
      </c>
      <c r="M307" s="11">
        <f>VLOOKUP(B307,RoA!B:O,10,FALSE)</f>
        <v>1.49</v>
      </c>
      <c r="N307" s="11">
        <f>VLOOKUP(B307,RoE!B:O,10,FALSE)</f>
        <v>10.76</v>
      </c>
      <c r="O307" s="11">
        <f>VLOOKUP(B307,ASSET!B:P,10,FALSE)</f>
        <v>85162391</v>
      </c>
      <c r="P307" s="11">
        <f>VLOOKUP(B307,MCAP!B:P,10,FALSE)</f>
        <v>15194715</v>
      </c>
      <c r="Q307" s="11">
        <f>VLOOKUP(B307,MB!B:O,10,FALSE)</f>
        <v>1.39</v>
      </c>
    </row>
    <row r="308" spans="1:17" x14ac:dyDescent="0.3">
      <c r="A308" s="20" t="s">
        <v>211</v>
      </c>
      <c r="B308" s="20">
        <v>130062</v>
      </c>
      <c r="C308" s="21">
        <f>VLOOKUP(B308,'[2]ESGC PORTFOLIO'!B:M,$C$2,FALSE)</f>
        <v>42.971180423179497</v>
      </c>
      <c r="D308" s="21" t="str">
        <f t="shared" si="12"/>
        <v>C</v>
      </c>
      <c r="E308" s="21">
        <f>VLOOKUP(B308,ESG!A:M,$E$2,FALSE)</f>
        <v>42.971180423179497</v>
      </c>
      <c r="F308" s="11" t="b">
        <f t="shared" si="13"/>
        <v>1</v>
      </c>
      <c r="G308" s="23" t="str">
        <f t="shared" si="14"/>
        <v>C</v>
      </c>
      <c r="H308" s="11">
        <f>VLOOKUP(B308,NI!C:P,10,FALSE)</f>
        <v>120824</v>
      </c>
      <c r="I308" s="11">
        <f>VLOOKUP(B308,EBITDA!B:O,10,FALSE)</f>
        <v>391454</v>
      </c>
      <c r="J308" s="11">
        <f>VLOOKUP(B308,EQIT!B:O,10,FALSE)</f>
        <v>1537877</v>
      </c>
      <c r="K308" s="11">
        <f>VLOOKUP(B308,DEBT!B:O,10,FALSE)</f>
        <v>1033477</v>
      </c>
      <c r="L308" s="11">
        <f>VLOOKUP(B308,REV!B:O,10,FALSE)</f>
        <v>2155551</v>
      </c>
      <c r="M308" s="11">
        <f>VLOOKUP(B308,RoA!B:O,10,FALSE)</f>
        <v>4.8499999999999996</v>
      </c>
      <c r="N308" s="11">
        <f>VLOOKUP(B308,RoE!B:O,10,FALSE)</f>
        <v>8.1999999999999993</v>
      </c>
      <c r="O308" s="11">
        <f>VLOOKUP(B308,ASSET!B:P,10,FALSE)</f>
        <v>3259826</v>
      </c>
      <c r="P308" s="11">
        <f>VLOOKUP(B308,MCAP!B:P,10,FALSE)</f>
        <v>4623324</v>
      </c>
      <c r="Q308" s="11">
        <f>VLOOKUP(B308,MB!B:O,10,FALSE)</f>
        <v>2.89</v>
      </c>
    </row>
    <row r="309" spans="1:17" x14ac:dyDescent="0.3">
      <c r="A309" s="20" t="s">
        <v>213</v>
      </c>
      <c r="B309" s="20">
        <v>771830</v>
      </c>
      <c r="C309" s="21">
        <f>VLOOKUP(B309,'[2]ESGC PORTFOLIO'!B:M,$C$2,FALSE)</f>
        <v>39.867608952351702</v>
      </c>
      <c r="D309" s="21" t="str">
        <f t="shared" si="12"/>
        <v>C</v>
      </c>
      <c r="E309" s="21">
        <f>VLOOKUP(B309,ESG!A:M,$E$2,FALSE)</f>
        <v>39.867608952351702</v>
      </c>
      <c r="F309" s="11" t="b">
        <f t="shared" si="13"/>
        <v>1</v>
      </c>
      <c r="G309" s="23" t="str">
        <f t="shared" si="14"/>
        <v>C</v>
      </c>
      <c r="H309" s="11">
        <f>VLOOKUP(B309,NI!C:P,10,FALSE)</f>
        <v>454912</v>
      </c>
      <c r="I309" s="11">
        <f>VLOOKUP(B309,EBITDA!B:O,10,FALSE)</f>
        <v>792515</v>
      </c>
      <c r="J309" s="11">
        <f>VLOOKUP(B309,EQIT!B:O,10,FALSE)</f>
        <v>2507998</v>
      </c>
      <c r="K309" s="11">
        <f>VLOOKUP(B309,DEBT!B:O,10,FALSE)</f>
        <v>505588</v>
      </c>
      <c r="L309" s="11">
        <f>VLOOKUP(B309,REV!B:O,10,FALSE)</f>
        <v>2441459</v>
      </c>
      <c r="M309" s="11">
        <f>VLOOKUP(B309,RoA!B:O,10,FALSE)</f>
        <v>12.11</v>
      </c>
      <c r="N309" s="11">
        <f>VLOOKUP(B309,RoE!B:O,10,FALSE)</f>
        <v>18.03</v>
      </c>
      <c r="O309" s="11">
        <f>VLOOKUP(B309,ASSET!B:P,10,FALSE)</f>
        <v>3935910</v>
      </c>
      <c r="P309" s="11">
        <f>VLOOKUP(B309,MCAP!B:P,10,FALSE)</f>
        <v>8024598</v>
      </c>
      <c r="Q309" s="11">
        <f>VLOOKUP(B309,MB!B:O,10,FALSE)</f>
        <v>3.46</v>
      </c>
    </row>
    <row r="310" spans="1:17" x14ac:dyDescent="0.3">
      <c r="A310" s="20" t="s">
        <v>231</v>
      </c>
      <c r="B310" s="20">
        <v>906931</v>
      </c>
      <c r="C310" s="21">
        <f>VLOOKUP(B310,'[2]ESGC PORTFOLIO'!B:M,$C$2,FALSE)</f>
        <v>25.2454220779221</v>
      </c>
      <c r="D310" s="21" t="str">
        <f t="shared" si="12"/>
        <v>C</v>
      </c>
      <c r="E310" s="21">
        <f>VLOOKUP(B310,ESG!A:M,$E$2,FALSE)</f>
        <v>38.802532467532401</v>
      </c>
      <c r="F310" s="11" t="b">
        <f t="shared" si="13"/>
        <v>0</v>
      </c>
      <c r="G310" s="23" t="str">
        <f t="shared" si="14"/>
        <v>C</v>
      </c>
      <c r="H310" s="11">
        <f>VLOOKUP(B310,NI!C:P,10,FALSE)</f>
        <v>623711</v>
      </c>
      <c r="I310" s="11">
        <f>VLOOKUP(B310,EBITDA!B:O,10,FALSE)</f>
        <v>1573643</v>
      </c>
      <c r="J310" s="11">
        <f>VLOOKUP(B310,EQIT!B:O,10,FALSE)</f>
        <v>2941817</v>
      </c>
      <c r="K310" s="11">
        <f>VLOOKUP(B310,DEBT!B:O,10,FALSE)</f>
        <v>6726592</v>
      </c>
      <c r="L310" s="11">
        <f>VLOOKUP(B310,REV!B:O,10,FALSE)</f>
        <v>6909143</v>
      </c>
      <c r="M310" s="11">
        <f>VLOOKUP(B310,RoA!B:O,10,FALSE)</f>
        <v>6.2</v>
      </c>
      <c r="N310" s="11">
        <f>VLOOKUP(B310,RoE!B:O,10,FALSE)</f>
        <v>19.86</v>
      </c>
      <c r="O310" s="11">
        <f>VLOOKUP(B310,ASSET!B:P,10,FALSE)</f>
        <v>15158512</v>
      </c>
      <c r="P310" s="11">
        <f>VLOOKUP(B310,MCAP!B:P,10,FALSE)</f>
        <v>16127619</v>
      </c>
      <c r="Q310" s="11">
        <f>VLOOKUP(B310,MB!B:O,10,FALSE)</f>
        <v>5.0199999999999996</v>
      </c>
    </row>
    <row r="311" spans="1:17" x14ac:dyDescent="0.3">
      <c r="A311" s="20" t="s">
        <v>233</v>
      </c>
      <c r="B311" s="20">
        <v>867422</v>
      </c>
      <c r="C311" s="21">
        <f>VLOOKUP(B311,'[2]ESGC PORTFOLIO'!B:M,$C$2,FALSE)</f>
        <v>34.542394655704001</v>
      </c>
      <c r="D311" s="21" t="str">
        <f t="shared" si="12"/>
        <v>C</v>
      </c>
      <c r="E311" s="21">
        <f>VLOOKUP(B311,ESG!A:M,$E$2,FALSE)</f>
        <v>34.542394655704001</v>
      </c>
      <c r="F311" s="11" t="b">
        <f t="shared" si="13"/>
        <v>1</v>
      </c>
      <c r="G311" s="23" t="str">
        <f t="shared" si="14"/>
        <v>C</v>
      </c>
      <c r="H311" s="11">
        <f>VLOOKUP(B311,NI!C:P,10,FALSE)</f>
        <v>505300</v>
      </c>
      <c r="I311" s="11">
        <f>VLOOKUP(B311,EBITDA!B:O,10,FALSE)</f>
        <v>1002900</v>
      </c>
      <c r="J311" s="11">
        <f>VLOOKUP(B311,EQIT!B:O,10,FALSE)</f>
        <v>4717500</v>
      </c>
      <c r="K311" s="11">
        <f>VLOOKUP(B311,DEBT!B:O,10,FALSE)</f>
        <v>2252400</v>
      </c>
      <c r="L311" s="11">
        <f>VLOOKUP(B311,REV!B:O,10,FALSE)</f>
        <v>6332400</v>
      </c>
      <c r="M311" s="11">
        <f>VLOOKUP(B311,RoA!B:O,10,FALSE)</f>
        <v>5.55</v>
      </c>
      <c r="N311" s="11">
        <f>VLOOKUP(B311,RoE!B:O,10,FALSE)</f>
        <v>11.22</v>
      </c>
      <c r="O311" s="11">
        <f>VLOOKUP(B311,ASSET!B:P,10,FALSE)</f>
        <v>11042000</v>
      </c>
      <c r="P311" s="11">
        <f>VLOOKUP(B311,MCAP!B:P,10,FALSE)</f>
        <v>14670524</v>
      </c>
      <c r="Q311" s="11">
        <f>VLOOKUP(B311,MB!B:O,10,FALSE)</f>
        <v>3.88</v>
      </c>
    </row>
    <row r="312" spans="1:17" x14ac:dyDescent="0.3">
      <c r="A312" s="20" t="s">
        <v>249</v>
      </c>
      <c r="B312" s="20">
        <v>921757</v>
      </c>
      <c r="C312" s="21">
        <f>VLOOKUP(B312,'[2]ESGC PORTFOLIO'!B:M,$C$2,FALSE)</f>
        <v>45.533587053489903</v>
      </c>
      <c r="D312" s="21" t="str">
        <f t="shared" si="12"/>
        <v>C</v>
      </c>
      <c r="E312" s="21">
        <f>VLOOKUP(B312,ESG!A:M,$E$2,FALSE)</f>
        <v>45.533587053489903</v>
      </c>
      <c r="F312" s="11" t="b">
        <f t="shared" si="13"/>
        <v>1</v>
      </c>
      <c r="G312" s="23" t="str">
        <f t="shared" si="14"/>
        <v>C</v>
      </c>
      <c r="H312" s="11">
        <f>VLOOKUP(B312,NI!C:P,10,FALSE)</f>
        <v>1171300</v>
      </c>
      <c r="I312" s="11">
        <f>VLOOKUP(B312,EBITDA!B:O,10,FALSE)</f>
        <v>2672700</v>
      </c>
      <c r="J312" s="11">
        <f>VLOOKUP(B312,EQIT!B:O,10,FALSE)</f>
        <v>6634300</v>
      </c>
      <c r="K312" s="11">
        <f>VLOOKUP(B312,DEBT!B:O,10,FALSE)</f>
        <v>8424200</v>
      </c>
      <c r="L312" s="11">
        <f>VLOOKUP(B312,REV!B:O,10,FALSE)</f>
        <v>17123800</v>
      </c>
      <c r="M312" s="11">
        <f>VLOOKUP(B312,RoA!B:O,10,FALSE)</f>
        <v>6.52</v>
      </c>
      <c r="N312" s="11">
        <f>VLOOKUP(B312,RoE!B:O,10,FALSE)</f>
        <v>18.77</v>
      </c>
      <c r="O312" s="11">
        <f>VLOOKUP(B312,ASSET!B:P,10,FALSE)</f>
        <v>20725500</v>
      </c>
      <c r="P312" s="11">
        <f>VLOOKUP(B312,MCAP!B:P,10,FALSE)</f>
        <v>20963931</v>
      </c>
      <c r="Q312" s="11">
        <f>VLOOKUP(B312,MB!B:O,10,FALSE)</f>
        <v>3.08</v>
      </c>
    </row>
    <row r="313" spans="1:17" x14ac:dyDescent="0.3">
      <c r="A313" s="20" t="s">
        <v>251</v>
      </c>
      <c r="B313" s="20">
        <v>945297</v>
      </c>
      <c r="C313" s="21">
        <f>VLOOKUP(B313,'[2]ESGC PORTFOLIO'!B:M,$C$2,FALSE)</f>
        <v>42.881971114837398</v>
      </c>
      <c r="D313" s="21" t="str">
        <f t="shared" si="12"/>
        <v>C</v>
      </c>
      <c r="E313" s="21">
        <f>VLOOKUP(B313,ESG!A:M,$E$2,FALSE)</f>
        <v>42.881971114837398</v>
      </c>
      <c r="F313" s="11" t="b">
        <f t="shared" si="13"/>
        <v>1</v>
      </c>
      <c r="G313" s="23" t="str">
        <f t="shared" si="14"/>
        <v>C</v>
      </c>
      <c r="H313" s="11">
        <f>VLOOKUP(B313,NI!C:P,10,FALSE)</f>
        <v>569000</v>
      </c>
      <c r="I313" s="11">
        <f>VLOOKUP(B313,EBITDA!B:O,10,FALSE)</f>
        <v>1009600</v>
      </c>
      <c r="J313" s="11">
        <f>VLOOKUP(B313,EQIT!B:O,10,FALSE)</f>
        <v>1773700</v>
      </c>
      <c r="K313" s="11">
        <f>VLOOKUP(B313,DEBT!B:O,10,FALSE)</f>
        <v>0</v>
      </c>
      <c r="L313" s="11">
        <f>VLOOKUP(B313,REV!B:O,10,FALSE)</f>
        <v>2326200</v>
      </c>
      <c r="M313" s="11">
        <f>VLOOKUP(B313,RoA!B:O,10,FALSE)</f>
        <v>9.0500000000000007</v>
      </c>
      <c r="N313" s="11">
        <f>VLOOKUP(B313,RoE!B:O,10,FALSE)</f>
        <v>33.69</v>
      </c>
      <c r="O313" s="11">
        <f>VLOOKUP(B313,ASSET!B:P,10,FALSE)</f>
        <v>6129600</v>
      </c>
      <c r="P313" s="11">
        <f>VLOOKUP(B313,MCAP!B:P,10,FALSE)</f>
        <v>16636662</v>
      </c>
      <c r="Q313" s="11">
        <f>VLOOKUP(B313,MB!B:O,10,FALSE)</f>
        <v>8.42</v>
      </c>
    </row>
    <row r="314" spans="1:17" x14ac:dyDescent="0.3">
      <c r="A314" s="20" t="s">
        <v>253</v>
      </c>
      <c r="B314" s="20">
        <v>517465</v>
      </c>
      <c r="C314" s="21">
        <f>VLOOKUP(B314,'[2]ESGC PORTFOLIO'!B:M,$C$2,FALSE)</f>
        <v>34.660458166678602</v>
      </c>
      <c r="D314" s="21" t="str">
        <f t="shared" si="12"/>
        <v>C</v>
      </c>
      <c r="E314" s="21">
        <f>VLOOKUP(B314,ESG!A:M,$E$2,FALSE)</f>
        <v>34.660458166678602</v>
      </c>
      <c r="F314" s="11" t="b">
        <f t="shared" si="13"/>
        <v>1</v>
      </c>
      <c r="G314" s="23" t="str">
        <f t="shared" si="14"/>
        <v>C</v>
      </c>
      <c r="H314" s="11">
        <f>VLOOKUP(B314,NI!C:P,10,FALSE)</f>
        <v>231200</v>
      </c>
      <c r="I314" s="11">
        <f>VLOOKUP(B314,EBITDA!B:O,10,FALSE)</f>
        <v>414100</v>
      </c>
      <c r="J314" s="11">
        <f>VLOOKUP(B314,EQIT!B:O,10,FALSE)</f>
        <v>4568400</v>
      </c>
      <c r="K314" s="11">
        <f>VLOOKUP(B314,DEBT!B:O,10,FALSE)</f>
        <v>5696100</v>
      </c>
      <c r="L314" s="11">
        <f>VLOOKUP(B314,REV!B:O,10,FALSE)</f>
        <v>1337600</v>
      </c>
      <c r="M314" s="11">
        <f>VLOOKUP(B314,RoA!B:O,10,FALSE)</f>
        <v>0.8</v>
      </c>
      <c r="N314" s="11">
        <f>VLOOKUP(B314,RoE!B:O,10,FALSE)</f>
        <v>4.8099999999999996</v>
      </c>
      <c r="O314" s="11">
        <f>VLOOKUP(B314,ASSET!B:P,10,FALSE)</f>
        <v>33205700</v>
      </c>
      <c r="P314" s="11">
        <f>VLOOKUP(B314,MCAP!B:P,10,FALSE)</f>
        <v>4641840</v>
      </c>
      <c r="Q314" s="11">
        <f>VLOOKUP(B314,MB!B:O,10,FALSE)</f>
        <v>1.01</v>
      </c>
    </row>
    <row r="315" spans="1:17" x14ac:dyDescent="0.3">
      <c r="A315" s="20" t="s">
        <v>258</v>
      </c>
      <c r="B315" s="20">
        <v>895705</v>
      </c>
      <c r="C315" s="21">
        <f>VLOOKUP(B315,'[2]ESGC PORTFOLIO'!B:M,$C$2,FALSE)</f>
        <v>36.1535306963073</v>
      </c>
      <c r="D315" s="21" t="str">
        <f t="shared" si="12"/>
        <v>C</v>
      </c>
      <c r="E315" s="21">
        <f>VLOOKUP(B315,ESG!A:M,$E$2,FALSE)</f>
        <v>36.1535306963073</v>
      </c>
      <c r="F315" s="11" t="b">
        <f t="shared" si="13"/>
        <v>1</v>
      </c>
      <c r="G315" s="23" t="str">
        <f t="shared" si="14"/>
        <v>C</v>
      </c>
      <c r="H315" s="11">
        <f>VLOOKUP(B315,NI!C:P,10,FALSE)</f>
        <v>-838544</v>
      </c>
      <c r="I315" s="11">
        <f>VLOOKUP(B315,EBITDA!B:O,10,FALSE)</f>
        <v>529108</v>
      </c>
      <c r="J315" s="11">
        <f>VLOOKUP(B315,EQIT!B:O,10,FALSE)</f>
        <v>6601584</v>
      </c>
      <c r="K315" s="11">
        <f>VLOOKUP(B315,DEBT!B:O,10,FALSE)</f>
        <v>2653059</v>
      </c>
      <c r="L315" s="11">
        <f>VLOOKUP(B315,REV!B:O,10,FALSE)</f>
        <v>3489518</v>
      </c>
      <c r="M315" s="11">
        <f>VLOOKUP(B315,RoA!B:O,10,FALSE)</f>
        <v>-5.67</v>
      </c>
      <c r="N315" s="11">
        <f>VLOOKUP(B315,RoE!B:O,10,FALSE)</f>
        <v>-13.64</v>
      </c>
      <c r="O315" s="11">
        <f>VLOOKUP(B315,ASSET!B:P,10,FALSE)</f>
        <v>12292788</v>
      </c>
      <c r="P315" s="11">
        <f>VLOOKUP(B315,MCAP!B:P,10,FALSE)</f>
        <v>26253472</v>
      </c>
      <c r="Q315" s="11">
        <f>VLOOKUP(B315,MB!B:O,10,FALSE)</f>
        <v>3.84</v>
      </c>
    </row>
    <row r="316" spans="1:17" x14ac:dyDescent="0.3">
      <c r="A316" s="20" t="s">
        <v>268</v>
      </c>
      <c r="B316" s="20">
        <v>905792</v>
      </c>
      <c r="C316" s="21">
        <f>VLOOKUP(B316,'[2]ESGC PORTFOLIO'!B:M,$C$2,FALSE)</f>
        <v>34.696283526174398</v>
      </c>
      <c r="D316" s="21" t="str">
        <f t="shared" si="12"/>
        <v>C</v>
      </c>
      <c r="E316" s="21">
        <f>VLOOKUP(B316,ESG!A:M,$E$2,FALSE)</f>
        <v>34.696283526174398</v>
      </c>
      <c r="F316" s="11" t="b">
        <f t="shared" si="13"/>
        <v>1</v>
      </c>
      <c r="G316" s="23" t="str">
        <f t="shared" si="14"/>
        <v>C</v>
      </c>
      <c r="H316" s="11">
        <f>VLOOKUP(B316,NI!C:P,10,FALSE)</f>
        <v>844731</v>
      </c>
      <c r="I316" s="11">
        <f>VLOOKUP(B316,EBITDA!B:O,10,FALSE)</f>
        <v>1393798</v>
      </c>
      <c r="J316" s="11">
        <f>VLOOKUP(B316,EQIT!B:O,10,FALSE)</f>
        <v>5229230</v>
      </c>
      <c r="K316" s="11">
        <f>VLOOKUP(B316,DEBT!B:O,10,FALSE)</f>
        <v>839053</v>
      </c>
      <c r="L316" s="11">
        <f>VLOOKUP(B316,REV!B:O,10,FALSE)</f>
        <v>1985979</v>
      </c>
      <c r="M316" s="11">
        <f>VLOOKUP(B316,RoA!B:O,10,FALSE)</f>
        <v>11.28</v>
      </c>
      <c r="N316" s="11">
        <f>VLOOKUP(B316,RoE!B:O,10,FALSE)</f>
        <v>16.11</v>
      </c>
      <c r="O316" s="11">
        <f>VLOOKUP(B316,ASSET!B:P,10,FALSE)</f>
        <v>9876266</v>
      </c>
      <c r="P316" s="11">
        <f>VLOOKUP(B316,MCAP!B:P,10,FALSE)</f>
        <v>25855767</v>
      </c>
      <c r="Q316" s="11">
        <f>VLOOKUP(B316,MB!B:O,10,FALSE)</f>
        <v>5.39</v>
      </c>
    </row>
    <row r="317" spans="1:17" x14ac:dyDescent="0.3">
      <c r="A317" s="20" t="s">
        <v>271</v>
      </c>
      <c r="B317" s="20">
        <v>877181</v>
      </c>
      <c r="C317" s="21">
        <f>VLOOKUP(B317,'[2]ESGC PORTFOLIO'!B:M,$C$2,FALSE)</f>
        <v>37.450918707542598</v>
      </c>
      <c r="D317" s="21" t="str">
        <f t="shared" si="12"/>
        <v>C</v>
      </c>
      <c r="E317" s="21">
        <f>VLOOKUP(B317,ESG!A:M,$E$2,FALSE)</f>
        <v>49.2920813175243</v>
      </c>
      <c r="F317" s="11" t="b">
        <f t="shared" si="13"/>
        <v>0</v>
      </c>
      <c r="G317" s="23" t="str">
        <f t="shared" si="14"/>
        <v>C</v>
      </c>
      <c r="H317" s="11">
        <f>VLOOKUP(B317,NI!C:P,10,FALSE)</f>
        <v>846000</v>
      </c>
      <c r="I317" s="11">
        <f>VLOOKUP(B317,EBITDA!B:O,10,FALSE)</f>
        <v>1769000</v>
      </c>
      <c r="J317" s="11">
        <f>VLOOKUP(B317,EQIT!B:O,10,FALSE)</f>
        <v>3948000</v>
      </c>
      <c r="K317" s="11">
        <f>VLOOKUP(B317,DEBT!B:O,10,FALSE)</f>
        <v>3344000</v>
      </c>
      <c r="L317" s="11">
        <f>VLOOKUP(B317,REV!B:O,10,FALSE)</f>
        <v>7146000</v>
      </c>
      <c r="M317" s="11">
        <f>VLOOKUP(B317,RoA!B:O,10,FALSE)</f>
        <v>10.44</v>
      </c>
      <c r="N317" s="11">
        <f>VLOOKUP(B317,RoE!B:O,10,FALSE)</f>
        <v>20.86</v>
      </c>
      <c r="O317" s="11">
        <f>VLOOKUP(B317,ASSET!B:P,10,FALSE)</f>
        <v>8948000</v>
      </c>
      <c r="P317" s="11">
        <f>VLOOKUP(B317,MCAP!B:P,10,FALSE)</f>
        <v>7709760</v>
      </c>
      <c r="Q317" s="11">
        <f>VLOOKUP(B317,MB!B:O,10,FALSE)</f>
        <v>2.39</v>
      </c>
    </row>
    <row r="318" spans="1:17" x14ac:dyDescent="0.3">
      <c r="A318" s="20" t="s">
        <v>272</v>
      </c>
      <c r="B318" s="20">
        <v>894145</v>
      </c>
      <c r="C318" s="21">
        <f>VLOOKUP(B318,'[2]ESGC PORTFOLIO'!B:M,$C$2,FALSE)</f>
        <v>29.266893627954701</v>
      </c>
      <c r="D318" s="21" t="str">
        <f t="shared" si="12"/>
        <v>C</v>
      </c>
      <c r="E318" s="21">
        <f>VLOOKUP(B318,ESG!A:M,$E$2,FALSE)</f>
        <v>38.079241801364098</v>
      </c>
      <c r="F318" s="11" t="b">
        <f t="shared" si="13"/>
        <v>0</v>
      </c>
      <c r="G318" s="23" t="str">
        <f t="shared" si="14"/>
        <v>C</v>
      </c>
      <c r="H318" s="11">
        <f>VLOOKUP(B318,NI!C:P,10,FALSE)</f>
        <v>750000</v>
      </c>
      <c r="I318" s="11">
        <f>VLOOKUP(B318,EBITDA!B:O,10,FALSE)</f>
        <v>1353200</v>
      </c>
      <c r="J318" s="11">
        <f>VLOOKUP(B318,EQIT!B:O,10,FALSE)</f>
        <v>3784600</v>
      </c>
      <c r="K318" s="11">
        <f>VLOOKUP(B318,DEBT!B:O,10,FALSE)</f>
        <v>305000</v>
      </c>
      <c r="L318" s="11">
        <f>VLOOKUP(B318,REV!B:O,10,FALSE)</f>
        <v>6944800</v>
      </c>
      <c r="M318" s="11">
        <f>VLOOKUP(B318,RoA!B:O,10,FALSE)</f>
        <v>14.14</v>
      </c>
      <c r="N318" s="11">
        <f>VLOOKUP(B318,RoE!B:O,10,FALSE)</f>
        <v>20.170000000000002</v>
      </c>
      <c r="O318" s="11">
        <f>VLOOKUP(B318,ASSET!B:P,10,FALSE)</f>
        <v>5396600</v>
      </c>
      <c r="P318" s="11">
        <f>VLOOKUP(B318,MCAP!B:P,10,FALSE)</f>
        <v>16050213</v>
      </c>
      <c r="Q318" s="11">
        <f>VLOOKUP(B318,MB!B:O,10,FALSE)</f>
        <v>3.61</v>
      </c>
    </row>
    <row r="319" spans="1:17" x14ac:dyDescent="0.3">
      <c r="A319" s="20" t="s">
        <v>275</v>
      </c>
      <c r="B319" s="20">
        <v>951051</v>
      </c>
      <c r="C319" s="21">
        <f>VLOOKUP(B319,'[2]ESGC PORTFOLIO'!B:M,$C$2,FALSE)</f>
        <v>26.634372483814499</v>
      </c>
      <c r="D319" s="21" t="str">
        <f t="shared" si="12"/>
        <v>C</v>
      </c>
      <c r="E319" s="21">
        <f>VLOOKUP(B319,ESG!A:M,$E$2,FALSE)</f>
        <v>45.7846685345081</v>
      </c>
      <c r="F319" s="11" t="b">
        <f t="shared" si="13"/>
        <v>0</v>
      </c>
      <c r="G319" s="23" t="str">
        <f t="shared" si="14"/>
        <v>C</v>
      </c>
      <c r="H319" s="11">
        <f>VLOOKUP(B319,NI!C:P,10,FALSE)</f>
        <v>1090000</v>
      </c>
      <c r="I319" s="11">
        <f>VLOOKUP(B319,EBITDA!B:O,10,FALSE)</f>
        <v>2449000</v>
      </c>
      <c r="J319" s="11">
        <f>VLOOKUP(B319,EQIT!B:O,10,FALSE)</f>
        <v>15268000</v>
      </c>
      <c r="K319" s="11">
        <f>VLOOKUP(B319,DEBT!B:O,10,FALSE)</f>
        <v>8371000</v>
      </c>
      <c r="L319" s="11">
        <f>VLOOKUP(B319,REV!B:O,10,FALSE)</f>
        <v>5651000</v>
      </c>
      <c r="M319" s="11" t="str">
        <f>VLOOKUP(B319,RoA!B:O,10,FALSE)</f>
        <v>NA</v>
      </c>
      <c r="N319" s="11">
        <f>VLOOKUP(B319,RoE!B:O,10,FALSE)</f>
        <v>7.2</v>
      </c>
      <c r="O319" s="11">
        <f>VLOOKUP(B319,ASSET!B:P,10,FALSE)</f>
        <v>116784000</v>
      </c>
      <c r="P319" s="11">
        <f>VLOOKUP(B319,MCAP!B:P,10,FALSE)</f>
        <v>13625658</v>
      </c>
      <c r="Q319" s="11">
        <f>VLOOKUP(B319,MB!B:O,10,FALSE)</f>
        <v>0.85</v>
      </c>
    </row>
    <row r="320" spans="1:17" x14ac:dyDescent="0.3">
      <c r="A320" s="20" t="s">
        <v>277</v>
      </c>
      <c r="B320" s="20">
        <v>923649</v>
      </c>
      <c r="C320" s="21">
        <f>VLOOKUP(B320,'[2]ESGC PORTFOLIO'!B:M,$C$2,FALSE)</f>
        <v>28.0906244928868</v>
      </c>
      <c r="D320" s="21" t="str">
        <f t="shared" si="12"/>
        <v>C</v>
      </c>
      <c r="E320" s="21">
        <f>VLOOKUP(B320,ESG!A:M,$E$2,FALSE)</f>
        <v>44.527113647427903</v>
      </c>
      <c r="F320" s="11" t="b">
        <f t="shared" si="13"/>
        <v>0</v>
      </c>
      <c r="G320" s="23" t="str">
        <f t="shared" si="14"/>
        <v>C</v>
      </c>
      <c r="H320" s="11">
        <f>VLOOKUP(B320,NI!C:P,10,FALSE)</f>
        <v>252192</v>
      </c>
      <c r="I320" s="11" t="str">
        <f>VLOOKUP(B320,EBITDA!B:O,10,FALSE)</f>
        <v>NA</v>
      </c>
      <c r="J320" s="11">
        <f>VLOOKUP(B320,EQIT!B:O,10,FALSE)</f>
        <v>919643</v>
      </c>
      <c r="K320" s="11">
        <f>VLOOKUP(B320,DEBT!B:O,10,FALSE)</f>
        <v>1428</v>
      </c>
      <c r="L320" s="11">
        <f>VLOOKUP(B320,REV!B:O,10,FALSE)</f>
        <v>4245895</v>
      </c>
      <c r="M320" s="11">
        <f>VLOOKUP(B320,RoA!B:O,10,FALSE)</f>
        <v>17.559999999999999</v>
      </c>
      <c r="N320" s="11">
        <f>VLOOKUP(B320,RoE!B:O,10,FALSE)</f>
        <v>28.63</v>
      </c>
      <c r="O320" s="11">
        <f>VLOOKUP(B320,ASSET!B:P,10,FALSE)</f>
        <v>1490271</v>
      </c>
      <c r="P320" s="11">
        <f>VLOOKUP(B320,MCAP!B:P,10,FALSE)</f>
        <v>5772215</v>
      </c>
      <c r="Q320" s="11">
        <f>VLOOKUP(B320,MB!B:O,10,FALSE)</f>
        <v>5.82</v>
      </c>
    </row>
    <row r="321" spans="1:17" x14ac:dyDescent="0.3">
      <c r="A321" s="20" t="s">
        <v>279</v>
      </c>
      <c r="B321" s="20">
        <v>546965</v>
      </c>
      <c r="C321" s="21">
        <f>VLOOKUP(B321,'[2]ESGC PORTFOLIO'!B:M,$C$2,FALSE)</f>
        <v>29.806111155031999</v>
      </c>
      <c r="D321" s="21" t="str">
        <f t="shared" si="12"/>
        <v>C</v>
      </c>
      <c r="E321" s="21">
        <f>VLOOKUP(B321,ESG!A:M,$E$2,FALSE)</f>
        <v>29.806111155031999</v>
      </c>
      <c r="F321" s="11" t="b">
        <f t="shared" si="13"/>
        <v>1</v>
      </c>
      <c r="G321" s="23" t="str">
        <f t="shared" si="14"/>
        <v>C</v>
      </c>
      <c r="H321" s="11">
        <f>VLOOKUP(B321,NI!C:P,10,FALSE)</f>
        <v>538293</v>
      </c>
      <c r="I321" s="11">
        <f>VLOOKUP(B321,EBITDA!B:O,10,FALSE)</f>
        <v>1031359</v>
      </c>
      <c r="J321" s="11">
        <f>VLOOKUP(B321,EQIT!B:O,10,FALSE)</f>
        <v>4213050</v>
      </c>
      <c r="K321" s="11">
        <f>VLOOKUP(B321,DEBT!B:O,10,FALSE)</f>
        <v>2471383</v>
      </c>
      <c r="L321" s="11">
        <f>VLOOKUP(B321,REV!B:O,10,FALSE)</f>
        <v>3238128</v>
      </c>
      <c r="M321" s="11">
        <f>VLOOKUP(B321,RoA!B:O,10,FALSE)</f>
        <v>7.86</v>
      </c>
      <c r="N321" s="11">
        <f>VLOOKUP(B321,RoE!B:O,10,FALSE)</f>
        <v>13.63</v>
      </c>
      <c r="O321" s="11">
        <f>VLOOKUP(B321,ASSET!B:P,10,FALSE)</f>
        <v>8156208</v>
      </c>
      <c r="P321" s="11">
        <f>VLOOKUP(B321,MCAP!B:P,10,FALSE)</f>
        <v>13772588</v>
      </c>
      <c r="Q321" s="11">
        <f>VLOOKUP(B321,MB!B:O,10,FALSE)</f>
        <v>3.15</v>
      </c>
    </row>
    <row r="322" spans="1:17" x14ac:dyDescent="0.3">
      <c r="A322" s="20" t="s">
        <v>280</v>
      </c>
      <c r="B322" s="20">
        <v>702365</v>
      </c>
      <c r="C322" s="21">
        <f>VLOOKUP(B322,'[2]ESGC PORTFOLIO'!B:M,$C$2,FALSE)</f>
        <v>44.986270907420703</v>
      </c>
      <c r="D322" s="21" t="str">
        <f t="shared" si="12"/>
        <v>C</v>
      </c>
      <c r="E322" s="21">
        <f>VLOOKUP(B322,ESG!A:M,$E$2,FALSE)</f>
        <v>44.986270907420703</v>
      </c>
      <c r="F322" s="11" t="b">
        <f t="shared" si="13"/>
        <v>1</v>
      </c>
      <c r="G322" s="23" t="str">
        <f t="shared" si="14"/>
        <v>C</v>
      </c>
      <c r="H322" s="11">
        <f>VLOOKUP(B322,NI!C:P,10,FALSE)</f>
        <v>837304</v>
      </c>
      <c r="I322" s="11">
        <f>VLOOKUP(B322,EBITDA!B:O,10,FALSE)</f>
        <v>1549421</v>
      </c>
      <c r="J322" s="11">
        <f>VLOOKUP(B322,EQIT!B:O,10,FALSE)</f>
        <v>2007302</v>
      </c>
      <c r="K322" s="11">
        <f>VLOOKUP(B322,DEBT!B:O,10,FALSE)</f>
        <v>150000</v>
      </c>
      <c r="L322" s="11">
        <f>VLOOKUP(B322,REV!B:O,10,FALSE)</f>
        <v>10230353</v>
      </c>
      <c r="M322" s="11">
        <f>VLOOKUP(B322,RoA!B:O,10,FALSE)</f>
        <v>22.13</v>
      </c>
      <c r="N322" s="11">
        <f>VLOOKUP(B322,RoE!B:O,10,FALSE)</f>
        <v>44.37</v>
      </c>
      <c r="O322" s="11">
        <f>VLOOKUP(B322,ASSET!B:P,10,FALSE)</f>
        <v>3896797</v>
      </c>
      <c r="P322" s="11">
        <f>VLOOKUP(B322,MCAP!B:P,10,FALSE)</f>
        <v>15991561</v>
      </c>
      <c r="Q322" s="11">
        <f>VLOOKUP(B322,MB!B:O,10,FALSE)</f>
        <v>7.73</v>
      </c>
    </row>
    <row r="323" spans="1:17" x14ac:dyDescent="0.3">
      <c r="A323" s="20" t="s">
        <v>288</v>
      </c>
      <c r="B323" s="20">
        <v>357834</v>
      </c>
      <c r="C323" s="21">
        <f>VLOOKUP(B323,'[2]ESGC PORTFOLIO'!B:M,$C$2,FALSE)</f>
        <v>25.237954725288098</v>
      </c>
      <c r="D323" s="21" t="str">
        <f t="shared" si="12"/>
        <v>C</v>
      </c>
      <c r="E323" s="21">
        <f>VLOOKUP(B323,ESG!A:M,$E$2,FALSE)</f>
        <v>49.980859945625703</v>
      </c>
      <c r="F323" s="11" t="b">
        <f t="shared" si="13"/>
        <v>0</v>
      </c>
      <c r="G323" s="23" t="str">
        <f t="shared" si="14"/>
        <v>C</v>
      </c>
      <c r="H323" s="11">
        <f>VLOOKUP(B323,NI!C:P,10,FALSE)</f>
        <v>1316304</v>
      </c>
      <c r="I323" s="11">
        <f>VLOOKUP(B323,EBITDA!B:O,10,FALSE)</f>
        <v>3816420</v>
      </c>
      <c r="J323" s="11">
        <f>VLOOKUP(B323,EQIT!B:O,10,FALSE)</f>
        <v>5805016</v>
      </c>
      <c r="K323" s="11">
        <f>VLOOKUP(B323,DEBT!B:O,10,FALSE)</f>
        <v>23588531</v>
      </c>
      <c r="L323" s="11">
        <f>VLOOKUP(B323,REV!B:O,10,FALSE)</f>
        <v>5170138</v>
      </c>
      <c r="M323" s="11">
        <f>VLOOKUP(B323,RoA!B:O,10,FALSE)</f>
        <v>6.25</v>
      </c>
      <c r="N323" s="11">
        <f>VLOOKUP(B323,RoE!B:O,10,FALSE)</f>
        <v>22.56</v>
      </c>
      <c r="O323" s="11">
        <f>VLOOKUP(B323,ASSET!B:P,10,FALSE)</f>
        <v>33324574</v>
      </c>
      <c r="P323" s="11">
        <f>VLOOKUP(B323,MCAP!B:P,10,FALSE)</f>
        <v>47262199</v>
      </c>
      <c r="Q323" s="11">
        <f>VLOOKUP(B323,MB!B:O,10,FALSE)</f>
        <v>8.07</v>
      </c>
    </row>
    <row r="324" spans="1:17" x14ac:dyDescent="0.3">
      <c r="A324" s="20" t="s">
        <v>297</v>
      </c>
      <c r="B324" s="20">
        <v>922725</v>
      </c>
      <c r="C324" s="21">
        <f>VLOOKUP(B324,'[2]ESGC PORTFOLIO'!B:M,$C$2,FALSE)</f>
        <v>26.400985853719199</v>
      </c>
      <c r="D324" s="21" t="str">
        <f t="shared" ref="D324:D349" si="15">IF(C324&gt;75,"A",IF(C324&gt;50,"B",IF(C324&gt;25,"C","D")))</f>
        <v>C</v>
      </c>
      <c r="E324" s="21">
        <f>VLOOKUP(B324,ESG!A:M,$E$2,FALSE)</f>
        <v>48.661844318903299</v>
      </c>
      <c r="F324" s="11" t="b">
        <f t="shared" ref="F324:F349" si="16">C324=E324</f>
        <v>0</v>
      </c>
      <c r="G324" s="23" t="str">
        <f t="shared" ref="G324:G349" si="17">IF(E324&gt;75,"A",IF(E324&gt;50,"B",IF(E324&gt;25,"C","D")))</f>
        <v>C</v>
      </c>
      <c r="H324" s="11">
        <f>VLOOKUP(B324,NI!C:P,10,FALSE)</f>
        <v>1297000</v>
      </c>
      <c r="I324" s="11">
        <f>VLOOKUP(B324,EBITDA!B:O,10,FALSE)</f>
        <v>2063000</v>
      </c>
      <c r="J324" s="11">
        <f>VLOOKUP(B324,EQIT!B:O,10,FALSE)</f>
        <v>20697000</v>
      </c>
      <c r="K324" s="11">
        <f>VLOOKUP(B324,DEBT!B:O,10,FALSE)</f>
        <v>19439000</v>
      </c>
      <c r="L324" s="11">
        <f>VLOOKUP(B324,REV!B:O,10,FALSE)</f>
        <v>8602000</v>
      </c>
      <c r="M324" s="11">
        <f>VLOOKUP(B324,RoA!B:O,10,FALSE)</f>
        <v>0.86</v>
      </c>
      <c r="N324" s="11">
        <f>VLOOKUP(B324,RoE!B:O,10,FALSE)</f>
        <v>6.33</v>
      </c>
      <c r="O324" s="11">
        <f>VLOOKUP(B324,ASSET!B:P,10,FALSE)</f>
        <v>175335000</v>
      </c>
      <c r="P324" s="11">
        <f>VLOOKUP(B324,MCAP!B:P,10,FALSE)</f>
        <v>19733731</v>
      </c>
      <c r="Q324" s="11">
        <f>VLOOKUP(B324,MB!B:O,10,FALSE)</f>
        <v>0.86</v>
      </c>
    </row>
    <row r="325" spans="1:17" x14ac:dyDescent="0.3">
      <c r="A325" s="20" t="s">
        <v>299</v>
      </c>
      <c r="B325" s="20">
        <v>325059</v>
      </c>
      <c r="C325" s="21">
        <f>VLOOKUP(B325,'[2]ESGC PORTFOLIO'!B:M,$C$2,FALSE)</f>
        <v>37.434657358858601</v>
      </c>
      <c r="D325" s="21" t="str">
        <f t="shared" si="15"/>
        <v>C</v>
      </c>
      <c r="E325" s="21">
        <f>VLOOKUP(B325,ESG!A:M,$E$2,FALSE)</f>
        <v>37.434657358858601</v>
      </c>
      <c r="F325" s="11" t="b">
        <f t="shared" si="16"/>
        <v>1</v>
      </c>
      <c r="G325" s="23" t="str">
        <f t="shared" si="17"/>
        <v>C</v>
      </c>
      <c r="H325" s="11">
        <f>VLOOKUP(B325,NI!C:P,10,FALSE)</f>
        <v>247800</v>
      </c>
      <c r="I325" s="11">
        <f>VLOOKUP(B325,EBITDA!B:O,10,FALSE)</f>
        <v>464766</v>
      </c>
      <c r="J325" s="11">
        <f>VLOOKUP(B325,EQIT!B:O,10,FALSE)</f>
        <v>2788277</v>
      </c>
      <c r="K325" s="11">
        <f>VLOOKUP(B325,DEBT!B:O,10,FALSE)</f>
        <v>105000</v>
      </c>
      <c r="L325" s="11">
        <f>VLOOKUP(B325,REV!B:O,10,FALSE)</f>
        <v>1962214</v>
      </c>
      <c r="M325" s="11">
        <f>VLOOKUP(B325,RoA!B:O,10,FALSE)</f>
        <v>6.2</v>
      </c>
      <c r="N325" s="11">
        <f>VLOOKUP(B325,RoE!B:O,10,FALSE)</f>
        <v>9.3699999999999992</v>
      </c>
      <c r="O325" s="11">
        <f>VLOOKUP(B325,ASSET!B:P,10,FALSE)</f>
        <v>4115869</v>
      </c>
      <c r="P325" s="11">
        <f>VLOOKUP(B325,MCAP!B:P,10,FALSE)</f>
        <v>6254636</v>
      </c>
      <c r="Q325" s="11">
        <f>VLOOKUP(B325,MB!B:O,10,FALSE)</f>
        <v>2.1</v>
      </c>
    </row>
    <row r="326" spans="1:17" x14ac:dyDescent="0.3">
      <c r="A326" s="20" t="s">
        <v>301</v>
      </c>
      <c r="B326" s="20">
        <v>729104</v>
      </c>
      <c r="C326" s="21">
        <f>VLOOKUP(B326,'[2]ESGC PORTFOLIO'!B:M,$C$2,FALSE)</f>
        <v>44.527151639344197</v>
      </c>
      <c r="D326" s="21" t="str">
        <f t="shared" si="15"/>
        <v>C</v>
      </c>
      <c r="E326" s="21">
        <f>VLOOKUP(B326,ESG!A:M,$E$2,FALSE)</f>
        <v>44.527151639344197</v>
      </c>
      <c r="F326" s="11" t="b">
        <f t="shared" si="16"/>
        <v>1</v>
      </c>
      <c r="G326" s="23" t="str">
        <f t="shared" si="17"/>
        <v>C</v>
      </c>
      <c r="H326" s="11">
        <f>VLOOKUP(B326,NI!C:P,10,FALSE)</f>
        <v>1038400</v>
      </c>
      <c r="I326" s="11">
        <f>VLOOKUP(B326,EBITDA!B:O,10,FALSE)</f>
        <v>1792900</v>
      </c>
      <c r="J326" s="11">
        <f>VLOOKUP(B326,EQIT!B:O,10,FALSE)</f>
        <v>4818100</v>
      </c>
      <c r="K326" s="11">
        <f>VLOOKUP(B326,DEBT!B:O,10,FALSE)</f>
        <v>0</v>
      </c>
      <c r="L326" s="11">
        <f>VLOOKUP(B326,REV!B:O,10,FALSE)</f>
        <v>3499200</v>
      </c>
      <c r="M326" s="11">
        <f>VLOOKUP(B326,RoA!B:O,10,FALSE)</f>
        <v>22.51</v>
      </c>
      <c r="N326" s="11">
        <f>VLOOKUP(B326,RoE!B:O,10,FALSE)</f>
        <v>23.97</v>
      </c>
      <c r="O326" s="11">
        <f>VLOOKUP(B326,ASSET!B:P,10,FALSE)</f>
        <v>5033100</v>
      </c>
      <c r="P326" s="11">
        <f>VLOOKUP(B326,MCAP!B:P,10,FALSE)</f>
        <v>21953855</v>
      </c>
      <c r="Q326" s="11">
        <f>VLOOKUP(B326,MB!B:O,10,FALSE)</f>
        <v>3.99</v>
      </c>
    </row>
    <row r="327" spans="1:17" x14ac:dyDescent="0.3">
      <c r="A327" s="20" t="s">
        <v>308</v>
      </c>
      <c r="B327" s="20">
        <v>944738</v>
      </c>
      <c r="C327" s="21">
        <f>VLOOKUP(B327,'[2]ESGC PORTFOLIO'!B:M,$C$2,FALSE)</f>
        <v>48.657988137335103</v>
      </c>
      <c r="D327" s="21" t="str">
        <f t="shared" si="15"/>
        <v>C</v>
      </c>
      <c r="E327" s="21">
        <f>VLOOKUP(B327,ESG!A:M,$E$2,FALSE)</f>
        <v>48.657988137335103</v>
      </c>
      <c r="F327" s="11" t="b">
        <f t="shared" si="16"/>
        <v>1</v>
      </c>
      <c r="G327" s="23" t="str">
        <f t="shared" si="17"/>
        <v>C</v>
      </c>
      <c r="H327" s="11">
        <f>VLOOKUP(B327,NI!C:P,10,FALSE)</f>
        <v>243155</v>
      </c>
      <c r="I327" s="11">
        <f>VLOOKUP(B327,EBITDA!B:O,10,FALSE)</f>
        <v>593970</v>
      </c>
      <c r="J327" s="11">
        <f>VLOOKUP(B327,EQIT!B:O,10,FALSE)</f>
        <v>1581077</v>
      </c>
      <c r="K327" s="11">
        <f>VLOOKUP(B327,DEBT!B:O,10,FALSE)</f>
        <v>1493040</v>
      </c>
      <c r="L327" s="11">
        <f>VLOOKUP(B327,REV!B:O,10,FALSE)</f>
        <v>2132353</v>
      </c>
      <c r="M327" s="11">
        <f>VLOOKUP(B327,RoA!B:O,10,FALSE)</f>
        <v>9.2799999999999994</v>
      </c>
      <c r="N327" s="11">
        <f>VLOOKUP(B327,RoE!B:O,10,FALSE)</f>
        <v>16.18</v>
      </c>
      <c r="O327" s="11">
        <f>VLOOKUP(B327,ASSET!B:P,10,FALSE)</f>
        <v>3680728</v>
      </c>
      <c r="P327" s="11">
        <f>VLOOKUP(B327,MCAP!B:P,10,FALSE)</f>
        <v>6247222</v>
      </c>
      <c r="Q327" s="11">
        <f>VLOOKUP(B327,MB!B:O,10,FALSE)</f>
        <v>3.54</v>
      </c>
    </row>
    <row r="328" spans="1:17" x14ac:dyDescent="0.3">
      <c r="A328" s="20" t="s">
        <v>312</v>
      </c>
      <c r="B328" s="20">
        <v>992656</v>
      </c>
      <c r="C328" s="21">
        <f>VLOOKUP(B328,'[2]ESGC PORTFOLIO'!B:M,$C$2,FALSE)</f>
        <v>45.959741450537102</v>
      </c>
      <c r="D328" s="21" t="str">
        <f t="shared" si="15"/>
        <v>C</v>
      </c>
      <c r="E328" s="21">
        <f>VLOOKUP(B328,ESG!A:M,$E$2,FALSE)</f>
        <v>45.959741450537102</v>
      </c>
      <c r="F328" s="11" t="b">
        <f t="shared" si="16"/>
        <v>1</v>
      </c>
      <c r="G328" s="23" t="str">
        <f t="shared" si="17"/>
        <v>C</v>
      </c>
      <c r="H328" s="11">
        <f>VLOOKUP(B328,NI!C:P,10,FALSE)</f>
        <v>41088</v>
      </c>
      <c r="I328" s="11">
        <f>VLOOKUP(B328,EBITDA!B:O,10,FALSE)</f>
        <v>469770</v>
      </c>
      <c r="J328" s="11">
        <f>VLOOKUP(B328,EQIT!B:O,10,FALSE)</f>
        <v>2765077</v>
      </c>
      <c r="K328" s="11">
        <f>VLOOKUP(B328,DEBT!B:O,10,FALSE)</f>
        <v>3523703</v>
      </c>
      <c r="L328" s="11">
        <f>VLOOKUP(B328,REV!B:O,10,FALSE)</f>
        <v>758926</v>
      </c>
      <c r="M328" s="11">
        <f>VLOOKUP(B328,RoA!B:O,10,FALSE)</f>
        <v>1.85</v>
      </c>
      <c r="N328" s="11">
        <f>VLOOKUP(B328,RoE!B:O,10,FALSE)</f>
        <v>1.44</v>
      </c>
      <c r="O328" s="11">
        <f>VLOOKUP(B328,ASSET!B:P,10,FALSE)</f>
        <v>6807722</v>
      </c>
      <c r="P328" s="11">
        <f>VLOOKUP(B328,MCAP!B:P,10,FALSE)</f>
        <v>5855005</v>
      </c>
      <c r="Q328" s="11">
        <f>VLOOKUP(B328,MB!B:O,10,FALSE)</f>
        <v>2.2000000000000002</v>
      </c>
    </row>
    <row r="329" spans="1:17" x14ac:dyDescent="0.3">
      <c r="A329" s="20" t="s">
        <v>320</v>
      </c>
      <c r="B329" s="20">
        <v>674693</v>
      </c>
      <c r="C329" s="21">
        <f>VLOOKUP(B329,'[2]ESGC PORTFOLIO'!B:M,$C$2,FALSE)</f>
        <v>44.872461111014303</v>
      </c>
      <c r="D329" s="21" t="str">
        <f t="shared" si="15"/>
        <v>C</v>
      </c>
      <c r="E329" s="21">
        <f>VLOOKUP(B329,ESG!A:M,$E$2,FALSE)</f>
        <v>44.872461111014303</v>
      </c>
      <c r="F329" s="11" t="b">
        <f t="shared" si="16"/>
        <v>1</v>
      </c>
      <c r="G329" s="23" t="str">
        <f t="shared" si="17"/>
        <v>C</v>
      </c>
      <c r="H329" s="11">
        <f>VLOOKUP(B329,NI!C:P,10,FALSE)</f>
        <v>544450</v>
      </c>
      <c r="I329" s="11">
        <f>VLOOKUP(B329,EBITDA!B:O,10,FALSE)</f>
        <v>609988</v>
      </c>
      <c r="J329" s="11">
        <f>VLOOKUP(B329,EQIT!B:O,10,FALSE)</f>
        <v>-423558</v>
      </c>
      <c r="K329" s="11">
        <f>VLOOKUP(B329,DEBT!B:O,10,FALSE)</f>
        <v>1374056</v>
      </c>
      <c r="L329" s="11">
        <f>VLOOKUP(B329,REV!B:O,10,FALSE)</f>
        <v>965087</v>
      </c>
      <c r="M329" s="11">
        <f>VLOOKUP(B329,RoA!B:O,10,FALSE)</f>
        <v>28.26</v>
      </c>
      <c r="N329" s="11" t="str">
        <f>VLOOKUP(B329,RoE!B:O,10,FALSE)</f>
        <v>NA</v>
      </c>
      <c r="O329" s="11">
        <f>VLOOKUP(B329,ASSET!B:P,10,FALSE)</f>
        <v>2223124</v>
      </c>
      <c r="P329" s="11">
        <f>VLOOKUP(B329,MCAP!B:P,10,FALSE)</f>
        <v>7994021</v>
      </c>
      <c r="Q329" s="11">
        <f>VLOOKUP(B329,MB!B:O,10,FALSE)</f>
        <v>-17.53</v>
      </c>
    </row>
    <row r="330" spans="1:17" x14ac:dyDescent="0.3">
      <c r="A330" s="20" t="s">
        <v>322</v>
      </c>
      <c r="B330" s="20">
        <v>545310</v>
      </c>
      <c r="C330" s="21">
        <f>VLOOKUP(B330,'[2]ESGC PORTFOLIO'!B:M,$C$2,FALSE)</f>
        <v>35.928654311573702</v>
      </c>
      <c r="D330" s="21" t="str">
        <f t="shared" si="15"/>
        <v>C</v>
      </c>
      <c r="E330" s="21">
        <f>VLOOKUP(B330,ESG!A:M,$E$2,FALSE)</f>
        <v>35.928654311573702</v>
      </c>
      <c r="F330" s="11" t="b">
        <f t="shared" si="16"/>
        <v>1</v>
      </c>
      <c r="G330" s="23" t="str">
        <f t="shared" si="17"/>
        <v>C</v>
      </c>
      <c r="H330" s="11">
        <f>VLOOKUP(B330,NI!C:P,10,FALSE)</f>
        <v>-445028</v>
      </c>
      <c r="I330" s="11">
        <f>VLOOKUP(B330,EBITDA!B:O,10,FALSE)</f>
        <v>-905022</v>
      </c>
      <c r="J330" s="11">
        <f>VLOOKUP(B330,EQIT!B:O,10,FALSE)</f>
        <v>1356405</v>
      </c>
      <c r="K330" s="11">
        <f>VLOOKUP(B330,DEBT!B:O,10,FALSE)</f>
        <v>506584</v>
      </c>
      <c r="L330" s="11">
        <f>VLOOKUP(B330,REV!B:O,10,FALSE)</f>
        <v>1211975</v>
      </c>
      <c r="M330" s="11">
        <f>VLOOKUP(B330,RoA!B:O,10,FALSE)</f>
        <v>-16.940000000000001</v>
      </c>
      <c r="N330" s="11">
        <f>VLOOKUP(B330,RoE!B:O,10,FALSE)</f>
        <v>-37.78</v>
      </c>
      <c r="O330" s="11">
        <f>VLOOKUP(B330,ASSET!B:P,10,FALSE)</f>
        <v>2319041</v>
      </c>
      <c r="P330" s="11">
        <f>VLOOKUP(B330,MCAP!B:P,10,FALSE)</f>
        <v>17370512</v>
      </c>
      <c r="Q330" s="11">
        <f>VLOOKUP(B330,MB!B:O,10,FALSE)</f>
        <v>13.07</v>
      </c>
    </row>
    <row r="331" spans="1:17" x14ac:dyDescent="0.3">
      <c r="A331" s="20" t="s">
        <v>340</v>
      </c>
      <c r="B331" s="20" t="s">
        <v>373</v>
      </c>
      <c r="C331" s="21">
        <f>VLOOKUP(B331,'[2]ESGC PORTFOLIO'!B:M,$C$2,FALSE)</f>
        <v>44.642384105960197</v>
      </c>
      <c r="D331" s="21" t="str">
        <f t="shared" si="15"/>
        <v>C</v>
      </c>
      <c r="E331" s="21">
        <f>VLOOKUP(B331,ESG!A:M,$E$2,FALSE)</f>
        <v>44.642384105960197</v>
      </c>
      <c r="F331" s="11" t="b">
        <f t="shared" si="16"/>
        <v>1</v>
      </c>
      <c r="G331" s="23" t="str">
        <f t="shared" si="17"/>
        <v>C</v>
      </c>
      <c r="H331" s="11">
        <f>VLOOKUP(B331,NI!C:P,10,FALSE)</f>
        <v>365000</v>
      </c>
      <c r="I331" s="11">
        <f>VLOOKUP(B331,EBITDA!B:O,10,FALSE)</f>
        <v>774000</v>
      </c>
      <c r="J331" s="11">
        <f>VLOOKUP(B331,EQIT!B:O,10,FALSE)</f>
        <v>2215000</v>
      </c>
      <c r="K331" s="11">
        <f>VLOOKUP(B331,DEBT!B:O,10,FALSE)</f>
        <v>2326000</v>
      </c>
      <c r="L331" s="11">
        <f>VLOOKUP(B331,REV!B:O,10,FALSE)</f>
        <v>3655000</v>
      </c>
      <c r="M331" s="11">
        <f>VLOOKUP(B331,RoA!B:O,10,FALSE)</f>
        <v>2.99</v>
      </c>
      <c r="N331" s="11">
        <f>VLOOKUP(B331,RoE!B:O,10,FALSE)</f>
        <v>18.649999999999999</v>
      </c>
      <c r="O331" s="11">
        <f>VLOOKUP(B331,ASSET!B:P,10,FALSE)</f>
        <v>14772000</v>
      </c>
      <c r="P331" s="11">
        <f>VLOOKUP(B331,MCAP!B:P,10,FALSE)</f>
        <v>8012693</v>
      </c>
      <c r="Q331" s="11">
        <f>VLOOKUP(B331,MB!B:O,10,FALSE)</f>
        <v>3.54</v>
      </c>
    </row>
    <row r="332" spans="1:17" x14ac:dyDescent="0.3">
      <c r="A332" s="20" t="s">
        <v>347</v>
      </c>
      <c r="B332" s="20">
        <v>951584</v>
      </c>
      <c r="C332" s="21">
        <f>VLOOKUP(B332,'[2]ESGC PORTFOLIO'!B:M,$C$2,FALSE)</f>
        <v>33.482903031532899</v>
      </c>
      <c r="D332" s="21" t="str">
        <f t="shared" si="15"/>
        <v>C</v>
      </c>
      <c r="E332" s="21">
        <f>VLOOKUP(B332,ESG!A:M,$E$2,FALSE)</f>
        <v>33.482903031532899</v>
      </c>
      <c r="F332" s="11" t="b">
        <f t="shared" si="16"/>
        <v>1</v>
      </c>
      <c r="G332" s="23" t="str">
        <f t="shared" si="17"/>
        <v>C</v>
      </c>
      <c r="H332" s="11">
        <f>VLOOKUP(B332,NI!C:P,10,FALSE)</f>
        <v>290969</v>
      </c>
      <c r="I332" s="11">
        <f>VLOOKUP(B332,EBITDA!B:O,10,FALSE)</f>
        <v>708524</v>
      </c>
      <c r="J332" s="11">
        <f>VLOOKUP(B332,EQIT!B:O,10,FALSE)</f>
        <v>5460593</v>
      </c>
      <c r="K332" s="11">
        <f>VLOOKUP(B332,DEBT!B:O,10,FALSE)</f>
        <v>2613923</v>
      </c>
      <c r="L332" s="11">
        <f>VLOOKUP(B332,REV!B:O,10,FALSE)</f>
        <v>2426006</v>
      </c>
      <c r="M332" s="11">
        <f>VLOOKUP(B332,RoA!B:O,10,FALSE)</f>
        <v>0.92</v>
      </c>
      <c r="N332" s="11">
        <f>VLOOKUP(B332,RoE!B:O,10,FALSE)</f>
        <v>5.6</v>
      </c>
      <c r="O332" s="11">
        <f>VLOOKUP(B332,ASSET!B:P,10,FALSE)</f>
        <v>55726746</v>
      </c>
      <c r="P332" s="11">
        <f>VLOOKUP(B332,MCAP!B:P,10,FALSE)</f>
        <v>5532944</v>
      </c>
      <c r="Q332" s="11">
        <f>VLOOKUP(B332,MB!B:O,10,FALSE)</f>
        <v>0.95</v>
      </c>
    </row>
    <row r="333" spans="1:17" x14ac:dyDescent="0.3">
      <c r="A333" s="20" t="s">
        <v>3</v>
      </c>
      <c r="B333" s="20">
        <v>312367</v>
      </c>
      <c r="C333" s="21">
        <f>VLOOKUP(B333,'[2]ESGC PORTFOLIO'!B:M,$C$2,FALSE)</f>
        <v>18.4242891401164</v>
      </c>
      <c r="D333" s="21" t="str">
        <f t="shared" si="15"/>
        <v>D</v>
      </c>
      <c r="E333" s="21">
        <f>VLOOKUP(B333,ESG!A:M,$E$2,FALSE)</f>
        <v>32.086673518328098</v>
      </c>
      <c r="F333" s="11" t="b">
        <f t="shared" si="16"/>
        <v>0</v>
      </c>
      <c r="G333" s="23" t="str">
        <f t="shared" si="17"/>
        <v>C</v>
      </c>
      <c r="H333" s="11">
        <f>VLOOKUP(B333,NI!C:P,10,FALSE)</f>
        <v>998000</v>
      </c>
      <c r="I333" s="11">
        <f>VLOOKUP(B333,EBITDA!B:O,10,FALSE)</f>
        <v>1675000</v>
      </c>
      <c r="J333" s="11">
        <f>VLOOKUP(B333,EQIT!B:O,10,FALSE)</f>
        <v>6622000</v>
      </c>
      <c r="K333" s="11">
        <f>VLOOKUP(B333,DEBT!B:O,10,FALSE)</f>
        <v>4693000</v>
      </c>
      <c r="L333" s="11">
        <f>VLOOKUP(B333,REV!B:O,10,FALSE)</f>
        <v>4583000</v>
      </c>
      <c r="M333" s="11">
        <f>VLOOKUP(B333,RoA!B:O,10,FALSE)</f>
        <v>7.24</v>
      </c>
      <c r="N333" s="11">
        <f>VLOOKUP(B333,RoE!B:O,10,FALSE)</f>
        <v>11</v>
      </c>
      <c r="O333" s="11">
        <f>VLOOKUP(B333,ASSET!B:P,10,FALSE)</f>
        <v>14012000</v>
      </c>
      <c r="P333" s="11">
        <f>VLOOKUP(B333,MCAP!B:P,10,FALSE)</f>
        <v>12547131</v>
      </c>
      <c r="Q333" s="11">
        <f>VLOOKUP(B333,MB!B:O,10,FALSE)</f>
        <v>2.87</v>
      </c>
    </row>
    <row r="334" spans="1:17" x14ac:dyDescent="0.3">
      <c r="A334" s="20" t="s">
        <v>13</v>
      </c>
      <c r="B334" s="20">
        <v>325596</v>
      </c>
      <c r="C334" s="21">
        <f>VLOOKUP(B334,'[2]ESGC PORTFOLIO'!B:M,$C$2,FALSE)</f>
        <v>24.326428571428501</v>
      </c>
      <c r="D334" s="21" t="str">
        <f t="shared" si="15"/>
        <v>D</v>
      </c>
      <c r="E334" s="21">
        <f>VLOOKUP(B334,ESG!A:M,$E$2,FALSE)</f>
        <v>31.319523809523801</v>
      </c>
      <c r="F334" s="11" t="b">
        <f t="shared" si="16"/>
        <v>0</v>
      </c>
      <c r="G334" s="23" t="str">
        <f t="shared" si="17"/>
        <v>C</v>
      </c>
      <c r="H334" s="11">
        <f>VLOOKUP(B334,NI!C:P,10,FALSE)</f>
        <v>-750400</v>
      </c>
      <c r="I334" s="11">
        <f>VLOOKUP(B334,EBITDA!B:O,10,FALSE)</f>
        <v>640100</v>
      </c>
      <c r="J334" s="11">
        <f>VLOOKUP(B334,EQIT!B:O,10,FALSE)</f>
        <v>9532100</v>
      </c>
      <c r="K334" s="11">
        <f>VLOOKUP(B334,DEBT!B:O,10,FALSE)</f>
        <v>9052000</v>
      </c>
      <c r="L334" s="11">
        <f>VLOOKUP(B334,REV!B:O,10,FALSE)</f>
        <v>8677600</v>
      </c>
      <c r="M334" s="11">
        <f>VLOOKUP(B334,RoA!B:O,10,FALSE)</f>
        <v>-3.24</v>
      </c>
      <c r="N334" s="11">
        <f>VLOOKUP(B334,RoE!B:O,10,FALSE)</f>
        <v>-11.23</v>
      </c>
      <c r="O334" s="11">
        <f>VLOOKUP(B334,ASSET!B:P,10,FALSE)</f>
        <v>22621100</v>
      </c>
      <c r="P334" s="11">
        <f>VLOOKUP(B334,MCAP!B:P,10,FALSE)</f>
        <v>29265600</v>
      </c>
      <c r="Q334" s="11">
        <f>VLOOKUP(B334,MB!B:O,10,FALSE)</f>
        <v>1.89</v>
      </c>
    </row>
    <row r="335" spans="1:17" x14ac:dyDescent="0.3">
      <c r="A335" s="20" t="s">
        <v>22</v>
      </c>
      <c r="B335" s="20">
        <v>916305</v>
      </c>
      <c r="C335" s="21">
        <f>VLOOKUP(B335,'[2]ESGC PORTFOLIO'!B:M,$C$2,FALSE)</f>
        <v>21.9450718244581</v>
      </c>
      <c r="D335" s="21" t="str">
        <f t="shared" si="15"/>
        <v>D</v>
      </c>
      <c r="E335" s="21">
        <f>VLOOKUP(B335,ESG!A:M,$E$2,FALSE)</f>
        <v>42.5478617697216</v>
      </c>
      <c r="F335" s="11" t="b">
        <f t="shared" si="16"/>
        <v>0</v>
      </c>
      <c r="G335" s="23" t="str">
        <f t="shared" si="17"/>
        <v>C</v>
      </c>
      <c r="H335" s="11">
        <f>VLOOKUP(B335,NI!C:P,10,FALSE)</f>
        <v>9085000</v>
      </c>
      <c r="I335" s="11">
        <f>VLOOKUP(B335,EBITDA!B:O,10,FALSE)</f>
        <v>16223000</v>
      </c>
      <c r="J335" s="11">
        <f>VLOOKUP(B335,EQIT!B:O,10,FALSE)</f>
        <v>92745000</v>
      </c>
      <c r="K335" s="11">
        <f>VLOOKUP(B335,DEBT!B:O,10,FALSE)</f>
        <v>41693000</v>
      </c>
      <c r="L335" s="11">
        <f>VLOOKUP(B335,REV!B:O,10,FALSE)</f>
        <v>68865000</v>
      </c>
      <c r="M335" s="11">
        <f>VLOOKUP(B335,RoA!B:O,10,FALSE)</f>
        <v>1.99</v>
      </c>
      <c r="N335" s="11">
        <f>VLOOKUP(B335,RoE!B:O,10,FALSE)</f>
        <v>9.5299999999999994</v>
      </c>
      <c r="O335" s="11">
        <f>VLOOKUP(B335,ASSET!B:P,10,FALSE)</f>
        <v>519404000</v>
      </c>
      <c r="P335" s="11">
        <f>VLOOKUP(B335,MCAP!B:P,10,FALSE)</f>
        <v>74740433</v>
      </c>
      <c r="Q335" s="11">
        <f>VLOOKUP(B335,MB!B:O,10,FALSE)</f>
        <v>0.8</v>
      </c>
    </row>
    <row r="336" spans="1:17" x14ac:dyDescent="0.3">
      <c r="A336" s="20" t="s">
        <v>100</v>
      </c>
      <c r="B336" s="20">
        <v>325922</v>
      </c>
      <c r="C336" s="21">
        <f>VLOOKUP(B336,'[2]ESGC PORTFOLIO'!B:M,$C$2,FALSE)</f>
        <v>22.129156198850399</v>
      </c>
      <c r="D336" s="21" t="str">
        <f t="shared" si="15"/>
        <v>D</v>
      </c>
      <c r="E336" s="21">
        <f>VLOOKUP(B336,ESG!A:M,$E$2,FALSE)</f>
        <v>41.480534619923098</v>
      </c>
      <c r="F336" s="11" t="b">
        <f t="shared" si="16"/>
        <v>0</v>
      </c>
      <c r="G336" s="23" t="str">
        <f t="shared" si="17"/>
        <v>C</v>
      </c>
      <c r="H336" s="11">
        <f>VLOOKUP(B336,NI!C:P,10,FALSE)</f>
        <v>462700</v>
      </c>
      <c r="I336" s="11">
        <f>VLOOKUP(B336,EBITDA!B:O,10,FALSE)</f>
        <v>690200</v>
      </c>
      <c r="J336" s="11">
        <f>VLOOKUP(B336,EQIT!B:O,10,FALSE)</f>
        <v>4058500</v>
      </c>
      <c r="K336" s="11">
        <f>VLOOKUP(B336,DEBT!B:O,10,FALSE)</f>
        <v>3509000</v>
      </c>
      <c r="L336" s="11">
        <f>VLOOKUP(B336,REV!B:O,10,FALSE)</f>
        <v>6259300</v>
      </c>
      <c r="M336" s="11">
        <f>VLOOKUP(B336,RoA!B:O,10,FALSE)</f>
        <v>6.33</v>
      </c>
      <c r="N336" s="11">
        <f>VLOOKUP(B336,RoE!B:O,10,FALSE)</f>
        <v>12.1</v>
      </c>
      <c r="O336" s="11">
        <f>VLOOKUP(B336,ASSET!B:P,10,FALSE)</f>
        <v>8269800</v>
      </c>
      <c r="P336" s="11">
        <f>VLOOKUP(B336,MCAP!B:P,10,FALSE)</f>
        <v>7208102</v>
      </c>
      <c r="Q336" s="11">
        <f>VLOOKUP(B336,MB!B:O,10,FALSE)</f>
        <v>1.61</v>
      </c>
    </row>
    <row r="337" spans="1:17" x14ac:dyDescent="0.3">
      <c r="A337" s="20" t="s">
        <v>116</v>
      </c>
      <c r="B337" s="20">
        <v>883488</v>
      </c>
      <c r="C337" s="21">
        <f>VLOOKUP(B337,'[2]ESGC PORTFOLIO'!B:M,$C$2,FALSE)</f>
        <v>16.1456913416635</v>
      </c>
      <c r="D337" s="21" t="str">
        <f t="shared" si="15"/>
        <v>D</v>
      </c>
      <c r="E337" s="21">
        <f>VLOOKUP(B337,ESG!A:M,$E$2,FALSE)</f>
        <v>27.905417771046299</v>
      </c>
      <c r="F337" s="11" t="b">
        <f t="shared" si="16"/>
        <v>0</v>
      </c>
      <c r="G337" s="23" t="str">
        <f t="shared" si="17"/>
        <v>C</v>
      </c>
      <c r="H337" s="11">
        <f>VLOOKUP(B337,NI!C:P,10,FALSE)</f>
        <v>86012</v>
      </c>
      <c r="I337" s="11">
        <f>VLOOKUP(B337,EBITDA!B:O,10,FALSE)</f>
        <v>937977</v>
      </c>
      <c r="J337" s="11">
        <f>VLOOKUP(B337,EQIT!B:O,10,FALSE)</f>
        <v>4855925</v>
      </c>
      <c r="K337" s="11">
        <f>VLOOKUP(B337,DEBT!B:O,10,FALSE)</f>
        <v>7590532</v>
      </c>
      <c r="L337" s="11">
        <f>VLOOKUP(B337,REV!B:O,10,FALSE)</f>
        <v>1964098</v>
      </c>
      <c r="M337" s="11">
        <f>VLOOKUP(B337,RoA!B:O,10,FALSE)</f>
        <v>0.69</v>
      </c>
      <c r="N337" s="11">
        <f>VLOOKUP(B337,RoE!B:O,10,FALSE)</f>
        <v>1.76</v>
      </c>
      <c r="O337" s="11">
        <f>VLOOKUP(B337,ASSET!B:P,10,FALSE)</f>
        <v>45040853</v>
      </c>
      <c r="P337" s="11">
        <f>VLOOKUP(B337,MCAP!B:P,10,FALSE)</f>
        <v>5643691</v>
      </c>
      <c r="Q337" s="11">
        <f>VLOOKUP(B337,MB!B:O,10,FALSE)</f>
        <v>0.99</v>
      </c>
    </row>
    <row r="338" spans="1:17" x14ac:dyDescent="0.3">
      <c r="A338" s="20" t="s">
        <v>155</v>
      </c>
      <c r="B338" s="20">
        <v>905596</v>
      </c>
      <c r="C338" s="21">
        <f>VLOOKUP(B338,'[2]ESGC PORTFOLIO'!B:M,$C$2,FALSE)</f>
        <v>22.974736751951799</v>
      </c>
      <c r="D338" s="21" t="str">
        <f t="shared" si="15"/>
        <v>D</v>
      </c>
      <c r="E338" s="21">
        <f>VLOOKUP(B338,ESG!A:M,$E$2,FALSE)</f>
        <v>41.563508591622899</v>
      </c>
      <c r="F338" s="11" t="b">
        <f t="shared" si="16"/>
        <v>0</v>
      </c>
      <c r="G338" s="23" t="str">
        <f t="shared" si="17"/>
        <v>C</v>
      </c>
      <c r="H338" s="11">
        <f>VLOOKUP(B338,NI!C:P,10,FALSE)</f>
        <v>433406</v>
      </c>
      <c r="I338" s="11">
        <f>VLOOKUP(B338,EBITDA!B:O,10,FALSE)</f>
        <v>850160</v>
      </c>
      <c r="J338" s="11">
        <f>VLOOKUP(B338,EQIT!B:O,10,FALSE)</f>
        <v>1263547</v>
      </c>
      <c r="K338" s="11">
        <f>VLOOKUP(B338,DEBT!B:O,10,FALSE)</f>
        <v>906680</v>
      </c>
      <c r="L338" s="11">
        <f>VLOOKUP(B338,REV!B:O,10,FALSE)</f>
        <v>2905943</v>
      </c>
      <c r="M338" s="11">
        <f>VLOOKUP(B338,RoA!B:O,10,FALSE)</f>
        <v>10.57</v>
      </c>
      <c r="N338" s="11">
        <f>VLOOKUP(B338,RoE!B:O,10,FALSE)</f>
        <v>33.47</v>
      </c>
      <c r="O338" s="11">
        <f>VLOOKUP(B338,ASSET!B:P,10,FALSE)</f>
        <v>4537779</v>
      </c>
      <c r="P338" s="11">
        <f>VLOOKUP(B338,MCAP!B:P,10,FALSE)</f>
        <v>7884360</v>
      </c>
      <c r="Q338" s="11">
        <f>VLOOKUP(B338,MB!B:O,10,FALSE)</f>
        <v>4.7699999999999996</v>
      </c>
    </row>
    <row r="339" spans="1:17" x14ac:dyDescent="0.3">
      <c r="A339" s="20" t="s">
        <v>222</v>
      </c>
      <c r="B339" s="20">
        <v>999506</v>
      </c>
      <c r="C339" s="21">
        <f>VLOOKUP(B339,'[2]ESGC PORTFOLIO'!B:M,$C$2,FALSE)</f>
        <v>24.5578081607662</v>
      </c>
      <c r="D339" s="21" t="str">
        <f t="shared" si="15"/>
        <v>D</v>
      </c>
      <c r="E339" s="21">
        <f>VLOOKUP(B339,ESG!A:M,$E$2,FALSE)</f>
        <v>47.519871640681302</v>
      </c>
      <c r="F339" s="11" t="b">
        <f t="shared" si="16"/>
        <v>0</v>
      </c>
      <c r="G339" s="23" t="str">
        <f t="shared" si="17"/>
        <v>C</v>
      </c>
      <c r="H339" s="11">
        <f>VLOOKUP(B339,NI!C:P,10,FALSE)</f>
        <v>1190000</v>
      </c>
      <c r="I339" s="11">
        <f>VLOOKUP(B339,EBITDA!B:O,10,FALSE)</f>
        <v>3320000</v>
      </c>
      <c r="J339" s="11">
        <f>VLOOKUP(B339,EQIT!B:O,10,FALSE)</f>
        <v>9142000</v>
      </c>
      <c r="K339" s="11">
        <f>VLOOKUP(B339,DEBT!B:O,10,FALSE)</f>
        <v>6037000</v>
      </c>
      <c r="L339" s="11">
        <f>VLOOKUP(B339,REV!B:O,10,FALSE)</f>
        <v>9073000</v>
      </c>
      <c r="M339" s="11">
        <f>VLOOKUP(B339,RoA!B:O,10,FALSE)</f>
        <v>8.24</v>
      </c>
      <c r="N339" s="11">
        <f>VLOOKUP(B339,RoE!B:O,10,FALSE)</f>
        <v>14.13</v>
      </c>
      <c r="O339" s="11">
        <f>VLOOKUP(B339,ASSET!B:P,10,FALSE)</f>
        <v>18257000</v>
      </c>
      <c r="P339" s="11">
        <f>VLOOKUP(B339,MCAP!B:P,10,FALSE)</f>
        <v>22715700</v>
      </c>
      <c r="Q339" s="11">
        <f>VLOOKUP(B339,MB!B:O,10,FALSE)</f>
        <v>1.66</v>
      </c>
    </row>
    <row r="340" spans="1:17" x14ac:dyDescent="0.3">
      <c r="A340" s="20" t="s">
        <v>51</v>
      </c>
      <c r="B340" s="20">
        <v>874227</v>
      </c>
      <c r="C340" s="21">
        <f>VLOOKUP(B340,'[2]ESGC PORTFOLIO'!B:M,$C$2,FALSE)</f>
        <v>12.629704845395199</v>
      </c>
      <c r="D340" s="21" t="str">
        <f t="shared" si="15"/>
        <v>D</v>
      </c>
      <c r="E340" s="21">
        <f>VLOOKUP(B340,ESG!A:M,$E$2,FALSE)</f>
        <v>24.5971580351612</v>
      </c>
      <c r="F340" s="11" t="b">
        <f t="shared" si="16"/>
        <v>0</v>
      </c>
      <c r="G340" s="23" t="str">
        <f t="shared" si="17"/>
        <v>D</v>
      </c>
      <c r="H340" s="11">
        <f>VLOOKUP(B340,NI!C:P,10,FALSE)</f>
        <v>19476000</v>
      </c>
      <c r="I340" s="11">
        <f>VLOOKUP(B340,EBITDA!B:O,10,FALSE)</f>
        <v>38105000</v>
      </c>
      <c r="J340" s="11">
        <f>VLOOKUP(B340,EQIT!B:O,10,FALSE)</f>
        <v>221890000</v>
      </c>
      <c r="K340" s="11">
        <f>VLOOKUP(B340,DEBT!B:O,10,FALSE)</f>
        <v>72224000</v>
      </c>
      <c r="L340" s="11">
        <f>VLOOKUP(B340,REV!B:O,10,FALSE)</f>
        <v>179542000</v>
      </c>
      <c r="M340" s="11">
        <f>VLOOKUP(B340,RoA!B:O,10,FALSE)</f>
        <v>4.67</v>
      </c>
      <c r="N340" s="11">
        <f>VLOOKUP(B340,RoE!B:O,10,FALSE)</f>
        <v>9.51</v>
      </c>
      <c r="O340" s="11">
        <f>VLOOKUP(B340,ASSET!B:P,10,FALSE)</f>
        <v>484931000</v>
      </c>
      <c r="P340" s="11">
        <f>VLOOKUP(B340,MCAP!B:P,10,FALSE)</f>
        <v>292459417</v>
      </c>
      <c r="Q340" s="11">
        <f>VLOOKUP(B340,MB!B:O,10,FALSE)</f>
        <v>1.29</v>
      </c>
    </row>
    <row r="341" spans="1:17" x14ac:dyDescent="0.3">
      <c r="A341" s="20" t="s">
        <v>76</v>
      </c>
      <c r="B341" s="20" t="s">
        <v>359</v>
      </c>
      <c r="C341" s="21">
        <f>VLOOKUP(B341,'[2]ESGC PORTFOLIO'!B:M,$C$2,FALSE)</f>
        <v>24.216509355853599</v>
      </c>
      <c r="D341" s="21" t="str">
        <f t="shared" si="15"/>
        <v>D</v>
      </c>
      <c r="E341" s="21">
        <f>VLOOKUP(B341,ESG!A:M,$E$2,FALSE)</f>
        <v>24.216509355853599</v>
      </c>
      <c r="F341" s="11" t="b">
        <f t="shared" si="16"/>
        <v>1</v>
      </c>
      <c r="G341" s="23" t="str">
        <f t="shared" si="17"/>
        <v>D</v>
      </c>
      <c r="H341" s="11">
        <f>VLOOKUP(B341,NI!C:P,10,FALSE)</f>
        <v>553598</v>
      </c>
      <c r="I341" s="11">
        <f>VLOOKUP(B341,EBITDA!B:O,10,FALSE)</f>
        <v>1533030</v>
      </c>
      <c r="J341" s="11">
        <f>VLOOKUP(B341,EQIT!B:O,10,FALSE)</f>
        <v>4022208</v>
      </c>
      <c r="K341" s="11">
        <f>VLOOKUP(B341,DEBT!B:O,10,FALSE)</f>
        <v>924000</v>
      </c>
      <c r="L341" s="11">
        <f>VLOOKUP(B341,REV!B:O,10,FALSE)</f>
        <v>1998051</v>
      </c>
      <c r="M341" s="11">
        <f>VLOOKUP(B341,RoA!B:O,10,FALSE)</f>
        <v>8.39</v>
      </c>
      <c r="N341" s="11">
        <f>VLOOKUP(B341,RoE!B:O,10,FALSE)</f>
        <v>14.77</v>
      </c>
      <c r="O341" s="11">
        <f>VLOOKUP(B341,ASSET!B:P,10,FALSE)</f>
        <v>7253135</v>
      </c>
      <c r="P341" s="11">
        <f>VLOOKUP(B341,MCAP!B:P,10,FALSE)</f>
        <v>9143137</v>
      </c>
      <c r="Q341" s="11">
        <f>VLOOKUP(B341,MB!B:O,10,FALSE)</f>
        <v>1.97</v>
      </c>
    </row>
    <row r="342" spans="1:17" x14ac:dyDescent="0.3">
      <c r="A342" s="20" t="s">
        <v>108</v>
      </c>
      <c r="B342" s="20">
        <v>135448</v>
      </c>
      <c r="C342" s="21">
        <f>VLOOKUP(B342,'[2]ESGC PORTFOLIO'!B:M,$C$2,FALSE)</f>
        <v>13.327257836587799</v>
      </c>
      <c r="D342" s="21" t="str">
        <f t="shared" si="15"/>
        <v>D</v>
      </c>
      <c r="E342" s="21">
        <f>VLOOKUP(B342,ESG!A:M,$E$2,FALSE)</f>
        <v>22.190229958890001</v>
      </c>
      <c r="F342" s="11" t="b">
        <f t="shared" si="16"/>
        <v>0</v>
      </c>
      <c r="G342" s="23" t="str">
        <f t="shared" si="17"/>
        <v>D</v>
      </c>
      <c r="H342" s="11">
        <f>VLOOKUP(B342,NI!C:P,10,FALSE)</f>
        <v>807492</v>
      </c>
      <c r="I342" s="11">
        <f>VLOOKUP(B342,EBITDA!B:O,10,FALSE)</f>
        <v>2946926</v>
      </c>
      <c r="J342" s="11">
        <f>VLOOKUP(B342,EQIT!B:O,10,FALSE)</f>
        <v>977080</v>
      </c>
      <c r="K342" s="11">
        <f>VLOOKUP(B342,DEBT!B:O,10,FALSE)</f>
        <v>13650884</v>
      </c>
      <c r="L342" s="11">
        <f>VLOOKUP(B342,REV!B:O,10,FALSE)</f>
        <v>13904865</v>
      </c>
      <c r="M342" s="11">
        <f>VLOOKUP(B342,RoA!B:O,10,FALSE)</f>
        <v>6.84</v>
      </c>
      <c r="N342" s="11">
        <f>VLOOKUP(B342,RoE!B:O,10,FALSE)</f>
        <v>159.28</v>
      </c>
      <c r="O342" s="11">
        <f>VLOOKUP(B342,ASSET!B:P,10,FALSE)</f>
        <v>20375628</v>
      </c>
      <c r="P342" s="11">
        <f>VLOOKUP(B342,MCAP!B:P,10,FALSE)</f>
        <v>26542853</v>
      </c>
      <c r="Q342" s="11">
        <f>VLOOKUP(B342,MB!B:O,10,FALSE)</f>
        <v>22.01</v>
      </c>
    </row>
    <row r="343" spans="1:17" x14ac:dyDescent="0.3">
      <c r="A343" s="20" t="s">
        <v>132</v>
      </c>
      <c r="B343" s="20" t="s">
        <v>362</v>
      </c>
      <c r="C343" s="21">
        <f>VLOOKUP(B343,'[2]ESGC PORTFOLIO'!B:M,$C$2,FALSE)</f>
        <v>13.4446203841695</v>
      </c>
      <c r="D343" s="21" t="str">
        <f t="shared" si="15"/>
        <v>D</v>
      </c>
      <c r="E343" s="21">
        <f>VLOOKUP(B343,ESG!A:M,$E$2,FALSE)</f>
        <v>21.838735717834101</v>
      </c>
      <c r="F343" s="11" t="b">
        <f t="shared" si="16"/>
        <v>0</v>
      </c>
      <c r="G343" s="23" t="str">
        <f t="shared" si="17"/>
        <v>D</v>
      </c>
      <c r="H343" s="11">
        <f>VLOOKUP(B343,NI!C:P,10,FALSE)</f>
        <v>232850</v>
      </c>
      <c r="I343" s="11">
        <f>VLOOKUP(B343,EBITDA!B:O,10,FALSE)</f>
        <v>671526</v>
      </c>
      <c r="J343" s="11">
        <f>VLOOKUP(B343,EQIT!B:O,10,FALSE)</f>
        <v>2145464</v>
      </c>
      <c r="K343" s="11">
        <f>VLOOKUP(B343,DEBT!B:O,10,FALSE)</f>
        <v>1331412</v>
      </c>
      <c r="L343" s="11">
        <f>VLOOKUP(B343,REV!B:O,10,FALSE)</f>
        <v>4771259</v>
      </c>
      <c r="M343" s="11">
        <f>VLOOKUP(B343,RoA!B:O,10,FALSE)</f>
        <v>3.9</v>
      </c>
      <c r="N343" s="11">
        <f>VLOOKUP(B343,RoE!B:O,10,FALSE)</f>
        <v>10.52</v>
      </c>
      <c r="O343" s="11">
        <f>VLOOKUP(B343,ASSET!B:P,10,FALSE)</f>
        <v>7725330</v>
      </c>
      <c r="P343" s="11">
        <f>VLOOKUP(B343,MCAP!B:P,10,FALSE)</f>
        <v>9033927</v>
      </c>
      <c r="Q343" s="11">
        <f>VLOOKUP(B343,MB!B:O,10,FALSE)</f>
        <v>3.37</v>
      </c>
    </row>
    <row r="344" spans="1:17" x14ac:dyDescent="0.3">
      <c r="A344" s="20" t="s">
        <v>135</v>
      </c>
      <c r="B344" s="20">
        <v>755980</v>
      </c>
      <c r="C344" s="21">
        <f>VLOOKUP(B344,'[2]ESGC PORTFOLIO'!B:M,$C$2,FALSE)</f>
        <v>24.832651645181301</v>
      </c>
      <c r="D344" s="21" t="str">
        <f t="shared" si="15"/>
        <v>D</v>
      </c>
      <c r="E344" s="21">
        <f>VLOOKUP(B344,ESG!A:M,$E$2,FALSE)</f>
        <v>24.832651645181301</v>
      </c>
      <c r="F344" s="11" t="b">
        <f t="shared" si="16"/>
        <v>1</v>
      </c>
      <c r="G344" s="23" t="str">
        <f t="shared" si="17"/>
        <v>D</v>
      </c>
      <c r="H344" s="11">
        <f>VLOOKUP(B344,NI!C:P,10,FALSE)</f>
        <v>448636</v>
      </c>
      <c r="I344" s="11">
        <f>VLOOKUP(B344,EBITDA!B:O,10,FALSE)</f>
        <v>777772</v>
      </c>
      <c r="J344" s="11">
        <f>VLOOKUP(B344,EQIT!B:O,10,FALSE)</f>
        <v>1772697</v>
      </c>
      <c r="K344" s="11">
        <f>VLOOKUP(B344,DEBT!B:O,10,FALSE)</f>
        <v>0</v>
      </c>
      <c r="L344" s="11">
        <f>VLOOKUP(B344,REV!B:O,10,FALSE)</f>
        <v>3326106</v>
      </c>
      <c r="M344" s="11">
        <f>VLOOKUP(B344,RoA!B:O,10,FALSE)</f>
        <v>23.06</v>
      </c>
      <c r="N344" s="11">
        <f>VLOOKUP(B344,RoE!B:O,10,FALSE)</f>
        <v>26.92</v>
      </c>
      <c r="O344" s="11">
        <f>VLOOKUP(B344,ASSET!B:P,10,FALSE)</f>
        <v>2075784</v>
      </c>
      <c r="P344" s="11">
        <f>VLOOKUP(B344,MCAP!B:P,10,FALSE)</f>
        <v>14098761</v>
      </c>
      <c r="Q344" s="11">
        <f>VLOOKUP(B344,MB!B:O,10,FALSE)</f>
        <v>8.4</v>
      </c>
    </row>
    <row r="345" spans="1:17" x14ac:dyDescent="0.3">
      <c r="A345" s="20" t="s">
        <v>141</v>
      </c>
      <c r="B345" s="20">
        <v>741123</v>
      </c>
      <c r="C345" s="21">
        <f>VLOOKUP(B345,'[2]ESGC PORTFOLIO'!B:M,$C$2,FALSE)</f>
        <v>22.320847081733099</v>
      </c>
      <c r="D345" s="21" t="str">
        <f t="shared" si="15"/>
        <v>D</v>
      </c>
      <c r="E345" s="21">
        <f>VLOOKUP(B345,ESG!A:M,$E$2,FALSE)</f>
        <v>22.320847081733099</v>
      </c>
      <c r="F345" s="11" t="b">
        <f t="shared" si="16"/>
        <v>1</v>
      </c>
      <c r="G345" s="23" t="str">
        <f t="shared" si="17"/>
        <v>D</v>
      </c>
      <c r="H345" s="11">
        <f>VLOOKUP(B345,NI!C:P,10,FALSE)</f>
        <v>648000</v>
      </c>
      <c r="I345" s="11">
        <f>VLOOKUP(B345,EBITDA!B:O,10,FALSE)</f>
        <v>1465000</v>
      </c>
      <c r="J345" s="11">
        <f>VLOOKUP(B345,EQIT!B:O,10,FALSE)</f>
        <v>3585000</v>
      </c>
      <c r="K345" s="11">
        <f>VLOOKUP(B345,DEBT!B:O,10,FALSE)</f>
        <v>3848000</v>
      </c>
      <c r="L345" s="11">
        <f>VLOOKUP(B345,REV!B:O,10,FALSE)</f>
        <v>4814000</v>
      </c>
      <c r="M345" s="11">
        <f>VLOOKUP(B345,RoA!B:O,10,FALSE)</f>
        <v>8.3800000000000008</v>
      </c>
      <c r="N345" s="11">
        <f>VLOOKUP(B345,RoE!B:O,10,FALSE)</f>
        <v>18.510000000000002</v>
      </c>
      <c r="O345" s="11">
        <f>VLOOKUP(B345,ASSET!B:P,10,FALSE)</f>
        <v>9513000</v>
      </c>
      <c r="P345" s="11">
        <f>VLOOKUP(B345,MCAP!B:P,10,FALSE)</f>
        <v>15158135</v>
      </c>
      <c r="Q345" s="11">
        <f>VLOOKUP(B345,MB!B:O,10,FALSE)</f>
        <v>3.7</v>
      </c>
    </row>
    <row r="346" spans="1:17" x14ac:dyDescent="0.3">
      <c r="A346" s="20" t="s">
        <v>151</v>
      </c>
      <c r="B346" s="20">
        <v>906511</v>
      </c>
      <c r="C346" s="21">
        <f>VLOOKUP(B346,'[2]ESGC PORTFOLIO'!B:M,$C$2,FALSE)</f>
        <v>23.675163098026101</v>
      </c>
      <c r="D346" s="21" t="str">
        <f t="shared" si="15"/>
        <v>D</v>
      </c>
      <c r="E346" s="21">
        <f>VLOOKUP(B346,ESG!A:M,$E$2,FALSE)</f>
        <v>23.675163098026101</v>
      </c>
      <c r="F346" s="11" t="b">
        <f t="shared" si="16"/>
        <v>1</v>
      </c>
      <c r="G346" s="23" t="str">
        <f t="shared" si="17"/>
        <v>D</v>
      </c>
      <c r="H346" s="11">
        <f>VLOOKUP(B346,NI!C:P,10,FALSE)</f>
        <v>684959</v>
      </c>
      <c r="I346" s="11">
        <f>VLOOKUP(B346,EBITDA!B:O,10,FALSE)</f>
        <v>1205232</v>
      </c>
      <c r="J346" s="11">
        <f>VLOOKUP(B346,EQIT!B:O,10,FALSE)</f>
        <v>3349074</v>
      </c>
      <c r="K346" s="11">
        <f>VLOOKUP(B346,DEBT!B:O,10,FALSE)</f>
        <v>792473</v>
      </c>
      <c r="L346" s="11">
        <f>VLOOKUP(B346,REV!B:O,10,FALSE)</f>
        <v>14077843</v>
      </c>
      <c r="M346" s="11">
        <f>VLOOKUP(B346,RoA!B:O,10,FALSE)</f>
        <v>9.9600000000000009</v>
      </c>
      <c r="N346" s="11">
        <f>VLOOKUP(B346,RoE!B:O,10,FALSE)</f>
        <v>21.58</v>
      </c>
      <c r="O346" s="11">
        <f>VLOOKUP(B346,ASSET!B:P,10,FALSE)</f>
        <v>7582742</v>
      </c>
      <c r="P346" s="11">
        <f>VLOOKUP(B346,MCAP!B:P,10,FALSE)</f>
        <v>12792384</v>
      </c>
      <c r="Q346" s="11">
        <f>VLOOKUP(B346,MB!B:O,10,FALSE)</f>
        <v>3.76</v>
      </c>
    </row>
    <row r="347" spans="1:17" x14ac:dyDescent="0.3">
      <c r="A347" s="20" t="s">
        <v>173</v>
      </c>
      <c r="B347" s="20">
        <v>905446</v>
      </c>
      <c r="C347" s="21">
        <f>VLOOKUP(B347,'[2]ESGC PORTFOLIO'!B:M,$C$2,FALSE)</f>
        <v>8.4778090273014097</v>
      </c>
      <c r="D347" s="21" t="str">
        <f t="shared" si="15"/>
        <v>D</v>
      </c>
      <c r="E347" s="21">
        <f>VLOOKUP(B347,ESG!A:M,$E$2,FALSE)</f>
        <v>8.4778090273014097</v>
      </c>
      <c r="F347" s="11" t="b">
        <f t="shared" si="16"/>
        <v>1</v>
      </c>
      <c r="G347" s="23" t="str">
        <f t="shared" si="17"/>
        <v>D</v>
      </c>
      <c r="H347" s="11">
        <f>VLOOKUP(B347,NI!C:P,10,FALSE)</f>
        <v>465276</v>
      </c>
      <c r="I347" s="11">
        <f>VLOOKUP(B347,EBITDA!B:O,10,FALSE)</f>
        <v>1084315</v>
      </c>
      <c r="J347" s="11">
        <f>VLOOKUP(B347,EQIT!B:O,10,FALSE)</f>
        <v>5146159</v>
      </c>
      <c r="K347" s="11">
        <f>VLOOKUP(B347,DEBT!B:O,10,FALSE)</f>
        <v>2563434</v>
      </c>
      <c r="L347" s="11">
        <f>VLOOKUP(B347,REV!B:O,10,FALSE)</f>
        <v>9286341</v>
      </c>
      <c r="M347" s="11">
        <f>VLOOKUP(B347,RoA!B:O,10,FALSE)</f>
        <v>4.67</v>
      </c>
      <c r="N347" s="11">
        <f>VLOOKUP(B347,RoE!B:O,10,FALSE)</f>
        <v>8.81</v>
      </c>
      <c r="O347" s="11">
        <f>VLOOKUP(B347,ASSET!B:P,10,FALSE)</f>
        <v>12855097</v>
      </c>
      <c r="P347" s="11">
        <f>VLOOKUP(B347,MCAP!B:P,10,FALSE)</f>
        <v>12669015</v>
      </c>
      <c r="Q347" s="11">
        <f>VLOOKUP(B347,MB!B:O,10,FALSE)</f>
        <v>2.69</v>
      </c>
    </row>
    <row r="348" spans="1:17" x14ac:dyDescent="0.3">
      <c r="A348" s="20" t="s">
        <v>184</v>
      </c>
      <c r="B348" s="20">
        <v>921925</v>
      </c>
      <c r="C348" s="21">
        <f>VLOOKUP(B348,'[2]ESGC PORTFOLIO'!B:M,$C$2,FALSE)</f>
        <v>21.1149794450154</v>
      </c>
      <c r="D348" s="21" t="str">
        <f t="shared" si="15"/>
        <v>D</v>
      </c>
      <c r="E348" s="21">
        <f>VLOOKUP(B348,ESG!A:M,$E$2,FALSE)</f>
        <v>21.1149794450154</v>
      </c>
      <c r="F348" s="11" t="b">
        <f t="shared" si="16"/>
        <v>1</v>
      </c>
      <c r="G348" s="23" t="str">
        <f t="shared" si="17"/>
        <v>D</v>
      </c>
      <c r="H348" s="11">
        <f>VLOOKUP(B348,NI!C:P,10,FALSE)</f>
        <v>351206</v>
      </c>
      <c r="I348" s="11">
        <f>VLOOKUP(B348,EBITDA!B:O,10,FALSE)</f>
        <v>1178652</v>
      </c>
      <c r="J348" s="11">
        <f>VLOOKUP(B348,EQIT!B:O,10,FALSE)</f>
        <v>10102462</v>
      </c>
      <c r="K348" s="11">
        <f>VLOOKUP(B348,DEBT!B:O,10,FALSE)</f>
        <v>13564820</v>
      </c>
      <c r="L348" s="11">
        <f>VLOOKUP(B348,REV!B:O,10,FALSE)</f>
        <v>7970332</v>
      </c>
      <c r="M348" s="11">
        <f>VLOOKUP(B348,RoA!B:O,10,FALSE)</f>
        <v>2.94</v>
      </c>
      <c r="N348" s="11">
        <f>VLOOKUP(B348,RoE!B:O,10,FALSE)</f>
        <v>4.32</v>
      </c>
      <c r="O348" s="11">
        <f>VLOOKUP(B348,ASSET!B:P,10,FALSE)</f>
        <v>46056838</v>
      </c>
      <c r="P348" s="11">
        <f>VLOOKUP(B348,MCAP!B:P,10,FALSE)</f>
        <v>10331101</v>
      </c>
      <c r="Q348" s="11">
        <f>VLOOKUP(B348,MB!B:O,10,FALSE)</f>
        <v>0.98</v>
      </c>
    </row>
    <row r="349" spans="1:17" x14ac:dyDescent="0.3">
      <c r="A349" s="20" t="s">
        <v>341</v>
      </c>
      <c r="B349" s="20" t="s">
        <v>374</v>
      </c>
      <c r="C349" s="21">
        <f>VLOOKUP(B349,'[2]ESGC PORTFOLIO'!B:M,$C$2,FALSE)</f>
        <v>19.982922233641599</v>
      </c>
      <c r="D349" s="21" t="str">
        <f t="shared" si="15"/>
        <v>D</v>
      </c>
      <c r="E349" s="21">
        <f>VLOOKUP(B349,ESG!A:M,$E$2,FALSE)</f>
        <v>22.822987324426101</v>
      </c>
      <c r="F349" s="11" t="b">
        <f t="shared" si="16"/>
        <v>0</v>
      </c>
      <c r="G349" s="23" t="str">
        <f t="shared" si="17"/>
        <v>D</v>
      </c>
      <c r="H349" s="11">
        <f>VLOOKUP(B349,NI!C:P,10,FALSE)</f>
        <v>728652</v>
      </c>
      <c r="I349" s="11">
        <f>VLOOKUP(B349,EBITDA!B:O,10,FALSE)</f>
        <v>1655511</v>
      </c>
      <c r="J349" s="11">
        <f>VLOOKUP(B349,EQIT!B:O,10,FALSE)</f>
        <v>-184507</v>
      </c>
      <c r="K349" s="11">
        <f>VLOOKUP(B349,DEBT!B:O,10,FALSE)</f>
        <v>6587568</v>
      </c>
      <c r="L349" s="11">
        <f>VLOOKUP(B349,REV!B:O,10,FALSE)</f>
        <v>5620936</v>
      </c>
      <c r="M349" s="11">
        <f>VLOOKUP(B349,RoA!B:O,10,FALSE)</f>
        <v>11.79</v>
      </c>
      <c r="N349" s="11" t="str">
        <f>VLOOKUP(B349,RoE!B:O,10,FALSE)</f>
        <v>NA</v>
      </c>
      <c r="O349" s="11">
        <f>VLOOKUP(B349,ASSET!B:P,10,FALSE)</f>
        <v>8377030</v>
      </c>
      <c r="P349" s="11">
        <f>VLOOKUP(B349,MCAP!B:P,10,FALSE)</f>
        <v>19652578</v>
      </c>
      <c r="Q349" s="11">
        <f>VLOOKUP(B349,MB!B:O,10,FALSE)</f>
        <v>-85.06</v>
      </c>
    </row>
    <row r="350" spans="1:17" x14ac:dyDescent="0.3">
      <c r="A350" s="20"/>
      <c r="B350" s="20"/>
      <c r="C350" s="21"/>
      <c r="D350" s="21"/>
      <c r="E350" s="21"/>
      <c r="F350" s="11"/>
      <c r="G350" s="23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</sheetData>
  <autoFilter ref="A3:Q3" xr:uid="{C2438ABE-8A0C-4495-AE21-54AC5D84C8D1}">
    <sortState xmlns:xlrd2="http://schemas.microsoft.com/office/spreadsheetml/2017/richdata2" ref="A4:Q349">
      <sortCondition ref="G3"/>
    </sortState>
  </autoFilter>
  <mergeCells count="1">
    <mergeCell ref="A1:Q1"/>
  </mergeCells>
  <conditionalFormatting sqref="F1:F1048576">
    <cfRule type="containsText" dxfId="10" priority="1" operator="containsText" text="FALSCH">
      <formula>NOT(ISERROR(SEARCH("FALSCH",F1)))</formula>
    </cfRule>
  </conditionalFormatting>
  <conditionalFormatting sqref="F4:F350">
    <cfRule type="containsText" dxfId="9" priority="2" operator="containsText" text="WAHR">
      <formula>NOT(ISERROR(SEARCH("WAHR",F4)))</formula>
    </cfRule>
  </conditionalFormatting>
  <pageMargins left="0.7" right="0.7" top="0.78740157499999996" bottom="0.78740157499999996" header="0.3" footer="0.3"/>
  <ignoredErrors>
    <ignoredError sqref="N11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E0D2-B598-4ABF-8D18-21808D69F1B2}">
  <sheetPr>
    <tabColor rgb="FFFFFF00"/>
  </sheetPr>
  <dimension ref="A1:Q350"/>
  <sheetViews>
    <sheetView topLeftCell="F19" workbookViewId="0">
      <selection activeCell="G37" sqref="G37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9</v>
      </c>
      <c r="E2" s="10">
        <v>10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0</v>
      </c>
      <c r="B4" s="18">
        <v>902172</v>
      </c>
      <c r="C4" s="19">
        <f>VLOOKUP(B4,'[2]ESGC PORTFOLIO'!B:M,$C$2,FALSE)</f>
        <v>88.864443649800293</v>
      </c>
      <c r="D4" s="19" t="str">
        <f t="shared" ref="D4:D67" si="0">IF(C4&gt;75,"A",IF(C4&gt;50,"B",IF(C4&gt;25,"C","D")))</f>
        <v>A</v>
      </c>
      <c r="E4" s="19">
        <f>VLOOKUP(B4,ESG!A:M,$E$2,FALSE)</f>
        <v>88.864443649800293</v>
      </c>
      <c r="F4" s="14" t="b">
        <f t="shared" ref="F4:F67" si="1">C4=E4</f>
        <v>1</v>
      </c>
      <c r="G4" s="15" t="str">
        <f t="shared" ref="G4:G67" si="2">IF(E4&gt;75,"A",IF(E4&gt;50,"B",IF(E4&gt;25,"C","D")))</f>
        <v>A</v>
      </c>
      <c r="H4" s="14">
        <f>VLOOKUP(B4,NI!C:P,11,FALSE)</f>
        <v>4956000</v>
      </c>
      <c r="I4" s="14">
        <f>VLOOKUP(B4,EBITDA!B:O,11,FALSE)</f>
        <v>8536000</v>
      </c>
      <c r="J4" s="14">
        <f>VLOOKUP(B4,EQIT!B:O,11,FALSE)</f>
        <v>13109000</v>
      </c>
      <c r="K4" s="14">
        <f>VLOOKUP(B4,DEBT!B:O,11,FALSE)</f>
        <v>6896000</v>
      </c>
      <c r="L4" s="14">
        <f>VLOOKUP(B4,REV!B:O,11,FALSE)</f>
        <v>31821000</v>
      </c>
      <c r="M4" s="14">
        <f>VLOOKUP(B4,RoA!B:O,11,FALSE)</f>
        <v>15.8</v>
      </c>
      <c r="N4" s="14">
        <f>VLOOKUP(B4,RoE!B:O,11,FALSE)</f>
        <v>32.380000000000003</v>
      </c>
      <c r="O4" s="14">
        <f>VLOOKUP(B4,ASSET!B:P,11,FALSE)</f>
        <v>30380000</v>
      </c>
      <c r="P4" s="14">
        <f>VLOOKUP(B4,MCAP!B:P,11,FALSE)</f>
        <v>104365316</v>
      </c>
      <c r="Q4" s="14">
        <f>VLOOKUP(B4,MB!B:O,11,FALSE)</f>
        <v>7.25</v>
      </c>
    </row>
    <row r="5" spans="1:17" x14ac:dyDescent="0.3">
      <c r="A5" s="20" t="s">
        <v>2</v>
      </c>
      <c r="B5" s="20" t="s">
        <v>350</v>
      </c>
      <c r="C5" s="21">
        <f>VLOOKUP(B5,'[2]ESGC PORTFOLIO'!B:M,$C$2,FALSE)</f>
        <v>88.9855263157894</v>
      </c>
      <c r="D5" s="21" t="str">
        <f t="shared" si="0"/>
        <v>A</v>
      </c>
      <c r="E5" s="21">
        <f>VLOOKUP(B5,ESG!A:M,$E$2,FALSE)</f>
        <v>88.9855263157894</v>
      </c>
      <c r="F5" s="11" t="b">
        <f t="shared" si="1"/>
        <v>1</v>
      </c>
      <c r="G5" s="12" t="str">
        <f t="shared" si="2"/>
        <v>A</v>
      </c>
      <c r="H5" s="11">
        <f>VLOOKUP(B5,NI!C:P,11,FALSE)</f>
        <v>2941498</v>
      </c>
      <c r="I5" s="11">
        <f>VLOOKUP(B5,EBITDA!B:O,11,FALSE)</f>
        <v>4936065</v>
      </c>
      <c r="J5" s="11">
        <f>VLOOKUP(B5,EQIT!B:O,11,FALSE)</f>
        <v>5732035</v>
      </c>
      <c r="K5" s="11">
        <f>VLOOKUP(B5,DEBT!B:O,11,FALSE)</f>
        <v>26733</v>
      </c>
      <c r="L5" s="11">
        <f>VLOOKUP(B5,REV!B:O,11,FALSE)</f>
        <v>30002394</v>
      </c>
      <c r="M5" s="11">
        <f>VLOOKUP(B5,RoA!B:O,11,FALSE)</f>
        <v>18.100000000000001</v>
      </c>
      <c r="N5" s="11">
        <f>VLOOKUP(B5,RoE!B:O,11,FALSE)</f>
        <v>55.02</v>
      </c>
      <c r="O5" s="11">
        <f>VLOOKUP(B5,ASSET!B:P,11,FALSE)</f>
        <v>16778347</v>
      </c>
      <c r="P5" s="11">
        <f>VLOOKUP(B5,MCAP!B:P,11,FALSE)</f>
        <v>58637023</v>
      </c>
      <c r="Q5" s="11">
        <f>VLOOKUP(B5,MB!B:O,11,FALSE)</f>
        <v>8.5299999999999994</v>
      </c>
    </row>
    <row r="6" spans="1:17" x14ac:dyDescent="0.3">
      <c r="A6" s="20" t="s">
        <v>9</v>
      </c>
      <c r="B6" s="20">
        <v>277642</v>
      </c>
      <c r="C6" s="21">
        <f>VLOOKUP(B6,'[2]ESGC PORTFOLIO'!B:M,$C$2,FALSE)</f>
        <v>84.716912184538103</v>
      </c>
      <c r="D6" s="21" t="str">
        <f t="shared" si="0"/>
        <v>A</v>
      </c>
      <c r="E6" s="21">
        <f>VLOOKUP(B6,ESG!A:M,$E$2,FALSE)</f>
        <v>84.716912184538103</v>
      </c>
      <c r="F6" s="11" t="b">
        <f t="shared" si="1"/>
        <v>1</v>
      </c>
      <c r="G6" s="12" t="str">
        <f t="shared" si="2"/>
        <v>A</v>
      </c>
      <c r="H6" s="11">
        <f>VLOOKUP(B6,NI!C:P,11,FALSE)</f>
        <v>504000</v>
      </c>
      <c r="I6" s="11">
        <f>VLOOKUP(B6,EBITDA!B:O,11,FALSE)</f>
        <v>1157000</v>
      </c>
      <c r="J6" s="11">
        <f>VLOOKUP(B6,EQIT!B:O,11,FALSE)</f>
        <v>5298000</v>
      </c>
      <c r="K6" s="11">
        <f>VLOOKUP(B6,DEBT!B:O,11,FALSE)</f>
        <v>2762000</v>
      </c>
      <c r="L6" s="11">
        <f>VLOOKUP(B6,REV!B:O,11,FALSE)</f>
        <v>6981000</v>
      </c>
      <c r="M6" s="11">
        <f>VLOOKUP(B6,RoA!B:O,11,FALSE)</f>
        <v>5.37</v>
      </c>
      <c r="N6" s="11">
        <f>VLOOKUP(B6,RoE!B:O,11,FALSE)</f>
        <v>9.52</v>
      </c>
      <c r="O6" s="11">
        <f>VLOOKUP(B6,ASSET!B:P,11,FALSE)</f>
        <v>10831000</v>
      </c>
      <c r="P6" s="11">
        <f>VLOOKUP(B6,MCAP!B:P,11,FALSE)</f>
        <v>13714900</v>
      </c>
      <c r="Q6" s="11">
        <f>VLOOKUP(B6,MB!B:O,11,FALSE)</f>
        <v>3.67</v>
      </c>
    </row>
    <row r="7" spans="1:17" x14ac:dyDescent="0.3">
      <c r="A7" s="20" t="s">
        <v>28</v>
      </c>
      <c r="B7" s="20">
        <v>905276</v>
      </c>
      <c r="C7" s="21">
        <f>VLOOKUP(B7,'[2]ESGC PORTFOLIO'!B:M,$C$2,FALSE)</f>
        <v>81.260928918039795</v>
      </c>
      <c r="D7" s="21" t="str">
        <f t="shared" si="0"/>
        <v>A</v>
      </c>
      <c r="E7" s="21">
        <f>VLOOKUP(B7,ESG!A:M,$E$2,FALSE)</f>
        <v>81.260928918039795</v>
      </c>
      <c r="F7" s="11" t="b">
        <f t="shared" si="1"/>
        <v>1</v>
      </c>
      <c r="G7" s="12" t="str">
        <f t="shared" si="2"/>
        <v>A</v>
      </c>
      <c r="H7" s="11">
        <f>VLOOKUP(B7,NI!C:P,11,FALSE)</f>
        <v>629320</v>
      </c>
      <c r="I7" s="11">
        <f>VLOOKUP(B7,EBITDA!B:O,11,FALSE)</f>
        <v>906099</v>
      </c>
      <c r="J7" s="11">
        <f>VLOOKUP(B7,EQIT!B:O,11,FALSE)</f>
        <v>4757897</v>
      </c>
      <c r="K7" s="11">
        <f>VLOOKUP(B7,DEBT!B:O,11,FALSE)</f>
        <v>872789</v>
      </c>
      <c r="L7" s="11">
        <f>VLOOKUP(B7,REV!B:O,11,FALSE)</f>
        <v>2864773</v>
      </c>
      <c r="M7" s="11">
        <f>VLOOKUP(B7,RoA!B:O,11,FALSE)</f>
        <v>9.89</v>
      </c>
      <c r="N7" s="11">
        <f>VLOOKUP(B7,RoE!B:O,11,FALSE)</f>
        <v>13.25</v>
      </c>
      <c r="O7" s="11">
        <f>VLOOKUP(B7,ASSET!B:P,11,FALSE)</f>
        <v>6832441</v>
      </c>
      <c r="P7" s="11">
        <f>VLOOKUP(B7,MCAP!B:P,11,FALSE)</f>
        <v>17278097</v>
      </c>
      <c r="Q7" s="11">
        <f>VLOOKUP(B7,MB!B:O,11,FALSE)</f>
        <v>3.3</v>
      </c>
    </row>
    <row r="8" spans="1:17" x14ac:dyDescent="0.3">
      <c r="A8" s="20" t="s">
        <v>34</v>
      </c>
      <c r="B8" s="20">
        <v>905296</v>
      </c>
      <c r="C8" s="21">
        <f>VLOOKUP(B8,'[2]ESGC PORTFOLIO'!B:M,$C$2,FALSE)</f>
        <v>79.113066082088693</v>
      </c>
      <c r="D8" s="21" t="str">
        <f t="shared" si="0"/>
        <v>A</v>
      </c>
      <c r="E8" s="21">
        <f>VLOOKUP(B8,ESG!A:M,$E$2,FALSE)</f>
        <v>79.113066082088693</v>
      </c>
      <c r="F8" s="11" t="b">
        <f t="shared" si="1"/>
        <v>1</v>
      </c>
      <c r="G8" s="12" t="str">
        <f t="shared" si="2"/>
        <v>A</v>
      </c>
      <c r="H8" s="11">
        <f>VLOOKUP(B8,NI!C:P,11,FALSE)</f>
        <v>1072000</v>
      </c>
      <c r="I8" s="11">
        <f>VLOOKUP(B8,EBITDA!B:O,11,FALSE)</f>
        <v>1918000</v>
      </c>
      <c r="J8" s="11">
        <f>VLOOKUP(B8,EQIT!B:O,11,FALSE)</f>
        <v>7868000</v>
      </c>
      <c r="K8" s="11">
        <f>VLOOKUP(B8,DEBT!B:O,11,FALSE)</f>
        <v>1947000</v>
      </c>
      <c r="L8" s="11">
        <f>VLOOKUP(B8,REV!B:O,11,FALSE)</f>
        <v>9072000</v>
      </c>
      <c r="M8" s="11">
        <f>VLOOKUP(B8,RoA!B:O,11,FALSE)</f>
        <v>9.1</v>
      </c>
      <c r="N8" s="11">
        <f>VLOOKUP(B8,RoE!B:O,11,FALSE)</f>
        <v>14.34</v>
      </c>
      <c r="O8" s="11">
        <f>VLOOKUP(B8,ASSET!B:P,11,FALSE)</f>
        <v>13018000</v>
      </c>
      <c r="P8" s="11">
        <f>VLOOKUP(B8,MCAP!B:P,11,FALSE)</f>
        <v>30427320</v>
      </c>
      <c r="Q8" s="11">
        <f>VLOOKUP(B8,MB!B:O,11,FALSE)</f>
        <v>3.49</v>
      </c>
    </row>
    <row r="9" spans="1:17" x14ac:dyDescent="0.3">
      <c r="A9" s="20" t="s">
        <v>39</v>
      </c>
      <c r="B9" s="20">
        <v>702259</v>
      </c>
      <c r="C9" s="21">
        <f>VLOOKUP(B9,'[2]ESGC PORTFOLIO'!B:M,$C$2,FALSE)</f>
        <v>81.561573714097193</v>
      </c>
      <c r="D9" s="21" t="str">
        <f t="shared" si="0"/>
        <v>A</v>
      </c>
      <c r="E9" s="21">
        <f>VLOOKUP(B9,ESG!A:M,$E$2,FALSE)</f>
        <v>81.561573714097193</v>
      </c>
      <c r="F9" s="11" t="b">
        <f t="shared" si="1"/>
        <v>1</v>
      </c>
      <c r="G9" s="12" t="str">
        <f t="shared" si="2"/>
        <v>A</v>
      </c>
      <c r="H9" s="11">
        <f>VLOOKUP(B9,NI!C:P,11,FALSE)</f>
        <v>81800</v>
      </c>
      <c r="I9" s="11">
        <f>VLOOKUP(B9,EBITDA!B:O,11,FALSE)</f>
        <v>242100</v>
      </c>
      <c r="J9" s="11">
        <f>VLOOKUP(B9,EQIT!B:O,11,FALSE)</f>
        <v>2219200</v>
      </c>
      <c r="K9" s="11">
        <f>VLOOKUP(B9,DEBT!B:O,11,FALSE)</f>
        <v>747200</v>
      </c>
      <c r="L9" s="11">
        <f>VLOOKUP(B9,REV!B:O,11,FALSE)</f>
        <v>2512200</v>
      </c>
      <c r="M9" s="11">
        <f>VLOOKUP(B9,RoA!B:O,11,FALSE)</f>
        <v>1.95</v>
      </c>
      <c r="N9" s="11">
        <f>VLOOKUP(B9,RoE!B:O,11,FALSE)</f>
        <v>3.65</v>
      </c>
      <c r="O9" s="11">
        <f>VLOOKUP(B9,ASSET!B:P,11,FALSE)</f>
        <v>4813800</v>
      </c>
      <c r="P9" s="11">
        <f>VLOOKUP(B9,MCAP!B:P,11,FALSE)</f>
        <v>13633620</v>
      </c>
      <c r="Q9" s="11">
        <f>VLOOKUP(B9,MB!B:O,11,FALSE)</f>
        <v>5.69</v>
      </c>
    </row>
    <row r="10" spans="1:17" x14ac:dyDescent="0.3">
      <c r="A10" s="20" t="s">
        <v>48</v>
      </c>
      <c r="B10" s="20">
        <v>916365</v>
      </c>
      <c r="C10" s="21">
        <f>VLOOKUP(B10,'[2]ESGC PORTFOLIO'!B:M,$C$2,FALSE)</f>
        <v>78.142519419115104</v>
      </c>
      <c r="D10" s="21" t="str">
        <f t="shared" si="0"/>
        <v>A</v>
      </c>
      <c r="E10" s="21">
        <f>VLOOKUP(B10,ESG!A:M,$E$2,FALSE)</f>
        <v>78.142519419115104</v>
      </c>
      <c r="F10" s="11" t="b">
        <f t="shared" si="1"/>
        <v>1</v>
      </c>
      <c r="G10" s="12" t="str">
        <f t="shared" si="2"/>
        <v>A</v>
      </c>
      <c r="H10" s="11">
        <f>VLOOKUP(B10,NI!C:P,11,FALSE)</f>
        <v>2497000</v>
      </c>
      <c r="I10" s="11">
        <f>VLOOKUP(B10,EBITDA!B:O,11,FALSE)</f>
        <v>3611000</v>
      </c>
      <c r="J10" s="11">
        <f>VLOOKUP(B10,EQIT!B:O,11,FALSE)</f>
        <v>8120000</v>
      </c>
      <c r="K10" s="11">
        <f>VLOOKUP(B10,DEBT!B:O,11,FALSE)</f>
        <v>9305000</v>
      </c>
      <c r="L10" s="11">
        <f>VLOOKUP(B10,REV!B:O,11,FALSE)</f>
        <v>16671000</v>
      </c>
      <c r="M10" s="11">
        <f>VLOOKUP(B10,RoA!B:O,11,FALSE)</f>
        <v>10.19</v>
      </c>
      <c r="N10" s="11">
        <f>VLOOKUP(B10,RoE!B:O,11,FALSE)</f>
        <v>30.12</v>
      </c>
      <c r="O10" s="11">
        <f>VLOOKUP(B10,ASSET!B:P,11,FALSE)</f>
        <v>25917000</v>
      </c>
      <c r="P10" s="11">
        <f>VLOOKUP(B10,MCAP!B:P,11,FALSE)</f>
        <v>39750890</v>
      </c>
      <c r="Q10" s="11">
        <f>VLOOKUP(B10,MB!B:O,11,FALSE)</f>
        <v>4.84</v>
      </c>
    </row>
    <row r="11" spans="1:17" x14ac:dyDescent="0.3">
      <c r="A11" s="20" t="s">
        <v>53</v>
      </c>
      <c r="B11" s="20">
        <v>545725</v>
      </c>
      <c r="C11" s="21">
        <f>VLOOKUP(B11,'[2]ESGC PORTFOLIO'!B:M,$C$2,FALSE)</f>
        <v>80.373505572441701</v>
      </c>
      <c r="D11" s="21" t="str">
        <f t="shared" si="0"/>
        <v>A</v>
      </c>
      <c r="E11" s="21">
        <f>VLOOKUP(B11,ESG!A:M,$E$2,FALSE)</f>
        <v>80.373505572441701</v>
      </c>
      <c r="F11" s="11" t="b">
        <f t="shared" si="1"/>
        <v>1</v>
      </c>
      <c r="G11" s="12" t="str">
        <f t="shared" si="2"/>
        <v>A</v>
      </c>
      <c r="H11" s="11">
        <f>VLOOKUP(B11,NI!C:P,11,FALSE)</f>
        <v>2934784</v>
      </c>
      <c r="I11" s="11">
        <f>VLOOKUP(B11,EBITDA!B:O,11,FALSE)</f>
        <v>4664294</v>
      </c>
      <c r="J11" s="11">
        <f>VLOOKUP(B11,EQIT!B:O,11,FALSE)</f>
        <v>10809010</v>
      </c>
      <c r="K11" s="11">
        <f>VLOOKUP(B11,DEBT!B:O,11,FALSE)</f>
        <v>585197</v>
      </c>
      <c r="L11" s="11">
        <f>VLOOKUP(B11,REV!B:O,11,FALSE)</f>
        <v>9703324</v>
      </c>
      <c r="M11" s="11">
        <f>VLOOKUP(B11,RoA!B:O,11,FALSE)</f>
        <v>22.57</v>
      </c>
      <c r="N11" s="11">
        <f>VLOOKUP(B11,RoE!B:O,11,FALSE)</f>
        <v>30.21</v>
      </c>
      <c r="O11" s="11">
        <f>VLOOKUP(B11,ASSET!B:P,11,FALSE)</f>
        <v>14316559</v>
      </c>
      <c r="P11" s="11">
        <f>VLOOKUP(B11,MCAP!B:P,11,FALSE)</f>
        <v>79622410</v>
      </c>
      <c r="Q11" s="11">
        <f>VLOOKUP(B11,MB!B:O,11,FALSE)</f>
        <v>7.19</v>
      </c>
    </row>
    <row r="12" spans="1:17" x14ac:dyDescent="0.3">
      <c r="A12" s="20" t="s">
        <v>61</v>
      </c>
      <c r="B12" s="20">
        <v>905075</v>
      </c>
      <c r="C12" s="21">
        <f>VLOOKUP(B12,'[2]ESGC PORTFOLIO'!B:M,$C$2,FALSE)</f>
        <v>83.231272851416193</v>
      </c>
      <c r="D12" s="21" t="str">
        <f t="shared" si="0"/>
        <v>A</v>
      </c>
      <c r="E12" s="21">
        <f>VLOOKUP(B12,ESG!A:M,$E$2,FALSE)</f>
        <v>83.231272851416193</v>
      </c>
      <c r="F12" s="11" t="b">
        <f t="shared" si="1"/>
        <v>1</v>
      </c>
      <c r="G12" s="12" t="str">
        <f t="shared" si="2"/>
        <v>A</v>
      </c>
      <c r="H12" s="11">
        <f>VLOOKUP(B12,NI!C:P,11,FALSE)</f>
        <v>818000</v>
      </c>
      <c r="I12" s="11">
        <f>VLOOKUP(B12,EBITDA!B:O,11,FALSE)</f>
        <v>1500000</v>
      </c>
      <c r="J12" s="11">
        <f>VLOOKUP(B12,EQIT!B:O,11,FALSE)</f>
        <v>1615000</v>
      </c>
      <c r="K12" s="11">
        <f>VLOOKUP(B12,DEBT!B:O,11,FALSE)</f>
        <v>4015000</v>
      </c>
      <c r="L12" s="11">
        <f>VLOOKUP(B12,REV!B:O,11,FALSE)</f>
        <v>8268000</v>
      </c>
      <c r="M12" s="11">
        <f>VLOOKUP(B12,RoA!B:O,11,FALSE)</f>
        <v>10.94</v>
      </c>
      <c r="N12" s="11">
        <f>VLOOKUP(B12,RoE!B:O,11,FALSE)</f>
        <v>57.77</v>
      </c>
      <c r="O12" s="11">
        <f>VLOOKUP(B12,ASSET!B:P,11,FALSE)</f>
        <v>8113000</v>
      </c>
      <c r="P12" s="11">
        <f>VLOOKUP(B12,MCAP!B:P,11,FALSE)</f>
        <v>13772000</v>
      </c>
      <c r="Q12" s="11">
        <f>VLOOKUP(B12,MB!B:O,11,FALSE)</f>
        <v>9.8000000000000007</v>
      </c>
    </row>
    <row r="13" spans="1:17" x14ac:dyDescent="0.3">
      <c r="A13" s="20" t="s">
        <v>67</v>
      </c>
      <c r="B13" s="20" t="s">
        <v>356</v>
      </c>
      <c r="C13" s="21">
        <f>VLOOKUP(B13,'[2]ESGC PORTFOLIO'!B:M,$C$2,FALSE)</f>
        <v>88.138620696505498</v>
      </c>
      <c r="D13" s="21" t="str">
        <f t="shared" si="0"/>
        <v>A</v>
      </c>
      <c r="E13" s="21">
        <f>VLOOKUP(B13,ESG!A:M,$E$2,FALSE)</f>
        <v>88.138620696505498</v>
      </c>
      <c r="F13" s="11" t="b">
        <f t="shared" si="1"/>
        <v>1</v>
      </c>
      <c r="G13" s="12" t="str">
        <f t="shared" si="2"/>
        <v>A</v>
      </c>
      <c r="H13" s="11">
        <f>VLOOKUP(B13,NI!C:P,11,FALSE)</f>
        <v>484503</v>
      </c>
      <c r="I13" s="11">
        <f>VLOOKUP(B13,EBITDA!B:O,11,FALSE)</f>
        <v>1052684</v>
      </c>
      <c r="J13" s="11">
        <f>VLOOKUP(B13,EQIT!B:O,11,FALSE)</f>
        <v>2259830</v>
      </c>
      <c r="K13" s="11">
        <f>VLOOKUP(B13,DEBT!B:O,11,FALSE)</f>
        <v>2424102</v>
      </c>
      <c r="L13" s="11">
        <f>VLOOKUP(B13,REV!B:O,11,FALSE)</f>
        <v>9049918</v>
      </c>
      <c r="M13" s="11">
        <f>VLOOKUP(B13,RoA!B:O,11,FALSE)</f>
        <v>7.61</v>
      </c>
      <c r="N13" s="11">
        <f>VLOOKUP(B13,RoE!B:O,11,FALSE)</f>
        <v>23.32</v>
      </c>
      <c r="O13" s="11">
        <f>VLOOKUP(B13,ASSET!B:P,11,FALSE)</f>
        <v>7647105</v>
      </c>
      <c r="P13" s="11">
        <f>VLOOKUP(B13,MCAP!B:P,11,FALSE)</f>
        <v>11404943</v>
      </c>
      <c r="Q13" s="11">
        <f>VLOOKUP(B13,MB!B:O,11,FALSE)</f>
        <v>4.46</v>
      </c>
    </row>
    <row r="14" spans="1:17" x14ac:dyDescent="0.3">
      <c r="A14" s="20" t="s">
        <v>98</v>
      </c>
      <c r="B14" s="20">
        <v>905966</v>
      </c>
      <c r="C14" s="21">
        <f>VLOOKUP(B14,'[2]ESGC PORTFOLIO'!B:M,$C$2,FALSE)</f>
        <v>83.659372864290106</v>
      </c>
      <c r="D14" s="21" t="str">
        <f t="shared" si="0"/>
        <v>A</v>
      </c>
      <c r="E14" s="21">
        <f>VLOOKUP(B14,ESG!A:M,$E$2,FALSE)</f>
        <v>83.659372864290106</v>
      </c>
      <c r="F14" s="11" t="b">
        <f t="shared" si="1"/>
        <v>1</v>
      </c>
      <c r="G14" s="12" t="str">
        <f t="shared" si="2"/>
        <v>A</v>
      </c>
      <c r="H14" s="11">
        <f>VLOOKUP(B14,NI!C:P,11,FALSE)</f>
        <v>1651000</v>
      </c>
      <c r="I14" s="11">
        <f>VLOOKUP(B14,EBITDA!B:O,11,FALSE)</f>
        <v>2587000</v>
      </c>
      <c r="J14" s="11">
        <f>VLOOKUP(B14,EQIT!B:O,11,FALSE)</f>
        <v>7749000</v>
      </c>
      <c r="K14" s="11">
        <f>VLOOKUP(B14,DEBT!B:O,11,FALSE)</f>
        <v>1698000</v>
      </c>
      <c r="L14" s="11">
        <f>VLOOKUP(B14,REV!B:O,11,FALSE)</f>
        <v>19221000</v>
      </c>
      <c r="M14" s="11">
        <f>VLOOKUP(B14,RoA!B:O,11,FALSE)</f>
        <v>11.14</v>
      </c>
      <c r="N14" s="11">
        <f>VLOOKUP(B14,RoE!B:O,11,FALSE)</f>
        <v>21.64</v>
      </c>
      <c r="O14" s="11">
        <f>VLOOKUP(B14,ASSET!B:P,11,FALSE)</f>
        <v>15776000</v>
      </c>
      <c r="P14" s="11">
        <f>VLOOKUP(B14,MCAP!B:P,11,FALSE)</f>
        <v>26267774</v>
      </c>
      <c r="Q14" s="11">
        <f>VLOOKUP(B14,MB!B:O,11,FALSE)</f>
        <v>3.27</v>
      </c>
    </row>
    <row r="15" spans="1:17" x14ac:dyDescent="0.3">
      <c r="A15" s="20" t="s">
        <v>166</v>
      </c>
      <c r="B15" s="20">
        <v>998171</v>
      </c>
      <c r="C15" s="21">
        <f>VLOOKUP(B15,'[2]ESGC PORTFOLIO'!B:M,$C$2,FALSE)</f>
        <v>80.292531082592802</v>
      </c>
      <c r="D15" s="21" t="str">
        <f t="shared" si="0"/>
        <v>A</v>
      </c>
      <c r="E15" s="21">
        <f>VLOOKUP(B15,ESG!A:M,$E$2,FALSE)</f>
        <v>80.292531082592802</v>
      </c>
      <c r="F15" s="11" t="b">
        <f t="shared" si="1"/>
        <v>1</v>
      </c>
      <c r="G15" s="12" t="str">
        <f t="shared" si="2"/>
        <v>A</v>
      </c>
      <c r="H15" s="11">
        <f>VLOOKUP(B15,NI!C:P,11,FALSE)</f>
        <v>6345000</v>
      </c>
      <c r="I15" s="11">
        <f>VLOOKUP(B15,EBITDA!B:O,11,FALSE)</f>
        <v>12592000</v>
      </c>
      <c r="J15" s="11">
        <f>VLOOKUP(B15,EQIT!B:O,11,FALSE)</f>
        <v>9322000</v>
      </c>
      <c r="K15" s="11">
        <f>VLOOKUP(B15,DEBT!B:O,11,FALSE)</f>
        <v>17197000</v>
      </c>
      <c r="L15" s="11">
        <f>VLOOKUP(B15,REV!B:O,11,FALSE)</f>
        <v>83176000</v>
      </c>
      <c r="M15" s="11">
        <f>VLOOKUP(B15,RoA!B:O,11,FALSE)</f>
        <v>17.13</v>
      </c>
      <c r="N15" s="11">
        <f>VLOOKUP(B15,RoE!B:O,11,FALSE)</f>
        <v>58.09</v>
      </c>
      <c r="O15" s="11">
        <f>VLOOKUP(B15,ASSET!B:P,11,FALSE)</f>
        <v>39895000</v>
      </c>
      <c r="P15" s="11">
        <f>VLOOKUP(B15,MCAP!B:P,11,FALSE)</f>
        <v>137195790</v>
      </c>
      <c r="Q15" s="11">
        <f>VLOOKUP(B15,MB!B:O,11,FALSE)</f>
        <v>13.33</v>
      </c>
    </row>
    <row r="16" spans="1:17" x14ac:dyDescent="0.3">
      <c r="A16" s="20" t="s">
        <v>180</v>
      </c>
      <c r="B16" s="20">
        <v>328184</v>
      </c>
      <c r="C16" s="21">
        <f>VLOOKUP(B16,'[2]ESGC PORTFOLIO'!B:M,$C$2,FALSE)</f>
        <v>79.272054145755206</v>
      </c>
      <c r="D16" s="21" t="str">
        <f t="shared" si="0"/>
        <v>A</v>
      </c>
      <c r="E16" s="21">
        <f>VLOOKUP(B16,ESG!A:M,$E$2,FALSE)</f>
        <v>79.272054145755206</v>
      </c>
      <c r="F16" s="11" t="b">
        <f t="shared" si="1"/>
        <v>1</v>
      </c>
      <c r="G16" s="12" t="str">
        <f t="shared" si="2"/>
        <v>A</v>
      </c>
      <c r="H16" s="11">
        <f>VLOOKUP(B16,NI!C:P,11,FALSE)</f>
        <v>907000</v>
      </c>
      <c r="I16" s="11">
        <f>VLOOKUP(B16,EBITDA!B:O,11,FALSE)</f>
        <v>1542000</v>
      </c>
      <c r="J16" s="11">
        <f>VLOOKUP(B16,EQIT!B:O,11,FALSE)</f>
        <v>3078000</v>
      </c>
      <c r="K16" s="11">
        <f>VLOOKUP(B16,DEBT!B:O,11,FALSE)</f>
        <v>499000</v>
      </c>
      <c r="L16" s="11">
        <f>VLOOKUP(B16,REV!B:O,11,FALSE)</f>
        <v>4506000</v>
      </c>
      <c r="M16" s="11">
        <f>VLOOKUP(B16,RoA!B:O,11,FALSE)</f>
        <v>17.350000000000001</v>
      </c>
      <c r="N16" s="11">
        <f>VLOOKUP(B16,RoE!B:O,11,FALSE)</f>
        <v>27.45</v>
      </c>
      <c r="O16" s="11">
        <f>VLOOKUP(B16,ASSET!B:P,11,FALSE)</f>
        <v>5201000</v>
      </c>
      <c r="P16" s="11">
        <f>VLOOKUP(B16,MCAP!B:P,11,FALSE)</f>
        <v>26269541</v>
      </c>
      <c r="Q16" s="11">
        <f>VLOOKUP(B16,MB!B:O,11,FALSE)</f>
        <v>10.62</v>
      </c>
    </row>
    <row r="17" spans="1:17" x14ac:dyDescent="0.3">
      <c r="A17" s="20" t="s">
        <v>191</v>
      </c>
      <c r="B17" s="20">
        <v>902354</v>
      </c>
      <c r="C17" s="21">
        <f>VLOOKUP(B17,'[2]ESGC PORTFOLIO'!B:M,$C$2,FALSE)</f>
        <v>75.9720023980815</v>
      </c>
      <c r="D17" s="21" t="str">
        <f t="shared" si="0"/>
        <v>A</v>
      </c>
      <c r="E17" s="21">
        <f>VLOOKUP(B17,ESG!A:M,$E$2,FALSE)</f>
        <v>75.9720023980815</v>
      </c>
      <c r="F17" s="11" t="b">
        <f t="shared" si="1"/>
        <v>1</v>
      </c>
      <c r="G17" s="12" t="str">
        <f t="shared" si="2"/>
        <v>A</v>
      </c>
      <c r="H17" s="11">
        <f>VLOOKUP(B17,NI!C:P,11,FALSE)</f>
        <v>1526000</v>
      </c>
      <c r="I17" s="11">
        <f>VLOOKUP(B17,EBITDA!B:O,11,FALSE)</f>
        <v>3401000</v>
      </c>
      <c r="J17" s="11">
        <f>VLOOKUP(B17,EQIT!B:O,11,FALSE)</f>
        <v>729000</v>
      </c>
      <c r="K17" s="11">
        <f>VLOOKUP(B17,DEBT!B:O,11,FALSE)</f>
        <v>7028000</v>
      </c>
      <c r="L17" s="11">
        <f>VLOOKUP(B17,REV!B:O,11,FALSE)</f>
        <v>19724000</v>
      </c>
      <c r="M17" s="11">
        <f>VLOOKUP(B17,RoA!B:O,11,FALSE)</f>
        <v>9.93</v>
      </c>
      <c r="N17" s="11">
        <f>VLOOKUP(B17,RoE!B:O,11,FALSE)</f>
        <v>54.65</v>
      </c>
      <c r="O17" s="11">
        <f>VLOOKUP(B17,ASSET!B:P,11,FALSE)</f>
        <v>15526000</v>
      </c>
      <c r="P17" s="11">
        <f>VLOOKUP(B17,MCAP!B:P,11,FALSE)</f>
        <v>42206762</v>
      </c>
      <c r="Q17" s="11">
        <f>VLOOKUP(B17,MB!B:O,11,FALSE)</f>
        <v>54.85</v>
      </c>
    </row>
    <row r="18" spans="1:17" x14ac:dyDescent="0.3">
      <c r="A18" s="20" t="s">
        <v>240</v>
      </c>
      <c r="B18" s="20">
        <v>906560</v>
      </c>
      <c r="C18" s="21">
        <f>VLOOKUP(B18,'[2]ESGC PORTFOLIO'!B:M,$C$2,FALSE)</f>
        <v>76.492905654869205</v>
      </c>
      <c r="D18" s="21" t="str">
        <f t="shared" si="0"/>
        <v>A</v>
      </c>
      <c r="E18" s="21">
        <f>VLOOKUP(B18,ESG!A:M,$E$2,FALSE)</f>
        <v>76.492905654869205</v>
      </c>
      <c r="F18" s="11" t="b">
        <f t="shared" si="1"/>
        <v>1</v>
      </c>
      <c r="G18" s="12" t="str">
        <f t="shared" si="2"/>
        <v>A</v>
      </c>
      <c r="H18" s="11">
        <f>VLOOKUP(B18,NI!C:P,11,FALSE)</f>
        <v>720000</v>
      </c>
      <c r="I18" s="11">
        <f>VLOOKUP(B18,EBITDA!B:O,11,FALSE)</f>
        <v>1832000</v>
      </c>
      <c r="J18" s="11">
        <f>VLOOKUP(B18,EQIT!B:O,11,FALSE)</f>
        <v>2440000</v>
      </c>
      <c r="K18" s="11">
        <f>VLOOKUP(B18,DEBT!B:O,11,FALSE)</f>
        <v>3131000</v>
      </c>
      <c r="L18" s="11">
        <f>VLOOKUP(B18,REV!B:O,11,FALSE)</f>
        <v>13506000</v>
      </c>
      <c r="M18" s="11">
        <f>VLOOKUP(B18,RoA!B:O,11,FALSE)</f>
        <v>9.1</v>
      </c>
      <c r="N18" s="11">
        <f>VLOOKUP(B18,RoE!B:O,11,FALSE)</f>
        <v>31.86</v>
      </c>
      <c r="O18" s="11">
        <f>VLOOKUP(B18,ASSET!B:P,11,FALSE)</f>
        <v>9245000</v>
      </c>
      <c r="P18" s="11">
        <f>VLOOKUP(B18,MCAP!B:P,11,FALSE)</f>
        <v>15092039</v>
      </c>
      <c r="Q18" s="11">
        <f>VLOOKUP(B18,MB!B:O,11,FALSE)</f>
        <v>5.48</v>
      </c>
    </row>
    <row r="19" spans="1:17" x14ac:dyDescent="0.3">
      <c r="A19" s="20" t="s">
        <v>242</v>
      </c>
      <c r="B19" s="20">
        <v>905861</v>
      </c>
      <c r="C19" s="21">
        <f>VLOOKUP(B19,'[2]ESGC PORTFOLIO'!B:M,$C$2,FALSE)</f>
        <v>85.087905060873297</v>
      </c>
      <c r="D19" s="21" t="str">
        <f t="shared" si="0"/>
        <v>A</v>
      </c>
      <c r="E19" s="21">
        <f>VLOOKUP(B19,ESG!A:M,$E$2,FALSE)</f>
        <v>85.087905060873297</v>
      </c>
      <c r="F19" s="11" t="b">
        <f t="shared" si="1"/>
        <v>1</v>
      </c>
      <c r="G19" s="12" t="str">
        <f t="shared" si="2"/>
        <v>A</v>
      </c>
      <c r="H19" s="11">
        <f>VLOOKUP(B19,NI!C:P,11,FALSE)</f>
        <v>789000</v>
      </c>
      <c r="I19" s="11">
        <f>VLOOKUP(B19,EBITDA!B:O,11,FALSE)</f>
        <v>1707300</v>
      </c>
      <c r="J19" s="11">
        <f>VLOOKUP(B19,EQIT!B:O,11,FALSE)</f>
        <v>8060400</v>
      </c>
      <c r="K19" s="11">
        <f>VLOOKUP(B19,DEBT!B:O,11,FALSE)</f>
        <v>6892500</v>
      </c>
      <c r="L19" s="11">
        <f>VLOOKUP(B19,REV!B:O,11,FALSE)</f>
        <v>4512600</v>
      </c>
      <c r="M19" s="11">
        <f>VLOOKUP(B19,RoA!B:O,11,FALSE)</f>
        <v>0.86</v>
      </c>
      <c r="N19" s="11">
        <f>VLOOKUP(B19,RoE!B:O,11,FALSE)</f>
        <v>9.8800000000000008</v>
      </c>
      <c r="O19" s="11">
        <f>VLOOKUP(B19,ASSET!B:P,11,FALSE)</f>
        <v>109946500</v>
      </c>
      <c r="P19" s="11">
        <f>VLOOKUP(B19,MCAP!B:P,11,FALSE)</f>
        <v>15730534</v>
      </c>
      <c r="Q19" s="11">
        <f>VLOOKUP(B19,MB!B:O,11,FALSE)</f>
        <v>2.04</v>
      </c>
    </row>
    <row r="20" spans="1:17" x14ac:dyDescent="0.3">
      <c r="A20" s="20" t="s">
        <v>245</v>
      </c>
      <c r="B20" s="20">
        <v>694405</v>
      </c>
      <c r="C20" s="21">
        <f>VLOOKUP(B20,'[2]ESGC PORTFOLIO'!B:M,$C$2,FALSE)</f>
        <v>80.752580920386094</v>
      </c>
      <c r="D20" s="21" t="str">
        <f t="shared" si="0"/>
        <v>A</v>
      </c>
      <c r="E20" s="21">
        <f>VLOOKUP(B20,ESG!A:M,$E$2,FALSE)</f>
        <v>80.752580920386094</v>
      </c>
      <c r="F20" s="11" t="b">
        <f t="shared" si="1"/>
        <v>1</v>
      </c>
      <c r="G20" s="12" t="str">
        <f t="shared" si="2"/>
        <v>A</v>
      </c>
      <c r="H20" s="11">
        <f>VLOOKUP(B20,NI!C:P,11,FALSE)</f>
        <v>630587</v>
      </c>
      <c r="I20" s="11">
        <f>VLOOKUP(B20,EBITDA!B:O,11,FALSE)</f>
        <v>1021094</v>
      </c>
      <c r="J20" s="11">
        <f>VLOOKUP(B20,EQIT!B:O,11,FALSE)</f>
        <v>4417982</v>
      </c>
      <c r="K20" s="11">
        <f>VLOOKUP(B20,DEBT!B:O,11,FALSE)</f>
        <v>1401842</v>
      </c>
      <c r="L20" s="11">
        <f>VLOOKUP(B20,REV!B:O,11,FALSE)</f>
        <v>4681507</v>
      </c>
      <c r="M20" s="11">
        <f>VLOOKUP(B20,RoA!B:O,11,FALSE)</f>
        <v>9.14</v>
      </c>
      <c r="N20" s="11">
        <f>VLOOKUP(B20,RoE!B:O,11,FALSE)</f>
        <v>14.21</v>
      </c>
      <c r="O20" s="11">
        <f>VLOOKUP(B20,ASSET!B:P,11,FALSE)</f>
        <v>7201368</v>
      </c>
      <c r="P20" s="11">
        <f>VLOOKUP(B20,MCAP!B:P,11,FALSE)</f>
        <v>10925506</v>
      </c>
      <c r="Q20" s="11">
        <f>VLOOKUP(B20,MB!B:O,11,FALSE)</f>
        <v>2.34</v>
      </c>
    </row>
    <row r="21" spans="1:17" x14ac:dyDescent="0.3">
      <c r="A21" s="20" t="s">
        <v>246</v>
      </c>
      <c r="B21" s="20">
        <v>905102</v>
      </c>
      <c r="C21" s="21">
        <f>VLOOKUP(B21,'[2]ESGC PORTFOLIO'!B:M,$C$2,FALSE)</f>
        <v>79.5164606055028</v>
      </c>
      <c r="D21" s="21" t="str">
        <f t="shared" si="0"/>
        <v>A</v>
      </c>
      <c r="E21" s="21">
        <f>VLOOKUP(B21,ESG!A:M,$E$2,FALSE)</f>
        <v>79.5164606055028</v>
      </c>
      <c r="F21" s="11" t="b">
        <f t="shared" si="1"/>
        <v>1</v>
      </c>
      <c r="G21" s="12" t="str">
        <f t="shared" si="2"/>
        <v>A</v>
      </c>
      <c r="H21" s="11">
        <f>VLOOKUP(B21,NI!C:P,11,FALSE)</f>
        <v>1543000</v>
      </c>
      <c r="I21" s="11">
        <f>VLOOKUP(B21,EBITDA!B:O,11,FALSE)</f>
        <v>5562000</v>
      </c>
      <c r="J21" s="11">
        <f>VLOOKUP(B21,EQIT!B:O,11,FALSE)</f>
        <v>34959000</v>
      </c>
      <c r="K21" s="11">
        <f>VLOOKUP(B21,DEBT!B:O,11,FALSE)</f>
        <v>6838000</v>
      </c>
      <c r="L21" s="11">
        <f>VLOOKUP(B21,REV!B:O,11,FALSE)</f>
        <v>19442000</v>
      </c>
      <c r="M21" s="11">
        <f>VLOOKUP(B21,RoA!B:O,11,FALSE)</f>
        <v>2.5299999999999998</v>
      </c>
      <c r="N21" s="11">
        <f>VLOOKUP(B21,RoE!B:O,11,FALSE)</f>
        <v>3.95</v>
      </c>
      <c r="O21" s="11">
        <f>VLOOKUP(B21,ASSET!B:P,11,FALSE)</f>
        <v>56259000</v>
      </c>
      <c r="P21" s="11">
        <f>VLOOKUP(B21,MCAP!B:P,11,FALSE)</f>
        <v>62118577</v>
      </c>
      <c r="Q21" s="11">
        <f>VLOOKUP(B21,MB!B:O,11,FALSE)</f>
        <v>2.1800000000000002</v>
      </c>
    </row>
    <row r="22" spans="1:17" x14ac:dyDescent="0.3">
      <c r="A22" s="20" t="s">
        <v>267</v>
      </c>
      <c r="B22" s="20">
        <v>902321</v>
      </c>
      <c r="C22" s="21">
        <f>VLOOKUP(B22,'[2]ESGC PORTFOLIO'!B:M,$C$2,FALSE)</f>
        <v>78.778527102330301</v>
      </c>
      <c r="D22" s="21" t="str">
        <f t="shared" si="0"/>
        <v>A</v>
      </c>
      <c r="E22" s="21">
        <f>VLOOKUP(B22,ESG!A:M,$E$2,FALSE)</f>
        <v>78.778527102330301</v>
      </c>
      <c r="F22" s="11" t="b">
        <f t="shared" si="1"/>
        <v>1</v>
      </c>
      <c r="G22" s="12" t="str">
        <f t="shared" si="2"/>
        <v>A</v>
      </c>
      <c r="H22" s="11">
        <f>VLOOKUP(B22,NI!C:P,11,FALSE)</f>
        <v>1518000</v>
      </c>
      <c r="I22" s="11">
        <f>VLOOKUP(B22,EBITDA!B:O,11,FALSE)</f>
        <v>4259000</v>
      </c>
      <c r="J22" s="11">
        <f>VLOOKUP(B22,EQIT!B:O,11,FALSE)</f>
        <v>12185000</v>
      </c>
      <c r="K22" s="11">
        <f>VLOOKUP(B22,DEBT!B:O,11,FALSE)</f>
        <v>9144000</v>
      </c>
      <c r="L22" s="11">
        <f>VLOOKUP(B22,REV!B:O,11,FALSE)</f>
        <v>10886000</v>
      </c>
      <c r="M22" s="11">
        <f>VLOOKUP(B22,RoA!B:O,11,FALSE)</f>
        <v>5.22</v>
      </c>
      <c r="N22" s="11">
        <f>VLOOKUP(B22,RoE!B:O,11,FALSE)</f>
        <v>12.76</v>
      </c>
      <c r="O22" s="11">
        <f>VLOOKUP(B22,ASSET!B:P,11,FALSE)</f>
        <v>35333000</v>
      </c>
      <c r="P22" s="11">
        <f>VLOOKUP(B22,MCAP!B:P,11,FALSE)</f>
        <v>20946693</v>
      </c>
      <c r="Q22" s="11">
        <f>VLOOKUP(B22,MB!B:O,11,FALSE)</f>
        <v>1.59</v>
      </c>
    </row>
    <row r="23" spans="1:17" x14ac:dyDescent="0.3">
      <c r="A23" s="20" t="s">
        <v>283</v>
      </c>
      <c r="B23" s="20">
        <v>912090</v>
      </c>
      <c r="C23" s="21">
        <f>VLOOKUP(B23,'[2]ESGC PORTFOLIO'!B:M,$C$2,FALSE)</f>
        <v>75.384831460674107</v>
      </c>
      <c r="D23" s="21" t="str">
        <f t="shared" si="0"/>
        <v>A</v>
      </c>
      <c r="E23" s="21">
        <f>VLOOKUP(B23,ESG!A:M,$E$2,FALSE)</f>
        <v>75.384831460674107</v>
      </c>
      <c r="F23" s="11" t="b">
        <f t="shared" si="1"/>
        <v>1</v>
      </c>
      <c r="G23" s="12" t="str">
        <f t="shared" si="2"/>
        <v>A</v>
      </c>
      <c r="H23" s="11">
        <f>VLOOKUP(B23,NI!C:P,11,FALSE)</f>
        <v>5438000</v>
      </c>
      <c r="I23" s="11">
        <f>VLOOKUP(B23,EBITDA!B:O,11,FALSE)</f>
        <v>11944000</v>
      </c>
      <c r="J23" s="11">
        <f>VLOOKUP(B23,EQIT!B:O,11,FALSE)</f>
        <v>37850000</v>
      </c>
      <c r="K23" s="11">
        <f>VLOOKUP(B23,DEBT!B:O,11,FALSE)</f>
        <v>13330000</v>
      </c>
      <c r="L23" s="11">
        <f>VLOOKUP(B23,REV!B:O,11,FALSE)</f>
        <v>48580000</v>
      </c>
      <c r="M23" s="11">
        <f>VLOOKUP(B23,RoA!B:O,11,FALSE)</f>
        <v>8.5500000000000007</v>
      </c>
      <c r="N23" s="11">
        <f>VLOOKUP(B23,RoE!B:O,11,FALSE)</f>
        <v>14.07</v>
      </c>
      <c r="O23" s="11">
        <f>VLOOKUP(B23,ASSET!B:P,11,FALSE)</f>
        <v>66904000</v>
      </c>
      <c r="P23" s="11">
        <f>VLOOKUP(B23,MCAP!B:P,11,FALSE)</f>
        <v>108924432</v>
      </c>
      <c r="Q23" s="11">
        <f>VLOOKUP(B23,MB!B:O,11,FALSE)</f>
        <v>3.54</v>
      </c>
    </row>
    <row r="24" spans="1:17" x14ac:dyDescent="0.3">
      <c r="A24" s="20" t="s">
        <v>304</v>
      </c>
      <c r="B24" s="20">
        <v>905061</v>
      </c>
      <c r="C24" s="21">
        <f>VLOOKUP(B24,'[2]ESGC PORTFOLIO'!B:M,$C$2,FALSE)</f>
        <v>90.713413853783393</v>
      </c>
      <c r="D24" s="21" t="str">
        <f t="shared" si="0"/>
        <v>A</v>
      </c>
      <c r="E24" s="21">
        <f>VLOOKUP(B24,ESG!A:M,$E$2,FALSE)</f>
        <v>90.713413853783393</v>
      </c>
      <c r="F24" s="11" t="b">
        <f t="shared" si="1"/>
        <v>1</v>
      </c>
      <c r="G24" s="12" t="str">
        <f t="shared" si="2"/>
        <v>A</v>
      </c>
      <c r="H24" s="11">
        <f>VLOOKUP(B24,NI!C:P,11,FALSE)</f>
        <v>2777000</v>
      </c>
      <c r="I24" s="11">
        <f>VLOOKUP(B24,EBITDA!B:O,11,FALSE)</f>
        <v>5198000</v>
      </c>
      <c r="J24" s="11">
        <f>VLOOKUP(B24,EQIT!B:O,11,FALSE)</f>
        <v>10390000</v>
      </c>
      <c r="K24" s="11">
        <f>VLOOKUP(B24,DEBT!B:O,11,FALSE)</f>
        <v>4642000</v>
      </c>
      <c r="L24" s="11">
        <f>VLOOKUP(B24,REV!B:O,11,FALSE)</f>
        <v>13045000</v>
      </c>
      <c r="M24" s="11">
        <f>VLOOKUP(B24,RoA!B:O,11,FALSE)</f>
        <v>15.65</v>
      </c>
      <c r="N24" s="11">
        <f>VLOOKUP(B24,RoE!B:O,11,FALSE)</f>
        <v>26.2</v>
      </c>
      <c r="O24" s="11">
        <f>VLOOKUP(B24,ASSET!B:P,11,FALSE)</f>
        <v>17550000</v>
      </c>
      <c r="P24" s="11">
        <f>VLOOKUP(B24,MCAP!B:P,11,FALSE)</f>
        <v>55957903</v>
      </c>
      <c r="Q24" s="11">
        <f>VLOOKUP(B24,MB!B:O,11,FALSE)</f>
        <v>5.01</v>
      </c>
    </row>
    <row r="25" spans="1:17" x14ac:dyDescent="0.3">
      <c r="A25" s="20" t="s">
        <v>307</v>
      </c>
      <c r="B25" s="20">
        <v>921855</v>
      </c>
      <c r="C25" s="21">
        <f>VLOOKUP(B25,'[2]ESGC PORTFOLIO'!B:M,$C$2,FALSE)</f>
        <v>76.665505383545394</v>
      </c>
      <c r="D25" s="21" t="str">
        <f t="shared" si="0"/>
        <v>A</v>
      </c>
      <c r="E25" s="21">
        <f>VLOOKUP(B25,ESG!A:M,$E$2,FALSE)</f>
        <v>76.665505383545394</v>
      </c>
      <c r="F25" s="11" t="b">
        <f t="shared" si="1"/>
        <v>1</v>
      </c>
      <c r="G25" s="12" t="str">
        <f t="shared" si="2"/>
        <v>A</v>
      </c>
      <c r="H25" s="11">
        <f>VLOOKUP(B25,NI!C:P,11,FALSE)</f>
        <v>2215128</v>
      </c>
      <c r="I25" s="11">
        <f>VLOOKUP(B25,EBITDA!B:O,11,FALSE)</f>
        <v>4194239</v>
      </c>
      <c r="J25" s="11">
        <f>VLOOKUP(B25,EQIT!B:O,11,FALSE)</f>
        <v>4264230</v>
      </c>
      <c r="K25" s="11">
        <f>VLOOKUP(B25,DEBT!B:O,11,FALSE)</f>
        <v>1623900</v>
      </c>
      <c r="L25" s="11">
        <f>VLOOKUP(B25,REV!B:O,11,FALSE)</f>
        <v>29078407</v>
      </c>
      <c r="M25" s="11">
        <f>VLOOKUP(B25,RoA!B:O,11,FALSE)</f>
        <v>21.16</v>
      </c>
      <c r="N25" s="11">
        <f>VLOOKUP(B25,RoE!B:O,11,FALSE)</f>
        <v>52.16</v>
      </c>
      <c r="O25" s="11">
        <f>VLOOKUP(B25,ASSET!B:P,11,FALSE)</f>
        <v>11103835</v>
      </c>
      <c r="P25" s="11">
        <f>VLOOKUP(B25,MCAP!B:P,11,FALSE)</f>
        <v>46959003</v>
      </c>
      <c r="Q25" s="11">
        <f>VLOOKUP(B25,MB!B:O,11,FALSE)</f>
        <v>9.69</v>
      </c>
    </row>
    <row r="26" spans="1:17" x14ac:dyDescent="0.3">
      <c r="A26" s="20" t="s">
        <v>333</v>
      </c>
      <c r="B26" s="20">
        <v>902335</v>
      </c>
      <c r="C26" s="21">
        <f>VLOOKUP(B26,'[2]ESGC PORTFOLIO'!B:M,$C$2,FALSE)</f>
        <v>76.893579027355599</v>
      </c>
      <c r="D26" s="21" t="str">
        <f t="shared" si="0"/>
        <v>A</v>
      </c>
      <c r="E26" s="21">
        <f>VLOOKUP(B26,ESG!A:M,$E$2,FALSE)</f>
        <v>76.893579027355599</v>
      </c>
      <c r="F26" s="11" t="b">
        <f t="shared" si="1"/>
        <v>1</v>
      </c>
      <c r="G26" s="12" t="str">
        <f t="shared" si="2"/>
        <v>A</v>
      </c>
      <c r="H26" s="11">
        <f>VLOOKUP(B26,NI!C:P,11,FALSE)</f>
        <v>588300</v>
      </c>
      <c r="I26" s="11">
        <f>VLOOKUP(B26,EBITDA!B:O,11,FALSE)</f>
        <v>1544900</v>
      </c>
      <c r="J26" s="11">
        <f>VLOOKUP(B26,EQIT!B:O,11,FALSE)</f>
        <v>4419700</v>
      </c>
      <c r="K26" s="11">
        <f>VLOOKUP(B26,DEBT!B:O,11,FALSE)</f>
        <v>5228100</v>
      </c>
      <c r="L26" s="11">
        <f>VLOOKUP(B26,REV!B:O,11,FALSE)</f>
        <v>4997100</v>
      </c>
      <c r="M26" s="11">
        <f>VLOOKUP(B26,RoA!B:O,11,FALSE)</f>
        <v>4.9800000000000004</v>
      </c>
      <c r="N26" s="11">
        <f>VLOOKUP(B26,RoE!B:O,11,FALSE)</f>
        <v>13.6</v>
      </c>
      <c r="O26" s="11">
        <f>VLOOKUP(B26,ASSET!B:P,11,FALSE)</f>
        <v>15163400</v>
      </c>
      <c r="P26" s="11">
        <f>VLOOKUP(B26,MCAP!B:P,11,FALSE)</f>
        <v>11893784</v>
      </c>
      <c r="Q26" s="11">
        <f>VLOOKUP(B26,MB!B:O,11,FALSE)</f>
        <v>2.2599999999999998</v>
      </c>
    </row>
    <row r="27" spans="1:17" x14ac:dyDescent="0.3">
      <c r="A27" s="20" t="s">
        <v>337</v>
      </c>
      <c r="B27" s="20">
        <v>905818</v>
      </c>
      <c r="C27" s="21">
        <f>VLOOKUP(B27,'[2]ESGC PORTFOLIO'!B:M,$C$2,FALSE)</f>
        <v>86.418709350589893</v>
      </c>
      <c r="D27" s="21" t="str">
        <f t="shared" si="0"/>
        <v>A</v>
      </c>
      <c r="E27" s="21">
        <f>VLOOKUP(B27,ESG!A:M,$E$2,FALSE)</f>
        <v>86.418709350589893</v>
      </c>
      <c r="F27" s="11" t="b">
        <f t="shared" si="1"/>
        <v>1</v>
      </c>
      <c r="G27" s="12" t="str">
        <f t="shared" si="2"/>
        <v>A</v>
      </c>
      <c r="H27" s="11">
        <f>VLOOKUP(B27,NI!C:P,11,FALSE)</f>
        <v>1782000</v>
      </c>
      <c r="I27" s="11">
        <f>VLOOKUP(B27,EBITDA!B:O,11,FALSE)</f>
        <v>1857000</v>
      </c>
      <c r="J27" s="11">
        <f>VLOOKUP(B27,EQIT!B:O,11,FALSE)</f>
        <v>5254000</v>
      </c>
      <c r="K27" s="11">
        <f>VLOOKUP(B27,DEBT!B:O,11,FALSE)</f>
        <v>5402000</v>
      </c>
      <c r="L27" s="11">
        <f>VLOOKUP(B27,REV!B:O,11,FALSE)</f>
        <v>7403000</v>
      </c>
      <c r="M27" s="11">
        <f>VLOOKUP(B27,RoA!B:O,11,FALSE)</f>
        <v>14.63</v>
      </c>
      <c r="N27" s="11">
        <f>VLOOKUP(B27,RoE!B:O,11,FALSE)</f>
        <v>29.7</v>
      </c>
      <c r="O27" s="11">
        <f>VLOOKUP(B27,ASSET!B:P,11,FALSE)</f>
        <v>13449000</v>
      </c>
      <c r="P27" s="11">
        <f>VLOOKUP(B27,MCAP!B:P,11,FALSE)</f>
        <v>18823383</v>
      </c>
      <c r="Q27" s="11">
        <f>VLOOKUP(B27,MB!B:O,11,FALSE)</f>
        <v>3.26</v>
      </c>
    </row>
    <row r="28" spans="1:17" x14ac:dyDescent="0.3">
      <c r="A28" s="20" t="s">
        <v>57</v>
      </c>
      <c r="B28" s="20">
        <v>905080</v>
      </c>
      <c r="C28" s="21">
        <f>VLOOKUP(B28,'[2]ESGC PORTFOLIO'!B:M,$C$2,FALSE)</f>
        <v>51.5594388637655</v>
      </c>
      <c r="D28" s="21" t="str">
        <f t="shared" si="0"/>
        <v>B</v>
      </c>
      <c r="E28" s="21">
        <f>VLOOKUP(B28,ESG!A:M,$E$2,FALSE)</f>
        <v>82.387170410457898</v>
      </c>
      <c r="F28" s="11" t="b">
        <f t="shared" si="1"/>
        <v>0</v>
      </c>
      <c r="G28" s="13" t="str">
        <f t="shared" si="2"/>
        <v>A</v>
      </c>
      <c r="H28" s="11">
        <f>VLOOKUP(B28,NI!C:P,11,FALSE)</f>
        <v>2004000</v>
      </c>
      <c r="I28" s="11">
        <f>VLOOKUP(B28,EBITDA!B:O,11,FALSE)</f>
        <v>3306000</v>
      </c>
      <c r="J28" s="11">
        <f>VLOOKUP(B28,EQIT!B:O,11,FALSE)</f>
        <v>14852000</v>
      </c>
      <c r="K28" s="11">
        <f>VLOOKUP(B28,DEBT!B:O,11,FALSE)</f>
        <v>7832000</v>
      </c>
      <c r="L28" s="11">
        <f>VLOOKUP(B28,REV!B:O,11,FALSE)</f>
        <v>15879000</v>
      </c>
      <c r="M28" s="11">
        <f>VLOOKUP(B28,RoA!B:O,11,FALSE)</f>
        <v>6.02</v>
      </c>
      <c r="N28" s="11">
        <f>VLOOKUP(B28,RoE!B:O,11,FALSE)</f>
        <v>13.36</v>
      </c>
      <c r="O28" s="11">
        <f>VLOOKUP(B28,ASSET!B:P,11,FALSE)</f>
        <v>32834000</v>
      </c>
      <c r="P28" s="11">
        <f>VLOOKUP(B28,MCAP!B:P,11,FALSE)</f>
        <v>97576590</v>
      </c>
      <c r="Q28" s="11">
        <f>VLOOKUP(B28,MB!B:O,11,FALSE)</f>
        <v>5.75</v>
      </c>
    </row>
    <row r="29" spans="1:17" x14ac:dyDescent="0.3">
      <c r="A29" s="20" t="s">
        <v>70</v>
      </c>
      <c r="B29" s="20">
        <v>755790</v>
      </c>
      <c r="C29" s="21">
        <f>VLOOKUP(B29,'[2]ESGC PORTFOLIO'!B:M,$C$2,FALSE)</f>
        <v>50.7253039513677</v>
      </c>
      <c r="D29" s="21" t="str">
        <f t="shared" si="0"/>
        <v>B</v>
      </c>
      <c r="E29" s="21">
        <f>VLOOKUP(B29,ESG!A:M,$E$2,FALSE)</f>
        <v>80.022036474164096</v>
      </c>
      <c r="F29" s="11" t="b">
        <f t="shared" si="1"/>
        <v>0</v>
      </c>
      <c r="G29" s="13" t="str">
        <f t="shared" si="2"/>
        <v>A</v>
      </c>
      <c r="H29" s="11">
        <f>VLOOKUP(B29,NI!C:P,11,FALSE)</f>
        <v>1999900</v>
      </c>
      <c r="I29" s="11">
        <f>VLOOKUP(B29,EBITDA!B:O,11,FALSE)</f>
        <v>2920100</v>
      </c>
      <c r="J29" s="11">
        <f>VLOOKUP(B29,EQIT!B:O,11,FALSE)</f>
        <v>6524800</v>
      </c>
      <c r="K29" s="11">
        <f>VLOOKUP(B29,DEBT!B:O,11,FALSE)</f>
        <v>6871600</v>
      </c>
      <c r="L29" s="11">
        <f>VLOOKUP(B29,REV!B:O,11,FALSE)</f>
        <v>7670400</v>
      </c>
      <c r="M29" s="11">
        <f>VLOOKUP(B29,RoA!B:O,11,FALSE)</f>
        <v>13.95</v>
      </c>
      <c r="N29" s="11">
        <f>VLOOKUP(B29,RoE!B:O,11,FALSE)</f>
        <v>33.020000000000003</v>
      </c>
      <c r="O29" s="11">
        <f>VLOOKUP(B29,ASSET!B:P,11,FALSE)</f>
        <v>17340100</v>
      </c>
      <c r="P29" s="11">
        <f>VLOOKUP(B29,MCAP!B:P,11,FALSE)</f>
        <v>89510372</v>
      </c>
      <c r="Q29" s="11">
        <f>VLOOKUP(B29,MB!B:O,11,FALSE)</f>
        <v>11.5</v>
      </c>
    </row>
    <row r="30" spans="1:17" x14ac:dyDescent="0.3">
      <c r="A30" s="20" t="s">
        <v>82</v>
      </c>
      <c r="B30" s="20">
        <v>916125</v>
      </c>
      <c r="C30" s="21">
        <f>VLOOKUP(B30,'[2]ESGC PORTFOLIO'!B:M,$C$2,FALSE)</f>
        <v>53.167845931536199</v>
      </c>
      <c r="D30" s="21" t="str">
        <f t="shared" si="0"/>
        <v>B</v>
      </c>
      <c r="E30" s="21">
        <f>VLOOKUP(B30,ESG!A:M,$E$2,FALSE)</f>
        <v>82.565200059793696</v>
      </c>
      <c r="F30" s="11" t="b">
        <f t="shared" si="1"/>
        <v>0</v>
      </c>
      <c r="G30" s="13" t="str">
        <f t="shared" si="2"/>
        <v>A</v>
      </c>
      <c r="H30" s="11">
        <f>VLOOKUP(B30,NI!C:P,11,FALSE)</f>
        <v>558000</v>
      </c>
      <c r="I30" s="11">
        <f>VLOOKUP(B30,EBITDA!B:O,11,FALSE)</f>
        <v>1135000</v>
      </c>
      <c r="J30" s="11">
        <f>VLOOKUP(B30,EQIT!B:O,11,FALSE)</f>
        <v>154000</v>
      </c>
      <c r="K30" s="11">
        <f>VLOOKUP(B30,DEBT!B:O,11,FALSE)</f>
        <v>2313000</v>
      </c>
      <c r="L30" s="11">
        <f>VLOOKUP(B30,REV!B:O,11,FALSE)</f>
        <v>5591000</v>
      </c>
      <c r="M30" s="11">
        <f>VLOOKUP(B30,RoA!B:O,11,FALSE)</f>
        <v>14.65</v>
      </c>
      <c r="N30" s="11">
        <f>VLOOKUP(B30,RoE!B:O,11,FALSE)</f>
        <v>372</v>
      </c>
      <c r="O30" s="11">
        <f>VLOOKUP(B30,ASSET!B:P,11,FALSE)</f>
        <v>4258000</v>
      </c>
      <c r="P30" s="11">
        <f>VLOOKUP(B30,MCAP!B:P,11,FALSE)</f>
        <v>13421855</v>
      </c>
      <c r="Q30" s="11">
        <f>VLOOKUP(B30,MB!B:O,11,FALSE)</f>
        <v>98.89</v>
      </c>
    </row>
    <row r="31" spans="1:17" x14ac:dyDescent="0.3">
      <c r="A31" s="20" t="s">
        <v>86</v>
      </c>
      <c r="B31" s="20">
        <v>906148</v>
      </c>
      <c r="C31" s="21">
        <f>VLOOKUP(B31,'[2]ESGC PORTFOLIO'!B:M,$C$2,FALSE)</f>
        <v>53.0462300895244</v>
      </c>
      <c r="D31" s="21" t="str">
        <f t="shared" si="0"/>
        <v>B</v>
      </c>
      <c r="E31" s="21">
        <f>VLOOKUP(B31,ESG!A:M,$E$2,FALSE)</f>
        <v>82.321968375770197</v>
      </c>
      <c r="F31" s="11" t="b">
        <f t="shared" si="1"/>
        <v>0</v>
      </c>
      <c r="G31" s="13" t="str">
        <f t="shared" si="2"/>
        <v>A</v>
      </c>
      <c r="H31" s="11">
        <f>VLOOKUP(B31,NI!C:P,11,FALSE)</f>
        <v>2180000</v>
      </c>
      <c r="I31" s="11">
        <f>VLOOKUP(B31,EBITDA!B:O,11,FALSE)</f>
        <v>4098000</v>
      </c>
      <c r="J31" s="11">
        <f>VLOOKUP(B31,EQIT!B:O,11,FALSE)</f>
        <v>1145000</v>
      </c>
      <c r="K31" s="11">
        <f>VLOOKUP(B31,DEBT!B:O,11,FALSE)</f>
        <v>6148000</v>
      </c>
      <c r="L31" s="11">
        <f>VLOOKUP(B31,REV!B:O,11,FALSE)</f>
        <v>17277000</v>
      </c>
      <c r="M31" s="11">
        <f>VLOOKUP(B31,RoA!B:O,11,FALSE)</f>
        <v>16.600000000000001</v>
      </c>
      <c r="N31" s="11">
        <f>VLOOKUP(B31,RoE!B:O,11,FALSE)</f>
        <v>126.38</v>
      </c>
      <c r="O31" s="11">
        <f>VLOOKUP(B31,ASSET!B:P,11,FALSE)</f>
        <v>13383000</v>
      </c>
      <c r="P31" s="11">
        <f>VLOOKUP(B31,MCAP!B:P,11,FALSE)</f>
        <v>62735413</v>
      </c>
      <c r="Q31" s="11">
        <f>VLOOKUP(B31,MB!B:O,11,FALSE)</f>
        <v>52.07</v>
      </c>
    </row>
    <row r="32" spans="1:17" x14ac:dyDescent="0.3">
      <c r="A32" s="20" t="s">
        <v>89</v>
      </c>
      <c r="B32" s="20">
        <v>929814</v>
      </c>
      <c r="C32" s="21">
        <f>VLOOKUP(B32,'[2]ESGC PORTFOLIO'!B:M,$C$2,FALSE)</f>
        <v>51.051715106320202</v>
      </c>
      <c r="D32" s="21" t="str">
        <f t="shared" si="0"/>
        <v>B</v>
      </c>
      <c r="E32" s="21">
        <f>VLOOKUP(B32,ESG!A:M,$E$2,FALSE)</f>
        <v>79.622810057601697</v>
      </c>
      <c r="F32" s="11" t="b">
        <f t="shared" si="1"/>
        <v>0</v>
      </c>
      <c r="G32" s="13" t="str">
        <f t="shared" si="2"/>
        <v>A</v>
      </c>
      <c r="H32" s="11">
        <f>VLOOKUP(B32,NI!C:P,11,FALSE)</f>
        <v>301400</v>
      </c>
      <c r="I32" s="11">
        <f>VLOOKUP(B32,EBITDA!B:O,11,FALSE)</f>
        <v>1560800</v>
      </c>
      <c r="J32" s="11">
        <f>VLOOKUP(B32,EQIT!B:O,11,FALSE)</f>
        <v>5258500</v>
      </c>
      <c r="K32" s="11">
        <f>VLOOKUP(B32,DEBT!B:O,11,FALSE)</f>
        <v>8993600</v>
      </c>
      <c r="L32" s="11">
        <f>VLOOKUP(B32,REV!B:O,11,FALSE)</f>
        <v>17708900</v>
      </c>
      <c r="M32" s="11">
        <f>VLOOKUP(B32,RoA!B:O,11,FALSE)</f>
        <v>2.76</v>
      </c>
      <c r="N32" s="11">
        <f>VLOOKUP(B32,RoE!B:O,11,FALSE)</f>
        <v>5.73</v>
      </c>
      <c r="O32" s="11">
        <f>VLOOKUP(B32,ASSET!B:P,11,FALSE)</f>
        <v>19366400</v>
      </c>
      <c r="P32" s="11">
        <f>VLOOKUP(B32,MCAP!B:P,11,FALSE)</f>
        <v>15307078</v>
      </c>
      <c r="Q32" s="11">
        <f>VLOOKUP(B32,MB!B:O,11,FALSE)</f>
        <v>3.15</v>
      </c>
    </row>
    <row r="33" spans="1:17" x14ac:dyDescent="0.3">
      <c r="A33" s="20" t="s">
        <v>146</v>
      </c>
      <c r="B33" s="20">
        <v>951018</v>
      </c>
      <c r="C33" s="21">
        <f>VLOOKUP(B33,'[2]ESGC PORTFOLIO'!B:M,$C$2,FALSE)</f>
        <v>51.943329407270603</v>
      </c>
      <c r="D33" s="21" t="str">
        <f t="shared" si="0"/>
        <v>B</v>
      </c>
      <c r="E33" s="21">
        <f>VLOOKUP(B33,ESG!A:M,$E$2,FALSE)</f>
        <v>89.284888903036801</v>
      </c>
      <c r="F33" s="11" t="b">
        <f t="shared" si="1"/>
        <v>0</v>
      </c>
      <c r="G33" s="13" t="str">
        <f t="shared" si="2"/>
        <v>A</v>
      </c>
      <c r="H33" s="11">
        <f>VLOOKUP(B33,NI!C:P,11,FALSE)</f>
        <v>1262000</v>
      </c>
      <c r="I33" s="11">
        <f>VLOOKUP(B33,EBITDA!B:O,11,FALSE)</f>
        <v>2652000</v>
      </c>
      <c r="J33" s="11">
        <f>VLOOKUP(B33,EQIT!B:O,11,FALSE)</f>
        <v>2983000</v>
      </c>
      <c r="K33" s="11">
        <f>VLOOKUP(B33,DEBT!B:O,11,FALSE)</f>
        <v>1353000</v>
      </c>
      <c r="L33" s="11">
        <f>VLOOKUP(B33,REV!B:O,11,FALSE)</f>
        <v>16435000</v>
      </c>
      <c r="M33" s="11">
        <f>VLOOKUP(B33,RoA!B:O,11,FALSE)</f>
        <v>17.21</v>
      </c>
      <c r="N33" s="11">
        <f>VLOOKUP(B33,RoE!B:O,11,FALSE)</f>
        <v>41.75</v>
      </c>
      <c r="O33" s="11">
        <f>VLOOKUP(B33,ASSET!B:P,11,FALSE)</f>
        <v>7566000</v>
      </c>
      <c r="P33" s="11">
        <f>VLOOKUP(B33,MCAP!B:P,11,FALSE)</f>
        <v>17728310</v>
      </c>
      <c r="Q33" s="11">
        <f>VLOOKUP(B33,MB!B:O,11,FALSE)</f>
        <v>6.4</v>
      </c>
    </row>
    <row r="34" spans="1:17" x14ac:dyDescent="0.3">
      <c r="A34" s="20" t="s">
        <v>230</v>
      </c>
      <c r="B34" s="20">
        <v>904878</v>
      </c>
      <c r="C34" s="21">
        <f>VLOOKUP(B34,'[2]ESGC PORTFOLIO'!B:M,$C$2,FALSE)</f>
        <v>55.163785460992898</v>
      </c>
      <c r="D34" s="21" t="str">
        <f t="shared" si="0"/>
        <v>B</v>
      </c>
      <c r="E34" s="21">
        <f>VLOOKUP(B34,ESG!A:M,$E$2,FALSE)</f>
        <v>81.160904255319096</v>
      </c>
      <c r="F34" s="11" t="b">
        <f t="shared" si="1"/>
        <v>0</v>
      </c>
      <c r="G34" s="13" t="str">
        <f t="shared" si="2"/>
        <v>A</v>
      </c>
      <c r="H34" s="11">
        <f>VLOOKUP(B34,NI!C:P,11,FALSE)</f>
        <v>1299000</v>
      </c>
      <c r="I34" s="11">
        <f>VLOOKUP(B34,EBITDA!B:O,11,FALSE)</f>
        <v>-857000</v>
      </c>
      <c r="J34" s="11">
        <f>VLOOKUP(B34,EQIT!B:O,11,FALSE)</f>
        <v>2735000</v>
      </c>
      <c r="K34" s="11">
        <f>VLOOKUP(B34,DEBT!B:O,11,FALSE)</f>
        <v>3400000</v>
      </c>
      <c r="L34" s="11">
        <f>VLOOKUP(B34,REV!B:O,11,FALSE)</f>
        <v>5881000</v>
      </c>
      <c r="M34" s="11">
        <f>VLOOKUP(B34,RoA!B:O,11,FALSE)</f>
        <v>15.38</v>
      </c>
      <c r="N34" s="11">
        <f>VLOOKUP(B34,RoE!B:O,11,FALSE)</f>
        <v>40.630000000000003</v>
      </c>
      <c r="O34" s="11">
        <f>VLOOKUP(B34,ASSET!B:P,11,FALSE)</f>
        <v>8272000</v>
      </c>
      <c r="P34" s="11">
        <f>VLOOKUP(B34,MCAP!B:P,11,FALSE)</f>
        <v>14744184</v>
      </c>
      <c r="Q34" s="11">
        <f>VLOOKUP(B34,MB!B:O,11,FALSE)</f>
        <v>5.68</v>
      </c>
    </row>
    <row r="35" spans="1:17" x14ac:dyDescent="0.3">
      <c r="A35" s="20" t="s">
        <v>270</v>
      </c>
      <c r="B35" s="20">
        <v>546370</v>
      </c>
      <c r="C35" s="21">
        <f>VLOOKUP(B35,'[2]ESGC PORTFOLIO'!B:M,$C$2,FALSE)</f>
        <v>55.027407933571197</v>
      </c>
      <c r="D35" s="21" t="str">
        <f t="shared" si="0"/>
        <v>B</v>
      </c>
      <c r="E35" s="21">
        <f>VLOOKUP(B35,ESG!A:M,$E$2,FALSE)</f>
        <v>79.257714417867007</v>
      </c>
      <c r="F35" s="11" t="b">
        <f t="shared" si="1"/>
        <v>0</v>
      </c>
      <c r="G35" s="13" t="str">
        <f t="shared" si="2"/>
        <v>A</v>
      </c>
      <c r="H35" s="11">
        <f>VLOOKUP(B35,NI!C:P,11,FALSE)</f>
        <v>7967000</v>
      </c>
      <c r="I35" s="11">
        <f>VLOOKUP(B35,EBITDA!B:O,11,FALSE)</f>
        <v>9945000</v>
      </c>
      <c r="J35" s="11">
        <f>VLOOKUP(B35,EQIT!B:O,11,FALSE)</f>
        <v>39169000</v>
      </c>
      <c r="K35" s="11">
        <f>VLOOKUP(B35,DEBT!B:O,11,FALSE)</f>
        <v>0</v>
      </c>
      <c r="L35" s="11">
        <f>VLOOKUP(B35,REV!B:O,11,FALSE)</f>
        <v>26487000</v>
      </c>
      <c r="M35" s="11">
        <f>VLOOKUP(B35,RoA!B:O,11,FALSE)</f>
        <v>17.350000000000001</v>
      </c>
      <c r="N35" s="11">
        <f>VLOOKUP(B35,RoE!B:O,11,FALSE)</f>
        <v>21.17</v>
      </c>
      <c r="O35" s="11">
        <f>VLOOKUP(B35,ASSET!B:P,11,FALSE)</f>
        <v>47400000</v>
      </c>
      <c r="P35" s="11">
        <f>VLOOKUP(B35,MCAP!B:P,11,FALSE)</f>
        <v>124056770</v>
      </c>
      <c r="Q35" s="11">
        <f>VLOOKUP(B35,MB!B:O,11,FALSE)</f>
        <v>3.23</v>
      </c>
    </row>
    <row r="36" spans="1:17" x14ac:dyDescent="0.3">
      <c r="A36" s="20" t="s">
        <v>295</v>
      </c>
      <c r="B36" s="20">
        <v>951052</v>
      </c>
      <c r="C36" s="21">
        <f>VLOOKUP(B36,'[2]ESGC PORTFOLIO'!B:M,$C$2,FALSE)</f>
        <v>52.666166309565298</v>
      </c>
      <c r="D36" s="21" t="str">
        <f t="shared" si="0"/>
        <v>B</v>
      </c>
      <c r="E36" s="21">
        <f>VLOOKUP(B36,ESG!A:M,$E$2,FALSE)</f>
        <v>87.709381799458498</v>
      </c>
      <c r="F36" s="11" t="b">
        <f t="shared" si="1"/>
        <v>0</v>
      </c>
      <c r="G36" s="13" t="str">
        <f t="shared" si="2"/>
        <v>A</v>
      </c>
      <c r="H36" s="11">
        <f>VLOOKUP(B36,NI!C:P,11,FALSE)</f>
        <v>1973000</v>
      </c>
      <c r="I36" s="11">
        <f>VLOOKUP(B36,EBITDA!B:O,11,FALSE)</f>
        <v>3489000</v>
      </c>
      <c r="J36" s="11">
        <f>VLOOKUP(B36,EQIT!B:O,11,FALSE)</f>
        <v>19512000</v>
      </c>
      <c r="K36" s="11">
        <f>VLOOKUP(B36,DEBT!B:O,11,FALSE)</f>
        <v>23369000</v>
      </c>
      <c r="L36" s="11">
        <f>VLOOKUP(B36,REV!B:O,11,FALSE)</f>
        <v>10688000</v>
      </c>
      <c r="M36" s="11">
        <f>VLOOKUP(B36,RoA!B:O,11,FALSE)</f>
        <v>0.89</v>
      </c>
      <c r="N36" s="11">
        <f>VLOOKUP(B36,RoE!B:O,11,FALSE)</f>
        <v>10.02</v>
      </c>
      <c r="O36" s="11">
        <f>VLOOKUP(B36,ASSET!B:P,11,FALSE)</f>
        <v>273905000</v>
      </c>
      <c r="P36" s="11">
        <f>VLOOKUP(B36,MCAP!B:P,11,FALSE)</f>
        <v>32592819</v>
      </c>
      <c r="Q36" s="11">
        <f>VLOOKUP(B36,MB!B:O,11,FALSE)</f>
        <v>1.62</v>
      </c>
    </row>
    <row r="37" spans="1:17" x14ac:dyDescent="0.3">
      <c r="A37" s="20" t="s">
        <v>315</v>
      </c>
      <c r="B37" s="20">
        <v>905122</v>
      </c>
      <c r="C37" s="21">
        <f>VLOOKUP(B37,'[2]ESGC PORTFOLIO'!B:M,$C$2,FALSE)</f>
        <v>53.938249400479599</v>
      </c>
      <c r="D37" s="21" t="str">
        <f t="shared" si="0"/>
        <v>B</v>
      </c>
      <c r="E37" s="21">
        <f>VLOOKUP(B37,ESG!A:M,$E$2,FALSE)</f>
        <v>81.686022610483107</v>
      </c>
      <c r="F37" s="11" t="b">
        <f t="shared" si="1"/>
        <v>0</v>
      </c>
      <c r="G37" s="13" t="str">
        <f t="shared" si="2"/>
        <v>A</v>
      </c>
      <c r="H37" s="11">
        <f>VLOOKUP(B37,NI!C:P,11,FALSE)</f>
        <v>6220000</v>
      </c>
      <c r="I37" s="11">
        <f>VLOOKUP(B37,EBITDA!B:O,11,FALSE)</f>
        <v>11894000</v>
      </c>
      <c r="J37" s="11">
        <f>VLOOKUP(B37,EQIT!B:O,11,FALSE)</f>
        <v>31213000</v>
      </c>
      <c r="K37" s="11">
        <f>VLOOKUP(B37,DEBT!B:O,11,FALSE)</f>
        <v>19794000</v>
      </c>
      <c r="L37" s="11">
        <f>VLOOKUP(B37,REV!B:O,11,FALSE)</f>
        <v>65100000</v>
      </c>
      <c r="M37" s="11">
        <f>VLOOKUP(B37,RoA!B:O,11,FALSE)</f>
        <v>7.74</v>
      </c>
      <c r="N37" s="11">
        <f>VLOOKUP(B37,RoE!B:O,11,FALSE)</f>
        <v>19.72</v>
      </c>
      <c r="O37" s="11">
        <f>VLOOKUP(B37,ASSET!B:P,11,FALSE)</f>
        <v>89795000</v>
      </c>
      <c r="P37" s="11">
        <f>VLOOKUP(B37,MCAP!B:P,11,FALSE)</f>
        <v>104578125</v>
      </c>
      <c r="Q37" s="11">
        <f>VLOOKUP(B37,MB!B:O,11,FALSE)</f>
        <v>3.18</v>
      </c>
    </row>
    <row r="38" spans="1:17" x14ac:dyDescent="0.3">
      <c r="A38" s="20" t="s">
        <v>1</v>
      </c>
      <c r="B38" s="20">
        <v>916328</v>
      </c>
      <c r="C38" s="21">
        <f>VLOOKUP(B38,'[2]ESGC PORTFOLIO'!B:M,$C$2,FALSE)</f>
        <v>41.422323539344802</v>
      </c>
      <c r="D38" s="21" t="str">
        <f t="shared" si="0"/>
        <v>C</v>
      </c>
      <c r="E38" s="21">
        <f>VLOOKUP(B38,ESG!A:M,$E$2,FALSE)</f>
        <v>78.8763931104356</v>
      </c>
      <c r="F38" s="11" t="b">
        <f t="shared" si="1"/>
        <v>0</v>
      </c>
      <c r="G38" s="13" t="str">
        <f t="shared" si="2"/>
        <v>A</v>
      </c>
      <c r="H38" s="11">
        <f>VLOOKUP(B38,NI!C:P,11,FALSE)</f>
        <v>2284000</v>
      </c>
      <c r="I38" s="11">
        <f>VLOOKUP(B38,EBITDA!B:O,11,FALSE)</f>
        <v>4216000</v>
      </c>
      <c r="J38" s="11">
        <f>VLOOKUP(B38,EQIT!B:O,11,FALSE)</f>
        <v>21526000</v>
      </c>
      <c r="K38" s="11">
        <f>VLOOKUP(B38,DEBT!B:O,11,FALSE)</f>
        <v>7400000</v>
      </c>
      <c r="L38" s="11">
        <f>VLOOKUP(B38,REV!B:O,11,FALSE)</f>
        <v>20247000</v>
      </c>
      <c r="M38" s="11">
        <f>VLOOKUP(B38,RoA!B:O,11,FALSE)</f>
        <v>5.91</v>
      </c>
      <c r="N38" s="11">
        <f>VLOOKUP(B38,RoE!B:O,11,FALSE)</f>
        <v>9.7799999999999994</v>
      </c>
      <c r="O38" s="11">
        <f>VLOOKUP(B38,ASSET!B:P,11,FALSE)</f>
        <v>39725000</v>
      </c>
      <c r="P38" s="11">
        <f>VLOOKUP(B38,MCAP!B:P,11,FALSE)</f>
        <v>67891755</v>
      </c>
      <c r="Q38" s="11">
        <f>VLOOKUP(B38,MB!B:O,11,FALSE)</f>
        <v>3.04</v>
      </c>
    </row>
    <row r="39" spans="1:17" x14ac:dyDescent="0.3">
      <c r="A39" s="20" t="s">
        <v>4</v>
      </c>
      <c r="B39" s="20">
        <v>749382</v>
      </c>
      <c r="C39" s="21">
        <f>VLOOKUP(B39,'[2]ESGC PORTFOLIO'!B:M,$C$2,FALSE)</f>
        <v>43.561087745340501</v>
      </c>
      <c r="D39" s="21" t="str">
        <f t="shared" si="0"/>
        <v>C</v>
      </c>
      <c r="E39" s="21">
        <f>VLOOKUP(B39,ESG!A:M,$E$2,FALSE)</f>
        <v>83.246206498433096</v>
      </c>
      <c r="F39" s="11" t="b">
        <f t="shared" si="1"/>
        <v>0</v>
      </c>
      <c r="G39" s="13" t="str">
        <f t="shared" si="2"/>
        <v>A</v>
      </c>
      <c r="H39" s="11">
        <f>VLOOKUP(B39,NI!C:P,11,FALSE)</f>
        <v>268395</v>
      </c>
      <c r="I39" s="11">
        <f>VLOOKUP(B39,EBITDA!B:O,11,FALSE)</f>
        <v>734698</v>
      </c>
      <c r="J39" s="11">
        <f>VLOOKUP(B39,EQIT!B:O,11,FALSE)</f>
        <v>6775905</v>
      </c>
      <c r="K39" s="11">
        <f>VLOOKUP(B39,DEBT!B:O,11,FALSE)</f>
        <v>1514315</v>
      </c>
      <c r="L39" s="11">
        <f>VLOOKUP(B39,REV!B:O,11,FALSE)</f>
        <v>4147065</v>
      </c>
      <c r="M39" s="11">
        <f>VLOOKUP(B39,RoA!B:O,11,FALSE)</f>
        <v>2.9</v>
      </c>
      <c r="N39" s="11">
        <f>VLOOKUP(B39,RoE!B:O,11,FALSE)</f>
        <v>3.98</v>
      </c>
      <c r="O39" s="11">
        <f>VLOOKUP(B39,ASSET!B:P,11,FALSE)</f>
        <v>10785829</v>
      </c>
      <c r="P39" s="11">
        <f>VLOOKUP(B39,MCAP!B:P,11,FALSE)</f>
        <v>36167087</v>
      </c>
      <c r="Q39" s="11">
        <f>VLOOKUP(B39,MB!B:O,11,FALSE)</f>
        <v>4.93</v>
      </c>
    </row>
    <row r="40" spans="1:17" x14ac:dyDescent="0.3">
      <c r="A40" s="20" t="s">
        <v>10</v>
      </c>
      <c r="B40" s="20">
        <v>905271</v>
      </c>
      <c r="C40" s="21">
        <f>VLOOKUP(B40,'[2]ESGC PORTFOLIO'!B:M,$C$2,FALSE)</f>
        <v>45.614554424915198</v>
      </c>
      <c r="D40" s="21" t="str">
        <f t="shared" si="0"/>
        <v>C</v>
      </c>
      <c r="E40" s="21">
        <f>VLOOKUP(B40,ESG!A:M,$E$2,FALSE)</f>
        <v>76.011717545482497</v>
      </c>
      <c r="F40" s="11" t="b">
        <f t="shared" si="1"/>
        <v>0</v>
      </c>
      <c r="G40" s="13" t="str">
        <f t="shared" si="2"/>
        <v>A</v>
      </c>
      <c r="H40" s="11">
        <f>VLOOKUP(B40,NI!C:P,11,FALSE)</f>
        <v>991700</v>
      </c>
      <c r="I40" s="11">
        <f>VLOOKUP(B40,EBITDA!B:O,11,FALSE)</f>
        <v>2280100</v>
      </c>
      <c r="J40" s="11">
        <f>VLOOKUP(B40,EQIT!B:O,11,FALSE)</f>
        <v>7365800</v>
      </c>
      <c r="K40" s="11">
        <f>VLOOKUP(B40,DEBT!B:O,11,FALSE)</f>
        <v>6118500</v>
      </c>
      <c r="L40" s="11">
        <f>VLOOKUP(B40,REV!B:O,11,FALSE)</f>
        <v>10439000</v>
      </c>
      <c r="M40" s="11">
        <f>VLOOKUP(B40,RoA!B:O,11,FALSE)</f>
        <v>6.02</v>
      </c>
      <c r="N40" s="11">
        <f>VLOOKUP(B40,RoE!B:O,11,FALSE)</f>
        <v>13.77</v>
      </c>
      <c r="O40" s="11">
        <f>VLOOKUP(B40,ASSET!B:P,11,FALSE)</f>
        <v>17722500</v>
      </c>
      <c r="P40" s="11">
        <f>VLOOKUP(B40,MCAP!B:P,11,FALSE)</f>
        <v>30798607</v>
      </c>
      <c r="Q40" s="11">
        <f>VLOOKUP(B40,MB!B:O,11,FALSE)</f>
        <v>3.89</v>
      </c>
    </row>
    <row r="41" spans="1:17" x14ac:dyDescent="0.3">
      <c r="A41" s="20" t="s">
        <v>15</v>
      </c>
      <c r="B41" s="20">
        <v>322677</v>
      </c>
      <c r="C41" s="21">
        <f>VLOOKUP(B41,'[2]ESGC PORTFOLIO'!B:M,$C$2,FALSE)</f>
        <v>49.501078929935296</v>
      </c>
      <c r="D41" s="21" t="str">
        <f t="shared" si="0"/>
        <v>C</v>
      </c>
      <c r="E41" s="21">
        <f>VLOOKUP(B41,ESG!A:M,$E$2,FALSE)</f>
        <v>90.027798885511601</v>
      </c>
      <c r="F41" s="11" t="b">
        <f t="shared" si="1"/>
        <v>0</v>
      </c>
      <c r="G41" s="13" t="str">
        <f t="shared" si="2"/>
        <v>A</v>
      </c>
      <c r="H41" s="11">
        <f>VLOOKUP(B41,NI!C:P,11,FALSE)</f>
        <v>2746000</v>
      </c>
      <c r="I41" s="11">
        <f>VLOOKUP(B41,EBITDA!B:O,11,FALSE)</f>
        <v>4924000</v>
      </c>
      <c r="J41" s="11">
        <f>VLOOKUP(B41,EQIT!B:O,11,FALSE)</f>
        <v>18632000</v>
      </c>
      <c r="K41" s="11">
        <f>VLOOKUP(B41,DEBT!B:O,11,FALSE)</f>
        <v>5205000</v>
      </c>
      <c r="L41" s="11">
        <f>VLOOKUP(B41,REV!B:O,11,FALSE)</f>
        <v>35481000</v>
      </c>
      <c r="M41" s="11">
        <f>VLOOKUP(B41,RoA!B:O,11,FALSE)</f>
        <v>2.64</v>
      </c>
      <c r="N41" s="11">
        <f>VLOOKUP(B41,RoE!B:O,11,FALSE)</f>
        <v>14.57</v>
      </c>
      <c r="O41" s="11">
        <f>VLOOKUP(B41,ASSET!B:P,11,FALSE)</f>
        <v>108533000</v>
      </c>
      <c r="P41" s="11">
        <f>VLOOKUP(B41,MCAP!B:P,11,FALSE)</f>
        <v>29364500</v>
      </c>
      <c r="Q41" s="11">
        <f>VLOOKUP(B41,MB!B:O,11,FALSE)</f>
        <v>1.45</v>
      </c>
    </row>
    <row r="42" spans="1:17" x14ac:dyDescent="0.3">
      <c r="A42" s="20" t="s">
        <v>36</v>
      </c>
      <c r="B42" s="20">
        <v>905113</v>
      </c>
      <c r="C42" s="21">
        <f>VLOOKUP(B42,'[2]ESGC PORTFOLIO'!B:M,$C$2,FALSE)</f>
        <v>44.234441681250097</v>
      </c>
      <c r="D42" s="21" t="str">
        <f t="shared" si="0"/>
        <v>C</v>
      </c>
      <c r="E42" s="21">
        <f>VLOOKUP(B42,ESG!A:M,$E$2,FALSE)</f>
        <v>81.229826123443104</v>
      </c>
      <c r="F42" s="11" t="b">
        <f t="shared" si="1"/>
        <v>0</v>
      </c>
      <c r="G42" s="13" t="str">
        <f t="shared" si="2"/>
        <v>A</v>
      </c>
      <c r="H42" s="11">
        <f>VLOOKUP(B42,NI!C:P,11,FALSE)</f>
        <v>247000</v>
      </c>
      <c r="I42" s="11">
        <f>VLOOKUP(B42,EBITDA!B:O,11,FALSE)</f>
        <v>2434000</v>
      </c>
      <c r="J42" s="11">
        <f>VLOOKUP(B42,EQIT!B:O,11,FALSE)</f>
        <v>12248000</v>
      </c>
      <c r="K42" s="11">
        <f>VLOOKUP(B42,DEBT!B:O,11,FALSE)</f>
        <v>8852000</v>
      </c>
      <c r="L42" s="11">
        <f>VLOOKUP(B42,REV!B:O,11,FALSE)</f>
        <v>23906000</v>
      </c>
      <c r="M42" s="11">
        <f>VLOOKUP(B42,RoA!B:O,11,FALSE)</f>
        <v>1.71</v>
      </c>
      <c r="N42" s="11">
        <f>VLOOKUP(B42,RoE!B:O,11,FALSE)</f>
        <v>2.17</v>
      </c>
      <c r="O42" s="11">
        <f>VLOOKUP(B42,ASSET!B:P,11,FALSE)</f>
        <v>34645000</v>
      </c>
      <c r="P42" s="11">
        <f>VLOOKUP(B42,MCAP!B:P,11,FALSE)</f>
        <v>19211119</v>
      </c>
      <c r="Q42" s="11">
        <f>VLOOKUP(B42,MB!B:O,11,FALSE)</f>
        <v>1.56</v>
      </c>
    </row>
    <row r="43" spans="1:17" x14ac:dyDescent="0.3">
      <c r="A43" s="20" t="s">
        <v>44</v>
      </c>
      <c r="B43" s="20">
        <v>921431</v>
      </c>
      <c r="C43" s="21">
        <f>VLOOKUP(B43,'[2]ESGC PORTFOLIO'!B:M,$C$2,FALSE)</f>
        <v>38.844277226693698</v>
      </c>
      <c r="D43" s="21" t="str">
        <f t="shared" si="0"/>
        <v>C</v>
      </c>
      <c r="E43" s="21">
        <f>VLOOKUP(B43,ESG!A:M,$E$2,FALSE)</f>
        <v>75.441363442151498</v>
      </c>
      <c r="F43" s="11" t="b">
        <f t="shared" si="1"/>
        <v>0</v>
      </c>
      <c r="G43" s="13" t="str">
        <f t="shared" si="2"/>
        <v>A</v>
      </c>
      <c r="H43" s="11">
        <f>VLOOKUP(B43,NI!C:P,11,FALSE)</f>
        <v>1719000</v>
      </c>
      <c r="I43" s="11">
        <f>VLOOKUP(B43,EBITDA!B:O,11,FALSE)</f>
        <v>4673000</v>
      </c>
      <c r="J43" s="11">
        <f>VLOOKUP(B43,EQIT!B:O,11,FALSE)</f>
        <v>18625000</v>
      </c>
      <c r="K43" s="11">
        <f>VLOOKUP(B43,DEBT!B:O,11,FALSE)</f>
        <v>4133000</v>
      </c>
      <c r="L43" s="11">
        <f>VLOOKUP(B43,REV!B:O,11,FALSE)</f>
        <v>24551000</v>
      </c>
      <c r="M43" s="11">
        <f>VLOOKUP(B43,RoA!B:O,11,FALSE)</f>
        <v>6.59</v>
      </c>
      <c r="N43" s="11">
        <f>VLOOKUP(B43,RoE!B:O,11,FALSE)</f>
        <v>9.4600000000000009</v>
      </c>
      <c r="O43" s="11">
        <f>VLOOKUP(B43,ASSET!B:P,11,FALSE)</f>
        <v>28827000</v>
      </c>
      <c r="P43" s="11">
        <f>VLOOKUP(B43,MCAP!B:P,11,FALSE)</f>
        <v>24334380</v>
      </c>
      <c r="Q43" s="11">
        <f>VLOOKUP(B43,MB!B:O,11,FALSE)</f>
        <v>1.58</v>
      </c>
    </row>
    <row r="44" spans="1:17" x14ac:dyDescent="0.3">
      <c r="A44" s="20" t="s">
        <v>50</v>
      </c>
      <c r="B44" s="20">
        <v>905876</v>
      </c>
      <c r="C44" s="21">
        <f>VLOOKUP(B44,'[2]ESGC PORTFOLIO'!B:M,$C$2,FALSE)</f>
        <v>40.312774400540299</v>
      </c>
      <c r="D44" s="21" t="str">
        <f t="shared" si="0"/>
        <v>C</v>
      </c>
      <c r="E44" s="21">
        <f>VLOOKUP(B44,ESG!A:M,$E$2,FALSE)</f>
        <v>75.069993245525097</v>
      </c>
      <c r="F44" s="11" t="b">
        <f t="shared" si="1"/>
        <v>0</v>
      </c>
      <c r="G44" s="13" t="str">
        <f t="shared" si="2"/>
        <v>A</v>
      </c>
      <c r="H44" s="11">
        <f>VLOOKUP(B44,NI!C:P,11,FALSE)</f>
        <v>1185000</v>
      </c>
      <c r="I44" s="11">
        <f>VLOOKUP(B44,EBITDA!B:O,11,FALSE)</f>
        <v>2219000</v>
      </c>
      <c r="J44" s="11">
        <f>VLOOKUP(B44,EQIT!B:O,11,FALSE)</f>
        <v>5053000</v>
      </c>
      <c r="K44" s="11">
        <f>VLOOKUP(B44,DEBT!B:O,11,FALSE)</f>
        <v>3971000</v>
      </c>
      <c r="L44" s="11">
        <f>VLOOKUP(B44,REV!B:O,11,FALSE)</f>
        <v>8446000</v>
      </c>
      <c r="M44" s="11">
        <f>VLOOKUP(B44,RoA!B:O,11,FALSE)</f>
        <v>10.35</v>
      </c>
      <c r="N44" s="11">
        <f>VLOOKUP(B44,RoE!B:O,11,FALSE)</f>
        <v>23.48</v>
      </c>
      <c r="O44" s="11">
        <f>VLOOKUP(B44,ASSET!B:P,11,FALSE)</f>
        <v>12447000</v>
      </c>
      <c r="P44" s="11">
        <f>VLOOKUP(B44,MCAP!B:P,11,FALSE)</f>
        <v>26703691</v>
      </c>
      <c r="Q44" s="11">
        <f>VLOOKUP(B44,MB!B:O,11,FALSE)</f>
        <v>4.32</v>
      </c>
    </row>
    <row r="45" spans="1:17" x14ac:dyDescent="0.3">
      <c r="A45" s="20" t="s">
        <v>54</v>
      </c>
      <c r="B45" s="20">
        <v>904818</v>
      </c>
      <c r="C45" s="21">
        <f>VLOOKUP(B45,'[2]ESGC PORTFOLIO'!B:M,$C$2,FALSE)</f>
        <v>43.050278622087099</v>
      </c>
      <c r="D45" s="21" t="str">
        <f t="shared" si="0"/>
        <v>C</v>
      </c>
      <c r="E45" s="21">
        <f>VLOOKUP(B45,ESG!A:M,$E$2,FALSE)</f>
        <v>82.529128672745699</v>
      </c>
      <c r="F45" s="11" t="b">
        <f t="shared" si="1"/>
        <v>0</v>
      </c>
      <c r="G45" s="13" t="str">
        <f t="shared" si="2"/>
        <v>A</v>
      </c>
      <c r="H45" s="11">
        <f>VLOOKUP(B45,NI!C:P,11,FALSE)</f>
        <v>5440000</v>
      </c>
      <c r="I45" s="11">
        <f>VLOOKUP(B45,EBITDA!B:O,11,FALSE)</f>
        <v>9376000</v>
      </c>
      <c r="J45" s="11">
        <f>VLOOKUP(B45,EQIT!B:O,11,FALSE)</f>
        <v>8665000</v>
      </c>
      <c r="K45" s="11">
        <f>VLOOKUP(B45,DEBT!B:O,11,FALSE)</f>
        <v>9070000</v>
      </c>
      <c r="L45" s="11">
        <f>VLOOKUP(B45,REV!B:O,11,FALSE)</f>
        <v>90762000</v>
      </c>
      <c r="M45" s="11">
        <f>VLOOKUP(B45,RoA!B:O,11,FALSE)</f>
        <v>6.2</v>
      </c>
      <c r="N45" s="11">
        <f>VLOOKUP(B45,RoE!B:O,11,FALSE)</f>
        <v>46.22</v>
      </c>
      <c r="O45" s="11">
        <f>VLOOKUP(B45,ASSET!B:P,11,FALSE)</f>
        <v>92622000</v>
      </c>
      <c r="P45" s="11">
        <f>VLOOKUP(B45,MCAP!B:P,11,FALSE)</f>
        <v>91860447</v>
      </c>
      <c r="Q45" s="11">
        <f>VLOOKUP(B45,MB!B:O,11,FALSE)</f>
        <v>10.76</v>
      </c>
    </row>
    <row r="46" spans="1:17" x14ac:dyDescent="0.3">
      <c r="A46" s="20" t="s">
        <v>66</v>
      </c>
      <c r="B46" s="20">
        <v>902224</v>
      </c>
      <c r="C46" s="21">
        <f>VLOOKUP(B46,'[2]ESGC PORTFOLIO'!B:M,$C$2,FALSE)</f>
        <v>40.423696496667702</v>
      </c>
      <c r="D46" s="21" t="str">
        <f t="shared" si="0"/>
        <v>C</v>
      </c>
      <c r="E46" s="21">
        <f>VLOOKUP(B46,ESG!A:M,$E$2,FALSE)</f>
        <v>80.596136711928395</v>
      </c>
      <c r="F46" s="11" t="b">
        <f t="shared" si="1"/>
        <v>0</v>
      </c>
      <c r="G46" s="13" t="str">
        <f t="shared" si="2"/>
        <v>A</v>
      </c>
      <c r="H46" s="11">
        <f>VLOOKUP(B46,NI!C:P,11,FALSE)</f>
        <v>3695000</v>
      </c>
      <c r="I46" s="11">
        <f>VLOOKUP(B46,EBITDA!B:O,11,FALSE)</f>
        <v>9354000</v>
      </c>
      <c r="J46" s="11">
        <f>VLOOKUP(B46,EQIT!B:O,11,FALSE)</f>
        <v>16746000</v>
      </c>
      <c r="K46" s="11">
        <f>VLOOKUP(B46,DEBT!B:O,11,FALSE)</f>
        <v>39285000</v>
      </c>
      <c r="L46" s="11">
        <f>VLOOKUP(B46,REV!B:O,11,FALSE)</f>
        <v>55184000</v>
      </c>
      <c r="M46" s="11">
        <f>VLOOKUP(B46,RoA!B:O,11,FALSE)</f>
        <v>5.27</v>
      </c>
      <c r="N46" s="11">
        <f>VLOOKUP(B46,RoE!B:O,11,FALSE)</f>
        <v>19.68</v>
      </c>
      <c r="O46" s="11">
        <f>VLOOKUP(B46,ASSET!B:P,11,FALSE)</f>
        <v>83277000</v>
      </c>
      <c r="P46" s="11">
        <f>VLOOKUP(B46,MCAP!B:P,11,FALSE)</f>
        <v>55482425</v>
      </c>
      <c r="Q46" s="11">
        <f>VLOOKUP(B46,MB!B:O,11,FALSE)</f>
        <v>3.84</v>
      </c>
    </row>
    <row r="47" spans="1:17" x14ac:dyDescent="0.3">
      <c r="A47" s="20" t="s">
        <v>73</v>
      </c>
      <c r="B47" s="20">
        <v>905024</v>
      </c>
      <c r="C47" s="21">
        <f>VLOOKUP(B47,'[2]ESGC PORTFOLIO'!B:M,$C$2,FALSE)</f>
        <v>41.659052495525899</v>
      </c>
      <c r="D47" s="21" t="str">
        <f t="shared" si="0"/>
        <v>C</v>
      </c>
      <c r="E47" s="21">
        <f>VLOOKUP(B47,ESG!A:M,$E$2,FALSE)</f>
        <v>83.084460131238799</v>
      </c>
      <c r="F47" s="11" t="b">
        <f t="shared" si="1"/>
        <v>0</v>
      </c>
      <c r="G47" s="13" t="str">
        <f t="shared" si="2"/>
        <v>A</v>
      </c>
      <c r="H47" s="11">
        <f>VLOOKUP(B47,NI!C:P,11,FALSE)</f>
        <v>19241000</v>
      </c>
      <c r="I47" s="11">
        <f>VLOOKUP(B47,EBITDA!B:O,11,FALSE)</f>
        <v>40897000</v>
      </c>
      <c r="J47" s="11">
        <f>VLOOKUP(B47,EQIT!B:O,11,FALSE)</f>
        <v>155028000</v>
      </c>
      <c r="K47" s="11">
        <f>VLOOKUP(B47,DEBT!B:O,11,FALSE)</f>
        <v>27818000</v>
      </c>
      <c r="L47" s="11">
        <f>VLOOKUP(B47,REV!B:O,11,FALSE)</f>
        <v>191755000</v>
      </c>
      <c r="M47" s="11">
        <f>VLOOKUP(B47,RoA!B:O,11,FALSE)</f>
        <v>7.5</v>
      </c>
      <c r="N47" s="11">
        <f>VLOOKUP(B47,RoE!B:O,11,FALSE)</f>
        <v>12.65</v>
      </c>
      <c r="O47" s="11">
        <f>VLOOKUP(B47,ASSET!B:P,11,FALSE)</f>
        <v>262429000</v>
      </c>
      <c r="P47" s="11">
        <f>VLOOKUP(B47,MCAP!B:P,11,FALSE)</f>
        <v>210859003</v>
      </c>
      <c r="Q47" s="11">
        <f>VLOOKUP(B47,MB!B:O,11,FALSE)</f>
        <v>1.53</v>
      </c>
    </row>
    <row r="48" spans="1:17" x14ac:dyDescent="0.3">
      <c r="A48" s="20" t="s">
        <v>79</v>
      </c>
      <c r="B48" s="20">
        <v>542868</v>
      </c>
      <c r="C48" s="21">
        <f>VLOOKUP(B48,'[2]ESGC PORTFOLIO'!B:M,$C$2,FALSE)</f>
        <v>46.412898936170201</v>
      </c>
      <c r="D48" s="21" t="str">
        <f t="shared" si="0"/>
        <v>C</v>
      </c>
      <c r="E48" s="21">
        <f>VLOOKUP(B48,ESG!A:M,$E$2,FALSE)</f>
        <v>86.575797872340402</v>
      </c>
      <c r="F48" s="11" t="b">
        <f t="shared" si="1"/>
        <v>0</v>
      </c>
      <c r="G48" s="13" t="str">
        <f t="shared" si="2"/>
        <v>A</v>
      </c>
      <c r="H48" s="11">
        <f>VLOOKUP(B48,NI!C:P,11,FALSE)</f>
        <v>7853000</v>
      </c>
      <c r="I48" s="11">
        <f>VLOOKUP(B48,EBITDA!B:O,11,FALSE)</f>
        <v>12709000</v>
      </c>
      <c r="J48" s="11">
        <f>VLOOKUP(B48,EQIT!B:O,11,FALSE)</f>
        <v>56654000</v>
      </c>
      <c r="K48" s="11">
        <f>VLOOKUP(B48,DEBT!B:O,11,FALSE)</f>
        <v>20909000</v>
      </c>
      <c r="L48" s="11">
        <f>VLOOKUP(B48,REV!B:O,11,FALSE)</f>
        <v>47142000</v>
      </c>
      <c r="M48" s="11">
        <f>VLOOKUP(B48,RoA!B:O,11,FALSE)</f>
        <v>8.09</v>
      </c>
      <c r="N48" s="11">
        <f>VLOOKUP(B48,RoE!B:O,11,FALSE)</f>
        <v>13.57</v>
      </c>
      <c r="O48" s="11">
        <f>VLOOKUP(B48,ASSET!B:P,11,FALSE)</f>
        <v>103434000</v>
      </c>
      <c r="P48" s="11">
        <f>VLOOKUP(B48,MCAP!B:P,11,FALSE)</f>
        <v>142051205</v>
      </c>
      <c r="Q48" s="11">
        <f>VLOOKUP(B48,MB!B:O,11,FALSE)</f>
        <v>2.15</v>
      </c>
    </row>
    <row r="49" spans="1:17" x14ac:dyDescent="0.3">
      <c r="A49" s="20" t="s">
        <v>80</v>
      </c>
      <c r="B49" s="20">
        <v>741344</v>
      </c>
      <c r="C49" s="21">
        <f>VLOOKUP(B49,'[2]ESGC PORTFOLIO'!B:M,$C$2,FALSE)</f>
        <v>40.1333704987264</v>
      </c>
      <c r="D49" s="21" t="str">
        <f t="shared" si="0"/>
        <v>C</v>
      </c>
      <c r="E49" s="21">
        <f>VLOOKUP(B49,ESG!A:M,$E$2,FALSE)</f>
        <v>79.487924798075895</v>
      </c>
      <c r="F49" s="11" t="b">
        <f t="shared" si="1"/>
        <v>0</v>
      </c>
      <c r="G49" s="13" t="str">
        <f t="shared" si="2"/>
        <v>A</v>
      </c>
      <c r="H49" s="11">
        <f>VLOOKUP(B49,NI!C:P,11,FALSE)</f>
        <v>6691000</v>
      </c>
      <c r="I49" s="11">
        <f>VLOOKUP(B49,EBITDA!B:O,11,FALSE)</f>
        <v>23132000</v>
      </c>
      <c r="J49" s="11">
        <f>VLOOKUP(B49,EQIT!B:O,11,FALSE)</f>
        <v>200066000</v>
      </c>
      <c r="K49" s="11">
        <f>VLOOKUP(B49,DEBT!B:O,11,FALSE)</f>
        <v>454853000</v>
      </c>
      <c r="L49" s="11">
        <f>VLOOKUP(B49,REV!B:O,11,FALSE)</f>
        <v>90996000</v>
      </c>
      <c r="M49" s="11">
        <f>VLOOKUP(B49,RoA!B:O,11,FALSE)</f>
        <v>0.61</v>
      </c>
      <c r="N49" s="11">
        <f>VLOOKUP(B49,RoE!B:O,11,FALSE)</f>
        <v>3.37</v>
      </c>
      <c r="O49" s="11">
        <f>VLOOKUP(B49,ASSET!B:P,11,FALSE)</f>
        <v>1789547000</v>
      </c>
      <c r="P49" s="11">
        <f>VLOOKUP(B49,MCAP!B:P,11,FALSE)</f>
        <v>163624180</v>
      </c>
      <c r="Q49" s="11">
        <f>VLOOKUP(B49,MB!B:O,11,FALSE)</f>
        <v>0.81</v>
      </c>
    </row>
    <row r="50" spans="1:17" x14ac:dyDescent="0.3">
      <c r="A50" s="20" t="s">
        <v>90</v>
      </c>
      <c r="B50" s="20">
        <v>901666</v>
      </c>
      <c r="C50" s="21">
        <f>VLOOKUP(B50,'[2]ESGC PORTFOLIO'!B:M,$C$2,FALSE)</f>
        <v>49.0547195314793</v>
      </c>
      <c r="D50" s="21" t="str">
        <f t="shared" si="0"/>
        <v>C</v>
      </c>
      <c r="E50" s="21">
        <f>VLOOKUP(B50,ESG!A:M,$E$2,FALSE)</f>
        <v>92.501962427444596</v>
      </c>
      <c r="F50" s="11" t="b">
        <f t="shared" si="1"/>
        <v>0</v>
      </c>
      <c r="G50" s="13" t="str">
        <f t="shared" si="2"/>
        <v>A</v>
      </c>
      <c r="H50" s="11">
        <f>VLOOKUP(B50,NI!C:P,11,FALSE)</f>
        <v>6869000</v>
      </c>
      <c r="I50" s="11">
        <f>VLOOKUP(B50,EBITDA!B:O,11,FALSE)</f>
        <v>15838000</v>
      </c>
      <c r="J50" s="11">
        <f>VLOOKUP(B50,EQIT!B:O,11,FALSE)</f>
        <v>51911000</v>
      </c>
      <c r="K50" s="11">
        <f>VLOOKUP(B50,DEBT!B:O,11,FALSE)</f>
        <v>22565000</v>
      </c>
      <c r="L50" s="11">
        <f>VLOOKUP(B50,REV!B:O,11,FALSE)</f>
        <v>52366000</v>
      </c>
      <c r="M50" s="11">
        <f>VLOOKUP(B50,RoA!B:O,11,FALSE)</f>
        <v>6.22</v>
      </c>
      <c r="N50" s="11">
        <f>VLOOKUP(B50,RoE!B:O,11,FALSE)</f>
        <v>13.21</v>
      </c>
      <c r="O50" s="11">
        <f>VLOOKUP(B50,ASSET!B:P,11,FALSE)</f>
        <v>116539000</v>
      </c>
      <c r="P50" s="11">
        <f>VLOOKUP(B50,MCAP!B:P,11,FALSE)</f>
        <v>85037217</v>
      </c>
      <c r="Q50" s="11">
        <f>VLOOKUP(B50,MB!B:O,11,FALSE)</f>
        <v>1.91</v>
      </c>
    </row>
    <row r="51" spans="1:17" x14ac:dyDescent="0.3">
      <c r="A51" s="20" t="s">
        <v>97</v>
      </c>
      <c r="B51" s="20">
        <v>993189</v>
      </c>
      <c r="C51" s="21">
        <f>VLOOKUP(B51,'[2]ESGC PORTFOLIO'!B:M,$C$2,FALSE)</f>
        <v>44.5240795842588</v>
      </c>
      <c r="D51" s="21" t="str">
        <f t="shared" si="0"/>
        <v>C</v>
      </c>
      <c r="E51" s="21">
        <f>VLOOKUP(B51,ESG!A:M,$E$2,FALSE)</f>
        <v>80.983643039485401</v>
      </c>
      <c r="F51" s="11" t="b">
        <f t="shared" si="1"/>
        <v>0</v>
      </c>
      <c r="G51" s="13" t="str">
        <f t="shared" si="2"/>
        <v>A</v>
      </c>
      <c r="H51" s="11">
        <f>VLOOKUP(B51,NI!C:P,11,FALSE)</f>
        <v>1926000</v>
      </c>
      <c r="I51" s="11">
        <f>VLOOKUP(B51,EBITDA!B:O,11,FALSE)</f>
        <v>4740000</v>
      </c>
      <c r="J51" s="11">
        <f>VLOOKUP(B51,EQIT!B:O,11,FALSE)</f>
        <v>11152000</v>
      </c>
      <c r="K51" s="11">
        <f>VLOOKUP(B51,DEBT!B:O,11,FALSE)</f>
        <v>9742000</v>
      </c>
      <c r="L51" s="11">
        <f>VLOOKUP(B51,REV!B:O,11,FALSE)</f>
        <v>12669000</v>
      </c>
      <c r="M51" s="11">
        <f>VLOOKUP(B51,RoA!B:O,11,FALSE)</f>
        <v>7.03</v>
      </c>
      <c r="N51" s="11">
        <f>VLOOKUP(B51,RoE!B:O,11,FALSE)</f>
        <v>17.8</v>
      </c>
      <c r="O51" s="11">
        <f>VLOOKUP(B51,ASSET!B:P,11,FALSE)</f>
        <v>33053000</v>
      </c>
      <c r="P51" s="11">
        <f>VLOOKUP(B51,MCAP!B:P,11,FALSE)</f>
        <v>35940160</v>
      </c>
      <c r="Q51" s="11">
        <f>VLOOKUP(B51,MB!B:O,11,FALSE)</f>
        <v>2.91</v>
      </c>
    </row>
    <row r="52" spans="1:17" x14ac:dyDescent="0.3">
      <c r="A52" s="20" t="s">
        <v>99</v>
      </c>
      <c r="B52" s="20">
        <v>912635</v>
      </c>
      <c r="C52" s="21">
        <f>VLOOKUP(B52,'[2]ESGC PORTFOLIO'!B:M,$C$2,FALSE)</f>
        <v>46.304964539007102</v>
      </c>
      <c r="D52" s="21" t="str">
        <f t="shared" si="0"/>
        <v>C</v>
      </c>
      <c r="E52" s="21">
        <f>VLOOKUP(B52,ESG!A:M,$E$2,FALSE)</f>
        <v>87.386048480999193</v>
      </c>
      <c r="F52" s="11" t="b">
        <f t="shared" si="1"/>
        <v>0</v>
      </c>
      <c r="G52" s="13" t="str">
        <f t="shared" si="2"/>
        <v>A</v>
      </c>
      <c r="H52" s="11">
        <f>VLOOKUP(B52,NI!C:P,11,FALSE)</f>
        <v>4644000</v>
      </c>
      <c r="I52" s="11">
        <f>VLOOKUP(B52,EBITDA!B:O,11,FALSE)</f>
        <v>10224000</v>
      </c>
      <c r="J52" s="11">
        <f>VLOOKUP(B52,EQIT!B:O,11,FALSE)</f>
        <v>37958000</v>
      </c>
      <c r="K52" s="11">
        <f>VLOOKUP(B52,DEBT!B:O,11,FALSE)</f>
        <v>12955000</v>
      </c>
      <c r="L52" s="11">
        <f>VLOOKUP(B52,REV!B:O,11,FALSE)</f>
        <v>139367000</v>
      </c>
      <c r="M52" s="11">
        <f>VLOOKUP(B52,RoA!B:O,11,FALSE)</f>
        <v>6.92</v>
      </c>
      <c r="N52" s="11">
        <f>VLOOKUP(B52,RoE!B:O,11,FALSE)</f>
        <v>12.24</v>
      </c>
      <c r="O52" s="11">
        <f>VLOOKUP(B52,ASSET!B:P,11,FALSE)</f>
        <v>74252000</v>
      </c>
      <c r="P52" s="11">
        <f>VLOOKUP(B52,MCAP!B:P,11,FALSE)</f>
        <v>109793400</v>
      </c>
      <c r="Q52" s="11">
        <f>VLOOKUP(B52,MB!B:O,11,FALSE)</f>
        <v>2.48</v>
      </c>
    </row>
    <row r="53" spans="1:17" x14ac:dyDescent="0.3">
      <c r="A53" s="20" t="s">
        <v>118</v>
      </c>
      <c r="B53" s="20">
        <v>903749</v>
      </c>
      <c r="C53" s="21">
        <f>VLOOKUP(B53,'[2]ESGC PORTFOLIO'!B:M,$C$2,FALSE)</f>
        <v>38.570002743860599</v>
      </c>
      <c r="D53" s="21" t="str">
        <f t="shared" si="0"/>
        <v>C</v>
      </c>
      <c r="E53" s="21">
        <f>VLOOKUP(B53,ESG!A:M,$E$2,FALSE)</f>
        <v>75.617162848127293</v>
      </c>
      <c r="F53" s="11" t="b">
        <f t="shared" si="1"/>
        <v>0</v>
      </c>
      <c r="G53" s="13" t="str">
        <f t="shared" si="2"/>
        <v>A</v>
      </c>
      <c r="H53" s="11">
        <f>VLOOKUP(B53,NI!C:P,11,FALSE)</f>
        <v>1793000</v>
      </c>
      <c r="I53" s="11">
        <f>VLOOKUP(B53,EBITDA!B:O,11,FALSE)</f>
        <v>3221000</v>
      </c>
      <c r="J53" s="11">
        <f>VLOOKUP(B53,EQIT!B:O,11,FALSE)</f>
        <v>15786000</v>
      </c>
      <c r="K53" s="11">
        <f>VLOOKUP(B53,DEBT!B:O,11,FALSE)</f>
        <v>9034000</v>
      </c>
      <c r="L53" s="11">
        <f>VLOOKUP(B53,REV!B:O,11,FALSE)</f>
        <v>22552000</v>
      </c>
      <c r="M53" s="11">
        <f>VLOOKUP(B53,RoA!B:O,11,FALSE)</f>
        <v>6.14</v>
      </c>
      <c r="N53" s="11">
        <f>VLOOKUP(B53,RoE!B:O,11,FALSE)</f>
        <v>11.01</v>
      </c>
      <c r="O53" s="11">
        <f>VLOOKUP(B53,ASSET!B:P,11,FALSE)</f>
        <v>33301000</v>
      </c>
      <c r="P53" s="11">
        <f>VLOOKUP(B53,MCAP!B:P,11,FALSE)</f>
        <v>31798484</v>
      </c>
      <c r="Q53" s="11">
        <f>VLOOKUP(B53,MB!B:O,11,FALSE)</f>
        <v>2</v>
      </c>
    </row>
    <row r="54" spans="1:17" x14ac:dyDescent="0.3">
      <c r="A54" s="20" t="s">
        <v>123</v>
      </c>
      <c r="B54" s="20">
        <v>921290</v>
      </c>
      <c r="C54" s="21">
        <f>VLOOKUP(B54,'[2]ESGC PORTFOLIO'!B:M,$C$2,FALSE)</f>
        <v>45.187761015148098</v>
      </c>
      <c r="D54" s="21" t="str">
        <f t="shared" si="0"/>
        <v>C</v>
      </c>
      <c r="E54" s="21">
        <f>VLOOKUP(B54,ESG!A:M,$E$2,FALSE)</f>
        <v>78.180400079076705</v>
      </c>
      <c r="F54" s="11" t="b">
        <f t="shared" si="1"/>
        <v>0</v>
      </c>
      <c r="G54" s="13" t="str">
        <f t="shared" si="2"/>
        <v>A</v>
      </c>
      <c r="H54" s="11">
        <f>VLOOKUP(B54,NI!C:P,11,FALSE)</f>
        <v>2390500</v>
      </c>
      <c r="I54" s="11">
        <f>VLOOKUP(B54,EBITDA!B:O,11,FALSE)</f>
        <v>4528100</v>
      </c>
      <c r="J54" s="11">
        <f>VLOOKUP(B54,EQIT!B:O,11,FALSE)</f>
        <v>15373200</v>
      </c>
      <c r="K54" s="11">
        <f>VLOOKUP(B54,DEBT!B:O,11,FALSE)</f>
        <v>8056400</v>
      </c>
      <c r="L54" s="11">
        <f>VLOOKUP(B54,REV!B:O,11,FALSE)</f>
        <v>19615600</v>
      </c>
      <c r="M54" s="11">
        <f>VLOOKUP(B54,RoA!B:O,11,FALSE)</f>
        <v>6.87</v>
      </c>
      <c r="N54" s="11">
        <f>VLOOKUP(B54,RoE!B:O,11,FALSE)</f>
        <v>14.49</v>
      </c>
      <c r="O54" s="11">
        <f>VLOOKUP(B54,ASSET!B:P,11,FALSE)</f>
        <v>37178200</v>
      </c>
      <c r="P54" s="11">
        <f>VLOOKUP(B54,MCAP!B:P,11,FALSE)</f>
        <v>76622157</v>
      </c>
      <c r="Q54" s="11">
        <f>VLOOKUP(B54,MB!B:O,11,FALSE)</f>
        <v>4.84</v>
      </c>
    </row>
    <row r="55" spans="1:17" x14ac:dyDescent="0.3">
      <c r="A55" s="20" t="s">
        <v>125</v>
      </c>
      <c r="B55" s="20">
        <v>902306</v>
      </c>
      <c r="C55" s="21">
        <f>VLOOKUP(B55,'[2]ESGC PORTFOLIO'!B:M,$C$2,FALSE)</f>
        <v>39.166834473150899</v>
      </c>
      <c r="D55" s="21" t="str">
        <f t="shared" si="0"/>
        <v>C</v>
      </c>
      <c r="E55" s="21">
        <f>VLOOKUP(B55,ESG!A:M,$E$2,FALSE)</f>
        <v>75.000335612968598</v>
      </c>
      <c r="F55" s="11" t="b">
        <f t="shared" si="1"/>
        <v>0</v>
      </c>
      <c r="G55" s="13" t="str">
        <f t="shared" si="2"/>
        <v>A</v>
      </c>
      <c r="H55" s="11">
        <f>VLOOKUP(B55,NI!C:P,11,FALSE)</f>
        <v>940721</v>
      </c>
      <c r="I55" s="11">
        <f>VLOOKUP(B55,EBITDA!B:O,11,FALSE)</f>
        <v>4305253</v>
      </c>
      <c r="J55" s="11">
        <f>VLOOKUP(B55,EQIT!B:O,11,FALSE)</f>
        <v>10007725</v>
      </c>
      <c r="K55" s="11">
        <f>VLOOKUP(B55,DEBT!B:O,11,FALSE)</f>
        <v>14030109</v>
      </c>
      <c r="L55" s="11">
        <f>VLOOKUP(B55,REV!B:O,11,FALSE)</f>
        <v>12494921</v>
      </c>
      <c r="M55" s="11">
        <f>VLOOKUP(B55,RoA!B:O,11,FALSE)</f>
        <v>3.05</v>
      </c>
      <c r="N55" s="11">
        <f>VLOOKUP(B55,RoE!B:O,11,FALSE)</f>
        <v>9.58</v>
      </c>
      <c r="O55" s="11">
        <f>VLOOKUP(B55,ASSET!B:P,11,FALSE)</f>
        <v>46479503</v>
      </c>
      <c r="P55" s="11">
        <f>VLOOKUP(B55,MCAP!B:P,11,FALSE)</f>
        <v>15679977</v>
      </c>
      <c r="Q55" s="11">
        <f>VLOOKUP(B55,MB!B:O,11,FALSE)</f>
        <v>1.38</v>
      </c>
    </row>
    <row r="56" spans="1:17" x14ac:dyDescent="0.3">
      <c r="A56" s="20" t="s">
        <v>134</v>
      </c>
      <c r="B56" s="20">
        <v>905039</v>
      </c>
      <c r="C56" s="21">
        <f>VLOOKUP(B56,'[2]ESGC PORTFOLIO'!B:M,$C$2,FALSE)</f>
        <v>40.675662703936197</v>
      </c>
      <c r="D56" s="21" t="str">
        <f t="shared" si="0"/>
        <v>C</v>
      </c>
      <c r="E56" s="21">
        <f>VLOOKUP(B56,ESG!A:M,$E$2,FALSE)</f>
        <v>79.248521669554606</v>
      </c>
      <c r="F56" s="11" t="b">
        <f t="shared" si="1"/>
        <v>0</v>
      </c>
      <c r="G56" s="13" t="str">
        <f t="shared" si="2"/>
        <v>A</v>
      </c>
      <c r="H56" s="11">
        <f>VLOOKUP(B56,NI!C:P,11,FALSE)</f>
        <v>32520000</v>
      </c>
      <c r="I56" s="11">
        <f>VLOOKUP(B56,EBITDA!B:O,11,FALSE)</f>
        <v>55890000</v>
      </c>
      <c r="J56" s="11">
        <f>VLOOKUP(B56,EQIT!B:O,11,FALSE)</f>
        <v>174399000</v>
      </c>
      <c r="K56" s="11">
        <f>VLOOKUP(B56,DEBT!B:O,11,FALSE)</f>
        <v>29121000</v>
      </c>
      <c r="L56" s="11">
        <f>VLOOKUP(B56,REV!B:O,11,FALSE)</f>
        <v>364763000</v>
      </c>
      <c r="M56" s="11">
        <f>VLOOKUP(B56,RoA!B:O,11,FALSE)</f>
        <v>9.39</v>
      </c>
      <c r="N56" s="11">
        <f>VLOOKUP(B56,RoE!B:O,11,FALSE)</f>
        <v>18.670000000000002</v>
      </c>
      <c r="O56" s="11">
        <f>VLOOKUP(B56,ASSET!B:P,11,FALSE)</f>
        <v>349493000</v>
      </c>
      <c r="P56" s="11">
        <f>VLOOKUP(B56,MCAP!B:P,11,FALSE)</f>
        <v>388382450</v>
      </c>
      <c r="Q56" s="11">
        <f>VLOOKUP(B56,MB!B:O,11,FALSE)</f>
        <v>2.37</v>
      </c>
    </row>
    <row r="57" spans="1:17" x14ac:dyDescent="0.3">
      <c r="A57" s="20" t="s">
        <v>149</v>
      </c>
      <c r="B57" s="20">
        <v>906150</v>
      </c>
      <c r="C57" s="21">
        <f>VLOOKUP(B57,'[2]ESGC PORTFOLIO'!B:M,$C$2,FALSE)</f>
        <v>49.552802985948396</v>
      </c>
      <c r="D57" s="21" t="str">
        <f t="shared" si="0"/>
        <v>C</v>
      </c>
      <c r="E57" s="21">
        <f>VLOOKUP(B57,ESG!A:M,$E$2,FALSE)</f>
        <v>91.962748829039796</v>
      </c>
      <c r="F57" s="11" t="b">
        <f t="shared" si="1"/>
        <v>0</v>
      </c>
      <c r="G57" s="13" t="str">
        <f t="shared" si="2"/>
        <v>A</v>
      </c>
      <c r="H57" s="11">
        <f>VLOOKUP(B57,NI!C:P,11,FALSE)</f>
        <v>15197000</v>
      </c>
      <c r="I57" s="11">
        <f>VLOOKUP(B57,EBITDA!B:O,11,FALSE)</f>
        <v>37582000</v>
      </c>
      <c r="J57" s="11">
        <f>VLOOKUP(B57,EQIT!B:O,11,FALSE)</f>
        <v>128159000</v>
      </c>
      <c r="K57" s="11">
        <f>VLOOKUP(B57,DEBT!B:O,11,FALSE)</f>
        <v>364980000</v>
      </c>
      <c r="L57" s="11">
        <f>VLOOKUP(B57,REV!B:O,11,FALSE)</f>
        <v>147811000</v>
      </c>
      <c r="M57" s="11">
        <f>VLOOKUP(B57,RoA!B:O,11,FALSE)</f>
        <v>3.28</v>
      </c>
      <c r="N57" s="11">
        <f>VLOOKUP(B57,RoE!B:O,11,FALSE)</f>
        <v>11.76</v>
      </c>
      <c r="O57" s="11">
        <f>VLOOKUP(B57,ASSET!B:P,11,FALSE)</f>
        <v>645808000</v>
      </c>
      <c r="P57" s="11">
        <f>VLOOKUP(B57,MCAP!B:P,11,FALSE)</f>
        <v>254149993</v>
      </c>
      <c r="Q57" s="11">
        <f>VLOOKUP(B57,MB!B:O,11,FALSE)</f>
        <v>2.06</v>
      </c>
    </row>
    <row r="58" spans="1:17" x14ac:dyDescent="0.3">
      <c r="A58" s="20" t="s">
        <v>150</v>
      </c>
      <c r="B58" s="20">
        <v>905801</v>
      </c>
      <c r="C58" s="21">
        <f>VLOOKUP(B58,'[2]ESGC PORTFOLIO'!B:M,$C$2,FALSE)</f>
        <v>48.615237378203702</v>
      </c>
      <c r="D58" s="21" t="str">
        <f t="shared" si="0"/>
        <v>C</v>
      </c>
      <c r="E58" s="21">
        <f>VLOOKUP(B58,ESG!A:M,$E$2,FALSE)</f>
        <v>85.602567779663303</v>
      </c>
      <c r="F58" s="11" t="b">
        <f t="shared" si="1"/>
        <v>0</v>
      </c>
      <c r="G58" s="13" t="str">
        <f t="shared" si="2"/>
        <v>A</v>
      </c>
      <c r="H58" s="11">
        <f>VLOOKUP(B58,NI!C:P,11,FALSE)</f>
        <v>1824400</v>
      </c>
      <c r="I58" s="11">
        <f>VLOOKUP(B58,EBITDA!B:O,11,FALSE)</f>
        <v>3558900</v>
      </c>
      <c r="J58" s="11">
        <f>VLOOKUP(B58,EQIT!B:O,11,FALSE)</f>
        <v>6534800</v>
      </c>
      <c r="K58" s="11">
        <f>VLOOKUP(B58,DEBT!B:O,11,FALSE)</f>
        <v>8785800</v>
      </c>
      <c r="L58" s="11">
        <f>VLOOKUP(B58,REV!B:O,11,FALSE)</f>
        <v>17909600</v>
      </c>
      <c r="M58" s="11">
        <f>VLOOKUP(B58,RoA!B:O,11,FALSE)</f>
        <v>8.8699999999999992</v>
      </c>
      <c r="N58" s="11">
        <f>VLOOKUP(B58,RoE!B:O,11,FALSE)</f>
        <v>27.63</v>
      </c>
      <c r="O58" s="11">
        <f>VLOOKUP(B58,ASSET!B:P,11,FALSE)</f>
        <v>23145700</v>
      </c>
      <c r="P58" s="11">
        <f>VLOOKUP(B58,MCAP!B:P,11,FALSE)</f>
        <v>32653959</v>
      </c>
      <c r="Q58" s="11">
        <f>VLOOKUP(B58,MB!B:O,11,FALSE)</f>
        <v>6.2</v>
      </c>
    </row>
    <row r="59" spans="1:17" x14ac:dyDescent="0.3">
      <c r="A59" s="20" t="s">
        <v>156</v>
      </c>
      <c r="B59" s="20">
        <v>904678</v>
      </c>
      <c r="C59" s="21">
        <f>VLOOKUP(B59,'[2]ESGC PORTFOLIO'!B:M,$C$2,FALSE)</f>
        <v>43.363135159244102</v>
      </c>
      <c r="D59" s="21" t="str">
        <f t="shared" si="0"/>
        <v>C</v>
      </c>
      <c r="E59" s="21">
        <f>VLOOKUP(B59,ESG!A:M,$E$2,FALSE)</f>
        <v>86.182792057618599</v>
      </c>
      <c r="F59" s="11" t="b">
        <f t="shared" si="1"/>
        <v>0</v>
      </c>
      <c r="G59" s="13" t="str">
        <f t="shared" si="2"/>
        <v>A</v>
      </c>
      <c r="H59" s="11">
        <f>VLOOKUP(B59,NI!C:P,11,FALSE)</f>
        <v>3500000</v>
      </c>
      <c r="I59" s="11">
        <f>VLOOKUP(B59,EBITDA!B:O,11,FALSE)</f>
        <v>7234000</v>
      </c>
      <c r="J59" s="11">
        <f>VLOOKUP(B59,EQIT!B:O,11,FALSE)</f>
        <v>16267000</v>
      </c>
      <c r="K59" s="11">
        <f>VLOOKUP(B59,DEBT!B:O,11,FALSE)</f>
        <v>7854000</v>
      </c>
      <c r="L59" s="11">
        <f>VLOOKUP(B59,REV!B:O,11,FALSE)</f>
        <v>32870000</v>
      </c>
      <c r="M59" s="11">
        <f>VLOOKUP(B59,RoA!B:O,11,FALSE)</f>
        <v>12.23</v>
      </c>
      <c r="N59" s="11">
        <f>VLOOKUP(B59,RoE!B:O,11,FALSE)</f>
        <v>23.45</v>
      </c>
      <c r="O59" s="11">
        <f>VLOOKUP(B59,ASSET!B:P,11,FALSE)</f>
        <v>32240000</v>
      </c>
      <c r="P59" s="11">
        <f>VLOOKUP(B59,MCAP!B:P,11,FALSE)</f>
        <v>33351840</v>
      </c>
      <c r="Q59" s="11">
        <f>VLOOKUP(B59,MB!B:O,11,FALSE)</f>
        <v>3.48</v>
      </c>
    </row>
    <row r="60" spans="1:17" x14ac:dyDescent="0.3">
      <c r="A60" s="20" t="s">
        <v>159</v>
      </c>
      <c r="B60" s="20">
        <v>867871</v>
      </c>
      <c r="C60" s="21">
        <f>VLOOKUP(B60,'[2]ESGC PORTFOLIO'!B:M,$C$2,FALSE)</f>
        <v>42.655923641960797</v>
      </c>
      <c r="D60" s="21" t="str">
        <f t="shared" si="0"/>
        <v>C</v>
      </c>
      <c r="E60" s="21">
        <f>VLOOKUP(B60,ESG!A:M,$E$2,FALSE)</f>
        <v>76.337488309562801</v>
      </c>
      <c r="F60" s="11" t="b">
        <f t="shared" si="1"/>
        <v>0</v>
      </c>
      <c r="G60" s="13" t="str">
        <f t="shared" si="2"/>
        <v>A</v>
      </c>
      <c r="H60" s="11">
        <f>VLOOKUP(B60,NI!C:P,11,FALSE)</f>
        <v>798000</v>
      </c>
      <c r="I60" s="11">
        <f>VLOOKUP(B60,EBITDA!B:O,11,FALSE)</f>
        <v>2351000</v>
      </c>
      <c r="J60" s="11">
        <f>VLOOKUP(B60,EQIT!B:O,11,FALSE)</f>
        <v>16350000</v>
      </c>
      <c r="K60" s="11">
        <f>VLOOKUP(B60,DEBT!B:O,11,FALSE)</f>
        <v>6109000</v>
      </c>
      <c r="L60" s="11">
        <f>VLOOKUP(B60,REV!B:O,11,FALSE)</f>
        <v>18678000</v>
      </c>
      <c r="M60" s="11">
        <f>VLOOKUP(B60,RoA!B:O,11,FALSE)</f>
        <v>0.4</v>
      </c>
      <c r="N60" s="11">
        <f>VLOOKUP(B60,RoE!B:O,11,FALSE)</f>
        <v>4.66</v>
      </c>
      <c r="O60" s="11">
        <f>VLOOKUP(B60,ASSET!B:P,11,FALSE)</f>
        <v>242116000</v>
      </c>
      <c r="P60" s="11">
        <f>VLOOKUP(B60,MCAP!B:P,11,FALSE)</f>
        <v>17693884</v>
      </c>
      <c r="Q60" s="11">
        <f>VLOOKUP(B60,MB!B:O,11,FALSE)</f>
        <v>1.04</v>
      </c>
    </row>
    <row r="61" spans="1:17" x14ac:dyDescent="0.3">
      <c r="A61" s="20" t="s">
        <v>167</v>
      </c>
      <c r="B61" s="20">
        <v>906191</v>
      </c>
      <c r="C61" s="21">
        <f>VLOOKUP(B61,'[2]ESGC PORTFOLIO'!B:M,$C$2,FALSE)</f>
        <v>43.683383991894601</v>
      </c>
      <c r="D61" s="21" t="str">
        <f t="shared" si="0"/>
        <v>C</v>
      </c>
      <c r="E61" s="21">
        <f>VLOOKUP(B61,ESG!A:M,$E$2,FALSE)</f>
        <v>80.223910840932106</v>
      </c>
      <c r="F61" s="11" t="b">
        <f t="shared" si="1"/>
        <v>0</v>
      </c>
      <c r="G61" s="13" t="str">
        <f t="shared" si="2"/>
        <v>A</v>
      </c>
      <c r="H61" s="11">
        <f>VLOOKUP(B61,NI!C:P,11,FALSE)</f>
        <v>4239000</v>
      </c>
      <c r="I61" s="11">
        <f>VLOOKUP(B61,EBITDA!B:O,11,FALSE)</f>
        <v>7045000</v>
      </c>
      <c r="J61" s="11">
        <f>VLOOKUP(B61,EQIT!B:O,11,FALSE)</f>
        <v>17657000</v>
      </c>
      <c r="K61" s="11">
        <f>VLOOKUP(B61,DEBT!B:O,11,FALSE)</f>
        <v>8683000</v>
      </c>
      <c r="L61" s="11">
        <f>VLOOKUP(B61,REV!B:O,11,FALSE)</f>
        <v>40306000</v>
      </c>
      <c r="M61" s="11">
        <f>VLOOKUP(B61,RoA!B:O,11,FALSE)</f>
        <v>9.9</v>
      </c>
      <c r="N61" s="11">
        <f>VLOOKUP(B61,RoE!B:O,11,FALSE)</f>
        <v>24.14</v>
      </c>
      <c r="O61" s="11">
        <f>VLOOKUP(B61,ASSET!B:P,11,FALSE)</f>
        <v>45047000</v>
      </c>
      <c r="P61" s="11">
        <f>VLOOKUP(B61,MCAP!B:P,11,FALSE)</f>
        <v>78157424</v>
      </c>
      <c r="Q61" s="11">
        <f>VLOOKUP(B61,MB!B:O,11,FALSE)</f>
        <v>4.28</v>
      </c>
    </row>
    <row r="62" spans="1:17" x14ac:dyDescent="0.3">
      <c r="A62" s="20" t="s">
        <v>169</v>
      </c>
      <c r="B62" s="20">
        <v>905277</v>
      </c>
      <c r="C62" s="21">
        <f>VLOOKUP(B62,'[2]ESGC PORTFOLIO'!B:M,$C$2,FALSE)</f>
        <v>42.438238770685501</v>
      </c>
      <c r="D62" s="21" t="str">
        <f t="shared" si="0"/>
        <v>C</v>
      </c>
      <c r="E62" s="21">
        <f>VLOOKUP(B62,ESG!A:M,$E$2,FALSE)</f>
        <v>82.098699763593302</v>
      </c>
      <c r="F62" s="11" t="b">
        <f t="shared" si="1"/>
        <v>0</v>
      </c>
      <c r="G62" s="13" t="str">
        <f t="shared" si="2"/>
        <v>A</v>
      </c>
      <c r="H62" s="11">
        <f>VLOOKUP(B62,NI!C:P,11,FALSE)</f>
        <v>5013000</v>
      </c>
      <c r="I62" s="11">
        <f>VLOOKUP(B62,EBITDA!B:O,11,FALSE)</f>
        <v>11235000</v>
      </c>
      <c r="J62" s="11">
        <f>VLOOKUP(B62,EQIT!B:O,11,FALSE)</f>
        <v>26731000</v>
      </c>
      <c r="K62" s="11">
        <f>VLOOKUP(B62,DEBT!B:O,11,FALSE)</f>
        <v>19525000</v>
      </c>
      <c r="L62" s="11">
        <f>VLOOKUP(B62,REV!B:O,11,FALSE)</f>
        <v>111454000</v>
      </c>
      <c r="M62" s="11">
        <f>VLOOKUP(B62,RoA!B:O,11,FALSE)</f>
        <v>5.0599999999999996</v>
      </c>
      <c r="N62" s="11">
        <f>VLOOKUP(B62,RoE!B:O,11,FALSE)</f>
        <v>18.57</v>
      </c>
      <c r="O62" s="11">
        <f>VLOOKUP(B62,ASSET!B:P,11,FALSE)</f>
        <v>102451000</v>
      </c>
      <c r="P62" s="11">
        <f>VLOOKUP(B62,MCAP!B:P,11,FALSE)</f>
        <v>73810627</v>
      </c>
      <c r="Q62" s="11">
        <f>VLOOKUP(B62,MB!B:O,11,FALSE)</f>
        <v>2.57</v>
      </c>
    </row>
    <row r="63" spans="1:17" x14ac:dyDescent="0.3">
      <c r="A63" s="20" t="s">
        <v>174</v>
      </c>
      <c r="B63" s="20">
        <v>922726</v>
      </c>
      <c r="C63" s="21">
        <f>VLOOKUP(B63,'[2]ESGC PORTFOLIO'!B:M,$C$2,FALSE)</f>
        <v>44.883730603103501</v>
      </c>
      <c r="D63" s="21" t="str">
        <f t="shared" si="0"/>
        <v>C</v>
      </c>
      <c r="E63" s="21">
        <f>VLOOKUP(B63,ESG!A:M,$E$2,FALSE)</f>
        <v>89.241145416733303</v>
      </c>
      <c r="F63" s="11" t="b">
        <f t="shared" si="1"/>
        <v>0</v>
      </c>
      <c r="G63" s="13" t="str">
        <f t="shared" si="2"/>
        <v>A</v>
      </c>
      <c r="H63" s="11">
        <f>VLOOKUP(B63,NI!C:P,11,FALSE)</f>
        <v>11704000</v>
      </c>
      <c r="I63" s="11">
        <f>VLOOKUP(B63,EBITDA!B:O,11,FALSE)</f>
        <v>24335000</v>
      </c>
      <c r="J63" s="11">
        <f>VLOOKUP(B63,EQIT!B:O,11,FALSE)</f>
        <v>55865000</v>
      </c>
      <c r="K63" s="11">
        <f>VLOOKUP(B63,DEBT!B:O,11,FALSE)</f>
        <v>13711000</v>
      </c>
      <c r="L63" s="11">
        <f>VLOOKUP(B63,REV!B:O,11,FALSE)</f>
        <v>55870000</v>
      </c>
      <c r="M63" s="11">
        <f>VLOOKUP(B63,RoA!B:O,11,FALSE)</f>
        <v>12.91</v>
      </c>
      <c r="N63" s="11">
        <f>VLOOKUP(B63,RoE!B:O,11,FALSE)</f>
        <v>20.51</v>
      </c>
      <c r="O63" s="11">
        <f>VLOOKUP(B63,ASSET!B:P,11,FALSE)</f>
        <v>91334000</v>
      </c>
      <c r="P63" s="11">
        <f>VLOOKUP(B63,MCAP!B:P,11,FALSE)</f>
        <v>172304920</v>
      </c>
      <c r="Q63" s="11">
        <f>VLOOKUP(B63,MB!B:O,11,FALSE)</f>
        <v>3.09</v>
      </c>
    </row>
    <row r="64" spans="1:17" x14ac:dyDescent="0.3">
      <c r="A64" s="20" t="s">
        <v>176</v>
      </c>
      <c r="B64" s="20">
        <v>906187</v>
      </c>
      <c r="C64" s="21">
        <f>VLOOKUP(B64,'[2]ESGC PORTFOLIO'!B:M,$C$2,FALSE)</f>
        <v>43.761577837468401</v>
      </c>
      <c r="D64" s="21" t="str">
        <f t="shared" si="0"/>
        <v>C</v>
      </c>
      <c r="E64" s="21">
        <f>VLOOKUP(B64,ESG!A:M,$E$2,FALSE)</f>
        <v>83.647186682688897</v>
      </c>
      <c r="F64" s="11" t="b">
        <f t="shared" si="1"/>
        <v>0</v>
      </c>
      <c r="G64" s="13" t="str">
        <f t="shared" si="2"/>
        <v>A</v>
      </c>
      <c r="H64" s="11">
        <f>VLOOKUP(B64,NI!C:P,11,FALSE)</f>
        <v>12022000</v>
      </c>
      <c r="I64" s="11">
        <f>VLOOKUP(B64,EBITDA!B:O,11,FALSE)</f>
        <v>25168000</v>
      </c>
      <c r="J64" s="11">
        <f>VLOOKUP(B64,EQIT!B:O,11,FALSE)</f>
        <v>11869000</v>
      </c>
      <c r="K64" s="11">
        <f>VLOOKUP(B64,DEBT!B:O,11,FALSE)</f>
        <v>40804000</v>
      </c>
      <c r="L64" s="11">
        <f>VLOOKUP(B64,REV!B:O,11,FALSE)</f>
        <v>92793000</v>
      </c>
      <c r="M64" s="11">
        <f>VLOOKUP(B64,RoA!B:O,11,FALSE)</f>
        <v>10.57</v>
      </c>
      <c r="N64" s="11">
        <f>VLOOKUP(B64,RoE!B:O,11,FALSE)</f>
        <v>69.37</v>
      </c>
      <c r="O64" s="11">
        <f>VLOOKUP(B64,ASSET!B:P,11,FALSE)</f>
        <v>112724000</v>
      </c>
      <c r="P64" s="11">
        <f>VLOOKUP(B64,MCAP!B:P,11,FALSE)</f>
        <v>158919632</v>
      </c>
      <c r="Q64" s="11">
        <f>VLOOKUP(B64,MB!B:O,11,FALSE)</f>
        <v>16.309999999999999</v>
      </c>
    </row>
    <row r="65" spans="1:17" x14ac:dyDescent="0.3">
      <c r="A65" s="20" t="s">
        <v>185</v>
      </c>
      <c r="B65" s="20">
        <v>912212</v>
      </c>
      <c r="C65" s="21">
        <f>VLOOKUP(B65,'[2]ESGC PORTFOLIO'!B:M,$C$2,FALSE)</f>
        <v>43.339619319445397</v>
      </c>
      <c r="D65" s="21" t="str">
        <f t="shared" si="0"/>
        <v>C</v>
      </c>
      <c r="E65" s="21">
        <f>VLOOKUP(B65,ESG!A:M,$E$2,FALSE)</f>
        <v>86.069482541329904</v>
      </c>
      <c r="F65" s="11" t="b">
        <f t="shared" si="1"/>
        <v>0</v>
      </c>
      <c r="G65" s="13" t="str">
        <f t="shared" si="2"/>
        <v>A</v>
      </c>
      <c r="H65" s="11">
        <f>VLOOKUP(B65,NI!C:P,11,FALSE)</f>
        <v>16323000</v>
      </c>
      <c r="I65" s="11">
        <f>VLOOKUP(B65,EBITDA!B:O,11,FALSE)</f>
        <v>24991000</v>
      </c>
      <c r="J65" s="11">
        <f>VLOOKUP(B65,EQIT!B:O,11,FALSE)</f>
        <v>69752000</v>
      </c>
      <c r="K65" s="11">
        <f>VLOOKUP(B65,DEBT!B:O,11,FALSE)</f>
        <v>18760000</v>
      </c>
      <c r="L65" s="11">
        <f>VLOOKUP(B65,REV!B:O,11,FALSE)</f>
        <v>74336000</v>
      </c>
      <c r="M65" s="11">
        <f>VLOOKUP(B65,RoA!B:O,11,FALSE)</f>
        <v>13</v>
      </c>
      <c r="N65" s="11">
        <f>VLOOKUP(B65,RoE!B:O,11,FALSE)</f>
        <v>22.7</v>
      </c>
      <c r="O65" s="11">
        <f>VLOOKUP(B65,ASSET!B:P,11,FALSE)</f>
        <v>127723000</v>
      </c>
      <c r="P65" s="11">
        <f>VLOOKUP(B65,MCAP!B:P,11,FALSE)</f>
        <v>291041629</v>
      </c>
      <c r="Q65" s="11">
        <f>VLOOKUP(B65,MB!B:O,11,FALSE)</f>
        <v>4.37</v>
      </c>
    </row>
    <row r="66" spans="1:17" x14ac:dyDescent="0.3">
      <c r="A66" s="20" t="s">
        <v>186</v>
      </c>
      <c r="B66" s="20">
        <v>545615</v>
      </c>
      <c r="C66" s="21">
        <f>VLOOKUP(B66,'[2]ESGC PORTFOLIO'!B:M,$C$2,FALSE)</f>
        <v>46.774018116900201</v>
      </c>
      <c r="D66" s="21" t="str">
        <f t="shared" si="0"/>
        <v>C</v>
      </c>
      <c r="E66" s="21">
        <f>VLOOKUP(B66,ESG!A:M,$E$2,FALSE)</f>
        <v>84.502810103147297</v>
      </c>
      <c r="F66" s="11" t="b">
        <f t="shared" si="1"/>
        <v>0</v>
      </c>
      <c r="G66" s="13" t="str">
        <f t="shared" si="2"/>
        <v>A</v>
      </c>
      <c r="H66" s="11">
        <f>VLOOKUP(B66,NI!C:P,11,FALSE)</f>
        <v>1838000</v>
      </c>
      <c r="I66" s="11">
        <f>VLOOKUP(B66,EBITDA!B:O,11,FALSE)</f>
        <v>1071000</v>
      </c>
      <c r="J66" s="11">
        <f>VLOOKUP(B66,EQIT!B:O,11,FALSE)</f>
        <v>4647000</v>
      </c>
      <c r="K66" s="11">
        <f>VLOOKUP(B66,DEBT!B:O,11,FALSE)</f>
        <v>1463000</v>
      </c>
      <c r="L66" s="11">
        <f>VLOOKUP(B66,REV!B:O,11,FALSE)</f>
        <v>10340000</v>
      </c>
      <c r="M66" s="11">
        <f>VLOOKUP(B66,RoA!B:O,11,FALSE)</f>
        <v>15.85</v>
      </c>
      <c r="N66" s="11">
        <f>VLOOKUP(B66,RoE!B:O,11,FALSE)</f>
        <v>37.72</v>
      </c>
      <c r="O66" s="11">
        <f>VLOOKUP(B66,ASSET!B:P,11,FALSE)</f>
        <v>11809000</v>
      </c>
      <c r="P66" s="11">
        <f>VLOOKUP(B66,MCAP!B:P,11,FALSE)</f>
        <v>18723948</v>
      </c>
      <c r="Q66" s="11">
        <f>VLOOKUP(B66,MB!B:O,11,FALSE)</f>
        <v>4.29</v>
      </c>
    </row>
    <row r="67" spans="1:17" x14ac:dyDescent="0.3">
      <c r="A67" s="20" t="s">
        <v>187</v>
      </c>
      <c r="B67" s="20">
        <v>902242</v>
      </c>
      <c r="C67" s="21">
        <f>VLOOKUP(B67,'[2]ESGC PORTFOLIO'!B:M,$C$2,FALSE)</f>
        <v>39.4607396149949</v>
      </c>
      <c r="D67" s="21" t="str">
        <f t="shared" si="0"/>
        <v>C</v>
      </c>
      <c r="E67" s="21">
        <f>VLOOKUP(B67,ESG!A:M,$E$2,FALSE)</f>
        <v>78.454189510363705</v>
      </c>
      <c r="F67" s="11" t="b">
        <f t="shared" si="1"/>
        <v>0</v>
      </c>
      <c r="G67" s="13" t="str">
        <f t="shared" si="2"/>
        <v>A</v>
      </c>
      <c r="H67" s="11">
        <f>VLOOKUP(B67,NI!C:P,11,FALSE)</f>
        <v>20093000</v>
      </c>
      <c r="I67" s="11">
        <f>VLOOKUP(B67,EBITDA!B:O,11,FALSE)</f>
        <v>38580000</v>
      </c>
      <c r="J67" s="11">
        <f>VLOOKUP(B67,EQIT!B:O,11,FALSE)</f>
        <v>212002000</v>
      </c>
      <c r="K67" s="11">
        <f>VLOOKUP(B67,DEBT!B:O,11,FALSE)</f>
        <v>565503000</v>
      </c>
      <c r="L67" s="11">
        <f>VLOOKUP(B67,REV!B:O,11,FALSE)</f>
        <v>102102000</v>
      </c>
      <c r="M67" s="11">
        <f>VLOOKUP(B67,RoA!B:O,11,FALSE)</f>
        <v>0.97</v>
      </c>
      <c r="N67" s="11">
        <f>VLOOKUP(B67,RoE!B:O,11,FALSE)</f>
        <v>9.75</v>
      </c>
      <c r="O67" s="11">
        <f>VLOOKUP(B67,ASSET!B:P,11,FALSE)</f>
        <v>2573126000</v>
      </c>
      <c r="P67" s="11">
        <f>VLOOKUP(B67,MCAP!B:P,11,FALSE)</f>
        <v>232471512</v>
      </c>
      <c r="Q67" s="11">
        <f>VLOOKUP(B67,MB!B:O,11,FALSE)</f>
        <v>1.08</v>
      </c>
    </row>
    <row r="68" spans="1:17" x14ac:dyDescent="0.3">
      <c r="A68" s="20" t="s">
        <v>202</v>
      </c>
      <c r="B68" s="20" t="s">
        <v>367</v>
      </c>
      <c r="C68" s="21">
        <f>VLOOKUP(B68,'[2]ESGC PORTFOLIO'!B:M,$C$2,FALSE)</f>
        <v>47.628861556064102</v>
      </c>
      <c r="D68" s="21" t="str">
        <f t="shared" ref="D68:D131" si="3">IF(C68&gt;75,"A",IF(C68&gt;50,"B",IF(C68&gt;25,"C","D")))</f>
        <v>C</v>
      </c>
      <c r="E68" s="21">
        <f>VLOOKUP(B68,ESG!A:M,$E$2,FALSE)</f>
        <v>80.040331807780305</v>
      </c>
      <c r="F68" s="11" t="b">
        <f t="shared" ref="F68:F131" si="4">C68=E68</f>
        <v>0</v>
      </c>
      <c r="G68" s="13" t="str">
        <f t="shared" ref="G68:G131" si="5">IF(E68&gt;75,"A",IF(E68&gt;50,"B",IF(E68&gt;25,"C","D")))</f>
        <v>A</v>
      </c>
      <c r="H68" s="11">
        <f>VLOOKUP(B68,NI!C:P,11,FALSE)</f>
        <v>1694000</v>
      </c>
      <c r="I68" s="11">
        <f>VLOOKUP(B68,EBITDA!B:O,11,FALSE)</f>
        <v>3778000</v>
      </c>
      <c r="J68" s="11">
        <f>VLOOKUP(B68,EQIT!B:O,11,FALSE)</f>
        <v>5623000</v>
      </c>
      <c r="K68" s="11">
        <f>VLOOKUP(B68,DEBT!B:O,11,FALSE)</f>
        <v>9258000</v>
      </c>
      <c r="L68" s="11">
        <f>VLOOKUP(B68,REV!B:O,11,FALSE)</f>
        <v>12273000</v>
      </c>
      <c r="M68" s="11">
        <f>VLOOKUP(B68,RoA!B:O,11,FALSE)</f>
        <v>9.19</v>
      </c>
      <c r="N68" s="11">
        <f>VLOOKUP(B68,RoE!B:O,11,FALSE)</f>
        <v>27.7</v>
      </c>
      <c r="O68" s="11">
        <f>VLOOKUP(B68,ASSET!B:P,11,FALSE)</f>
        <v>19704000</v>
      </c>
      <c r="P68" s="11">
        <f>VLOOKUP(B68,MCAP!B:P,11,FALSE)</f>
        <v>37476734</v>
      </c>
      <c r="Q68" s="11">
        <f>VLOOKUP(B68,MB!B:O,11,FALSE)</f>
        <v>6.93</v>
      </c>
    </row>
    <row r="69" spans="1:17" x14ac:dyDescent="0.3">
      <c r="A69" s="20" t="s">
        <v>205</v>
      </c>
      <c r="B69" s="20">
        <v>905620</v>
      </c>
      <c r="C69" s="21">
        <f>VLOOKUP(B69,'[2]ESGC PORTFOLIO'!B:M,$C$2,FALSE)</f>
        <v>46.118362831858398</v>
      </c>
      <c r="D69" s="21" t="str">
        <f t="shared" si="3"/>
        <v>C</v>
      </c>
      <c r="E69" s="21">
        <f>VLOOKUP(B69,ESG!A:M,$E$2,FALSE)</f>
        <v>77.634955752212406</v>
      </c>
      <c r="F69" s="11" t="b">
        <f t="shared" si="4"/>
        <v>0</v>
      </c>
      <c r="G69" s="13" t="str">
        <f t="shared" si="5"/>
        <v>A</v>
      </c>
      <c r="H69" s="11">
        <f>VLOOKUP(B69,NI!C:P,11,FALSE)</f>
        <v>2682000</v>
      </c>
      <c r="I69" s="11">
        <f>VLOOKUP(B69,EBITDA!B:O,11,FALSE)</f>
        <v>6384000</v>
      </c>
      <c r="J69" s="11">
        <f>VLOOKUP(B69,EQIT!B:O,11,FALSE)</f>
        <v>9968000</v>
      </c>
      <c r="K69" s="11">
        <f>VLOOKUP(B69,DEBT!B:O,11,FALSE)</f>
        <v>11367000</v>
      </c>
      <c r="L69" s="11">
        <f>VLOOKUP(B69,REV!B:O,11,FALSE)</f>
        <v>56223000</v>
      </c>
      <c r="M69" s="11">
        <f>VLOOKUP(B69,RoA!B:O,11,FALSE)</f>
        <v>9.36</v>
      </c>
      <c r="N69" s="11">
        <f>VLOOKUP(B69,RoE!B:O,11,FALSE)</f>
        <v>24.58</v>
      </c>
      <c r="O69" s="11">
        <f>VLOOKUP(B69,ASSET!B:P,11,FALSE)</f>
        <v>31827000</v>
      </c>
      <c r="P69" s="11">
        <f>VLOOKUP(B69,MCAP!B:P,11,FALSE)</f>
        <v>66048000</v>
      </c>
      <c r="Q69" s="11">
        <f>VLOOKUP(B69,MB!B:O,11,FALSE)</f>
        <v>5.36</v>
      </c>
    </row>
    <row r="70" spans="1:17" x14ac:dyDescent="0.3">
      <c r="A70" s="20" t="s">
        <v>209</v>
      </c>
      <c r="B70" s="20">
        <v>544682</v>
      </c>
      <c r="C70" s="21">
        <f>VLOOKUP(B70,'[2]ESGC PORTFOLIO'!B:M,$C$2,FALSE)</f>
        <v>49.437733763220898</v>
      </c>
      <c r="D70" s="21" t="str">
        <f t="shared" si="3"/>
        <v>C</v>
      </c>
      <c r="E70" s="21">
        <f>VLOOKUP(B70,ESG!A:M,$E$2,FALSE)</f>
        <v>79.950233881582093</v>
      </c>
      <c r="F70" s="11" t="b">
        <f t="shared" si="4"/>
        <v>0</v>
      </c>
      <c r="G70" s="13" t="str">
        <f t="shared" si="5"/>
        <v>A</v>
      </c>
      <c r="H70" s="11">
        <f>VLOOKUP(B70,NI!C:P,11,FALSE)</f>
        <v>3046000</v>
      </c>
      <c r="I70" s="11">
        <f>VLOOKUP(B70,EBITDA!B:O,11,FALSE)</f>
        <v>4075000</v>
      </c>
      <c r="J70" s="11">
        <f>VLOOKUP(B70,EQIT!B:O,11,FALSE)</f>
        <v>21020000</v>
      </c>
      <c r="K70" s="11">
        <f>VLOOKUP(B70,DEBT!B:O,11,FALSE)</f>
        <v>6391000</v>
      </c>
      <c r="L70" s="11">
        <f>VLOOKUP(B70,REV!B:O,11,FALSE)</f>
        <v>10924000</v>
      </c>
      <c r="M70" s="11">
        <f>VLOOKUP(B70,RoA!B:O,11,FALSE)</f>
        <v>9.01</v>
      </c>
      <c r="N70" s="11">
        <f>VLOOKUP(B70,RoE!B:O,11,FALSE)</f>
        <v>15.09</v>
      </c>
      <c r="O70" s="11">
        <f>VLOOKUP(B70,ASSET!B:P,11,FALSE)</f>
        <v>36011000</v>
      </c>
      <c r="P70" s="11">
        <f>VLOOKUP(B70,MCAP!B:P,11,FALSE)</f>
        <v>19095750</v>
      </c>
      <c r="Q70" s="11">
        <f>VLOOKUP(B70,MB!B:O,11,FALSE)</f>
        <v>1.26</v>
      </c>
    </row>
    <row r="71" spans="1:17" x14ac:dyDescent="0.3">
      <c r="A71" s="20" t="s">
        <v>217</v>
      </c>
      <c r="B71" s="20">
        <v>906496</v>
      </c>
      <c r="C71" s="21">
        <f>VLOOKUP(B71,'[2]ESGC PORTFOLIO'!B:M,$C$2,FALSE)</f>
        <v>39.741906850459401</v>
      </c>
      <c r="D71" s="21" t="str">
        <f t="shared" si="3"/>
        <v>C</v>
      </c>
      <c r="E71" s="21">
        <f>VLOOKUP(B71,ESG!A:M,$E$2,FALSE)</f>
        <v>78.690162907268103</v>
      </c>
      <c r="F71" s="11" t="b">
        <f t="shared" si="4"/>
        <v>0</v>
      </c>
      <c r="G71" s="13" t="str">
        <f t="shared" si="5"/>
        <v>A</v>
      </c>
      <c r="H71" s="11">
        <f>VLOOKUP(B71,NI!C:P,11,FALSE)</f>
        <v>3065000</v>
      </c>
      <c r="I71" s="11">
        <f>VLOOKUP(B71,EBITDA!B:O,11,FALSE)</f>
        <v>4934000</v>
      </c>
      <c r="J71" s="11">
        <f>VLOOKUP(B71,EQIT!B:O,11,FALSE)</f>
        <v>19443000</v>
      </c>
      <c r="K71" s="11">
        <f>VLOOKUP(B71,DEBT!B:O,11,FALSE)</f>
        <v>11916000</v>
      </c>
      <c r="L71" s="11">
        <f>VLOOKUP(B71,REV!B:O,11,FALSE)</f>
        <v>17005000</v>
      </c>
      <c r="M71" s="11">
        <f>VLOOKUP(B71,RoA!B:O,11,FALSE)</f>
        <v>9.16</v>
      </c>
      <c r="N71" s="11">
        <f>VLOOKUP(B71,RoE!B:O,11,FALSE)</f>
        <v>16.079999999999998</v>
      </c>
      <c r="O71" s="11">
        <f>VLOOKUP(B71,ASSET!B:P,11,FALSE)</f>
        <v>37643000</v>
      </c>
      <c r="P71" s="11">
        <f>VLOOKUP(B71,MCAP!B:P,11,FALSE)</f>
        <v>72127737</v>
      </c>
      <c r="Q71" s="11">
        <f>VLOOKUP(B71,MB!B:O,11,FALSE)</f>
        <v>1.22</v>
      </c>
    </row>
    <row r="72" spans="1:17" x14ac:dyDescent="0.3">
      <c r="A72" s="20" t="s">
        <v>218</v>
      </c>
      <c r="B72" s="20">
        <v>905019</v>
      </c>
      <c r="C72" s="21">
        <f>VLOOKUP(B72,'[2]ESGC PORTFOLIO'!B:M,$C$2,FALSE)</f>
        <v>42.9031680134431</v>
      </c>
      <c r="D72" s="21" t="str">
        <f t="shared" si="3"/>
        <v>C</v>
      </c>
      <c r="E72" s="21">
        <f>VLOOKUP(B72,ESG!A:M,$E$2,FALSE)</f>
        <v>77.879506758593394</v>
      </c>
      <c r="F72" s="11" t="b">
        <f t="shared" si="4"/>
        <v>0</v>
      </c>
      <c r="G72" s="13" t="str">
        <f t="shared" si="5"/>
        <v>A</v>
      </c>
      <c r="H72" s="11">
        <f>VLOOKUP(B72,NI!C:P,11,FALSE)</f>
        <v>11920000</v>
      </c>
      <c r="I72" s="11">
        <f>VLOOKUP(B72,EBITDA!B:O,11,FALSE)</f>
        <v>24449000</v>
      </c>
      <c r="J72" s="11">
        <f>VLOOKUP(B72,EQIT!B:O,11,FALSE)</f>
        <v>48647000</v>
      </c>
      <c r="K72" s="11">
        <f>VLOOKUP(B72,DEBT!B:O,11,FALSE)</f>
        <v>21403000</v>
      </c>
      <c r="L72" s="11">
        <f>VLOOKUP(B72,REV!B:O,11,FALSE)</f>
        <v>42237000</v>
      </c>
      <c r="M72" s="11">
        <f>VLOOKUP(B72,RoA!B:O,11,FALSE)</f>
        <v>12.15</v>
      </c>
      <c r="N72" s="11">
        <f>VLOOKUP(B72,RoE!B:O,11,FALSE)</f>
        <v>24.22</v>
      </c>
      <c r="O72" s="11">
        <f>VLOOKUP(B72,ASSET!B:P,11,FALSE)</f>
        <v>98335000</v>
      </c>
      <c r="P72" s="11">
        <f>VLOOKUP(B72,MCAP!B:P,11,FALSE)</f>
        <v>161177982</v>
      </c>
      <c r="Q72" s="11">
        <f>VLOOKUP(B72,MB!B:O,11,FALSE)</f>
        <v>3.59</v>
      </c>
    </row>
    <row r="73" spans="1:17" x14ac:dyDescent="0.3">
      <c r="A73" s="20" t="s">
        <v>223</v>
      </c>
      <c r="B73" s="20">
        <v>719643</v>
      </c>
      <c r="C73" s="21">
        <f>VLOOKUP(B73,'[2]ESGC PORTFOLIO'!B:M,$C$2,FALSE)</f>
        <v>44.861898374762603</v>
      </c>
      <c r="D73" s="21" t="str">
        <f t="shared" si="3"/>
        <v>C</v>
      </c>
      <c r="E73" s="21">
        <f>VLOOKUP(B73,ESG!A:M,$E$2,FALSE)</f>
        <v>87.181423868169304</v>
      </c>
      <c r="F73" s="11" t="b">
        <f t="shared" si="4"/>
        <v>0</v>
      </c>
      <c r="G73" s="13" t="str">
        <f t="shared" si="5"/>
        <v>A</v>
      </c>
      <c r="H73" s="11">
        <f>VLOOKUP(B73,NI!C:P,11,FALSE)</f>
        <v>22074000</v>
      </c>
      <c r="I73" s="11">
        <f>VLOOKUP(B73,EBITDA!B:O,11,FALSE)</f>
        <v>33629000</v>
      </c>
      <c r="J73" s="11">
        <f>VLOOKUP(B73,EQIT!B:O,11,FALSE)</f>
        <v>89784000</v>
      </c>
      <c r="K73" s="11">
        <f>VLOOKUP(B73,DEBT!B:O,11,FALSE)</f>
        <v>22645000</v>
      </c>
      <c r="L73" s="11">
        <f>VLOOKUP(B73,REV!B:O,11,FALSE)</f>
        <v>86833000</v>
      </c>
      <c r="M73" s="11">
        <f>VLOOKUP(B73,RoA!B:O,11,FALSE)</f>
        <v>14.27</v>
      </c>
      <c r="N73" s="11">
        <f>VLOOKUP(B73,RoE!B:O,11,FALSE)</f>
        <v>26.17</v>
      </c>
      <c r="O73" s="11">
        <f>VLOOKUP(B73,ASSET!B:P,11,FALSE)</f>
        <v>172384000</v>
      </c>
      <c r="P73" s="11">
        <f>VLOOKUP(B73,MCAP!B:P,11,FALSE)</f>
        <v>382701550</v>
      </c>
      <c r="Q73" s="11">
        <f>VLOOKUP(B73,MB!B:O,11,FALSE)</f>
        <v>4.8899999999999997</v>
      </c>
    </row>
    <row r="74" spans="1:17" x14ac:dyDescent="0.3">
      <c r="A74" s="20" t="s">
        <v>226</v>
      </c>
      <c r="B74" s="20" t="s">
        <v>368</v>
      </c>
      <c r="C74" s="21">
        <f>VLOOKUP(B74,'[2]ESGC PORTFOLIO'!B:M,$C$2,FALSE)</f>
        <v>43.639035725298399</v>
      </c>
      <c r="D74" s="21" t="str">
        <f t="shared" si="3"/>
        <v>C</v>
      </c>
      <c r="E74" s="21">
        <f>VLOOKUP(B74,ESG!A:M,$E$2,FALSE)</f>
        <v>85.466477247698293</v>
      </c>
      <c r="F74" s="11" t="b">
        <f t="shared" si="4"/>
        <v>0</v>
      </c>
      <c r="G74" s="13" t="str">
        <f t="shared" si="5"/>
        <v>A</v>
      </c>
      <c r="H74" s="11">
        <f>VLOOKUP(B74,NI!C:P,11,FALSE)</f>
        <v>2184000</v>
      </c>
      <c r="I74" s="11">
        <f>VLOOKUP(B74,EBITDA!B:O,11,FALSE)</f>
        <v>4391000</v>
      </c>
      <c r="J74" s="11">
        <f>VLOOKUP(B74,EQIT!B:O,11,FALSE)</f>
        <v>27750000</v>
      </c>
      <c r="K74" s="11">
        <f>VLOOKUP(B74,DEBT!B:O,11,FALSE)</f>
        <v>16700000</v>
      </c>
      <c r="L74" s="11">
        <f>VLOOKUP(B74,REV!B:O,11,FALSE)</f>
        <v>34244000</v>
      </c>
      <c r="M74" s="11">
        <f>VLOOKUP(B74,RoA!B:O,11,FALSE)</f>
        <v>3.86</v>
      </c>
      <c r="N74" s="11">
        <f>VLOOKUP(B74,RoE!B:O,11,FALSE)</f>
        <v>7.27</v>
      </c>
      <c r="O74" s="11">
        <f>VLOOKUP(B74,ASSET!B:P,11,FALSE)</f>
        <v>66815000</v>
      </c>
      <c r="P74" s="11">
        <f>VLOOKUP(B74,MCAP!B:P,11,FALSE)</f>
        <v>60431759</v>
      </c>
      <c r="Q74" s="11">
        <f>VLOOKUP(B74,MB!B:O,11,FALSE)</f>
        <v>2.17</v>
      </c>
    </row>
    <row r="75" spans="1:17" x14ac:dyDescent="0.3">
      <c r="A75" s="20" t="s">
        <v>235</v>
      </c>
      <c r="B75" s="20">
        <v>912160</v>
      </c>
      <c r="C75" s="21">
        <f>VLOOKUP(B75,'[2]ESGC PORTFOLIO'!B:M,$C$2,FALSE)</f>
        <v>41.390592858677898</v>
      </c>
      <c r="D75" s="21" t="str">
        <f t="shared" si="3"/>
        <v>C</v>
      </c>
      <c r="E75" s="21">
        <f>VLOOKUP(B75,ESG!A:M,$E$2,FALSE)</f>
        <v>78.909131845302099</v>
      </c>
      <c r="F75" s="11" t="b">
        <f t="shared" si="4"/>
        <v>0</v>
      </c>
      <c r="G75" s="13" t="str">
        <f t="shared" si="5"/>
        <v>A</v>
      </c>
      <c r="H75" s="11">
        <f>VLOOKUP(B75,NI!C:P,11,FALSE)</f>
        <v>508000</v>
      </c>
      <c r="I75" s="11">
        <f>VLOOKUP(B75,EBITDA!B:O,11,FALSE)</f>
        <v>2096000</v>
      </c>
      <c r="J75" s="11">
        <f>VLOOKUP(B75,EQIT!B:O,11,FALSE)</f>
        <v>10274000</v>
      </c>
      <c r="K75" s="11">
        <f>VLOOKUP(B75,DEBT!B:O,11,FALSE)</f>
        <v>6656000</v>
      </c>
      <c r="L75" s="11">
        <f>VLOOKUP(B75,REV!B:O,11,FALSE)</f>
        <v>7292000</v>
      </c>
      <c r="M75" s="11">
        <f>VLOOKUP(B75,RoA!B:O,11,FALSE)</f>
        <v>3.21</v>
      </c>
      <c r="N75" s="11">
        <f>VLOOKUP(B75,RoE!B:O,11,FALSE)</f>
        <v>5.01</v>
      </c>
      <c r="O75" s="11">
        <f>VLOOKUP(B75,ASSET!B:P,11,FALSE)</f>
        <v>23126000</v>
      </c>
      <c r="P75" s="11">
        <f>VLOOKUP(B75,MCAP!B:P,11,FALSE)</f>
        <v>9424863</v>
      </c>
      <c r="Q75" s="11">
        <f>VLOOKUP(B75,MB!B:O,11,FALSE)</f>
        <v>1.18</v>
      </c>
    </row>
    <row r="76" spans="1:17" x14ac:dyDescent="0.3">
      <c r="A76" s="20" t="s">
        <v>254</v>
      </c>
      <c r="B76" s="20">
        <v>905677</v>
      </c>
      <c r="C76" s="21">
        <f>VLOOKUP(B76,'[2]ESGC PORTFOLIO'!B:M,$C$2,FALSE)</f>
        <v>42.844388819357498</v>
      </c>
      <c r="D76" s="21" t="str">
        <f t="shared" si="3"/>
        <v>C</v>
      </c>
      <c r="E76" s="21">
        <f>VLOOKUP(B76,ESG!A:M,$E$2,FALSE)</f>
        <v>82.747601168126806</v>
      </c>
      <c r="F76" s="11" t="b">
        <f t="shared" si="4"/>
        <v>0</v>
      </c>
      <c r="G76" s="13" t="str">
        <f t="shared" si="5"/>
        <v>A</v>
      </c>
      <c r="H76" s="11">
        <f>VLOOKUP(B76,NI!C:P,11,FALSE)</f>
        <v>6503000</v>
      </c>
      <c r="I76" s="11">
        <f>VLOOKUP(B76,EBITDA!B:O,11,FALSE)</f>
        <v>12270000</v>
      </c>
      <c r="J76" s="11">
        <f>VLOOKUP(B76,EQIT!B:O,11,FALSE)</f>
        <v>17397000</v>
      </c>
      <c r="K76" s="11">
        <f>VLOOKUP(B76,DEBT!B:O,11,FALSE)</f>
        <v>28897000</v>
      </c>
      <c r="L76" s="11">
        <f>VLOOKUP(B76,REV!B:O,11,FALSE)</f>
        <v>66683000</v>
      </c>
      <c r="M76" s="11">
        <f>VLOOKUP(B76,RoA!B:O,11,FALSE)</f>
        <v>9.58</v>
      </c>
      <c r="N76" s="11">
        <f>VLOOKUP(B76,RoE!B:O,11,FALSE)</f>
        <v>31.24</v>
      </c>
      <c r="O76" s="11">
        <f>VLOOKUP(B76,ASSET!B:P,11,FALSE)</f>
        <v>70509000</v>
      </c>
      <c r="P76" s="11">
        <f>VLOOKUP(B76,MCAP!B:P,11,FALSE)</f>
        <v>140705280</v>
      </c>
      <c r="Q76" s="11">
        <f>VLOOKUP(B76,MB!B:O,11,FALSE)</f>
        <v>8.1199999999999992</v>
      </c>
    </row>
    <row r="77" spans="1:17" x14ac:dyDescent="0.3">
      <c r="A77" s="20" t="s">
        <v>256</v>
      </c>
      <c r="B77" s="20">
        <v>904030</v>
      </c>
      <c r="C77" s="21">
        <f>VLOOKUP(B77,'[2]ESGC PORTFOLIO'!B:M,$C$2,FALSE)</f>
        <v>43.3846621938863</v>
      </c>
      <c r="D77" s="21" t="str">
        <f t="shared" si="3"/>
        <v>C</v>
      </c>
      <c r="E77" s="21">
        <f>VLOOKUP(B77,ESG!A:M,$E$2,FALSE)</f>
        <v>76.403470729236105</v>
      </c>
      <c r="F77" s="11" t="b">
        <f t="shared" si="4"/>
        <v>0</v>
      </c>
      <c r="G77" s="13" t="str">
        <f t="shared" si="5"/>
        <v>A</v>
      </c>
      <c r="H77" s="11">
        <f>VLOOKUP(B77,NI!C:P,11,FALSE)</f>
        <v>9079000</v>
      </c>
      <c r="I77" s="11">
        <f>VLOOKUP(B77,EBITDA!B:O,11,FALSE)</f>
        <v>19135000</v>
      </c>
      <c r="J77" s="11">
        <f>VLOOKUP(B77,EQIT!B:O,11,FALSE)</f>
        <v>71272000</v>
      </c>
      <c r="K77" s="11">
        <f>VLOOKUP(B77,DEBT!B:O,11,FALSE)</f>
        <v>36682000</v>
      </c>
      <c r="L77" s="11">
        <f>VLOOKUP(B77,REV!B:O,11,FALSE)</f>
        <v>49605000</v>
      </c>
      <c r="M77" s="11">
        <f>VLOOKUP(B77,RoA!B:O,11,FALSE)</f>
        <v>5.92</v>
      </c>
      <c r="N77" s="11">
        <f>VLOOKUP(B77,RoE!B:O,11,FALSE)</f>
        <v>12.38</v>
      </c>
      <c r="O77" s="11">
        <f>VLOOKUP(B77,ASSET!B:P,11,FALSE)</f>
        <v>167730000</v>
      </c>
      <c r="P77" s="11">
        <f>VLOOKUP(B77,MCAP!B:P,11,FALSE)</f>
        <v>195964650</v>
      </c>
      <c r="Q77" s="11">
        <f>VLOOKUP(B77,MB!B:O,11,FALSE)</f>
        <v>2.7</v>
      </c>
    </row>
    <row r="78" spans="1:17" x14ac:dyDescent="0.3">
      <c r="A78" s="20" t="s">
        <v>263</v>
      </c>
      <c r="B78" s="20">
        <v>912228</v>
      </c>
      <c r="C78" s="21">
        <f>VLOOKUP(B78,'[2]ESGC PORTFOLIO'!B:M,$C$2,FALSE)</f>
        <v>40.734663328184403</v>
      </c>
      <c r="D78" s="21" t="str">
        <f t="shared" si="3"/>
        <v>C</v>
      </c>
      <c r="E78" s="21">
        <f>VLOOKUP(B78,ESG!A:M,$E$2,FALSE)</f>
        <v>79.829982394073696</v>
      </c>
      <c r="F78" s="11" t="b">
        <f t="shared" si="4"/>
        <v>0</v>
      </c>
      <c r="G78" s="13" t="str">
        <f t="shared" si="5"/>
        <v>A</v>
      </c>
      <c r="H78" s="11">
        <f>VLOOKUP(B78,NI!C:P,11,FALSE)</f>
        <v>11390000</v>
      </c>
      <c r="I78" s="11">
        <f>VLOOKUP(B78,EBITDA!B:O,11,FALSE)</f>
        <v>18735000</v>
      </c>
      <c r="J78" s="11">
        <f>VLOOKUP(B78,EQIT!B:O,11,FALSE)</f>
        <v>68103000</v>
      </c>
      <c r="K78" s="11">
        <f>VLOOKUP(B78,DEBT!B:O,11,FALSE)</f>
        <v>35417000</v>
      </c>
      <c r="L78" s="11">
        <f>VLOOKUP(B78,REV!B:O,11,FALSE)</f>
        <v>83062000</v>
      </c>
      <c r="M78" s="11">
        <f>VLOOKUP(B78,RoA!B:O,11,FALSE)</f>
        <v>8.5399999999999991</v>
      </c>
      <c r="N78" s="11">
        <f>VLOOKUP(B78,RoE!B:O,11,FALSE)</f>
        <v>16.87</v>
      </c>
      <c r="O78" s="11">
        <f>VLOOKUP(B78,ASSET!B:P,11,FALSE)</f>
        <v>144266000</v>
      </c>
      <c r="P78" s="11">
        <f>VLOOKUP(B78,MCAP!B:P,11,FALSE)</f>
        <v>246927319</v>
      </c>
      <c r="Q78" s="11">
        <f>VLOOKUP(B78,MB!B:O,11,FALSE)</f>
        <v>3.73</v>
      </c>
    </row>
    <row r="79" spans="1:17" x14ac:dyDescent="0.3">
      <c r="A79" s="20" t="s">
        <v>266</v>
      </c>
      <c r="B79" s="20" t="s">
        <v>370</v>
      </c>
      <c r="C79" s="21">
        <f>VLOOKUP(B79,'[2]ESGC PORTFOLIO'!B:M,$C$2,FALSE)</f>
        <v>41.846321896188897</v>
      </c>
      <c r="D79" s="21" t="str">
        <f t="shared" si="3"/>
        <v>C</v>
      </c>
      <c r="E79" s="21">
        <f>VLOOKUP(B79,ESG!A:M,$E$2,FALSE)</f>
        <v>79.525977125711094</v>
      </c>
      <c r="F79" s="11" t="b">
        <f t="shared" si="4"/>
        <v>0</v>
      </c>
      <c r="G79" s="13" t="str">
        <f t="shared" si="5"/>
        <v>A</v>
      </c>
      <c r="H79" s="11">
        <f>VLOOKUP(B79,NI!C:P,11,FALSE)</f>
        <v>1367000</v>
      </c>
      <c r="I79" s="11">
        <f>VLOOKUP(B79,EBITDA!B:O,11,FALSE)</f>
        <v>4324000</v>
      </c>
      <c r="J79" s="11">
        <f>VLOOKUP(B79,EQIT!B:O,11,FALSE)</f>
        <v>22519000</v>
      </c>
      <c r="K79" s="11">
        <f>VLOOKUP(B79,DEBT!B:O,11,FALSE)</f>
        <v>39135000</v>
      </c>
      <c r="L79" s="11">
        <f>VLOOKUP(B79,REV!B:O,11,FALSE)</f>
        <v>54161000</v>
      </c>
      <c r="M79" s="11">
        <f>VLOOKUP(B79,RoA!B:O,11,FALSE)</f>
        <v>0.35</v>
      </c>
      <c r="N79" s="11">
        <f>VLOOKUP(B79,RoE!B:O,11,FALSE)</f>
        <v>5.76</v>
      </c>
      <c r="O79" s="11">
        <f>VLOOKUP(B79,ASSET!B:P,11,FALSE)</f>
        <v>766655000</v>
      </c>
      <c r="P79" s="11">
        <f>VLOOKUP(B79,MCAP!B:P,11,FALSE)</f>
        <v>41325156</v>
      </c>
      <c r="Q79" s="11">
        <f>VLOOKUP(B79,MB!B:O,11,FALSE)</f>
        <v>1.89</v>
      </c>
    </row>
    <row r="80" spans="1:17" x14ac:dyDescent="0.3">
      <c r="A80" s="20" t="s">
        <v>294</v>
      </c>
      <c r="B80" s="20">
        <v>326143</v>
      </c>
      <c r="C80" s="21">
        <f>VLOOKUP(B80,'[2]ESGC PORTFOLIO'!B:M,$C$2,FALSE)</f>
        <v>47.308504624871503</v>
      </c>
      <c r="D80" s="21" t="str">
        <f t="shared" si="3"/>
        <v>C</v>
      </c>
      <c r="E80" s="21">
        <f>VLOOKUP(B80,ESG!A:M,$E$2,FALSE)</f>
        <v>87.474152106885896</v>
      </c>
      <c r="F80" s="11" t="b">
        <f t="shared" si="4"/>
        <v>0</v>
      </c>
      <c r="G80" s="13" t="str">
        <f t="shared" si="5"/>
        <v>A</v>
      </c>
      <c r="H80" s="11">
        <f>VLOOKUP(B80,NI!C:P,11,FALSE)</f>
        <v>2068100</v>
      </c>
      <c r="I80" s="11">
        <f>VLOOKUP(B80,EBITDA!B:O,11,FALSE)</f>
        <v>3703900</v>
      </c>
      <c r="J80" s="11">
        <f>VLOOKUP(B80,EQIT!B:O,11,FALSE)</f>
        <v>5272000</v>
      </c>
      <c r="K80" s="11">
        <f>VLOOKUP(B80,DEBT!B:O,11,FALSE)</f>
        <v>2048300</v>
      </c>
      <c r="L80" s="11">
        <f>VLOOKUP(B80,REV!B:O,11,FALSE)</f>
        <v>16447800</v>
      </c>
      <c r="M80" s="11">
        <f>VLOOKUP(B80,RoA!B:O,11,FALSE)</f>
        <v>20.68</v>
      </c>
      <c r="N80" s="11">
        <f>VLOOKUP(B80,RoE!B:O,11,FALSE)</f>
        <v>42.41</v>
      </c>
      <c r="O80" s="11">
        <f>VLOOKUP(B80,ASSET!B:P,11,FALSE)</f>
        <v>9849600</v>
      </c>
      <c r="P80" s="11">
        <f>VLOOKUP(B80,MCAP!B:P,11,FALSE)</f>
        <v>61496475</v>
      </c>
      <c r="Q80" s="11">
        <f>VLOOKUP(B80,MB!B:O,11,FALSE)</f>
        <v>10.84</v>
      </c>
    </row>
    <row r="81" spans="1:17" x14ac:dyDescent="0.3">
      <c r="A81" s="20" t="s">
        <v>298</v>
      </c>
      <c r="B81" s="20">
        <v>541900</v>
      </c>
      <c r="C81" s="21">
        <f>VLOOKUP(B81,'[2]ESGC PORTFOLIO'!B:M,$C$2,FALSE)</f>
        <v>45.2274009801842</v>
      </c>
      <c r="D81" s="21" t="str">
        <f t="shared" si="3"/>
        <v>C</v>
      </c>
      <c r="E81" s="21">
        <f>VLOOKUP(B81,ESG!A:M,$E$2,FALSE)</f>
        <v>83.090460875097193</v>
      </c>
      <c r="F81" s="11" t="b">
        <f t="shared" si="4"/>
        <v>0</v>
      </c>
      <c r="G81" s="13" t="str">
        <f t="shared" si="5"/>
        <v>A</v>
      </c>
      <c r="H81" s="11">
        <f>VLOOKUP(B81,NI!C:P,11,FALSE)</f>
        <v>898000</v>
      </c>
      <c r="I81" s="11">
        <f>VLOOKUP(B81,EBITDA!B:O,11,FALSE)</f>
        <v>1731000</v>
      </c>
      <c r="J81" s="11">
        <f>VLOOKUP(B81,EQIT!B:O,11,FALSE)</f>
        <v>5797000</v>
      </c>
      <c r="K81" s="11">
        <f>VLOOKUP(B81,DEBT!B:O,11,FALSE)</f>
        <v>2095000</v>
      </c>
      <c r="L81" s="11">
        <f>VLOOKUP(B81,REV!B:O,11,FALSE)</f>
        <v>6676000</v>
      </c>
      <c r="M81" s="11">
        <f>VLOOKUP(B81,RoA!B:O,11,FALSE)</f>
        <v>6.79</v>
      </c>
      <c r="N81" s="11">
        <f>VLOOKUP(B81,RoE!B:O,11,FALSE)</f>
        <v>15.93</v>
      </c>
      <c r="O81" s="11">
        <f>VLOOKUP(B81,ASSET!B:P,11,FALSE)</f>
        <v>13539000</v>
      </c>
      <c r="P81" s="11">
        <f>VLOOKUP(B81,MCAP!B:P,11,FALSE)</f>
        <v>17830225</v>
      </c>
      <c r="Q81" s="11">
        <f>VLOOKUP(B81,MB!B:O,11,FALSE)</f>
        <v>2.84</v>
      </c>
    </row>
    <row r="82" spans="1:17" x14ac:dyDescent="0.3">
      <c r="A82" s="20" t="s">
        <v>316</v>
      </c>
      <c r="B82" s="20">
        <v>702635</v>
      </c>
      <c r="C82" s="21">
        <f>VLOOKUP(B82,'[2]ESGC PORTFOLIO'!B:M,$C$2,FALSE)</f>
        <v>45.259945964201201</v>
      </c>
      <c r="D82" s="21" t="str">
        <f t="shared" si="3"/>
        <v>C</v>
      </c>
      <c r="E82" s="21">
        <f>VLOOKUP(B82,ESG!A:M,$E$2,FALSE)</f>
        <v>77.186558595069201</v>
      </c>
      <c r="F82" s="11" t="b">
        <f t="shared" si="4"/>
        <v>0</v>
      </c>
      <c r="G82" s="13" t="str">
        <f t="shared" si="5"/>
        <v>A</v>
      </c>
      <c r="H82" s="11">
        <f>VLOOKUP(B82,NI!C:P,11,FALSE)</f>
        <v>5619000</v>
      </c>
      <c r="I82" s="11">
        <f>VLOOKUP(B82,EBITDA!B:O,11,FALSE)</f>
        <v>11752000</v>
      </c>
      <c r="J82" s="11">
        <f>VLOOKUP(B82,EQIT!B:O,11,FALSE)</f>
        <v>32231000</v>
      </c>
      <c r="K82" s="11">
        <f>VLOOKUP(B82,DEBT!B:O,11,FALSE)</f>
        <v>17406000</v>
      </c>
      <c r="L82" s="11">
        <f>VLOOKUP(B82,REV!B:O,11,FALSE)</f>
        <v>130474000</v>
      </c>
      <c r="M82" s="11">
        <f>VLOOKUP(B82,RoA!B:O,11,FALSE)</f>
        <v>7.2</v>
      </c>
      <c r="N82" s="11">
        <f>VLOOKUP(B82,RoE!B:O,11,FALSE)</f>
        <v>17.47</v>
      </c>
      <c r="O82" s="11">
        <f>VLOOKUP(B82,ASSET!B:P,11,FALSE)</f>
        <v>85826000</v>
      </c>
      <c r="P82" s="11">
        <f>VLOOKUP(B82,MCAP!B:P,11,FALSE)</f>
        <v>96439860</v>
      </c>
      <c r="Q82" s="11">
        <f>VLOOKUP(B82,MB!B:O,11,FALSE)</f>
        <v>2.65</v>
      </c>
    </row>
    <row r="83" spans="1:17" x14ac:dyDescent="0.3">
      <c r="A83" s="20" t="s">
        <v>321</v>
      </c>
      <c r="B83" s="20">
        <v>945384</v>
      </c>
      <c r="C83" s="21">
        <f>VLOOKUP(B83,'[2]ESGC PORTFOLIO'!B:M,$C$2,FALSE)</f>
        <v>43.432406612043501</v>
      </c>
      <c r="D83" s="21" t="str">
        <f t="shared" si="3"/>
        <v>C</v>
      </c>
      <c r="E83" s="21">
        <f>VLOOKUP(B83,ESG!A:M,$E$2,FALSE)</f>
        <v>83.241624818289907</v>
      </c>
      <c r="F83" s="11" t="b">
        <f t="shared" si="4"/>
        <v>0</v>
      </c>
      <c r="G83" s="13" t="str">
        <f t="shared" si="5"/>
        <v>A</v>
      </c>
      <c r="H83" s="11">
        <f>VLOOKUP(B83,NI!C:P,11,FALSE)</f>
        <v>9625000</v>
      </c>
      <c r="I83" s="11">
        <f>VLOOKUP(B83,EBITDA!B:O,11,FALSE)</f>
        <v>34938000</v>
      </c>
      <c r="J83" s="11">
        <f>VLOOKUP(B83,EQIT!B:O,11,FALSE)</f>
        <v>12298000</v>
      </c>
      <c r="K83" s="11">
        <f>VLOOKUP(B83,DEBT!B:O,11,FALSE)</f>
        <v>113271000</v>
      </c>
      <c r="L83" s="11">
        <f>VLOOKUP(B83,REV!B:O,11,FALSE)</f>
        <v>127079000</v>
      </c>
      <c r="M83" s="11">
        <f>VLOOKUP(B83,RoA!B:O,11,FALSE)</f>
        <v>5.0599999999999996</v>
      </c>
      <c r="N83" s="11">
        <f>VLOOKUP(B83,RoE!B:O,11,FALSE)</f>
        <v>37.65</v>
      </c>
      <c r="O83" s="11">
        <f>VLOOKUP(B83,ASSET!B:P,11,FALSE)</f>
        <v>232708000</v>
      </c>
      <c r="P83" s="11">
        <f>VLOOKUP(B83,MCAP!B:P,11,FALSE)</f>
        <v>194369227</v>
      </c>
      <c r="Q83" s="11">
        <f>VLOOKUP(B83,MB!B:O,11,FALSE)</f>
        <v>16.97</v>
      </c>
    </row>
    <row r="84" spans="1:17" x14ac:dyDescent="0.3">
      <c r="A84" s="20" t="s">
        <v>329</v>
      </c>
      <c r="B84" s="20">
        <v>916548</v>
      </c>
      <c r="C84" s="21">
        <f>VLOOKUP(B84,'[2]ESGC PORTFOLIO'!B:M,$C$2,FALSE)</f>
        <v>41.046962069402198</v>
      </c>
      <c r="D84" s="21" t="str">
        <f t="shared" si="3"/>
        <v>C</v>
      </c>
      <c r="E84" s="21">
        <f>VLOOKUP(B84,ESG!A:M,$E$2,FALSE)</f>
        <v>81.312674138804397</v>
      </c>
      <c r="F84" s="11" t="b">
        <f t="shared" si="4"/>
        <v>0</v>
      </c>
      <c r="G84" s="13" t="str">
        <f t="shared" si="5"/>
        <v>A</v>
      </c>
      <c r="H84" s="11">
        <f>VLOOKUP(B84,NI!C:P,11,FALSE)</f>
        <v>16363000</v>
      </c>
      <c r="I84" s="11">
        <f>VLOOKUP(B84,EBITDA!B:O,11,FALSE)</f>
        <v>36433000</v>
      </c>
      <c r="J84" s="11">
        <f>VLOOKUP(B84,EQIT!B:O,11,FALSE)</f>
        <v>81394000</v>
      </c>
      <c r="K84" s="11">
        <f>VLOOKUP(B84,DEBT!B:O,11,FALSE)</f>
        <v>50381000</v>
      </c>
      <c r="L84" s="11">
        <f>VLOOKUP(B84,REV!B:O,11,FALSE)</f>
        <v>485651000</v>
      </c>
      <c r="M84" s="11">
        <f>VLOOKUP(B84,RoA!B:O,11,FALSE)</f>
        <v>8.8000000000000007</v>
      </c>
      <c r="N84" s="11">
        <f>VLOOKUP(B84,RoE!B:O,11,FALSE)</f>
        <v>20.76</v>
      </c>
      <c r="O84" s="11">
        <f>VLOOKUP(B84,ASSET!B:P,11,FALSE)</f>
        <v>203706000</v>
      </c>
      <c r="P84" s="11">
        <f>VLOOKUP(B84,MCAP!B:P,11,FALSE)</f>
        <v>277220640</v>
      </c>
      <c r="Q84" s="11">
        <f>VLOOKUP(B84,MB!B:O,11,FALSE)</f>
        <v>3.04</v>
      </c>
    </row>
    <row r="85" spans="1:17" x14ac:dyDescent="0.3">
      <c r="A85" s="20" t="s">
        <v>331</v>
      </c>
      <c r="B85" s="20">
        <v>519514</v>
      </c>
      <c r="C85" s="21">
        <f>VLOOKUP(B85,'[2]ESGC PORTFOLIO'!B:M,$C$2,FALSE)</f>
        <v>39.542455509276699</v>
      </c>
      <c r="D85" s="21" t="str">
        <f t="shared" si="3"/>
        <v>C</v>
      </c>
      <c r="E85" s="21">
        <f>VLOOKUP(B85,ESG!A:M,$E$2,FALSE)</f>
        <v>77.205211770433195</v>
      </c>
      <c r="F85" s="11" t="b">
        <f t="shared" si="4"/>
        <v>0</v>
      </c>
      <c r="G85" s="13" t="str">
        <f t="shared" si="5"/>
        <v>A</v>
      </c>
      <c r="H85" s="11">
        <f>VLOOKUP(B85,NI!C:P,11,FALSE)</f>
        <v>1298000</v>
      </c>
      <c r="I85" s="11">
        <f>VLOOKUP(B85,EBITDA!B:O,11,FALSE)</f>
        <v>3551000</v>
      </c>
      <c r="J85" s="11">
        <f>VLOOKUP(B85,EQIT!B:O,11,FALSE)</f>
        <v>5866000</v>
      </c>
      <c r="K85" s="11">
        <f>VLOOKUP(B85,DEBT!B:O,11,FALSE)</f>
        <v>9435000</v>
      </c>
      <c r="L85" s="11">
        <f>VLOOKUP(B85,REV!B:O,11,FALSE)</f>
        <v>13996000</v>
      </c>
      <c r="M85" s="11">
        <f>VLOOKUP(B85,RoA!B:O,11,FALSE)</f>
        <v>7.24</v>
      </c>
      <c r="N85" s="11">
        <f>VLOOKUP(B85,RoE!B:O,11,FALSE)</f>
        <v>22.43</v>
      </c>
      <c r="O85" s="11">
        <f>VLOOKUP(B85,ASSET!B:P,11,FALSE)</f>
        <v>21412000</v>
      </c>
      <c r="P85" s="11">
        <f>VLOOKUP(B85,MCAP!B:P,11,FALSE)</f>
        <v>23532139</v>
      </c>
      <c r="Q85" s="11">
        <f>VLOOKUP(B85,MB!B:O,11,FALSE)</f>
        <v>3.76</v>
      </c>
    </row>
    <row r="86" spans="1:17" x14ac:dyDescent="0.3">
      <c r="A86" s="20" t="s">
        <v>343</v>
      </c>
      <c r="B86" s="20">
        <v>905284</v>
      </c>
      <c r="C86" s="21">
        <f>VLOOKUP(B86,'[2]ESGC PORTFOLIO'!B:M,$C$2,FALSE)</f>
        <v>48.9671833961402</v>
      </c>
      <c r="D86" s="21" t="str">
        <f t="shared" si="3"/>
        <v>C</v>
      </c>
      <c r="E86" s="21">
        <f>VLOOKUP(B86,ESG!A:M,$E$2,FALSE)</f>
        <v>80.341774199687805</v>
      </c>
      <c r="F86" s="11" t="b">
        <f t="shared" si="4"/>
        <v>0</v>
      </c>
      <c r="G86" s="13" t="str">
        <f t="shared" si="5"/>
        <v>A</v>
      </c>
      <c r="H86" s="11">
        <f>VLOOKUP(B86,NI!C:P,11,FALSE)</f>
        <v>945000</v>
      </c>
      <c r="I86" s="11">
        <f>VLOOKUP(B86,EBITDA!B:O,11,FALSE)</f>
        <v>3250000</v>
      </c>
      <c r="J86" s="11">
        <f>VLOOKUP(B86,EQIT!B:O,11,FALSE)</f>
        <v>10634000</v>
      </c>
      <c r="K86" s="11">
        <f>VLOOKUP(B86,DEBT!B:O,11,FALSE)</f>
        <v>7741000</v>
      </c>
      <c r="L86" s="11">
        <f>VLOOKUP(B86,REV!B:O,11,FALSE)</f>
        <v>19540000</v>
      </c>
      <c r="M86" s="11">
        <f>VLOOKUP(B86,RoA!B:O,11,FALSE)</f>
        <v>4.9000000000000004</v>
      </c>
      <c r="N86" s="11">
        <f>VLOOKUP(B86,RoE!B:O,11,FALSE)</f>
        <v>8.24</v>
      </c>
      <c r="O86" s="11">
        <f>VLOOKUP(B86,ASSET!B:P,11,FALSE)</f>
        <v>27291000</v>
      </c>
      <c r="P86" s="11">
        <f>VLOOKUP(B86,MCAP!B:P,11,FALSE)</f>
        <v>15478086</v>
      </c>
      <c r="Q86" s="11">
        <f>VLOOKUP(B86,MB!B:O,11,FALSE)</f>
        <v>1.52</v>
      </c>
    </row>
    <row r="87" spans="1:17" x14ac:dyDescent="0.3">
      <c r="A87" s="20" t="s">
        <v>3</v>
      </c>
      <c r="B87" s="20">
        <v>312367</v>
      </c>
      <c r="C87" s="21">
        <f>VLOOKUP(B87,'[2]ESGC PORTFOLIO'!B:M,$C$2,FALSE)</f>
        <v>50.753358882868497</v>
      </c>
      <c r="D87" s="21" t="str">
        <f t="shared" si="3"/>
        <v>B</v>
      </c>
      <c r="E87" s="21">
        <f>VLOOKUP(B87,ESG!A:M,$E$2,FALSE)</f>
        <v>50.753358882868497</v>
      </c>
      <c r="F87" s="11" t="b">
        <f t="shared" si="4"/>
        <v>1</v>
      </c>
      <c r="G87" s="23" t="str">
        <f t="shared" si="5"/>
        <v>B</v>
      </c>
      <c r="H87" s="11">
        <f>VLOOKUP(B87,NI!C:P,11,FALSE)</f>
        <v>847000</v>
      </c>
      <c r="I87" s="11">
        <f>VLOOKUP(B87,EBITDA!B:O,11,FALSE)</f>
        <v>1342000</v>
      </c>
      <c r="J87" s="11">
        <f>VLOOKUP(B87,EQIT!B:O,11,FALSE)</f>
        <v>7233000</v>
      </c>
      <c r="K87" s="11">
        <f>VLOOKUP(B87,DEBT!B:O,11,FALSE)</f>
        <v>4324000</v>
      </c>
      <c r="L87" s="11">
        <f>VLOOKUP(B87,REV!B:O,11,FALSE)</f>
        <v>4408000</v>
      </c>
      <c r="M87" s="11">
        <f>VLOOKUP(B87,RoA!B:O,11,FALSE)</f>
        <v>5.68</v>
      </c>
      <c r="N87" s="11">
        <f>VLOOKUP(B87,RoE!B:O,11,FALSE)</f>
        <v>11.79</v>
      </c>
      <c r="O87" s="11">
        <f>VLOOKUP(B87,ASSET!B:P,11,FALSE)</f>
        <v>14746000</v>
      </c>
      <c r="P87" s="11">
        <f>VLOOKUP(B87,MCAP!B:P,11,FALSE)</f>
        <v>14546879</v>
      </c>
      <c r="Q87" s="11">
        <f>VLOOKUP(B87,MB!B:O,11,FALSE)</f>
        <v>2.16</v>
      </c>
    </row>
    <row r="88" spans="1:17" x14ac:dyDescent="0.3">
      <c r="A88" s="20" t="s">
        <v>7</v>
      </c>
      <c r="B88" s="20">
        <v>545101</v>
      </c>
      <c r="C88" s="21">
        <f>VLOOKUP(B88,'[2]ESGC PORTFOLIO'!B:M,$C$2,FALSE)</f>
        <v>53.846650152405502</v>
      </c>
      <c r="D88" s="21" t="str">
        <f t="shared" si="3"/>
        <v>B</v>
      </c>
      <c r="E88" s="21">
        <f>VLOOKUP(B88,ESG!A:M,$E$2,FALSE)</f>
        <v>53.846650152405502</v>
      </c>
      <c r="F88" s="11" t="b">
        <f t="shared" si="4"/>
        <v>1</v>
      </c>
      <c r="G88" s="23" t="str">
        <f t="shared" si="5"/>
        <v>B</v>
      </c>
      <c r="H88" s="11">
        <f>VLOOKUP(B88,NI!C:P,11,FALSE)</f>
        <v>825000</v>
      </c>
      <c r="I88" s="11">
        <f>VLOOKUP(B88,EBITDA!B:O,11,FALSE)</f>
        <v>4294000</v>
      </c>
      <c r="J88" s="11">
        <f>VLOOKUP(B88,EQIT!B:O,11,FALSE)</f>
        <v>4272000</v>
      </c>
      <c r="K88" s="11">
        <f>VLOOKUP(B88,DEBT!B:O,11,FALSE)</f>
        <v>20858000</v>
      </c>
      <c r="L88" s="11">
        <f>VLOOKUP(B88,REV!B:O,11,FALSE)</f>
        <v>17141000</v>
      </c>
      <c r="M88" s="11">
        <f>VLOOKUP(B88,RoA!B:O,11,FALSE)</f>
        <v>4.42</v>
      </c>
      <c r="N88" s="11">
        <f>VLOOKUP(B88,RoE!B:O,11,FALSE)</f>
        <v>17.88</v>
      </c>
      <c r="O88" s="11">
        <f>VLOOKUP(B88,ASSET!B:P,11,FALSE)</f>
        <v>38304000</v>
      </c>
      <c r="P88" s="11">
        <f>VLOOKUP(B88,MCAP!B:P,11,FALSE)</f>
        <v>9692032</v>
      </c>
      <c r="Q88" s="11">
        <f>VLOOKUP(B88,MB!B:O,11,FALSE)</f>
        <v>2.4900000000000002</v>
      </c>
    </row>
    <row r="89" spans="1:17" x14ac:dyDescent="0.3">
      <c r="A89" s="20" t="s">
        <v>12</v>
      </c>
      <c r="B89" s="20">
        <v>130298</v>
      </c>
      <c r="C89" s="21">
        <f>VLOOKUP(B89,'[2]ESGC PORTFOLIO'!B:M,$C$2,FALSE)</f>
        <v>66.905454740685101</v>
      </c>
      <c r="D89" s="21" t="str">
        <f t="shared" si="3"/>
        <v>B</v>
      </c>
      <c r="E89" s="21">
        <f>VLOOKUP(B89,ESG!A:M,$E$2,FALSE)</f>
        <v>66.905454740685101</v>
      </c>
      <c r="F89" s="11" t="b">
        <f t="shared" si="4"/>
        <v>1</v>
      </c>
      <c r="G89" s="23" t="str">
        <f t="shared" si="5"/>
        <v>B</v>
      </c>
      <c r="H89" s="11">
        <f>VLOOKUP(B89,NI!C:P,11,FALSE)</f>
        <v>133316</v>
      </c>
      <c r="I89" s="11">
        <f>VLOOKUP(B89,EBITDA!B:O,11,FALSE)</f>
        <v>358137</v>
      </c>
      <c r="J89" s="11">
        <f>VLOOKUP(B89,EQIT!B:O,11,FALSE)</f>
        <v>1359465</v>
      </c>
      <c r="K89" s="11">
        <f>VLOOKUP(B89,DEBT!B:O,11,FALSE)</f>
        <v>2934131</v>
      </c>
      <c r="L89" s="11">
        <f>VLOOKUP(B89,REV!B:O,11,FALSE)</f>
        <v>2445548</v>
      </c>
      <c r="M89" s="11">
        <f>VLOOKUP(B89,RoA!B:O,11,FALSE)</f>
        <v>3.66</v>
      </c>
      <c r="N89" s="11">
        <f>VLOOKUP(B89,RoE!B:O,11,FALSE)</f>
        <v>8.93</v>
      </c>
      <c r="O89" s="11">
        <f>VLOOKUP(B89,ASSET!B:P,11,FALSE)</f>
        <v>5160663</v>
      </c>
      <c r="P89" s="11">
        <f>VLOOKUP(B89,MCAP!B:P,11,FALSE)</f>
        <v>4692004</v>
      </c>
      <c r="Q89" s="11">
        <f>VLOOKUP(B89,MB!B:O,11,FALSE)</f>
        <v>3.69</v>
      </c>
    </row>
    <row r="90" spans="1:17" x14ac:dyDescent="0.3">
      <c r="A90" s="20" t="s">
        <v>19</v>
      </c>
      <c r="B90" s="20">
        <v>670942</v>
      </c>
      <c r="C90" s="21">
        <f>VLOOKUP(B90,'[2]ESGC PORTFOLIO'!B:M,$C$2,FALSE)</f>
        <v>55.378436921356901</v>
      </c>
      <c r="D90" s="21" t="str">
        <f t="shared" si="3"/>
        <v>B</v>
      </c>
      <c r="E90" s="21">
        <f>VLOOKUP(B90,ESG!A:M,$E$2,FALSE)</f>
        <v>55.378436921356901</v>
      </c>
      <c r="F90" s="11" t="b">
        <f t="shared" si="4"/>
        <v>1</v>
      </c>
      <c r="G90" s="23" t="str">
        <f t="shared" si="5"/>
        <v>B</v>
      </c>
      <c r="H90" s="11">
        <f>VLOOKUP(B90,NI!C:P,11,FALSE)</f>
        <v>586000</v>
      </c>
      <c r="I90" s="11">
        <f>VLOOKUP(B90,EBITDA!B:O,11,FALSE)</f>
        <v>2056000</v>
      </c>
      <c r="J90" s="11">
        <f>VLOOKUP(B90,EQIT!B:O,11,FALSE)</f>
        <v>6713000</v>
      </c>
      <c r="K90" s="11">
        <f>VLOOKUP(B90,DEBT!B:O,11,FALSE)</f>
        <v>6954000</v>
      </c>
      <c r="L90" s="11">
        <f>VLOOKUP(B90,REV!B:O,11,FALSE)</f>
        <v>6053000</v>
      </c>
      <c r="M90" s="11">
        <f>VLOOKUP(B90,RoA!B:O,11,FALSE)</f>
        <v>3.69</v>
      </c>
      <c r="N90" s="11">
        <f>VLOOKUP(B90,RoE!B:O,11,FALSE)</f>
        <v>8.84</v>
      </c>
      <c r="O90" s="11">
        <f>VLOOKUP(B90,ASSET!B:P,11,FALSE)</f>
        <v>22676000</v>
      </c>
      <c r="P90" s="11">
        <f>VLOOKUP(B90,MCAP!B:P,11,FALSE)</f>
        <v>11191138</v>
      </c>
      <c r="Q90" s="11">
        <f>VLOOKUP(B90,MB!B:O,11,FALSE)</f>
        <v>1.4</v>
      </c>
    </row>
    <row r="91" spans="1:17" x14ac:dyDescent="0.3">
      <c r="A91" s="20" t="s">
        <v>20</v>
      </c>
      <c r="B91" s="20">
        <v>905425</v>
      </c>
      <c r="C91" s="21">
        <f>VLOOKUP(B91,'[2]ESGC PORTFOLIO'!B:M,$C$2,FALSE)</f>
        <v>67.414439876670102</v>
      </c>
      <c r="D91" s="21" t="str">
        <f t="shared" si="3"/>
        <v>B</v>
      </c>
      <c r="E91" s="21">
        <f>VLOOKUP(B91,ESG!A:M,$E$2,FALSE)</f>
        <v>67.414439876670102</v>
      </c>
      <c r="F91" s="11" t="b">
        <f t="shared" si="4"/>
        <v>1</v>
      </c>
      <c r="G91" s="23" t="str">
        <f t="shared" si="5"/>
        <v>B</v>
      </c>
      <c r="H91" s="11">
        <f>VLOOKUP(B91,NI!C:P,11,FALSE)</f>
        <v>1634000</v>
      </c>
      <c r="I91" s="11">
        <f>VLOOKUP(B91,EBITDA!B:O,11,FALSE)</f>
        <v>5201000</v>
      </c>
      <c r="J91" s="11">
        <f>VLOOKUP(B91,EQIT!B:O,11,FALSE)</f>
        <v>16820000</v>
      </c>
      <c r="K91" s="11">
        <f>VLOOKUP(B91,DEBT!B:O,11,FALSE)</f>
        <v>20030000</v>
      </c>
      <c r="L91" s="11">
        <f>VLOOKUP(B91,REV!B:O,11,FALSE)</f>
        <v>17020000</v>
      </c>
      <c r="M91" s="11">
        <f>VLOOKUP(B91,RoA!B:O,11,FALSE)</f>
        <v>3.69</v>
      </c>
      <c r="N91" s="11">
        <f>VLOOKUP(B91,RoE!B:O,11,FALSE)</f>
        <v>9.93</v>
      </c>
      <c r="O91" s="11">
        <f>VLOOKUP(B91,ASSET!B:P,11,FALSE)</f>
        <v>59633000</v>
      </c>
      <c r="P91" s="11">
        <f>VLOOKUP(B91,MCAP!B:P,11,FALSE)</f>
        <v>29716524</v>
      </c>
      <c r="Q91" s="11">
        <f>VLOOKUP(B91,MB!B:O,11,FALSE)</f>
        <v>1.55</v>
      </c>
    </row>
    <row r="92" spans="1:17" x14ac:dyDescent="0.3">
      <c r="A92" s="20" t="s">
        <v>31</v>
      </c>
      <c r="B92" s="20">
        <v>921983</v>
      </c>
      <c r="C92" s="21">
        <f>VLOOKUP(B92,'[2]ESGC PORTFOLIO'!B:M,$C$2,FALSE)</f>
        <v>57.738284615894401</v>
      </c>
      <c r="D92" s="21" t="str">
        <f t="shared" si="3"/>
        <v>B</v>
      </c>
      <c r="E92" s="21">
        <f>VLOOKUP(B92,ESG!A:M,$E$2,FALSE)</f>
        <v>57.738284615894401</v>
      </c>
      <c r="F92" s="11" t="b">
        <f t="shared" si="4"/>
        <v>1</v>
      </c>
      <c r="G92" s="23" t="str">
        <f t="shared" si="5"/>
        <v>B</v>
      </c>
      <c r="H92" s="11">
        <f>VLOOKUP(B92,NI!C:P,11,FALSE)</f>
        <v>-5403000</v>
      </c>
      <c r="I92" s="11">
        <f>VLOOKUP(B92,EBITDA!B:O,11,FALSE)</f>
        <v>7394000</v>
      </c>
      <c r="J92" s="11">
        <f>VLOOKUP(B92,EQIT!B:O,11,FALSE)</f>
        <v>25937000</v>
      </c>
      <c r="K92" s="11">
        <f>VLOOKUP(B92,DEBT!B:O,11,FALSE)</f>
        <v>11245000</v>
      </c>
      <c r="L92" s="11">
        <f>VLOOKUP(B92,REV!B:O,11,FALSE)</f>
        <v>13749000</v>
      </c>
      <c r="M92" s="11">
        <f>VLOOKUP(B92,RoA!B:O,11,FALSE)</f>
        <v>-9.0299999999999994</v>
      </c>
      <c r="N92" s="11">
        <f>VLOOKUP(B92,RoE!B:O,11,FALSE)</f>
        <v>-18.21</v>
      </c>
      <c r="O92" s="11">
        <f>VLOOKUP(B92,ASSET!B:P,11,FALSE)</f>
        <v>55952000</v>
      </c>
      <c r="P92" s="11">
        <f>VLOOKUP(B92,MCAP!B:P,11,FALSE)</f>
        <v>23595562</v>
      </c>
      <c r="Q92" s="11">
        <f>VLOOKUP(B92,MB!B:O,11,FALSE)</f>
        <v>1.42</v>
      </c>
    </row>
    <row r="93" spans="1:17" x14ac:dyDescent="0.3">
      <c r="A93" s="20" t="s">
        <v>32</v>
      </c>
      <c r="B93" s="20">
        <v>132808</v>
      </c>
      <c r="C93" s="21">
        <f>VLOOKUP(B93,'[2]ESGC PORTFOLIO'!B:M,$C$2,FALSE)</f>
        <v>50.996674928964403</v>
      </c>
      <c r="D93" s="21" t="str">
        <f t="shared" si="3"/>
        <v>B</v>
      </c>
      <c r="E93" s="21">
        <f>VLOOKUP(B93,ESG!A:M,$E$2,FALSE)</f>
        <v>50.996674928964403</v>
      </c>
      <c r="F93" s="11" t="b">
        <f t="shared" si="4"/>
        <v>1</v>
      </c>
      <c r="G93" s="23" t="str">
        <f t="shared" si="5"/>
        <v>B</v>
      </c>
      <c r="H93" s="11">
        <f>VLOOKUP(B93,NI!C:P,11,FALSE)</f>
        <v>11584</v>
      </c>
      <c r="I93" s="11">
        <f>VLOOKUP(B93,EBITDA!B:O,11,FALSE)</f>
        <v>551007</v>
      </c>
      <c r="J93" s="11">
        <f>VLOOKUP(B93,EQIT!B:O,11,FALSE)</f>
        <v>1041609</v>
      </c>
      <c r="K93" s="11">
        <f>VLOOKUP(B93,DEBT!B:O,11,FALSE)</f>
        <v>4135139</v>
      </c>
      <c r="L93" s="11">
        <f>VLOOKUP(B93,REV!B:O,11,FALSE)</f>
        <v>984363</v>
      </c>
      <c r="M93" s="11">
        <f>VLOOKUP(B93,RoA!B:O,11,FALSE)</f>
        <v>7.42</v>
      </c>
      <c r="N93" s="11">
        <f>VLOOKUP(B93,RoE!B:O,11,FALSE)</f>
        <v>30.94</v>
      </c>
      <c r="O93" s="11">
        <f>VLOOKUP(B93,ASSET!B:P,11,FALSE)</f>
        <v>6096776</v>
      </c>
      <c r="P93" s="11">
        <f>VLOOKUP(B93,MCAP!B:P,11,FALSE)</f>
        <v>5438882</v>
      </c>
      <c r="Q93" s="11">
        <f>VLOOKUP(B93,MB!B:O,11,FALSE)</f>
        <v>4.59</v>
      </c>
    </row>
    <row r="94" spans="1:17" x14ac:dyDescent="0.3">
      <c r="A94" s="20" t="s">
        <v>40</v>
      </c>
      <c r="B94" s="20">
        <v>912669</v>
      </c>
      <c r="C94" s="21">
        <f>VLOOKUP(B94,'[2]ESGC PORTFOLIO'!B:M,$C$2,FALSE)</f>
        <v>53.931979228647101</v>
      </c>
      <c r="D94" s="21" t="str">
        <f t="shared" si="3"/>
        <v>B</v>
      </c>
      <c r="E94" s="21">
        <f>VLOOKUP(B94,ESG!A:M,$E$2,FALSE)</f>
        <v>53.931979228647101</v>
      </c>
      <c r="F94" s="11" t="b">
        <f t="shared" si="4"/>
        <v>1</v>
      </c>
      <c r="G94" s="23" t="str">
        <f t="shared" si="5"/>
        <v>B</v>
      </c>
      <c r="H94" s="11">
        <f>VLOOKUP(B94,NI!C:P,11,FALSE)</f>
        <v>1515900</v>
      </c>
      <c r="I94" s="11">
        <f>VLOOKUP(B94,EBITDA!B:O,11,FALSE)</f>
        <v>2616900</v>
      </c>
      <c r="J94" s="11">
        <f>VLOOKUP(B94,EQIT!B:O,11,FALSE)</f>
        <v>6670200</v>
      </c>
      <c r="K94" s="11">
        <f>VLOOKUP(B94,DEBT!B:O,11,FALSE)</f>
        <v>2186800</v>
      </c>
      <c r="L94" s="11">
        <f>VLOOKUP(B94,REV!B:O,11,FALSE)</f>
        <v>12206500</v>
      </c>
      <c r="M94" s="11">
        <f>VLOOKUP(B94,RoA!B:O,11,FALSE)</f>
        <v>4.7300000000000004</v>
      </c>
      <c r="N94" s="11">
        <f>VLOOKUP(B94,RoE!B:O,11,FALSE)</f>
        <v>23.58</v>
      </c>
      <c r="O94" s="11">
        <f>VLOOKUP(B94,ASSET!B:P,11,FALSE)</f>
        <v>32051700</v>
      </c>
      <c r="P94" s="11">
        <f>VLOOKUP(B94,MCAP!B:P,11,FALSE)</f>
        <v>40034274</v>
      </c>
      <c r="Q94" s="11">
        <f>VLOOKUP(B94,MB!B:O,11,FALSE)</f>
        <v>8.41</v>
      </c>
    </row>
    <row r="95" spans="1:17" x14ac:dyDescent="0.3">
      <c r="A95" s="20" t="s">
        <v>43</v>
      </c>
      <c r="B95" s="20">
        <v>921161</v>
      </c>
      <c r="C95" s="21">
        <f>VLOOKUP(B95,'[2]ESGC PORTFOLIO'!B:M,$C$2,FALSE)</f>
        <v>72.650595238095207</v>
      </c>
      <c r="D95" s="21" t="str">
        <f t="shared" si="3"/>
        <v>B</v>
      </c>
      <c r="E95" s="21">
        <f>VLOOKUP(B95,ESG!A:M,$E$2,FALSE)</f>
        <v>72.650595238095207</v>
      </c>
      <c r="F95" s="11" t="b">
        <f t="shared" si="4"/>
        <v>1</v>
      </c>
      <c r="G95" s="23" t="str">
        <f t="shared" si="5"/>
        <v>B</v>
      </c>
      <c r="H95" s="11">
        <f>VLOOKUP(B95,NI!C:P,11,FALSE)</f>
        <v>251100</v>
      </c>
      <c r="I95" s="11">
        <f>VLOOKUP(B95,EBITDA!B:O,11,FALSE)</f>
        <v>629400</v>
      </c>
      <c r="J95" s="11">
        <f>VLOOKUP(B95,EQIT!B:O,11,FALSE)</f>
        <v>1066500</v>
      </c>
      <c r="K95" s="11">
        <f>VLOOKUP(B95,DEBT!B:O,11,FALSE)</f>
        <v>1149600</v>
      </c>
      <c r="L95" s="11">
        <f>VLOOKUP(B95,REV!B:O,11,FALSE)</f>
        <v>6330300</v>
      </c>
      <c r="M95" s="11">
        <f>VLOOKUP(B95,RoA!B:O,11,FALSE)</f>
        <v>6.91</v>
      </c>
      <c r="N95" s="11">
        <f>VLOOKUP(B95,RoE!B:O,11,FALSE)</f>
        <v>19.46</v>
      </c>
      <c r="O95" s="11">
        <f>VLOOKUP(B95,ASSET!B:P,11,FALSE)</f>
        <v>4049200</v>
      </c>
      <c r="P95" s="11">
        <f>VLOOKUP(B95,MCAP!B:P,11,FALSE)</f>
        <v>4693011</v>
      </c>
      <c r="Q95" s="11">
        <f>VLOOKUP(B95,MB!B:O,11,FALSE)</f>
        <v>4.2</v>
      </c>
    </row>
    <row r="96" spans="1:17" x14ac:dyDescent="0.3">
      <c r="A96" s="20" t="s">
        <v>45</v>
      </c>
      <c r="B96" s="20">
        <v>932060</v>
      </c>
      <c r="C96" s="21">
        <f>VLOOKUP(B96,'[2]ESGC PORTFOLIO'!B:M,$C$2,FALSE)</f>
        <v>64.434438016799007</v>
      </c>
      <c r="D96" s="21" t="str">
        <f t="shared" si="3"/>
        <v>B</v>
      </c>
      <c r="E96" s="21">
        <f>VLOOKUP(B96,ESG!A:M,$E$2,FALSE)</f>
        <v>64.434438016799007</v>
      </c>
      <c r="F96" s="11" t="b">
        <f t="shared" si="4"/>
        <v>1</v>
      </c>
      <c r="G96" s="23" t="str">
        <f t="shared" si="5"/>
        <v>B</v>
      </c>
      <c r="H96" s="11">
        <f>VLOOKUP(B96,NI!C:P,11,FALSE)</f>
        <v>470000</v>
      </c>
      <c r="I96" s="11">
        <f>VLOOKUP(B96,EBITDA!B:O,11,FALSE)</f>
        <v>1086400</v>
      </c>
      <c r="J96" s="11">
        <f>VLOOKUP(B96,EQIT!B:O,11,FALSE)</f>
        <v>1033100</v>
      </c>
      <c r="K96" s="11">
        <f>VLOOKUP(B96,DEBT!B:O,11,FALSE)</f>
        <v>3168900</v>
      </c>
      <c r="L96" s="11">
        <f>VLOOKUP(B96,REV!B:O,11,FALSE)</f>
        <v>8570000</v>
      </c>
      <c r="M96" s="11">
        <f>VLOOKUP(B96,RoA!B:O,11,FALSE)</f>
        <v>7.49</v>
      </c>
      <c r="N96" s="11">
        <f>VLOOKUP(B96,RoE!B:O,11,FALSE)</f>
        <v>42.1</v>
      </c>
      <c r="O96" s="11">
        <f>VLOOKUP(B96,ASSET!B:P,11,FALSE)</f>
        <v>7504500</v>
      </c>
      <c r="P96" s="11">
        <f>VLOOKUP(B96,MCAP!B:P,11,FALSE)</f>
        <v>9336991</v>
      </c>
      <c r="Q96" s="11">
        <f>VLOOKUP(B96,MB!B:O,11,FALSE)</f>
        <v>8.6300000000000008</v>
      </c>
    </row>
    <row r="97" spans="1:17" x14ac:dyDescent="0.3">
      <c r="A97" s="20" t="s">
        <v>55</v>
      </c>
      <c r="B97" s="20">
        <v>894371</v>
      </c>
      <c r="C97" s="21">
        <f>VLOOKUP(B97,'[2]ESGC PORTFOLIO'!B:M,$C$2,FALSE)</f>
        <v>52.818810444874202</v>
      </c>
      <c r="D97" s="21" t="str">
        <f t="shared" si="3"/>
        <v>B</v>
      </c>
      <c r="E97" s="21">
        <f>VLOOKUP(B97,ESG!A:M,$E$2,FALSE)</f>
        <v>52.818810444874202</v>
      </c>
      <c r="F97" s="11" t="b">
        <f t="shared" si="4"/>
        <v>1</v>
      </c>
      <c r="G97" s="23" t="str">
        <f t="shared" si="5"/>
        <v>B</v>
      </c>
      <c r="H97" s="11">
        <f>VLOOKUP(B97,NI!C:P,11,FALSE)</f>
        <v>433111</v>
      </c>
      <c r="I97" s="11">
        <f>VLOOKUP(B97,EBITDA!B:O,11,FALSE)</f>
        <v>1597604</v>
      </c>
      <c r="J97" s="11">
        <f>VLOOKUP(B97,EQIT!B:O,11,FALSE)</f>
        <v>5697298</v>
      </c>
      <c r="K97" s="11">
        <f>VLOOKUP(B97,DEBT!B:O,11,FALSE)</f>
        <v>10086984</v>
      </c>
      <c r="L97" s="11">
        <f>VLOOKUP(B97,REV!B:O,11,FALSE)</f>
        <v>2565037</v>
      </c>
      <c r="M97" s="11">
        <f>VLOOKUP(B97,RoA!B:O,11,FALSE)</f>
        <v>3.69</v>
      </c>
      <c r="N97" s="11">
        <f>VLOOKUP(B97,RoE!B:O,11,FALSE)</f>
        <v>7.57</v>
      </c>
      <c r="O97" s="11">
        <f>VLOOKUP(B97,ASSET!B:P,11,FALSE)</f>
        <v>19886767</v>
      </c>
      <c r="P97" s="11">
        <f>VLOOKUP(B97,MCAP!B:P,11,FALSE)</f>
        <v>19704234</v>
      </c>
      <c r="Q97" s="11">
        <f>VLOOKUP(B97,MB!B:O,11,FALSE)</f>
        <v>3.15</v>
      </c>
    </row>
    <row r="98" spans="1:17" x14ac:dyDescent="0.3">
      <c r="A98" s="20" t="s">
        <v>58</v>
      </c>
      <c r="B98" s="20">
        <v>912216</v>
      </c>
      <c r="C98" s="21">
        <f>VLOOKUP(B98,'[2]ESGC PORTFOLIO'!B:M,$C$2,FALSE)</f>
        <v>60.261815364443599</v>
      </c>
      <c r="D98" s="21" t="str">
        <f t="shared" si="3"/>
        <v>B</v>
      </c>
      <c r="E98" s="21">
        <f>VLOOKUP(B98,ESG!A:M,$E$2,FALSE)</f>
        <v>60.261815364443599</v>
      </c>
      <c r="F98" s="11" t="b">
        <f t="shared" si="4"/>
        <v>1</v>
      </c>
      <c r="G98" s="23" t="str">
        <f t="shared" si="5"/>
        <v>B</v>
      </c>
      <c r="H98" s="11">
        <f>VLOOKUP(B98,NI!C:P,11,FALSE)</f>
        <v>659000</v>
      </c>
      <c r="I98" s="11">
        <f>VLOOKUP(B98,EBITDA!B:O,11,FALSE)</f>
        <v>1023000</v>
      </c>
      <c r="J98" s="11">
        <f>VLOOKUP(B98,EQIT!B:O,11,FALSE)</f>
        <v>2032000</v>
      </c>
      <c r="K98" s="11">
        <f>VLOOKUP(B98,DEBT!B:O,11,FALSE)</f>
        <v>1005000</v>
      </c>
      <c r="L98" s="11">
        <f>VLOOKUP(B98,REV!B:O,11,FALSE)</f>
        <v>2990000</v>
      </c>
      <c r="M98" s="11">
        <f>VLOOKUP(B98,RoA!B:O,11,FALSE)</f>
        <v>17.53</v>
      </c>
      <c r="N98" s="11">
        <f>VLOOKUP(B98,RoE!B:O,11,FALSE)</f>
        <v>36.01</v>
      </c>
      <c r="O98" s="11">
        <f>VLOOKUP(B98,ASSET!B:P,11,FALSE)</f>
        <v>4085000</v>
      </c>
      <c r="P98" s="11">
        <f>VLOOKUP(B98,MCAP!B:P,11,FALSE)</f>
        <v>18749887</v>
      </c>
      <c r="Q98" s="11">
        <f>VLOOKUP(B98,MB!B:O,11,FALSE)</f>
        <v>10.63</v>
      </c>
    </row>
    <row r="99" spans="1:17" x14ac:dyDescent="0.3">
      <c r="A99" s="20" t="s">
        <v>63</v>
      </c>
      <c r="B99" s="20">
        <v>944704</v>
      </c>
      <c r="C99" s="21">
        <f>VLOOKUP(B99,'[2]ESGC PORTFOLIO'!B:M,$C$2,FALSE)</f>
        <v>58.768857082369301</v>
      </c>
      <c r="D99" s="21" t="str">
        <f t="shared" si="3"/>
        <v>B</v>
      </c>
      <c r="E99" s="21">
        <f>VLOOKUP(B99,ESG!A:M,$E$2,FALSE)</f>
        <v>58.768857082369301</v>
      </c>
      <c r="F99" s="11" t="b">
        <f t="shared" si="4"/>
        <v>1</v>
      </c>
      <c r="G99" s="23" t="str">
        <f t="shared" si="5"/>
        <v>B</v>
      </c>
      <c r="H99" s="11">
        <f>VLOOKUP(B99,NI!C:P,11,FALSE)</f>
        <v>1166000</v>
      </c>
      <c r="I99" s="11">
        <f>VLOOKUP(B99,EBITDA!B:O,11,FALSE)</f>
        <v>2390000</v>
      </c>
      <c r="J99" s="11">
        <f>VLOOKUP(B99,EQIT!B:O,11,FALSE)</f>
        <v>6401000</v>
      </c>
      <c r="K99" s="11">
        <f>VLOOKUP(B99,DEBT!B:O,11,FALSE)</f>
        <v>3972000</v>
      </c>
      <c r="L99" s="11">
        <f>VLOOKUP(B99,REV!B:O,11,FALSE)</f>
        <v>91084000</v>
      </c>
      <c r="M99" s="11">
        <f>VLOOKUP(B99,RoA!B:O,11,FALSE)</f>
        <v>4.83</v>
      </c>
      <c r="N99" s="11">
        <f>VLOOKUP(B99,RoE!B:O,11,FALSE)</f>
        <v>18.84</v>
      </c>
      <c r="O99" s="11">
        <f>VLOOKUP(B99,ASSET!B:P,11,FALSE)</f>
        <v>26033000</v>
      </c>
      <c r="P99" s="11">
        <f>VLOOKUP(B99,MCAP!B:P,11,FALSE)</f>
        <v>27206010</v>
      </c>
      <c r="Q99" s="11">
        <f>VLOOKUP(B99,MB!B:O,11,FALSE)</f>
        <v>4.09</v>
      </c>
    </row>
    <row r="100" spans="1:17" x14ac:dyDescent="0.3">
      <c r="A100" s="20" t="s">
        <v>64</v>
      </c>
      <c r="B100" s="20">
        <v>877723</v>
      </c>
      <c r="C100" s="21">
        <f>VLOOKUP(B100,'[2]ESGC PORTFOLIO'!B:M,$C$2,FALSE)</f>
        <v>53.949562533271497</v>
      </c>
      <c r="D100" s="21" t="str">
        <f t="shared" si="3"/>
        <v>B</v>
      </c>
      <c r="E100" s="21">
        <f>VLOOKUP(B100,ESG!A:M,$E$2,FALSE)</f>
        <v>53.949562533271497</v>
      </c>
      <c r="F100" s="11" t="b">
        <f t="shared" si="4"/>
        <v>1</v>
      </c>
      <c r="G100" s="23" t="str">
        <f t="shared" si="5"/>
        <v>B</v>
      </c>
      <c r="H100" s="11">
        <f>VLOOKUP(B100,NI!C:P,11,FALSE)</f>
        <v>492586</v>
      </c>
      <c r="I100" s="11">
        <f>VLOOKUP(B100,EBITDA!B:O,11,FALSE)</f>
        <v>930067</v>
      </c>
      <c r="J100" s="11">
        <f>VLOOKUP(B100,EQIT!B:O,11,FALSE)</f>
        <v>3316997</v>
      </c>
      <c r="K100" s="11">
        <f>VLOOKUP(B100,DEBT!B:O,11,FALSE)</f>
        <v>7583410</v>
      </c>
      <c r="L100" s="11">
        <f>VLOOKUP(B100,REV!B:O,11,FALSE)</f>
        <v>12574299</v>
      </c>
      <c r="M100" s="11">
        <f>VLOOKUP(B100,RoA!B:O,11,FALSE)</f>
        <v>4.8099999999999996</v>
      </c>
      <c r="N100" s="11">
        <f>VLOOKUP(B100,RoE!B:O,11,FALSE)</f>
        <v>15.55</v>
      </c>
      <c r="O100" s="11">
        <f>VLOOKUP(B100,ASSET!B:P,11,FALSE)</f>
        <v>11554958</v>
      </c>
      <c r="P100" s="11">
        <f>VLOOKUP(B100,MCAP!B:P,11,FALSE)</f>
        <v>14759853</v>
      </c>
      <c r="Q100" s="11">
        <f>VLOOKUP(B100,MB!B:O,11,FALSE)</f>
        <v>3.68</v>
      </c>
    </row>
    <row r="101" spans="1:17" x14ac:dyDescent="0.3">
      <c r="A101" s="20" t="s">
        <v>68</v>
      </c>
      <c r="B101" s="20" t="s">
        <v>357</v>
      </c>
      <c r="C101" s="21">
        <f>VLOOKUP(B101,'[2]ESGC PORTFOLIO'!B:M,$C$2,FALSE)</f>
        <v>57.288734315329997</v>
      </c>
      <c r="D101" s="21" t="str">
        <f t="shared" si="3"/>
        <v>B</v>
      </c>
      <c r="E101" s="21">
        <f>VLOOKUP(B101,ESG!A:M,$E$2,FALSE)</f>
        <v>57.288734315329997</v>
      </c>
      <c r="F101" s="11" t="b">
        <f t="shared" si="4"/>
        <v>1</v>
      </c>
      <c r="G101" s="23" t="str">
        <f t="shared" si="5"/>
        <v>B</v>
      </c>
      <c r="H101" s="11">
        <f>VLOOKUP(B101,NI!C:P,11,FALSE)</f>
        <v>2959000</v>
      </c>
      <c r="I101" s="11">
        <f>VLOOKUP(B101,EBITDA!B:O,11,FALSE)</f>
        <v>2808000</v>
      </c>
      <c r="J101" s="11">
        <f>VLOOKUP(B101,EQIT!B:O,11,FALSE)</f>
        <v>6970000</v>
      </c>
      <c r="K101" s="11">
        <f>VLOOKUP(B101,DEBT!B:O,11,FALSE)</f>
        <v>7146000</v>
      </c>
      <c r="L101" s="11">
        <f>VLOOKUP(B101,REV!B:O,11,FALSE)</f>
        <v>13806000</v>
      </c>
      <c r="M101" s="11">
        <f>VLOOKUP(B101,RoA!B:O,11,FALSE)</f>
        <v>12.66</v>
      </c>
      <c r="N101" s="11">
        <f>VLOOKUP(B101,RoE!B:O,11,FALSE)</f>
        <v>34.94</v>
      </c>
      <c r="O101" s="11">
        <f>VLOOKUP(B101,ASSET!B:P,11,FALSE)</f>
        <v>24072000</v>
      </c>
      <c r="P101" s="11">
        <f>VLOOKUP(B101,MCAP!B:P,11,FALSE)</f>
        <v>28057380</v>
      </c>
      <c r="Q101" s="11">
        <f>VLOOKUP(B101,MB!B:O,11,FALSE)</f>
        <v>4.2300000000000004</v>
      </c>
    </row>
    <row r="102" spans="1:17" x14ac:dyDescent="0.3">
      <c r="A102" s="20" t="s">
        <v>69</v>
      </c>
      <c r="B102" s="20" t="s">
        <v>358</v>
      </c>
      <c r="C102" s="21">
        <f>VLOOKUP(B102,'[2]ESGC PORTFOLIO'!B:M,$C$2,FALSE)</f>
        <v>60.472159816748103</v>
      </c>
      <c r="D102" s="21" t="str">
        <f t="shared" si="3"/>
        <v>B</v>
      </c>
      <c r="E102" s="21">
        <f>VLOOKUP(B102,ESG!A:M,$E$2,FALSE)</f>
        <v>60.472159816748103</v>
      </c>
      <c r="F102" s="11" t="b">
        <f t="shared" si="4"/>
        <v>1</v>
      </c>
      <c r="G102" s="23" t="str">
        <f t="shared" si="5"/>
        <v>B</v>
      </c>
      <c r="H102" s="11">
        <f>VLOOKUP(B102,NI!C:P,11,FALSE)</f>
        <v>624000</v>
      </c>
      <c r="I102" s="11">
        <f>VLOOKUP(B102,EBITDA!B:O,11,FALSE)</f>
        <v>1162000</v>
      </c>
      <c r="J102" s="11">
        <f>VLOOKUP(B102,EQIT!B:O,11,FALSE)</f>
        <v>2818000</v>
      </c>
      <c r="K102" s="11">
        <f>VLOOKUP(B102,DEBT!B:O,11,FALSE)</f>
        <v>2745000</v>
      </c>
      <c r="L102" s="11">
        <f>VLOOKUP(B102,REV!B:O,11,FALSE)</f>
        <v>6802000</v>
      </c>
      <c r="M102" s="11">
        <f>VLOOKUP(B102,RoA!B:O,11,FALSE)</f>
        <v>8.49</v>
      </c>
      <c r="N102" s="11">
        <f>VLOOKUP(B102,RoE!B:O,11,FALSE)</f>
        <v>22.62</v>
      </c>
      <c r="O102" s="11">
        <f>VLOOKUP(B102,ASSET!B:P,11,FALSE)</f>
        <v>8565000</v>
      </c>
      <c r="P102" s="11">
        <f>VLOOKUP(B102,MCAP!B:P,11,FALSE)</f>
        <v>9168046</v>
      </c>
      <c r="Q102" s="11" t="e">
        <f>VLOOKUP(B102,MB!B:O,11,FALSE)</f>
        <v>#N/A</v>
      </c>
    </row>
    <row r="103" spans="1:17" x14ac:dyDescent="0.3">
      <c r="A103" s="20" t="s">
        <v>74</v>
      </c>
      <c r="B103" s="20">
        <v>328314</v>
      </c>
      <c r="C103" s="21">
        <f>VLOOKUP(B103,'[2]ESGC PORTFOLIO'!B:M,$C$2,FALSE)</f>
        <v>60.135960264900604</v>
      </c>
      <c r="D103" s="21" t="str">
        <f t="shared" si="3"/>
        <v>B</v>
      </c>
      <c r="E103" s="21">
        <f>VLOOKUP(B103,ESG!A:M,$E$2,FALSE)</f>
        <v>60.135960264900604</v>
      </c>
      <c r="F103" s="11" t="b">
        <f t="shared" si="4"/>
        <v>1</v>
      </c>
      <c r="G103" s="23" t="str">
        <f t="shared" si="5"/>
        <v>B</v>
      </c>
      <c r="H103" s="11">
        <f>VLOOKUP(B103,NI!C:P,11,FALSE)</f>
        <v>2853000</v>
      </c>
      <c r="I103" s="11">
        <f>VLOOKUP(B103,EBITDA!B:O,11,FALSE)</f>
        <v>3644000</v>
      </c>
      <c r="J103" s="11">
        <f>VLOOKUP(B103,EQIT!B:O,11,FALSE)</f>
        <v>27736000</v>
      </c>
      <c r="K103" s="11">
        <f>VLOOKUP(B103,DEBT!B:O,11,FALSE)</f>
        <v>6218000</v>
      </c>
      <c r="L103" s="11">
        <f>VLOOKUP(B103,REV!B:O,11,FALSE)</f>
        <v>19239000</v>
      </c>
      <c r="M103" s="11">
        <f>VLOOKUP(B103,RoA!B:O,11,FALSE)</f>
        <v>3.16</v>
      </c>
      <c r="N103" s="11">
        <f>VLOOKUP(B103,RoE!B:O,11,FALSE)</f>
        <v>10.3</v>
      </c>
      <c r="O103" s="11">
        <f>VLOOKUP(B103,ASSET!B:P,11,FALSE)</f>
        <v>97953000</v>
      </c>
      <c r="P103" s="11">
        <f>VLOOKUP(B103,MCAP!B:P,11,FALSE)</f>
        <v>37756425</v>
      </c>
      <c r="Q103" s="11">
        <f>VLOOKUP(B103,MB!B:O,11,FALSE)</f>
        <v>1.3</v>
      </c>
    </row>
    <row r="104" spans="1:17" x14ac:dyDescent="0.3">
      <c r="A104" s="20" t="s">
        <v>77</v>
      </c>
      <c r="B104" s="20">
        <v>951545</v>
      </c>
      <c r="C104" s="21">
        <f>VLOOKUP(B104,'[2]ESGC PORTFOLIO'!B:M,$C$2,FALSE)</f>
        <v>50.056849622009103</v>
      </c>
      <c r="D104" s="21" t="str">
        <f t="shared" si="3"/>
        <v>B</v>
      </c>
      <c r="E104" s="21">
        <f>VLOOKUP(B104,ESG!A:M,$E$2,FALSE)</f>
        <v>50.056849622009103</v>
      </c>
      <c r="F104" s="11" t="b">
        <f t="shared" si="4"/>
        <v>1</v>
      </c>
      <c r="G104" s="23" t="str">
        <f t="shared" si="5"/>
        <v>B</v>
      </c>
      <c r="H104" s="11" t="e">
        <f>VLOOKUP(B104,NI!C:P,11,FALSE)</f>
        <v>#N/A</v>
      </c>
      <c r="I104" s="11">
        <f>VLOOKUP(B104,EBITDA!B:O,11,FALSE)</f>
        <v>825000</v>
      </c>
      <c r="J104" s="11">
        <f>VLOOKUP(B104,EQIT!B:O,11,FALSE)</f>
        <v>4796000</v>
      </c>
      <c r="K104" s="11">
        <f>VLOOKUP(B104,DEBT!B:O,11,FALSE)</f>
        <v>894000</v>
      </c>
      <c r="L104" s="11">
        <f>VLOOKUP(B104,REV!B:O,11,FALSE)</f>
        <v>4945000</v>
      </c>
      <c r="M104" s="11">
        <f>VLOOKUP(B104,RoA!B:O,11,FALSE)</f>
        <v>3.07</v>
      </c>
      <c r="N104" s="11">
        <f>VLOOKUP(B104,RoE!B:O,11,FALSE)</f>
        <v>11.24</v>
      </c>
      <c r="O104" s="11">
        <f>VLOOKUP(B104,ASSET!B:P,11,FALSE)</f>
        <v>18753000</v>
      </c>
      <c r="P104" s="11">
        <f>VLOOKUP(B104,MCAP!B:P,11,FALSE)</f>
        <v>8484571</v>
      </c>
      <c r="Q104" s="11">
        <f>VLOOKUP(B104,MB!B:O,11,FALSE)</f>
        <v>1.65</v>
      </c>
    </row>
    <row r="105" spans="1:17" x14ac:dyDescent="0.3">
      <c r="A105" s="20" t="s">
        <v>78</v>
      </c>
      <c r="B105" s="20">
        <v>944777</v>
      </c>
      <c r="C105" s="21">
        <f>VLOOKUP(B105,'[2]ESGC PORTFOLIO'!B:M,$C$2,FALSE)</f>
        <v>66.494955914967207</v>
      </c>
      <c r="D105" s="21" t="str">
        <f t="shared" si="3"/>
        <v>B</v>
      </c>
      <c r="E105" s="21">
        <f>VLOOKUP(B105,ESG!A:M,$E$2,FALSE)</f>
        <v>66.494955914967207</v>
      </c>
      <c r="F105" s="11" t="b">
        <f t="shared" si="4"/>
        <v>1</v>
      </c>
      <c r="G105" s="23" t="str">
        <f t="shared" si="5"/>
        <v>B</v>
      </c>
      <c r="H105" s="11">
        <f>VLOOKUP(B105,NI!C:P,11,FALSE)</f>
        <v>370990</v>
      </c>
      <c r="I105" s="11">
        <f>VLOOKUP(B105,EBITDA!B:O,11,FALSE)</f>
        <v>864542</v>
      </c>
      <c r="J105" s="11">
        <f>VLOOKUP(B105,EQIT!B:O,11,FALSE)</f>
        <v>2192858</v>
      </c>
      <c r="K105" s="11">
        <f>VLOOKUP(B105,DEBT!B:O,11,FALSE)</f>
        <v>1300980</v>
      </c>
      <c r="L105" s="11">
        <f>VLOOKUP(B105,REV!B:O,11,FALSE)</f>
        <v>4551812</v>
      </c>
      <c r="M105" s="11">
        <f>VLOOKUP(B105,RoA!B:O,11,FALSE)</f>
        <v>9.4</v>
      </c>
      <c r="N105" s="11">
        <f>VLOOKUP(B105,RoE!B:O,11,FALSE)</f>
        <v>16.88</v>
      </c>
      <c r="O105" s="11">
        <f>VLOOKUP(B105,ASSET!B:P,11,FALSE)</f>
        <v>4462452</v>
      </c>
      <c r="P105" s="11">
        <f>VLOOKUP(B105,MCAP!B:P,11,FALSE)</f>
        <v>9180444</v>
      </c>
      <c r="Q105" s="11">
        <f>VLOOKUP(B105,MB!B:O,11,FALSE)</f>
        <v>4.07</v>
      </c>
    </row>
    <row r="106" spans="1:17" x14ac:dyDescent="0.3">
      <c r="A106" s="20" t="s">
        <v>81</v>
      </c>
      <c r="B106" s="20">
        <v>867705</v>
      </c>
      <c r="C106" s="21">
        <f>VLOOKUP(B106,'[2]ESGC PORTFOLIO'!B:M,$C$2,FALSE)</f>
        <v>57.390459787133899</v>
      </c>
      <c r="D106" s="21" t="str">
        <f t="shared" si="3"/>
        <v>B</v>
      </c>
      <c r="E106" s="21">
        <f>VLOOKUP(B106,ESG!A:M,$E$2,FALSE)</f>
        <v>57.390459787133899</v>
      </c>
      <c r="F106" s="11" t="b">
        <f t="shared" si="4"/>
        <v>1</v>
      </c>
      <c r="G106" s="23" t="str">
        <f t="shared" si="5"/>
        <v>B</v>
      </c>
      <c r="H106" s="11">
        <f>VLOOKUP(B106,NI!C:P,11,FALSE)</f>
        <v>251723</v>
      </c>
      <c r="I106" s="11">
        <f>VLOOKUP(B106,EBITDA!B:O,11,FALSE)</f>
        <v>634308</v>
      </c>
      <c r="J106" s="11">
        <f>VLOOKUP(B106,EQIT!B:O,11,FALSE)</f>
        <v>2173645</v>
      </c>
      <c r="K106" s="11">
        <f>VLOOKUP(B106,DEBT!B:O,11,FALSE)</f>
        <v>1292953</v>
      </c>
      <c r="L106" s="11">
        <f>VLOOKUP(B106,REV!B:O,11,FALSE)</f>
        <v>3142856</v>
      </c>
      <c r="M106" s="11">
        <f>VLOOKUP(B106,RoA!B:O,11,FALSE)</f>
        <v>5.16</v>
      </c>
      <c r="N106" s="11">
        <f>VLOOKUP(B106,RoE!B:O,11,FALSE)</f>
        <v>9.16</v>
      </c>
      <c r="O106" s="11">
        <f>VLOOKUP(B106,ASSET!B:P,11,FALSE)</f>
        <v>5383809</v>
      </c>
      <c r="P106" s="11">
        <f>VLOOKUP(B106,MCAP!B:P,11,FALSE)</f>
        <v>10257509</v>
      </c>
      <c r="Q106" s="11">
        <f>VLOOKUP(B106,MB!B:O,11,FALSE)</f>
        <v>5.42</v>
      </c>
    </row>
    <row r="107" spans="1:17" x14ac:dyDescent="0.3">
      <c r="A107" s="20" t="s">
        <v>91</v>
      </c>
      <c r="B107" s="20">
        <v>902288</v>
      </c>
      <c r="C107" s="21">
        <f>VLOOKUP(B107,'[2]ESGC PORTFOLIO'!B:M,$C$2,FALSE)</f>
        <v>69.311628760087999</v>
      </c>
      <c r="D107" s="21" t="str">
        <f t="shared" si="3"/>
        <v>B</v>
      </c>
      <c r="E107" s="21">
        <f>VLOOKUP(B107,ESG!A:M,$E$2,FALSE)</f>
        <v>69.311628760087999</v>
      </c>
      <c r="F107" s="11" t="b">
        <f t="shared" si="4"/>
        <v>1</v>
      </c>
      <c r="G107" s="23" t="str">
        <f t="shared" si="5"/>
        <v>B</v>
      </c>
      <c r="H107" s="11">
        <f>VLOOKUP(B107,NI!C:P,11,FALSE)</f>
        <v>1092000</v>
      </c>
      <c r="I107" s="11">
        <f>VLOOKUP(B107,EBITDA!B:O,11,FALSE)</f>
        <v>3317000</v>
      </c>
      <c r="J107" s="11">
        <f>VLOOKUP(B107,EQIT!B:O,11,FALSE)</f>
        <v>12576000</v>
      </c>
      <c r="K107" s="11">
        <f>VLOOKUP(B107,DEBT!B:O,11,FALSE)</f>
        <v>12991000</v>
      </c>
      <c r="L107" s="11">
        <f>VLOOKUP(B107,REV!B:O,11,FALSE)</f>
        <v>12919000</v>
      </c>
      <c r="M107" s="11">
        <f>VLOOKUP(B107,RoA!B:O,11,FALSE)</f>
        <v>3.47</v>
      </c>
      <c r="N107" s="11">
        <f>VLOOKUP(B107,RoE!B:O,11,FALSE)</f>
        <v>8.8000000000000007</v>
      </c>
      <c r="O107" s="11">
        <f>VLOOKUP(B107,ASSET!B:P,11,FALSE)</f>
        <v>44308000</v>
      </c>
      <c r="P107" s="11">
        <f>VLOOKUP(B107,MCAP!B:P,11,FALSE)</f>
        <v>19332758</v>
      </c>
      <c r="Q107" s="11">
        <f>VLOOKUP(B107,MB!B:O,11,FALSE)</f>
        <v>1.33</v>
      </c>
    </row>
    <row r="108" spans="1:17" x14ac:dyDescent="0.3">
      <c r="A108" s="20" t="s">
        <v>101</v>
      </c>
      <c r="B108" s="20">
        <v>912941</v>
      </c>
      <c r="C108" s="21">
        <f>VLOOKUP(B108,'[2]ESGC PORTFOLIO'!B:M,$C$2,FALSE)</f>
        <v>52.977246923574299</v>
      </c>
      <c r="D108" s="21" t="str">
        <f t="shared" si="3"/>
        <v>B</v>
      </c>
      <c r="E108" s="21">
        <f>VLOOKUP(B108,ESG!A:M,$E$2,FALSE)</f>
        <v>52.977246923574299</v>
      </c>
      <c r="F108" s="11" t="b">
        <f t="shared" si="4"/>
        <v>1</v>
      </c>
      <c r="G108" s="23" t="str">
        <f t="shared" si="5"/>
        <v>B</v>
      </c>
      <c r="H108" s="11">
        <f>VLOOKUP(B108,NI!C:P,11,FALSE)</f>
        <v>2598400</v>
      </c>
      <c r="I108" s="11">
        <f>VLOOKUP(B108,EBITDA!B:O,11,FALSE)</f>
        <v>4543000</v>
      </c>
      <c r="J108" s="11">
        <f>VLOOKUP(B108,EQIT!B:O,11,FALSE)</f>
        <v>23378100</v>
      </c>
      <c r="K108" s="11">
        <f>VLOOKUP(B108,DEBT!B:O,11,FALSE)</f>
        <v>3473400</v>
      </c>
      <c r="L108" s="11">
        <f>VLOOKUP(B108,REV!B:O,11,FALSE)</f>
        <v>19913800</v>
      </c>
      <c r="M108" s="11">
        <f>VLOOKUP(B108,RoA!B:O,11,FALSE)</f>
        <v>7.47</v>
      </c>
      <c r="N108" s="11">
        <f>VLOOKUP(B108,RoE!B:O,11,FALSE)</f>
        <v>11.36</v>
      </c>
      <c r="O108" s="11">
        <f>VLOOKUP(B108,ASSET!B:P,11,FALSE)</f>
        <v>36991700</v>
      </c>
      <c r="P108" s="11">
        <f>VLOOKUP(B108,MCAP!B:P,11,FALSE)</f>
        <v>60365553</v>
      </c>
      <c r="Q108" s="11">
        <f>VLOOKUP(B108,MB!B:O,11,FALSE)</f>
        <v>2.38</v>
      </c>
    </row>
    <row r="109" spans="1:17" x14ac:dyDescent="0.3">
      <c r="A109" s="20" t="s">
        <v>104</v>
      </c>
      <c r="B109" s="20">
        <v>906189</v>
      </c>
      <c r="C109" s="21">
        <f>VLOOKUP(B109,'[2]ESGC PORTFOLIO'!B:M,$C$2,FALSE)</f>
        <v>68.727595678493699</v>
      </c>
      <c r="D109" s="21" t="str">
        <f t="shared" si="3"/>
        <v>B</v>
      </c>
      <c r="E109" s="21">
        <f>VLOOKUP(B109,ESG!A:M,$E$2,FALSE)</f>
        <v>68.727595678493699</v>
      </c>
      <c r="F109" s="11" t="b">
        <f t="shared" si="4"/>
        <v>1</v>
      </c>
      <c r="G109" s="23" t="str">
        <f t="shared" si="5"/>
        <v>B</v>
      </c>
      <c r="H109" s="11">
        <f>VLOOKUP(B109,NI!C:P,11,FALSE)</f>
        <v>3160700</v>
      </c>
      <c r="I109" s="11">
        <f>VLOOKUP(B109,EBITDA!B:O,11,FALSE)</f>
        <v>6762900</v>
      </c>
      <c r="J109" s="11">
        <f>VLOOKUP(B109,EQIT!B:O,11,FALSE)</f>
        <v>9062600</v>
      </c>
      <c r="K109" s="11">
        <f>VLOOKUP(B109,DEBT!B:O,11,FALSE)</f>
        <v>37045400</v>
      </c>
      <c r="L109" s="11">
        <f>VLOOKUP(B109,REV!B:O,11,FALSE)</f>
        <v>36066900</v>
      </c>
      <c r="M109" s="11">
        <f>VLOOKUP(B109,RoA!B:O,11,FALSE)</f>
        <v>6.2</v>
      </c>
      <c r="N109" s="11">
        <f>VLOOKUP(B109,RoE!B:O,11,FALSE)</f>
        <v>32.71</v>
      </c>
      <c r="O109" s="11">
        <f>VLOOKUP(B109,ASSET!B:P,11,FALSE)</f>
        <v>58559800</v>
      </c>
      <c r="P109" s="11">
        <f>VLOOKUP(B109,MCAP!B:P,11,FALSE)</f>
        <v>30566774</v>
      </c>
      <c r="Q109" s="11" t="e">
        <f>VLOOKUP(B109,MB!B:O,11,FALSE)</f>
        <v>#N/A</v>
      </c>
    </row>
    <row r="110" spans="1:17" x14ac:dyDescent="0.3">
      <c r="A110" s="20" t="s">
        <v>106</v>
      </c>
      <c r="B110" s="20">
        <v>271980</v>
      </c>
      <c r="C110" s="21">
        <f>VLOOKUP(B110,'[2]ESGC PORTFOLIO'!B:M,$C$2,FALSE)</f>
        <v>54.586630874262603</v>
      </c>
      <c r="D110" s="21" t="str">
        <f t="shared" si="3"/>
        <v>B</v>
      </c>
      <c r="E110" s="21">
        <f>VLOOKUP(B110,ESG!A:M,$E$2,FALSE)</f>
        <v>54.586630874262603</v>
      </c>
      <c r="F110" s="11" t="b">
        <f t="shared" si="4"/>
        <v>1</v>
      </c>
      <c r="G110" s="23" t="str">
        <f t="shared" si="5"/>
        <v>B</v>
      </c>
      <c r="H110" s="11">
        <f>VLOOKUP(B110,NI!C:P,11,FALSE)</f>
        <v>1590000</v>
      </c>
      <c r="I110" s="11">
        <f>VLOOKUP(B110,EBITDA!B:O,11,FALSE)</f>
        <v>7854000</v>
      </c>
      <c r="J110" s="11">
        <f>VLOOKUP(B110,EQIT!B:O,11,FALSE)</f>
        <v>21539000</v>
      </c>
      <c r="K110" s="11">
        <f>VLOOKUP(B110,DEBT!B:O,11,FALSE)</f>
        <v>11262000</v>
      </c>
      <c r="L110" s="11">
        <f>VLOOKUP(B110,REV!B:O,11,FALSE)</f>
        <v>17555000</v>
      </c>
      <c r="M110" s="11">
        <f>VLOOKUP(B110,RoA!B:O,11,FALSE)</f>
        <v>4.0599999999999996</v>
      </c>
      <c r="N110" s="11">
        <f>VLOOKUP(B110,RoE!B:O,11,FALSE)</f>
        <v>7.56</v>
      </c>
      <c r="O110" s="11">
        <f>VLOOKUP(B110,ASSET!B:P,11,FALSE)</f>
        <v>50637000</v>
      </c>
      <c r="P110" s="11">
        <f>VLOOKUP(B110,MCAP!B:P,11,FALSE)</f>
        <v>25034890</v>
      </c>
      <c r="Q110" s="11">
        <f>VLOOKUP(B110,MB!B:O,11,FALSE)</f>
        <v>1.35</v>
      </c>
    </row>
    <row r="111" spans="1:17" x14ac:dyDescent="0.3">
      <c r="A111" s="20" t="s">
        <v>111</v>
      </c>
      <c r="B111" s="20">
        <v>904830</v>
      </c>
      <c r="C111" s="21">
        <f>VLOOKUP(B111,'[2]ESGC PORTFOLIO'!B:M,$C$2,FALSE)</f>
        <v>50.890130744909897</v>
      </c>
      <c r="D111" s="21" t="str">
        <f t="shared" si="3"/>
        <v>B</v>
      </c>
      <c r="E111" s="21">
        <f>VLOOKUP(B111,ESG!A:M,$E$2,FALSE)</f>
        <v>50.890130744909897</v>
      </c>
      <c r="F111" s="11" t="b">
        <f t="shared" si="4"/>
        <v>1</v>
      </c>
      <c r="G111" s="23" t="str">
        <f t="shared" si="5"/>
        <v>B</v>
      </c>
      <c r="H111" s="11">
        <f>VLOOKUP(B111,NI!C:P,11,FALSE)</f>
        <v>775235</v>
      </c>
      <c r="I111" s="11">
        <f>VLOOKUP(B111,EBITDA!B:O,11,FALSE)</f>
        <v>1533084</v>
      </c>
      <c r="J111" s="11">
        <f>VLOOKUP(B111,EQIT!B:O,11,FALSE)</f>
        <v>3700725</v>
      </c>
      <c r="K111" s="11">
        <f>VLOOKUP(B111,DEBT!B:O,11,FALSE)</f>
        <v>3034482</v>
      </c>
      <c r="L111" s="11">
        <f>VLOOKUP(B111,REV!B:O,11,FALSE)</f>
        <v>7752728</v>
      </c>
      <c r="M111" s="11">
        <f>VLOOKUP(B111,RoA!B:O,11,FALSE)</f>
        <v>8.6300000000000008</v>
      </c>
      <c r="N111" s="11">
        <f>VLOOKUP(B111,RoE!B:O,11,FALSE)</f>
        <v>17.079999999999998</v>
      </c>
      <c r="O111" s="11">
        <f>VLOOKUP(B111,ASSET!B:P,11,FALSE)</f>
        <v>9090385</v>
      </c>
      <c r="P111" s="11">
        <f>VLOOKUP(B111,MCAP!B:P,11,FALSE)</f>
        <v>11691210</v>
      </c>
      <c r="Q111" s="11">
        <f>VLOOKUP(B111,MB!B:O,11,FALSE)</f>
        <v>3.84</v>
      </c>
    </row>
    <row r="112" spans="1:17" x14ac:dyDescent="0.3">
      <c r="A112" s="20" t="s">
        <v>117</v>
      </c>
      <c r="B112" s="20">
        <v>357922</v>
      </c>
      <c r="C112" s="21">
        <f>VLOOKUP(B112,'[2]ESGC PORTFOLIO'!B:M,$C$2,FALSE)</f>
        <v>67.018975011888102</v>
      </c>
      <c r="D112" s="21" t="str">
        <f t="shared" si="3"/>
        <v>B</v>
      </c>
      <c r="E112" s="21">
        <f>VLOOKUP(B112,ESG!A:M,$E$2,FALSE)</f>
        <v>67.018975011888102</v>
      </c>
      <c r="F112" s="11" t="b">
        <f t="shared" si="4"/>
        <v>1</v>
      </c>
      <c r="G112" s="23" t="str">
        <f t="shared" si="5"/>
        <v>B</v>
      </c>
      <c r="H112" s="11">
        <f>VLOOKUP(B112,NI!C:P,11,FALSE)</f>
        <v>751000</v>
      </c>
      <c r="I112" s="11">
        <f>VLOOKUP(B112,EBITDA!B:O,11,FALSE)</f>
        <v>1630000</v>
      </c>
      <c r="J112" s="11">
        <f>VLOOKUP(B112,EQIT!B:O,11,FALSE)</f>
        <v>3510000</v>
      </c>
      <c r="K112" s="11">
        <f>VLOOKUP(B112,DEBT!B:O,11,FALSE)</f>
        <v>7549000</v>
      </c>
      <c r="L112" s="11">
        <f>VLOOKUP(B112,REV!B:O,11,FALSE)</f>
        <v>9527000</v>
      </c>
      <c r="M112" s="11">
        <f>VLOOKUP(B112,RoA!B:O,11,FALSE)</f>
        <v>6.33</v>
      </c>
      <c r="N112" s="11">
        <f>VLOOKUP(B112,RoE!B:O,11,FALSE)</f>
        <v>20.56</v>
      </c>
      <c r="O112" s="11">
        <f>VLOOKUP(B112,ASSET!B:P,11,FALSE)</f>
        <v>16072000</v>
      </c>
      <c r="P112" s="11">
        <f>VLOOKUP(B112,MCAP!B:P,11,FALSE)</f>
        <v>11272542</v>
      </c>
      <c r="Q112" s="11">
        <f>VLOOKUP(B112,MB!B:O,11,FALSE)</f>
        <v>3.6</v>
      </c>
    </row>
    <row r="113" spans="1:17" x14ac:dyDescent="0.3">
      <c r="A113" s="20" t="s">
        <v>128</v>
      </c>
      <c r="B113" s="20">
        <v>329534</v>
      </c>
      <c r="C113" s="21">
        <f>VLOOKUP(B113,'[2]ESGC PORTFOLIO'!B:M,$C$2,FALSE)</f>
        <v>56.292435755733599</v>
      </c>
      <c r="D113" s="21" t="str">
        <f t="shared" si="3"/>
        <v>B</v>
      </c>
      <c r="E113" s="21">
        <f>VLOOKUP(B113,ESG!A:M,$E$2,FALSE)</f>
        <v>56.292435755733599</v>
      </c>
      <c r="F113" s="11" t="b">
        <f t="shared" si="4"/>
        <v>1</v>
      </c>
      <c r="G113" s="23" t="str">
        <f t="shared" si="5"/>
        <v>B</v>
      </c>
      <c r="H113" s="11">
        <f>VLOOKUP(B113,NI!C:P,11,FALSE)</f>
        <v>626984</v>
      </c>
      <c r="I113" s="11">
        <f>VLOOKUP(B113,EBITDA!B:O,11,FALSE)</f>
        <v>2652448</v>
      </c>
      <c r="J113" s="11">
        <f>VLOOKUP(B113,EQIT!B:O,11,FALSE)</f>
        <v>10318456</v>
      </c>
      <c r="K113" s="11">
        <f>VLOOKUP(B113,DEBT!B:O,11,FALSE)</f>
        <v>10844861</v>
      </c>
      <c r="L113" s="11">
        <f>VLOOKUP(B113,REV!B:O,11,FALSE)</f>
        <v>2832710</v>
      </c>
      <c r="M113" s="11">
        <f>VLOOKUP(B113,RoA!B:O,11,FALSE)</f>
        <v>4.09</v>
      </c>
      <c r="N113" s="11">
        <f>VLOOKUP(B113,RoE!B:O,11,FALSE)</f>
        <v>6.04</v>
      </c>
      <c r="O113" s="11">
        <f>VLOOKUP(B113,ASSET!B:P,11,FALSE)</f>
        <v>22950614</v>
      </c>
      <c r="P113" s="11">
        <f>VLOOKUP(B113,MCAP!B:P,11,FALSE)</f>
        <v>26067536</v>
      </c>
      <c r="Q113" s="11">
        <f>VLOOKUP(B113,MB!B:O,11,FALSE)</f>
        <v>2.17</v>
      </c>
    </row>
    <row r="114" spans="1:17" x14ac:dyDescent="0.3">
      <c r="A114" s="20" t="s">
        <v>136</v>
      </c>
      <c r="B114" s="20">
        <v>905994</v>
      </c>
      <c r="C114" s="21">
        <f>VLOOKUP(B114,'[2]ESGC PORTFOLIO'!B:M,$C$2,FALSE)</f>
        <v>53.657766878511502</v>
      </c>
      <c r="D114" s="21" t="str">
        <f t="shared" si="3"/>
        <v>B</v>
      </c>
      <c r="E114" s="21">
        <f>VLOOKUP(B114,ESG!A:M,$E$2,FALSE)</f>
        <v>53.657766878511502</v>
      </c>
      <c r="F114" s="11" t="b">
        <f t="shared" si="4"/>
        <v>1</v>
      </c>
      <c r="G114" s="23" t="str">
        <f t="shared" si="5"/>
        <v>B</v>
      </c>
      <c r="H114" s="11">
        <f>VLOOKUP(B114,NI!C:P,11,FALSE)</f>
        <v>158590</v>
      </c>
      <c r="I114" s="11">
        <f>VLOOKUP(B114,EBITDA!B:O,11,FALSE)</f>
        <v>431400</v>
      </c>
      <c r="J114" s="11">
        <f>VLOOKUP(B114,EQIT!B:O,11,FALSE)</f>
        <v>1594404</v>
      </c>
      <c r="K114" s="11">
        <f>VLOOKUP(B114,DEBT!B:O,11,FALSE)</f>
        <v>2409677</v>
      </c>
      <c r="L114" s="11">
        <f>VLOOKUP(B114,REV!B:O,11,FALSE)</f>
        <v>686090</v>
      </c>
      <c r="M114" s="11">
        <f>VLOOKUP(B114,RoA!B:O,11,FALSE)</f>
        <v>5.12</v>
      </c>
      <c r="N114" s="11">
        <f>VLOOKUP(B114,RoE!B:O,11,FALSE)</f>
        <v>10.75</v>
      </c>
      <c r="O114" s="11">
        <f>VLOOKUP(B114,ASSET!B:P,11,FALSE)</f>
        <v>4546870</v>
      </c>
      <c r="P114" s="11">
        <f>VLOOKUP(B114,MCAP!B:P,11,FALSE)</f>
        <v>9156128</v>
      </c>
      <c r="Q114" s="11">
        <f>VLOOKUP(B114,MB!B:O,11,FALSE)</f>
        <v>5.07</v>
      </c>
    </row>
    <row r="115" spans="1:17" x14ac:dyDescent="0.3">
      <c r="A115" s="20" t="s">
        <v>142</v>
      </c>
      <c r="B115" s="20">
        <v>905082</v>
      </c>
      <c r="C115" s="21">
        <f>VLOOKUP(B115,'[2]ESGC PORTFOLIO'!B:M,$C$2,FALSE)</f>
        <v>52.181054799347997</v>
      </c>
      <c r="D115" s="21" t="str">
        <f t="shared" si="3"/>
        <v>B</v>
      </c>
      <c r="E115" s="21">
        <f>VLOOKUP(B115,ESG!A:M,$E$2,FALSE)</f>
        <v>52.181054799347997</v>
      </c>
      <c r="F115" s="11" t="b">
        <f t="shared" si="4"/>
        <v>1</v>
      </c>
      <c r="G115" s="23" t="str">
        <f t="shared" si="5"/>
        <v>B</v>
      </c>
      <c r="H115" s="11">
        <f>VLOOKUP(B115,NI!C:P,11,FALSE)</f>
        <v>306600</v>
      </c>
      <c r="I115" s="11">
        <f>VLOOKUP(B115,EBITDA!B:O,11,FALSE)</f>
        <v>666600</v>
      </c>
      <c r="J115" s="11">
        <f>VLOOKUP(B115,EQIT!B:O,11,FALSE)</f>
        <v>1530500</v>
      </c>
      <c r="K115" s="11">
        <f>VLOOKUP(B115,DEBT!B:O,11,FALSE)</f>
        <v>1678600</v>
      </c>
      <c r="L115" s="11">
        <f>VLOOKUP(B115,REV!B:O,11,FALSE)</f>
        <v>4037700</v>
      </c>
      <c r="M115" s="11">
        <f>VLOOKUP(B115,RoA!B:O,11,FALSE)</f>
        <v>6.59</v>
      </c>
      <c r="N115" s="11">
        <f>VLOOKUP(B115,RoE!B:O,11,FALSE)</f>
        <v>20.100000000000001</v>
      </c>
      <c r="O115" s="11">
        <f>VLOOKUP(B115,ASSET!B:P,11,FALSE)</f>
        <v>5140400</v>
      </c>
      <c r="P115" s="11">
        <f>VLOOKUP(B115,MCAP!B:P,11,FALSE)</f>
        <v>7603107</v>
      </c>
      <c r="Q115" s="11">
        <f>VLOOKUP(B115,MB!B:O,11,FALSE)</f>
        <v>5.28</v>
      </c>
    </row>
    <row r="116" spans="1:17" x14ac:dyDescent="0.3">
      <c r="A116" s="20" t="s">
        <v>144</v>
      </c>
      <c r="B116" s="20">
        <v>938076</v>
      </c>
      <c r="C116" s="21">
        <f>VLOOKUP(B116,'[2]ESGC PORTFOLIO'!B:M,$C$2,FALSE)</f>
        <v>59.360101400169398</v>
      </c>
      <c r="D116" s="21" t="str">
        <f t="shared" si="3"/>
        <v>B</v>
      </c>
      <c r="E116" s="21">
        <f>VLOOKUP(B116,ESG!A:M,$E$2,FALSE)</f>
        <v>59.360101400169398</v>
      </c>
      <c r="F116" s="11" t="b">
        <f t="shared" si="4"/>
        <v>1</v>
      </c>
      <c r="G116" s="23" t="str">
        <f t="shared" si="5"/>
        <v>B</v>
      </c>
      <c r="H116" s="11">
        <f>VLOOKUP(B116,NI!C:P,11,FALSE)</f>
        <v>2370000</v>
      </c>
      <c r="I116" s="11">
        <f>VLOOKUP(B116,EBITDA!B:O,11,FALSE)</f>
        <v>3492300</v>
      </c>
      <c r="J116" s="11">
        <f>VLOOKUP(B116,EQIT!B:O,11,FALSE)</f>
        <v>11584100</v>
      </c>
      <c r="K116" s="11">
        <f>VLOOKUP(B116,DEBT!B:O,11,FALSE)</f>
        <v>2149000</v>
      </c>
      <c r="L116" s="11">
        <f>VLOOKUP(B116,REV!B:O,11,FALSE)</f>
        <v>8592500</v>
      </c>
      <c r="M116" s="11">
        <f>VLOOKUP(B116,RoA!B:O,11,FALSE)</f>
        <v>15.23</v>
      </c>
      <c r="N116" s="11">
        <f>VLOOKUP(B116,RoE!B:O,11,FALSE)</f>
        <v>21.89</v>
      </c>
      <c r="O116" s="11">
        <f>VLOOKUP(B116,ASSET!B:P,11,FALSE)</f>
        <v>16259000</v>
      </c>
      <c r="P116" s="11">
        <f>VLOOKUP(B116,MCAP!B:P,11,FALSE)</f>
        <v>34489590</v>
      </c>
      <c r="Q116" s="11">
        <f>VLOOKUP(B116,MB!B:O,11,FALSE)</f>
        <v>3.01</v>
      </c>
    </row>
    <row r="117" spans="1:17" x14ac:dyDescent="0.3">
      <c r="A117" s="20" t="s">
        <v>157</v>
      </c>
      <c r="B117" s="20" t="s">
        <v>364</v>
      </c>
      <c r="C117" s="21">
        <f>VLOOKUP(B117,'[2]ESGC PORTFOLIO'!B:M,$C$2,FALSE)</f>
        <v>62.447283434650402</v>
      </c>
      <c r="D117" s="21" t="str">
        <f t="shared" si="3"/>
        <v>B</v>
      </c>
      <c r="E117" s="21">
        <f>VLOOKUP(B117,ESG!A:M,$E$2,FALSE)</f>
        <v>62.447283434650402</v>
      </c>
      <c r="F117" s="11" t="b">
        <f t="shared" si="4"/>
        <v>1</v>
      </c>
      <c r="G117" s="23" t="str">
        <f t="shared" si="5"/>
        <v>B</v>
      </c>
      <c r="H117" s="11">
        <f>VLOOKUP(B117,NI!C:P,11,FALSE)</f>
        <v>404519</v>
      </c>
      <c r="I117" s="11">
        <f>VLOOKUP(B117,EBITDA!B:O,11,FALSE)</f>
        <v>659557</v>
      </c>
      <c r="J117" s="11">
        <f>VLOOKUP(B117,EQIT!B:O,11,FALSE)</f>
        <v>1386772</v>
      </c>
      <c r="K117" s="11">
        <f>VLOOKUP(B117,DEBT!B:O,11,FALSE)</f>
        <v>1983752</v>
      </c>
      <c r="L117" s="11">
        <f>VLOOKUP(B117,REV!B:O,11,FALSE)</f>
        <v>5324746</v>
      </c>
      <c r="M117" s="11">
        <f>VLOOKUP(B117,RoA!B:O,11,FALSE)</f>
        <v>10.61</v>
      </c>
      <c r="N117" s="11">
        <f>VLOOKUP(B117,RoE!B:O,11,FALSE)</f>
        <v>30.91</v>
      </c>
      <c r="O117" s="11">
        <f>VLOOKUP(B117,ASSET!B:P,11,FALSE)</f>
        <v>4927434</v>
      </c>
      <c r="P117" s="11">
        <f>VLOOKUP(B117,MCAP!B:P,11,FALSE)</f>
        <v>11184020</v>
      </c>
      <c r="Q117" s="11">
        <f>VLOOKUP(B117,MB!B:O,11,FALSE)</f>
        <v>7.7</v>
      </c>
    </row>
    <row r="118" spans="1:17" x14ac:dyDescent="0.3">
      <c r="A118" s="20" t="s">
        <v>160</v>
      </c>
      <c r="B118" s="20">
        <v>912030</v>
      </c>
      <c r="C118" s="21">
        <f>VLOOKUP(B118,'[2]ESGC PORTFOLIO'!B:M,$C$2,FALSE)</f>
        <v>73.397075018721594</v>
      </c>
      <c r="D118" s="21" t="str">
        <f t="shared" si="3"/>
        <v>B</v>
      </c>
      <c r="E118" s="21">
        <f>VLOOKUP(B118,ESG!A:M,$E$2,FALSE)</f>
        <v>73.397075018721594</v>
      </c>
      <c r="F118" s="11" t="b">
        <f t="shared" si="4"/>
        <v>1</v>
      </c>
      <c r="G118" s="23" t="str">
        <f t="shared" si="5"/>
        <v>B</v>
      </c>
      <c r="H118" s="11">
        <f>VLOOKUP(B118,NI!C:P,11,FALSE)</f>
        <v>415930</v>
      </c>
      <c r="I118" s="11">
        <f>VLOOKUP(B118,EBITDA!B:O,11,FALSE)</f>
        <v>830298</v>
      </c>
      <c r="J118" s="11">
        <f>VLOOKUP(B118,EQIT!B:O,11,FALSE)</f>
        <v>1465664</v>
      </c>
      <c r="K118" s="11">
        <f>VLOOKUP(B118,DEBT!B:O,11,FALSE)</f>
        <v>1812376</v>
      </c>
      <c r="L118" s="11">
        <f>VLOOKUP(B118,REV!B:O,11,FALSE)</f>
        <v>4277207</v>
      </c>
      <c r="M118" s="11">
        <f>VLOOKUP(B118,RoA!B:O,11,FALSE)</f>
        <v>10.81</v>
      </c>
      <c r="N118" s="11">
        <f>VLOOKUP(B118,RoE!B:O,11,FALSE)</f>
        <v>26.42</v>
      </c>
      <c r="O118" s="11">
        <f>VLOOKUP(B118,ASSET!B:P,11,FALSE)</f>
        <v>4413862</v>
      </c>
      <c r="P118" s="11">
        <f>VLOOKUP(B118,MCAP!B:P,11,FALSE)</f>
        <v>6847693</v>
      </c>
      <c r="Q118" s="11">
        <f>VLOOKUP(B118,MB!B:O,11,FALSE)</f>
        <v>4.71</v>
      </c>
    </row>
    <row r="119" spans="1:17" x14ac:dyDescent="0.3">
      <c r="A119" s="20" t="s">
        <v>162</v>
      </c>
      <c r="B119" s="20">
        <v>945589</v>
      </c>
      <c r="C119" s="21">
        <f>VLOOKUP(B119,'[2]ESGC PORTFOLIO'!B:M,$C$2,FALSE)</f>
        <v>70.559169199594706</v>
      </c>
      <c r="D119" s="21" t="str">
        <f t="shared" si="3"/>
        <v>B</v>
      </c>
      <c r="E119" s="21">
        <f>VLOOKUP(B119,ESG!A:M,$E$2,FALSE)</f>
        <v>70.559169199594706</v>
      </c>
      <c r="F119" s="11" t="b">
        <f t="shared" si="4"/>
        <v>1</v>
      </c>
      <c r="G119" s="23" t="str">
        <f t="shared" si="5"/>
        <v>B</v>
      </c>
      <c r="H119" s="11">
        <f>VLOOKUP(B119,NI!C:P,11,FALSE)</f>
        <v>919796</v>
      </c>
      <c r="I119" s="11">
        <f>VLOOKUP(B119,EBITDA!B:O,11,FALSE)</f>
        <v>1822921</v>
      </c>
      <c r="J119" s="11">
        <f>VLOOKUP(B119,EQIT!B:O,11,FALSE)</f>
        <v>10735297</v>
      </c>
      <c r="K119" s="11">
        <f>VLOOKUP(B119,DEBT!B:O,11,FALSE)</f>
        <v>9759773</v>
      </c>
      <c r="L119" s="11">
        <f>VLOOKUP(B119,REV!B:O,11,FALSE)</f>
        <v>2269567</v>
      </c>
      <c r="M119" s="11">
        <f>VLOOKUP(B119,RoA!B:O,11,FALSE)</f>
        <v>5.82</v>
      </c>
      <c r="N119" s="11">
        <f>VLOOKUP(B119,RoE!B:O,11,FALSE)</f>
        <v>8.57</v>
      </c>
      <c r="O119" s="11">
        <f>VLOOKUP(B119,ASSET!B:P,11,FALSE)</f>
        <v>21369940</v>
      </c>
      <c r="P119" s="11">
        <f>VLOOKUP(B119,MCAP!B:P,11,FALSE)</f>
        <v>20242628</v>
      </c>
      <c r="Q119" s="11">
        <f>VLOOKUP(B119,MB!B:O,11,FALSE)</f>
        <v>1.71</v>
      </c>
    </row>
    <row r="120" spans="1:17" x14ac:dyDescent="0.3">
      <c r="A120" s="20" t="s">
        <v>164</v>
      </c>
      <c r="B120" s="20">
        <v>905802</v>
      </c>
      <c r="C120" s="21">
        <f>VLOOKUP(B120,'[2]ESGC PORTFOLIO'!B:M,$C$2,FALSE)</f>
        <v>65.910713646566705</v>
      </c>
      <c r="D120" s="21" t="str">
        <f t="shared" si="3"/>
        <v>B</v>
      </c>
      <c r="E120" s="21">
        <f>VLOOKUP(B120,ESG!A:M,$E$2,FALSE)</f>
        <v>65.910713646566705</v>
      </c>
      <c r="F120" s="11" t="b">
        <f t="shared" si="4"/>
        <v>1</v>
      </c>
      <c r="G120" s="23" t="str">
        <f t="shared" si="5"/>
        <v>B</v>
      </c>
      <c r="H120" s="11">
        <f>VLOOKUP(B120,NI!C:P,11,FALSE)</f>
        <v>2317000</v>
      </c>
      <c r="I120" s="11">
        <f>VLOOKUP(B120,EBITDA!B:O,11,FALSE)</f>
        <v>5983000</v>
      </c>
      <c r="J120" s="11">
        <f>VLOOKUP(B120,EQIT!B:O,11,FALSE)</f>
        <v>22205000</v>
      </c>
      <c r="K120" s="11">
        <f>VLOOKUP(B120,DEBT!B:O,11,FALSE)</f>
        <v>5987000</v>
      </c>
      <c r="L120" s="11">
        <f>VLOOKUP(B120,REV!B:O,11,FALSE)</f>
        <v>10737000</v>
      </c>
      <c r="M120" s="11">
        <f>VLOOKUP(B120,RoA!B:O,11,FALSE)</f>
        <v>6.58</v>
      </c>
      <c r="N120" s="11">
        <f>VLOOKUP(B120,RoE!B:O,11,FALSE)</f>
        <v>9.8800000000000008</v>
      </c>
      <c r="O120" s="11">
        <f>VLOOKUP(B120,ASSET!B:P,11,FALSE)</f>
        <v>36409000</v>
      </c>
      <c r="P120" s="11">
        <f>VLOOKUP(B120,MCAP!B:P,11,FALSE)</f>
        <v>21100337</v>
      </c>
      <c r="Q120" s="11">
        <f>VLOOKUP(B120,MB!B:O,11,FALSE)</f>
        <v>1.35</v>
      </c>
    </row>
    <row r="121" spans="1:17" x14ac:dyDescent="0.3">
      <c r="A121" s="20" t="s">
        <v>168</v>
      </c>
      <c r="B121" s="20">
        <v>912588</v>
      </c>
      <c r="C121" s="21">
        <f>VLOOKUP(B121,'[2]ESGC PORTFOLIO'!B:M,$C$2,FALSE)</f>
        <v>66.207382665296294</v>
      </c>
      <c r="D121" s="21" t="str">
        <f t="shared" si="3"/>
        <v>B</v>
      </c>
      <c r="E121" s="21">
        <f>VLOOKUP(B121,ESG!A:M,$E$2,FALSE)</f>
        <v>66.207382665296294</v>
      </c>
      <c r="F121" s="11" t="b">
        <f t="shared" si="4"/>
        <v>1</v>
      </c>
      <c r="G121" s="23" t="str">
        <f t="shared" si="5"/>
        <v>B</v>
      </c>
      <c r="H121" s="11">
        <f>VLOOKUP(B121,NI!C:P,11,FALSE)</f>
        <v>732000</v>
      </c>
      <c r="I121" s="11">
        <f>VLOOKUP(B121,EBITDA!B:O,11,FALSE)</f>
        <v>1650000</v>
      </c>
      <c r="J121" s="11">
        <f>VLOOKUP(B121,EQIT!B:O,11,FALSE)</f>
        <v>7336000</v>
      </c>
      <c r="K121" s="11">
        <f>VLOOKUP(B121,DEBT!B:O,11,FALSE)</f>
        <v>3992000</v>
      </c>
      <c r="L121" s="11">
        <f>VLOOKUP(B121,REV!B:O,11,FALSE)</f>
        <v>5354000</v>
      </c>
      <c r="M121" s="11">
        <f>VLOOKUP(B121,RoA!B:O,11,FALSE)</f>
        <v>6.96</v>
      </c>
      <c r="N121" s="11">
        <f>VLOOKUP(B121,RoE!B:O,11,FALSE)</f>
        <v>10.050000000000001</v>
      </c>
      <c r="O121" s="11">
        <f>VLOOKUP(B121,ASSET!B:P,11,FALSE)</f>
        <v>12207000</v>
      </c>
      <c r="P121" s="11">
        <f>VLOOKUP(B121,MCAP!B:P,11,FALSE)</f>
        <v>17965366</v>
      </c>
      <c r="Q121" s="11">
        <f>VLOOKUP(B121,MB!B:O,11,FALSE)</f>
        <v>2.25</v>
      </c>
    </row>
    <row r="122" spans="1:17" x14ac:dyDescent="0.3">
      <c r="A122" s="20" t="s">
        <v>172</v>
      </c>
      <c r="B122" s="20">
        <v>905052</v>
      </c>
      <c r="C122" s="21">
        <f>VLOOKUP(B122,'[2]ESGC PORTFOLIO'!B:M,$C$2,FALSE)</f>
        <v>54.052617795873203</v>
      </c>
      <c r="D122" s="21" t="str">
        <f t="shared" si="3"/>
        <v>B</v>
      </c>
      <c r="E122" s="21">
        <f>VLOOKUP(B122,ESG!A:M,$E$2,FALSE)</f>
        <v>54.052617795873203</v>
      </c>
      <c r="F122" s="11" t="b">
        <f t="shared" si="4"/>
        <v>1</v>
      </c>
      <c r="G122" s="23" t="str">
        <f t="shared" si="5"/>
        <v>B</v>
      </c>
      <c r="H122" s="11">
        <f>VLOOKUP(B122,NI!C:P,11,FALSE)</f>
        <v>2946000</v>
      </c>
      <c r="I122" s="11">
        <f>VLOOKUP(B122,EBITDA!B:O,11,FALSE)</f>
        <v>3465000</v>
      </c>
      <c r="J122" s="11">
        <f>VLOOKUP(B122,EQIT!B:O,11,FALSE)</f>
        <v>6819000</v>
      </c>
      <c r="K122" s="11">
        <f>VLOOKUP(B122,DEBT!B:O,11,FALSE)</f>
        <v>7457000</v>
      </c>
      <c r="L122" s="11">
        <f>VLOOKUP(B122,REV!B:O,11,FALSE)</f>
        <v>14484000</v>
      </c>
      <c r="M122" s="11">
        <f>VLOOKUP(B122,RoA!B:O,11,FALSE)</f>
        <v>16.809999999999999</v>
      </c>
      <c r="N122" s="11">
        <f>VLOOKUP(B122,RoE!B:O,11,FALSE)</f>
        <v>35.659999999999997</v>
      </c>
      <c r="O122" s="11">
        <f>VLOOKUP(B122,ASSET!B:P,11,FALSE)</f>
        <v>17377000</v>
      </c>
      <c r="P122" s="11">
        <f>VLOOKUP(B122,MCAP!B:P,11,FALSE)</f>
        <v>36264002</v>
      </c>
      <c r="Q122" s="11">
        <f>VLOOKUP(B122,MB!B:O,11,FALSE)</f>
        <v>5.15</v>
      </c>
    </row>
    <row r="123" spans="1:17" x14ac:dyDescent="0.3">
      <c r="A123" s="20" t="s">
        <v>173</v>
      </c>
      <c r="B123" s="20">
        <v>905446</v>
      </c>
      <c r="C123" s="21">
        <f>VLOOKUP(B123,'[2]ESGC PORTFOLIO'!B:M,$C$2,FALSE)</f>
        <v>71.429185400687601</v>
      </c>
      <c r="D123" s="21" t="str">
        <f t="shared" si="3"/>
        <v>B</v>
      </c>
      <c r="E123" s="21">
        <f>VLOOKUP(B123,ESG!A:M,$E$2,FALSE)</f>
        <v>71.429185400687601</v>
      </c>
      <c r="F123" s="11" t="b">
        <f t="shared" si="4"/>
        <v>1</v>
      </c>
      <c r="G123" s="23" t="str">
        <f t="shared" si="5"/>
        <v>B</v>
      </c>
      <c r="H123" s="11">
        <f>VLOOKUP(B123,NI!C:P,11,FALSE)</f>
        <v>705614</v>
      </c>
      <c r="I123" s="11">
        <f>VLOOKUP(B123,EBITDA!B:O,11,FALSE)</f>
        <v>1338296</v>
      </c>
      <c r="J123" s="11">
        <f>VLOOKUP(B123,EQIT!B:O,11,FALSE)</f>
        <v>4951580</v>
      </c>
      <c r="K123" s="11">
        <f>VLOOKUP(B123,DEBT!B:O,11,FALSE)</f>
        <v>3493579</v>
      </c>
      <c r="L123" s="11">
        <f>VLOOKUP(B123,REV!B:O,11,FALSE)</f>
        <v>9763173</v>
      </c>
      <c r="M123" s="11">
        <f>VLOOKUP(B123,RoA!B:O,11,FALSE)</f>
        <v>6.15</v>
      </c>
      <c r="N123" s="11">
        <f>VLOOKUP(B123,RoE!B:O,11,FALSE)</f>
        <v>13.98</v>
      </c>
      <c r="O123" s="11">
        <f>VLOOKUP(B123,ASSET!B:P,11,FALSE)</f>
        <v>14305860</v>
      </c>
      <c r="P123" s="11">
        <f>VLOOKUP(B123,MCAP!B:P,11,FALSE)</f>
        <v>13775435</v>
      </c>
      <c r="Q123" s="11">
        <f>VLOOKUP(B123,MB!B:O,11,FALSE)</f>
        <v>2.65</v>
      </c>
    </row>
    <row r="124" spans="1:17" x14ac:dyDescent="0.3">
      <c r="A124" s="20" t="s">
        <v>177</v>
      </c>
      <c r="B124" s="20">
        <v>905050</v>
      </c>
      <c r="C124" s="21">
        <f>VLOOKUP(B124,'[2]ESGC PORTFOLIO'!B:M,$C$2,FALSE)</f>
        <v>70.847766870961806</v>
      </c>
      <c r="D124" s="21" t="str">
        <f t="shared" si="3"/>
        <v>B</v>
      </c>
      <c r="E124" s="21">
        <f>VLOOKUP(B124,ESG!A:M,$E$2,FALSE)</f>
        <v>70.847766870961806</v>
      </c>
      <c r="F124" s="11" t="b">
        <f t="shared" si="4"/>
        <v>1</v>
      </c>
      <c r="G124" s="23" t="str">
        <f t="shared" si="5"/>
        <v>B</v>
      </c>
      <c r="H124" s="11">
        <f>VLOOKUP(B124,NI!C:P,11,FALSE)</f>
        <v>412143</v>
      </c>
      <c r="I124" s="11">
        <f>VLOOKUP(B124,EBITDA!B:O,11,FALSE)</f>
        <v>684482</v>
      </c>
      <c r="J124" s="11">
        <f>VLOOKUP(B124,EQIT!B:O,11,FALSE)</f>
        <v>1518561</v>
      </c>
      <c r="K124" s="11">
        <f>VLOOKUP(B124,DEBT!B:O,11,FALSE)</f>
        <v>942322</v>
      </c>
      <c r="L124" s="11">
        <f>VLOOKUP(B124,REV!B:O,11,FALSE)</f>
        <v>3088533</v>
      </c>
      <c r="M124" s="11">
        <f>VLOOKUP(B124,RoA!B:O,11,FALSE)</f>
        <v>13.63</v>
      </c>
      <c r="N124" s="11">
        <f>VLOOKUP(B124,RoE!B:O,11,FALSE)</f>
        <v>27.65</v>
      </c>
      <c r="O124" s="11">
        <f>VLOOKUP(B124,ASSET!B:P,11,FALSE)</f>
        <v>3311574</v>
      </c>
      <c r="P124" s="11">
        <f>VLOOKUP(B124,MCAP!B:P,11,FALSE)</f>
        <v>8187617</v>
      </c>
      <c r="Q124" s="11">
        <f>VLOOKUP(B124,MB!B:O,11,FALSE)</f>
        <v>5.38</v>
      </c>
    </row>
    <row r="125" spans="1:17" x14ac:dyDescent="0.3">
      <c r="A125" s="20" t="s">
        <v>179</v>
      </c>
      <c r="B125" s="20">
        <v>923465</v>
      </c>
      <c r="C125" s="21">
        <f>VLOOKUP(B125,'[2]ESGC PORTFOLIO'!B:M,$C$2,FALSE)</f>
        <v>66.157438335046194</v>
      </c>
      <c r="D125" s="21" t="str">
        <f t="shared" si="3"/>
        <v>B</v>
      </c>
      <c r="E125" s="21">
        <f>VLOOKUP(B125,ESG!A:M,$E$2,FALSE)</f>
        <v>66.157438335046194</v>
      </c>
      <c r="F125" s="11" t="b">
        <f t="shared" si="4"/>
        <v>1</v>
      </c>
      <c r="G125" s="23" t="str">
        <f t="shared" si="5"/>
        <v>B</v>
      </c>
      <c r="H125" s="11">
        <f>VLOOKUP(B125,NI!C:P,11,FALSE)</f>
        <v>477100</v>
      </c>
      <c r="I125" s="11">
        <f>VLOOKUP(B125,EBITDA!B:O,11,FALSE)</f>
        <v>968600</v>
      </c>
      <c r="J125" s="11">
        <f>VLOOKUP(B125,EQIT!B:O,11,FALSE)</f>
        <v>2116300</v>
      </c>
      <c r="K125" s="11">
        <f>VLOOKUP(B125,DEBT!B:O,11,FALSE)</f>
        <v>1732800</v>
      </c>
      <c r="L125" s="11">
        <f>VLOOKUP(B125,REV!B:O,11,FALSE)</f>
        <v>7537100</v>
      </c>
      <c r="M125" s="11">
        <f>VLOOKUP(B125,RoA!B:O,11,FALSE)</f>
        <v>4.21</v>
      </c>
      <c r="N125" s="11">
        <f>VLOOKUP(B125,RoE!B:O,11,FALSE)</f>
        <v>22.03</v>
      </c>
      <c r="O125" s="11">
        <f>VLOOKUP(B125,ASSET!B:P,11,FALSE)</f>
        <v>12554300</v>
      </c>
      <c r="P125" s="11">
        <f>VLOOKUP(B125,MCAP!B:P,11,FALSE)</f>
        <v>8594626</v>
      </c>
      <c r="Q125" s="11">
        <f>VLOOKUP(B125,MB!B:O,11,FALSE)</f>
        <v>3.75</v>
      </c>
    </row>
    <row r="126" spans="1:17" x14ac:dyDescent="0.3">
      <c r="A126" s="20" t="s">
        <v>181</v>
      </c>
      <c r="B126" s="20" t="s">
        <v>366</v>
      </c>
      <c r="C126" s="21">
        <f>VLOOKUP(B126,'[2]ESGC PORTFOLIO'!B:M,$C$2,FALSE)</f>
        <v>58.919488783433998</v>
      </c>
      <c r="D126" s="21" t="str">
        <f t="shared" si="3"/>
        <v>B</v>
      </c>
      <c r="E126" s="21">
        <f>VLOOKUP(B126,ESG!A:M,$E$2,FALSE)</f>
        <v>58.919488783433998</v>
      </c>
      <c r="F126" s="11" t="b">
        <f t="shared" si="4"/>
        <v>1</v>
      </c>
      <c r="G126" s="23" t="str">
        <f t="shared" si="5"/>
        <v>B</v>
      </c>
      <c r="H126" s="11">
        <f>VLOOKUP(B126,NI!C:P,11,FALSE)</f>
        <v>988100</v>
      </c>
      <c r="I126" s="11">
        <f>VLOOKUP(B126,EBITDA!B:O,11,FALSE)</f>
        <v>1524800</v>
      </c>
      <c r="J126" s="11">
        <f>VLOOKUP(B126,EQIT!B:O,11,FALSE)</f>
        <v>8326000</v>
      </c>
      <c r="K126" s="11">
        <f>VLOOKUP(B126,DEBT!B:O,11,FALSE)</f>
        <v>6738900</v>
      </c>
      <c r="L126" s="11">
        <f>VLOOKUP(B126,REV!B:O,11,FALSE)</f>
        <v>5175500</v>
      </c>
      <c r="M126" s="11">
        <f>VLOOKUP(B126,RoA!B:O,11,FALSE)</f>
        <v>5.21</v>
      </c>
      <c r="N126" s="11">
        <f>VLOOKUP(B126,RoE!B:O,11,FALSE)</f>
        <v>11.82</v>
      </c>
      <c r="O126" s="11">
        <f>VLOOKUP(B126,ASSET!B:P,11,FALSE)</f>
        <v>20462500</v>
      </c>
      <c r="P126" s="11">
        <f>VLOOKUP(B126,MCAP!B:P,11,FALSE)</f>
        <v>16637920</v>
      </c>
      <c r="Q126" s="11">
        <f>VLOOKUP(B126,MB!B:O,11,FALSE)</f>
        <v>2.13</v>
      </c>
    </row>
    <row r="127" spans="1:17" x14ac:dyDescent="0.3">
      <c r="A127" s="20" t="s">
        <v>192</v>
      </c>
      <c r="B127" s="20">
        <v>546169</v>
      </c>
      <c r="C127" s="21">
        <f>VLOOKUP(B127,'[2]ESGC PORTFOLIO'!B:M,$C$2,FALSE)</f>
        <v>52.363693930183302</v>
      </c>
      <c r="D127" s="21" t="str">
        <f t="shared" si="3"/>
        <v>B</v>
      </c>
      <c r="E127" s="21">
        <f>VLOOKUP(B127,ESG!A:M,$E$2,FALSE)</f>
        <v>52.363693930183302</v>
      </c>
      <c r="F127" s="11" t="b">
        <f t="shared" si="4"/>
        <v>1</v>
      </c>
      <c r="G127" s="23" t="str">
        <f t="shared" si="5"/>
        <v>B</v>
      </c>
      <c r="H127" s="11">
        <f>VLOOKUP(B127,NI!C:P,11,FALSE)</f>
        <v>363958</v>
      </c>
      <c r="I127" s="11">
        <f>VLOOKUP(B127,EBITDA!B:O,11,FALSE)</f>
        <v>578959</v>
      </c>
      <c r="J127" s="11">
        <f>VLOOKUP(B127,EQIT!B:O,11,FALSE)</f>
        <v>4773810</v>
      </c>
      <c r="K127" s="11">
        <f>VLOOKUP(B127,DEBT!B:O,11,FALSE)</f>
        <v>4620298</v>
      </c>
      <c r="L127" s="11">
        <f>VLOOKUP(B127,REV!B:O,11,FALSE)</f>
        <v>993897</v>
      </c>
      <c r="M127" s="11">
        <f>VLOOKUP(B127,RoA!B:O,11,FALSE)</f>
        <v>5.56</v>
      </c>
      <c r="N127" s="11">
        <f>VLOOKUP(B127,RoE!B:O,11,FALSE)</f>
        <v>7.74</v>
      </c>
      <c r="O127" s="11">
        <f>VLOOKUP(B127,ASSET!B:P,11,FALSE)</f>
        <v>10285728</v>
      </c>
      <c r="P127" s="11">
        <f>VLOOKUP(B127,MCAP!B:P,11,FALSE)</f>
        <v>10353150</v>
      </c>
      <c r="Q127" s="11">
        <f>VLOOKUP(B127,MB!B:O,11,FALSE)</f>
        <v>1.93</v>
      </c>
    </row>
    <row r="128" spans="1:17" x14ac:dyDescent="0.3">
      <c r="A128" s="20" t="s">
        <v>196</v>
      </c>
      <c r="B128" s="20">
        <v>937343</v>
      </c>
      <c r="C128" s="21">
        <f>VLOOKUP(B128,'[2]ESGC PORTFOLIO'!B:M,$C$2,FALSE)</f>
        <v>68.778695069805707</v>
      </c>
      <c r="D128" s="21" t="str">
        <f t="shared" si="3"/>
        <v>B</v>
      </c>
      <c r="E128" s="21">
        <f>VLOOKUP(B128,ESG!A:M,$E$2,FALSE)</f>
        <v>68.778695069805707</v>
      </c>
      <c r="F128" s="11" t="b">
        <f t="shared" si="4"/>
        <v>1</v>
      </c>
      <c r="G128" s="23" t="str">
        <f t="shared" si="5"/>
        <v>B</v>
      </c>
      <c r="H128" s="11">
        <f>VLOOKUP(B128,NI!C:P,11,FALSE)</f>
        <v>1042000</v>
      </c>
      <c r="I128" s="11">
        <f>VLOOKUP(B128,EBITDA!B:O,11,FALSE)</f>
        <v>2398000</v>
      </c>
      <c r="J128" s="11">
        <f>VLOOKUP(B128,EQIT!B:O,11,FALSE)</f>
        <v>18000</v>
      </c>
      <c r="K128" s="11">
        <f>VLOOKUP(B128,DEBT!B:O,11,FALSE)</f>
        <v>4765000</v>
      </c>
      <c r="L128" s="11">
        <f>VLOOKUP(B128,REV!B:O,11,FALSE)</f>
        <v>11454000</v>
      </c>
      <c r="M128" s="11">
        <f>VLOOKUP(B128,RoA!B:O,11,FALSE)</f>
        <v>16.989999999999998</v>
      </c>
      <c r="N128" s="11" t="str">
        <f>VLOOKUP(B128,RoE!B:O,11,FALSE)</f>
        <v>NA</v>
      </c>
      <c r="O128" s="11">
        <f>VLOOKUP(B128,ASSET!B:P,11,FALSE)</f>
        <v>7544000</v>
      </c>
      <c r="P128" s="11">
        <f>VLOOKUP(B128,MCAP!B:P,11,FALSE)</f>
        <v>25272600</v>
      </c>
      <c r="Q128" s="11">
        <f>VLOOKUP(B128,MB!B:O,11,FALSE)</f>
        <v>1081.05</v>
      </c>
    </row>
    <row r="129" spans="1:17" x14ac:dyDescent="0.3">
      <c r="A129" s="20" t="s">
        <v>198</v>
      </c>
      <c r="B129" s="20">
        <v>152533</v>
      </c>
      <c r="C129" s="21">
        <f>VLOOKUP(B129,'[2]ESGC PORTFOLIO'!B:M,$C$2,FALSE)</f>
        <v>59.598345153664297</v>
      </c>
      <c r="D129" s="21" t="str">
        <f t="shared" si="3"/>
        <v>B</v>
      </c>
      <c r="E129" s="21">
        <f>VLOOKUP(B129,ESG!A:M,$E$2,FALSE)</f>
        <v>59.598345153664297</v>
      </c>
      <c r="F129" s="11" t="b">
        <f t="shared" si="4"/>
        <v>1</v>
      </c>
      <c r="G129" s="23" t="str">
        <f t="shared" si="5"/>
        <v>B</v>
      </c>
      <c r="H129" s="11">
        <f>VLOOKUP(B129,NI!C:P,11,FALSE)</f>
        <v>511200</v>
      </c>
      <c r="I129" s="11">
        <f>VLOOKUP(B129,EBITDA!B:O,11,FALSE)</f>
        <v>1167400</v>
      </c>
      <c r="J129" s="11">
        <f>VLOOKUP(B129,EQIT!B:O,11,FALSE)</f>
        <v>2820500</v>
      </c>
      <c r="K129" s="11">
        <f>VLOOKUP(B129,DEBT!B:O,11,FALSE)</f>
        <v>3029800</v>
      </c>
      <c r="L129" s="11">
        <f>VLOOKUP(B129,REV!B:O,11,FALSE)</f>
        <v>6011600</v>
      </c>
      <c r="M129" s="11">
        <f>VLOOKUP(B129,RoA!B:O,11,FALSE)</f>
        <v>8.16</v>
      </c>
      <c r="N129" s="11">
        <f>VLOOKUP(B129,RoE!B:O,11,FALSE)</f>
        <v>19.25</v>
      </c>
      <c r="O129" s="11">
        <f>VLOOKUP(B129,ASSET!B:P,11,FALSE)</f>
        <v>7301800</v>
      </c>
      <c r="P129" s="11">
        <f>VLOOKUP(B129,MCAP!B:P,11,FALSE)</f>
        <v>9128340</v>
      </c>
      <c r="Q129" s="11">
        <f>VLOOKUP(B129,MB!B:O,11,FALSE)</f>
        <v>3.19</v>
      </c>
    </row>
    <row r="130" spans="1:17" x14ac:dyDescent="0.3">
      <c r="A130" s="20" t="s">
        <v>207</v>
      </c>
      <c r="B130" s="20">
        <v>357366</v>
      </c>
      <c r="C130" s="21">
        <f>VLOOKUP(B130,'[2]ESGC PORTFOLIO'!B:M,$C$2,FALSE)</f>
        <v>56.765743707554897</v>
      </c>
      <c r="D130" s="21" t="str">
        <f t="shared" si="3"/>
        <v>B</v>
      </c>
      <c r="E130" s="21">
        <f>VLOOKUP(B130,ESG!A:M,$E$2,FALSE)</f>
        <v>56.765743707554897</v>
      </c>
      <c r="F130" s="11" t="b">
        <f t="shared" si="4"/>
        <v>1</v>
      </c>
      <c r="G130" s="23" t="str">
        <f t="shared" si="5"/>
        <v>B</v>
      </c>
      <c r="H130" s="11">
        <f>VLOOKUP(B130,NI!C:P,11,FALSE)</f>
        <v>1497466</v>
      </c>
      <c r="I130" s="11">
        <f>VLOOKUP(B130,EBITDA!B:O,11,FALSE)</f>
        <v>2120510</v>
      </c>
      <c r="J130" s="11">
        <f>VLOOKUP(B130,EQIT!B:O,11,FALSE)</f>
        <v>5640120</v>
      </c>
      <c r="K130" s="11">
        <f>VLOOKUP(B130,DEBT!B:O,11,FALSE)</f>
        <v>6292400</v>
      </c>
      <c r="L130" s="11">
        <f>VLOOKUP(B130,REV!B:O,11,FALSE)</f>
        <v>1105247</v>
      </c>
      <c r="M130" s="11">
        <f>VLOOKUP(B130,RoA!B:O,11,FALSE)</f>
        <v>14.65</v>
      </c>
      <c r="N130" s="11">
        <f>VLOOKUP(B130,RoE!B:O,11,FALSE)</f>
        <v>33.28</v>
      </c>
      <c r="O130" s="11">
        <f>VLOOKUP(B130,ASSET!B:P,11,FALSE)</f>
        <v>13086153</v>
      </c>
      <c r="P130" s="11">
        <f>VLOOKUP(B130,MCAP!B:P,11,FALSE)</f>
        <v>13195628</v>
      </c>
      <c r="Q130" s="11">
        <f>VLOOKUP(B130,MB!B:O,11,FALSE)</f>
        <v>1.62</v>
      </c>
    </row>
    <row r="131" spans="1:17" x14ac:dyDescent="0.3">
      <c r="A131" s="20" t="s">
        <v>208</v>
      </c>
      <c r="B131" s="20">
        <v>546814</v>
      </c>
      <c r="C131" s="21">
        <f>VLOOKUP(B131,'[2]ESGC PORTFOLIO'!B:M,$C$2,FALSE)</f>
        <v>63.767004195238599</v>
      </c>
      <c r="D131" s="21" t="str">
        <f t="shared" si="3"/>
        <v>B</v>
      </c>
      <c r="E131" s="21">
        <f>VLOOKUP(B131,ESG!A:M,$E$2,FALSE)</f>
        <v>63.767004195238599</v>
      </c>
      <c r="F131" s="11" t="b">
        <f t="shared" si="4"/>
        <v>1</v>
      </c>
      <c r="G131" s="23" t="str">
        <f t="shared" si="5"/>
        <v>B</v>
      </c>
      <c r="H131" s="11">
        <f>VLOOKUP(B131,NI!C:P,11,FALSE)</f>
        <v>1526000</v>
      </c>
      <c r="I131" s="11">
        <f>VLOOKUP(B131,EBITDA!B:O,11,FALSE)</f>
        <v>3821000</v>
      </c>
      <c r="J131" s="11">
        <f>VLOOKUP(B131,EQIT!B:O,11,FALSE)</f>
        <v>5378000</v>
      </c>
      <c r="K131" s="11">
        <f>VLOOKUP(B131,DEBT!B:O,11,FALSE)</f>
        <v>7341000</v>
      </c>
      <c r="L131" s="11">
        <f>VLOOKUP(B131,REV!B:O,11,FALSE)</f>
        <v>28105000</v>
      </c>
      <c r="M131" s="11">
        <f>VLOOKUP(B131,RoA!B:O,11,FALSE)</f>
        <v>8.2799999999999994</v>
      </c>
      <c r="N131" s="11">
        <f>VLOOKUP(B131,RoE!B:O,11,FALSE)</f>
        <v>26.25</v>
      </c>
      <c r="O131" s="11">
        <f>VLOOKUP(B131,ASSET!B:P,11,FALSE)</f>
        <v>21461000</v>
      </c>
      <c r="P131" s="11">
        <f>VLOOKUP(B131,MCAP!B:P,11,FALSE)</f>
        <v>22392721</v>
      </c>
      <c r="Q131" s="11">
        <f>VLOOKUP(B131,MB!B:O,11,FALSE)</f>
        <v>3.95</v>
      </c>
    </row>
    <row r="132" spans="1:17" x14ac:dyDescent="0.3">
      <c r="A132" s="20" t="s">
        <v>210</v>
      </c>
      <c r="B132" s="20">
        <v>904780</v>
      </c>
      <c r="C132" s="21">
        <f>VLOOKUP(B132,'[2]ESGC PORTFOLIO'!B:M,$C$2,FALSE)</f>
        <v>61.587214050897401</v>
      </c>
      <c r="D132" s="21" t="str">
        <f t="shared" ref="D132:D195" si="6">IF(C132&gt;75,"A",IF(C132&gt;50,"B",IF(C132&gt;25,"C","D")))</f>
        <v>B</v>
      </c>
      <c r="E132" s="21">
        <f>VLOOKUP(B132,ESG!A:M,$E$2,FALSE)</f>
        <v>61.587214050897401</v>
      </c>
      <c r="F132" s="11" t="b">
        <f t="shared" ref="F132:F195" si="7">C132=E132</f>
        <v>1</v>
      </c>
      <c r="G132" s="23" t="str">
        <f t="shared" ref="G132:G195" si="8">IF(E132&gt;75,"A",IF(E132&gt;50,"B",IF(E132&gt;25,"C","D")))</f>
        <v>B</v>
      </c>
      <c r="H132" s="11">
        <f>VLOOKUP(B132,NI!C:P,11,FALSE)</f>
        <v>1465000</v>
      </c>
      <c r="I132" s="11">
        <f>VLOOKUP(B132,EBITDA!B:O,11,FALSE)</f>
        <v>2610000</v>
      </c>
      <c r="J132" s="11">
        <f>VLOOKUP(B132,EQIT!B:O,11,FALSE)</f>
        <v>7054000</v>
      </c>
      <c r="K132" s="11">
        <f>VLOOKUP(B132,DEBT!B:O,11,FALSE)</f>
        <v>3387000</v>
      </c>
      <c r="L132" s="11">
        <f>VLOOKUP(B132,REV!B:O,11,FALSE)</f>
        <v>12951000</v>
      </c>
      <c r="M132" s="11">
        <f>VLOOKUP(B132,RoA!B:O,11,FALSE)</f>
        <v>9.44</v>
      </c>
      <c r="N132" s="11">
        <f>VLOOKUP(B132,RoE!B:O,11,FALSE)</f>
        <v>19.59</v>
      </c>
      <c r="O132" s="11">
        <f>VLOOKUP(B132,ASSET!B:P,11,FALSE)</f>
        <v>16964000</v>
      </c>
      <c r="P132" s="11">
        <f>VLOOKUP(B132,MCAP!B:P,11,FALSE)</f>
        <v>30917731</v>
      </c>
      <c r="Q132" s="11">
        <f>VLOOKUP(B132,MB!B:O,11,FALSE)</f>
        <v>4.0999999999999996</v>
      </c>
    </row>
    <row r="133" spans="1:17" x14ac:dyDescent="0.3">
      <c r="A133" s="20" t="s">
        <v>214</v>
      </c>
      <c r="B133" s="20">
        <v>510493</v>
      </c>
      <c r="C133" s="21">
        <f>VLOOKUP(B133,'[2]ESGC PORTFOLIO'!B:M,$C$2,FALSE)</f>
        <v>61.089792299898598</v>
      </c>
      <c r="D133" s="21" t="str">
        <f t="shared" si="6"/>
        <v>B</v>
      </c>
      <c r="E133" s="21">
        <f>VLOOKUP(B133,ESG!A:M,$E$2,FALSE)</f>
        <v>61.089792299898598</v>
      </c>
      <c r="F133" s="11" t="b">
        <f t="shared" si="7"/>
        <v>1</v>
      </c>
      <c r="G133" s="23" t="str">
        <f t="shared" si="8"/>
        <v>B</v>
      </c>
      <c r="H133" s="11">
        <f>VLOOKUP(B133,NI!C:P,11,FALSE)</f>
        <v>437900</v>
      </c>
      <c r="I133" s="11">
        <f>VLOOKUP(B133,EBITDA!B:O,11,FALSE)</f>
        <v>711800</v>
      </c>
      <c r="J133" s="11">
        <f>VLOOKUP(B133,EQIT!B:O,11,FALSE)</f>
        <v>1792200</v>
      </c>
      <c r="K133" s="11">
        <f>VLOOKUP(B133,DEBT!B:O,11,FALSE)</f>
        <v>1284900</v>
      </c>
      <c r="L133" s="11">
        <f>VLOOKUP(B133,REV!B:O,11,FALSE)</f>
        <v>4243200</v>
      </c>
      <c r="M133" s="11">
        <f>VLOOKUP(B133,RoA!B:O,11,FALSE)</f>
        <v>10.68</v>
      </c>
      <c r="N133" s="11">
        <f>VLOOKUP(B133,RoE!B:O,11,FALSE)</f>
        <v>23.51</v>
      </c>
      <c r="O133" s="11">
        <f>VLOOKUP(B133,ASSET!B:P,11,FALSE)</f>
        <v>4414300</v>
      </c>
      <c r="P133" s="11">
        <f>VLOOKUP(B133,MCAP!B:P,11,FALSE)</f>
        <v>9540120</v>
      </c>
      <c r="Q133" s="11">
        <f>VLOOKUP(B133,MB!B:O,11,FALSE)</f>
        <v>4.92</v>
      </c>
    </row>
    <row r="134" spans="1:17" x14ac:dyDescent="0.3">
      <c r="A134" s="20" t="s">
        <v>221</v>
      </c>
      <c r="B134" s="20">
        <v>328228</v>
      </c>
      <c r="C134" s="21">
        <f>VLOOKUP(B134,'[2]ESGC PORTFOLIO'!B:M,$C$2,FALSE)</f>
        <v>56.710740526120098</v>
      </c>
      <c r="D134" s="21" t="str">
        <f t="shared" si="6"/>
        <v>B</v>
      </c>
      <c r="E134" s="21">
        <f>VLOOKUP(B134,ESG!A:M,$E$2,FALSE)</f>
        <v>56.710740526120098</v>
      </c>
      <c r="F134" s="11" t="b">
        <f t="shared" si="7"/>
        <v>1</v>
      </c>
      <c r="G134" s="23" t="str">
        <f t="shared" si="8"/>
        <v>B</v>
      </c>
      <c r="H134" s="11">
        <f>VLOOKUP(B134,NI!C:P,11,FALSE)</f>
        <v>395281</v>
      </c>
      <c r="I134" s="11">
        <f>VLOOKUP(B134,EBITDA!B:O,11,FALSE)</f>
        <v>670386</v>
      </c>
      <c r="J134" s="11">
        <f>VLOOKUP(B134,EQIT!B:O,11,FALSE)</f>
        <v>2135461</v>
      </c>
      <c r="K134" s="11">
        <f>VLOOKUP(B134,DEBT!B:O,11,FALSE)</f>
        <v>1020758</v>
      </c>
      <c r="L134" s="11">
        <f>VLOOKUP(B134,REV!B:O,11,FALSE)</f>
        <v>1931217</v>
      </c>
      <c r="M134" s="11">
        <f>VLOOKUP(B134,RoA!B:O,11,FALSE)</f>
        <v>10.78</v>
      </c>
      <c r="N134" s="11">
        <f>VLOOKUP(B134,RoE!B:O,11,FALSE)</f>
        <v>19.43</v>
      </c>
      <c r="O134" s="11">
        <f>VLOOKUP(B134,ASSET!B:P,11,FALSE)</f>
        <v>4067630</v>
      </c>
      <c r="P134" s="11">
        <f>VLOOKUP(B134,MCAP!B:P,11,FALSE)</f>
        <v>9022123</v>
      </c>
      <c r="Q134" s="11">
        <f>VLOOKUP(B134,MB!B:O,11,FALSE)</f>
        <v>4.75</v>
      </c>
    </row>
    <row r="135" spans="1:17" x14ac:dyDescent="0.3">
      <c r="A135" s="20" t="s">
        <v>222</v>
      </c>
      <c r="B135" s="20">
        <v>999506</v>
      </c>
      <c r="C135" s="21">
        <f>VLOOKUP(B135,'[2]ESGC PORTFOLIO'!B:M,$C$2,FALSE)</f>
        <v>52.413325867861097</v>
      </c>
      <c r="D135" s="21" t="str">
        <f t="shared" si="6"/>
        <v>B</v>
      </c>
      <c r="E135" s="21">
        <f>VLOOKUP(B135,ESG!A:M,$E$2,FALSE)</f>
        <v>52.413325867861097</v>
      </c>
      <c r="F135" s="11" t="b">
        <f t="shared" si="7"/>
        <v>1</v>
      </c>
      <c r="G135" s="23" t="str">
        <f t="shared" si="8"/>
        <v>B</v>
      </c>
      <c r="H135" s="11">
        <f>VLOOKUP(B135,NI!C:P,11,FALSE)</f>
        <v>3045000</v>
      </c>
      <c r="I135" s="11">
        <f>VLOOKUP(B135,EBITDA!B:O,11,FALSE)</f>
        <v>5188000</v>
      </c>
      <c r="J135" s="11">
        <f>VLOOKUP(B135,EQIT!B:O,11,FALSE)</f>
        <v>10771000</v>
      </c>
      <c r="K135" s="11">
        <f>VLOOKUP(B135,DEBT!B:O,11,FALSE)</f>
        <v>6650000</v>
      </c>
      <c r="L135" s="11">
        <f>VLOOKUP(B135,REV!B:O,11,FALSE)</f>
        <v>16358000</v>
      </c>
      <c r="M135" s="11">
        <f>VLOOKUP(B135,RoA!B:O,11,FALSE)</f>
        <v>16.39</v>
      </c>
      <c r="N135" s="11">
        <f>VLOOKUP(B135,RoE!B:O,11,FALSE)</f>
        <v>30.58</v>
      </c>
      <c r="O135" s="11">
        <f>VLOOKUP(B135,ASSET!B:P,11,FALSE)</f>
        <v>21682000</v>
      </c>
      <c r="P135" s="11">
        <f>VLOOKUP(B135,MCAP!B:P,11,FALSE)</f>
        <v>37565730</v>
      </c>
      <c r="Q135" s="11">
        <f>VLOOKUP(B135,MB!B:O,11,FALSE)</f>
        <v>2.75</v>
      </c>
    </row>
    <row r="136" spans="1:17" x14ac:dyDescent="0.3">
      <c r="A136" s="20" t="s">
        <v>234</v>
      </c>
      <c r="B136" s="20">
        <v>906933</v>
      </c>
      <c r="C136" s="21">
        <f>VLOOKUP(B136,'[2]ESGC PORTFOLIO'!B:M,$C$2,FALSE)</f>
        <v>61.5561479562177</v>
      </c>
      <c r="D136" s="21" t="str">
        <f t="shared" si="6"/>
        <v>B</v>
      </c>
      <c r="E136" s="21">
        <f>VLOOKUP(B136,ESG!A:M,$E$2,FALSE)</f>
        <v>61.5561479562177</v>
      </c>
      <c r="F136" s="11" t="b">
        <f t="shared" si="7"/>
        <v>1</v>
      </c>
      <c r="G136" s="23" t="str">
        <f t="shared" si="8"/>
        <v>B</v>
      </c>
      <c r="H136" s="11">
        <f>VLOOKUP(B136,NI!C:P,11,FALSE)</f>
        <v>374500</v>
      </c>
      <c r="I136" s="11">
        <f>VLOOKUP(B136,EBITDA!B:O,11,FALSE)</f>
        <v>695900</v>
      </c>
      <c r="J136" s="11">
        <f>VLOOKUP(B136,EQIT!B:O,11,FALSE)</f>
        <v>1851400</v>
      </c>
      <c r="K136" s="11">
        <f>VLOOKUP(B136,DEBT!B:O,11,FALSE)</f>
        <v>2481900</v>
      </c>
      <c r="L136" s="11">
        <f>VLOOKUP(B136,REV!B:O,11,FALSE)</f>
        <v>5727000</v>
      </c>
      <c r="M136" s="11">
        <f>VLOOKUP(B136,RoA!B:O,11,FALSE)</f>
        <v>6.73</v>
      </c>
      <c r="N136" s="11">
        <f>VLOOKUP(B136,RoE!B:O,11,FALSE)</f>
        <v>19.27</v>
      </c>
      <c r="O136" s="11">
        <f>VLOOKUP(B136,ASSET!B:P,11,FALSE)</f>
        <v>6681100</v>
      </c>
      <c r="P136" s="11">
        <f>VLOOKUP(B136,MCAP!B:P,11,FALSE)</f>
        <v>10253828</v>
      </c>
      <c r="Q136" s="11">
        <f>VLOOKUP(B136,MB!B:O,11,FALSE)</f>
        <v>5.16</v>
      </c>
    </row>
    <row r="137" spans="1:17" x14ac:dyDescent="0.3">
      <c r="A137" s="20" t="s">
        <v>237</v>
      </c>
      <c r="B137" s="20">
        <v>993249</v>
      </c>
      <c r="C137" s="21">
        <f>VLOOKUP(B137,'[2]ESGC PORTFOLIO'!B:M,$C$2,FALSE)</f>
        <v>69.461021442586102</v>
      </c>
      <c r="D137" s="21" t="str">
        <f t="shared" si="6"/>
        <v>B</v>
      </c>
      <c r="E137" s="21">
        <f>VLOOKUP(B137,ESG!A:M,$E$2,FALSE)</f>
        <v>69.461021442586102</v>
      </c>
      <c r="F137" s="11" t="b">
        <f t="shared" si="7"/>
        <v>1</v>
      </c>
      <c r="G137" s="23" t="str">
        <f t="shared" si="8"/>
        <v>B</v>
      </c>
      <c r="H137" s="11">
        <f>VLOOKUP(B137,NI!C:P,11,FALSE)</f>
        <v>2693000</v>
      </c>
      <c r="I137" s="11">
        <f>VLOOKUP(B137,EBITDA!B:O,11,FALSE)</f>
        <v>4214000</v>
      </c>
      <c r="J137" s="11">
        <f>VLOOKUP(B137,EQIT!B:O,11,FALSE)</f>
        <v>10824000</v>
      </c>
      <c r="K137" s="11">
        <f>VLOOKUP(B137,DEBT!B:O,11,FALSE)</f>
        <v>1447000</v>
      </c>
      <c r="L137" s="11">
        <f>VLOOKUP(B137,REV!B:O,11,FALSE)</f>
        <v>27799000</v>
      </c>
      <c r="M137" s="11">
        <f>VLOOKUP(B137,RoA!B:O,11,FALSE)</f>
        <v>16.190000000000001</v>
      </c>
      <c r="N137" s="11">
        <f>VLOOKUP(B137,RoE!B:O,11,FALSE)</f>
        <v>24.59</v>
      </c>
      <c r="O137" s="11">
        <f>VLOOKUP(B137,ASSET!B:P,11,FALSE)</f>
        <v>16975000</v>
      </c>
      <c r="P137" s="11">
        <f>VLOOKUP(B137,MCAP!B:P,11,FALSE)</f>
        <v>83650500</v>
      </c>
      <c r="Q137" s="11">
        <f>VLOOKUP(B137,MB!B:O,11,FALSE)</f>
        <v>5.61</v>
      </c>
    </row>
    <row r="138" spans="1:17" x14ac:dyDescent="0.3">
      <c r="A138" s="20" t="s">
        <v>238</v>
      </c>
      <c r="B138" s="20">
        <v>906176</v>
      </c>
      <c r="C138" s="21">
        <f>VLOOKUP(B138,'[2]ESGC PORTFOLIO'!B:M,$C$2,FALSE)</f>
        <v>63.147995889003099</v>
      </c>
      <c r="D138" s="21" t="str">
        <f t="shared" si="6"/>
        <v>B</v>
      </c>
      <c r="E138" s="21">
        <f>VLOOKUP(B138,ESG!A:M,$E$2,FALSE)</f>
        <v>63.147995889003099</v>
      </c>
      <c r="F138" s="11" t="b">
        <f t="shared" si="7"/>
        <v>1</v>
      </c>
      <c r="G138" s="23" t="str">
        <f t="shared" si="8"/>
        <v>B</v>
      </c>
      <c r="H138" s="11">
        <f>VLOOKUP(B138,NI!C:P,11,FALSE)</f>
        <v>530000</v>
      </c>
      <c r="I138" s="11">
        <f>VLOOKUP(B138,EBITDA!B:O,11,FALSE)</f>
        <v>1830200</v>
      </c>
      <c r="J138" s="11">
        <f>VLOOKUP(B138,EQIT!B:O,11,FALSE)</f>
        <v>6175300</v>
      </c>
      <c r="K138" s="11">
        <f>VLOOKUP(B138,DEBT!B:O,11,FALSE)</f>
        <v>9999400</v>
      </c>
      <c r="L138" s="11">
        <f>VLOOKUP(B138,REV!B:O,11,FALSE)</f>
        <v>6470600</v>
      </c>
      <c r="M138" s="11">
        <f>VLOOKUP(B138,RoA!B:O,11,FALSE)</f>
        <v>3.41</v>
      </c>
      <c r="N138" s="11">
        <f>VLOOKUP(B138,RoE!B:O,11,FALSE)</f>
        <v>8.7899999999999991</v>
      </c>
      <c r="O138" s="11">
        <f>VLOOKUP(B138,ASSET!B:P,11,FALSE)</f>
        <v>24866300</v>
      </c>
      <c r="P138" s="11">
        <f>VLOOKUP(B138,MCAP!B:P,11,FALSE)</f>
        <v>13406307</v>
      </c>
      <c r="Q138" s="11">
        <f>VLOOKUP(B138,MB!B:O,11,FALSE)</f>
        <v>2.0299999999999998</v>
      </c>
    </row>
    <row r="139" spans="1:17" x14ac:dyDescent="0.3">
      <c r="A139" s="20" t="s">
        <v>239</v>
      </c>
      <c r="B139" s="20">
        <v>906557</v>
      </c>
      <c r="C139" s="21">
        <f>VLOOKUP(B139,'[2]ESGC PORTFOLIO'!B:M,$C$2,FALSE)</f>
        <v>59.298048698501098</v>
      </c>
      <c r="D139" s="21" t="str">
        <f t="shared" si="6"/>
        <v>B</v>
      </c>
      <c r="E139" s="21">
        <f>VLOOKUP(B139,ESG!A:M,$E$2,FALSE)</f>
        <v>59.298048698501098</v>
      </c>
      <c r="F139" s="11" t="b">
        <f t="shared" si="7"/>
        <v>1</v>
      </c>
      <c r="G139" s="23" t="str">
        <f t="shared" si="8"/>
        <v>B</v>
      </c>
      <c r="H139" s="11">
        <f>VLOOKUP(B139,NI!C:P,11,FALSE)</f>
        <v>1214000</v>
      </c>
      <c r="I139" s="11">
        <f>VLOOKUP(B139,EBITDA!B:O,11,FALSE)</f>
        <v>3509000</v>
      </c>
      <c r="J139" s="11">
        <f>VLOOKUP(B139,EQIT!B:O,11,FALSE)</f>
        <v>10325000</v>
      </c>
      <c r="K139" s="11">
        <f>VLOOKUP(B139,DEBT!B:O,11,FALSE)</f>
        <v>6171000</v>
      </c>
      <c r="L139" s="11">
        <f>VLOOKUP(B139,REV!B:O,11,FALSE)</f>
        <v>4931000</v>
      </c>
      <c r="M139" s="11">
        <f>VLOOKUP(B139,RoA!B:O,11,FALSE)</f>
        <v>6.4</v>
      </c>
      <c r="N139" s="11">
        <f>VLOOKUP(B139,RoE!B:O,11,FALSE)</f>
        <v>12.45</v>
      </c>
      <c r="O139" s="11">
        <f>VLOOKUP(B139,ASSET!B:P,11,FALSE)</f>
        <v>22553000</v>
      </c>
      <c r="P139" s="11">
        <f>VLOOKUP(B139,MCAP!B:P,11,FALSE)</f>
        <v>17264520</v>
      </c>
      <c r="Q139" s="11">
        <f>VLOOKUP(B139,MB!B:O,11,FALSE)</f>
        <v>2.5</v>
      </c>
    </row>
    <row r="140" spans="1:17" x14ac:dyDescent="0.3">
      <c r="A140" s="20" t="s">
        <v>252</v>
      </c>
      <c r="B140" s="20">
        <v>906585</v>
      </c>
      <c r="C140" s="21">
        <f>VLOOKUP(B140,'[2]ESGC PORTFOLIO'!B:M,$C$2,FALSE)</f>
        <v>50.376157101295902</v>
      </c>
      <c r="D140" s="21" t="str">
        <f t="shared" si="6"/>
        <v>B</v>
      </c>
      <c r="E140" s="21">
        <f>VLOOKUP(B140,ESG!A:M,$E$2,FALSE)</f>
        <v>50.376157101295902</v>
      </c>
      <c r="F140" s="11" t="b">
        <f t="shared" si="7"/>
        <v>1</v>
      </c>
      <c r="G140" s="23" t="str">
        <f t="shared" si="8"/>
        <v>B</v>
      </c>
      <c r="H140" s="11">
        <f>VLOOKUP(B140,NI!C:P,11,FALSE)</f>
        <v>600600</v>
      </c>
      <c r="I140" s="11">
        <f>VLOOKUP(B140,EBITDA!B:O,11,FALSE)</f>
        <v>1108100</v>
      </c>
      <c r="J140" s="11">
        <f>VLOOKUP(B140,EQIT!B:O,11,FALSE)</f>
        <v>4663800</v>
      </c>
      <c r="K140" s="11">
        <f>VLOOKUP(B140,DEBT!B:O,11,FALSE)</f>
        <v>3004100</v>
      </c>
      <c r="L140" s="11">
        <f>VLOOKUP(B140,REV!B:O,11,FALSE)</f>
        <v>7039000</v>
      </c>
      <c r="M140" s="11">
        <f>VLOOKUP(B140,RoA!B:O,11,FALSE)</f>
        <v>2.36</v>
      </c>
      <c r="N140" s="11">
        <f>VLOOKUP(B140,RoE!B:O,11,FALSE)</f>
        <v>3.99</v>
      </c>
      <c r="O140" s="11">
        <f>VLOOKUP(B140,ASSET!B:P,11,FALSE)</f>
        <v>10567300</v>
      </c>
      <c r="P140" s="11">
        <f>VLOOKUP(B140,MCAP!B:P,11,FALSE)</f>
        <v>12121650</v>
      </c>
      <c r="Q140" s="11">
        <f>VLOOKUP(B140,MB!B:O,11,FALSE)</f>
        <v>2.8</v>
      </c>
    </row>
    <row r="141" spans="1:17" x14ac:dyDescent="0.3">
      <c r="A141" s="20" t="s">
        <v>255</v>
      </c>
      <c r="B141" s="20">
        <v>912157</v>
      </c>
      <c r="C141" s="21">
        <f>VLOOKUP(B141,'[2]ESGC PORTFOLIO'!B:M,$C$2,FALSE)</f>
        <v>70.853291495901601</v>
      </c>
      <c r="D141" s="21" t="str">
        <f t="shared" si="6"/>
        <v>B</v>
      </c>
      <c r="E141" s="21">
        <f>VLOOKUP(B141,ESG!A:M,$E$2,FALSE)</f>
        <v>70.853291495901601</v>
      </c>
      <c r="F141" s="11" t="b">
        <f t="shared" si="7"/>
        <v>1</v>
      </c>
      <c r="G141" s="23" t="str">
        <f t="shared" si="8"/>
        <v>B</v>
      </c>
      <c r="H141" s="11">
        <f>VLOOKUP(B141,NI!C:P,11,FALSE)</f>
        <v>157778</v>
      </c>
      <c r="I141" s="11">
        <f>VLOOKUP(B141,EBITDA!B:O,11,FALSE)</f>
        <v>324007</v>
      </c>
      <c r="J141" s="11">
        <f>VLOOKUP(B141,EQIT!B:O,11,FALSE)</f>
        <v>2042102</v>
      </c>
      <c r="K141" s="11">
        <f>VLOOKUP(B141,DEBT!B:O,11,FALSE)</f>
        <v>1052967</v>
      </c>
      <c r="L141" s="11">
        <f>VLOOKUP(B141,REV!B:O,11,FALSE)</f>
        <v>2237219</v>
      </c>
      <c r="M141" s="11">
        <f>VLOOKUP(B141,RoA!B:O,11,FALSE)</f>
        <v>4.49</v>
      </c>
      <c r="N141" s="11">
        <f>VLOOKUP(B141,RoE!B:O,11,FALSE)</f>
        <v>7.82</v>
      </c>
      <c r="O141" s="11">
        <f>VLOOKUP(B141,ASSET!B:P,11,FALSE)</f>
        <v>4134075</v>
      </c>
      <c r="P141" s="11">
        <f>VLOOKUP(B141,MCAP!B:P,11,FALSE)</f>
        <v>4918794</v>
      </c>
      <c r="Q141" s="11">
        <f>VLOOKUP(B141,MB!B:O,11,FALSE)</f>
        <v>2.44</v>
      </c>
    </row>
    <row r="142" spans="1:17" x14ac:dyDescent="0.3">
      <c r="A142" s="20" t="s">
        <v>257</v>
      </c>
      <c r="B142" s="20">
        <v>902607</v>
      </c>
      <c r="C142" s="21">
        <f>VLOOKUP(B142,'[2]ESGC PORTFOLIO'!B:M,$C$2,FALSE)</f>
        <v>69.305059523809504</v>
      </c>
      <c r="D142" s="21" t="str">
        <f t="shared" si="6"/>
        <v>B</v>
      </c>
      <c r="E142" s="21">
        <f>VLOOKUP(B142,ESG!A:M,$E$2,FALSE)</f>
        <v>69.305059523809504</v>
      </c>
      <c r="F142" s="11" t="b">
        <f t="shared" si="7"/>
        <v>1</v>
      </c>
      <c r="G142" s="23" t="str">
        <f t="shared" si="8"/>
        <v>B</v>
      </c>
      <c r="H142" s="11">
        <f>VLOOKUP(B142,NI!C:P,11,FALSE)</f>
        <v>397595</v>
      </c>
      <c r="I142" s="11">
        <f>VLOOKUP(B142,EBITDA!B:O,11,FALSE)</f>
        <v>1295591</v>
      </c>
      <c r="J142" s="11">
        <f>VLOOKUP(B142,EQIT!B:O,11,FALSE)</f>
        <v>4367493</v>
      </c>
      <c r="K142" s="11">
        <f>VLOOKUP(B142,DEBT!B:O,11,FALSE)</f>
        <v>3562185</v>
      </c>
      <c r="L142" s="11">
        <f>VLOOKUP(B142,REV!B:O,11,FALSE)</f>
        <v>3491308</v>
      </c>
      <c r="M142" s="11">
        <f>VLOOKUP(B142,RoA!B:O,11,FALSE)</f>
        <v>3.58</v>
      </c>
      <c r="N142" s="11">
        <f>VLOOKUP(B142,RoE!B:O,11,FALSE)</f>
        <v>9.2899999999999991</v>
      </c>
      <c r="O142" s="11">
        <f>VLOOKUP(B142,ASSET!B:P,11,FALSE)</f>
        <v>14313532</v>
      </c>
      <c r="P142" s="11">
        <f>VLOOKUP(B142,MCAP!B:P,11,FALSE)</f>
        <v>7553130</v>
      </c>
      <c r="Q142" s="11">
        <f>VLOOKUP(B142,MB!B:O,11,FALSE)</f>
        <v>1.43</v>
      </c>
    </row>
    <row r="143" spans="1:17" x14ac:dyDescent="0.3">
      <c r="A143" s="20" t="s">
        <v>262</v>
      </c>
      <c r="B143" s="20" t="s">
        <v>369</v>
      </c>
      <c r="C143" s="21">
        <f>VLOOKUP(B143,'[2]ESGC PORTFOLIO'!B:M,$C$2,FALSE)</f>
        <v>70.337785778945403</v>
      </c>
      <c r="D143" s="21" t="str">
        <f t="shared" si="6"/>
        <v>B</v>
      </c>
      <c r="E143" s="21">
        <f>VLOOKUP(B143,ESG!A:M,$E$2,FALSE)</f>
        <v>70.337785778945403</v>
      </c>
      <c r="F143" s="11" t="b">
        <f t="shared" si="7"/>
        <v>1</v>
      </c>
      <c r="G143" s="23" t="str">
        <f t="shared" si="8"/>
        <v>B</v>
      </c>
      <c r="H143" s="11">
        <f>VLOOKUP(B143,NI!C:P,11,FALSE)</f>
        <v>1111100</v>
      </c>
      <c r="I143" s="11">
        <f>VLOOKUP(B143,EBITDA!B:O,11,FALSE)</f>
        <v>1799900</v>
      </c>
      <c r="J143" s="11">
        <f>VLOOKUP(B143,EQIT!B:O,11,FALSE)</f>
        <v>10183900</v>
      </c>
      <c r="K143" s="11">
        <f>VLOOKUP(B143,DEBT!B:O,11,FALSE)</f>
        <v>2559200</v>
      </c>
      <c r="L143" s="11">
        <f>VLOOKUP(B143,REV!B:O,11,FALSE)</f>
        <v>10555600</v>
      </c>
      <c r="M143" s="11">
        <f>VLOOKUP(B143,RoA!B:O,11,FALSE)</f>
        <v>0.57999999999999996</v>
      </c>
      <c r="N143" s="11">
        <f>VLOOKUP(B143,RoE!B:O,11,FALSE)</f>
        <v>11.33</v>
      </c>
      <c r="O143" s="11">
        <f>VLOOKUP(B143,ASSET!B:P,11,FALSE)</f>
        <v>219087000</v>
      </c>
      <c r="P143" s="11">
        <f>VLOOKUP(B143,MCAP!B:P,11,FALSE)</f>
        <v>15265166</v>
      </c>
      <c r="Q143" s="11">
        <f>VLOOKUP(B143,MB!B:O,11,FALSE)</f>
        <v>1.57</v>
      </c>
    </row>
    <row r="144" spans="1:17" x14ac:dyDescent="0.3">
      <c r="A144" s="20" t="s">
        <v>264</v>
      </c>
      <c r="B144" s="20">
        <v>936324</v>
      </c>
      <c r="C144" s="21">
        <f>VLOOKUP(B144,'[2]ESGC PORTFOLIO'!B:M,$C$2,FALSE)</f>
        <v>69.511119770219693</v>
      </c>
      <c r="D144" s="21" t="str">
        <f t="shared" si="6"/>
        <v>B</v>
      </c>
      <c r="E144" s="21">
        <f>VLOOKUP(B144,ESG!A:M,$E$2,FALSE)</f>
        <v>69.511119770219693</v>
      </c>
      <c r="F144" s="11" t="b">
        <f t="shared" si="7"/>
        <v>1</v>
      </c>
      <c r="G144" s="23" t="str">
        <f t="shared" si="8"/>
        <v>B</v>
      </c>
      <c r="H144" s="11">
        <f>VLOOKUP(B144,NI!C:P,11,FALSE)</f>
        <v>1281000</v>
      </c>
      <c r="I144" s="11">
        <f>VLOOKUP(B144,EBITDA!B:O,11,FALSE)</f>
        <v>2121400</v>
      </c>
      <c r="J144" s="11">
        <f>VLOOKUP(B144,EQIT!B:O,11,FALSE)</f>
        <v>5906700</v>
      </c>
      <c r="K144" s="11">
        <f>VLOOKUP(B144,DEBT!B:O,11,FALSE)</f>
        <v>2164700</v>
      </c>
      <c r="L144" s="11">
        <f>VLOOKUP(B144,REV!B:O,11,FALSE)</f>
        <v>19377300</v>
      </c>
      <c r="M144" s="11">
        <f>VLOOKUP(B144,RoA!B:O,11,FALSE)</f>
        <v>5.41</v>
      </c>
      <c r="N144" s="11">
        <f>VLOOKUP(B144,RoE!B:O,11,FALSE)</f>
        <v>22.98</v>
      </c>
      <c r="O144" s="11">
        <f>VLOOKUP(B144,ASSET!B:P,11,FALSE)</f>
        <v>25787600</v>
      </c>
      <c r="P144" s="11">
        <f>VLOOKUP(B144,MCAP!B:P,11,FALSE)</f>
        <v>15864722</v>
      </c>
      <c r="Q144" s="11">
        <f>VLOOKUP(B144,MB!B:O,11,FALSE)</f>
        <v>2.54</v>
      </c>
    </row>
    <row r="145" spans="1:17" x14ac:dyDescent="0.3">
      <c r="A145" s="20" t="s">
        <v>265</v>
      </c>
      <c r="B145" s="20">
        <v>670129</v>
      </c>
      <c r="C145" s="21">
        <f>VLOOKUP(B145,'[2]ESGC PORTFOLIO'!B:M,$C$2,FALSE)</f>
        <v>74.853832900066493</v>
      </c>
      <c r="D145" s="21" t="str">
        <f t="shared" si="6"/>
        <v>B</v>
      </c>
      <c r="E145" s="21">
        <f>VLOOKUP(B145,ESG!A:M,$E$2,FALSE)</f>
        <v>74.853832900066493</v>
      </c>
      <c r="F145" s="11" t="b">
        <f t="shared" si="7"/>
        <v>1</v>
      </c>
      <c r="G145" s="23" t="str">
        <f t="shared" si="8"/>
        <v>B</v>
      </c>
      <c r="H145" s="11">
        <f>VLOOKUP(B145,NI!C:P,11,FALSE)</f>
        <v>622235</v>
      </c>
      <c r="I145" s="11">
        <f>VLOOKUP(B145,EBITDA!B:O,11,FALSE)</f>
        <v>1530686</v>
      </c>
      <c r="J145" s="11">
        <f>VLOOKUP(B145,EQIT!B:O,11,FALSE)</f>
        <v>13897274</v>
      </c>
      <c r="K145" s="11">
        <f>VLOOKUP(B145,DEBT!B:O,11,FALSE)</f>
        <v>9380199</v>
      </c>
      <c r="L145" s="11">
        <f>VLOOKUP(B145,REV!B:O,11,FALSE)</f>
        <v>2486577</v>
      </c>
      <c r="M145" s="11">
        <f>VLOOKUP(B145,RoA!B:O,11,FALSE)</f>
        <v>3.32</v>
      </c>
      <c r="N145" s="11">
        <f>VLOOKUP(B145,RoE!B:O,11,FALSE)</f>
        <v>4.5199999999999996</v>
      </c>
      <c r="O145" s="11">
        <f>VLOOKUP(B145,ASSET!B:P,11,FALSE)</f>
        <v>25818223</v>
      </c>
      <c r="P145" s="11">
        <f>VLOOKUP(B145,MCAP!B:P,11,FALSE)</f>
        <v>21923699</v>
      </c>
      <c r="Q145" s="11">
        <f>VLOOKUP(B145,MB!B:O,11,FALSE)</f>
        <v>1.39</v>
      </c>
    </row>
    <row r="146" spans="1:17" x14ac:dyDescent="0.3">
      <c r="A146" s="20" t="s">
        <v>269</v>
      </c>
      <c r="B146" s="20">
        <v>912518</v>
      </c>
      <c r="C146" s="21">
        <f>VLOOKUP(B146,'[2]ESGC PORTFOLIO'!B:M,$C$2,FALSE)</f>
        <v>55.514342705167103</v>
      </c>
      <c r="D146" s="21" t="str">
        <f t="shared" si="6"/>
        <v>B</v>
      </c>
      <c r="E146" s="21">
        <f>VLOOKUP(B146,ESG!A:M,$E$2,FALSE)</f>
        <v>55.514342705167103</v>
      </c>
      <c r="F146" s="11" t="b">
        <f t="shared" si="7"/>
        <v>1</v>
      </c>
      <c r="G146" s="23" t="str">
        <f t="shared" si="8"/>
        <v>B</v>
      </c>
      <c r="H146" s="11">
        <f>VLOOKUP(B146,NI!C:P,11,FALSE)</f>
        <v>471087</v>
      </c>
      <c r="I146" s="11">
        <f>VLOOKUP(B146,EBITDA!B:O,11,FALSE)</f>
        <v>722063</v>
      </c>
      <c r="J146" s="11">
        <f>VLOOKUP(B146,EQIT!B:O,11,FALSE)</f>
        <v>4804954</v>
      </c>
      <c r="K146" s="11">
        <f>VLOOKUP(B146,DEBT!B:O,11,FALSE)</f>
        <v>1958802</v>
      </c>
      <c r="L146" s="11">
        <f>VLOOKUP(B146,REV!B:O,11,FALSE)</f>
        <v>5822363</v>
      </c>
      <c r="M146" s="11">
        <f>VLOOKUP(B146,RoA!B:O,11,FALSE)</f>
        <v>6.99</v>
      </c>
      <c r="N146" s="11">
        <f>VLOOKUP(B146,RoE!B:O,11,FALSE)</f>
        <v>9.9700000000000006</v>
      </c>
      <c r="O146" s="11">
        <f>VLOOKUP(B146,ASSET!B:P,11,FALSE)</f>
        <v>6848742</v>
      </c>
      <c r="P146" s="11">
        <f>VLOOKUP(B146,MCAP!B:P,11,FALSE)</f>
        <v>7928580</v>
      </c>
      <c r="Q146" s="11">
        <f>VLOOKUP(B146,MB!B:O,11,FALSE)</f>
        <v>1.47</v>
      </c>
    </row>
    <row r="147" spans="1:17" x14ac:dyDescent="0.3">
      <c r="A147" s="20" t="s">
        <v>273</v>
      </c>
      <c r="B147" s="20">
        <v>912633</v>
      </c>
      <c r="C147" s="21">
        <f>VLOOKUP(B147,'[2]ESGC PORTFOLIO'!B:M,$C$2,FALSE)</f>
        <v>53.907548125633198</v>
      </c>
      <c r="D147" s="21" t="str">
        <f t="shared" si="6"/>
        <v>B</v>
      </c>
      <c r="E147" s="21">
        <f>VLOOKUP(B147,ESG!A:M,$E$2,FALSE)</f>
        <v>74.481762917933096</v>
      </c>
      <c r="F147" s="11" t="b">
        <f t="shared" si="7"/>
        <v>0</v>
      </c>
      <c r="G147" s="23" t="str">
        <f t="shared" si="8"/>
        <v>B</v>
      </c>
      <c r="H147" s="11">
        <f>VLOOKUP(B147,NI!C:P,11,FALSE)</f>
        <v>2244000</v>
      </c>
      <c r="I147" s="11">
        <f>VLOOKUP(B147,EBITDA!B:O,11,FALSE)</f>
        <v>3635000</v>
      </c>
      <c r="J147" s="11">
        <f>VLOOKUP(B147,EQIT!B:O,11,FALSE)</f>
        <v>9525000</v>
      </c>
      <c r="K147" s="11">
        <f>VLOOKUP(B147,DEBT!B:O,11,FALSE)</f>
        <v>5330000</v>
      </c>
      <c r="L147" s="11">
        <f>VLOOKUP(B147,REV!B:O,11,FALSE)</f>
        <v>22826000</v>
      </c>
      <c r="M147" s="11">
        <f>VLOOKUP(B147,RoA!B:O,11,FALSE)</f>
        <v>9.06</v>
      </c>
      <c r="N147" s="11">
        <f>VLOOKUP(B147,RoE!B:O,11,FALSE)</f>
        <v>21.83</v>
      </c>
      <c r="O147" s="11">
        <f>VLOOKUP(B147,ASSET!B:P,11,FALSE)</f>
        <v>26669000</v>
      </c>
      <c r="P147" s="11">
        <f>VLOOKUP(B147,MCAP!B:P,11,FALSE)</f>
        <v>33208190</v>
      </c>
      <c r="Q147" s="11">
        <f>VLOOKUP(B147,MB!B:O,11,FALSE)</f>
        <v>3.37</v>
      </c>
    </row>
    <row r="148" spans="1:17" x14ac:dyDescent="0.3">
      <c r="A148" s="20" t="s">
        <v>274</v>
      </c>
      <c r="B148" s="20">
        <v>312451</v>
      </c>
      <c r="C148" s="21">
        <f>VLOOKUP(B148,'[2]ESGC PORTFOLIO'!B:M,$C$2,FALSE)</f>
        <v>56.402341807128998</v>
      </c>
      <c r="D148" s="21" t="str">
        <f t="shared" si="6"/>
        <v>B</v>
      </c>
      <c r="E148" s="21">
        <f>VLOOKUP(B148,ESG!A:M,$E$2,FALSE)</f>
        <v>56.402341807128998</v>
      </c>
      <c r="F148" s="11" t="b">
        <f t="shared" si="7"/>
        <v>1</v>
      </c>
      <c r="G148" s="23" t="str">
        <f t="shared" si="8"/>
        <v>B</v>
      </c>
      <c r="H148" s="11">
        <f>VLOOKUP(B148,NI!C:P,11,FALSE)</f>
        <v>165875</v>
      </c>
      <c r="I148" s="11">
        <f>VLOOKUP(B148,EBITDA!B:O,11,FALSE)</f>
        <v>350822</v>
      </c>
      <c r="J148" s="11">
        <f>VLOOKUP(B148,EQIT!B:O,11,FALSE)</f>
        <v>1581592</v>
      </c>
      <c r="K148" s="11">
        <f>VLOOKUP(B148,DEBT!B:O,11,FALSE)</f>
        <v>2021357</v>
      </c>
      <c r="L148" s="11">
        <f>VLOOKUP(B148,REV!B:O,11,FALSE)</f>
        <v>537898</v>
      </c>
      <c r="M148" s="11">
        <f>VLOOKUP(B148,RoA!B:O,11,FALSE)</f>
        <v>6.24</v>
      </c>
      <c r="N148" s="11">
        <f>VLOOKUP(B148,RoE!B:O,11,FALSE)</f>
        <v>10.7</v>
      </c>
      <c r="O148" s="11">
        <f>VLOOKUP(B148,ASSET!B:P,11,FALSE)</f>
        <v>4197170</v>
      </c>
      <c r="P148" s="11">
        <f>VLOOKUP(B148,MCAP!B:P,11,FALSE)</f>
        <v>5975090</v>
      </c>
      <c r="Q148" s="11">
        <f>VLOOKUP(B148,MB!B:O,11,FALSE)</f>
        <v>3.21</v>
      </c>
    </row>
    <row r="149" spans="1:17" x14ac:dyDescent="0.3">
      <c r="A149" s="20" t="s">
        <v>278</v>
      </c>
      <c r="B149" s="20">
        <v>902233</v>
      </c>
      <c r="C149" s="21">
        <f>VLOOKUP(B149,'[2]ESGC PORTFOLIO'!B:M,$C$2,FALSE)</f>
        <v>67.494232815546795</v>
      </c>
      <c r="D149" s="21" t="str">
        <f t="shared" si="6"/>
        <v>B</v>
      </c>
      <c r="E149" s="21">
        <f>VLOOKUP(B149,ESG!A:M,$E$2,FALSE)</f>
        <v>67.494232815546795</v>
      </c>
      <c r="F149" s="11" t="b">
        <f t="shared" si="7"/>
        <v>1</v>
      </c>
      <c r="G149" s="23" t="str">
        <f t="shared" si="8"/>
        <v>B</v>
      </c>
      <c r="H149" s="11">
        <f>VLOOKUP(B149,NI!C:P,11,FALSE)</f>
        <v>825700</v>
      </c>
      <c r="I149" s="11">
        <f>VLOOKUP(B149,EBITDA!B:O,11,FALSE)</f>
        <v>1346000</v>
      </c>
      <c r="J149" s="11">
        <f>VLOOKUP(B149,EQIT!B:O,11,FALSE)</f>
        <v>2658100</v>
      </c>
      <c r="K149" s="11">
        <f>VLOOKUP(B149,DEBT!B:O,11,FALSE)</f>
        <v>1287500</v>
      </c>
      <c r="L149" s="11">
        <f>VLOOKUP(B149,REV!B:O,11,FALSE)</f>
        <v>6623500</v>
      </c>
      <c r="M149" s="11">
        <f>VLOOKUP(B149,RoA!B:O,11,FALSE)</f>
        <v>14.75</v>
      </c>
      <c r="N149" s="11">
        <f>VLOOKUP(B149,RoE!B:O,11,FALSE)</f>
        <v>31.49</v>
      </c>
      <c r="O149" s="11">
        <f>VLOOKUP(B149,ASSET!B:P,11,FALSE)</f>
        <v>6023800</v>
      </c>
      <c r="P149" s="11">
        <f>VLOOKUP(B149,MCAP!B:P,11,FALSE)</f>
        <v>15201040</v>
      </c>
      <c r="Q149" s="11">
        <f>VLOOKUP(B149,MB!B:O,11,FALSE)</f>
        <v>6.08</v>
      </c>
    </row>
    <row r="150" spans="1:17" x14ac:dyDescent="0.3">
      <c r="A150" s="20" t="s">
        <v>281</v>
      </c>
      <c r="B150" s="20">
        <v>322549</v>
      </c>
      <c r="C150" s="21">
        <f>VLOOKUP(B150,'[2]ESGC PORTFOLIO'!B:M,$C$2,FALSE)</f>
        <v>55.821428571428498</v>
      </c>
      <c r="D150" s="21" t="str">
        <f t="shared" si="6"/>
        <v>B</v>
      </c>
      <c r="E150" s="21">
        <f>VLOOKUP(B150,ESG!A:M,$E$2,FALSE)</f>
        <v>55.821428571428498</v>
      </c>
      <c r="F150" s="11" t="b">
        <f t="shared" si="7"/>
        <v>1</v>
      </c>
      <c r="G150" s="23" t="str">
        <f t="shared" si="8"/>
        <v>B</v>
      </c>
      <c r="H150" s="11">
        <f>VLOOKUP(B150,NI!C:P,11,FALSE)</f>
        <v>764146</v>
      </c>
      <c r="I150" s="11">
        <f>VLOOKUP(B150,EBITDA!B:O,11,FALSE)</f>
        <v>1824510</v>
      </c>
      <c r="J150" s="11">
        <f>VLOOKUP(B150,EQIT!B:O,11,FALSE)</f>
        <v>8284359</v>
      </c>
      <c r="K150" s="11">
        <f>VLOOKUP(B150,DEBT!B:O,11,FALSE)</f>
        <v>8319166</v>
      </c>
      <c r="L150" s="11">
        <f>VLOOKUP(B150,REV!B:O,11,FALSE)</f>
        <v>8073855</v>
      </c>
      <c r="M150" s="11">
        <f>VLOOKUP(B150,RoA!B:O,11,FALSE)</f>
        <v>4.66</v>
      </c>
      <c r="N150" s="11">
        <f>VLOOKUP(B150,RoE!B:O,11,FALSE)</f>
        <v>8.94</v>
      </c>
      <c r="O150" s="11">
        <f>VLOOKUP(B150,ASSET!B:P,11,FALSE)</f>
        <v>20713190</v>
      </c>
      <c r="P150" s="11">
        <f>VLOOKUP(B150,MCAP!B:P,11,FALSE)</f>
        <v>18076679</v>
      </c>
      <c r="Q150" s="11">
        <f>VLOOKUP(B150,MB!B:O,11,FALSE)</f>
        <v>1.83</v>
      </c>
    </row>
    <row r="151" spans="1:17" x14ac:dyDescent="0.3">
      <c r="A151" s="20" t="s">
        <v>284</v>
      </c>
      <c r="B151" s="20" t="s">
        <v>371</v>
      </c>
      <c r="C151" s="21">
        <f>VLOOKUP(B151,'[2]ESGC PORTFOLIO'!B:M,$C$2,FALSE)</f>
        <v>65.132007007007005</v>
      </c>
      <c r="D151" s="21" t="str">
        <f t="shared" si="6"/>
        <v>B</v>
      </c>
      <c r="E151" s="21">
        <f>VLOOKUP(B151,ESG!A:M,$E$2,FALSE)</f>
        <v>65.132007007007005</v>
      </c>
      <c r="F151" s="11" t="b">
        <f t="shared" si="7"/>
        <v>1</v>
      </c>
      <c r="G151" s="23" t="str">
        <f t="shared" si="8"/>
        <v>B</v>
      </c>
      <c r="H151" s="11">
        <f>VLOOKUP(B151,NI!C:P,11,FALSE)</f>
        <v>1570000</v>
      </c>
      <c r="I151" s="11">
        <f>VLOOKUP(B151,EBITDA!B:O,11,FALSE)</f>
        <v>2630000</v>
      </c>
      <c r="J151" s="11">
        <f>VLOOKUP(B151,EQIT!B:O,11,FALSE)</f>
        <v>2832000</v>
      </c>
      <c r="K151" s="11">
        <f>VLOOKUP(B151,DEBT!B:O,11,FALSE)</f>
        <v>3920000</v>
      </c>
      <c r="L151" s="11">
        <f>VLOOKUP(B151,REV!B:O,11,FALSE)</f>
        <v>13724000</v>
      </c>
      <c r="M151" s="11">
        <f>VLOOKUP(B151,RoA!B:O,11,FALSE)</f>
        <v>19.09</v>
      </c>
      <c r="N151" s="11">
        <f>VLOOKUP(B151,RoE!B:O,11,FALSE)</f>
        <v>49.63</v>
      </c>
      <c r="O151" s="11">
        <f>VLOOKUP(B151,ASSET!B:P,11,FALSE)</f>
        <v>8993000</v>
      </c>
      <c r="P151" s="11">
        <f>VLOOKUP(B151,MCAP!B:P,11,FALSE)</f>
        <v>21714865</v>
      </c>
      <c r="Q151" s="11">
        <f>VLOOKUP(B151,MB!B:O,11,FALSE)</f>
        <v>6.3</v>
      </c>
    </row>
    <row r="152" spans="1:17" x14ac:dyDescent="0.3">
      <c r="A152" s="20" t="s">
        <v>289</v>
      </c>
      <c r="B152" s="20">
        <v>895784</v>
      </c>
      <c r="C152" s="21">
        <f>VLOOKUP(B152,'[2]ESGC PORTFOLIO'!B:M,$C$2,FALSE)</f>
        <v>62.8526439352719</v>
      </c>
      <c r="D152" s="21" t="str">
        <f t="shared" si="6"/>
        <v>B</v>
      </c>
      <c r="E152" s="21">
        <f>VLOOKUP(B152,ESG!A:M,$E$2,FALSE)</f>
        <v>62.8526439352719</v>
      </c>
      <c r="F152" s="11" t="b">
        <f t="shared" si="7"/>
        <v>1</v>
      </c>
      <c r="G152" s="23" t="str">
        <f t="shared" si="8"/>
        <v>B</v>
      </c>
      <c r="H152" s="11">
        <f>VLOOKUP(B152,NI!C:P,11,FALSE)</f>
        <v>340045</v>
      </c>
      <c r="I152" s="11">
        <f>VLOOKUP(B152,EBITDA!B:O,11,FALSE)</f>
        <v>933469</v>
      </c>
      <c r="J152" s="11">
        <f>VLOOKUP(B152,EQIT!B:O,11,FALSE)</f>
        <v>6707374</v>
      </c>
      <c r="K152" s="11">
        <f>VLOOKUP(B152,DEBT!B:O,11,FALSE)</f>
        <v>8199609</v>
      </c>
      <c r="L152" s="11">
        <f>VLOOKUP(B152,REV!B:O,11,FALSE)</f>
        <v>1519978</v>
      </c>
      <c r="M152" s="11">
        <f>VLOOKUP(B152,RoA!B:O,11,FALSE)</f>
        <v>4.55</v>
      </c>
      <c r="N152" s="11">
        <f>VLOOKUP(B152,RoE!B:O,11,FALSE)</f>
        <v>7.73</v>
      </c>
      <c r="O152" s="11">
        <f>VLOOKUP(B152,ASSET!B:P,11,FALSE)</f>
        <v>17096587</v>
      </c>
      <c r="P152" s="11">
        <f>VLOOKUP(B152,MCAP!B:P,11,FALSE)</f>
        <v>11583622</v>
      </c>
      <c r="Q152" s="11">
        <f>VLOOKUP(B152,MB!B:O,11,FALSE)</f>
        <v>1.5</v>
      </c>
    </row>
    <row r="153" spans="1:17" x14ac:dyDescent="0.3">
      <c r="A153" s="20" t="s">
        <v>290</v>
      </c>
      <c r="B153" s="20">
        <v>906400</v>
      </c>
      <c r="C153" s="21">
        <f>VLOOKUP(B153,'[2]ESGC PORTFOLIO'!B:M,$C$2,FALSE)</f>
        <v>54.259478751406398</v>
      </c>
      <c r="D153" s="21" t="str">
        <f t="shared" si="6"/>
        <v>B</v>
      </c>
      <c r="E153" s="21">
        <f>VLOOKUP(B153,ESG!A:M,$E$2,FALSE)</f>
        <v>54.259478751406398</v>
      </c>
      <c r="F153" s="11" t="b">
        <f t="shared" si="7"/>
        <v>1</v>
      </c>
      <c r="G153" s="23" t="str">
        <f t="shared" si="8"/>
        <v>B</v>
      </c>
      <c r="H153" s="11">
        <f>VLOOKUP(B153,NI!C:P,11,FALSE)</f>
        <v>421900</v>
      </c>
      <c r="I153" s="11">
        <f>VLOOKUP(B153,EBITDA!B:O,11,FALSE)</f>
        <v>763300</v>
      </c>
      <c r="J153" s="11">
        <f>VLOOKUP(B153,EQIT!B:O,11,FALSE)</f>
        <v>2207800</v>
      </c>
      <c r="K153" s="11">
        <f>VLOOKUP(B153,DEBT!B:O,11,FALSE)</f>
        <v>919300</v>
      </c>
      <c r="L153" s="11">
        <f>VLOOKUP(B153,REV!B:O,11,FALSE)</f>
        <v>3492600</v>
      </c>
      <c r="M153" s="11">
        <f>VLOOKUP(B153,RoA!B:O,11,FALSE)</f>
        <v>11.03</v>
      </c>
      <c r="N153" s="11">
        <f>VLOOKUP(B153,RoE!B:O,11,FALSE)</f>
        <v>19.53</v>
      </c>
      <c r="O153" s="11">
        <f>VLOOKUP(B153,ASSET!B:P,11,FALSE)</f>
        <v>4216900</v>
      </c>
      <c r="P153" s="11">
        <f>VLOOKUP(B153,MCAP!B:P,11,FALSE)</f>
        <v>7946433</v>
      </c>
      <c r="Q153" s="11">
        <f>VLOOKUP(B153,MB!B:O,11,FALSE)</f>
        <v>3.26</v>
      </c>
    </row>
    <row r="154" spans="1:17" x14ac:dyDescent="0.3">
      <c r="A154" s="20" t="s">
        <v>301</v>
      </c>
      <c r="B154" s="20">
        <v>729104</v>
      </c>
      <c r="C154" s="21">
        <f>VLOOKUP(B154,'[2]ESGC PORTFOLIO'!B:M,$C$2,FALSE)</f>
        <v>63.110209361037697</v>
      </c>
      <c r="D154" s="21" t="str">
        <f t="shared" si="6"/>
        <v>B</v>
      </c>
      <c r="E154" s="21">
        <f>VLOOKUP(B154,ESG!A:M,$E$2,FALSE)</f>
        <v>63.110209361037697</v>
      </c>
      <c r="F154" s="11" t="b">
        <f t="shared" si="7"/>
        <v>1</v>
      </c>
      <c r="G154" s="23" t="str">
        <f t="shared" si="8"/>
        <v>B</v>
      </c>
      <c r="H154" s="11">
        <f>VLOOKUP(B154,NI!C:P,11,FALSE)</f>
        <v>1215400</v>
      </c>
      <c r="I154" s="11" t="str">
        <f>VLOOKUP(B154,EBITDA!B:O,11,FALSE)</f>
        <v>NA</v>
      </c>
      <c r="J154" s="11">
        <f>VLOOKUP(B154,EQIT!B:O,11,FALSE)</f>
        <v>5395200</v>
      </c>
      <c r="K154" s="11">
        <f>VLOOKUP(B154,DEBT!B:O,11,FALSE)</f>
        <v>0</v>
      </c>
      <c r="L154" s="11">
        <f>VLOOKUP(B154,REV!B:O,11,FALSE)</f>
        <v>4053200</v>
      </c>
      <c r="M154" s="11">
        <f>VLOOKUP(B154,RoA!B:O,11,FALSE)</f>
        <v>22.84</v>
      </c>
      <c r="N154" s="11">
        <f>VLOOKUP(B154,RoE!B:O,11,FALSE)</f>
        <v>23.8</v>
      </c>
      <c r="O154" s="11">
        <f>VLOOKUP(B154,ASSET!B:P,11,FALSE)</f>
        <v>5608400</v>
      </c>
      <c r="P154" s="11">
        <f>VLOOKUP(B154,MCAP!B:P,11,FALSE)</f>
        <v>22418905</v>
      </c>
      <c r="Q154" s="11">
        <f>VLOOKUP(B154,MB!B:O,11,FALSE)</f>
        <v>3.9</v>
      </c>
    </row>
    <row r="155" spans="1:17" x14ac:dyDescent="0.3">
      <c r="A155" s="20" t="s">
        <v>302</v>
      </c>
      <c r="B155" s="20">
        <v>266220</v>
      </c>
      <c r="C155" s="21">
        <f>VLOOKUP(B155,'[2]ESGC PORTFOLIO'!B:M,$C$2,FALSE)</f>
        <v>53.537988067194803</v>
      </c>
      <c r="D155" s="21" t="str">
        <f t="shared" si="6"/>
        <v>B</v>
      </c>
      <c r="E155" s="21">
        <f>VLOOKUP(B155,ESG!A:M,$E$2,FALSE)</f>
        <v>53.537988067194803</v>
      </c>
      <c r="F155" s="11" t="b">
        <f t="shared" si="7"/>
        <v>1</v>
      </c>
      <c r="G155" s="23" t="str">
        <f t="shared" si="8"/>
        <v>B</v>
      </c>
      <c r="H155" s="11">
        <f>VLOOKUP(B155,NI!C:P,11,FALSE)</f>
        <v>781336</v>
      </c>
      <c r="I155" s="11" t="str">
        <f>VLOOKUP(B155,EBITDA!B:O,11,FALSE)</f>
        <v>NA</v>
      </c>
      <c r="J155" s="11">
        <f>VLOOKUP(B155,EQIT!B:O,11,FALSE)</f>
        <v>2420653</v>
      </c>
      <c r="K155" s="11">
        <f>VLOOKUP(B155,DEBT!B:O,11,FALSE)</f>
        <v>140485</v>
      </c>
      <c r="L155" s="11">
        <f>VLOOKUP(B155,REV!B:O,11,FALSE)</f>
        <v>4806226</v>
      </c>
      <c r="M155" s="11">
        <f>VLOOKUP(B155,RoA!B:O,11,FALSE)</f>
        <v>22.33</v>
      </c>
      <c r="N155" s="11">
        <f>VLOOKUP(B155,RoE!B:O,11,FALSE)</f>
        <v>32.35</v>
      </c>
      <c r="O155" s="11">
        <f>VLOOKUP(B155,ASSET!B:P,11,FALSE)</f>
        <v>3551575</v>
      </c>
      <c r="P155" s="11">
        <f>VLOOKUP(B155,MCAP!B:P,11,FALSE)</f>
        <v>10304999</v>
      </c>
      <c r="Q155" s="11">
        <f>VLOOKUP(B155,MB!B:O,11,FALSE)</f>
        <v>4.0999999999999996</v>
      </c>
    </row>
    <row r="156" spans="1:17" x14ac:dyDescent="0.3">
      <c r="A156" s="20" t="s">
        <v>305</v>
      </c>
      <c r="B156" s="20">
        <v>906394</v>
      </c>
      <c r="C156" s="21">
        <f>VLOOKUP(B156,'[2]ESGC PORTFOLIO'!B:M,$C$2,FALSE)</f>
        <v>71.555724417426504</v>
      </c>
      <c r="D156" s="21" t="str">
        <f t="shared" si="6"/>
        <v>B</v>
      </c>
      <c r="E156" s="21">
        <f>VLOOKUP(B156,ESG!A:M,$E$2,FALSE)</f>
        <v>71.555724417426504</v>
      </c>
      <c r="F156" s="11" t="b">
        <f t="shared" si="7"/>
        <v>1</v>
      </c>
      <c r="G156" s="23" t="str">
        <f t="shared" si="8"/>
        <v>B</v>
      </c>
      <c r="H156" s="11">
        <f>VLOOKUP(B156,NI!C:P,11,FALSE)</f>
        <v>1894400</v>
      </c>
      <c r="I156" s="11">
        <f>VLOOKUP(B156,EBITDA!B:O,11,FALSE)</f>
        <v>4251900</v>
      </c>
      <c r="J156" s="11">
        <f>VLOOKUP(B156,EQIT!B:O,11,FALSE)</f>
        <v>20548100</v>
      </c>
      <c r="K156" s="11">
        <f>VLOOKUP(B156,DEBT!B:O,11,FALSE)</f>
        <v>14564000</v>
      </c>
      <c r="L156" s="11">
        <f>VLOOKUP(B156,REV!B:O,11,FALSE)</f>
        <v>16889600</v>
      </c>
      <c r="M156" s="11">
        <f>VLOOKUP(B156,RoA!B:O,11,FALSE)</f>
        <v>5.91</v>
      </c>
      <c r="N156" s="11">
        <f>VLOOKUP(B156,RoE!B:O,11,FALSE)</f>
        <v>10.130000000000001</v>
      </c>
      <c r="O156" s="11">
        <f>VLOOKUP(B156,ASSET!B:P,11,FALSE)</f>
        <v>42852100</v>
      </c>
      <c r="P156" s="11">
        <f>VLOOKUP(B156,MCAP!B:P,11,FALSE)</f>
        <v>50174872</v>
      </c>
      <c r="Q156" s="11">
        <f>VLOOKUP(B156,MB!B:O,11,FALSE)</f>
        <v>2.4</v>
      </c>
    </row>
    <row r="157" spans="1:17" x14ac:dyDescent="0.3">
      <c r="A157" s="20" t="s">
        <v>306</v>
      </c>
      <c r="B157" s="20">
        <v>745110</v>
      </c>
      <c r="C157" s="21">
        <f>VLOOKUP(B157,'[2]ESGC PORTFOLIO'!B:M,$C$2,FALSE)</f>
        <v>63.277521851039999</v>
      </c>
      <c r="D157" s="21" t="str">
        <f t="shared" si="6"/>
        <v>B</v>
      </c>
      <c r="E157" s="21">
        <f>VLOOKUP(B157,ESG!A:M,$E$2,FALSE)</f>
        <v>63.277521851039999</v>
      </c>
      <c r="F157" s="11" t="b">
        <f t="shared" si="7"/>
        <v>1</v>
      </c>
      <c r="G157" s="23" t="str">
        <f t="shared" si="8"/>
        <v>B</v>
      </c>
      <c r="H157" s="11">
        <f>VLOOKUP(B157,NI!C:P,11,FALSE)</f>
        <v>484179</v>
      </c>
      <c r="I157" s="11">
        <f>VLOOKUP(B157,EBITDA!B:O,11,FALSE)</f>
        <v>994598</v>
      </c>
      <c r="J157" s="11">
        <f>VLOOKUP(B157,EQIT!B:O,11,FALSE)</f>
        <v>2835059</v>
      </c>
      <c r="K157" s="11">
        <f>VLOOKUP(B157,DEBT!B:O,11,FALSE)</f>
        <v>1116548</v>
      </c>
      <c r="L157" s="11">
        <f>VLOOKUP(B157,REV!B:O,11,FALSE)</f>
        <v>4249913</v>
      </c>
      <c r="M157" s="11">
        <f>VLOOKUP(B157,RoA!B:O,11,FALSE)</f>
        <v>11.25</v>
      </c>
      <c r="N157" s="11">
        <f>VLOOKUP(B157,RoE!B:O,11,FALSE)</f>
        <v>17.43</v>
      </c>
      <c r="O157" s="11">
        <f>VLOOKUP(B157,ASSET!B:P,11,FALSE)</f>
        <v>4857154</v>
      </c>
      <c r="P157" s="11">
        <f>VLOOKUP(B157,MCAP!B:P,11,FALSE)</f>
        <v>13819776</v>
      </c>
      <c r="Q157" s="11">
        <f>VLOOKUP(B157,MB!B:O,11,FALSE)</f>
        <v>4.54</v>
      </c>
    </row>
    <row r="158" spans="1:17" x14ac:dyDescent="0.3">
      <c r="A158" s="20" t="s">
        <v>308</v>
      </c>
      <c r="B158" s="20">
        <v>944738</v>
      </c>
      <c r="C158" s="21">
        <f>VLOOKUP(B158,'[2]ESGC PORTFOLIO'!B:M,$C$2,FALSE)</f>
        <v>53.257569331542598</v>
      </c>
      <c r="D158" s="21" t="str">
        <f t="shared" si="6"/>
        <v>B</v>
      </c>
      <c r="E158" s="21">
        <f>VLOOKUP(B158,ESG!A:M,$E$2,FALSE)</f>
        <v>53.257569331542598</v>
      </c>
      <c r="F158" s="11" t="b">
        <f t="shared" si="7"/>
        <v>1</v>
      </c>
      <c r="G158" s="23" t="str">
        <f t="shared" si="8"/>
        <v>B</v>
      </c>
      <c r="H158" s="11">
        <f>VLOOKUP(B158,NI!C:P,11,FALSE)</f>
        <v>319564</v>
      </c>
      <c r="I158" s="11">
        <f>VLOOKUP(B158,EBITDA!B:O,11,FALSE)</f>
        <v>681947</v>
      </c>
      <c r="J158" s="11">
        <f>VLOOKUP(B158,EQIT!B:O,11,FALSE)</f>
        <v>1692762</v>
      </c>
      <c r="K158" s="11">
        <f>VLOOKUP(B158,DEBT!B:O,11,FALSE)</f>
        <v>1456017</v>
      </c>
      <c r="L158" s="11">
        <f>VLOOKUP(B158,REV!B:O,11,FALSE)</f>
        <v>2446877</v>
      </c>
      <c r="M158" s="11">
        <f>VLOOKUP(B158,RoA!B:O,11,FALSE)</f>
        <v>9.35</v>
      </c>
      <c r="N158" s="11">
        <f>VLOOKUP(B158,RoE!B:O,11,FALSE)</f>
        <v>19.52</v>
      </c>
      <c r="O158" s="11">
        <f>VLOOKUP(B158,ASSET!B:P,11,FALSE)</f>
        <v>3726579</v>
      </c>
      <c r="P158" s="11">
        <f>VLOOKUP(B158,MCAP!B:P,11,FALSE)</f>
        <v>6280528</v>
      </c>
      <c r="Q158" s="11">
        <f>VLOOKUP(B158,MB!B:O,11,FALSE)</f>
        <v>3.49</v>
      </c>
    </row>
    <row r="159" spans="1:17" x14ac:dyDescent="0.3">
      <c r="A159" s="20" t="s">
        <v>309</v>
      </c>
      <c r="B159" s="20">
        <v>933974</v>
      </c>
      <c r="C159" s="21">
        <f>VLOOKUP(B159,'[2]ESGC PORTFOLIO'!B:M,$C$2,FALSE)</f>
        <v>60.023424713584198</v>
      </c>
      <c r="D159" s="21" t="str">
        <f t="shared" si="6"/>
        <v>B</v>
      </c>
      <c r="E159" s="21">
        <f>VLOOKUP(B159,ESG!A:M,$E$2,FALSE)</f>
        <v>60.023424713584198</v>
      </c>
      <c r="F159" s="11" t="b">
        <f t="shared" si="7"/>
        <v>1</v>
      </c>
      <c r="G159" s="23" t="str">
        <f t="shared" si="8"/>
        <v>B</v>
      </c>
      <c r="H159" s="11">
        <f>VLOOKUP(B159,NI!C:P,11,FALSE)</f>
        <v>3665000</v>
      </c>
      <c r="I159" s="11">
        <f>VLOOKUP(B159,EBITDA!B:O,11,FALSE)</f>
        <v>6322000</v>
      </c>
      <c r="J159" s="11">
        <f>VLOOKUP(B159,EQIT!B:O,11,FALSE)</f>
        <v>22870000</v>
      </c>
      <c r="K159" s="11">
        <f>VLOOKUP(B159,DEBT!B:O,11,FALSE)</f>
        <v>6349000</v>
      </c>
      <c r="L159" s="11">
        <f>VLOOKUP(B159,REV!B:O,11,FALSE)</f>
        <v>27162000</v>
      </c>
      <c r="M159" s="11">
        <f>VLOOKUP(B159,RoA!B:O,11,FALSE)</f>
        <v>3.78</v>
      </c>
      <c r="N159" s="11">
        <f>VLOOKUP(B159,RoE!B:O,11,FALSE)</f>
        <v>15.82</v>
      </c>
      <c r="O159" s="11">
        <f>VLOOKUP(B159,ASSET!B:P,11,FALSE)</f>
        <v>103045000</v>
      </c>
      <c r="P159" s="11">
        <f>VLOOKUP(B159,MCAP!B:P,11,FALSE)</f>
        <v>34104870</v>
      </c>
      <c r="Q159" s="11">
        <f>VLOOKUP(B159,MB!B:O,11,FALSE)</f>
        <v>1.4</v>
      </c>
    </row>
    <row r="160" spans="1:17" x14ac:dyDescent="0.3">
      <c r="A160" s="20" t="s">
        <v>318</v>
      </c>
      <c r="B160" s="20">
        <v>982852</v>
      </c>
      <c r="C160" s="21">
        <f>VLOOKUP(B160,'[2]ESGC PORTFOLIO'!B:M,$C$2,FALSE)</f>
        <v>73.321452243653397</v>
      </c>
      <c r="D160" s="21" t="str">
        <f t="shared" si="6"/>
        <v>B</v>
      </c>
      <c r="E160" s="21">
        <f>VLOOKUP(B160,ESG!A:M,$E$2,FALSE)</f>
        <v>73.321452243653397</v>
      </c>
      <c r="F160" s="11" t="b">
        <f t="shared" si="7"/>
        <v>1</v>
      </c>
      <c r="G160" s="23" t="str">
        <f t="shared" si="8"/>
        <v>B</v>
      </c>
      <c r="H160" s="11">
        <f>VLOOKUP(B160,NI!C:P,11,FALSE)</f>
        <v>3628000</v>
      </c>
      <c r="I160" s="11">
        <f>VLOOKUP(B160,EBITDA!B:O,11,FALSE)</f>
        <v>7639000</v>
      </c>
      <c r="J160" s="11">
        <f>VLOOKUP(B160,EQIT!B:O,11,FALSE)</f>
        <v>20677000</v>
      </c>
      <c r="K160" s="11">
        <f>VLOOKUP(B160,DEBT!B:O,11,FALSE)</f>
        <v>6386000</v>
      </c>
      <c r="L160" s="11">
        <f>VLOOKUP(B160,REV!B:O,11,FALSE)</f>
        <v>130844000</v>
      </c>
      <c r="M160" s="11">
        <f>VLOOKUP(B160,RoA!B:O,11,FALSE)</f>
        <v>8.3699999999999992</v>
      </c>
      <c r="N160" s="11">
        <f>VLOOKUP(B160,RoE!B:O,11,FALSE)</f>
        <v>18.079999999999998</v>
      </c>
      <c r="O160" s="11">
        <f>VLOOKUP(B160,ASSET!B:P,11,FALSE)</f>
        <v>45550000</v>
      </c>
      <c r="P160" s="11">
        <f>VLOOKUP(B160,MCAP!B:P,11,FALSE)</f>
        <v>25457787</v>
      </c>
      <c r="Q160" s="11">
        <f>VLOOKUP(B160,MB!B:O,11,FALSE)</f>
        <v>1.24</v>
      </c>
    </row>
    <row r="161" spans="1:17" x14ac:dyDescent="0.3">
      <c r="A161" s="20" t="s">
        <v>319</v>
      </c>
      <c r="B161" s="20">
        <v>906220</v>
      </c>
      <c r="C161" s="21">
        <f>VLOOKUP(B161,'[2]ESGC PORTFOLIO'!B:M,$C$2,FALSE)</f>
        <v>53.917595406957098</v>
      </c>
      <c r="D161" s="21" t="str">
        <f t="shared" si="6"/>
        <v>B</v>
      </c>
      <c r="E161" s="21">
        <f>VLOOKUP(B161,ESG!A:M,$E$2,FALSE)</f>
        <v>53.917595406957098</v>
      </c>
      <c r="F161" s="11" t="b">
        <f t="shared" si="7"/>
        <v>1</v>
      </c>
      <c r="G161" s="23" t="str">
        <f t="shared" si="8"/>
        <v>B</v>
      </c>
      <c r="H161" s="11">
        <f>VLOOKUP(B161,NI!C:P,11,FALSE)</f>
        <v>403703</v>
      </c>
      <c r="I161" s="11">
        <f>VLOOKUP(B161,EBITDA!B:O,11,FALSE)</f>
        <v>644126</v>
      </c>
      <c r="J161" s="11">
        <f>VLOOKUP(B161,EQIT!B:O,11,FALSE)</f>
        <v>1616420</v>
      </c>
      <c r="K161" s="11">
        <f>VLOOKUP(B161,DEBT!B:O,11,FALSE)</f>
        <v>437500</v>
      </c>
      <c r="L161" s="11">
        <f>VLOOKUP(B161,REV!B:O,11,FALSE)</f>
        <v>3049800</v>
      </c>
      <c r="M161" s="11">
        <f>VLOOKUP(B161,RoA!B:O,11,FALSE)</f>
        <v>11.99</v>
      </c>
      <c r="N161" s="11">
        <f>VLOOKUP(B161,RoE!B:O,11,FALSE)</f>
        <v>24.24</v>
      </c>
      <c r="O161" s="11">
        <f>VLOOKUP(B161,ASSET!B:P,11,FALSE)</f>
        <v>3345790</v>
      </c>
      <c r="P161" s="11">
        <f>VLOOKUP(B161,MCAP!B:P,11,FALSE)</f>
        <v>8732492</v>
      </c>
      <c r="Q161" s="11">
        <f>VLOOKUP(B161,MB!B:O,11,FALSE)</f>
        <v>5.28</v>
      </c>
    </row>
    <row r="162" spans="1:17" x14ac:dyDescent="0.3">
      <c r="A162" s="20" t="s">
        <v>325</v>
      </c>
      <c r="B162" s="20">
        <v>912146</v>
      </c>
      <c r="C162" s="21">
        <f>VLOOKUP(B162,'[2]ESGC PORTFOLIO'!B:M,$C$2,FALSE)</f>
        <v>54.2673407492493</v>
      </c>
      <c r="D162" s="21" t="str">
        <f t="shared" si="6"/>
        <v>B</v>
      </c>
      <c r="E162" s="21">
        <f>VLOOKUP(B162,ESG!A:M,$E$2,FALSE)</f>
        <v>54.2673407492493</v>
      </c>
      <c r="F162" s="11" t="b">
        <f t="shared" si="7"/>
        <v>1</v>
      </c>
      <c r="G162" s="23" t="str">
        <f t="shared" si="8"/>
        <v>B</v>
      </c>
      <c r="H162" s="11">
        <f>VLOOKUP(B162,NI!C:P,11,FALSE)</f>
        <v>783263</v>
      </c>
      <c r="I162" s="11">
        <f>VLOOKUP(B162,EBITDA!B:O,11,FALSE)</f>
        <v>1614439</v>
      </c>
      <c r="J162" s="11">
        <f>VLOOKUP(B162,EQIT!B:O,11,FALSE)</f>
        <v>5468400</v>
      </c>
      <c r="K162" s="11">
        <f>VLOOKUP(B162,DEBT!B:O,11,FALSE)</f>
        <v>10898859</v>
      </c>
      <c r="L162" s="11">
        <f>VLOOKUP(B162,REV!B:O,11,FALSE)</f>
        <v>2798974</v>
      </c>
      <c r="M162" s="11">
        <f>VLOOKUP(B162,RoA!B:O,11,FALSE)</f>
        <v>5.65</v>
      </c>
      <c r="N162" s="11">
        <f>VLOOKUP(B162,RoE!B:O,11,FALSE)</f>
        <v>14.3</v>
      </c>
      <c r="O162" s="11">
        <f>VLOOKUP(B162,ASSET!B:P,11,FALSE)</f>
        <v>21248320</v>
      </c>
      <c r="P162" s="11">
        <f>VLOOKUP(B162,MCAP!B:P,11,FALSE)</f>
        <v>22116237</v>
      </c>
      <c r="Q162" s="11">
        <f>VLOOKUP(B162,MB!B:O,11,FALSE)</f>
        <v>3.51</v>
      </c>
    </row>
    <row r="163" spans="1:17" x14ac:dyDescent="0.3">
      <c r="A163" s="20" t="s">
        <v>326</v>
      </c>
      <c r="B163" s="20">
        <v>905816</v>
      </c>
      <c r="C163" s="21">
        <f>VLOOKUP(B163,'[2]ESGC PORTFOLIO'!B:M,$C$2,FALSE)</f>
        <v>68.3849820392373</v>
      </c>
      <c r="D163" s="21" t="str">
        <f t="shared" si="6"/>
        <v>B</v>
      </c>
      <c r="E163" s="21">
        <f>VLOOKUP(B163,ESG!A:M,$E$2,FALSE)</f>
        <v>68.3849820392373</v>
      </c>
      <c r="F163" s="11" t="b">
        <f t="shared" si="7"/>
        <v>1</v>
      </c>
      <c r="G163" s="23" t="str">
        <f t="shared" si="8"/>
        <v>B</v>
      </c>
      <c r="H163" s="11">
        <f>VLOOKUP(B163,NI!C:P,11,FALSE)</f>
        <v>204923</v>
      </c>
      <c r="I163" s="11">
        <f>VLOOKUP(B163,EBITDA!B:O,11,FALSE)</f>
        <v>827188</v>
      </c>
      <c r="J163" s="11">
        <f>VLOOKUP(B163,EQIT!B:O,11,FALSE)</f>
        <v>4176699</v>
      </c>
      <c r="K163" s="11">
        <f>VLOOKUP(B163,DEBT!B:O,11,FALSE)</f>
        <v>2005584</v>
      </c>
      <c r="L163" s="11">
        <f>VLOOKUP(B163,REV!B:O,11,FALSE)</f>
        <v>2994169</v>
      </c>
      <c r="M163" s="11">
        <f>VLOOKUP(B163,RoA!B:O,11,FALSE)</f>
        <v>4.3600000000000003</v>
      </c>
      <c r="N163" s="11">
        <f>VLOOKUP(B163,RoE!B:O,11,FALSE)</f>
        <v>5.05</v>
      </c>
      <c r="O163" s="11">
        <f>VLOOKUP(B163,ASSET!B:P,11,FALSE)</f>
        <v>8061902</v>
      </c>
      <c r="P163" s="11">
        <f>VLOOKUP(B163,MCAP!B:P,11,FALSE)</f>
        <v>8670247</v>
      </c>
      <c r="Q163" s="11">
        <f>VLOOKUP(B163,MB!B:O,11,FALSE)</f>
        <v>1.95</v>
      </c>
    </row>
    <row r="164" spans="1:17" x14ac:dyDescent="0.3">
      <c r="A164" s="20" t="s">
        <v>327</v>
      </c>
      <c r="B164" s="20">
        <v>905898</v>
      </c>
      <c r="C164" s="21">
        <f>VLOOKUP(B164,'[2]ESGC PORTFOLIO'!B:M,$C$2,FALSE)</f>
        <v>71.396880552712901</v>
      </c>
      <c r="D164" s="21" t="str">
        <f t="shared" si="6"/>
        <v>B</v>
      </c>
      <c r="E164" s="21">
        <f>VLOOKUP(B164,ESG!A:M,$E$2,FALSE)</f>
        <v>71.396880552712901</v>
      </c>
      <c r="F164" s="11" t="b">
        <f t="shared" si="7"/>
        <v>1</v>
      </c>
      <c r="G164" s="23" t="str">
        <f t="shared" si="8"/>
        <v>B</v>
      </c>
      <c r="H164" s="11">
        <f>VLOOKUP(B164,NI!C:P,11,FALSE)</f>
        <v>792205</v>
      </c>
      <c r="I164" s="11">
        <f>VLOOKUP(B164,EBITDA!B:O,11,FALSE)</f>
        <v>1552805</v>
      </c>
      <c r="J164" s="11">
        <f>VLOOKUP(B164,EQIT!B:O,11,FALSE)</f>
        <v>3209872</v>
      </c>
      <c r="K164" s="11">
        <f>VLOOKUP(B164,DEBT!B:O,11,FALSE)</f>
        <v>484836</v>
      </c>
      <c r="L164" s="11">
        <f>VLOOKUP(B164,REV!B:O,11,FALSE)</f>
        <v>9964953</v>
      </c>
      <c r="M164" s="11">
        <f>VLOOKUP(B164,RoA!B:O,11,FALSE)</f>
        <v>15.19</v>
      </c>
      <c r="N164" s="11">
        <f>VLOOKUP(B164,RoE!B:O,11,FALSE)</f>
        <v>24.53</v>
      </c>
      <c r="O164" s="11">
        <f>VLOOKUP(B164,ASSET!B:P,11,FALSE)</f>
        <v>5267534</v>
      </c>
      <c r="P164" s="11">
        <f>VLOOKUP(B164,MCAP!B:P,11,FALSE)</f>
        <v>17187753</v>
      </c>
      <c r="Q164" s="11">
        <f>VLOOKUP(B164,MB!B:O,11,FALSE)</f>
        <v>5.4</v>
      </c>
    </row>
    <row r="165" spans="1:17" x14ac:dyDescent="0.3">
      <c r="A165" s="20" t="s">
        <v>336</v>
      </c>
      <c r="B165" s="20" t="s">
        <v>372</v>
      </c>
      <c r="C165" s="21">
        <f>VLOOKUP(B165,'[2]ESGC PORTFOLIO'!B:M,$C$2,FALSE)</f>
        <v>50.502241641337299</v>
      </c>
      <c r="D165" s="21" t="str">
        <f t="shared" si="6"/>
        <v>B</v>
      </c>
      <c r="E165" s="21">
        <f>VLOOKUP(B165,ESG!A:M,$E$2,FALSE)</f>
        <v>50.502241641337299</v>
      </c>
      <c r="F165" s="11" t="b">
        <f t="shared" si="7"/>
        <v>1</v>
      </c>
      <c r="G165" s="23" t="str">
        <f t="shared" si="8"/>
        <v>B</v>
      </c>
      <c r="H165" s="11">
        <f>VLOOKUP(B165,NI!C:P,11,FALSE)</f>
        <v>852400</v>
      </c>
      <c r="I165" s="11">
        <f>VLOOKUP(B165,EBITDA!B:O,11,FALSE)</f>
        <v>1416700</v>
      </c>
      <c r="J165" s="11">
        <f>VLOOKUP(B165,EQIT!B:O,11,FALSE)</f>
        <v>1300400</v>
      </c>
      <c r="K165" s="11">
        <f>VLOOKUP(B165,DEBT!B:O,11,FALSE)</f>
        <v>3720400</v>
      </c>
      <c r="L165" s="11">
        <f>VLOOKUP(B165,REV!B:O,11,FALSE)</f>
        <v>5607200</v>
      </c>
      <c r="M165" s="11">
        <f>VLOOKUP(B165,RoA!B:O,11,FALSE)</f>
        <v>9.67</v>
      </c>
      <c r="N165" s="11">
        <f>VLOOKUP(B165,RoE!B:O,11,FALSE)</f>
        <v>70.88</v>
      </c>
      <c r="O165" s="11">
        <f>VLOOKUP(B165,ASSET!B:P,11,FALSE)</f>
        <v>9890400</v>
      </c>
      <c r="P165" s="11">
        <f>VLOOKUP(B165,MCAP!B:P,11,FALSE)</f>
        <v>9340065</v>
      </c>
      <c r="Q165" s="11">
        <f>VLOOKUP(B165,MB!B:O,11,FALSE)</f>
        <v>6.81</v>
      </c>
    </row>
    <row r="166" spans="1:17" x14ac:dyDescent="0.3">
      <c r="A166" s="20" t="s">
        <v>342</v>
      </c>
      <c r="B166" s="20">
        <v>905010</v>
      </c>
      <c r="C166" s="21">
        <f>VLOOKUP(B166,'[2]ESGC PORTFOLIO'!B:M,$C$2,FALSE)</f>
        <v>65.775184248205804</v>
      </c>
      <c r="D166" s="21" t="str">
        <f t="shared" si="6"/>
        <v>B</v>
      </c>
      <c r="E166" s="21">
        <f>VLOOKUP(B166,ESG!A:M,$E$2,FALSE)</f>
        <v>65.775184248205804</v>
      </c>
      <c r="F166" s="11" t="b">
        <f t="shared" si="7"/>
        <v>1</v>
      </c>
      <c r="G166" s="23" t="str">
        <f t="shared" si="8"/>
        <v>B</v>
      </c>
      <c r="H166" s="11">
        <f>VLOOKUP(B166,NI!C:P,11,FALSE)</f>
        <v>1021306</v>
      </c>
      <c r="I166" s="11">
        <f>VLOOKUP(B166,EBITDA!B:O,11,FALSE)</f>
        <v>3209649</v>
      </c>
      <c r="J166" s="11">
        <f>VLOOKUP(B166,EQIT!B:O,11,FALSE)</f>
        <v>10214482</v>
      </c>
      <c r="K166" s="11">
        <f>VLOOKUP(B166,DEBT!B:O,11,FALSE)</f>
        <v>12776860</v>
      </c>
      <c r="L166" s="11">
        <f>VLOOKUP(B166,REV!B:O,11,FALSE)</f>
        <v>11697831</v>
      </c>
      <c r="M166" s="11">
        <f>VLOOKUP(B166,RoA!B:O,11,FALSE)</f>
        <v>3.88</v>
      </c>
      <c r="N166" s="11">
        <f>VLOOKUP(B166,RoE!B:O,11,FALSE)</f>
        <v>10.33</v>
      </c>
      <c r="O166" s="11">
        <f>VLOOKUP(B166,ASSET!B:P,11,FALSE)</f>
        <v>36957884</v>
      </c>
      <c r="P166" s="11">
        <f>VLOOKUP(B166,MCAP!B:P,11,FALSE)</f>
        <v>18165939</v>
      </c>
      <c r="Q166" s="11">
        <f>VLOOKUP(B166,MB!B:O,11,FALSE)</f>
        <v>1.54</v>
      </c>
    </row>
    <row r="167" spans="1:17" x14ac:dyDescent="0.3">
      <c r="A167" s="20" t="s">
        <v>344</v>
      </c>
      <c r="B167" s="20">
        <v>543542</v>
      </c>
      <c r="C167" s="21">
        <f>VLOOKUP(B167,'[2]ESGC PORTFOLIO'!B:M,$C$2,FALSE)</f>
        <v>65.099277829190797</v>
      </c>
      <c r="D167" s="21" t="str">
        <f t="shared" si="6"/>
        <v>B</v>
      </c>
      <c r="E167" s="21">
        <f>VLOOKUP(B167,ESG!A:M,$E$2,FALSE)</f>
        <v>65.099277829190797</v>
      </c>
      <c r="F167" s="11" t="b">
        <f t="shared" si="7"/>
        <v>1</v>
      </c>
      <c r="G167" s="23" t="str">
        <f t="shared" si="8"/>
        <v>B</v>
      </c>
      <c r="H167" s="11">
        <f>VLOOKUP(B167,NI!C:P,11,FALSE)</f>
        <v>630388</v>
      </c>
      <c r="I167" s="11">
        <f>VLOOKUP(B167,EBITDA!B:O,11,FALSE)</f>
        <v>838833</v>
      </c>
      <c r="J167" s="11">
        <f>VLOOKUP(B167,EQIT!B:O,11,FALSE)</f>
        <v>2787681</v>
      </c>
      <c r="K167" s="11">
        <f>VLOOKUP(B167,DEBT!B:O,11,FALSE)</f>
        <v>1558871</v>
      </c>
      <c r="L167" s="11">
        <f>VLOOKUP(B167,REV!B:O,11,FALSE)</f>
        <v>2382531</v>
      </c>
      <c r="M167" s="11">
        <f>VLOOKUP(B167,RoA!B:O,11,FALSE)</f>
        <v>13.63</v>
      </c>
      <c r="N167" s="11">
        <f>VLOOKUP(B167,RoE!B:O,11,FALSE)</f>
        <v>21.92</v>
      </c>
      <c r="O167" s="11">
        <f>VLOOKUP(B167,ASSET!B:P,11,FALSE)</f>
        <v>5037349</v>
      </c>
      <c r="P167" s="11">
        <f>VLOOKUP(B167,MCAP!B:P,11,FALSE)</f>
        <v>11629296</v>
      </c>
      <c r="Q167" s="11">
        <f>VLOOKUP(B167,MB!B:O,11,FALSE)</f>
        <v>4.49</v>
      </c>
    </row>
    <row r="168" spans="1:17" x14ac:dyDescent="0.3">
      <c r="A168" s="20" t="s">
        <v>6</v>
      </c>
      <c r="B168" s="20">
        <v>936365</v>
      </c>
      <c r="C168" s="21">
        <f>VLOOKUP(B168,'[2]ESGC PORTFOLIO'!B:M,$C$2,FALSE)</f>
        <v>41.235470741947402</v>
      </c>
      <c r="D168" s="21" t="str">
        <f t="shared" si="6"/>
        <v>C</v>
      </c>
      <c r="E168" s="21">
        <f>VLOOKUP(B168,ESG!A:M,$E$2,FALSE)</f>
        <v>71.832643611554502</v>
      </c>
      <c r="F168" s="11" t="b">
        <f t="shared" si="7"/>
        <v>0</v>
      </c>
      <c r="G168" s="23" t="str">
        <f t="shared" si="8"/>
        <v>B</v>
      </c>
      <c r="H168" s="11">
        <f>VLOOKUP(B168,NI!C:P,11,FALSE)</f>
        <v>-403000</v>
      </c>
      <c r="I168" s="11">
        <f>VLOOKUP(B168,EBITDA!B:O,11,FALSE)</f>
        <v>-18000</v>
      </c>
      <c r="J168" s="11">
        <f>VLOOKUP(B168,EQIT!B:O,11,FALSE)</f>
        <v>187000</v>
      </c>
      <c r="K168" s="11">
        <f>VLOOKUP(B168,DEBT!B:O,11,FALSE)</f>
        <v>2212000</v>
      </c>
      <c r="L168" s="11">
        <f>VLOOKUP(B168,REV!B:O,11,FALSE)</f>
        <v>5506000</v>
      </c>
      <c r="M168" s="11">
        <f>VLOOKUP(B168,RoA!B:O,11,FALSE)</f>
        <v>-7.11</v>
      </c>
      <c r="N168" s="11">
        <f>VLOOKUP(B168,RoE!B:O,11,FALSE)</f>
        <v>-110.26</v>
      </c>
      <c r="O168" s="11">
        <f>VLOOKUP(B168,ASSET!B:P,11,FALSE)</f>
        <v>3767000</v>
      </c>
      <c r="P168" s="11">
        <f>VLOOKUP(B168,MCAP!B:P,11,FALSE)</f>
        <v>2071920</v>
      </c>
      <c r="Q168" s="11">
        <f>VLOOKUP(B168,MB!B:O,11,FALSE)</f>
        <v>15.65</v>
      </c>
    </row>
    <row r="169" spans="1:17" x14ac:dyDescent="0.3">
      <c r="A169" s="20" t="s">
        <v>8</v>
      </c>
      <c r="B169" s="20">
        <v>933185</v>
      </c>
      <c r="C169" s="21">
        <f>VLOOKUP(B169,'[2]ESGC PORTFOLIO'!B:M,$C$2,FALSE)</f>
        <v>38.737109744560101</v>
      </c>
      <c r="D169" s="21" t="str">
        <f t="shared" si="6"/>
        <v>C</v>
      </c>
      <c r="E169" s="21">
        <f>VLOOKUP(B169,ESG!A:M,$E$2,FALSE)</f>
        <v>70.189451277199595</v>
      </c>
      <c r="F169" s="11" t="b">
        <f t="shared" si="7"/>
        <v>0</v>
      </c>
      <c r="G169" s="23" t="str">
        <f t="shared" si="8"/>
        <v>B</v>
      </c>
      <c r="H169" s="11">
        <f>VLOOKUP(B169,NI!C:P,11,FALSE)</f>
        <v>2951000</v>
      </c>
      <c r="I169" s="11">
        <f>VLOOKUP(B169,EBITDA!B:O,11,FALSE)</f>
        <v>4863000</v>
      </c>
      <c r="J169" s="11">
        <f>VLOOKUP(B169,EQIT!B:O,11,FALSE)</f>
        <v>13675000</v>
      </c>
      <c r="K169" s="11">
        <f>VLOOKUP(B169,DEBT!B:O,11,FALSE)</f>
        <v>5282000</v>
      </c>
      <c r="L169" s="11">
        <f>VLOOKUP(B169,REV!B:O,11,FALSE)</f>
        <v>22759000</v>
      </c>
      <c r="M169" s="11">
        <f>VLOOKUP(B169,RoA!B:O,11,FALSE)</f>
        <v>2.62</v>
      </c>
      <c r="N169" s="11">
        <f>VLOOKUP(B169,RoE!B:O,11,FALSE)</f>
        <v>21.65</v>
      </c>
      <c r="O169" s="11">
        <f>VLOOKUP(B169,ASSET!B:P,11,FALSE)</f>
        <v>119767000</v>
      </c>
      <c r="P169" s="11">
        <f>VLOOKUP(B169,MCAP!B:P,11,FALSE)</f>
        <v>27028965</v>
      </c>
      <c r="Q169" s="11">
        <f>VLOOKUP(B169,MB!B:O,11,FALSE)</f>
        <v>1.93</v>
      </c>
    </row>
    <row r="170" spans="1:17" x14ac:dyDescent="0.3">
      <c r="A170" s="20" t="s">
        <v>11</v>
      </c>
      <c r="B170" s="20">
        <v>277355</v>
      </c>
      <c r="C170" s="21">
        <f>VLOOKUP(B170,'[2]ESGC PORTFOLIO'!B:M,$C$2,FALSE)</f>
        <v>35.5353785254824</v>
      </c>
      <c r="D170" s="21" t="str">
        <f t="shared" si="6"/>
        <v>C</v>
      </c>
      <c r="E170" s="21">
        <f>VLOOKUP(B170,ESG!A:M,$E$2,FALSE)</f>
        <v>55.1792841827478</v>
      </c>
      <c r="F170" s="11" t="b">
        <f t="shared" si="7"/>
        <v>0</v>
      </c>
      <c r="G170" s="23" t="str">
        <f t="shared" si="8"/>
        <v>B</v>
      </c>
      <c r="H170" s="11">
        <f>VLOOKUP(B170,NI!C:P,11,FALSE)</f>
        <v>333948</v>
      </c>
      <c r="I170" s="11">
        <f>VLOOKUP(B170,EBITDA!B:O,11,FALSE)</f>
        <v>741114</v>
      </c>
      <c r="J170" s="11">
        <f>VLOOKUP(B170,EQIT!B:O,11,FALSE)</f>
        <v>2945335</v>
      </c>
      <c r="K170" s="11">
        <f>VLOOKUP(B170,DEBT!B:O,11,FALSE)</f>
        <v>604851</v>
      </c>
      <c r="L170" s="11">
        <f>VLOOKUP(B170,REV!B:O,11,FALSE)</f>
        <v>1963874</v>
      </c>
      <c r="M170" s="11">
        <f>VLOOKUP(B170,RoA!B:O,11,FALSE)</f>
        <v>9.86</v>
      </c>
      <c r="N170" s="11">
        <f>VLOOKUP(B170,RoE!B:O,11,FALSE)</f>
        <v>11.98</v>
      </c>
      <c r="O170" s="11">
        <f>VLOOKUP(B170,ASSET!B:P,11,FALSE)</f>
        <v>3999591</v>
      </c>
      <c r="P170" s="11">
        <f>VLOOKUP(B170,MCAP!B:P,11,FALSE)</f>
        <v>11225806</v>
      </c>
      <c r="Q170" s="11">
        <f>VLOOKUP(B170,MB!B:O,11,FALSE)</f>
        <v>3.78</v>
      </c>
    </row>
    <row r="171" spans="1:17" x14ac:dyDescent="0.3">
      <c r="A171" s="20" t="s">
        <v>16</v>
      </c>
      <c r="B171" s="20" t="s">
        <v>352</v>
      </c>
      <c r="C171" s="21">
        <f>VLOOKUP(B171,'[2]ESGC PORTFOLIO'!B:M,$C$2,FALSE)</f>
        <v>31.3945718727681</v>
      </c>
      <c r="D171" s="21" t="str">
        <f t="shared" si="6"/>
        <v>C</v>
      </c>
      <c r="E171" s="21">
        <f>VLOOKUP(B171,ESG!A:M,$E$2,FALSE)</f>
        <v>62.3654149319769</v>
      </c>
      <c r="F171" s="11" t="b">
        <f t="shared" si="7"/>
        <v>0</v>
      </c>
      <c r="G171" s="23" t="str">
        <f t="shared" si="8"/>
        <v>B</v>
      </c>
      <c r="H171" s="11">
        <f>VLOOKUP(B171,NI!C:P,11,FALSE)</f>
        <v>14444000</v>
      </c>
      <c r="I171" s="11">
        <f>VLOOKUP(B171,EBITDA!B:O,11,FALSE)</f>
        <v>21962000</v>
      </c>
      <c r="J171" s="11">
        <f>VLOOKUP(B171,EQIT!B:O,11,FALSE)</f>
        <v>104500000</v>
      </c>
      <c r="K171" s="11">
        <f>VLOOKUP(B171,DEBT!B:O,11,FALSE)</f>
        <v>5247000</v>
      </c>
      <c r="L171" s="11">
        <f>VLOOKUP(B171,REV!B:O,11,FALSE)</f>
        <v>66001000</v>
      </c>
      <c r="M171" s="11">
        <f>VLOOKUP(B171,RoA!B:O,11,FALSE)</f>
        <v>11.99</v>
      </c>
      <c r="N171" s="11">
        <f>VLOOKUP(B171,RoE!B:O,11,FALSE)</f>
        <v>15.06</v>
      </c>
      <c r="O171" s="11">
        <f>VLOOKUP(B171,ASSET!B:P,11,FALSE)</f>
        <v>131133000</v>
      </c>
      <c r="P171" s="11">
        <f>VLOOKUP(B171,MCAP!B:P,11,FALSE)</f>
        <v>360940074</v>
      </c>
      <c r="Q171" s="11">
        <f>VLOOKUP(B171,MB!B:O,11,FALSE)</f>
        <v>3.9</v>
      </c>
    </row>
    <row r="172" spans="1:17" x14ac:dyDescent="0.3">
      <c r="A172" s="20" t="s">
        <v>17</v>
      </c>
      <c r="B172" s="20">
        <v>904853</v>
      </c>
      <c r="C172" s="21">
        <f>VLOOKUP(B172,'[2]ESGC PORTFOLIO'!B:M,$C$2,FALSE)</f>
        <v>41.335359675785199</v>
      </c>
      <c r="D172" s="21" t="str">
        <f t="shared" si="6"/>
        <v>C</v>
      </c>
      <c r="E172" s="21">
        <f>VLOOKUP(B172,ESG!A:M,$E$2,FALSE)</f>
        <v>74.699704858816801</v>
      </c>
      <c r="F172" s="11" t="b">
        <f t="shared" si="7"/>
        <v>0</v>
      </c>
      <c r="G172" s="23" t="str">
        <f t="shared" si="8"/>
        <v>B</v>
      </c>
      <c r="H172" s="11">
        <f>VLOOKUP(B172,NI!C:P,11,FALSE)</f>
        <v>5058000</v>
      </c>
      <c r="I172" s="11">
        <f>VLOOKUP(B172,EBITDA!B:O,11,FALSE)</f>
        <v>7833000</v>
      </c>
      <c r="J172" s="11">
        <f>VLOOKUP(B172,EQIT!B:O,11,FALSE)</f>
        <v>3014000</v>
      </c>
      <c r="K172" s="11">
        <f>VLOOKUP(B172,DEBT!B:O,11,FALSE)</f>
        <v>14693000</v>
      </c>
      <c r="L172" s="11">
        <f>VLOOKUP(B172,REV!B:O,11,FALSE)</f>
        <v>17945000</v>
      </c>
      <c r="M172" s="11">
        <f>VLOOKUP(B172,RoA!B:O,11,FALSE)</f>
        <v>16.2</v>
      </c>
      <c r="N172" s="11">
        <f>VLOOKUP(B172,RoE!B:O,11,FALSE)</f>
        <v>141.82</v>
      </c>
      <c r="O172" s="11">
        <f>VLOOKUP(B172,ASSET!B:P,11,FALSE)</f>
        <v>34475000</v>
      </c>
      <c r="P172" s="11">
        <f>VLOOKUP(B172,MCAP!B:P,11,FALSE)</f>
        <v>97134550</v>
      </c>
      <c r="Q172" s="11">
        <f>VLOOKUP(B172,MB!B:O,11,FALSE)</f>
        <v>29.61</v>
      </c>
    </row>
    <row r="173" spans="1:17" x14ac:dyDescent="0.3">
      <c r="A173" s="20" t="s">
        <v>18</v>
      </c>
      <c r="B173" s="20">
        <v>891399</v>
      </c>
      <c r="C173" s="21">
        <f>VLOOKUP(B173,'[2]ESGC PORTFOLIO'!B:M,$C$2,FALSE)</f>
        <v>29.745064747973601</v>
      </c>
      <c r="D173" s="21" t="str">
        <f t="shared" si="6"/>
        <v>C</v>
      </c>
      <c r="E173" s="21">
        <f>VLOOKUP(B173,ESG!A:M,$E$2,FALSE)</f>
        <v>56.365129495947301</v>
      </c>
      <c r="F173" s="11" t="b">
        <f t="shared" si="7"/>
        <v>0</v>
      </c>
      <c r="G173" s="23" t="str">
        <f t="shared" si="8"/>
        <v>B</v>
      </c>
      <c r="H173" s="11">
        <f>VLOOKUP(B173,NI!C:P,11,FALSE)</f>
        <v>-241000</v>
      </c>
      <c r="I173" s="11">
        <f>VLOOKUP(B173,EBITDA!B:O,11,FALSE)</f>
        <v>4845000</v>
      </c>
      <c r="J173" s="11">
        <f>VLOOKUP(B173,EQIT!B:O,11,FALSE)</f>
        <v>10741000</v>
      </c>
      <c r="K173" s="11">
        <f>VLOOKUP(B173,DEBT!B:O,11,FALSE)</f>
        <v>16089000</v>
      </c>
      <c r="L173" s="11">
        <f>VLOOKUP(B173,REV!B:O,11,FALSE)</f>
        <v>88988000</v>
      </c>
      <c r="M173" s="11">
        <f>VLOOKUP(B173,RoA!B:O,11,FALSE)</f>
        <v>-0.22</v>
      </c>
      <c r="N173" s="11">
        <f>VLOOKUP(B173,RoE!B:O,11,FALSE)</f>
        <v>-2.35</v>
      </c>
      <c r="O173" s="11">
        <f>VLOOKUP(B173,ASSET!B:P,11,FALSE)</f>
        <v>54505000</v>
      </c>
      <c r="P173" s="11">
        <f>VLOOKUP(B173,MCAP!B:P,11,FALSE)</f>
        <v>144312750</v>
      </c>
      <c r="Q173" s="11">
        <f>VLOOKUP(B173,MB!B:O,11,FALSE)</f>
        <v>14.25</v>
      </c>
    </row>
    <row r="174" spans="1:17" x14ac:dyDescent="0.3">
      <c r="A174" s="20" t="s">
        <v>21</v>
      </c>
      <c r="B174" s="20">
        <v>906156</v>
      </c>
      <c r="C174" s="21">
        <f>VLOOKUP(B174,'[2]ESGC PORTFOLIO'!B:M,$C$2,FALSE)</f>
        <v>36.082542681021501</v>
      </c>
      <c r="D174" s="21" t="str">
        <f t="shared" si="6"/>
        <v>C</v>
      </c>
      <c r="E174" s="21">
        <f>VLOOKUP(B174,ESG!A:M,$E$2,FALSE)</f>
        <v>68.894057324659798</v>
      </c>
      <c r="F174" s="11" t="b">
        <f t="shared" si="7"/>
        <v>0</v>
      </c>
      <c r="G174" s="23" t="str">
        <f t="shared" si="8"/>
        <v>B</v>
      </c>
      <c r="H174" s="11">
        <f>VLOOKUP(B174,NI!C:P,11,FALSE)</f>
        <v>5839000</v>
      </c>
      <c r="I174" s="11">
        <f>VLOOKUP(B174,EBITDA!B:O,11,FALSE)</f>
        <v>11884000</v>
      </c>
      <c r="J174" s="11">
        <f>VLOOKUP(B174,EQIT!B:O,11,FALSE)</f>
        <v>20673000</v>
      </c>
      <c r="K174" s="11">
        <f>VLOOKUP(B174,DEBT!B:O,11,FALSE)</f>
        <v>62082000</v>
      </c>
      <c r="L174" s="11">
        <f>VLOOKUP(B174,REV!B:O,11,FALSE)</f>
        <v>36004000</v>
      </c>
      <c r="M174" s="11">
        <f>VLOOKUP(B174,RoA!B:O,11,FALSE)</f>
        <v>4.51</v>
      </c>
      <c r="N174" s="11">
        <f>VLOOKUP(B174,RoE!B:O,11,FALSE)</f>
        <v>29.07</v>
      </c>
      <c r="O174" s="11">
        <f>VLOOKUP(B174,ASSET!B:P,11,FALSE)</f>
        <v>156993000</v>
      </c>
      <c r="P174" s="11">
        <f>VLOOKUP(B174,MCAP!B:P,11,FALSE)</f>
        <v>95179920</v>
      </c>
      <c r="Q174" s="11">
        <f>VLOOKUP(B174,MB!B:O,11,FALSE)</f>
        <v>4.54</v>
      </c>
    </row>
    <row r="175" spans="1:17" x14ac:dyDescent="0.3">
      <c r="A175" s="20" t="s">
        <v>24</v>
      </c>
      <c r="B175" s="20" t="s">
        <v>353</v>
      </c>
      <c r="C175" s="21">
        <f>VLOOKUP(B175,'[2]ESGC PORTFOLIO'!B:M,$C$2,FALSE)</f>
        <v>36.151044521401097</v>
      </c>
      <c r="D175" s="21" t="str">
        <f t="shared" si="6"/>
        <v>C</v>
      </c>
      <c r="E175" s="21">
        <f>VLOOKUP(B175,ESG!A:M,$E$2,FALSE)</f>
        <v>54.679138223130202</v>
      </c>
      <c r="F175" s="11" t="b">
        <f t="shared" si="7"/>
        <v>0</v>
      </c>
      <c r="G175" s="23" t="str">
        <f t="shared" si="8"/>
        <v>B</v>
      </c>
      <c r="H175" s="11">
        <f>VLOOKUP(B175,NI!C:P,11,FALSE)</f>
        <v>1619000</v>
      </c>
      <c r="I175" s="11">
        <f>VLOOKUP(B175,EBITDA!B:O,11,FALSE)</f>
        <v>3147000</v>
      </c>
      <c r="J175" s="11">
        <f>VLOOKUP(B175,EQIT!B:O,11,FALSE)</f>
        <v>8124000</v>
      </c>
      <c r="K175" s="11">
        <f>VLOOKUP(B175,DEBT!B:O,11,FALSE)</f>
        <v>10129000</v>
      </c>
      <c r="L175" s="11">
        <f>VLOOKUP(B175,REV!B:O,11,FALSE)</f>
        <v>12296000</v>
      </c>
      <c r="M175" s="11">
        <f>VLOOKUP(B175,RoA!B:O,11,FALSE)</f>
        <v>1.26</v>
      </c>
      <c r="N175" s="11">
        <f>VLOOKUP(B175,RoE!B:O,11,FALSE)</f>
        <v>19.850000000000001</v>
      </c>
      <c r="O175" s="11">
        <f>VLOOKUP(B175,ASSET!B:P,11,FALSE)</f>
        <v>148810000</v>
      </c>
      <c r="P175" s="11">
        <f>VLOOKUP(B175,MCAP!B:P,11,FALSE)</f>
        <v>24216233</v>
      </c>
      <c r="Q175" s="11">
        <f>VLOOKUP(B175,MB!B:O,11,FALSE)</f>
        <v>2.92</v>
      </c>
    </row>
    <row r="176" spans="1:17" x14ac:dyDescent="0.3">
      <c r="A176" s="20" t="s">
        <v>26</v>
      </c>
      <c r="B176" s="20">
        <v>938692</v>
      </c>
      <c r="C176" s="21">
        <f>VLOOKUP(B176,'[2]ESGC PORTFOLIO'!B:M,$C$2,FALSE)</f>
        <v>36.733915906788198</v>
      </c>
      <c r="D176" s="21" t="str">
        <f t="shared" si="6"/>
        <v>C</v>
      </c>
      <c r="E176" s="21">
        <f>VLOOKUP(B176,ESG!A:M,$E$2,FALSE)</f>
        <v>72.039260385005093</v>
      </c>
      <c r="F176" s="11" t="b">
        <f t="shared" si="7"/>
        <v>0</v>
      </c>
      <c r="G176" s="23" t="str">
        <f t="shared" si="8"/>
        <v>B</v>
      </c>
      <c r="H176" s="11">
        <f>VLOOKUP(B176,NI!C:P,11,FALSE)</f>
        <v>5158000</v>
      </c>
      <c r="I176" s="11">
        <f>VLOOKUP(B176,EBITDA!B:O,11,FALSE)</f>
        <v>9809000</v>
      </c>
      <c r="J176" s="11">
        <f>VLOOKUP(B176,EQIT!B:O,11,FALSE)</f>
        <v>25778000</v>
      </c>
      <c r="K176" s="11">
        <f>VLOOKUP(B176,DEBT!B:O,11,FALSE)</f>
        <v>30715000</v>
      </c>
      <c r="L176" s="11">
        <f>VLOOKUP(B176,REV!B:O,11,FALSE)</f>
        <v>20063000</v>
      </c>
      <c r="M176" s="11">
        <f>VLOOKUP(B176,RoA!B:O,11,FALSE)</f>
        <v>9.68</v>
      </c>
      <c r="N176" s="11">
        <f>VLOOKUP(B176,RoE!B:O,11,FALSE)</f>
        <v>21.55</v>
      </c>
      <c r="O176" s="11">
        <f>VLOOKUP(B176,ASSET!B:P,11,FALSE)</f>
        <v>69009000</v>
      </c>
      <c r="P176" s="11">
        <f>VLOOKUP(B176,MCAP!B:P,11,FALSE)</f>
        <v>121124116</v>
      </c>
      <c r="Q176" s="11">
        <f>VLOOKUP(B176,MB!B:O,11,FALSE)</f>
        <v>4.24</v>
      </c>
    </row>
    <row r="177" spans="1:17" x14ac:dyDescent="0.3">
      <c r="A177" s="20" t="s">
        <v>29</v>
      </c>
      <c r="B177" s="20" t="s">
        <v>354</v>
      </c>
      <c r="C177" s="21">
        <f>VLOOKUP(B177,'[2]ESGC PORTFOLIO'!B:M,$C$2,FALSE)</f>
        <v>39.065899968825399</v>
      </c>
      <c r="D177" s="21" t="str">
        <f t="shared" si="6"/>
        <v>C</v>
      </c>
      <c r="E177" s="21">
        <f>VLOOKUP(B177,ESG!A:M,$E$2,FALSE)</f>
        <v>69.157440963292004</v>
      </c>
      <c r="F177" s="11" t="b">
        <f t="shared" si="7"/>
        <v>0</v>
      </c>
      <c r="G177" s="23" t="str">
        <f t="shared" si="8"/>
        <v>B</v>
      </c>
      <c r="H177" s="11">
        <f>VLOOKUP(B177,NI!C:P,11,FALSE)</f>
        <v>2569700</v>
      </c>
      <c r="I177" s="11">
        <f>VLOOKUP(B177,EBITDA!B:O,11,FALSE)</f>
        <v>5819800</v>
      </c>
      <c r="J177" s="11">
        <f>VLOOKUP(B177,EQIT!B:O,11,FALSE)</f>
        <v>23664000</v>
      </c>
      <c r="K177" s="11">
        <f>VLOOKUP(B177,DEBT!B:O,11,FALSE)</f>
        <v>15152200</v>
      </c>
      <c r="L177" s="11">
        <f>VLOOKUP(B177,REV!B:O,11,FALSE)</f>
        <v>73923100</v>
      </c>
      <c r="M177" s="11">
        <f>VLOOKUP(B177,RoA!B:O,11,FALSE)</f>
        <v>4.8899999999999997</v>
      </c>
      <c r="N177" s="11">
        <f>VLOOKUP(B177,RoE!B:O,11,FALSE)</f>
        <v>10.72</v>
      </c>
      <c r="O177" s="11">
        <f>VLOOKUP(B177,ASSET!B:P,11,FALSE)</f>
        <v>61784600</v>
      </c>
      <c r="P177" s="11">
        <f>VLOOKUP(B177,MCAP!B:P,11,FALSE)</f>
        <v>33693375</v>
      </c>
      <c r="Q177" s="11">
        <f>VLOOKUP(B177,MB!B:O,11,FALSE)</f>
        <v>1.4</v>
      </c>
    </row>
    <row r="178" spans="1:17" x14ac:dyDescent="0.3">
      <c r="A178" s="20" t="s">
        <v>30</v>
      </c>
      <c r="B178" s="20">
        <v>922817</v>
      </c>
      <c r="C178" s="21">
        <f>VLOOKUP(B178,'[2]ESGC PORTFOLIO'!B:M,$C$2,FALSE)</f>
        <v>43.430164604060501</v>
      </c>
      <c r="D178" s="21" t="str">
        <f t="shared" si="6"/>
        <v>C</v>
      </c>
      <c r="E178" s="21">
        <f>VLOOKUP(B178,ESG!A:M,$E$2,FALSE)</f>
        <v>66.668021515813294</v>
      </c>
      <c r="F178" s="11" t="b">
        <f t="shared" si="7"/>
        <v>0</v>
      </c>
      <c r="G178" s="23" t="str">
        <f t="shared" si="8"/>
        <v>B</v>
      </c>
      <c r="H178" s="11">
        <f>VLOOKUP(B178,NI!C:P,11,FALSE)</f>
        <v>1397000</v>
      </c>
      <c r="I178" s="11">
        <f>VLOOKUP(B178,EBITDA!B:O,11,FALSE)</f>
        <v>2602000</v>
      </c>
      <c r="J178" s="11">
        <f>VLOOKUP(B178,EQIT!B:O,11,FALSE)</f>
        <v>6571000</v>
      </c>
      <c r="K178" s="11">
        <f>VLOOKUP(B178,DEBT!B:O,11,FALSE)</f>
        <v>5766000</v>
      </c>
      <c r="L178" s="11">
        <f>VLOOKUP(B178,REV!B:O,11,FALSE)</f>
        <v>12045000</v>
      </c>
      <c r="M178" s="11">
        <f>VLOOKUP(B178,RoA!B:O,11,FALSE)</f>
        <v>5.24</v>
      </c>
      <c r="N178" s="11">
        <f>VLOOKUP(B178,RoE!B:O,11,FALSE)</f>
        <v>18.989999999999998</v>
      </c>
      <c r="O178" s="11">
        <f>VLOOKUP(B178,ASSET!B:P,11,FALSE)</f>
        <v>29628000</v>
      </c>
      <c r="P178" s="11">
        <f>VLOOKUP(B178,MCAP!B:P,11,FALSE)</f>
        <v>26552400</v>
      </c>
      <c r="Q178" s="11">
        <f>VLOOKUP(B178,MB!B:O,11,FALSE)</f>
        <v>3.84</v>
      </c>
    </row>
    <row r="179" spans="1:17" x14ac:dyDescent="0.3">
      <c r="A179" s="20" t="s">
        <v>33</v>
      </c>
      <c r="B179" s="20">
        <v>992816</v>
      </c>
      <c r="C179" s="21">
        <f>VLOOKUP(B179,'[2]ESGC PORTFOLIO'!B:M,$C$2,FALSE)</f>
        <v>34.111772486772402</v>
      </c>
      <c r="D179" s="21" t="str">
        <f t="shared" si="6"/>
        <v>C</v>
      </c>
      <c r="E179" s="21">
        <f>VLOOKUP(B179,ESG!A:M,$E$2,FALSE)</f>
        <v>67.297619047619094</v>
      </c>
      <c r="F179" s="11" t="b">
        <f t="shared" si="7"/>
        <v>0</v>
      </c>
      <c r="G179" s="23" t="str">
        <f t="shared" si="8"/>
        <v>B</v>
      </c>
      <c r="H179" s="11">
        <f>VLOOKUP(B179,NI!C:P,11,FALSE)</f>
        <v>39510000</v>
      </c>
      <c r="I179" s="11">
        <f>VLOOKUP(B179,EBITDA!B:O,11,FALSE)</f>
        <v>61867000</v>
      </c>
      <c r="J179" s="11">
        <f>VLOOKUP(B179,EQIT!B:O,11,FALSE)</f>
        <v>111547000</v>
      </c>
      <c r="K179" s="11">
        <f>VLOOKUP(B179,DEBT!B:O,11,FALSE)</f>
        <v>35295000</v>
      </c>
      <c r="L179" s="11">
        <f>VLOOKUP(B179,REV!B:O,11,FALSE)</f>
        <v>182795000</v>
      </c>
      <c r="M179" s="11">
        <f>VLOOKUP(B179,RoA!B:O,11,FALSE)</f>
        <v>18.12</v>
      </c>
      <c r="N179" s="11">
        <f>VLOOKUP(B179,RoE!B:O,11,FALSE)</f>
        <v>33.61</v>
      </c>
      <c r="O179" s="11">
        <f>VLOOKUP(B179,ASSET!B:P,11,FALSE)</f>
        <v>231839000</v>
      </c>
      <c r="P179" s="11">
        <f>VLOOKUP(B179,MCAP!B:P,11,FALSE)</f>
        <v>647506851</v>
      </c>
      <c r="Q179" s="11">
        <f>VLOOKUP(B179,MB!B:O,11,FALSE)</f>
        <v>5.42</v>
      </c>
    </row>
    <row r="180" spans="1:17" x14ac:dyDescent="0.3">
      <c r="A180" s="20" t="s">
        <v>35</v>
      </c>
      <c r="B180" s="20">
        <v>921093</v>
      </c>
      <c r="C180" s="21">
        <f>VLOOKUP(B180,'[2]ESGC PORTFOLIO'!B:M,$C$2,FALSE)</f>
        <v>37.671363596317299</v>
      </c>
      <c r="D180" s="21" t="str">
        <f t="shared" si="6"/>
        <v>C</v>
      </c>
      <c r="E180" s="21">
        <f>VLOOKUP(B180,ESG!A:M,$E$2,FALSE)</f>
        <v>70.270263424518703</v>
      </c>
      <c r="F180" s="11" t="b">
        <f t="shared" si="7"/>
        <v>0</v>
      </c>
      <c r="G180" s="23" t="str">
        <f t="shared" si="8"/>
        <v>B</v>
      </c>
      <c r="H180" s="11">
        <f>VLOOKUP(B180,NI!C:P,11,FALSE)</f>
        <v>2248000</v>
      </c>
      <c r="I180" s="11">
        <f>VLOOKUP(B180,EBITDA!B:O,11,FALSE)</f>
        <v>3989000</v>
      </c>
      <c r="J180" s="11">
        <f>VLOOKUP(B180,EQIT!B:O,11,FALSE)</f>
        <v>19575000</v>
      </c>
      <c r="K180" s="11">
        <f>VLOOKUP(B180,DEBT!B:O,11,FALSE)</f>
        <v>5690000</v>
      </c>
      <c r="L180" s="11">
        <f>VLOOKUP(B180,REV!B:O,11,FALSE)</f>
        <v>81202000</v>
      </c>
      <c r="M180" s="11">
        <f>VLOOKUP(B180,RoA!B:O,11,FALSE)</f>
        <v>5.62</v>
      </c>
      <c r="N180" s="11">
        <f>VLOOKUP(B180,RoE!B:O,11,FALSE)</f>
        <v>11.32</v>
      </c>
      <c r="O180" s="11">
        <f>VLOOKUP(B180,ASSET!B:P,11,FALSE)</f>
        <v>44027000</v>
      </c>
      <c r="P180" s="11">
        <f>VLOOKUP(B180,MCAP!B:P,11,FALSE)</f>
        <v>33124000</v>
      </c>
      <c r="Q180" s="11">
        <f>VLOOKUP(B180,MB!B:O,11,FALSE)</f>
        <v>1.7</v>
      </c>
    </row>
    <row r="181" spans="1:17" x14ac:dyDescent="0.3">
      <c r="A181" s="20" t="s">
        <v>38</v>
      </c>
      <c r="B181" s="20">
        <v>945388</v>
      </c>
      <c r="C181" s="21">
        <f>VLOOKUP(B181,'[2]ESGC PORTFOLIO'!B:M,$C$2,FALSE)</f>
        <v>36.355265186555599</v>
      </c>
      <c r="D181" s="21" t="str">
        <f t="shared" si="6"/>
        <v>C</v>
      </c>
      <c r="E181" s="21">
        <f>VLOOKUP(B181,ESG!A:M,$E$2,FALSE)</f>
        <v>72.348211532531593</v>
      </c>
      <c r="F181" s="11" t="b">
        <f t="shared" si="7"/>
        <v>0</v>
      </c>
      <c r="G181" s="23" t="str">
        <f t="shared" si="8"/>
        <v>B</v>
      </c>
      <c r="H181" s="11">
        <f>VLOOKUP(B181,NI!C:P,11,FALSE)</f>
        <v>6224000</v>
      </c>
      <c r="I181" s="11">
        <f>VLOOKUP(B181,EBITDA!B:O,11,FALSE)</f>
        <v>31671000</v>
      </c>
      <c r="J181" s="11">
        <f>VLOOKUP(B181,EQIT!B:O,11,FALSE)</f>
        <v>86370000</v>
      </c>
      <c r="K181" s="11">
        <f>VLOOKUP(B181,DEBT!B:O,11,FALSE)</f>
        <v>82067000</v>
      </c>
      <c r="L181" s="11">
        <f>VLOOKUP(B181,REV!B:O,11,FALSE)</f>
        <v>132447000</v>
      </c>
      <c r="M181" s="11">
        <f>VLOOKUP(B181,RoA!B:O,11,FALSE)</f>
        <v>3</v>
      </c>
      <c r="N181" s="11">
        <f>VLOOKUP(B181,RoE!B:O,11,FALSE)</f>
        <v>7.02</v>
      </c>
      <c r="O181" s="11">
        <f>VLOOKUP(B181,ASSET!B:P,11,FALSE)</f>
        <v>292829000</v>
      </c>
      <c r="P181" s="11">
        <f>VLOOKUP(B181,MCAP!B:P,11,FALSE)</f>
        <v>174228406</v>
      </c>
      <c r="Q181" s="11">
        <f>VLOOKUP(B181,MB!B:O,11,FALSE)</f>
        <v>2.13</v>
      </c>
    </row>
    <row r="182" spans="1:17" x14ac:dyDescent="0.3">
      <c r="A182" s="20" t="s">
        <v>41</v>
      </c>
      <c r="B182" s="20">
        <v>544616</v>
      </c>
      <c r="C182" s="21">
        <f>VLOOKUP(B182,'[2]ESGC PORTFOLIO'!B:M,$C$2,FALSE)</f>
        <v>37.830200444764898</v>
      </c>
      <c r="D182" s="21" t="str">
        <f t="shared" si="6"/>
        <v>C</v>
      </c>
      <c r="E182" s="21">
        <f>VLOOKUP(B182,ESG!A:M,$E$2,FALSE)</f>
        <v>61.677350042072298</v>
      </c>
      <c r="F182" s="11" t="b">
        <f t="shared" si="7"/>
        <v>0</v>
      </c>
      <c r="G182" s="23" t="str">
        <f t="shared" si="8"/>
        <v>B</v>
      </c>
      <c r="H182" s="11">
        <f>VLOOKUP(B182,NI!C:P,11,FALSE)</f>
        <v>1069744</v>
      </c>
      <c r="I182" s="11">
        <f>VLOOKUP(B182,EBITDA!B:O,11,FALSE)</f>
        <v>2083340</v>
      </c>
      <c r="J182" s="11">
        <f>VLOOKUP(B182,EQIT!B:O,11,FALSE)</f>
        <v>-1621857</v>
      </c>
      <c r="K182" s="11">
        <f>VLOOKUP(B182,DEBT!B:O,11,FALSE)</f>
        <v>4380305</v>
      </c>
      <c r="L182" s="11">
        <f>VLOOKUP(B182,REV!B:O,11,FALSE)</f>
        <v>9475313</v>
      </c>
      <c r="M182" s="11">
        <f>VLOOKUP(B182,RoA!B:O,11,FALSE)</f>
        <v>16.43</v>
      </c>
      <c r="N182" s="11" t="str">
        <f>VLOOKUP(B182,RoE!B:O,11,FALSE)</f>
        <v>NA</v>
      </c>
      <c r="O182" s="11">
        <f>VLOOKUP(B182,ASSET!B:P,11,FALSE)</f>
        <v>7472721</v>
      </c>
      <c r="P182" s="11">
        <f>VLOOKUP(B182,MCAP!B:P,11,FALSE)</f>
        <v>19999729</v>
      </c>
      <c r="Q182" s="11">
        <f>VLOOKUP(B182,MB!B:O,11,FALSE)</f>
        <v>-10</v>
      </c>
    </row>
    <row r="183" spans="1:17" x14ac:dyDescent="0.3">
      <c r="A183" s="20" t="s">
        <v>42</v>
      </c>
      <c r="B183" s="20">
        <v>130502</v>
      </c>
      <c r="C183" s="21">
        <f>VLOOKUP(B183,'[2]ESGC PORTFOLIO'!B:M,$C$2,FALSE)</f>
        <v>37.335247768172003</v>
      </c>
      <c r="D183" s="21" t="str">
        <f t="shared" si="6"/>
        <v>C</v>
      </c>
      <c r="E183" s="21">
        <f>VLOOKUP(B183,ESG!A:M,$E$2,FALSE)</f>
        <v>71.239122987324393</v>
      </c>
      <c r="F183" s="11" t="b">
        <f t="shared" si="7"/>
        <v>0</v>
      </c>
      <c r="G183" s="23" t="str">
        <f t="shared" si="8"/>
        <v>B</v>
      </c>
      <c r="H183" s="11">
        <f>VLOOKUP(B183,NI!C:P,11,FALSE)</f>
        <v>644175</v>
      </c>
      <c r="I183" s="11">
        <f>VLOOKUP(B183,EBITDA!B:O,11,FALSE)</f>
        <v>1143050</v>
      </c>
      <c r="J183" s="11">
        <f>VLOOKUP(B183,EQIT!B:O,11,FALSE)</f>
        <v>9046405</v>
      </c>
      <c r="K183" s="11">
        <f>VLOOKUP(B183,DEBT!B:O,11,FALSE)</f>
        <v>6588451</v>
      </c>
      <c r="L183" s="11">
        <f>VLOOKUP(B183,REV!B:O,11,FALSE)</f>
        <v>1685551</v>
      </c>
      <c r="M183" s="11">
        <f>VLOOKUP(B183,RoA!B:O,11,FALSE)</f>
        <v>5.08</v>
      </c>
      <c r="N183" s="11">
        <f>VLOOKUP(B183,RoE!B:O,11,FALSE)</f>
        <v>7.73</v>
      </c>
      <c r="O183" s="11">
        <f>VLOOKUP(B183,ASSET!B:P,11,FALSE)</f>
        <v>16176723</v>
      </c>
      <c r="P183" s="11">
        <f>VLOOKUP(B183,MCAP!B:P,11,FALSE)</f>
        <v>21575712</v>
      </c>
      <c r="Q183" s="11">
        <f>VLOOKUP(B183,MB!B:O,11,FALSE)</f>
        <v>2.11</v>
      </c>
    </row>
    <row r="184" spans="1:17" x14ac:dyDescent="0.3">
      <c r="A184" s="20" t="s">
        <v>46</v>
      </c>
      <c r="B184" s="20">
        <v>923937</v>
      </c>
      <c r="C184" s="21">
        <f>VLOOKUP(B184,'[2]ESGC PORTFOLIO'!B:M,$C$2,FALSE)</f>
        <v>36.193049361323297</v>
      </c>
      <c r="D184" s="21" t="str">
        <f t="shared" si="6"/>
        <v>C</v>
      </c>
      <c r="E184" s="21">
        <f>VLOOKUP(B184,ESG!A:M,$E$2,FALSE)</f>
        <v>72.230335482771295</v>
      </c>
      <c r="F184" s="11" t="b">
        <f t="shared" si="7"/>
        <v>0</v>
      </c>
      <c r="G184" s="23" t="str">
        <f t="shared" si="8"/>
        <v>B</v>
      </c>
      <c r="H184" s="11">
        <f>VLOOKUP(B184,NI!C:P,11,FALSE)</f>
        <v>3789000</v>
      </c>
      <c r="I184" s="11">
        <f>VLOOKUP(B184,EBITDA!B:O,11,FALSE)</f>
        <v>15589000</v>
      </c>
      <c r="J184" s="11">
        <f>VLOOKUP(B184,EQIT!B:O,11,FALSE)</f>
        <v>224162000</v>
      </c>
      <c r="K184" s="11">
        <f>VLOOKUP(B184,DEBT!B:O,11,FALSE)</f>
        <v>475588000</v>
      </c>
      <c r="L184" s="11">
        <f>VLOOKUP(B184,REV!B:O,11,FALSE)</f>
        <v>94067000</v>
      </c>
      <c r="M184" s="11">
        <f>VLOOKUP(B184,RoA!B:O,11,FALSE)</f>
        <v>0.49</v>
      </c>
      <c r="N184" s="11">
        <f>VLOOKUP(B184,RoE!B:O,11,FALSE)</f>
        <v>1.71</v>
      </c>
      <c r="O184" s="11">
        <f>VLOOKUP(B184,ASSET!B:P,11,FALSE)</f>
        <v>2076280000</v>
      </c>
      <c r="P184" s="11">
        <f>VLOOKUP(B184,MCAP!B:P,11,FALSE)</f>
        <v>188140945</v>
      </c>
      <c r="Q184" s="11">
        <f>VLOOKUP(B184,MB!B:O,11,FALSE)</f>
        <v>0.8</v>
      </c>
    </row>
    <row r="185" spans="1:17" x14ac:dyDescent="0.3">
      <c r="A185" s="20" t="s">
        <v>47</v>
      </c>
      <c r="B185" s="20">
        <v>905840</v>
      </c>
      <c r="C185" s="21">
        <f>VLOOKUP(B185,'[2]ESGC PORTFOLIO'!B:M,$C$2,FALSE)</f>
        <v>39.175890054312603</v>
      </c>
      <c r="D185" s="21" t="str">
        <f t="shared" si="6"/>
        <v>C</v>
      </c>
      <c r="E185" s="21">
        <f>VLOOKUP(B185,ESG!A:M,$E$2,FALSE)</f>
        <v>74.663255518461298</v>
      </c>
      <c r="F185" s="11" t="b">
        <f t="shared" si="7"/>
        <v>0</v>
      </c>
      <c r="G185" s="23" t="str">
        <f t="shared" si="8"/>
        <v>B</v>
      </c>
      <c r="H185" s="11">
        <f>VLOOKUP(B185,NI!C:P,11,FALSE)</f>
        <v>2451000</v>
      </c>
      <c r="I185" s="11">
        <f>VLOOKUP(B185,EBITDA!B:O,11,FALSE)</f>
        <v>4798000</v>
      </c>
      <c r="J185" s="11">
        <f>VLOOKUP(B185,EQIT!B:O,11,FALSE)</f>
        <v>35879000</v>
      </c>
      <c r="K185" s="11">
        <f>VLOOKUP(B185,DEBT!B:O,11,FALSE)</f>
        <v>32519000</v>
      </c>
      <c r="L185" s="11">
        <f>VLOOKUP(B185,REV!B:O,11,FALSE)</f>
        <v>15435000</v>
      </c>
      <c r="M185" s="11">
        <f>VLOOKUP(B185,RoA!B:O,11,FALSE)</f>
        <v>0.71</v>
      </c>
      <c r="N185" s="11">
        <f>VLOOKUP(B185,RoE!B:O,11,FALSE)</f>
        <v>6.83</v>
      </c>
      <c r="O185" s="11">
        <f>VLOOKUP(B185,ASSET!B:P,11,FALSE)</f>
        <v>385303000</v>
      </c>
      <c r="P185" s="11">
        <f>VLOOKUP(B185,MCAP!B:P,11,FALSE)</f>
        <v>45366492</v>
      </c>
      <c r="Q185" s="11">
        <f>VLOOKUP(B185,MB!B:O,11,FALSE)</f>
        <v>1.25</v>
      </c>
    </row>
    <row r="186" spans="1:17" x14ac:dyDescent="0.3">
      <c r="A186" s="20" t="s">
        <v>52</v>
      </c>
      <c r="B186" s="20">
        <v>929302</v>
      </c>
      <c r="C186" s="21">
        <f>VLOOKUP(B186,'[2]ESGC PORTFOLIO'!B:M,$C$2,FALSE)</f>
        <v>35.185182800130498</v>
      </c>
      <c r="D186" s="21" t="str">
        <f t="shared" si="6"/>
        <v>C</v>
      </c>
      <c r="E186" s="21">
        <f>VLOOKUP(B186,ESG!A:M,$E$2,FALSE)</f>
        <v>69.522907973142296</v>
      </c>
      <c r="F186" s="11" t="b">
        <f t="shared" si="7"/>
        <v>0</v>
      </c>
      <c r="G186" s="23" t="str">
        <f t="shared" si="8"/>
        <v>B</v>
      </c>
      <c r="H186" s="11">
        <f>VLOOKUP(B186,NI!C:P,11,FALSE)</f>
        <v>1233000</v>
      </c>
      <c r="I186" s="11">
        <f>VLOOKUP(B186,EBITDA!B:O,11,FALSE)</f>
        <v>2133000</v>
      </c>
      <c r="J186" s="11">
        <f>VLOOKUP(B186,EQIT!B:O,11,FALSE)</f>
        <v>4995000</v>
      </c>
      <c r="K186" s="11">
        <f>VLOOKUP(B186,DEBT!B:O,11,FALSE)</f>
        <v>1621000</v>
      </c>
      <c r="L186" s="11">
        <f>VLOOKUP(B186,REV!B:O,11,FALSE)</f>
        <v>40339000</v>
      </c>
      <c r="M186" s="11">
        <f>VLOOKUP(B186,RoA!B:O,11,FALSE)</f>
        <v>8.94</v>
      </c>
      <c r="N186" s="11">
        <f>VLOOKUP(B186,RoE!B:O,11,FALSE)</f>
        <v>27.46</v>
      </c>
      <c r="O186" s="11">
        <f>VLOOKUP(B186,ASSET!B:P,11,FALSE)</f>
        <v>14934000</v>
      </c>
      <c r="P186" s="11">
        <f>VLOOKUP(B186,MCAP!B:P,11,FALSE)</f>
        <v>13700223</v>
      </c>
      <c r="Q186" s="11">
        <f>VLOOKUP(B186,MB!B:O,11,FALSE)</f>
        <v>2.42</v>
      </c>
    </row>
    <row r="187" spans="1:17" x14ac:dyDescent="0.3">
      <c r="A187" s="20" t="s">
        <v>56</v>
      </c>
      <c r="B187" s="20">
        <v>325824</v>
      </c>
      <c r="C187" s="21">
        <f>VLOOKUP(B187,'[2]ESGC PORTFOLIO'!B:M,$C$2,FALSE)</f>
        <v>35.195129610597199</v>
      </c>
      <c r="D187" s="21" t="str">
        <f t="shared" si="6"/>
        <v>C</v>
      </c>
      <c r="E187" s="21">
        <f>VLOOKUP(B187,ESG!A:M,$E$2,FALSE)</f>
        <v>58.4854973164325</v>
      </c>
      <c r="F187" s="11" t="b">
        <f t="shared" si="7"/>
        <v>0</v>
      </c>
      <c r="G187" s="23" t="str">
        <f t="shared" si="8"/>
        <v>B</v>
      </c>
      <c r="H187" s="11">
        <f>VLOOKUP(B187,NI!C:P,11,FALSE)</f>
        <v>-119000</v>
      </c>
      <c r="I187" s="11">
        <f>VLOOKUP(B187,EBITDA!B:O,11,FALSE)</f>
        <v>432000</v>
      </c>
      <c r="J187" s="11">
        <f>VLOOKUP(B187,EQIT!B:O,11,FALSE)</f>
        <v>6457000</v>
      </c>
      <c r="K187" s="11">
        <f>VLOOKUP(B187,DEBT!B:O,11,FALSE)</f>
        <v>4262000</v>
      </c>
      <c r="L187" s="11">
        <f>VLOOKUP(B187,REV!B:O,11,FALSE)</f>
        <v>7380000</v>
      </c>
      <c r="M187" s="11">
        <f>VLOOKUP(B187,RoA!B:O,11,FALSE)</f>
        <v>0.13</v>
      </c>
      <c r="N187" s="11">
        <f>VLOOKUP(B187,RoE!B:O,11,FALSE)</f>
        <v>-1.83</v>
      </c>
      <c r="O187" s="11">
        <f>VLOOKUP(B187,ASSET!B:P,11,FALSE)</f>
        <v>17003000</v>
      </c>
      <c r="P187" s="11">
        <f>VLOOKUP(B187,MCAP!B:P,11,FALSE)</f>
        <v>17588739</v>
      </c>
      <c r="Q187" s="11">
        <f>VLOOKUP(B187,MB!B:O,11,FALSE)</f>
        <v>2.5499999999999998</v>
      </c>
    </row>
    <row r="188" spans="1:17" x14ac:dyDescent="0.3">
      <c r="A188" s="20" t="s">
        <v>62</v>
      </c>
      <c r="B188" s="20">
        <v>134843</v>
      </c>
      <c r="C188" s="21">
        <f>VLOOKUP(B188,'[2]ESGC PORTFOLIO'!B:M,$C$2,FALSE)</f>
        <v>30.836585826879901</v>
      </c>
      <c r="D188" s="21" t="str">
        <f t="shared" si="6"/>
        <v>C</v>
      </c>
      <c r="E188" s="21">
        <f>VLOOKUP(B188,ESG!A:M,$E$2,FALSE)</f>
        <v>58.806929615543197</v>
      </c>
      <c r="F188" s="11" t="b">
        <f t="shared" si="7"/>
        <v>0</v>
      </c>
      <c r="G188" s="23" t="str">
        <f t="shared" si="8"/>
        <v>B</v>
      </c>
      <c r="H188" s="11">
        <f>VLOOKUP(B188,NI!C:P,11,FALSE)</f>
        <v>4343000</v>
      </c>
      <c r="I188" s="11">
        <f>VLOOKUP(B188,EBITDA!B:O,11,FALSE)</f>
        <v>7716000</v>
      </c>
      <c r="J188" s="11">
        <f>VLOOKUP(B188,EQIT!B:O,11,FALSE)</f>
        <v>43231000</v>
      </c>
      <c r="K188" s="11">
        <f>VLOOKUP(B188,DEBT!B:O,11,FALSE)</f>
        <v>48457000</v>
      </c>
      <c r="L188" s="11">
        <f>VLOOKUP(B188,REV!B:O,11,FALSE)</f>
        <v>23893000</v>
      </c>
      <c r="M188" s="11">
        <f>VLOOKUP(B188,RoA!B:O,11,FALSE)</f>
        <v>1.56</v>
      </c>
      <c r="N188" s="11">
        <f>VLOOKUP(B188,RoE!B:O,11,FALSE)</f>
        <v>10.24</v>
      </c>
      <c r="O188" s="11">
        <f>VLOOKUP(B188,ASSET!B:P,11,FALSE)</f>
        <v>308854000</v>
      </c>
      <c r="P188" s="11">
        <f>VLOOKUP(B188,MCAP!B:P,11,FALSE)</f>
        <v>45682453</v>
      </c>
      <c r="Q188" s="11">
        <f>VLOOKUP(B188,MB!B:O,11,FALSE)</f>
        <v>1.0900000000000001</v>
      </c>
    </row>
    <row r="189" spans="1:17" x14ac:dyDescent="0.3">
      <c r="A189" s="20" t="s">
        <v>65</v>
      </c>
      <c r="B189" s="20">
        <v>755695</v>
      </c>
      <c r="C189" s="21">
        <f>VLOOKUP(B189,'[2]ESGC PORTFOLIO'!B:M,$C$2,FALSE)</f>
        <v>41.290519877675798</v>
      </c>
      <c r="D189" s="21" t="str">
        <f t="shared" si="6"/>
        <v>C</v>
      </c>
      <c r="E189" s="21">
        <f>VLOOKUP(B189,ESG!A:M,$E$2,FALSE)</f>
        <v>72.030581039755305</v>
      </c>
      <c r="F189" s="11" t="b">
        <f t="shared" si="7"/>
        <v>0</v>
      </c>
      <c r="G189" s="23" t="str">
        <f t="shared" si="8"/>
        <v>B</v>
      </c>
      <c r="H189" s="11">
        <f>VLOOKUP(B189,NI!C:P,11,FALSE)</f>
        <v>1236000</v>
      </c>
      <c r="I189" s="11">
        <f>VLOOKUP(B189,EBITDA!B:O,11,FALSE)</f>
        <v>3168000</v>
      </c>
      <c r="J189" s="11">
        <f>VLOOKUP(B189,EQIT!B:O,11,FALSE)</f>
        <v>24288000</v>
      </c>
      <c r="K189" s="11">
        <f>VLOOKUP(B189,DEBT!B:O,11,FALSE)</f>
        <v>9088000</v>
      </c>
      <c r="L189" s="11">
        <f>VLOOKUP(B189,REV!B:O,11,FALSE)</f>
        <v>15884000</v>
      </c>
      <c r="M189" s="11">
        <f>VLOOKUP(B189,RoA!B:O,11,FALSE)</f>
        <v>3.57</v>
      </c>
      <c r="N189" s="11">
        <f>VLOOKUP(B189,RoE!B:O,11,FALSE)</f>
        <v>5.0599999999999996</v>
      </c>
      <c r="O189" s="11">
        <f>VLOOKUP(B189,ASSET!B:P,11,FALSE)</f>
        <v>39532000</v>
      </c>
      <c r="P189" s="11">
        <f>VLOOKUP(B189,MCAP!B:P,11,FALSE)</f>
        <v>35221410</v>
      </c>
      <c r="Q189" s="11">
        <f>VLOOKUP(B189,MB!B:O,11,FALSE)</f>
        <v>1.3</v>
      </c>
    </row>
    <row r="190" spans="1:17" x14ac:dyDescent="0.3">
      <c r="A190" s="20" t="s">
        <v>75</v>
      </c>
      <c r="B190" s="20">
        <v>912278</v>
      </c>
      <c r="C190" s="21">
        <f>VLOOKUP(B190,'[2]ESGC PORTFOLIO'!B:M,$C$2,FALSE)</f>
        <v>40.782970501555198</v>
      </c>
      <c r="D190" s="21" t="str">
        <f t="shared" si="6"/>
        <v>C</v>
      </c>
      <c r="E190" s="21">
        <f>VLOOKUP(B190,ESG!A:M,$E$2,FALSE)</f>
        <v>67.989782062713104</v>
      </c>
      <c r="F190" s="11" t="b">
        <f t="shared" si="7"/>
        <v>0</v>
      </c>
      <c r="G190" s="23" t="str">
        <f t="shared" si="8"/>
        <v>B</v>
      </c>
      <c r="H190" s="11">
        <f>VLOOKUP(B190,NI!C:P,11,FALSE)</f>
        <v>2102000</v>
      </c>
      <c r="I190" s="11">
        <f>VLOOKUP(B190,EBITDA!B:O,11,FALSE)</f>
        <v>4157000</v>
      </c>
      <c r="J190" s="11">
        <f>VLOOKUP(B190,EQIT!B:O,11,FALSE)</f>
        <v>10774000</v>
      </c>
      <c r="K190" s="11">
        <f>VLOOKUP(B190,DEBT!B:O,11,FALSE)</f>
        <v>5152000</v>
      </c>
      <c r="L190" s="11">
        <f>VLOOKUP(B190,REV!B:O,11,FALSE)</f>
        <v>34950000</v>
      </c>
      <c r="M190" s="11">
        <f>VLOOKUP(B190,RoA!B:O,11,FALSE)</f>
        <v>4.1399999999999997</v>
      </c>
      <c r="N190" s="11">
        <f>VLOOKUP(B190,RoE!B:O,11,FALSE)</f>
        <v>20.13</v>
      </c>
      <c r="O190" s="11">
        <f>VLOOKUP(B190,ASSET!B:P,11,FALSE)</f>
        <v>55603000</v>
      </c>
      <c r="P190" s="11">
        <f>VLOOKUP(B190,MCAP!B:P,11,FALSE)</f>
        <v>26682093</v>
      </c>
      <c r="Q190" s="11">
        <f>VLOOKUP(B190,MB!B:O,11,FALSE)</f>
        <v>2.33</v>
      </c>
    </row>
    <row r="191" spans="1:17" x14ac:dyDescent="0.3">
      <c r="A191" s="20" t="s">
        <v>83</v>
      </c>
      <c r="B191" s="20" t="s">
        <v>360</v>
      </c>
      <c r="C191" s="21">
        <f>VLOOKUP(B191,'[2]ESGC PORTFOLIO'!B:M,$C$2,FALSE)</f>
        <v>36.963690891424498</v>
      </c>
      <c r="D191" s="21" t="str">
        <f t="shared" si="6"/>
        <v>C</v>
      </c>
      <c r="E191" s="21">
        <f>VLOOKUP(B191,ESG!A:M,$E$2,FALSE)</f>
        <v>56.304430963176998</v>
      </c>
      <c r="F191" s="11" t="b">
        <f t="shared" si="7"/>
        <v>0</v>
      </c>
      <c r="G191" s="23" t="str">
        <f t="shared" si="8"/>
        <v>B</v>
      </c>
      <c r="H191" s="11">
        <f>VLOOKUP(B191,NI!C:P,11,FALSE)</f>
        <v>1127100</v>
      </c>
      <c r="I191" s="11">
        <f>VLOOKUP(B191,EBITDA!B:O,11,FALSE)</f>
        <v>2039200</v>
      </c>
      <c r="J191" s="11">
        <f>VLOOKUP(B191,EQIT!B:O,11,FALSE)</f>
        <v>20923500</v>
      </c>
      <c r="K191" s="11">
        <f>VLOOKUP(B191,DEBT!B:O,11,FALSE)</f>
        <v>2107900</v>
      </c>
      <c r="L191" s="11">
        <f>VLOOKUP(B191,REV!B:O,11,FALSE)</f>
        <v>3112500</v>
      </c>
      <c r="M191" s="11">
        <f>VLOOKUP(B191,RoA!B:O,11,FALSE)</f>
        <v>1.9</v>
      </c>
      <c r="N191" s="11">
        <f>VLOOKUP(B191,RoE!B:O,11,FALSE)</f>
        <v>5.36</v>
      </c>
      <c r="O191" s="11">
        <f>VLOOKUP(B191,ASSET!B:P,11,FALSE)</f>
        <v>72241500</v>
      </c>
      <c r="P191" s="11">
        <f>VLOOKUP(B191,MCAP!B:P,11,FALSE)</f>
        <v>29738095</v>
      </c>
      <c r="Q191" s="11">
        <f>VLOOKUP(B191,MB!B:O,11,FALSE)</f>
        <v>1.33</v>
      </c>
    </row>
    <row r="192" spans="1:17" x14ac:dyDescent="0.3">
      <c r="A192" s="20" t="s">
        <v>84</v>
      </c>
      <c r="B192" s="20">
        <v>901686</v>
      </c>
      <c r="C192" s="21">
        <f>VLOOKUP(B192,'[2]ESGC PORTFOLIO'!B:M,$C$2,FALSE)</f>
        <v>34.4907853823848</v>
      </c>
      <c r="D192" s="21" t="str">
        <f t="shared" si="6"/>
        <v>C</v>
      </c>
      <c r="E192" s="21">
        <f>VLOOKUP(B192,ESG!A:M,$E$2,FALSE)</f>
        <v>53.464329385459202</v>
      </c>
      <c r="F192" s="11" t="b">
        <f t="shared" si="7"/>
        <v>0</v>
      </c>
      <c r="G192" s="23" t="str">
        <f t="shared" si="8"/>
        <v>B</v>
      </c>
      <c r="H192" s="11">
        <f>VLOOKUP(B192,NI!C:P,11,FALSE)</f>
        <v>477000</v>
      </c>
      <c r="I192" s="11">
        <f>VLOOKUP(B192,EBITDA!B:O,11,FALSE)</f>
        <v>1806000</v>
      </c>
      <c r="J192" s="11">
        <f>VLOOKUP(B192,EQIT!B:O,11,FALSE)</f>
        <v>3670000</v>
      </c>
      <c r="K192" s="11">
        <f>VLOOKUP(B192,DEBT!B:O,11,FALSE)</f>
        <v>8739000</v>
      </c>
      <c r="L192" s="11">
        <f>VLOOKUP(B192,REV!B:O,11,FALSE)</f>
        <v>7179000</v>
      </c>
      <c r="M192" s="11">
        <f>VLOOKUP(B192,RoA!B:O,11,FALSE)</f>
        <v>4.05</v>
      </c>
      <c r="N192" s="11">
        <f>VLOOKUP(B192,RoE!B:O,11,FALSE)</f>
        <v>13.39</v>
      </c>
      <c r="O192" s="11">
        <f>VLOOKUP(B192,ASSET!B:P,11,FALSE)</f>
        <v>19185000</v>
      </c>
      <c r="P192" s="11">
        <f>VLOOKUP(B192,MCAP!B:P,11,FALSE)</f>
        <v>9563200</v>
      </c>
      <c r="Q192" s="11">
        <f>VLOOKUP(B192,MB!B:O,11,FALSE)</f>
        <v>2.23</v>
      </c>
    </row>
    <row r="193" spans="1:17" x14ac:dyDescent="0.3">
      <c r="A193" s="20" t="s">
        <v>85</v>
      </c>
      <c r="B193" s="20">
        <v>904282</v>
      </c>
      <c r="C193" s="21">
        <f>VLOOKUP(B193,'[2]ESGC PORTFOLIO'!B:M,$C$2,FALSE)</f>
        <v>37.064537517134497</v>
      </c>
      <c r="D193" s="21" t="str">
        <f t="shared" si="6"/>
        <v>C</v>
      </c>
      <c r="E193" s="21">
        <f>VLOOKUP(B193,ESG!A:M,$E$2,FALSE)</f>
        <v>73.148682877406202</v>
      </c>
      <c r="F193" s="11" t="b">
        <f t="shared" si="7"/>
        <v>0</v>
      </c>
      <c r="G193" s="23" t="str">
        <f t="shared" si="8"/>
        <v>B</v>
      </c>
      <c r="H193" s="11">
        <f>VLOOKUP(B193,NI!C:P,11,FALSE)</f>
        <v>7098000</v>
      </c>
      <c r="I193" s="11">
        <f>VLOOKUP(B193,EBITDA!B:O,11,FALSE)</f>
        <v>11043000</v>
      </c>
      <c r="J193" s="11">
        <f>VLOOKUP(B193,EQIT!B:O,11,FALSE)</f>
        <v>30320000</v>
      </c>
      <c r="K193" s="11">
        <f>VLOOKUP(B193,DEBT!B:O,11,FALSE)</f>
        <v>41745000</v>
      </c>
      <c r="L193" s="11">
        <f>VLOOKUP(B193,REV!B:O,11,FALSE)</f>
        <v>46052000</v>
      </c>
      <c r="M193" s="11">
        <f>VLOOKUP(B193,RoA!B:O,11,FALSE)</f>
        <v>8.18</v>
      </c>
      <c r="N193" s="11">
        <f>VLOOKUP(B193,RoE!B:O,11,FALSE)</f>
        <v>22.36</v>
      </c>
      <c r="O193" s="11">
        <f>VLOOKUP(B193,ASSET!B:P,11,FALSE)</f>
        <v>92023000</v>
      </c>
      <c r="P193" s="11">
        <f>VLOOKUP(B193,MCAP!B:P,11,FALSE)</f>
        <v>184332520</v>
      </c>
      <c r="Q193" s="11">
        <f>VLOOKUP(B193,MB!B:O,11,FALSE)</f>
        <v>6.08</v>
      </c>
    </row>
    <row r="194" spans="1:17" x14ac:dyDescent="0.3">
      <c r="A194" s="20" t="s">
        <v>87</v>
      </c>
      <c r="B194" s="20">
        <v>981550</v>
      </c>
      <c r="C194" s="21">
        <f>VLOOKUP(B194,'[2]ESGC PORTFOLIO'!B:M,$C$2,FALSE)</f>
        <v>29.315430727664701</v>
      </c>
      <c r="D194" s="21" t="str">
        <f t="shared" si="6"/>
        <v>C</v>
      </c>
      <c r="E194" s="21">
        <f>VLOOKUP(B194,ESG!A:M,$E$2,FALSE)</f>
        <v>56.066758891226897</v>
      </c>
      <c r="F194" s="11" t="b">
        <f t="shared" si="7"/>
        <v>0</v>
      </c>
      <c r="G194" s="23" t="str">
        <f t="shared" si="8"/>
        <v>B</v>
      </c>
      <c r="H194" s="11">
        <f>VLOOKUP(B194,NI!C:P,11,FALSE)</f>
        <v>8380000</v>
      </c>
      <c r="I194" s="11">
        <f>VLOOKUP(B194,EBITDA!B:O,11,FALSE)</f>
        <v>23004000</v>
      </c>
      <c r="J194" s="11">
        <f>VLOOKUP(B194,EQIT!B:O,11,FALSE)</f>
        <v>52711000</v>
      </c>
      <c r="K194" s="11">
        <f>VLOOKUP(B194,DEBT!B:O,11,FALSE)</f>
        <v>48234000</v>
      </c>
      <c r="L194" s="11">
        <f>VLOOKUP(B194,REV!B:O,11,FALSE)</f>
        <v>68775000</v>
      </c>
      <c r="M194" s="11">
        <f>VLOOKUP(B194,RoA!B:O,11,FALSE)</f>
        <v>6.34</v>
      </c>
      <c r="N194" s="11">
        <f>VLOOKUP(B194,RoE!B:O,11,FALSE)</f>
        <v>16.21</v>
      </c>
      <c r="O194" s="11">
        <f>VLOOKUP(B194,ASSET!B:P,11,FALSE)</f>
        <v>159339000</v>
      </c>
      <c r="P194" s="11">
        <f>VLOOKUP(B194,MCAP!B:P,11,FALSE)</f>
        <v>147407301</v>
      </c>
      <c r="Q194" s="11">
        <f>VLOOKUP(B194,MB!B:O,11,FALSE)</f>
        <v>2.76</v>
      </c>
    </row>
    <row r="195" spans="1:17" x14ac:dyDescent="0.3">
      <c r="A195" s="20" t="s">
        <v>88</v>
      </c>
      <c r="B195" s="20">
        <v>922964</v>
      </c>
      <c r="C195" s="21">
        <f>VLOOKUP(B195,'[2]ESGC PORTFOLIO'!B:M,$C$2,FALSE)</f>
        <v>44.816452661346801</v>
      </c>
      <c r="D195" s="21" t="str">
        <f t="shared" si="6"/>
        <v>C</v>
      </c>
      <c r="E195" s="21">
        <f>VLOOKUP(B195,ESG!A:M,$E$2,FALSE)</f>
        <v>71.639274749445207</v>
      </c>
      <c r="F195" s="11" t="b">
        <f t="shared" si="7"/>
        <v>0</v>
      </c>
      <c r="G195" s="23" t="str">
        <f t="shared" si="8"/>
        <v>B</v>
      </c>
      <c r="H195" s="11">
        <f>VLOOKUP(B195,NI!C:P,11,FALSE)</f>
        <v>586000</v>
      </c>
      <c r="I195" s="11">
        <f>VLOOKUP(B195,EBITDA!B:O,11,FALSE)</f>
        <v>1043000</v>
      </c>
      <c r="J195" s="11">
        <f>VLOOKUP(B195,EQIT!B:O,11,FALSE)</f>
        <v>7402000</v>
      </c>
      <c r="K195" s="11">
        <f>VLOOKUP(B195,DEBT!B:O,11,FALSE)</f>
        <v>2795000</v>
      </c>
      <c r="L195" s="11">
        <f>VLOOKUP(B195,REV!B:O,11,FALSE)</f>
        <v>2618000</v>
      </c>
      <c r="M195" s="11">
        <f>VLOOKUP(B195,RoA!B:O,11,FALSE)</f>
        <v>0.92</v>
      </c>
      <c r="N195" s="11">
        <f>VLOOKUP(B195,RoE!B:O,11,FALSE)</f>
        <v>8.0500000000000007</v>
      </c>
      <c r="O195" s="11">
        <f>VLOOKUP(B195,ASSET!B:P,11,FALSE)</f>
        <v>69190000</v>
      </c>
      <c r="P195" s="11">
        <f>VLOOKUP(B195,MCAP!B:P,11,FALSE)</f>
        <v>8385231</v>
      </c>
      <c r="Q195" s="11">
        <f>VLOOKUP(B195,MB!B:O,11,FALSE)</f>
        <v>1.27</v>
      </c>
    </row>
    <row r="196" spans="1:17" x14ac:dyDescent="0.3">
      <c r="A196" s="20" t="s">
        <v>94</v>
      </c>
      <c r="B196" s="20">
        <v>912273</v>
      </c>
      <c r="C196" s="21">
        <f>VLOOKUP(B196,'[2]ESGC PORTFOLIO'!B:M,$C$2,FALSE)</f>
        <v>37.2826325565687</v>
      </c>
      <c r="D196" s="21" t="str">
        <f t="shared" ref="D196:D259" si="9">IF(C196&gt;75,"A",IF(C196&gt;50,"B",IF(C196&gt;25,"C","D")))</f>
        <v>C</v>
      </c>
      <c r="E196" s="21">
        <f>VLOOKUP(B196,ESG!A:M,$E$2,FALSE)</f>
        <v>66.2319317798041</v>
      </c>
      <c r="F196" s="11" t="b">
        <f t="shared" ref="F196:F259" si="10">C196=E196</f>
        <v>0</v>
      </c>
      <c r="G196" s="23" t="str">
        <f t="shared" ref="G196:G259" si="11">IF(E196&gt;75,"A",IF(E196&gt;50,"B",IF(E196&gt;25,"C","D")))</f>
        <v>B</v>
      </c>
      <c r="H196" s="11">
        <f>VLOOKUP(B196,NI!C:P,11,FALSE)</f>
        <v>2378000</v>
      </c>
      <c r="I196" s="11">
        <f>VLOOKUP(B196,EBITDA!B:O,11,FALSE)</f>
        <v>4625000</v>
      </c>
      <c r="J196" s="11">
        <f>VLOOKUP(B196,EQIT!B:O,11,FALSE)</f>
        <v>19279000</v>
      </c>
      <c r="K196" s="11">
        <f>VLOOKUP(B196,DEBT!B:O,11,FALSE)</f>
        <v>3616000</v>
      </c>
      <c r="L196" s="11">
        <f>VLOOKUP(B196,REV!B:O,11,FALSE)</f>
        <v>9715000</v>
      </c>
      <c r="M196" s="11">
        <f>VLOOKUP(B196,RoA!B:O,11,FALSE)</f>
        <v>9.3800000000000008</v>
      </c>
      <c r="N196" s="11">
        <f>VLOOKUP(B196,RoE!B:O,11,FALSE)</f>
        <v>11.76</v>
      </c>
      <c r="O196" s="11">
        <f>VLOOKUP(B196,ASSET!B:P,11,FALSE)</f>
        <v>28174000</v>
      </c>
      <c r="P196" s="11">
        <f>VLOOKUP(B196,MCAP!B:P,11,FALSE)</f>
        <v>29212820</v>
      </c>
      <c r="Q196" s="11">
        <f>VLOOKUP(B196,MB!B:O,11,FALSE)</f>
        <v>1.37</v>
      </c>
    </row>
    <row r="197" spans="1:17" x14ac:dyDescent="0.3">
      <c r="A197" s="20" t="s">
        <v>95</v>
      </c>
      <c r="B197" s="20">
        <v>312385</v>
      </c>
      <c r="C197" s="21">
        <f>VLOOKUP(B197,'[2]ESGC PORTFOLIO'!B:M,$C$2,FALSE)</f>
        <v>35.970091660334298</v>
      </c>
      <c r="D197" s="21" t="str">
        <f t="shared" si="9"/>
        <v>C</v>
      </c>
      <c r="E197" s="21">
        <f>VLOOKUP(B197,ESG!A:M,$E$2,FALSE)</f>
        <v>65.690183320668595</v>
      </c>
      <c r="F197" s="11" t="b">
        <f t="shared" si="10"/>
        <v>0</v>
      </c>
      <c r="G197" s="23" t="str">
        <f t="shared" si="11"/>
        <v>B</v>
      </c>
      <c r="H197" s="11">
        <f>VLOOKUP(B197,NI!C:P,11,FALSE)</f>
        <v>2058000</v>
      </c>
      <c r="I197" s="11">
        <f>VLOOKUP(B197,EBITDA!B:O,11,FALSE)</f>
        <v>4339000</v>
      </c>
      <c r="J197" s="11">
        <f>VLOOKUP(B197,EQIT!B:O,11,FALSE)</f>
        <v>12303000</v>
      </c>
      <c r="K197" s="11">
        <f>VLOOKUP(B197,DEBT!B:O,11,FALSE)</f>
        <v>5100000</v>
      </c>
      <c r="L197" s="11">
        <f>VLOOKUP(B197,REV!B:O,11,FALSE)</f>
        <v>112640000</v>
      </c>
      <c r="M197" s="11">
        <f>VLOOKUP(B197,RoA!B:O,11,FALSE)</f>
        <v>6.73</v>
      </c>
      <c r="N197" s="11">
        <f>VLOOKUP(B197,RoE!B:O,11,FALSE)</f>
        <v>17.79</v>
      </c>
      <c r="O197" s="11">
        <f>VLOOKUP(B197,ASSET!B:P,11,FALSE)</f>
        <v>33024000</v>
      </c>
      <c r="P197" s="11">
        <f>VLOOKUP(B197,MCAP!B:P,11,FALSE)</f>
        <v>62041565</v>
      </c>
      <c r="Q197" s="11">
        <f>VLOOKUP(B197,MB!B:O,11,FALSE)</f>
        <v>5.22</v>
      </c>
    </row>
    <row r="198" spans="1:17" x14ac:dyDescent="0.3">
      <c r="A198" s="20" t="s">
        <v>102</v>
      </c>
      <c r="B198" s="20">
        <v>152719</v>
      </c>
      <c r="C198" s="21">
        <f>VLOOKUP(B198,'[2]ESGC PORTFOLIO'!B:M,$C$2,FALSE)</f>
        <v>40.917163412127401</v>
      </c>
      <c r="D198" s="21" t="str">
        <f t="shared" si="9"/>
        <v>C</v>
      </c>
      <c r="E198" s="21">
        <f>VLOOKUP(B198,ESG!A:M,$E$2,FALSE)</f>
        <v>64.691469681397706</v>
      </c>
      <c r="F198" s="11" t="b">
        <f t="shared" si="10"/>
        <v>0</v>
      </c>
      <c r="G198" s="23" t="str">
        <f t="shared" si="11"/>
        <v>B</v>
      </c>
      <c r="H198" s="11">
        <f>VLOOKUP(B198,NI!C:P,11,FALSE)</f>
        <v>284800</v>
      </c>
      <c r="I198" s="11">
        <f>VLOOKUP(B198,EBITDA!B:O,11,FALSE)</f>
        <v>615700</v>
      </c>
      <c r="J198" s="11">
        <f>VLOOKUP(B198,EQIT!B:O,11,FALSE)</f>
        <v>2156900</v>
      </c>
      <c r="K198" s="11">
        <f>VLOOKUP(B198,DEBT!B:O,11,FALSE)</f>
        <v>2756000</v>
      </c>
      <c r="L198" s="11">
        <f>VLOOKUP(B198,REV!B:O,11,FALSE)</f>
        <v>6285600</v>
      </c>
      <c r="M198" s="11">
        <f>VLOOKUP(B198,RoA!B:O,11,FALSE)</f>
        <v>5.32</v>
      </c>
      <c r="N198" s="11">
        <f>VLOOKUP(B198,RoE!B:O,11,FALSE)</f>
        <v>13.51</v>
      </c>
      <c r="O198" s="11">
        <f>VLOOKUP(B198,ASSET!B:P,11,FALSE)</f>
        <v>7100700</v>
      </c>
      <c r="P198" s="11">
        <f>VLOOKUP(B198,MCAP!B:P,11,FALSE)</f>
        <v>7756749</v>
      </c>
      <c r="Q198" s="11">
        <f>VLOOKUP(B198,MB!B:O,11,FALSE)</f>
        <v>2.91</v>
      </c>
    </row>
    <row r="199" spans="1:17" x14ac:dyDescent="0.3">
      <c r="A199" s="20" t="s">
        <v>103</v>
      </c>
      <c r="B199" s="20">
        <v>867138</v>
      </c>
      <c r="C199" s="21">
        <f>VLOOKUP(B199,'[2]ESGC PORTFOLIO'!B:M,$C$2,FALSE)</f>
        <v>37.637940866818703</v>
      </c>
      <c r="D199" s="21" t="str">
        <f t="shared" si="9"/>
        <v>C</v>
      </c>
      <c r="E199" s="21">
        <f>VLOOKUP(B199,ESG!A:M,$E$2,FALSE)</f>
        <v>60.641735392174098</v>
      </c>
      <c r="F199" s="11" t="b">
        <f t="shared" si="10"/>
        <v>0</v>
      </c>
      <c r="G199" s="23" t="str">
        <f t="shared" si="11"/>
        <v>B</v>
      </c>
      <c r="H199" s="11">
        <f>VLOOKUP(B199,NI!C:P,11,FALSE)</f>
        <v>723114</v>
      </c>
      <c r="I199" s="11">
        <f>VLOOKUP(B199,EBITDA!B:O,11,FALSE)</f>
        <v>2407955</v>
      </c>
      <c r="J199" s="11">
        <f>VLOOKUP(B199,EQIT!B:O,11,FALSE)</f>
        <v>5170513</v>
      </c>
      <c r="K199" s="11">
        <f>VLOOKUP(B199,DEBT!B:O,11,FALSE)</f>
        <v>8503434</v>
      </c>
      <c r="L199" s="11">
        <f>VLOOKUP(B199,REV!B:O,11,FALSE)</f>
        <v>12795106</v>
      </c>
      <c r="M199" s="11">
        <f>VLOOKUP(B199,RoA!B:O,11,FALSE)</f>
        <v>6.08</v>
      </c>
      <c r="N199" s="11">
        <f>VLOOKUP(B199,RoE!B:O,11,FALSE)</f>
        <v>15.06</v>
      </c>
      <c r="O199" s="11">
        <f>VLOOKUP(B199,ASSET!B:P,11,FALSE)</f>
        <v>17942715</v>
      </c>
      <c r="P199" s="11">
        <f>VLOOKUP(B199,MCAP!B:P,11,FALSE)</f>
        <v>16332647</v>
      </c>
      <c r="Q199" s="11">
        <f>VLOOKUP(B199,MB!B:O,11,FALSE)</f>
        <v>3.11</v>
      </c>
    </row>
    <row r="200" spans="1:17" x14ac:dyDescent="0.3">
      <c r="A200" s="20" t="s">
        <v>110</v>
      </c>
      <c r="B200" s="20">
        <v>944314</v>
      </c>
      <c r="C200" s="21">
        <f>VLOOKUP(B200,'[2]ESGC PORTFOLIO'!B:M,$C$2,FALSE)</f>
        <v>39.969456577595103</v>
      </c>
      <c r="D200" s="21" t="str">
        <f t="shared" si="9"/>
        <v>C</v>
      </c>
      <c r="E200" s="21">
        <f>VLOOKUP(B200,ESG!A:M,$E$2,FALSE)</f>
        <v>62.081770298047203</v>
      </c>
      <c r="F200" s="11" t="b">
        <f t="shared" si="10"/>
        <v>0</v>
      </c>
      <c r="G200" s="23" t="str">
        <f t="shared" si="11"/>
        <v>B</v>
      </c>
      <c r="H200" s="11">
        <f>VLOOKUP(B200,NI!C:P,11,FALSE)</f>
        <v>1310000</v>
      </c>
      <c r="I200" s="11">
        <f>VLOOKUP(B200,EBITDA!B:O,11,FALSE)</f>
        <v>4531000</v>
      </c>
      <c r="J200" s="11">
        <f>VLOOKUP(B200,EQIT!B:O,11,FALSE)</f>
        <v>11555000</v>
      </c>
      <c r="K200" s="11">
        <f>VLOOKUP(B200,DEBT!B:O,11,FALSE)</f>
        <v>25955000</v>
      </c>
      <c r="L200" s="11">
        <f>VLOOKUP(B200,REV!B:O,11,FALSE)</f>
        <v>12436000</v>
      </c>
      <c r="M200" s="11">
        <f>VLOOKUP(B200,RoA!B:O,11,FALSE)</f>
        <v>3.99</v>
      </c>
      <c r="N200" s="11">
        <f>VLOOKUP(B200,RoE!B:O,11,FALSE)</f>
        <v>11.29</v>
      </c>
      <c r="O200" s="11">
        <f>VLOOKUP(B200,ASSET!B:P,11,FALSE)</f>
        <v>54327000</v>
      </c>
      <c r="P200" s="11">
        <f>VLOOKUP(B200,MCAP!B:P,11,FALSE)</f>
        <v>44986500</v>
      </c>
      <c r="Q200" s="11">
        <f>VLOOKUP(B200,MB!B:O,11,FALSE)</f>
        <v>3.48</v>
      </c>
    </row>
    <row r="201" spans="1:17" x14ac:dyDescent="0.3">
      <c r="A201" s="20" t="s">
        <v>112</v>
      </c>
      <c r="B201" s="20">
        <v>905214</v>
      </c>
      <c r="C201" s="21">
        <f>VLOOKUP(B201,'[2]ESGC PORTFOLIO'!B:M,$C$2,FALSE)</f>
        <v>42.078880851362797</v>
      </c>
      <c r="D201" s="21" t="str">
        <f t="shared" si="9"/>
        <v>C</v>
      </c>
      <c r="E201" s="21">
        <f>VLOOKUP(B201,ESG!A:M,$E$2,FALSE)</f>
        <v>67.491095036059093</v>
      </c>
      <c r="F201" s="11" t="b">
        <f t="shared" si="10"/>
        <v>0</v>
      </c>
      <c r="G201" s="23" t="str">
        <f t="shared" si="11"/>
        <v>B</v>
      </c>
      <c r="H201" s="11">
        <f>VLOOKUP(B201,NI!C:P,11,FALSE)</f>
        <v>905000</v>
      </c>
      <c r="I201" s="11">
        <f>VLOOKUP(B201,EBITDA!B:O,11,FALSE)</f>
        <v>2849000</v>
      </c>
      <c r="J201" s="11">
        <f>VLOOKUP(B201,EQIT!B:O,11,FALSE)</f>
        <v>8327000</v>
      </c>
      <c r="K201" s="11">
        <f>VLOOKUP(B201,DEBT!B:O,11,FALSE)</f>
        <v>9015000</v>
      </c>
      <c r="L201" s="11">
        <f>VLOOKUP(B201,REV!B:O,11,FALSE)</f>
        <v>12217000</v>
      </c>
      <c r="M201" s="11">
        <f>VLOOKUP(B201,RoA!B:O,11,FALSE)</f>
        <v>4.3899999999999997</v>
      </c>
      <c r="N201" s="11">
        <f>VLOOKUP(B201,RoE!B:O,11,FALSE)</f>
        <v>11.14</v>
      </c>
      <c r="O201" s="11">
        <f>VLOOKUP(B201,ASSET!B:P,11,FALSE)</f>
        <v>27974000</v>
      </c>
      <c r="P201" s="11">
        <f>VLOOKUP(B201,MCAP!B:P,11,FALSE)</f>
        <v>15286733</v>
      </c>
      <c r="Q201" s="11">
        <f>VLOOKUP(B201,MB!B:O,11,FALSE)</f>
        <v>1.62</v>
      </c>
    </row>
    <row r="202" spans="1:17" x14ac:dyDescent="0.3">
      <c r="A202" s="20" t="s">
        <v>113</v>
      </c>
      <c r="B202" s="20">
        <v>904383</v>
      </c>
      <c r="C202" s="21">
        <f>VLOOKUP(B202,'[2]ESGC PORTFOLIO'!B:M,$C$2,FALSE)</f>
        <v>35.870801671732501</v>
      </c>
      <c r="D202" s="21" t="str">
        <f t="shared" si="9"/>
        <v>C</v>
      </c>
      <c r="E202" s="21">
        <f>VLOOKUP(B202,ESG!A:M,$E$2,FALSE)</f>
        <v>70.908270010131702</v>
      </c>
      <c r="F202" s="11" t="b">
        <f t="shared" si="10"/>
        <v>0</v>
      </c>
      <c r="G202" s="23" t="str">
        <f t="shared" si="11"/>
        <v>B</v>
      </c>
      <c r="H202" s="11">
        <f>VLOOKUP(B202,NI!C:P,11,FALSE)</f>
        <v>1883000</v>
      </c>
      <c r="I202" s="11">
        <f>VLOOKUP(B202,EBITDA!B:O,11,FALSE)</f>
        <v>9133000</v>
      </c>
      <c r="J202" s="11">
        <f>VLOOKUP(B202,EQIT!B:O,11,FALSE)</f>
        <v>40875000</v>
      </c>
      <c r="K202" s="11">
        <f>VLOOKUP(B202,DEBT!B:O,11,FALSE)</f>
        <v>42534000</v>
      </c>
      <c r="L202" s="11">
        <f>VLOOKUP(B202,REV!B:O,11,FALSE)</f>
        <v>23925000</v>
      </c>
      <c r="M202" s="11">
        <f>VLOOKUP(B202,RoA!B:O,11,FALSE)</f>
        <v>2.4900000000000002</v>
      </c>
      <c r="N202" s="11">
        <f>VLOOKUP(B202,RoE!B:O,11,FALSE)</f>
        <v>4.58</v>
      </c>
      <c r="O202" s="11">
        <f>VLOOKUP(B202,ASSET!B:P,11,FALSE)</f>
        <v>120709000</v>
      </c>
      <c r="P202" s="11">
        <f>VLOOKUP(B202,MCAP!B:P,11,FALSE)</f>
        <v>59062780</v>
      </c>
      <c r="Q202" s="11">
        <f>VLOOKUP(B202,MB!B:O,11,FALSE)</f>
        <v>1.29</v>
      </c>
    </row>
    <row r="203" spans="1:17" x14ac:dyDescent="0.3">
      <c r="A203" s="20" t="s">
        <v>114</v>
      </c>
      <c r="B203" s="20">
        <v>513260</v>
      </c>
      <c r="C203" s="21">
        <f>VLOOKUP(B203,'[2]ESGC PORTFOLIO'!B:M,$C$2,FALSE)</f>
        <v>28.464388182739199</v>
      </c>
      <c r="D203" s="21" t="str">
        <f t="shared" si="9"/>
        <v>C</v>
      </c>
      <c r="E203" s="21">
        <f>VLOOKUP(B203,ESG!A:M,$E$2,FALSE)</f>
        <v>53.746958183660297</v>
      </c>
      <c r="F203" s="11" t="b">
        <f t="shared" si="10"/>
        <v>0</v>
      </c>
      <c r="G203" s="23" t="str">
        <f t="shared" si="11"/>
        <v>B</v>
      </c>
      <c r="H203" s="11">
        <f>VLOOKUP(B203,NI!C:P,11,FALSE)</f>
        <v>182511</v>
      </c>
      <c r="I203" s="11">
        <f>VLOOKUP(B203,EBITDA!B:O,11,FALSE)</f>
        <v>829171</v>
      </c>
      <c r="J203" s="11">
        <f>VLOOKUP(B203,EQIT!B:O,11,FALSE)</f>
        <v>2860325</v>
      </c>
      <c r="K203" s="11">
        <f>VLOOKUP(B203,DEBT!B:O,11,FALSE)</f>
        <v>4453403</v>
      </c>
      <c r="L203" s="11">
        <f>VLOOKUP(B203,REV!B:O,11,FALSE)</f>
        <v>1337860</v>
      </c>
      <c r="M203" s="11">
        <f>VLOOKUP(B203,RoA!B:O,11,FALSE)</f>
        <v>4.95</v>
      </c>
      <c r="N203" s="11">
        <f>VLOOKUP(B203,RoE!B:O,11,FALSE)</f>
        <v>7.46</v>
      </c>
      <c r="O203" s="11">
        <f>VLOOKUP(B203,ASSET!B:P,11,FALSE)</f>
        <v>7754839</v>
      </c>
      <c r="P203" s="11">
        <f>VLOOKUP(B203,MCAP!B:P,11,FALSE)</f>
        <v>6951062</v>
      </c>
      <c r="Q203" s="11">
        <f>VLOOKUP(B203,MB!B:O,11,FALSE)</f>
        <v>2.08</v>
      </c>
    </row>
    <row r="204" spans="1:17" x14ac:dyDescent="0.3">
      <c r="A204" s="20" t="s">
        <v>115</v>
      </c>
      <c r="B204" s="20">
        <v>916091</v>
      </c>
      <c r="C204" s="21">
        <f>VLOOKUP(B204,'[2]ESGC PORTFOLIO'!B:M,$C$2,FALSE)</f>
        <v>31.9552395613775</v>
      </c>
      <c r="D204" s="21" t="str">
        <f t="shared" si="9"/>
        <v>C</v>
      </c>
      <c r="E204" s="21">
        <f>VLOOKUP(B204,ESG!A:M,$E$2,FALSE)</f>
        <v>54.164716410890598</v>
      </c>
      <c r="F204" s="11" t="b">
        <f t="shared" si="10"/>
        <v>0</v>
      </c>
      <c r="G204" s="23" t="str">
        <f t="shared" si="11"/>
        <v>B</v>
      </c>
      <c r="H204" s="11">
        <f>VLOOKUP(B204,NI!C:P,11,FALSE)</f>
        <v>947000</v>
      </c>
      <c r="I204" s="11">
        <f>VLOOKUP(B204,EBITDA!B:O,11,FALSE)</f>
        <v>2473000</v>
      </c>
      <c r="J204" s="11">
        <f>VLOOKUP(B204,EQIT!B:O,11,FALSE)</f>
        <v>3912000</v>
      </c>
      <c r="K204" s="11">
        <f>VLOOKUP(B204,DEBT!B:O,11,FALSE)</f>
        <v>2888000</v>
      </c>
      <c r="L204" s="11">
        <f>VLOOKUP(B204,REV!B:O,11,FALSE)</f>
        <v>12998000</v>
      </c>
      <c r="M204" s="11">
        <f>VLOOKUP(B204,RoA!B:O,11,FALSE)</f>
        <v>9.2899999999999991</v>
      </c>
      <c r="N204" s="11">
        <f>VLOOKUP(B204,RoE!B:O,11,FALSE)</f>
        <v>26.88</v>
      </c>
      <c r="O204" s="11">
        <f>VLOOKUP(B204,ASSET!B:P,11,FALSE)</f>
        <v>11389000</v>
      </c>
      <c r="P204" s="11">
        <f>VLOOKUP(B204,MCAP!B:P,11,FALSE)</f>
        <v>9178279</v>
      </c>
      <c r="Q204" s="11">
        <f>VLOOKUP(B204,MB!B:O,11,FALSE)</f>
        <v>2.92</v>
      </c>
    </row>
    <row r="205" spans="1:17" x14ac:dyDescent="0.3">
      <c r="A205" s="20" t="s">
        <v>119</v>
      </c>
      <c r="B205" s="20">
        <v>687609</v>
      </c>
      <c r="C205" s="21">
        <f>VLOOKUP(B205,'[2]ESGC PORTFOLIO'!B:M,$C$2,FALSE)</f>
        <v>35.056210386183103</v>
      </c>
      <c r="D205" s="21" t="str">
        <f t="shared" si="9"/>
        <v>C</v>
      </c>
      <c r="E205" s="21">
        <f>VLOOKUP(B205,ESG!A:M,$E$2,FALSE)</f>
        <v>60.034901392521299</v>
      </c>
      <c r="F205" s="11" t="b">
        <f t="shared" si="10"/>
        <v>0</v>
      </c>
      <c r="G205" s="23" t="str">
        <f t="shared" si="11"/>
        <v>B</v>
      </c>
      <c r="H205" s="11">
        <f>VLOOKUP(B205,NI!C:P,11,FALSE)</f>
        <v>46000</v>
      </c>
      <c r="I205" s="11">
        <f>VLOOKUP(B205,EBITDA!B:O,11,FALSE)</f>
        <v>5172000</v>
      </c>
      <c r="J205" s="11">
        <f>VLOOKUP(B205,EQIT!B:O,11,FALSE)</f>
        <v>19906000</v>
      </c>
      <c r="K205" s="11">
        <f>VLOOKUP(B205,DEBT!B:O,11,FALSE)</f>
        <v>7627000</v>
      </c>
      <c r="L205" s="11">
        <f>VLOOKUP(B205,REV!B:O,11,FALSE)</f>
        <v>17938000</v>
      </c>
      <c r="M205" s="11">
        <f>VLOOKUP(B205,RoA!B:O,11,FALSE)</f>
        <v>0.33</v>
      </c>
      <c r="N205" s="11">
        <f>VLOOKUP(B205,RoE!B:O,11,FALSE)</f>
        <v>0.21</v>
      </c>
      <c r="O205" s="11">
        <f>VLOOKUP(B205,ASSET!B:P,11,FALSE)</f>
        <v>45132000</v>
      </c>
      <c r="P205" s="11">
        <f>VLOOKUP(B205,MCAP!B:P,11,FALSE)</f>
        <v>68690880</v>
      </c>
      <c r="Q205" s="11">
        <f>VLOOKUP(B205,MB!B:O,11,FALSE)</f>
        <v>3.27</v>
      </c>
    </row>
    <row r="206" spans="1:17" x14ac:dyDescent="0.3">
      <c r="A206" s="20" t="s">
        <v>120</v>
      </c>
      <c r="B206" s="20">
        <v>921268</v>
      </c>
      <c r="C206" s="21">
        <f>VLOOKUP(B206,'[2]ESGC PORTFOLIO'!B:M,$C$2,FALSE)</f>
        <v>41.750284954407199</v>
      </c>
      <c r="D206" s="21" t="str">
        <f t="shared" si="9"/>
        <v>C</v>
      </c>
      <c r="E206" s="21">
        <f>VLOOKUP(B206,ESG!A:M,$E$2,FALSE)</f>
        <v>71.714855623100306</v>
      </c>
      <c r="F206" s="11" t="b">
        <f t="shared" si="10"/>
        <v>0</v>
      </c>
      <c r="G206" s="23" t="str">
        <f t="shared" si="11"/>
        <v>B</v>
      </c>
      <c r="H206" s="11">
        <f>VLOOKUP(B206,NI!C:P,11,FALSE)</f>
        <v>1202800</v>
      </c>
      <c r="I206" s="11">
        <f>VLOOKUP(B206,EBITDA!B:O,11,FALSE)</f>
        <v>2838400</v>
      </c>
      <c r="J206" s="11">
        <f>VLOOKUP(B206,EQIT!B:O,11,FALSE)</f>
        <v>7315900</v>
      </c>
      <c r="K206" s="11">
        <f>VLOOKUP(B206,DEBT!B:O,11,FALSE)</f>
        <v>6569400</v>
      </c>
      <c r="L206" s="11">
        <f>VLOOKUP(B206,REV!B:O,11,FALSE)</f>
        <v>14280500</v>
      </c>
      <c r="M206" s="11">
        <f>VLOOKUP(B206,RoA!B:O,11,FALSE)</f>
        <v>7.07</v>
      </c>
      <c r="N206" s="11">
        <f>VLOOKUP(B206,RoE!B:O,11,FALSE)</f>
        <v>16.41</v>
      </c>
      <c r="O206" s="11">
        <f>VLOOKUP(B206,ASSET!B:P,11,FALSE)</f>
        <v>19395200</v>
      </c>
      <c r="P206" s="11">
        <f>VLOOKUP(B206,MCAP!B:P,11,FALSE)</f>
        <v>31345548</v>
      </c>
      <c r="Q206" s="11">
        <f>VLOOKUP(B206,MB!B:O,11,FALSE)</f>
        <v>4.84</v>
      </c>
    </row>
    <row r="207" spans="1:17" x14ac:dyDescent="0.3">
      <c r="A207" s="20" t="s">
        <v>126</v>
      </c>
      <c r="B207" s="20">
        <v>500373</v>
      </c>
      <c r="C207" s="21">
        <f>VLOOKUP(B207,'[2]ESGC PORTFOLIO'!B:M,$C$2,FALSE)</f>
        <v>36.0401622967739</v>
      </c>
      <c r="D207" s="21" t="str">
        <f t="shared" si="9"/>
        <v>C</v>
      </c>
      <c r="E207" s="21">
        <f>VLOOKUP(B207,ESG!A:M,$E$2,FALSE)</f>
        <v>53.155090948688098</v>
      </c>
      <c r="F207" s="11" t="b">
        <f t="shared" si="10"/>
        <v>0</v>
      </c>
      <c r="G207" s="23" t="str">
        <f t="shared" si="11"/>
        <v>B</v>
      </c>
      <c r="H207" s="11">
        <f>VLOOKUP(B207,NI!C:P,11,FALSE)</f>
        <v>2915487</v>
      </c>
      <c r="I207" s="11">
        <f>VLOOKUP(B207,EBITDA!B:O,11,FALSE)</f>
        <v>9193814</v>
      </c>
      <c r="J207" s="11">
        <f>VLOOKUP(B207,EQIT!B:O,11,FALSE)</f>
        <v>17712582</v>
      </c>
      <c r="K207" s="11">
        <f>VLOOKUP(B207,DEBT!B:O,11,FALSE)</f>
        <v>5909933</v>
      </c>
      <c r="L207" s="11">
        <f>VLOOKUP(B207,REV!B:O,11,FALSE)</f>
        <v>16693477</v>
      </c>
      <c r="M207" s="11">
        <f>VLOOKUP(B207,RoA!B:O,11,FALSE)</f>
        <v>9.33</v>
      </c>
      <c r="N207" s="11">
        <f>VLOOKUP(B207,RoE!B:O,11,FALSE)</f>
        <v>17.600000000000001</v>
      </c>
      <c r="O207" s="11">
        <f>VLOOKUP(B207,ASSET!B:P,11,FALSE)</f>
        <v>34762687</v>
      </c>
      <c r="P207" s="11">
        <f>VLOOKUP(B207,MCAP!B:P,11,FALSE)</f>
        <v>50481507</v>
      </c>
      <c r="Q207" s="11">
        <f>VLOOKUP(B207,MB!B:O,11,FALSE)</f>
        <v>3.23</v>
      </c>
    </row>
    <row r="208" spans="1:17" x14ac:dyDescent="0.3">
      <c r="A208" s="20" t="s">
        <v>129</v>
      </c>
      <c r="B208" s="20">
        <v>867375</v>
      </c>
      <c r="C208" s="21">
        <f>VLOOKUP(B208,'[2]ESGC PORTFOLIO'!B:M,$C$2,FALSE)</f>
        <v>41.365274697535199</v>
      </c>
      <c r="D208" s="21" t="str">
        <f t="shared" si="9"/>
        <v>C</v>
      </c>
      <c r="E208" s="21">
        <f>VLOOKUP(B208,ESG!A:M,$E$2,FALSE)</f>
        <v>63.432303781035301</v>
      </c>
      <c r="F208" s="11" t="b">
        <f t="shared" si="10"/>
        <v>0</v>
      </c>
      <c r="G208" s="23" t="str">
        <f t="shared" si="11"/>
        <v>B</v>
      </c>
      <c r="H208" s="11">
        <f>VLOOKUP(B208,NI!C:P,11,FALSE)</f>
        <v>1204100</v>
      </c>
      <c r="I208" s="11">
        <f>VLOOKUP(B208,EBITDA!B:O,11,FALSE)</f>
        <v>2218100</v>
      </c>
      <c r="J208" s="11">
        <f>VLOOKUP(B208,EQIT!B:O,11,FALSE)</f>
        <v>3854900</v>
      </c>
      <c r="K208" s="11">
        <f>VLOOKUP(B208,DEBT!B:O,11,FALSE)</f>
        <v>1343100</v>
      </c>
      <c r="L208" s="11">
        <f>VLOOKUP(B208,REV!B:O,11,FALSE)</f>
        <v>10968900</v>
      </c>
      <c r="M208" s="11">
        <f>VLOOKUP(B208,RoA!B:O,11,FALSE)</f>
        <v>16.48</v>
      </c>
      <c r="N208" s="11">
        <f>VLOOKUP(B208,RoE!B:O,11,FALSE)</f>
        <v>33.72</v>
      </c>
      <c r="O208" s="11">
        <f>VLOOKUP(B208,ASSET!B:P,11,FALSE)</f>
        <v>7868800</v>
      </c>
      <c r="P208" s="11">
        <f>VLOOKUP(B208,MCAP!B:P,11,FALSE)</f>
        <v>29175800</v>
      </c>
      <c r="Q208" s="11">
        <f>VLOOKUP(B208,MB!B:O,11,FALSE)</f>
        <v>7.94</v>
      </c>
    </row>
    <row r="209" spans="1:17" x14ac:dyDescent="0.3">
      <c r="A209" s="20" t="s">
        <v>131</v>
      </c>
      <c r="B209" s="20">
        <v>902317</v>
      </c>
      <c r="C209" s="21">
        <f>VLOOKUP(B209,'[2]ESGC PORTFOLIO'!B:M,$C$2,FALSE)</f>
        <v>40.590207066869297</v>
      </c>
      <c r="D209" s="21" t="str">
        <f t="shared" si="9"/>
        <v>C</v>
      </c>
      <c r="E209" s="21">
        <f>VLOOKUP(B209,ESG!A:M,$E$2,FALSE)</f>
        <v>72.430414133738594</v>
      </c>
      <c r="F209" s="11" t="b">
        <f t="shared" si="10"/>
        <v>0</v>
      </c>
      <c r="G209" s="23" t="str">
        <f t="shared" si="11"/>
        <v>B</v>
      </c>
      <c r="H209" s="11">
        <f>VLOOKUP(B209,NI!C:P,11,FALSE)</f>
        <v>1623000</v>
      </c>
      <c r="I209" s="11">
        <f>VLOOKUP(B209,EBITDA!B:O,11,FALSE)</f>
        <v>7439000</v>
      </c>
      <c r="J209" s="11">
        <f>VLOOKUP(B209,EQIT!B:O,11,FALSE)</f>
        <v>22608000</v>
      </c>
      <c r="K209" s="11">
        <f>VLOOKUP(B209,DEBT!B:O,11,FALSE)</f>
        <v>22272000</v>
      </c>
      <c r="L209" s="11">
        <f>VLOOKUP(B209,REV!B:O,11,FALSE)</f>
        <v>27429000</v>
      </c>
      <c r="M209" s="11">
        <f>VLOOKUP(B209,RoA!B:O,11,FALSE)</f>
        <v>2.78</v>
      </c>
      <c r="N209" s="11">
        <f>VLOOKUP(B209,RoE!B:O,11,FALSE)</f>
        <v>7.16</v>
      </c>
      <c r="O209" s="11">
        <f>VLOOKUP(B209,ASSET!B:P,11,FALSE)</f>
        <v>86814000</v>
      </c>
      <c r="P209" s="11">
        <f>VLOOKUP(B209,MCAP!B:P,11,FALSE)</f>
        <v>31888800</v>
      </c>
      <c r="Q209" s="11">
        <f>VLOOKUP(B209,MB!B:O,11,FALSE)</f>
        <v>1.31</v>
      </c>
    </row>
    <row r="210" spans="1:17" x14ac:dyDescent="0.3">
      <c r="A210" s="20" t="s">
        <v>137</v>
      </c>
      <c r="B210" s="20">
        <v>951849</v>
      </c>
      <c r="C210" s="21">
        <f>VLOOKUP(B210,'[2]ESGC PORTFOLIO'!B:M,$C$2,FALSE)</f>
        <v>30.723558815285401</v>
      </c>
      <c r="D210" s="21" t="str">
        <f t="shared" si="9"/>
        <v>C</v>
      </c>
      <c r="E210" s="21">
        <f>VLOOKUP(B210,ESG!A:M,$E$2,FALSE)</f>
        <v>56.901663085116297</v>
      </c>
      <c r="F210" s="11" t="b">
        <f t="shared" si="10"/>
        <v>0</v>
      </c>
      <c r="G210" s="23" t="str">
        <f t="shared" si="11"/>
        <v>B</v>
      </c>
      <c r="H210" s="11">
        <f>VLOOKUP(B210,NI!C:P,11,FALSE)</f>
        <v>2093000</v>
      </c>
      <c r="I210" s="11">
        <f>VLOOKUP(B210,EBITDA!B:O,11,FALSE)</f>
        <v>6072000</v>
      </c>
      <c r="J210" s="11">
        <f>VLOOKUP(B210,EQIT!B:O,11,FALSE)</f>
        <v>15277000</v>
      </c>
      <c r="K210" s="11">
        <f>VLOOKUP(B210,DEBT!B:O,11,FALSE)</f>
        <v>4737000</v>
      </c>
      <c r="L210" s="11">
        <f>VLOOKUP(B210,REV!B:O,11,FALSE)</f>
        <v>45567000</v>
      </c>
      <c r="M210" s="11">
        <f>VLOOKUP(B210,RoA!B:O,11,FALSE)</f>
        <v>6.6</v>
      </c>
      <c r="N210" s="11">
        <f>VLOOKUP(B210,RoE!B:O,11,FALSE)</f>
        <v>12.81</v>
      </c>
      <c r="O210" s="11">
        <f>VLOOKUP(B210,ASSET!B:P,11,FALSE)</f>
        <v>32990000</v>
      </c>
      <c r="P210" s="11">
        <f>VLOOKUP(B210,MCAP!B:P,11,FALSE)</f>
        <v>49566583</v>
      </c>
      <c r="Q210" s="11">
        <f>VLOOKUP(B210,MB!B:O,11,FALSE)</f>
        <v>2.99</v>
      </c>
    </row>
    <row r="211" spans="1:17" x14ac:dyDescent="0.3">
      <c r="A211" s="20" t="s">
        <v>139</v>
      </c>
      <c r="B211" s="20">
        <v>997198</v>
      </c>
      <c r="C211" s="21">
        <f>VLOOKUP(B211,'[2]ESGC PORTFOLIO'!B:M,$C$2,FALSE)</f>
        <v>30.1553548939957</v>
      </c>
      <c r="D211" s="21" t="str">
        <f t="shared" si="9"/>
        <v>C</v>
      </c>
      <c r="E211" s="21">
        <f>VLOOKUP(B211,ESG!A:M,$E$2,FALSE)</f>
        <v>57.039681750608302</v>
      </c>
      <c r="F211" s="11" t="b">
        <f t="shared" si="10"/>
        <v>0</v>
      </c>
      <c r="G211" s="23" t="str">
        <f t="shared" si="11"/>
        <v>B</v>
      </c>
      <c r="H211" s="11">
        <f>VLOOKUP(B211,NI!C:P,11,FALSE)</f>
        <v>1402000</v>
      </c>
      <c r="I211" s="11">
        <f>VLOOKUP(B211,EBITDA!B:O,11,FALSE)</f>
        <v>2639000</v>
      </c>
      <c r="J211" s="11">
        <f>VLOOKUP(B211,EQIT!B:O,11,FALSE)</f>
        <v>14295000</v>
      </c>
      <c r="K211" s="11">
        <f>VLOOKUP(B211,DEBT!B:O,11,FALSE)</f>
        <v>16667000</v>
      </c>
      <c r="L211" s="11">
        <f>VLOOKUP(B211,REV!B:O,11,FALSE)</f>
        <v>6321000</v>
      </c>
      <c r="M211" s="11">
        <f>VLOOKUP(B211,RoA!B:O,11,FALSE)</f>
        <v>1.22</v>
      </c>
      <c r="N211" s="11">
        <f>VLOOKUP(B211,RoE!B:O,11,FALSE)</f>
        <v>10.07</v>
      </c>
      <c r="O211" s="11">
        <f>VLOOKUP(B211,ASSET!B:P,11,FALSE)</f>
        <v>137780000</v>
      </c>
      <c r="P211" s="11">
        <f>VLOOKUP(B211,MCAP!B:P,11,FALSE)</f>
        <v>16789957</v>
      </c>
      <c r="Q211" s="11">
        <f>VLOOKUP(B211,MB!B:O,11,FALSE)</f>
        <v>1.22</v>
      </c>
    </row>
    <row r="212" spans="1:17" x14ac:dyDescent="0.3">
      <c r="A212" s="20" t="s">
        <v>140</v>
      </c>
      <c r="B212" s="20">
        <v>905159</v>
      </c>
      <c r="C212" s="21">
        <f>VLOOKUP(B212,'[2]ESGC PORTFOLIO'!B:M,$C$2,FALSE)</f>
        <v>36.355674800818598</v>
      </c>
      <c r="D212" s="21" t="str">
        <f t="shared" si="9"/>
        <v>C</v>
      </c>
      <c r="E212" s="21">
        <f>VLOOKUP(B212,ESG!A:M,$E$2,FALSE)</f>
        <v>56.044682934970702</v>
      </c>
      <c r="F212" s="11" t="b">
        <f t="shared" si="10"/>
        <v>0</v>
      </c>
      <c r="G212" s="23" t="str">
        <f t="shared" si="11"/>
        <v>B</v>
      </c>
      <c r="H212" s="11">
        <f>VLOOKUP(B212,NI!C:P,11,FALSE)</f>
        <v>299000</v>
      </c>
      <c r="I212" s="11">
        <f>VLOOKUP(B212,EBITDA!B:O,11,FALSE)</f>
        <v>2426000</v>
      </c>
      <c r="J212" s="11">
        <f>VLOOKUP(B212,EQIT!B:O,11,FALSE)</f>
        <v>12420000</v>
      </c>
      <c r="K212" s="11">
        <f>VLOOKUP(B212,DEBT!B:O,11,FALSE)</f>
        <v>21779000</v>
      </c>
      <c r="L212" s="11">
        <f>VLOOKUP(B212,REV!B:O,11,FALSE)</f>
        <v>15049000</v>
      </c>
      <c r="M212" s="11">
        <f>VLOOKUP(B212,RoA!B:O,11,FALSE)</f>
        <v>1.79</v>
      </c>
      <c r="N212" s="11">
        <f>VLOOKUP(B212,RoE!B:O,11,FALSE)</f>
        <v>2.38</v>
      </c>
      <c r="O212" s="11">
        <f>VLOOKUP(B212,ASSET!B:P,11,FALSE)</f>
        <v>52166000</v>
      </c>
      <c r="P212" s="11">
        <f>VLOOKUP(B212,MCAP!B:P,11,FALSE)</f>
        <v>16418789</v>
      </c>
      <c r="Q212" s="11">
        <f>VLOOKUP(B212,MB!B:O,11,FALSE)</f>
        <v>1.17</v>
      </c>
    </row>
    <row r="213" spans="1:17" x14ac:dyDescent="0.3">
      <c r="A213" s="20" t="s">
        <v>143</v>
      </c>
      <c r="B213" s="20">
        <v>902230</v>
      </c>
      <c r="C213" s="21">
        <f>VLOOKUP(B213,'[2]ESGC PORTFOLIO'!B:M,$C$2,FALSE)</f>
        <v>34.458605250610802</v>
      </c>
      <c r="D213" s="21" t="str">
        <f t="shared" si="9"/>
        <v>C</v>
      </c>
      <c r="E213" s="21">
        <f>VLOOKUP(B213,ESG!A:M,$E$2,FALSE)</f>
        <v>68.427014422790293</v>
      </c>
      <c r="F213" s="11" t="b">
        <f t="shared" si="10"/>
        <v>0</v>
      </c>
      <c r="G213" s="23" t="str">
        <f t="shared" si="11"/>
        <v>B</v>
      </c>
      <c r="H213" s="11">
        <f>VLOOKUP(B213,NI!C:P,11,FALSE)</f>
        <v>3187000</v>
      </c>
      <c r="I213" s="11">
        <f>VLOOKUP(B213,EBITDA!B:O,11,FALSE)</f>
        <v>13986000</v>
      </c>
      <c r="J213" s="11">
        <f>VLOOKUP(B213,EQIT!B:O,11,FALSE)</f>
        <v>24805000</v>
      </c>
      <c r="K213" s="11">
        <f>VLOOKUP(B213,DEBT!B:O,11,FALSE)</f>
        <v>119276000</v>
      </c>
      <c r="L213" s="11">
        <f>VLOOKUP(B213,REV!B:O,11,FALSE)</f>
        <v>144077000</v>
      </c>
      <c r="M213" s="11">
        <f>VLOOKUP(B213,RoA!B:O,11,FALSE)</f>
        <v>2.85</v>
      </c>
      <c r="N213" s="11">
        <f>VLOOKUP(B213,RoE!B:O,11,FALSE)</f>
        <v>12.52</v>
      </c>
      <c r="O213" s="11">
        <f>VLOOKUP(B213,ASSET!B:P,11,FALSE)</f>
        <v>194888000</v>
      </c>
      <c r="P213" s="11">
        <f>VLOOKUP(B213,MCAP!B:P,11,FALSE)</f>
        <v>62139500</v>
      </c>
      <c r="Q213" s="11">
        <f>VLOOKUP(B213,MB!B:O,11,FALSE)</f>
        <v>2.6</v>
      </c>
    </row>
    <row r="214" spans="1:17" x14ac:dyDescent="0.3">
      <c r="A214" s="20" t="s">
        <v>145</v>
      </c>
      <c r="B214" s="20">
        <v>152594</v>
      </c>
      <c r="C214" s="21">
        <f>VLOOKUP(B214,'[2]ESGC PORTFOLIO'!B:M,$C$2,FALSE)</f>
        <v>41.424887169568002</v>
      </c>
      <c r="D214" s="21" t="str">
        <f t="shared" si="9"/>
        <v>C</v>
      </c>
      <c r="E214" s="21">
        <f>VLOOKUP(B214,ESG!A:M,$E$2,FALSE)</f>
        <v>65.846407335769001</v>
      </c>
      <c r="F214" s="11" t="b">
        <f t="shared" si="10"/>
        <v>0</v>
      </c>
      <c r="G214" s="23" t="str">
        <f t="shared" si="11"/>
        <v>B</v>
      </c>
      <c r="H214" s="11">
        <f>VLOOKUP(B214,NI!C:P,11,FALSE)</f>
        <v>-1308000</v>
      </c>
      <c r="I214" s="11">
        <f>VLOOKUP(B214,EBITDA!B:O,11,FALSE)</f>
        <v>4069000</v>
      </c>
      <c r="J214" s="11">
        <f>VLOOKUP(B214,EQIT!B:O,11,FALSE)</f>
        <v>18287000</v>
      </c>
      <c r="K214" s="11">
        <f>VLOOKUP(B214,DEBT!B:O,11,FALSE)</f>
        <v>18970000</v>
      </c>
      <c r="L214" s="11">
        <f>VLOOKUP(B214,REV!B:O,11,FALSE)</f>
        <v>21222000</v>
      </c>
      <c r="M214" s="11">
        <f>VLOOKUP(B214,RoA!B:O,11,FALSE)</f>
        <v>-1.47</v>
      </c>
      <c r="N214" s="11">
        <f>VLOOKUP(B214,RoE!B:O,11,FALSE)</f>
        <v>-6.67</v>
      </c>
      <c r="O214" s="11">
        <f>VLOOKUP(B214,ASSET!B:P,11,FALSE)</f>
        <v>58795000</v>
      </c>
      <c r="P214" s="11">
        <f>VLOOKUP(B214,MCAP!B:P,11,FALSE)</f>
        <v>24271040</v>
      </c>
      <c r="Q214" s="11">
        <f>VLOOKUP(B214,MB!B:O,11,FALSE)</f>
        <v>1.94</v>
      </c>
    </row>
    <row r="215" spans="1:17" x14ac:dyDescent="0.3">
      <c r="A215" s="20" t="s">
        <v>147</v>
      </c>
      <c r="B215" s="20">
        <v>255781</v>
      </c>
      <c r="C215" s="21">
        <f>VLOOKUP(B215,'[2]ESGC PORTFOLIO'!B:M,$C$2,FALSE)</f>
        <v>41.127380952380904</v>
      </c>
      <c r="D215" s="21" t="str">
        <f t="shared" si="9"/>
        <v>C</v>
      </c>
      <c r="E215" s="21">
        <f>VLOOKUP(B215,ESG!A:M,$E$2,FALSE)</f>
        <v>56.064285714285703</v>
      </c>
      <c r="F215" s="11" t="b">
        <f t="shared" si="10"/>
        <v>0</v>
      </c>
      <c r="G215" s="23" t="str">
        <f t="shared" si="11"/>
        <v>B</v>
      </c>
      <c r="H215" s="11">
        <f>VLOOKUP(B215,NI!C:P,11,FALSE)</f>
        <v>364211</v>
      </c>
      <c r="I215" s="11">
        <f>VLOOKUP(B215,EBITDA!B:O,11,FALSE)</f>
        <v>800760</v>
      </c>
      <c r="J215" s="11">
        <f>VLOOKUP(B215,EQIT!B:O,11,FALSE)</f>
        <v>3403367</v>
      </c>
      <c r="K215" s="11">
        <f>VLOOKUP(B215,DEBT!B:O,11,FALSE)</f>
        <v>0</v>
      </c>
      <c r="L215" s="11">
        <f>VLOOKUP(B215,REV!B:O,11,FALSE)</f>
        <v>2870658</v>
      </c>
      <c r="M215" s="11">
        <f>VLOOKUP(B215,RoA!B:O,11,FALSE)</f>
        <v>7.74</v>
      </c>
      <c r="N215" s="11">
        <f>VLOOKUP(B215,RoE!B:O,11,FALSE)</f>
        <v>10.31</v>
      </c>
      <c r="O215" s="11">
        <f>VLOOKUP(B215,ASSET!B:P,11,FALSE)</f>
        <v>4625591</v>
      </c>
      <c r="P215" s="11">
        <f>VLOOKUP(B215,MCAP!B:P,11,FALSE)</f>
        <v>10133586</v>
      </c>
      <c r="Q215" s="11">
        <f>VLOOKUP(B215,MB!B:O,11,FALSE)</f>
        <v>2.95</v>
      </c>
    </row>
    <row r="216" spans="1:17" x14ac:dyDescent="0.3">
      <c r="A216" s="20" t="s">
        <v>148</v>
      </c>
      <c r="B216" s="20">
        <v>907652</v>
      </c>
      <c r="C216" s="21">
        <f>VLOOKUP(B216,'[2]ESGC PORTFOLIO'!B:M,$C$2,FALSE)</f>
        <v>42.221865364850899</v>
      </c>
      <c r="D216" s="21" t="str">
        <f t="shared" si="9"/>
        <v>C</v>
      </c>
      <c r="E216" s="21">
        <f>VLOOKUP(B216,ESG!A:M,$E$2,FALSE)</f>
        <v>58.253254539225701</v>
      </c>
      <c r="F216" s="11" t="b">
        <f t="shared" si="10"/>
        <v>0</v>
      </c>
      <c r="G216" s="23" t="str">
        <f t="shared" si="11"/>
        <v>B</v>
      </c>
      <c r="H216" s="11">
        <f>VLOOKUP(B216,NI!C:P,11,FALSE)</f>
        <v>2533000</v>
      </c>
      <c r="I216" s="11">
        <f>VLOOKUP(B216,EBITDA!B:O,11,FALSE)</f>
        <v>4401000</v>
      </c>
      <c r="J216" s="11">
        <f>VLOOKUP(B216,EQIT!B:O,11,FALSE)</f>
        <v>11829000</v>
      </c>
      <c r="K216" s="11">
        <f>VLOOKUP(B216,DEBT!B:O,11,FALSE)</f>
        <v>3942000</v>
      </c>
      <c r="L216" s="11">
        <f>VLOOKUP(B216,REV!B:O,11,FALSE)</f>
        <v>30852000</v>
      </c>
      <c r="M216" s="11">
        <f>VLOOKUP(B216,RoA!B:O,11,FALSE)</f>
        <v>7.34</v>
      </c>
      <c r="N216" s="11">
        <f>VLOOKUP(B216,RoE!B:O,11,FALSE)</f>
        <v>19.239999999999998</v>
      </c>
      <c r="O216" s="11">
        <f>VLOOKUP(B216,ASSET!B:P,11,FALSE)</f>
        <v>35355000</v>
      </c>
      <c r="P216" s="11">
        <f>VLOOKUP(B216,MCAP!B:P,11,FALSE)</f>
        <v>45712423</v>
      </c>
      <c r="Q216" s="11">
        <f>VLOOKUP(B216,MB!B:O,11,FALSE)</f>
        <v>3.66</v>
      </c>
    </row>
    <row r="217" spans="1:17" x14ac:dyDescent="0.3">
      <c r="A217" s="20" t="s">
        <v>152</v>
      </c>
      <c r="B217" s="20">
        <v>546697</v>
      </c>
      <c r="C217" s="21">
        <f>VLOOKUP(B217,'[2]ESGC PORTFOLIO'!B:M,$C$2,FALSE)</f>
        <v>43.537411347517697</v>
      </c>
      <c r="D217" s="21" t="str">
        <f t="shared" si="9"/>
        <v>C</v>
      </c>
      <c r="E217" s="21">
        <f>VLOOKUP(B217,ESG!A:M,$E$2,FALSE)</f>
        <v>65.646251266464006</v>
      </c>
      <c r="F217" s="11" t="b">
        <f t="shared" si="10"/>
        <v>0</v>
      </c>
      <c r="G217" s="23" t="str">
        <f t="shared" si="11"/>
        <v>B</v>
      </c>
      <c r="H217" s="11">
        <f>VLOOKUP(B217,NI!C:P,11,FALSE)</f>
        <v>12101000</v>
      </c>
      <c r="I217" s="11">
        <f>VLOOKUP(B217,EBITDA!B:O,11,FALSE)</f>
        <v>16318000</v>
      </c>
      <c r="J217" s="11">
        <f>VLOOKUP(B217,EQIT!B:O,11,FALSE)</f>
        <v>15426000</v>
      </c>
      <c r="K217" s="11">
        <f>VLOOKUP(B217,DEBT!B:O,11,FALSE)</f>
        <v>12419000</v>
      </c>
      <c r="L217" s="11">
        <f>VLOOKUP(B217,REV!B:O,11,FALSE)</f>
        <v>24890000</v>
      </c>
      <c r="M217" s="11">
        <f>VLOOKUP(B217,RoA!B:O,11,FALSE)</f>
        <v>43.54</v>
      </c>
      <c r="N217" s="11">
        <f>VLOOKUP(B217,RoE!B:O,11,FALSE)</f>
        <v>90.32</v>
      </c>
      <c r="O217" s="11">
        <f>VLOOKUP(B217,ASSET!B:P,11,FALSE)</f>
        <v>34428000</v>
      </c>
      <c r="P217" s="11">
        <f>VLOOKUP(B217,MCAP!B:P,11,FALSE)</f>
        <v>141295740</v>
      </c>
      <c r="Q217" s="11">
        <f>VLOOKUP(B217,MB!B:O,11,FALSE)</f>
        <v>10.38</v>
      </c>
    </row>
    <row r="218" spans="1:17" x14ac:dyDescent="0.3">
      <c r="A218" s="20" t="s">
        <v>154</v>
      </c>
      <c r="B218" s="20">
        <v>696738</v>
      </c>
      <c r="C218" s="21">
        <f>VLOOKUP(B218,'[2]ESGC PORTFOLIO'!B:M,$C$2,FALSE)</f>
        <v>35.0390880628498</v>
      </c>
      <c r="D218" s="21" t="str">
        <f t="shared" si="9"/>
        <v>C</v>
      </c>
      <c r="E218" s="21">
        <f>VLOOKUP(B218,ESG!A:M,$E$2,FALSE)</f>
        <v>67.209323666683204</v>
      </c>
      <c r="F218" s="11" t="b">
        <f t="shared" si="10"/>
        <v>0</v>
      </c>
      <c r="G218" s="23" t="str">
        <f t="shared" si="11"/>
        <v>B</v>
      </c>
      <c r="H218" s="11">
        <f>VLOOKUP(B218,NI!C:P,11,FALSE)</f>
        <v>8077000</v>
      </c>
      <c r="I218" s="11">
        <f>VLOOKUP(B218,EBITDA!B:O,11,FALSE)</f>
        <v>18889000</v>
      </c>
      <c r="J218" s="11">
        <f>VLOOKUP(B218,EQIT!B:O,11,FALSE)</f>
        <v>73597000</v>
      </c>
      <c r="K218" s="11">
        <f>VLOOKUP(B218,DEBT!B:O,11,FALSE)</f>
        <v>328705000</v>
      </c>
      <c r="L218" s="11">
        <f>VLOOKUP(B218,REV!B:O,11,FALSE)</f>
        <v>40085000</v>
      </c>
      <c r="M218" s="11">
        <f>VLOOKUP(B218,RoA!B:O,11,FALSE)</f>
        <v>1.38</v>
      </c>
      <c r="N218" s="11">
        <f>VLOOKUP(B218,RoE!B:O,11,FALSE)</f>
        <v>11.15</v>
      </c>
      <c r="O218" s="11">
        <f>VLOOKUP(B218,ASSET!B:P,11,FALSE)</f>
        <v>851059000</v>
      </c>
      <c r="P218" s="11">
        <f>VLOOKUP(B218,MCAP!B:P,11,FALSE)</f>
        <v>87514245</v>
      </c>
      <c r="Q218" s="11">
        <f>VLOOKUP(B218,MB!B:O,11,FALSE)</f>
        <v>1.1100000000000001</v>
      </c>
    </row>
    <row r="219" spans="1:17" x14ac:dyDescent="0.3">
      <c r="A219" s="20" t="s">
        <v>163</v>
      </c>
      <c r="B219" s="20">
        <v>905077</v>
      </c>
      <c r="C219" s="21">
        <f>VLOOKUP(B219,'[2]ESGC PORTFOLIO'!B:M,$C$2,FALSE)</f>
        <v>45.986426141478802</v>
      </c>
      <c r="D219" s="21" t="str">
        <f t="shared" si="9"/>
        <v>C</v>
      </c>
      <c r="E219" s="21">
        <f>VLOOKUP(B219,ESG!A:M,$E$2,FALSE)</f>
        <v>69.492232127918896</v>
      </c>
      <c r="F219" s="11" t="b">
        <f t="shared" si="10"/>
        <v>0</v>
      </c>
      <c r="G219" s="23" t="str">
        <f t="shared" si="11"/>
        <v>B</v>
      </c>
      <c r="H219" s="11">
        <f>VLOOKUP(B219,NI!C:P,11,FALSE)</f>
        <v>846912</v>
      </c>
      <c r="I219" s="11">
        <f>VLOOKUP(B219,EBITDA!B:O,11,FALSE)</f>
        <v>1605173</v>
      </c>
      <c r="J219" s="11">
        <f>VLOOKUP(B219,EQIT!B:O,11,FALSE)</f>
        <v>1455062</v>
      </c>
      <c r="K219" s="11">
        <f>VLOOKUP(B219,DEBT!B:O,11,FALSE)</f>
        <v>2184464</v>
      </c>
      <c r="L219" s="11">
        <f>VLOOKUP(B219,REV!B:O,11,FALSE)</f>
        <v>7421768</v>
      </c>
      <c r="M219" s="11">
        <f>VLOOKUP(B219,RoA!B:O,11,FALSE)</f>
        <v>16.45</v>
      </c>
      <c r="N219" s="11">
        <f>VLOOKUP(B219,RoE!B:O,11,FALSE)</f>
        <v>55.36</v>
      </c>
      <c r="O219" s="11">
        <f>VLOOKUP(B219,ASSET!B:P,11,FALSE)</f>
        <v>5629516</v>
      </c>
      <c r="P219" s="11">
        <f>VLOOKUP(B219,MCAP!B:P,11,FALSE)</f>
        <v>22973202</v>
      </c>
      <c r="Q219" s="11">
        <f>VLOOKUP(B219,MB!B:O,11,FALSE)</f>
        <v>14.33</v>
      </c>
    </row>
    <row r="220" spans="1:17" x14ac:dyDescent="0.3">
      <c r="A220" s="20" t="s">
        <v>170</v>
      </c>
      <c r="B220" s="20">
        <v>916860</v>
      </c>
      <c r="C220" s="21">
        <f>VLOOKUP(B220,'[2]ESGC PORTFOLIO'!B:M,$C$2,FALSE)</f>
        <v>45.819267139479898</v>
      </c>
      <c r="D220" s="21" t="str">
        <f t="shared" si="9"/>
        <v>C</v>
      </c>
      <c r="E220" s="21">
        <f>VLOOKUP(B220,ESG!A:M,$E$2,FALSE)</f>
        <v>66.082978723404196</v>
      </c>
      <c r="F220" s="11" t="b">
        <f t="shared" si="10"/>
        <v>0</v>
      </c>
      <c r="G220" s="23" t="str">
        <f t="shared" si="11"/>
        <v>B</v>
      </c>
      <c r="H220" s="11">
        <f>VLOOKUP(B220,NI!C:P,11,FALSE)</f>
        <v>1147000</v>
      </c>
      <c r="I220" s="11">
        <f>VLOOKUP(B220,EBITDA!B:O,11,FALSE)</f>
        <v>2811000</v>
      </c>
      <c r="J220" s="11">
        <f>VLOOKUP(B220,EQIT!B:O,11,FALSE)</f>
        <v>9646000</v>
      </c>
      <c r="K220" s="11">
        <f>VLOOKUP(B220,DEBT!B:O,11,FALSE)</f>
        <v>4159000</v>
      </c>
      <c r="L220" s="11">
        <f>VLOOKUP(B220,REV!B:O,11,FALSE)</f>
        <v>48500000</v>
      </c>
      <c r="M220" s="11">
        <f>VLOOKUP(B220,RoA!B:O,11,FALSE)</f>
        <v>5.76</v>
      </c>
      <c r="N220" s="11">
        <f>VLOOKUP(B220,RoE!B:O,11,FALSE)</f>
        <v>12.2</v>
      </c>
      <c r="O220" s="11">
        <f>VLOOKUP(B220,ASSET!B:P,11,FALSE)</f>
        <v>23466000</v>
      </c>
      <c r="P220" s="11">
        <f>VLOOKUP(B220,MCAP!B:P,11,FALSE)</f>
        <v>21487624</v>
      </c>
      <c r="Q220" s="11">
        <f>VLOOKUP(B220,MB!B:O,11,FALSE)</f>
        <v>2.16</v>
      </c>
    </row>
    <row r="221" spans="1:17" x14ac:dyDescent="0.3">
      <c r="A221" s="20" t="s">
        <v>178</v>
      </c>
      <c r="B221" s="20">
        <v>904069</v>
      </c>
      <c r="C221" s="21">
        <f>VLOOKUP(B221,'[2]ESGC PORTFOLIO'!B:M,$C$2,FALSE)</f>
        <v>43.171585449553803</v>
      </c>
      <c r="D221" s="21" t="str">
        <f t="shared" si="9"/>
        <v>C</v>
      </c>
      <c r="E221" s="21">
        <f>VLOOKUP(B221,ESG!A:M,$E$2,FALSE)</f>
        <v>73.439945092656103</v>
      </c>
      <c r="F221" s="11" t="b">
        <f t="shared" si="10"/>
        <v>0</v>
      </c>
      <c r="G221" s="23" t="str">
        <f t="shared" si="11"/>
        <v>B</v>
      </c>
      <c r="H221" s="11">
        <f>VLOOKUP(B221,NI!C:P,11,FALSE)</f>
        <v>555000</v>
      </c>
      <c r="I221" s="11">
        <f>VLOOKUP(B221,EBITDA!B:O,11,FALSE)</f>
        <v>2955000</v>
      </c>
      <c r="J221" s="11">
        <f>VLOOKUP(B221,EQIT!B:O,11,FALSE)</f>
        <v>5115000</v>
      </c>
      <c r="K221" s="11">
        <f>VLOOKUP(B221,DEBT!B:O,11,FALSE)</f>
        <v>9373000</v>
      </c>
      <c r="L221" s="11">
        <f>VLOOKUP(B221,REV!B:O,11,FALSE)</f>
        <v>23617000</v>
      </c>
      <c r="M221" s="11">
        <f>VLOOKUP(B221,RoA!B:O,11,FALSE)</f>
        <v>3.31</v>
      </c>
      <c r="N221" s="11">
        <f>VLOOKUP(B221,RoE!B:O,11,FALSE)</f>
        <v>8.4</v>
      </c>
      <c r="O221" s="11">
        <f>VLOOKUP(B221,ASSET!B:P,11,FALSE)</f>
        <v>28684000</v>
      </c>
      <c r="P221" s="11">
        <f>VLOOKUP(B221,MCAP!B:P,11,FALSE)</f>
        <v>22512494</v>
      </c>
      <c r="Q221" s="11">
        <f>VLOOKUP(B221,MB!B:O,11,FALSE)</f>
        <v>4.08</v>
      </c>
    </row>
    <row r="222" spans="1:17" x14ac:dyDescent="0.3">
      <c r="A222" s="20" t="s">
        <v>182</v>
      </c>
      <c r="B222" s="20">
        <v>894720</v>
      </c>
      <c r="C222" s="21">
        <f>VLOOKUP(B222,'[2]ESGC PORTFOLIO'!B:M,$C$2,FALSE)</f>
        <v>31.5853159252095</v>
      </c>
      <c r="D222" s="21" t="str">
        <f t="shared" si="9"/>
        <v>C</v>
      </c>
      <c r="E222" s="21">
        <f>VLOOKUP(B222,ESG!A:M,$E$2,FALSE)</f>
        <v>59.988813668600898</v>
      </c>
      <c r="F222" s="11" t="b">
        <f t="shared" si="10"/>
        <v>0</v>
      </c>
      <c r="G222" s="23" t="str">
        <f t="shared" si="11"/>
        <v>B</v>
      </c>
      <c r="H222" s="11">
        <f>VLOOKUP(B222,NI!C:P,11,FALSE)</f>
        <v>326119</v>
      </c>
      <c r="I222" s="11">
        <f>VLOOKUP(B222,EBITDA!B:O,11,FALSE)</f>
        <v>847685</v>
      </c>
      <c r="J222" s="11">
        <f>VLOOKUP(B222,EQIT!B:O,11,FALSE)</f>
        <v>856355</v>
      </c>
      <c r="K222" s="11">
        <f>VLOOKUP(B222,DEBT!B:O,11,FALSE)</f>
        <v>4663531</v>
      </c>
      <c r="L222" s="11">
        <f>VLOOKUP(B222,REV!B:O,11,FALSE)</f>
        <v>3117693</v>
      </c>
      <c r="M222" s="11">
        <f>VLOOKUP(B222,RoA!B:O,11,FALSE)</f>
        <v>7.52</v>
      </c>
      <c r="N222" s="11">
        <f>VLOOKUP(B222,RoE!B:O,11,FALSE)</f>
        <v>34.369999999999997</v>
      </c>
      <c r="O222" s="11">
        <f>VLOOKUP(B222,ASSET!B:P,11,FALSE)</f>
        <v>6570342</v>
      </c>
      <c r="P222" s="11">
        <f>VLOOKUP(B222,MCAP!B:P,11,FALSE)</f>
        <v>8111595</v>
      </c>
      <c r="Q222" s="11">
        <f>VLOOKUP(B222,MB!B:O,11,FALSE)</f>
        <v>8.0399999999999991</v>
      </c>
    </row>
    <row r="223" spans="1:17" x14ac:dyDescent="0.3">
      <c r="A223" s="20" t="s">
        <v>183</v>
      </c>
      <c r="B223" s="20">
        <v>912142</v>
      </c>
      <c r="C223" s="21">
        <f>VLOOKUP(B223,'[2]ESGC PORTFOLIO'!B:M,$C$2,FALSE)</f>
        <v>42.849863442139103</v>
      </c>
      <c r="D223" s="21" t="str">
        <f t="shared" si="9"/>
        <v>C</v>
      </c>
      <c r="E223" s="21">
        <f>VLOOKUP(B223,ESG!A:M,$E$2,FALSE)</f>
        <v>65.591031232104299</v>
      </c>
      <c r="F223" s="11" t="b">
        <f t="shared" si="10"/>
        <v>0</v>
      </c>
      <c r="G223" s="23" t="str">
        <f t="shared" si="11"/>
        <v>B</v>
      </c>
      <c r="H223" s="11">
        <f>VLOOKUP(B223,NI!C:P,11,FALSE)</f>
        <v>328108</v>
      </c>
      <c r="I223" s="11">
        <f>VLOOKUP(B223,EBITDA!B:O,11,FALSE)</f>
        <v>699015</v>
      </c>
      <c r="J223" s="11">
        <f>VLOOKUP(B223,EQIT!B:O,11,FALSE)</f>
        <v>4469255</v>
      </c>
      <c r="K223" s="11">
        <f>VLOOKUP(B223,DEBT!B:O,11,FALSE)</f>
        <v>837539</v>
      </c>
      <c r="L223" s="11">
        <f>VLOOKUP(B223,REV!B:O,11,FALSE)</f>
        <v>12695157</v>
      </c>
      <c r="M223" s="11">
        <f>VLOOKUP(B223,RoA!B:O,11,FALSE)</f>
        <v>4.37</v>
      </c>
      <c r="N223" s="11">
        <f>VLOOKUP(B223,RoE!B:O,11,FALSE)</f>
        <v>7.56</v>
      </c>
      <c r="O223" s="11">
        <f>VLOOKUP(B223,ASSET!B:P,11,FALSE)</f>
        <v>8283010</v>
      </c>
      <c r="P223" s="11">
        <f>VLOOKUP(B223,MCAP!B:P,11,FALSE)</f>
        <v>5888031</v>
      </c>
      <c r="Q223" s="11">
        <f>VLOOKUP(B223,MB!B:O,11,FALSE)</f>
        <v>1.56</v>
      </c>
    </row>
    <row r="224" spans="1:17" x14ac:dyDescent="0.3">
      <c r="A224" s="20" t="s">
        <v>188</v>
      </c>
      <c r="B224" s="20">
        <v>699943</v>
      </c>
      <c r="C224" s="21">
        <f>VLOOKUP(B224,'[2]ESGC PORTFOLIO'!B:M,$C$2,FALSE)</f>
        <v>37.216027102330202</v>
      </c>
      <c r="D224" s="21" t="str">
        <f t="shared" si="9"/>
        <v>C</v>
      </c>
      <c r="E224" s="21">
        <f>VLOOKUP(B224,ESG!A:M,$E$2,FALSE)</f>
        <v>59.848720871327203</v>
      </c>
      <c r="F224" s="11" t="b">
        <f t="shared" si="10"/>
        <v>0</v>
      </c>
      <c r="G224" s="23" t="str">
        <f t="shared" si="11"/>
        <v>B</v>
      </c>
      <c r="H224" s="11">
        <f>VLOOKUP(B224,NI!C:P,11,FALSE)</f>
        <v>-334300</v>
      </c>
      <c r="I224" s="11">
        <f>VLOOKUP(B224,EBITDA!B:O,11,FALSE)</f>
        <v>166700</v>
      </c>
      <c r="J224" s="11">
        <f>VLOOKUP(B224,EQIT!B:O,11,FALSE)</f>
        <v>4919100</v>
      </c>
      <c r="K224" s="11">
        <f>VLOOKUP(B224,DEBT!B:O,11,FALSE)</f>
        <v>1349000</v>
      </c>
      <c r="L224" s="11">
        <f>VLOOKUP(B224,REV!B:O,11,FALSE)</f>
        <v>4627100</v>
      </c>
      <c r="M224" s="11">
        <f>VLOOKUP(B224,RoA!B:O,11,FALSE)</f>
        <v>-3.11</v>
      </c>
      <c r="N224" s="11">
        <f>VLOOKUP(B224,RoE!B:O,11,FALSE)</f>
        <v>-5.47</v>
      </c>
      <c r="O224" s="11">
        <f>VLOOKUP(B224,ASSET!B:P,11,FALSE)</f>
        <v>8386200</v>
      </c>
      <c r="P224" s="11">
        <f>VLOOKUP(B224,MCAP!B:P,11,FALSE)</f>
        <v>9289584</v>
      </c>
      <c r="Q224" s="11">
        <f>VLOOKUP(B224,MB!B:O,11,FALSE)</f>
        <v>2.08</v>
      </c>
    </row>
    <row r="225" spans="1:17" x14ac:dyDescent="0.3">
      <c r="A225" s="20" t="s">
        <v>189</v>
      </c>
      <c r="B225" s="20">
        <v>905922</v>
      </c>
      <c r="C225" s="21">
        <f>VLOOKUP(B225,'[2]ESGC PORTFOLIO'!B:M,$C$2,FALSE)</f>
        <v>37.451546738029101</v>
      </c>
      <c r="D225" s="21" t="str">
        <f t="shared" si="9"/>
        <v>C</v>
      </c>
      <c r="E225" s="21">
        <f>VLOOKUP(B225,ESG!A:M,$E$2,FALSE)</f>
        <v>66.932078983304706</v>
      </c>
      <c r="F225" s="11" t="b">
        <f t="shared" si="10"/>
        <v>0</v>
      </c>
      <c r="G225" s="23" t="str">
        <f t="shared" si="11"/>
        <v>B</v>
      </c>
      <c r="H225" s="11">
        <f>VLOOKUP(B225,NI!C:P,11,FALSE)</f>
        <v>632000</v>
      </c>
      <c r="I225" s="11">
        <f>VLOOKUP(B225,EBITDA!B:O,11,FALSE)</f>
        <v>1753000</v>
      </c>
      <c r="J225" s="11">
        <f>VLOOKUP(B225,EQIT!B:O,11,FALSE)</f>
        <v>2789000</v>
      </c>
      <c r="K225" s="11">
        <f>VLOOKUP(B225,DEBT!B:O,11,FALSE)</f>
        <v>7376000</v>
      </c>
      <c r="L225" s="11">
        <f>VLOOKUP(B225,REV!B:O,11,FALSE)</f>
        <v>14580000</v>
      </c>
      <c r="M225" s="11">
        <f>VLOOKUP(B225,RoA!B:O,11,FALSE)</f>
        <v>5.93</v>
      </c>
      <c r="N225" s="11">
        <f>VLOOKUP(B225,RoE!B:O,11,FALSE)</f>
        <v>19.96</v>
      </c>
      <c r="O225" s="11">
        <f>VLOOKUP(B225,ASSET!B:P,11,FALSE)</f>
        <v>15153000</v>
      </c>
      <c r="P225" s="11">
        <f>VLOOKUP(B225,MCAP!B:P,11,FALSE)</f>
        <v>23296820</v>
      </c>
      <c r="Q225" s="11">
        <f>VLOOKUP(B225,MB!B:O,11,FALSE)</f>
        <v>8.09</v>
      </c>
    </row>
    <row r="226" spans="1:17" x14ac:dyDescent="0.3">
      <c r="A226" s="20" t="s">
        <v>190</v>
      </c>
      <c r="B226" s="20">
        <v>916130</v>
      </c>
      <c r="C226" s="21">
        <f>VLOOKUP(B226,'[2]ESGC PORTFOLIO'!B:M,$C$2,FALSE)</f>
        <v>46.394315351911203</v>
      </c>
      <c r="D226" s="21" t="str">
        <f t="shared" si="9"/>
        <v>C</v>
      </c>
      <c r="E226" s="21">
        <f>VLOOKUP(B226,ESG!A:M,$E$2,FALSE)</f>
        <v>73.0066992396481</v>
      </c>
      <c r="F226" s="11" t="b">
        <f t="shared" si="10"/>
        <v>0</v>
      </c>
      <c r="G226" s="23" t="str">
        <f t="shared" si="11"/>
        <v>B</v>
      </c>
      <c r="H226" s="11">
        <f>VLOOKUP(B226,NI!C:P,11,FALSE)</f>
        <v>878000</v>
      </c>
      <c r="I226" s="11">
        <f>VLOOKUP(B226,EBITDA!B:O,11,FALSE)</f>
        <v>1621000</v>
      </c>
      <c r="J226" s="11">
        <f>VLOOKUP(B226,EQIT!B:O,11,FALSE)</f>
        <v>10239000</v>
      </c>
      <c r="K226" s="11">
        <f>VLOOKUP(B226,DEBT!B:O,11,FALSE)</f>
        <v>8873000</v>
      </c>
      <c r="L226" s="11">
        <f>VLOOKUP(B226,REV!B:O,11,FALSE)</f>
        <v>4351000</v>
      </c>
      <c r="M226" s="11">
        <f>VLOOKUP(B226,RoA!B:O,11,FALSE)</f>
        <v>1.07</v>
      </c>
      <c r="N226" s="11">
        <f>VLOOKUP(B226,RoE!B:O,11,FALSE)</f>
        <v>8.67</v>
      </c>
      <c r="O226" s="11">
        <f>VLOOKUP(B226,ASSET!B:P,11,FALSE)</f>
        <v>92820000</v>
      </c>
      <c r="P226" s="11">
        <f>VLOOKUP(B226,MCAP!B:P,11,FALSE)</f>
        <v>11945707</v>
      </c>
      <c r="Q226" s="11">
        <f>VLOOKUP(B226,MB!B:O,11,FALSE)</f>
        <v>1.19</v>
      </c>
    </row>
    <row r="227" spans="1:17" x14ac:dyDescent="0.3">
      <c r="A227" s="20" t="s">
        <v>193</v>
      </c>
      <c r="B227" s="20">
        <v>993062</v>
      </c>
      <c r="C227" s="21">
        <f>VLOOKUP(B227,'[2]ESGC PORTFOLIO'!B:M,$C$2,FALSE)</f>
        <v>30.724567028027501</v>
      </c>
      <c r="D227" s="21" t="str">
        <f t="shared" si="9"/>
        <v>C</v>
      </c>
      <c r="E227" s="21">
        <f>VLOOKUP(B227,ESG!A:M,$E$2,FALSE)</f>
        <v>51.234080292614102</v>
      </c>
      <c r="F227" s="11" t="b">
        <f t="shared" si="10"/>
        <v>0</v>
      </c>
      <c r="G227" s="23" t="str">
        <f t="shared" si="11"/>
        <v>B</v>
      </c>
      <c r="H227" s="11">
        <f>VLOOKUP(B227,NI!C:P,11,FALSE)</f>
        <v>582755</v>
      </c>
      <c r="I227" s="11">
        <f>VLOOKUP(B227,EBITDA!B:O,11,FALSE)</f>
        <v>871345</v>
      </c>
      <c r="J227" s="11">
        <f>VLOOKUP(B227,EQIT!B:O,11,FALSE)</f>
        <v>3669346</v>
      </c>
      <c r="K227" s="11">
        <f>VLOOKUP(B227,DEBT!B:O,11,FALSE)</f>
        <v>747919</v>
      </c>
      <c r="L227" s="11">
        <f>VLOOKUP(B227,REV!B:O,11,FALSE)</f>
        <v>2929408</v>
      </c>
      <c r="M227" s="11">
        <f>VLOOKUP(B227,RoA!B:O,11,FALSE)</f>
        <v>11.62</v>
      </c>
      <c r="N227" s="11">
        <f>VLOOKUP(B227,RoE!B:O,11,FALSE)</f>
        <v>16.3</v>
      </c>
      <c r="O227" s="11">
        <f>VLOOKUP(B227,ASSET!B:P,11,FALSE)</f>
        <v>5463526</v>
      </c>
      <c r="P227" s="11">
        <f>VLOOKUP(B227,MCAP!B:P,11,FALSE)</f>
        <v>11634303</v>
      </c>
      <c r="Q227" s="11">
        <f>VLOOKUP(B227,MB!B:O,11,FALSE)</f>
        <v>31.59</v>
      </c>
    </row>
    <row r="228" spans="1:17" x14ac:dyDescent="0.3">
      <c r="A228" s="20" t="s">
        <v>194</v>
      </c>
      <c r="B228" s="20">
        <v>325849</v>
      </c>
      <c r="C228" s="21">
        <f>VLOOKUP(B228,'[2]ESGC PORTFOLIO'!B:M,$C$2,FALSE)</f>
        <v>44.8190104166666</v>
      </c>
      <c r="D228" s="21" t="str">
        <f t="shared" si="9"/>
        <v>C</v>
      </c>
      <c r="E228" s="21">
        <f>VLOOKUP(B228,ESG!A:M,$E$2,FALSE)</f>
        <v>73.2317708333333</v>
      </c>
      <c r="F228" s="11" t="b">
        <f t="shared" si="10"/>
        <v>0</v>
      </c>
      <c r="G228" s="23" t="str">
        <f t="shared" si="11"/>
        <v>B</v>
      </c>
      <c r="H228" s="11">
        <f>VLOOKUP(B228,NI!C:P,11,FALSE)</f>
        <v>867000</v>
      </c>
      <c r="I228" s="11">
        <f>VLOOKUP(B228,EBITDA!B:O,11,FALSE)</f>
        <v>2575000</v>
      </c>
      <c r="J228" s="11">
        <f>VLOOKUP(B228,EQIT!B:O,11,FALSE)</f>
        <v>5991000</v>
      </c>
      <c r="K228" s="11">
        <f>VLOOKUP(B228,DEBT!B:O,11,FALSE)</f>
        <v>4761000</v>
      </c>
      <c r="L228" s="11">
        <f>VLOOKUP(B228,REV!B:O,11,FALSE)</f>
        <v>19023000</v>
      </c>
      <c r="M228" s="11">
        <f>VLOOKUP(B228,RoA!B:O,11,FALSE)</f>
        <v>7.56</v>
      </c>
      <c r="N228" s="11">
        <f>VLOOKUP(B228,RoE!B:O,11,FALSE)</f>
        <v>14.49</v>
      </c>
      <c r="O228" s="11">
        <f>VLOOKUP(B228,ASSET!B:P,11,FALSE)</f>
        <v>14431000</v>
      </c>
      <c r="P228" s="11">
        <f>VLOOKUP(B228,MCAP!B:P,11,FALSE)</f>
        <v>12269040</v>
      </c>
      <c r="Q228" s="11">
        <f>VLOOKUP(B228,MB!B:O,11,FALSE)</f>
        <v>2.12</v>
      </c>
    </row>
    <row r="229" spans="1:17" x14ac:dyDescent="0.3">
      <c r="A229" s="20" t="s">
        <v>195</v>
      </c>
      <c r="B229" s="20">
        <v>912134</v>
      </c>
      <c r="C229" s="21">
        <f>VLOOKUP(B229,'[2]ESGC PORTFOLIO'!B:M,$C$2,FALSE)</f>
        <v>46.998858292126002</v>
      </c>
      <c r="D229" s="21" t="str">
        <f t="shared" si="9"/>
        <v>C</v>
      </c>
      <c r="E229" s="21">
        <f>VLOOKUP(B229,ESG!A:M,$E$2,FALSE)</f>
        <v>73.102194196192201</v>
      </c>
      <c r="F229" s="11" t="b">
        <f t="shared" si="10"/>
        <v>0</v>
      </c>
      <c r="G229" s="23" t="str">
        <f t="shared" si="11"/>
        <v>B</v>
      </c>
      <c r="H229" s="11">
        <f>VLOOKUP(B229,NI!C:P,11,FALSE)</f>
        <v>1711000</v>
      </c>
      <c r="I229" s="11">
        <f>VLOOKUP(B229,EBITDA!B:O,11,FALSE)</f>
        <v>5087000</v>
      </c>
      <c r="J229" s="11">
        <f>VLOOKUP(B229,EQIT!B:O,11,FALSE)</f>
        <v>5412000</v>
      </c>
      <c r="K229" s="11">
        <f>VLOOKUP(B229,DEBT!B:O,11,FALSE)</f>
        <v>11656000</v>
      </c>
      <c r="L229" s="11">
        <f>VLOOKUP(B229,REV!B:O,11,FALSE)</f>
        <v>108465000</v>
      </c>
      <c r="M229" s="11">
        <f>VLOOKUP(B229,RoA!B:O,11,FALSE)</f>
        <v>6.78</v>
      </c>
      <c r="N229" s="11">
        <f>VLOOKUP(B229,RoE!B:O,11,FALSE)</f>
        <v>31.7</v>
      </c>
      <c r="O229" s="11">
        <f>VLOOKUP(B229,ASSET!B:P,11,FALSE)</f>
        <v>30556000</v>
      </c>
      <c r="P229" s="11">
        <f>VLOOKUP(B229,MCAP!B:P,11,FALSE)</f>
        <v>31270270</v>
      </c>
      <c r="Q229" s="11">
        <f>VLOOKUP(B229,MB!B:O,11,FALSE)</f>
        <v>4.7300000000000004</v>
      </c>
    </row>
    <row r="230" spans="1:17" x14ac:dyDescent="0.3">
      <c r="A230" s="20" t="s">
        <v>201</v>
      </c>
      <c r="B230" s="20">
        <v>912402</v>
      </c>
      <c r="C230" s="21">
        <f>VLOOKUP(B230,'[2]ESGC PORTFOLIO'!B:M,$C$2,FALSE)</f>
        <v>35.982347896517197</v>
      </c>
      <c r="D230" s="21" t="str">
        <f t="shared" si="9"/>
        <v>C</v>
      </c>
      <c r="E230" s="21">
        <f>VLOOKUP(B230,ESG!A:M,$E$2,FALSE)</f>
        <v>58.388536852637102</v>
      </c>
      <c r="F230" s="11" t="b">
        <f t="shared" si="10"/>
        <v>0</v>
      </c>
      <c r="G230" s="23" t="str">
        <f t="shared" si="11"/>
        <v>B</v>
      </c>
      <c r="H230" s="11">
        <f>VLOOKUP(B230,NI!C:P,11,FALSE)</f>
        <v>1515000</v>
      </c>
      <c r="I230" s="11">
        <f>VLOOKUP(B230,EBITDA!B:O,11,FALSE)</f>
        <v>2268000</v>
      </c>
      <c r="J230" s="11">
        <f>VLOOKUP(B230,EQIT!B:O,11,FALSE)</f>
        <v>12362000</v>
      </c>
      <c r="K230" s="11">
        <f>VLOOKUP(B230,DEBT!B:O,11,FALSE)</f>
        <v>5520000</v>
      </c>
      <c r="L230" s="11">
        <f>VLOOKUP(B230,REV!B:O,11,FALSE)</f>
        <v>13580000</v>
      </c>
      <c r="M230" s="11">
        <f>VLOOKUP(B230,RoA!B:O,11,FALSE)</f>
        <v>0.69</v>
      </c>
      <c r="N230" s="11">
        <f>VLOOKUP(B230,RoE!B:O,11,FALSE)</f>
        <v>12.61</v>
      </c>
      <c r="O230" s="11">
        <f>VLOOKUP(B230,ASSET!B:P,11,FALSE)</f>
        <v>253377000</v>
      </c>
      <c r="P230" s="11">
        <f>VLOOKUP(B230,MCAP!B:P,11,FALSE)</f>
        <v>14795322</v>
      </c>
      <c r="Q230" s="11">
        <f>VLOOKUP(B230,MB!B:O,11,FALSE)</f>
        <v>1.18</v>
      </c>
    </row>
    <row r="231" spans="1:17" x14ac:dyDescent="0.3">
      <c r="A231" s="20" t="s">
        <v>203</v>
      </c>
      <c r="B231" s="20">
        <v>154423</v>
      </c>
      <c r="C231" s="21">
        <f>VLOOKUP(B231,'[2]ESGC PORTFOLIO'!B:M,$C$2,FALSE)</f>
        <v>38.347011144883403</v>
      </c>
      <c r="D231" s="21" t="str">
        <f t="shared" si="9"/>
        <v>C</v>
      </c>
      <c r="E231" s="21">
        <f>VLOOKUP(B231,ESG!A:M,$E$2,FALSE)</f>
        <v>56.455927051671701</v>
      </c>
      <c r="F231" s="11" t="b">
        <f t="shared" si="10"/>
        <v>0</v>
      </c>
      <c r="G231" s="23" t="str">
        <f t="shared" si="11"/>
        <v>B</v>
      </c>
      <c r="H231" s="11">
        <f>VLOOKUP(B231,NI!C:P,11,FALSE)</f>
        <v>3614000</v>
      </c>
      <c r="I231" s="11">
        <f>VLOOKUP(B231,EBITDA!B:O,11,FALSE)</f>
        <v>6250000</v>
      </c>
      <c r="J231" s="11">
        <f>VLOOKUP(B231,EQIT!B:O,11,FALSE)</f>
        <v>3400000</v>
      </c>
      <c r="K231" s="11">
        <f>VLOOKUP(B231,DEBT!B:O,11,FALSE)</f>
        <v>6169000</v>
      </c>
      <c r="L231" s="11">
        <f>VLOOKUP(B231,REV!B:O,11,FALSE)</f>
        <v>45600000</v>
      </c>
      <c r="M231" s="11">
        <f>VLOOKUP(B231,RoA!B:O,11,FALSE)</f>
        <v>11.55</v>
      </c>
      <c r="N231" s="11">
        <f>VLOOKUP(B231,RoE!B:O,11,FALSE)</f>
        <v>86.9</v>
      </c>
      <c r="O231" s="11">
        <f>VLOOKUP(B231,ASSET!B:P,11,FALSE)</f>
        <v>33060000</v>
      </c>
      <c r="P231" s="11">
        <f>VLOOKUP(B231,MCAP!B:P,11,FALSE)</f>
        <v>60466980</v>
      </c>
      <c r="Q231" s="11">
        <f>VLOOKUP(B231,MB!B:O,11,FALSE)</f>
        <v>16.87</v>
      </c>
    </row>
    <row r="232" spans="1:17" x14ac:dyDescent="0.3">
      <c r="A232" s="20" t="s">
        <v>212</v>
      </c>
      <c r="B232" s="20">
        <v>905624</v>
      </c>
      <c r="C232" s="21">
        <f>VLOOKUP(B232,'[2]ESGC PORTFOLIO'!B:M,$C$2,FALSE)</f>
        <v>39.905410967578497</v>
      </c>
      <c r="D232" s="21" t="str">
        <f t="shared" si="9"/>
        <v>C</v>
      </c>
      <c r="E232" s="21">
        <f>VLOOKUP(B232,ESG!A:M,$E$2,FALSE)</f>
        <v>72.667964792299898</v>
      </c>
      <c r="F232" s="11" t="b">
        <f t="shared" si="10"/>
        <v>0</v>
      </c>
      <c r="G232" s="23" t="str">
        <f t="shared" si="11"/>
        <v>B</v>
      </c>
      <c r="H232" s="11">
        <f>VLOOKUP(B232,NI!C:P,11,FALSE)</f>
        <v>839000</v>
      </c>
      <c r="I232" s="11">
        <f>VLOOKUP(B232,EBITDA!B:O,11,FALSE)</f>
        <v>967000</v>
      </c>
      <c r="J232" s="11">
        <f>VLOOKUP(B232,EQIT!B:O,11,FALSE)</f>
        <v>924000</v>
      </c>
      <c r="K232" s="11">
        <f>VLOOKUP(B232,DEBT!B:O,11,FALSE)</f>
        <v>3424000</v>
      </c>
      <c r="L232" s="11">
        <f>VLOOKUP(B232,REV!B:O,11,FALSE)</f>
        <v>8521000</v>
      </c>
      <c r="M232" s="11">
        <f>VLOOKUP(B232,RoA!B:O,11,FALSE)</f>
        <v>13.95</v>
      </c>
      <c r="N232" s="11">
        <f>VLOOKUP(B232,RoE!B:O,11,FALSE)</f>
        <v>113.15</v>
      </c>
      <c r="O232" s="11">
        <f>VLOOKUP(B232,ASSET!B:P,11,FALSE)</f>
        <v>7167000</v>
      </c>
      <c r="P232" s="11">
        <f>VLOOKUP(B232,MCAP!B:P,11,FALSE)</f>
        <v>8694000</v>
      </c>
      <c r="Q232" s="11">
        <f>VLOOKUP(B232,MB!B:O,11,FALSE)</f>
        <v>9.19</v>
      </c>
    </row>
    <row r="233" spans="1:17" x14ac:dyDescent="0.3">
      <c r="A233" s="20" t="s">
        <v>215</v>
      </c>
      <c r="B233" s="20">
        <v>921910</v>
      </c>
      <c r="C233" s="21">
        <f>VLOOKUP(B233,'[2]ESGC PORTFOLIO'!B:M,$C$2,FALSE)</f>
        <v>33.048312778348702</v>
      </c>
      <c r="D233" s="21" t="str">
        <f t="shared" si="9"/>
        <v>C</v>
      </c>
      <c r="E233" s="21">
        <f>VLOOKUP(B233,ESG!A:M,$E$2,FALSE)</f>
        <v>64.668054128126101</v>
      </c>
      <c r="F233" s="11" t="b">
        <f t="shared" si="10"/>
        <v>0</v>
      </c>
      <c r="G233" s="23" t="str">
        <f t="shared" si="11"/>
        <v>B</v>
      </c>
      <c r="H233" s="11">
        <f>VLOOKUP(B233,NI!C:P,11,FALSE)</f>
        <v>4757800</v>
      </c>
      <c r="I233" s="11">
        <f>VLOOKUP(B233,EBITDA!B:O,11,FALSE)</f>
        <v>9595900</v>
      </c>
      <c r="J233" s="11">
        <f>VLOOKUP(B233,EQIT!B:O,11,FALSE)</f>
        <v>12853400</v>
      </c>
      <c r="K233" s="11">
        <f>VLOOKUP(B233,DEBT!B:O,11,FALSE)</f>
        <v>14989700</v>
      </c>
      <c r="L233" s="11">
        <f>VLOOKUP(B233,REV!B:O,11,FALSE)</f>
        <v>27441300</v>
      </c>
      <c r="M233" s="11">
        <f>VLOOKUP(B233,RoA!B:O,11,FALSE)</f>
        <v>14.47</v>
      </c>
      <c r="N233" s="11">
        <f>VLOOKUP(B233,RoE!B:O,11,FALSE)</f>
        <v>32.97</v>
      </c>
      <c r="O233" s="11">
        <f>VLOOKUP(B233,ASSET!B:P,11,FALSE)</f>
        <v>34281400</v>
      </c>
      <c r="P233" s="11">
        <f>VLOOKUP(B233,MCAP!B:P,11,FALSE)</f>
        <v>90223730</v>
      </c>
      <c r="Q233" s="11">
        <f>VLOOKUP(B233,MB!B:O,11,FALSE)</f>
        <v>7.21</v>
      </c>
    </row>
    <row r="234" spans="1:17" x14ac:dyDescent="0.3">
      <c r="A234" s="20" t="s">
        <v>216</v>
      </c>
      <c r="B234" s="20">
        <v>134784</v>
      </c>
      <c r="C234" s="21">
        <f>VLOOKUP(B234,'[2]ESGC PORTFOLIO'!B:M,$C$2,FALSE)</f>
        <v>37.0675006426832</v>
      </c>
      <c r="D234" s="21" t="str">
        <f t="shared" si="9"/>
        <v>C</v>
      </c>
      <c r="E234" s="21">
        <f>VLOOKUP(B234,ESG!A:M,$E$2,FALSE)</f>
        <v>67.418583374918697</v>
      </c>
      <c r="F234" s="11" t="b">
        <f t="shared" si="10"/>
        <v>0</v>
      </c>
      <c r="G234" s="23" t="str">
        <f t="shared" si="11"/>
        <v>B</v>
      </c>
      <c r="H234" s="11">
        <f>VLOOKUP(B234,NI!C:P,11,FALSE)</f>
        <v>1359000</v>
      </c>
      <c r="I234" s="11">
        <f>VLOOKUP(B234,EBITDA!B:O,11,FALSE)</f>
        <v>3106000</v>
      </c>
      <c r="J234" s="11">
        <f>VLOOKUP(B234,EQIT!B:O,11,FALSE)</f>
        <v>8522000</v>
      </c>
      <c r="K234" s="11">
        <f>VLOOKUP(B234,DEBT!B:O,11,FALSE)</f>
        <v>10719000</v>
      </c>
      <c r="L234" s="11">
        <f>VLOOKUP(B234,REV!B:O,11,FALSE)</f>
        <v>137609000</v>
      </c>
      <c r="M234" s="11">
        <f>VLOOKUP(B234,RoA!B:O,11,FALSE)</f>
        <v>3.37</v>
      </c>
      <c r="N234" s="11">
        <f>VLOOKUP(B234,RoE!B:O,11,FALSE)</f>
        <v>16.2</v>
      </c>
      <c r="O234" s="11">
        <f>VLOOKUP(B234,ASSET!B:P,11,FALSE)</f>
        <v>51759000</v>
      </c>
      <c r="P234" s="11">
        <f>VLOOKUP(B234,MCAP!B:P,11,FALSE)</f>
        <v>47950980</v>
      </c>
      <c r="Q234" s="11">
        <f>VLOOKUP(B234,MB!B:O,11,FALSE)</f>
        <v>5.67</v>
      </c>
    </row>
    <row r="235" spans="1:17" x14ac:dyDescent="0.3">
      <c r="A235" s="20" t="s">
        <v>219</v>
      </c>
      <c r="B235" s="20">
        <v>286738</v>
      </c>
      <c r="C235" s="21">
        <f>VLOOKUP(B235,'[2]ESGC PORTFOLIO'!B:M,$C$2,FALSE)</f>
        <v>39.564976911386402</v>
      </c>
      <c r="D235" s="21" t="str">
        <f t="shared" si="9"/>
        <v>C</v>
      </c>
      <c r="E235" s="21">
        <f>VLOOKUP(B235,ESG!A:M,$E$2,FALSE)</f>
        <v>70.155594848413898</v>
      </c>
      <c r="F235" s="11" t="b">
        <f t="shared" si="10"/>
        <v>0</v>
      </c>
      <c r="G235" s="23" t="str">
        <f t="shared" si="11"/>
        <v>B</v>
      </c>
      <c r="H235" s="11">
        <f>VLOOKUP(B235,NI!C:P,11,FALSE)</f>
        <v>6187000</v>
      </c>
      <c r="I235" s="11">
        <f>VLOOKUP(B235,EBITDA!B:O,11,FALSE)</f>
        <v>10733000</v>
      </c>
      <c r="J235" s="11">
        <f>VLOOKUP(B235,EQIT!B:O,11,FALSE)</f>
        <v>53718000</v>
      </c>
      <c r="K235" s="11">
        <f>VLOOKUP(B235,DEBT!B:O,11,FALSE)</f>
        <v>23775000</v>
      </c>
      <c r="L235" s="11">
        <f>VLOOKUP(B235,REV!B:O,11,FALSE)</f>
        <v>73376000</v>
      </c>
      <c r="M235" s="11">
        <f>VLOOKUP(B235,RoA!B:O,11,FALSE)</f>
        <v>0.79</v>
      </c>
      <c r="N235" s="11">
        <f>VLOOKUP(B235,RoE!B:O,11,FALSE)</f>
        <v>11.81</v>
      </c>
      <c r="O235" s="11">
        <f>VLOOKUP(B235,ASSET!B:P,11,FALSE)</f>
        <v>902337000</v>
      </c>
      <c r="P235" s="11">
        <f>VLOOKUP(B235,MCAP!B:P,11,FALSE)</f>
        <v>61225980</v>
      </c>
      <c r="Q235" s="11">
        <f>VLOOKUP(B235,MB!B:O,11,FALSE)</f>
        <v>1.17</v>
      </c>
    </row>
    <row r="236" spans="1:17" x14ac:dyDescent="0.3">
      <c r="A236" s="20" t="s">
        <v>220</v>
      </c>
      <c r="B236" s="20">
        <v>516007</v>
      </c>
      <c r="C236" s="21">
        <f>VLOOKUP(B236,'[2]ESGC PORTFOLIO'!B:M,$C$2,FALSE)</f>
        <v>39.6838215142172</v>
      </c>
      <c r="D236" s="21" t="str">
        <f t="shared" si="9"/>
        <v>C</v>
      </c>
      <c r="E236" s="21">
        <f>VLOOKUP(B236,ESG!A:M,$E$2,FALSE)</f>
        <v>62.224785885577198</v>
      </c>
      <c r="F236" s="11" t="b">
        <f t="shared" si="10"/>
        <v>0</v>
      </c>
      <c r="G236" s="23" t="str">
        <f t="shared" si="11"/>
        <v>B</v>
      </c>
      <c r="H236" s="11">
        <f>VLOOKUP(B236,NI!C:P,11,FALSE)</f>
        <v>-149873</v>
      </c>
      <c r="I236" s="11">
        <f>VLOOKUP(B236,EBITDA!B:O,11,FALSE)</f>
        <v>2067670</v>
      </c>
      <c r="J236" s="11">
        <f>VLOOKUP(B236,EQIT!B:O,11,FALSE)</f>
        <v>4090917</v>
      </c>
      <c r="K236" s="11">
        <f>VLOOKUP(B236,DEBT!B:O,11,FALSE)</f>
        <v>14159202</v>
      </c>
      <c r="L236" s="11">
        <f>VLOOKUP(B236,REV!B:O,11,FALSE)</f>
        <v>9698550</v>
      </c>
      <c r="M236" s="11">
        <f>VLOOKUP(B236,RoA!B:O,11,FALSE)</f>
        <v>1.44</v>
      </c>
      <c r="N236" s="11">
        <f>VLOOKUP(B236,RoE!B:O,11,FALSE)</f>
        <v>-3.61</v>
      </c>
      <c r="O236" s="11">
        <f>VLOOKUP(B236,ASSET!B:P,11,FALSE)</f>
        <v>26702511</v>
      </c>
      <c r="P236" s="11">
        <f>VLOOKUP(B236,MCAP!B:P,11,FALSE)</f>
        <v>10503825</v>
      </c>
      <c r="Q236" s="11">
        <f>VLOOKUP(B236,MB!B:O,11,FALSE)</f>
        <v>2.77</v>
      </c>
    </row>
    <row r="237" spans="1:17" x14ac:dyDescent="0.3">
      <c r="A237" s="20" t="s">
        <v>224</v>
      </c>
      <c r="B237" s="20">
        <v>325475</v>
      </c>
      <c r="C237" s="21">
        <f>VLOOKUP(B237,'[2]ESGC PORTFOLIO'!B:M,$C$2,FALSE)</f>
        <v>37.8238694758478</v>
      </c>
      <c r="D237" s="21" t="str">
        <f t="shared" si="9"/>
        <v>C</v>
      </c>
      <c r="E237" s="21">
        <f>VLOOKUP(B237,ESG!A:M,$E$2,FALSE)</f>
        <v>58.9810722850291</v>
      </c>
      <c r="F237" s="11" t="b">
        <f t="shared" si="10"/>
        <v>0</v>
      </c>
      <c r="G237" s="23" t="str">
        <f t="shared" si="11"/>
        <v>B</v>
      </c>
      <c r="H237" s="11">
        <f>VLOOKUP(B237,NI!C:P,11,FALSE)</f>
        <v>531965</v>
      </c>
      <c r="I237" s="11">
        <f>VLOOKUP(B237,EBITDA!B:O,11,FALSE)</f>
        <v>1107668</v>
      </c>
      <c r="J237" s="11">
        <f>VLOOKUP(B237,EQIT!B:O,11,FALSE)</f>
        <v>4418006</v>
      </c>
      <c r="K237" s="11">
        <f>VLOOKUP(B237,DEBT!B:O,11,FALSE)</f>
        <v>2253440</v>
      </c>
      <c r="L237" s="11">
        <f>VLOOKUP(B237,REV!B:O,11,FALSE)</f>
        <v>7803446</v>
      </c>
      <c r="M237" s="11">
        <f>VLOOKUP(B237,RoA!B:O,11,FALSE)</f>
        <v>7.23</v>
      </c>
      <c r="N237" s="11">
        <f>VLOOKUP(B237,RoE!B:O,11,FALSE)</f>
        <v>11.98</v>
      </c>
      <c r="O237" s="11">
        <f>VLOOKUP(B237,ASSET!B:P,11,FALSE)</f>
        <v>8141841</v>
      </c>
      <c r="P237" s="11">
        <f>VLOOKUP(B237,MCAP!B:P,11,FALSE)</f>
        <v>11327764</v>
      </c>
      <c r="Q237" s="11">
        <f>VLOOKUP(B237,MB!B:O,11,FALSE)</f>
        <v>2.3199999999999998</v>
      </c>
    </row>
    <row r="238" spans="1:17" x14ac:dyDescent="0.3">
      <c r="A238" s="20" t="s">
        <v>225</v>
      </c>
      <c r="B238" s="20">
        <v>905997</v>
      </c>
      <c r="C238" s="21">
        <f>VLOOKUP(B238,'[2]ESGC PORTFOLIO'!B:M,$C$2,FALSE)</f>
        <v>41.164007092198503</v>
      </c>
      <c r="D238" s="21" t="str">
        <f t="shared" si="9"/>
        <v>C</v>
      </c>
      <c r="E238" s="21">
        <f>VLOOKUP(B238,ESG!A:M,$E$2,FALSE)</f>
        <v>62.720171047142202</v>
      </c>
      <c r="F238" s="11" t="b">
        <f t="shared" si="10"/>
        <v>0</v>
      </c>
      <c r="G238" s="23" t="str">
        <f t="shared" si="11"/>
        <v>B</v>
      </c>
      <c r="H238" s="11">
        <f>VLOOKUP(B238,NI!C:P,11,FALSE)</f>
        <v>514000</v>
      </c>
      <c r="I238" s="11">
        <f>VLOOKUP(B238,EBITDA!B:O,11,FALSE)</f>
        <v>482500</v>
      </c>
      <c r="J238" s="11">
        <f>VLOOKUP(B238,EQIT!B:O,11,FALSE)</f>
        <v>7863300</v>
      </c>
      <c r="K238" s="11">
        <f>VLOOKUP(B238,DEBT!B:O,11,FALSE)</f>
        <v>3186500</v>
      </c>
      <c r="L238" s="11">
        <f>VLOOKUP(B238,REV!B:O,11,FALSE)</f>
        <v>4146300</v>
      </c>
      <c r="M238" s="11">
        <f>VLOOKUP(B238,RoA!B:O,11,FALSE)</f>
        <v>4.13</v>
      </c>
      <c r="N238" s="11">
        <f>VLOOKUP(B238,RoE!B:O,11,FALSE)</f>
        <v>6.23</v>
      </c>
      <c r="O238" s="11">
        <f>VLOOKUP(B238,ASSET!B:P,11,FALSE)</f>
        <v>13938100</v>
      </c>
      <c r="P238" s="11">
        <f>VLOOKUP(B238,MCAP!B:P,11,FALSE)</f>
        <v>13823460</v>
      </c>
      <c r="Q238" s="11">
        <f>VLOOKUP(B238,MB!B:O,11,FALSE)</f>
        <v>1.61</v>
      </c>
    </row>
    <row r="239" spans="1:17" x14ac:dyDescent="0.3">
      <c r="A239" s="20" t="s">
        <v>227</v>
      </c>
      <c r="B239" s="20">
        <v>683118</v>
      </c>
      <c r="C239" s="21">
        <f>VLOOKUP(B239,'[2]ESGC PORTFOLIO'!B:M,$C$2,FALSE)</f>
        <v>37.246510891590603</v>
      </c>
      <c r="D239" s="21" t="str">
        <f t="shared" si="9"/>
        <v>C</v>
      </c>
      <c r="E239" s="21">
        <f>VLOOKUP(B239,ESG!A:M,$E$2,FALSE)</f>
        <v>62.707307497467099</v>
      </c>
      <c r="F239" s="11" t="b">
        <f t="shared" si="10"/>
        <v>0</v>
      </c>
      <c r="G239" s="23" t="str">
        <f t="shared" si="11"/>
        <v>B</v>
      </c>
      <c r="H239" s="11">
        <f>VLOOKUP(B239,NI!C:P,11,FALSE)</f>
        <v>988700</v>
      </c>
      <c r="I239" s="11">
        <f>VLOOKUP(B239,EBITDA!B:O,11,FALSE)</f>
        <v>1677100</v>
      </c>
      <c r="J239" s="11">
        <f>VLOOKUP(B239,EQIT!B:O,11,FALSE)</f>
        <v>-187800</v>
      </c>
      <c r="K239" s="11">
        <f>VLOOKUP(B239,DEBT!B:O,11,FALSE)</f>
        <v>2655200</v>
      </c>
      <c r="L239" s="11">
        <f>VLOOKUP(B239,REV!B:O,11,FALSE)</f>
        <v>3334300</v>
      </c>
      <c r="M239" s="11">
        <f>VLOOKUP(B239,RoA!B:O,11,FALSE)</f>
        <v>24.54</v>
      </c>
      <c r="N239" s="11">
        <f>VLOOKUP(B239,RoE!B:O,11,FALSE)</f>
        <v>1325.34</v>
      </c>
      <c r="O239" s="11">
        <f>VLOOKUP(B239,ASSET!B:P,11,FALSE)</f>
        <v>4501200</v>
      </c>
      <c r="P239" s="11">
        <f>VLOOKUP(B239,MCAP!B:P,11,FALSE)</f>
        <v>19580033</v>
      </c>
      <c r="Q239" s="11">
        <f>VLOOKUP(B239,MB!B:O,11,FALSE)</f>
        <v>-106.53</v>
      </c>
    </row>
    <row r="240" spans="1:17" x14ac:dyDescent="0.3">
      <c r="A240" s="20" t="s">
        <v>228</v>
      </c>
      <c r="B240" s="20">
        <v>327998</v>
      </c>
      <c r="C240" s="21">
        <f>VLOOKUP(B240,'[2]ESGC PORTFOLIO'!B:M,$C$2,FALSE)</f>
        <v>37.263262577441097</v>
      </c>
      <c r="D240" s="21" t="str">
        <f t="shared" si="9"/>
        <v>C</v>
      </c>
      <c r="E240" s="21">
        <f>VLOOKUP(B240,ESG!A:M,$E$2,FALSE)</f>
        <v>72.887180892587196</v>
      </c>
      <c r="F240" s="11" t="b">
        <f t="shared" si="10"/>
        <v>0</v>
      </c>
      <c r="G240" s="23" t="str">
        <f t="shared" si="11"/>
        <v>B</v>
      </c>
      <c r="H240" s="11">
        <f>VLOOKUP(B240,NI!C:P,11,FALSE)</f>
        <v>3152000</v>
      </c>
      <c r="I240" s="11">
        <f>VLOOKUP(B240,EBITDA!B:O,11,FALSE)</f>
        <v>8430000</v>
      </c>
      <c r="J240" s="11">
        <f>VLOOKUP(B240,EQIT!B:O,11,FALSE)</f>
        <v>64880000</v>
      </c>
      <c r="K240" s="11">
        <f>VLOOKUP(B240,DEBT!B:O,11,FALSE)</f>
        <v>275886000</v>
      </c>
      <c r="L240" s="11">
        <f>VLOOKUP(B240,REV!B:O,11,FALSE)</f>
        <v>37953000</v>
      </c>
      <c r="M240" s="11">
        <f>VLOOKUP(B240,RoA!B:O,11,FALSE)</f>
        <v>0.72</v>
      </c>
      <c r="N240" s="11">
        <f>VLOOKUP(B240,RoE!B:O,11,FALSE)</f>
        <v>4.9400000000000004</v>
      </c>
      <c r="O240" s="11">
        <f>VLOOKUP(B240,ASSET!B:P,11,FALSE)</f>
        <v>801510000</v>
      </c>
      <c r="P240" s="11">
        <f>VLOOKUP(B240,MCAP!B:P,11,FALSE)</f>
        <v>75698030</v>
      </c>
      <c r="Q240" s="11">
        <f>VLOOKUP(B240,MB!B:O,11,FALSE)</f>
        <v>1.08</v>
      </c>
    </row>
    <row r="241" spans="1:17" x14ac:dyDescent="0.3">
      <c r="A241" s="20" t="s">
        <v>229</v>
      </c>
      <c r="B241" s="20">
        <v>771767</v>
      </c>
      <c r="C241" s="21">
        <f>VLOOKUP(B241,'[2]ESGC PORTFOLIO'!B:M,$C$2,FALSE)</f>
        <v>35.150422888859502</v>
      </c>
      <c r="D241" s="21" t="str">
        <f t="shared" si="9"/>
        <v>C</v>
      </c>
      <c r="E241" s="21">
        <f>VLOOKUP(B241,ESG!A:M,$E$2,FALSE)</f>
        <v>67.402295053081303</v>
      </c>
      <c r="F241" s="11" t="b">
        <f t="shared" si="10"/>
        <v>0</v>
      </c>
      <c r="G241" s="23" t="str">
        <f t="shared" si="11"/>
        <v>B</v>
      </c>
      <c r="H241" s="11">
        <f>VLOOKUP(B241,NI!C:P,11,FALSE)</f>
        <v>1006300</v>
      </c>
      <c r="I241" s="11">
        <f>VLOOKUP(B241,EBITDA!B:O,11,FALSE)</f>
        <v>2097100</v>
      </c>
      <c r="J241" s="11">
        <f>VLOOKUP(B241,EQIT!B:O,11,FALSE)</f>
        <v>10703100</v>
      </c>
      <c r="K241" s="11">
        <f>VLOOKUP(B241,DEBT!B:O,11,FALSE)</f>
        <v>3832500</v>
      </c>
      <c r="L241" s="11">
        <f>VLOOKUP(B241,REV!B:O,11,FALSE)</f>
        <v>9055800</v>
      </c>
      <c r="M241" s="11">
        <f>VLOOKUP(B241,RoA!B:O,11,FALSE)</f>
        <v>5.85</v>
      </c>
      <c r="N241" s="11">
        <f>VLOOKUP(B241,RoE!B:O,11,FALSE)</f>
        <v>9.15</v>
      </c>
      <c r="O241" s="11">
        <f>VLOOKUP(B241,ASSET!B:P,11,FALSE)</f>
        <v>17888600</v>
      </c>
      <c r="P241" s="11">
        <f>VLOOKUP(B241,MCAP!B:P,11,FALSE)</f>
        <v>16778214</v>
      </c>
      <c r="Q241" s="11">
        <f>VLOOKUP(B241,MB!B:O,11,FALSE)</f>
        <v>1.55</v>
      </c>
    </row>
    <row r="242" spans="1:17" x14ac:dyDescent="0.3">
      <c r="A242" s="20" t="s">
        <v>232</v>
      </c>
      <c r="B242" s="20">
        <v>884383</v>
      </c>
      <c r="C242" s="21">
        <f>VLOOKUP(B242,'[2]ESGC PORTFOLIO'!B:M,$C$2,FALSE)</f>
        <v>42.004051308312398</v>
      </c>
      <c r="D242" s="21" t="str">
        <f t="shared" si="9"/>
        <v>C</v>
      </c>
      <c r="E242" s="21">
        <f>VLOOKUP(B242,ESG!A:M,$E$2,FALSE)</f>
        <v>69.334189573146503</v>
      </c>
      <c r="F242" s="11" t="b">
        <f t="shared" si="10"/>
        <v>0</v>
      </c>
      <c r="G242" s="23" t="str">
        <f t="shared" si="11"/>
        <v>B</v>
      </c>
      <c r="H242" s="11">
        <f>VLOOKUP(B242,NI!C:P,11,FALSE)</f>
        <v>2502000</v>
      </c>
      <c r="I242" s="11">
        <f>VLOOKUP(B242,EBITDA!B:O,11,FALSE)</f>
        <v>4320000</v>
      </c>
      <c r="J242" s="11">
        <f>VLOOKUP(B242,EQIT!B:O,11,FALSE)</f>
        <v>20692000</v>
      </c>
      <c r="K242" s="11">
        <f>VLOOKUP(B242,DEBT!B:O,11,FALSE)</f>
        <v>3166000</v>
      </c>
      <c r="L242" s="11">
        <f>VLOOKUP(B242,REV!B:O,11,FALSE)</f>
        <v>21440000</v>
      </c>
      <c r="M242" s="11">
        <f>VLOOKUP(B242,RoA!B:O,11,FALSE)</f>
        <v>7.62</v>
      </c>
      <c r="N242" s="11">
        <f>VLOOKUP(B242,RoE!B:O,11,FALSE)</f>
        <v>11.66</v>
      </c>
      <c r="O242" s="11">
        <f>VLOOKUP(B242,ASSET!B:P,11,FALSE)</f>
        <v>33059000</v>
      </c>
      <c r="P242" s="11">
        <f>VLOOKUP(B242,MCAP!B:P,11,FALSE)</f>
        <v>27455603</v>
      </c>
      <c r="Q242" s="11">
        <f>VLOOKUP(B242,MB!B:O,11,FALSE)</f>
        <v>1.67</v>
      </c>
    </row>
    <row r="243" spans="1:17" x14ac:dyDescent="0.3">
      <c r="A243" s="20" t="s">
        <v>236</v>
      </c>
      <c r="B243" s="20">
        <v>905016</v>
      </c>
      <c r="C243" s="21">
        <f>VLOOKUP(B243,'[2]ESGC PORTFOLIO'!B:M,$C$2,FALSE)</f>
        <v>39.746222801978199</v>
      </c>
      <c r="D243" s="21" t="str">
        <f t="shared" si="9"/>
        <v>C</v>
      </c>
      <c r="E243" s="21">
        <f>VLOOKUP(B243,ESG!A:M,$E$2,FALSE)</f>
        <v>62.825778937289698</v>
      </c>
      <c r="F243" s="11" t="b">
        <f t="shared" si="10"/>
        <v>0</v>
      </c>
      <c r="G243" s="23" t="str">
        <f t="shared" si="11"/>
        <v>B</v>
      </c>
      <c r="H243" s="11">
        <f>VLOOKUP(B243,NI!C:P,11,FALSE)</f>
        <v>2465000</v>
      </c>
      <c r="I243" s="11">
        <f>VLOOKUP(B243,EBITDA!B:O,11,FALSE)</f>
        <v>7660000</v>
      </c>
      <c r="J243" s="11">
        <f>VLOOKUP(B243,EQIT!B:O,11,FALSE)</f>
        <v>19916000</v>
      </c>
      <c r="K243" s="11">
        <f>VLOOKUP(B243,DEBT!B:O,11,FALSE)</f>
        <v>29024000</v>
      </c>
      <c r="L243" s="11">
        <f>VLOOKUP(B243,REV!B:O,11,FALSE)</f>
        <v>16601000</v>
      </c>
      <c r="M243" s="11">
        <f>VLOOKUP(B243,RoA!B:O,11,FALSE)</f>
        <v>4.5</v>
      </c>
      <c r="N243" s="11">
        <f>VLOOKUP(B243,RoE!B:O,11,FALSE)</f>
        <v>12.99</v>
      </c>
      <c r="O243" s="11">
        <f>VLOOKUP(B243,ASSET!B:P,11,FALSE)</f>
        <v>74929000</v>
      </c>
      <c r="P243" s="11">
        <f>VLOOKUP(B243,MCAP!B:P,11,FALSE)</f>
        <v>47086470</v>
      </c>
      <c r="Q243" s="11">
        <f>VLOOKUP(B243,MB!B:O,11,FALSE)</f>
        <v>2.08</v>
      </c>
    </row>
    <row r="244" spans="1:17" x14ac:dyDescent="0.3">
      <c r="A244" s="20" t="s">
        <v>241</v>
      </c>
      <c r="B244" s="20">
        <v>901899</v>
      </c>
      <c r="C244" s="21">
        <f>VLOOKUP(B244,'[2]ESGC PORTFOLIO'!B:M,$C$2,FALSE)</f>
        <v>36.127477775598898</v>
      </c>
      <c r="D244" s="21" t="str">
        <f t="shared" si="9"/>
        <v>C</v>
      </c>
      <c r="E244" s="21">
        <f>VLOOKUP(B244,ESG!A:M,$E$2,FALSE)</f>
        <v>70.642052325391305</v>
      </c>
      <c r="F244" s="11" t="b">
        <f t="shared" si="10"/>
        <v>0</v>
      </c>
      <c r="G244" s="23" t="str">
        <f t="shared" si="11"/>
        <v>B</v>
      </c>
      <c r="H244" s="11">
        <f>VLOOKUP(B244,NI!C:P,11,FALSE)</f>
        <v>1994000</v>
      </c>
      <c r="I244" s="11">
        <f>VLOOKUP(B244,EBITDA!B:O,11,FALSE)</f>
        <v>4647000</v>
      </c>
      <c r="J244" s="11">
        <f>VLOOKUP(B244,EQIT!B:O,11,FALSE)</f>
        <v>12408000</v>
      </c>
      <c r="K244" s="11">
        <f>VLOOKUP(B244,DEBT!B:O,11,FALSE)</f>
        <v>9026000</v>
      </c>
      <c r="L244" s="11">
        <f>VLOOKUP(B244,REV!B:O,11,FALSE)</f>
        <v>11624000</v>
      </c>
      <c r="M244" s="11">
        <f>VLOOKUP(B244,RoA!B:O,11,FALSE)</f>
        <v>7.17</v>
      </c>
      <c r="N244" s="11">
        <f>VLOOKUP(B244,RoE!B:O,11,FALSE)</f>
        <v>16.829999999999998</v>
      </c>
      <c r="O244" s="11">
        <f>VLOOKUP(B244,ASSET!B:P,11,FALSE)</f>
        <v>33241000</v>
      </c>
      <c r="P244" s="11">
        <f>VLOOKUP(B244,MCAP!B:P,11,FALSE)</f>
        <v>33786201</v>
      </c>
      <c r="Q244" s="11">
        <f>VLOOKUP(B244,MB!B:O,11,FALSE)</f>
        <v>2.79</v>
      </c>
    </row>
    <row r="245" spans="1:17" x14ac:dyDescent="0.3">
      <c r="A245" s="20" t="s">
        <v>243</v>
      </c>
      <c r="B245" s="20">
        <v>905809</v>
      </c>
      <c r="C245" s="21">
        <f>VLOOKUP(B245,'[2]ESGC PORTFOLIO'!B:M,$C$2,FALSE)</f>
        <v>44.1690729483282</v>
      </c>
      <c r="D245" s="21" t="str">
        <f t="shared" si="9"/>
        <v>C</v>
      </c>
      <c r="E245" s="21">
        <f>VLOOKUP(B245,ESG!A:M,$E$2,FALSE)</f>
        <v>68.100050658561301</v>
      </c>
      <c r="F245" s="11" t="b">
        <f t="shared" si="10"/>
        <v>0</v>
      </c>
      <c r="G245" s="23" t="str">
        <f t="shared" si="11"/>
        <v>B</v>
      </c>
      <c r="H245" s="11">
        <f>VLOOKUP(B245,NI!C:P,11,FALSE)</f>
        <v>2069000</v>
      </c>
      <c r="I245" s="11">
        <f>VLOOKUP(B245,EBITDA!B:O,11,FALSE)</f>
        <v>3681000</v>
      </c>
      <c r="J245" s="11">
        <f>VLOOKUP(B245,EQIT!B:O,11,FALSE)</f>
        <v>7235000</v>
      </c>
      <c r="K245" s="11">
        <f>VLOOKUP(B245,DEBT!B:O,11,FALSE)</f>
        <v>5928000</v>
      </c>
      <c r="L245" s="11">
        <f>VLOOKUP(B245,REV!B:O,11,FALSE)</f>
        <v>23979000</v>
      </c>
      <c r="M245" s="11">
        <f>VLOOKUP(B245,RoA!B:O,11,FALSE)</f>
        <v>8.81</v>
      </c>
      <c r="N245" s="11">
        <f>VLOOKUP(B245,RoE!B:O,11,FALSE)</f>
        <v>23.18</v>
      </c>
      <c r="O245" s="11">
        <f>VLOOKUP(B245,ASSET!B:P,11,FALSE)</f>
        <v>24950000</v>
      </c>
      <c r="P245" s="11">
        <f>VLOOKUP(B245,MCAP!B:P,11,FALSE)</f>
        <v>29320328</v>
      </c>
      <c r="Q245" s="11">
        <f>VLOOKUP(B245,MB!B:O,11,FALSE)</f>
        <v>3.84</v>
      </c>
    </row>
    <row r="246" spans="1:17" x14ac:dyDescent="0.3">
      <c r="A246" s="20" t="s">
        <v>244</v>
      </c>
      <c r="B246" s="20">
        <v>921482</v>
      </c>
      <c r="C246" s="21">
        <f>VLOOKUP(B246,'[2]ESGC PORTFOLIO'!B:M,$C$2,FALSE)</f>
        <v>35.749071259709503</v>
      </c>
      <c r="D246" s="21" t="str">
        <f t="shared" si="9"/>
        <v>C</v>
      </c>
      <c r="E246" s="21">
        <f>VLOOKUP(B246,ESG!A:M,$E$2,FALSE)</f>
        <v>54.494775516052101</v>
      </c>
      <c r="F246" s="11" t="b">
        <f t="shared" si="10"/>
        <v>0</v>
      </c>
      <c r="G246" s="23" t="str">
        <f t="shared" si="11"/>
        <v>B</v>
      </c>
      <c r="H246" s="11">
        <f>VLOOKUP(B246,NI!C:P,11,FALSE)</f>
        <v>711625</v>
      </c>
      <c r="I246" s="11">
        <f>VLOOKUP(B246,EBITDA!B:O,11,FALSE)</f>
        <v>2089637</v>
      </c>
      <c r="J246" s="11">
        <f>VLOOKUP(B246,EQIT!B:O,11,FALSE)</f>
        <v>7772470</v>
      </c>
      <c r="K246" s="11">
        <f>VLOOKUP(B246,DEBT!B:O,11,FALSE)</f>
        <v>4612059</v>
      </c>
      <c r="L246" s="11">
        <f>VLOOKUP(B246,REV!B:O,11,FALSE)</f>
        <v>21105141</v>
      </c>
      <c r="M246" s="11">
        <f>VLOOKUP(B246,RoA!B:O,11,FALSE)</f>
        <v>5.35</v>
      </c>
      <c r="N246" s="11">
        <f>VLOOKUP(B246,RoE!B:O,11,FALSE)</f>
        <v>9.23</v>
      </c>
      <c r="O246" s="11">
        <f>VLOOKUP(B246,ASSET!B:P,11,FALSE)</f>
        <v>15615927</v>
      </c>
      <c r="P246" s="11">
        <f>VLOOKUP(B246,MCAP!B:P,11,FALSE)</f>
        <v>15648569</v>
      </c>
      <c r="Q246" s="11">
        <f>VLOOKUP(B246,MB!B:O,11,FALSE)</f>
        <v>2.36</v>
      </c>
    </row>
    <row r="247" spans="1:17" x14ac:dyDescent="0.3">
      <c r="A247" s="20" t="s">
        <v>247</v>
      </c>
      <c r="B247" s="20">
        <v>932913</v>
      </c>
      <c r="C247" s="21">
        <f>VLOOKUP(B247,'[2]ESGC PORTFOLIO'!B:M,$C$2,FALSE)</f>
        <v>33.747285220689399</v>
      </c>
      <c r="D247" s="21" t="str">
        <f t="shared" si="9"/>
        <v>C</v>
      </c>
      <c r="E247" s="21">
        <f>VLOOKUP(B247,ESG!A:M,$E$2,FALSE)</f>
        <v>50.827903774712198</v>
      </c>
      <c r="F247" s="11" t="b">
        <f t="shared" si="10"/>
        <v>0</v>
      </c>
      <c r="G247" s="23" t="str">
        <f t="shared" si="11"/>
        <v>B</v>
      </c>
      <c r="H247" s="11">
        <f>VLOOKUP(B247,NI!C:P,11,FALSE)</f>
        <v>1104000</v>
      </c>
      <c r="I247" s="11">
        <f>VLOOKUP(B247,EBITDA!B:O,11,FALSE)</f>
        <v>2281600</v>
      </c>
      <c r="J247" s="11">
        <f>VLOOKUP(B247,EQIT!B:O,11,FALSE)</f>
        <v>2850000</v>
      </c>
      <c r="K247" s="11">
        <f>VLOOKUP(B247,DEBT!B:O,11,FALSE)</f>
        <v>4570200</v>
      </c>
      <c r="L247" s="11">
        <f>VLOOKUP(B247,REV!B:O,11,FALSE)</f>
        <v>15317800</v>
      </c>
      <c r="M247" s="11">
        <f>VLOOKUP(B247,RoA!B:O,11,FALSE)</f>
        <v>5.59</v>
      </c>
      <c r="N247" s="11">
        <f>VLOOKUP(B247,RoE!B:O,11,FALSE)</f>
        <v>34.33</v>
      </c>
      <c r="O247" s="11">
        <f>VLOOKUP(B247,ASSET!B:P,11,FALSE)</f>
        <v>21559700</v>
      </c>
      <c r="P247" s="11">
        <f>VLOOKUP(B247,MCAP!B:P,11,FALSE)</f>
        <v>19111849</v>
      </c>
      <c r="Q247" s="11">
        <f>VLOOKUP(B247,MB!B:O,11,FALSE)</f>
        <v>6.23</v>
      </c>
    </row>
    <row r="248" spans="1:17" x14ac:dyDescent="0.3">
      <c r="A248" s="20" t="s">
        <v>248</v>
      </c>
      <c r="B248" s="20">
        <v>719618</v>
      </c>
      <c r="C248" s="21">
        <f>VLOOKUP(B248,'[2]ESGC PORTFOLIO'!B:M,$C$2,FALSE)</f>
        <v>40.225218614454597</v>
      </c>
      <c r="D248" s="21" t="str">
        <f t="shared" si="9"/>
        <v>C</v>
      </c>
      <c r="E248" s="21">
        <f>VLOOKUP(B248,ESG!A:M,$E$2,FALSE)</f>
        <v>74.518233839078803</v>
      </c>
      <c r="F248" s="11" t="b">
        <f t="shared" si="10"/>
        <v>0</v>
      </c>
      <c r="G248" s="23" t="str">
        <f t="shared" si="11"/>
        <v>B</v>
      </c>
      <c r="H248" s="11">
        <f>VLOOKUP(B248,NI!C:P,11,FALSE)</f>
        <v>11053000</v>
      </c>
      <c r="I248" s="11">
        <f>VLOOKUP(B248,EBITDA!B:O,11,FALSE)</f>
        <v>17526000</v>
      </c>
      <c r="J248" s="11">
        <f>VLOOKUP(B248,EQIT!B:O,11,FALSE)</f>
        <v>46878000</v>
      </c>
      <c r="K248" s="11">
        <f>VLOOKUP(B248,DEBT!B:O,11,FALSE)</f>
        <v>24175000</v>
      </c>
      <c r="L248" s="11">
        <f>VLOOKUP(B248,REV!B:O,11,FALSE)</f>
        <v>38275000</v>
      </c>
      <c r="M248" s="11">
        <f>VLOOKUP(B248,RoA!B:O,11,FALSE)</f>
        <v>13.66</v>
      </c>
      <c r="N248" s="11">
        <f>VLOOKUP(B248,RoE!B:O,11,FALSE)</f>
        <v>24.15</v>
      </c>
      <c r="O248" s="11">
        <f>VLOOKUP(B248,ASSET!B:P,11,FALSE)</f>
        <v>89507000</v>
      </c>
      <c r="P248" s="11">
        <f>VLOOKUP(B248,MCAP!B:P,11,FALSE)</f>
        <v>200746080</v>
      </c>
      <c r="Q248" s="11">
        <f>VLOOKUP(B248,MB!B:O,11,FALSE)</f>
        <v>3.62</v>
      </c>
    </row>
    <row r="249" spans="1:17" x14ac:dyDescent="0.3">
      <c r="A249" s="20" t="s">
        <v>259</v>
      </c>
      <c r="B249" s="20">
        <v>944175</v>
      </c>
      <c r="C249" s="21">
        <f>VLOOKUP(B249,'[2]ESGC PORTFOLIO'!B:M,$C$2,FALSE)</f>
        <v>34.903670615193697</v>
      </c>
      <c r="D249" s="21" t="str">
        <f t="shared" si="9"/>
        <v>C</v>
      </c>
      <c r="E249" s="21">
        <f>VLOOKUP(B249,ESG!A:M,$E$2,FALSE)</f>
        <v>66.536313193004304</v>
      </c>
      <c r="F249" s="11" t="b">
        <f t="shared" si="10"/>
        <v>0</v>
      </c>
      <c r="G249" s="23" t="str">
        <f t="shared" si="11"/>
        <v>B</v>
      </c>
      <c r="H249" s="11">
        <f>VLOOKUP(B249,NI!C:P,11,FALSE)</f>
        <v>3936000</v>
      </c>
      <c r="I249" s="11">
        <f>VLOOKUP(B249,EBITDA!B:O,11,FALSE)</f>
        <v>6813000</v>
      </c>
      <c r="J249" s="11">
        <f>VLOOKUP(B249,EQIT!B:O,11,FALSE)</f>
        <v>40605000</v>
      </c>
      <c r="K249" s="11">
        <f>VLOOKUP(B249,DEBT!B:O,11,FALSE)</f>
        <v>56768000</v>
      </c>
      <c r="L249" s="11">
        <f>VLOOKUP(B249,REV!B:O,11,FALSE)</f>
        <v>16292000</v>
      </c>
      <c r="M249" s="11">
        <f>VLOOKUP(B249,RoA!B:O,11,FALSE)</f>
        <v>1.37</v>
      </c>
      <c r="N249" s="11">
        <f>VLOOKUP(B249,RoE!B:O,11,FALSE)</f>
        <v>9.9600000000000009</v>
      </c>
      <c r="O249" s="11">
        <f>VLOOKUP(B249,ASSET!B:P,11,FALSE)</f>
        <v>345072000</v>
      </c>
      <c r="P249" s="11">
        <f>VLOOKUP(B249,MCAP!B:P,11,FALSE)</f>
        <v>47713290</v>
      </c>
      <c r="Q249" s="11">
        <f>VLOOKUP(B249,MB!B:O,11,FALSE)</f>
        <v>1.17</v>
      </c>
    </row>
    <row r="250" spans="1:17" x14ac:dyDescent="0.3">
      <c r="A250" s="20" t="s">
        <v>260</v>
      </c>
      <c r="B250" s="20">
        <v>901897</v>
      </c>
      <c r="C250" s="21">
        <f>VLOOKUP(B250,'[2]ESGC PORTFOLIO'!B:M,$C$2,FALSE)</f>
        <v>39.302921677459103</v>
      </c>
      <c r="D250" s="21" t="str">
        <f t="shared" si="9"/>
        <v>C</v>
      </c>
      <c r="E250" s="21">
        <f>VLOOKUP(B250,ESG!A:M,$E$2,FALSE)</f>
        <v>70.634828862164596</v>
      </c>
      <c r="F250" s="11" t="b">
        <f t="shared" si="10"/>
        <v>0</v>
      </c>
      <c r="G250" s="23" t="str">
        <f t="shared" si="11"/>
        <v>B</v>
      </c>
      <c r="H250" s="11">
        <f>VLOOKUP(B250,NI!C:P,11,FALSE)</f>
        <v>2102000</v>
      </c>
      <c r="I250" s="11">
        <f>VLOOKUP(B250,EBITDA!B:O,11,FALSE)</f>
        <v>2079000</v>
      </c>
      <c r="J250" s="11">
        <f>VLOOKUP(B250,EQIT!B:O,11,FALSE)</f>
        <v>5180000</v>
      </c>
      <c r="K250" s="11">
        <f>VLOOKUP(B250,DEBT!B:O,11,FALSE)</f>
        <v>4025000</v>
      </c>
      <c r="L250" s="11">
        <f>VLOOKUP(B250,REV!B:O,11,FALSE)</f>
        <v>15360000</v>
      </c>
      <c r="M250" s="11">
        <f>VLOOKUP(B250,RoA!B:O,11,FALSE)</f>
        <v>13.7</v>
      </c>
      <c r="N250" s="11">
        <f>VLOOKUP(B250,RoE!B:O,11,FALSE)</f>
        <v>41.57</v>
      </c>
      <c r="O250" s="11">
        <f>VLOOKUP(B250,ASSET!B:P,11,FALSE)</f>
        <v>17078000</v>
      </c>
      <c r="P250" s="11">
        <f>VLOOKUP(B250,MCAP!B:P,11,FALSE)</f>
        <v>31432305</v>
      </c>
      <c r="Q250" s="11">
        <f>VLOOKUP(B250,MB!B:O,11,FALSE)</f>
        <v>5.4</v>
      </c>
    </row>
    <row r="251" spans="1:17" x14ac:dyDescent="0.3">
      <c r="A251" s="20" t="s">
        <v>261</v>
      </c>
      <c r="B251" s="20">
        <v>902107</v>
      </c>
      <c r="C251" s="21">
        <f>VLOOKUP(B251,'[2]ESGC PORTFOLIO'!B:M,$C$2,FALSE)</f>
        <v>32.320000633231999</v>
      </c>
      <c r="D251" s="21" t="str">
        <f t="shared" si="9"/>
        <v>C</v>
      </c>
      <c r="E251" s="21">
        <f>VLOOKUP(B251,ESG!A:M,$E$2,FALSE)</f>
        <v>55.890001266463997</v>
      </c>
      <c r="F251" s="11" t="b">
        <f t="shared" si="10"/>
        <v>0</v>
      </c>
      <c r="G251" s="23" t="str">
        <f t="shared" si="11"/>
        <v>B</v>
      </c>
      <c r="H251" s="11">
        <f>VLOOKUP(B251,NI!C:P,11,FALSE)</f>
        <v>1728000</v>
      </c>
      <c r="I251" s="11">
        <f>VLOOKUP(B251,EBITDA!B:O,11,FALSE)</f>
        <v>4853000</v>
      </c>
      <c r="J251" s="11">
        <f>VLOOKUP(B251,EQIT!B:O,11,FALSE)</f>
        <v>13628000</v>
      </c>
      <c r="K251" s="11">
        <f>VLOOKUP(B251,DEBT!B:O,11,FALSE)</f>
        <v>21857000</v>
      </c>
      <c r="L251" s="11">
        <f>VLOOKUP(B251,REV!B:O,11,FALSE)</f>
        <v>12822000</v>
      </c>
      <c r="M251" s="11">
        <f>VLOOKUP(B251,RoA!B:O,11,FALSE)</f>
        <v>5.03</v>
      </c>
      <c r="N251" s="11">
        <f>VLOOKUP(B251,RoE!B:O,11,FALSE)</f>
        <v>13.24</v>
      </c>
      <c r="O251" s="11">
        <f>VLOOKUP(B251,ASSET!B:P,11,FALSE)</f>
        <v>48864000</v>
      </c>
      <c r="P251" s="11">
        <f>VLOOKUP(B251,MCAP!B:P,11,FALSE)</f>
        <v>24190294</v>
      </c>
      <c r="Q251" s="11">
        <f>VLOOKUP(B251,MB!B:O,11,FALSE)</f>
        <v>1.64</v>
      </c>
    </row>
    <row r="252" spans="1:17" x14ac:dyDescent="0.3">
      <c r="A252" s="20" t="s">
        <v>275</v>
      </c>
      <c r="B252" s="20">
        <v>951051</v>
      </c>
      <c r="C252" s="21">
        <f>VLOOKUP(B252,'[2]ESGC PORTFOLIO'!B:M,$C$2,FALSE)</f>
        <v>32.009834625836803</v>
      </c>
      <c r="D252" s="21" t="str">
        <f t="shared" si="9"/>
        <v>C</v>
      </c>
      <c r="E252" s="21">
        <f>VLOOKUP(B252,ESG!A:M,$E$2,FALSE)</f>
        <v>53.583532180022502</v>
      </c>
      <c r="F252" s="11" t="b">
        <f t="shared" si="10"/>
        <v>0</v>
      </c>
      <c r="G252" s="23" t="str">
        <f t="shared" si="11"/>
        <v>B</v>
      </c>
      <c r="H252" s="11">
        <f>VLOOKUP(B252,NI!C:P,11,FALSE)</f>
        <v>1103000</v>
      </c>
      <c r="I252" s="11">
        <f>VLOOKUP(B252,EBITDA!B:O,11,FALSE)</f>
        <v>2275000</v>
      </c>
      <c r="J252" s="11">
        <f>VLOOKUP(B252,EQIT!B:O,11,FALSE)</f>
        <v>15989000</v>
      </c>
      <c r="K252" s="11">
        <f>VLOOKUP(B252,DEBT!B:O,11,FALSE)</f>
        <v>5715000</v>
      </c>
      <c r="L252" s="11">
        <f>VLOOKUP(B252,REV!B:O,11,FALSE)</f>
        <v>5488000</v>
      </c>
      <c r="M252" s="11">
        <f>VLOOKUP(B252,RoA!B:O,11,FALSE)</f>
        <v>1.0900000000000001</v>
      </c>
      <c r="N252" s="11">
        <f>VLOOKUP(B252,RoE!B:O,11,FALSE)</f>
        <v>7.06</v>
      </c>
      <c r="O252" s="11">
        <f>VLOOKUP(B252,ASSET!B:P,11,FALSE)</f>
        <v>119312000</v>
      </c>
      <c r="P252" s="11">
        <f>VLOOKUP(B252,MCAP!B:P,11,FALSE)</f>
        <v>14297627</v>
      </c>
      <c r="Q252" s="11">
        <f>VLOOKUP(B252,MB!B:O,11,FALSE)</f>
        <v>0.9</v>
      </c>
    </row>
    <row r="253" spans="1:17" x14ac:dyDescent="0.3">
      <c r="A253" s="20" t="s">
        <v>282</v>
      </c>
      <c r="B253" s="20">
        <v>905414</v>
      </c>
      <c r="C253" s="21">
        <f>VLOOKUP(B253,'[2]ESGC PORTFOLIO'!B:M,$C$2,FALSE)</f>
        <v>40.503874344133699</v>
      </c>
      <c r="D253" s="21" t="str">
        <f t="shared" si="9"/>
        <v>C</v>
      </c>
      <c r="E253" s="21">
        <f>VLOOKUP(B253,ESG!A:M,$E$2,FALSE)</f>
        <v>69.353613349921503</v>
      </c>
      <c r="F253" s="11" t="b">
        <f t="shared" si="10"/>
        <v>0</v>
      </c>
      <c r="G253" s="23" t="str">
        <f t="shared" si="11"/>
        <v>B</v>
      </c>
      <c r="H253" s="11">
        <f>VLOOKUP(B253,NI!C:P,11,FALSE)</f>
        <v>-115000</v>
      </c>
      <c r="I253" s="11">
        <f>VLOOKUP(B253,EBITDA!B:O,11,FALSE)</f>
        <v>247000</v>
      </c>
      <c r="J253" s="11">
        <f>VLOOKUP(B253,EQIT!B:O,11,FALSE)</f>
        <v>488000</v>
      </c>
      <c r="K253" s="11">
        <f>VLOOKUP(B253,DEBT!B:O,11,FALSE)</f>
        <v>799000</v>
      </c>
      <c r="L253" s="11">
        <f>VLOOKUP(B253,REV!B:O,11,FALSE)</f>
        <v>5051000</v>
      </c>
      <c r="M253" s="11">
        <f>VLOOKUP(B253,RoA!B:O,11,FALSE)</f>
        <v>-1.19</v>
      </c>
      <c r="N253" s="11">
        <f>VLOOKUP(B253,RoE!B:O,11,FALSE)</f>
        <v>-12.86</v>
      </c>
      <c r="O253" s="11">
        <f>VLOOKUP(B253,ASSET!B:P,11,FALSE)</f>
        <v>6771000</v>
      </c>
      <c r="P253" s="11">
        <f>VLOOKUP(B253,MCAP!B:P,11,FALSE)</f>
        <v>24202560</v>
      </c>
      <c r="Q253" s="11">
        <f>VLOOKUP(B253,MB!B:O,11,FALSE)</f>
        <v>47.81</v>
      </c>
    </row>
    <row r="254" spans="1:17" x14ac:dyDescent="0.3">
      <c r="A254" s="20" t="s">
        <v>285</v>
      </c>
      <c r="B254" s="20">
        <v>923036</v>
      </c>
      <c r="C254" s="21">
        <f>VLOOKUP(B254,'[2]ESGC PORTFOLIO'!B:M,$C$2,FALSE)</f>
        <v>27.194373072970102</v>
      </c>
      <c r="D254" s="21" t="str">
        <f t="shared" si="9"/>
        <v>C</v>
      </c>
      <c r="E254" s="21">
        <f>VLOOKUP(B254,ESG!A:M,$E$2,FALSE)</f>
        <v>50.940470283871399</v>
      </c>
      <c r="F254" s="11" t="b">
        <f t="shared" si="10"/>
        <v>0</v>
      </c>
      <c r="G254" s="23" t="str">
        <f t="shared" si="11"/>
        <v>B</v>
      </c>
      <c r="H254" s="11">
        <f>VLOOKUP(B254,NI!C:P,11,FALSE)</f>
        <v>256500</v>
      </c>
      <c r="I254" s="11">
        <f>VLOOKUP(B254,EBITDA!B:O,11,FALSE)</f>
        <v>821600</v>
      </c>
      <c r="J254" s="11">
        <f>VLOOKUP(B254,EQIT!B:O,11,FALSE)</f>
        <v>1162800</v>
      </c>
      <c r="K254" s="11">
        <f>VLOOKUP(B254,DEBT!B:O,11,FALSE)</f>
        <v>4414000</v>
      </c>
      <c r="L254" s="11">
        <f>VLOOKUP(B254,REV!B:O,11,FALSE)</f>
        <v>7750500</v>
      </c>
      <c r="M254" s="11">
        <f>VLOOKUP(B254,RoA!B:O,11,FALSE)</f>
        <v>5.2</v>
      </c>
      <c r="N254" s="11">
        <f>VLOOKUP(B254,RoE!B:O,11,FALSE)</f>
        <v>19.920000000000002</v>
      </c>
      <c r="O254" s="11">
        <f>VLOOKUP(B254,ASSET!B:P,11,FALSE)</f>
        <v>7935800</v>
      </c>
      <c r="P254" s="11">
        <f>VLOOKUP(B254,MCAP!B:P,11,FALSE)</f>
        <v>8932868</v>
      </c>
      <c r="Q254" s="11">
        <f>VLOOKUP(B254,MB!B:O,11,FALSE)</f>
        <v>6.65</v>
      </c>
    </row>
    <row r="255" spans="1:17" x14ac:dyDescent="0.3">
      <c r="A255" s="20" t="s">
        <v>286</v>
      </c>
      <c r="B255" s="20">
        <v>902103</v>
      </c>
      <c r="C255" s="21">
        <f>VLOOKUP(B255,'[2]ESGC PORTFOLIO'!B:M,$C$2,FALSE)</f>
        <v>41.834146968139699</v>
      </c>
      <c r="D255" s="21" t="str">
        <f t="shared" si="9"/>
        <v>C</v>
      </c>
      <c r="E255" s="21">
        <f>VLOOKUP(B255,ESG!A:M,$E$2,FALSE)</f>
        <v>65.811151079136593</v>
      </c>
      <c r="F255" s="11" t="b">
        <f t="shared" si="10"/>
        <v>0</v>
      </c>
      <c r="G255" s="23" t="str">
        <f t="shared" si="11"/>
        <v>B</v>
      </c>
      <c r="H255" s="11">
        <f>VLOOKUP(B255,NI!C:P,11,FALSE)</f>
        <v>1161000</v>
      </c>
      <c r="I255" s="11">
        <f>VLOOKUP(B255,EBITDA!B:O,11,FALSE)</f>
        <v>3161000</v>
      </c>
      <c r="J255" s="11">
        <f>VLOOKUP(B255,EQIT!B:O,11,FALSE)</f>
        <v>11288000</v>
      </c>
      <c r="K255" s="11">
        <f>VLOOKUP(B255,DEBT!B:O,11,FALSE)</f>
        <v>14371000</v>
      </c>
      <c r="L255" s="11">
        <f>VLOOKUP(B255,REV!B:O,11,FALSE)</f>
        <v>11018000</v>
      </c>
      <c r="M255" s="11">
        <f>VLOOKUP(B255,RoA!B:O,11,FALSE)</f>
        <v>3.97</v>
      </c>
      <c r="N255" s="11">
        <f>VLOOKUP(B255,RoE!B:O,11,FALSE)</f>
        <v>10.42</v>
      </c>
      <c r="O255" s="11">
        <f>VLOOKUP(B255,ASSET!B:P,11,FALSE)</f>
        <v>39694000</v>
      </c>
      <c r="P255" s="11">
        <f>VLOOKUP(B255,MCAP!B:P,11,FALSE)</f>
        <v>27394560</v>
      </c>
      <c r="Q255" s="11">
        <f>VLOOKUP(B255,MB!B:O,11,FALSE)</f>
        <v>2.31</v>
      </c>
    </row>
    <row r="256" spans="1:17" x14ac:dyDescent="0.3">
      <c r="A256" s="20" t="s">
        <v>287</v>
      </c>
      <c r="B256" s="20">
        <v>905361</v>
      </c>
      <c r="C256" s="21">
        <f>VLOOKUP(B256,'[2]ESGC PORTFOLIO'!B:M,$C$2,FALSE)</f>
        <v>34.567783357561296</v>
      </c>
      <c r="D256" s="21" t="str">
        <f t="shared" si="9"/>
        <v>C</v>
      </c>
      <c r="E256" s="21">
        <f>VLOOKUP(B256,ESG!A:M,$E$2,FALSE)</f>
        <v>67.686291352803806</v>
      </c>
      <c r="F256" s="11" t="b">
        <f t="shared" si="10"/>
        <v>0</v>
      </c>
      <c r="G256" s="23" t="str">
        <f t="shared" si="11"/>
        <v>B</v>
      </c>
      <c r="H256" s="11">
        <f>VLOOKUP(B256,NI!C:P,11,FALSE)</f>
        <v>860995</v>
      </c>
      <c r="I256" s="11">
        <f>VLOOKUP(B256,EBITDA!B:O,11,FALSE)</f>
        <v>1529748</v>
      </c>
      <c r="J256" s="11">
        <f>VLOOKUP(B256,EQIT!B:O,11,FALSE)</f>
        <v>996470</v>
      </c>
      <c r="K256" s="11">
        <f>VLOOKUP(B256,DEBT!B:O,11,FALSE)</f>
        <v>1805416</v>
      </c>
      <c r="L256" s="11">
        <f>VLOOKUP(B256,REV!B:O,11,FALSE)</f>
        <v>11129533</v>
      </c>
      <c r="M256" s="11">
        <f>VLOOKUP(B256,RoA!B:O,11,FALSE)</f>
        <v>15.03</v>
      </c>
      <c r="N256" s="11">
        <f>VLOOKUP(B256,RoE!B:O,11,FALSE)</f>
        <v>63.06</v>
      </c>
      <c r="O256" s="11">
        <f>VLOOKUP(B256,ASSET!B:P,11,FALSE)</f>
        <v>5706052</v>
      </c>
      <c r="P256" s="11">
        <f>VLOOKUP(B256,MCAP!B:P,11,FALSE)</f>
        <v>24910986</v>
      </c>
      <c r="Q256" s="11">
        <f>VLOOKUP(B256,MB!B:O,11,FALSE)</f>
        <v>21.64</v>
      </c>
    </row>
    <row r="257" spans="1:17" x14ac:dyDescent="0.3">
      <c r="A257" s="20" t="s">
        <v>291</v>
      </c>
      <c r="B257" s="20">
        <v>902325</v>
      </c>
      <c r="C257" s="21">
        <f>VLOOKUP(B257,'[2]ESGC PORTFOLIO'!B:M,$C$2,FALSE)</f>
        <v>30.360559143870301</v>
      </c>
      <c r="D257" s="21" t="str">
        <f t="shared" si="9"/>
        <v>C</v>
      </c>
      <c r="E257" s="21">
        <f>VLOOKUP(B257,ESG!A:M,$E$2,FALSE)</f>
        <v>57.387784954407302</v>
      </c>
      <c r="F257" s="11" t="b">
        <f t="shared" si="10"/>
        <v>0</v>
      </c>
      <c r="G257" s="23" t="str">
        <f t="shared" si="11"/>
        <v>B</v>
      </c>
      <c r="H257" s="11">
        <f>VLOOKUP(B257,NI!C:P,11,FALSE)</f>
        <v>1963000</v>
      </c>
      <c r="I257" s="11">
        <f>VLOOKUP(B257,EBITDA!B:O,11,FALSE)</f>
        <v>6136000</v>
      </c>
      <c r="J257" s="11">
        <f>VLOOKUP(B257,EQIT!B:O,11,FALSE)</f>
        <v>19949000</v>
      </c>
      <c r="K257" s="11">
        <f>VLOOKUP(B257,DEBT!B:O,11,FALSE)</f>
        <v>24977000</v>
      </c>
      <c r="L257" s="11">
        <f>VLOOKUP(B257,REV!B:O,11,FALSE)</f>
        <v>18467000</v>
      </c>
      <c r="M257" s="11">
        <f>VLOOKUP(B257,RoA!B:O,11,FALSE)</f>
        <v>3.8</v>
      </c>
      <c r="N257" s="11">
        <f>VLOOKUP(B257,RoE!B:O,11,FALSE)</f>
        <v>10.08</v>
      </c>
      <c r="O257" s="11">
        <f>VLOOKUP(B257,ASSET!B:P,11,FALSE)</f>
        <v>70923000</v>
      </c>
      <c r="P257" s="11">
        <f>VLOOKUP(B257,MCAP!B:P,11,FALSE)</f>
        <v>44606613</v>
      </c>
      <c r="Q257" s="11">
        <f>VLOOKUP(B257,MB!B:O,11,FALSE)</f>
        <v>1.96</v>
      </c>
    </row>
    <row r="258" spans="1:17" x14ac:dyDescent="0.3">
      <c r="A258" s="20" t="s">
        <v>292</v>
      </c>
      <c r="B258" s="20">
        <v>905647</v>
      </c>
      <c r="C258" s="21">
        <f>VLOOKUP(B258,'[2]ESGC PORTFOLIO'!B:M,$C$2,FALSE)</f>
        <v>45.957265885077398</v>
      </c>
      <c r="D258" s="21" t="str">
        <f t="shared" si="9"/>
        <v>C</v>
      </c>
      <c r="E258" s="21">
        <f>VLOOKUP(B258,ESG!A:M,$E$2,FALSE)</f>
        <v>70.485960341583393</v>
      </c>
      <c r="F258" s="11" t="b">
        <f t="shared" si="10"/>
        <v>0</v>
      </c>
      <c r="G258" s="23" t="str">
        <f t="shared" si="11"/>
        <v>B</v>
      </c>
      <c r="H258" s="11">
        <f>VLOOKUP(B258,NI!C:P,11,FALSE)</f>
        <v>1140000</v>
      </c>
      <c r="I258" s="11">
        <f>VLOOKUP(B258,EBITDA!B:O,11,FALSE)</f>
        <v>2861000</v>
      </c>
      <c r="J258" s="11">
        <f>VLOOKUP(B258,EQIT!B:O,11,FALSE)</f>
        <v>6775000</v>
      </c>
      <c r="K258" s="11">
        <f>VLOOKUP(B258,DEBT!B:O,11,FALSE)</f>
        <v>2885000</v>
      </c>
      <c r="L258" s="11">
        <f>VLOOKUP(B258,REV!B:O,11,FALSE)</f>
        <v>18605000</v>
      </c>
      <c r="M258" s="11">
        <f>VLOOKUP(B258,RoA!B:O,11,FALSE)</f>
        <v>6.12</v>
      </c>
      <c r="N258" s="11">
        <f>VLOOKUP(B258,RoE!B:O,11,FALSE)</f>
        <v>16.16</v>
      </c>
      <c r="O258" s="11">
        <f>VLOOKUP(B258,ASSET!B:P,11,FALSE)</f>
        <v>20200000</v>
      </c>
      <c r="P258" s="11">
        <f>VLOOKUP(B258,MCAP!B:P,11,FALSE)</f>
        <v>28591142</v>
      </c>
      <c r="Q258" s="11">
        <f>VLOOKUP(B258,MB!B:O,11,FALSE)</f>
        <v>3.49</v>
      </c>
    </row>
    <row r="259" spans="1:17" x14ac:dyDescent="0.3">
      <c r="A259" s="20" t="s">
        <v>293</v>
      </c>
      <c r="B259" s="20">
        <v>921503</v>
      </c>
      <c r="C259" s="21">
        <f>VLOOKUP(B259,'[2]ESGC PORTFOLIO'!B:M,$C$2,FALSE)</f>
        <v>33.096368366655902</v>
      </c>
      <c r="D259" s="21" t="str">
        <f t="shared" si="9"/>
        <v>C</v>
      </c>
      <c r="E259" s="21">
        <f>VLOOKUP(B259,ESG!A:M,$E$2,FALSE)</f>
        <v>57.147510602658599</v>
      </c>
      <c r="F259" s="11" t="b">
        <f t="shared" si="10"/>
        <v>0</v>
      </c>
      <c r="G259" s="23" t="str">
        <f t="shared" si="11"/>
        <v>B</v>
      </c>
      <c r="H259" s="11">
        <f>VLOOKUP(B259,NI!C:P,11,FALSE)</f>
        <v>760900</v>
      </c>
      <c r="I259" s="11">
        <f>VLOOKUP(B259,EBITDA!B:O,11,FALSE)</f>
        <v>1711800</v>
      </c>
      <c r="J259" s="11">
        <f>VLOOKUP(B259,EQIT!B:O,11,FALSE)</f>
        <v>6429100</v>
      </c>
      <c r="K259" s="11">
        <f>VLOOKUP(B259,DEBT!B:O,11,FALSE)</f>
        <v>3847300</v>
      </c>
      <c r="L259" s="11">
        <f>VLOOKUP(B259,REV!B:O,11,FALSE)</f>
        <v>11338600</v>
      </c>
      <c r="M259" s="11">
        <f>VLOOKUP(B259,RoA!B:O,11,FALSE)</f>
        <v>5.41</v>
      </c>
      <c r="N259" s="11">
        <f>VLOOKUP(B259,RoE!B:O,11,FALSE)</f>
        <v>11.5</v>
      </c>
      <c r="O259" s="11">
        <f>VLOOKUP(B259,ASSET!B:P,11,FALSE)</f>
        <v>15849100</v>
      </c>
      <c r="P259" s="11">
        <f>VLOOKUP(B259,MCAP!B:P,11,FALSE)</f>
        <v>15096613</v>
      </c>
      <c r="Q259" s="11">
        <f>VLOOKUP(B259,MB!B:O,11,FALSE)</f>
        <v>2.27</v>
      </c>
    </row>
    <row r="260" spans="1:17" x14ac:dyDescent="0.3">
      <c r="A260" s="20" t="s">
        <v>296</v>
      </c>
      <c r="B260" s="20">
        <v>981722</v>
      </c>
      <c r="C260" s="21">
        <f>VLOOKUP(B260,'[2]ESGC PORTFOLIO'!B:M,$C$2,FALSE)</f>
        <v>27.1392266126308</v>
      </c>
      <c r="D260" s="21" t="str">
        <f t="shared" ref="D260:D323" si="12">IF(C260&gt;75,"A",IF(C260&gt;50,"B",IF(C260&gt;25,"C","D")))</f>
        <v>C</v>
      </c>
      <c r="E260" s="21">
        <f>VLOOKUP(B260,ESG!A:M,$E$2,FALSE)</f>
        <v>51.897500844309299</v>
      </c>
      <c r="F260" s="11" t="b">
        <f t="shared" ref="F260:F323" si="13">C260=E260</f>
        <v>0</v>
      </c>
      <c r="G260" s="23" t="str">
        <f t="shared" ref="G260:G323" si="14">IF(E260&gt;75,"A",IF(E260&gt;50,"B",IF(E260&gt;25,"C","D")))</f>
        <v>B</v>
      </c>
      <c r="H260" s="11">
        <f>VLOOKUP(B260,NI!C:P,11,FALSE)</f>
        <v>515000</v>
      </c>
      <c r="I260" s="11">
        <f>VLOOKUP(B260,EBITDA!B:O,11,FALSE)</f>
        <v>1651000</v>
      </c>
      <c r="J260" s="11">
        <f>VLOOKUP(B260,EQIT!B:O,11,FALSE)</f>
        <v>8595000</v>
      </c>
      <c r="K260" s="11">
        <f>VLOOKUP(B260,DEBT!B:O,11,FALSE)</f>
        <v>3973000</v>
      </c>
      <c r="L260" s="11">
        <f>VLOOKUP(B260,REV!B:O,11,FALSE)</f>
        <v>9675000</v>
      </c>
      <c r="M260" s="11">
        <f>VLOOKUP(B260,RoA!B:O,11,FALSE)</f>
        <v>3.53</v>
      </c>
      <c r="N260" s="11">
        <f>VLOOKUP(B260,RoE!B:O,11,FALSE)</f>
        <v>5.84</v>
      </c>
      <c r="O260" s="11">
        <f>VLOOKUP(B260,ASSET!B:P,11,FALSE)</f>
        <v>17674000</v>
      </c>
      <c r="P260" s="11">
        <f>VLOOKUP(B260,MCAP!B:P,11,FALSE)</f>
        <v>35656740</v>
      </c>
      <c r="Q260" s="11">
        <f>VLOOKUP(B260,MB!B:O,11,FALSE)</f>
        <v>3.65</v>
      </c>
    </row>
    <row r="261" spans="1:17" x14ac:dyDescent="0.3">
      <c r="A261" s="20" t="s">
        <v>297</v>
      </c>
      <c r="B261" s="20">
        <v>922725</v>
      </c>
      <c r="C261" s="21">
        <f>VLOOKUP(B261,'[2]ESGC PORTFOLIO'!B:M,$C$2,FALSE)</f>
        <v>29.384169436316899</v>
      </c>
      <c r="D261" s="21" t="str">
        <f t="shared" si="12"/>
        <v>C</v>
      </c>
      <c r="E261" s="21">
        <f>VLOOKUP(B261,ESG!A:M,$E$2,FALSE)</f>
        <v>51.914756318116801</v>
      </c>
      <c r="F261" s="11" t="b">
        <f t="shared" si="13"/>
        <v>0</v>
      </c>
      <c r="G261" s="23" t="str">
        <f t="shared" si="14"/>
        <v>B</v>
      </c>
      <c r="H261" s="11">
        <f>VLOOKUP(B261,NI!C:P,11,FALSE)</f>
        <v>1722000</v>
      </c>
      <c r="I261" s="11">
        <f>VLOOKUP(B261,EBITDA!B:O,11,FALSE)</f>
        <v>2763000</v>
      </c>
      <c r="J261" s="11">
        <f>VLOOKUP(B261,EQIT!B:O,11,FALSE)</f>
        <v>21780000</v>
      </c>
      <c r="K261" s="11">
        <f>VLOOKUP(B261,DEBT!B:O,11,FALSE)</f>
        <v>22208000</v>
      </c>
      <c r="L261" s="11">
        <f>VLOOKUP(B261,REV!B:O,11,FALSE)</f>
        <v>8606000</v>
      </c>
      <c r="M261" s="11">
        <f>VLOOKUP(B261,RoA!B:O,11,FALSE)</f>
        <v>1.07</v>
      </c>
      <c r="N261" s="11">
        <f>VLOOKUP(B261,RoE!B:O,11,FALSE)</f>
        <v>8.11</v>
      </c>
      <c r="O261" s="11">
        <f>VLOOKUP(B261,ASSET!B:P,11,FALSE)</f>
        <v>190328000</v>
      </c>
      <c r="P261" s="11">
        <f>VLOOKUP(B261,MCAP!B:P,11,FALSE)</f>
        <v>21978226</v>
      </c>
      <c r="Q261" s="11">
        <f>VLOOKUP(B261,MB!B:O,11,FALSE)</f>
        <v>0.97</v>
      </c>
    </row>
    <row r="262" spans="1:17" x14ac:dyDescent="0.3">
      <c r="A262" s="20" t="s">
        <v>300</v>
      </c>
      <c r="B262" s="20">
        <v>916079</v>
      </c>
      <c r="C262" s="21">
        <f>VLOOKUP(B262,'[2]ESGC PORTFOLIO'!B:M,$C$2,FALSE)</f>
        <v>40.346695696721298</v>
      </c>
      <c r="D262" s="21" t="str">
        <f t="shared" si="12"/>
        <v>C</v>
      </c>
      <c r="E262" s="21">
        <f>VLOOKUP(B262,ESG!A:M,$E$2,FALSE)</f>
        <v>57.255891393442603</v>
      </c>
      <c r="F262" s="11" t="b">
        <f t="shared" si="13"/>
        <v>0</v>
      </c>
      <c r="G262" s="23" t="str">
        <f t="shared" si="14"/>
        <v>B</v>
      </c>
      <c r="H262" s="11">
        <f>VLOOKUP(B262,NI!C:P,11,FALSE)</f>
        <v>931533</v>
      </c>
      <c r="I262" s="11">
        <f>VLOOKUP(B262,EBITDA!B:O,11,FALSE)</f>
        <v>2144548</v>
      </c>
      <c r="J262" s="11">
        <f>VLOOKUP(B262,EQIT!B:O,11,FALSE)</f>
        <v>5266695</v>
      </c>
      <c r="K262" s="11">
        <f>VLOOKUP(B262,DEBT!B:O,11,FALSE)</f>
        <v>2759919</v>
      </c>
      <c r="L262" s="11">
        <f>VLOOKUP(B262,REV!B:O,11,FALSE)</f>
        <v>46516712</v>
      </c>
      <c r="M262" s="11">
        <f>VLOOKUP(B262,RoA!B:O,11,FALSE)</f>
        <v>7.78</v>
      </c>
      <c r="N262" s="11">
        <f>VLOOKUP(B262,RoE!B:O,11,FALSE)</f>
        <v>17.809999999999999</v>
      </c>
      <c r="O262" s="11">
        <f>VLOOKUP(B262,ASSET!B:P,11,FALSE)</f>
        <v>13167950</v>
      </c>
      <c r="P262" s="11">
        <f>VLOOKUP(B262,MCAP!B:P,11,FALSE)</f>
        <v>23263290</v>
      </c>
      <c r="Q262" s="11">
        <f>VLOOKUP(B262,MB!B:O,11,FALSE)</f>
        <v>4.24</v>
      </c>
    </row>
    <row r="263" spans="1:17" x14ac:dyDescent="0.3">
      <c r="A263" s="20" t="s">
        <v>310</v>
      </c>
      <c r="B263" s="20">
        <v>906643</v>
      </c>
      <c r="C263" s="21">
        <f>VLOOKUP(B263,'[2]ESGC PORTFOLIO'!B:M,$C$2,FALSE)</f>
        <v>33.313389278005303</v>
      </c>
      <c r="D263" s="21" t="str">
        <f t="shared" si="12"/>
        <v>C</v>
      </c>
      <c r="E263" s="21">
        <f>VLOOKUP(B263,ESG!A:M,$E$2,FALSE)</f>
        <v>58.655764063257102</v>
      </c>
      <c r="F263" s="11" t="b">
        <f t="shared" si="13"/>
        <v>0</v>
      </c>
      <c r="G263" s="23" t="str">
        <f t="shared" si="14"/>
        <v>B</v>
      </c>
      <c r="H263" s="11">
        <f>VLOOKUP(B263,NI!C:P,11,FALSE)</f>
        <v>864000</v>
      </c>
      <c r="I263" s="11">
        <f>VLOOKUP(B263,EBITDA!B:O,11,FALSE)</f>
        <v>1878000</v>
      </c>
      <c r="J263" s="11">
        <f>VLOOKUP(B263,EQIT!B:O,11,FALSE)</f>
        <v>8890000</v>
      </c>
      <c r="K263" s="11">
        <f>VLOOKUP(B263,DEBT!B:O,11,FALSE)</f>
        <v>8178000</v>
      </c>
      <c r="L263" s="11">
        <f>VLOOKUP(B263,REV!B:O,11,FALSE)</f>
        <v>37505000</v>
      </c>
      <c r="M263" s="11">
        <f>VLOOKUP(B263,RoA!B:O,11,FALSE)</f>
        <v>5.26</v>
      </c>
      <c r="N263" s="11">
        <f>VLOOKUP(B263,RoE!B:O,11,FALSE)</f>
        <v>11.45</v>
      </c>
      <c r="O263" s="11">
        <f>VLOOKUP(B263,ASSET!B:P,11,FALSE)</f>
        <v>23956000</v>
      </c>
      <c r="P263" s="11">
        <f>VLOOKUP(B263,MCAP!B:P,11,FALSE)</f>
        <v>15073840</v>
      </c>
      <c r="Q263" s="11">
        <f>VLOOKUP(B263,MB!B:O,11,FALSE)</f>
        <v>1.63</v>
      </c>
    </row>
    <row r="264" spans="1:17" x14ac:dyDescent="0.3">
      <c r="A264" s="20" t="s">
        <v>311</v>
      </c>
      <c r="B264" s="20">
        <v>951046</v>
      </c>
      <c r="C264" s="21">
        <f>VLOOKUP(B264,'[2]ESGC PORTFOLIO'!B:M,$C$2,FALSE)</f>
        <v>35.690227632114599</v>
      </c>
      <c r="D264" s="21" t="str">
        <f t="shared" si="12"/>
        <v>C</v>
      </c>
      <c r="E264" s="21">
        <f>VLOOKUP(B264,ESG!A:M,$E$2,FALSE)</f>
        <v>60.944318192578201</v>
      </c>
      <c r="F264" s="11" t="b">
        <f t="shared" si="13"/>
        <v>0</v>
      </c>
      <c r="G264" s="23" t="str">
        <f t="shared" si="14"/>
        <v>B</v>
      </c>
      <c r="H264" s="11">
        <f>VLOOKUP(B264,NI!C:P,11,FALSE)</f>
        <v>5583000</v>
      </c>
      <c r="I264" s="11">
        <f>VLOOKUP(B264,EBITDA!B:O,11,FALSE)</f>
        <v>9285000</v>
      </c>
      <c r="J264" s="11">
        <f>VLOOKUP(B264,EQIT!B:O,11,FALSE)</f>
        <v>38723000</v>
      </c>
      <c r="K264" s="11">
        <f>VLOOKUP(B264,DEBT!B:O,11,FALSE)</f>
        <v>62153000</v>
      </c>
      <c r="L264" s="11">
        <f>VLOOKUP(B264,REV!B:O,11,FALSE)</f>
        <v>21400000</v>
      </c>
      <c r="M264" s="11">
        <f>VLOOKUP(B264,RoA!B:O,11,FALSE)</f>
        <v>1.69</v>
      </c>
      <c r="N264" s="11">
        <f>VLOOKUP(B264,RoE!B:O,11,FALSE)</f>
        <v>14.87</v>
      </c>
      <c r="O264" s="11">
        <f>VLOOKUP(B264,ASSET!B:P,11,FALSE)</f>
        <v>402529000</v>
      </c>
      <c r="P264" s="11">
        <f>VLOOKUP(B264,MCAP!B:P,11,FALSE)</f>
        <v>80274709</v>
      </c>
      <c r="Q264" s="11">
        <f>VLOOKUP(B264,MB!B:O,11,FALSE)</f>
        <v>2.0099999999999998</v>
      </c>
    </row>
    <row r="265" spans="1:17" x14ac:dyDescent="0.3">
      <c r="A265" s="20" t="s">
        <v>313</v>
      </c>
      <c r="B265" s="20">
        <v>905105</v>
      </c>
      <c r="C265" s="21">
        <f>VLOOKUP(B265,'[2]ESGC PORTFOLIO'!B:M,$C$2,FALSE)</f>
        <v>35.090419403863102</v>
      </c>
      <c r="D265" s="21" t="str">
        <f t="shared" si="12"/>
        <v>C</v>
      </c>
      <c r="E265" s="21">
        <f>VLOOKUP(B265,ESG!A:M,$E$2,FALSE)</f>
        <v>60.503419452887499</v>
      </c>
      <c r="F265" s="11" t="b">
        <f t="shared" si="13"/>
        <v>0</v>
      </c>
      <c r="G265" s="23" t="str">
        <f t="shared" si="14"/>
        <v>B</v>
      </c>
      <c r="H265" s="11">
        <f>VLOOKUP(B265,NI!C:P,11,FALSE)</f>
        <v>5180000</v>
      </c>
      <c r="I265" s="11">
        <f>VLOOKUP(B265,EBITDA!B:O,11,FALSE)</f>
        <v>10808000</v>
      </c>
      <c r="J265" s="11">
        <f>VLOOKUP(B265,EQIT!B:O,11,FALSE)</f>
        <v>21189000</v>
      </c>
      <c r="K265" s="11">
        <f>VLOOKUP(B265,DEBT!B:O,11,FALSE)</f>
        <v>11480000</v>
      </c>
      <c r="L265" s="11">
        <f>VLOOKUP(B265,REV!B:O,11,FALSE)</f>
        <v>23988000</v>
      </c>
      <c r="M265" s="11">
        <f>VLOOKUP(B265,RoA!B:O,11,FALSE)</f>
        <v>10.82</v>
      </c>
      <c r="N265" s="11">
        <f>VLOOKUP(B265,RoE!B:O,11,FALSE)</f>
        <v>24.43</v>
      </c>
      <c r="O265" s="11">
        <f>VLOOKUP(B265,ASSET!B:P,11,FALSE)</f>
        <v>52716000</v>
      </c>
      <c r="P265" s="11">
        <f>VLOOKUP(B265,MCAP!B:P,11,FALSE)</f>
        <v>105235448</v>
      </c>
      <c r="Q265" s="11">
        <f>VLOOKUP(B265,MB!B:O,11,FALSE)</f>
        <v>4.63</v>
      </c>
    </row>
    <row r="266" spans="1:17" x14ac:dyDescent="0.3">
      <c r="A266" s="20" t="s">
        <v>314</v>
      </c>
      <c r="B266" s="20">
        <v>277487</v>
      </c>
      <c r="C266" s="21">
        <f>VLOOKUP(B266,'[2]ESGC PORTFOLIO'!B:M,$C$2,FALSE)</f>
        <v>31.0460043059777</v>
      </c>
      <c r="D266" s="21" t="str">
        <f t="shared" si="12"/>
        <v>C</v>
      </c>
      <c r="E266" s="21">
        <f>VLOOKUP(B266,ESG!A:M,$E$2,FALSE)</f>
        <v>57.9253419452887</v>
      </c>
      <c r="F266" s="11" t="b">
        <f t="shared" si="13"/>
        <v>0</v>
      </c>
      <c r="G266" s="23" t="str">
        <f t="shared" si="14"/>
        <v>B</v>
      </c>
      <c r="H266" s="11">
        <f>VLOOKUP(B266,NI!C:P,11,FALSE)</f>
        <v>3032000</v>
      </c>
      <c r="I266" s="11">
        <f>VLOOKUP(B266,EBITDA!B:O,11,FALSE)</f>
        <v>6908000</v>
      </c>
      <c r="J266" s="11">
        <f>VLOOKUP(B266,EQIT!B:O,11,FALSE)</f>
        <v>2141000</v>
      </c>
      <c r="K266" s="11">
        <f>VLOOKUP(B266,DEBT!B:O,11,FALSE)</f>
        <v>10787000</v>
      </c>
      <c r="L266" s="11">
        <f>VLOOKUP(B266,REV!B:O,11,FALSE)</f>
        <v>58232000</v>
      </c>
      <c r="M266" s="11">
        <f>VLOOKUP(B266,RoA!B:O,11,FALSE)</f>
        <v>9.19</v>
      </c>
      <c r="N266" s="11">
        <f>VLOOKUP(B266,RoE!B:O,11,FALSE)</f>
        <v>70.39</v>
      </c>
      <c r="O266" s="11">
        <f>VLOOKUP(B266,ASSET!B:P,11,FALSE)</f>
        <v>34819000</v>
      </c>
      <c r="P266" s="11">
        <f>VLOOKUP(B266,MCAP!B:P,11,FALSE)</f>
        <v>100608850</v>
      </c>
      <c r="Q266" s="11">
        <f>VLOOKUP(B266,MB!B:O,11,FALSE)</f>
        <v>42.17</v>
      </c>
    </row>
    <row r="267" spans="1:17" x14ac:dyDescent="0.3">
      <c r="A267" s="20" t="s">
        <v>317</v>
      </c>
      <c r="B267" s="20">
        <v>741410</v>
      </c>
      <c r="C267" s="21">
        <f>VLOOKUP(B267,'[2]ESGC PORTFOLIO'!B:M,$C$2,FALSE)</f>
        <v>31.2932960213545</v>
      </c>
      <c r="D267" s="21" t="str">
        <f t="shared" si="12"/>
        <v>C</v>
      </c>
      <c r="E267" s="21">
        <f>VLOOKUP(B267,ESG!A:M,$E$2,FALSE)</f>
        <v>61.945566401683401</v>
      </c>
      <c r="F267" s="11" t="b">
        <f t="shared" si="13"/>
        <v>0</v>
      </c>
      <c r="G267" s="23" t="str">
        <f t="shared" si="14"/>
        <v>B</v>
      </c>
      <c r="H267" s="11">
        <f>VLOOKUP(B267,NI!C:P,11,FALSE)</f>
        <v>413400</v>
      </c>
      <c r="I267" s="11">
        <f>VLOOKUP(B267,EBITDA!B:O,11,FALSE)</f>
        <v>782600</v>
      </c>
      <c r="J267" s="11">
        <f>VLOOKUP(B267,EQIT!B:O,11,FALSE)</f>
        <v>8262100</v>
      </c>
      <c r="K267" s="11">
        <f>VLOOKUP(B267,DEBT!B:O,11,FALSE)</f>
        <v>2780600</v>
      </c>
      <c r="L267" s="11">
        <f>VLOOKUP(B267,REV!B:O,11,FALSE)</f>
        <v>10523200</v>
      </c>
      <c r="M267" s="11">
        <f>VLOOKUP(B267,RoA!B:O,11,FALSE)</f>
        <v>0.86</v>
      </c>
      <c r="N267" s="11">
        <f>VLOOKUP(B267,RoE!B:O,11,FALSE)</f>
        <v>4.93</v>
      </c>
      <c r="O267" s="11">
        <f>VLOOKUP(B267,ASSET!B:P,11,FALSE)</f>
        <v>62497100</v>
      </c>
      <c r="P267" s="11">
        <f>VLOOKUP(B267,MCAP!B:P,11,FALSE)</f>
        <v>8800563</v>
      </c>
      <c r="Q267" s="11" t="e">
        <f>VLOOKUP(B267,MB!B:O,11,FALSE)</f>
        <v>#N/A</v>
      </c>
    </row>
    <row r="268" spans="1:17" x14ac:dyDescent="0.3">
      <c r="A268" s="20" t="s">
        <v>323</v>
      </c>
      <c r="B268" s="20">
        <v>901892</v>
      </c>
      <c r="C268" s="21">
        <f>VLOOKUP(B268,'[2]ESGC PORTFOLIO'!B:M,$C$2,FALSE)</f>
        <v>33.617326917686597</v>
      </c>
      <c r="D268" s="21" t="str">
        <f t="shared" si="12"/>
        <v>C</v>
      </c>
      <c r="E268" s="21">
        <f>VLOOKUP(B268,ESG!A:M,$E$2,FALSE)</f>
        <v>61.5528356535551</v>
      </c>
      <c r="F268" s="11" t="b">
        <f t="shared" si="13"/>
        <v>0</v>
      </c>
      <c r="G268" s="23" t="str">
        <f t="shared" si="14"/>
        <v>B</v>
      </c>
      <c r="H268" s="11">
        <f>VLOOKUP(B268,NI!C:P,11,FALSE)</f>
        <v>1047505</v>
      </c>
      <c r="I268" s="11">
        <f>VLOOKUP(B268,EBITDA!B:O,11,FALSE)</f>
        <v>1713974</v>
      </c>
      <c r="J268" s="11">
        <f>VLOOKUP(B268,EQIT!B:O,11,FALSE)</f>
        <v>5630882</v>
      </c>
      <c r="K268" s="11">
        <f>VLOOKUP(B268,DEBT!B:O,11,FALSE)</f>
        <v>1449378</v>
      </c>
      <c r="L268" s="11">
        <f>VLOOKUP(B268,REV!B:O,11,FALSE)</f>
        <v>12282161</v>
      </c>
      <c r="M268" s="11">
        <f>VLOOKUP(B268,RoA!B:O,11,FALSE)</f>
        <v>10.9</v>
      </c>
      <c r="N268" s="11">
        <f>VLOOKUP(B268,RoE!B:O,11,FALSE)</f>
        <v>17.89</v>
      </c>
      <c r="O268" s="11">
        <f>VLOOKUP(B268,ASSET!B:P,11,FALSE)</f>
        <v>9959888</v>
      </c>
      <c r="P268" s="11">
        <f>VLOOKUP(B268,MCAP!B:P,11,FALSE)</f>
        <v>32421206</v>
      </c>
      <c r="Q268" s="11">
        <f>VLOOKUP(B268,MB!B:O,11,FALSE)</f>
        <v>5.14</v>
      </c>
    </row>
    <row r="269" spans="1:17" x14ac:dyDescent="0.3">
      <c r="A269" s="20" t="s">
        <v>324</v>
      </c>
      <c r="B269" s="20">
        <v>543487</v>
      </c>
      <c r="C269" s="21">
        <f>VLOOKUP(B269,'[2]ESGC PORTFOLIO'!B:M,$C$2,FALSE)</f>
        <v>30.323474397942402</v>
      </c>
      <c r="D269" s="21" t="str">
        <f t="shared" si="12"/>
        <v>C</v>
      </c>
      <c r="E269" s="21">
        <f>VLOOKUP(B269,ESG!A:M,$E$2,FALSE)</f>
        <v>55.946094095030197</v>
      </c>
      <c r="F269" s="11" t="b">
        <f t="shared" si="13"/>
        <v>0</v>
      </c>
      <c r="G269" s="23" t="str">
        <f t="shared" si="14"/>
        <v>B</v>
      </c>
      <c r="H269" s="11">
        <f>VLOOKUP(B269,NI!C:P,11,FALSE)</f>
        <v>2391000</v>
      </c>
      <c r="I269" s="11">
        <f>VLOOKUP(B269,EBITDA!B:O,11,FALSE)</f>
        <v>4277000</v>
      </c>
      <c r="J269" s="11">
        <f>VLOOKUP(B269,EQIT!B:O,11,FALSE)</f>
        <v>3719000</v>
      </c>
      <c r="K269" s="11">
        <f>VLOOKUP(B269,DEBT!B:O,11,FALSE)</f>
        <v>12769000</v>
      </c>
      <c r="L269" s="11">
        <f>VLOOKUP(B269,REV!B:O,11,FALSE)</f>
        <v>13783000</v>
      </c>
      <c r="M269" s="11">
        <f>VLOOKUP(B269,RoA!B:O,11,FALSE)</f>
        <v>11.89</v>
      </c>
      <c r="N269" s="11">
        <f>VLOOKUP(B269,RoE!B:O,11,FALSE)</f>
        <v>53.66</v>
      </c>
      <c r="O269" s="11">
        <f>VLOOKUP(B269,ASSET!B:P,11,FALSE)</f>
        <v>23117000</v>
      </c>
      <c r="P269" s="11">
        <f>VLOOKUP(B269,MCAP!B:P,11,FALSE)</f>
        <v>31168550</v>
      </c>
      <c r="Q269" s="11">
        <f>VLOOKUP(B269,MB!B:O,11,FALSE)</f>
        <v>9.2200000000000006</v>
      </c>
    </row>
    <row r="270" spans="1:17" x14ac:dyDescent="0.3">
      <c r="A270" s="20" t="s">
        <v>328</v>
      </c>
      <c r="B270" s="20">
        <v>904866</v>
      </c>
      <c r="C270" s="21">
        <f>VLOOKUP(B270,'[2]ESGC PORTFOLIO'!B:M,$C$2,FALSE)</f>
        <v>31.899289645994902</v>
      </c>
      <c r="D270" s="21" t="str">
        <f t="shared" si="12"/>
        <v>C</v>
      </c>
      <c r="E270" s="21">
        <f>VLOOKUP(B270,ESG!A:M,$E$2,FALSE)</f>
        <v>63.0523106352734</v>
      </c>
      <c r="F270" s="11" t="b">
        <f t="shared" si="13"/>
        <v>0</v>
      </c>
      <c r="G270" s="23" t="str">
        <f t="shared" si="14"/>
        <v>B</v>
      </c>
      <c r="H270" s="11">
        <f>VLOOKUP(B270,NI!C:P,11,FALSE)</f>
        <v>1932000</v>
      </c>
      <c r="I270" s="11">
        <f>VLOOKUP(B270,EBITDA!B:O,11,FALSE)</f>
        <v>4412000</v>
      </c>
      <c r="J270" s="11">
        <f>VLOOKUP(B270,EQIT!B:O,11,FALSE)</f>
        <v>20462000</v>
      </c>
      <c r="K270" s="11">
        <f>VLOOKUP(B270,DEBT!B:O,11,FALSE)</f>
        <v>5002000</v>
      </c>
      <c r="L270" s="11">
        <f>VLOOKUP(B270,REV!B:O,11,FALSE)</f>
        <v>76392000</v>
      </c>
      <c r="M270" s="11">
        <f>VLOOKUP(B270,RoA!B:O,11,FALSE)</f>
        <v>5.6</v>
      </c>
      <c r="N270" s="11">
        <f>VLOOKUP(B270,RoE!B:O,11,FALSE)</f>
        <v>9.68</v>
      </c>
      <c r="O270" s="11">
        <f>VLOOKUP(B270,ASSET!B:P,11,FALSE)</f>
        <v>37187000</v>
      </c>
      <c r="P270" s="11">
        <f>VLOOKUP(B270,MCAP!B:P,11,FALSE)</f>
        <v>72419481</v>
      </c>
      <c r="Q270" s="11">
        <f>VLOOKUP(B270,MB!B:O,11,FALSE)</f>
        <v>1.94</v>
      </c>
    </row>
    <row r="271" spans="1:17" x14ac:dyDescent="0.3">
      <c r="A271" s="20" t="s">
        <v>330</v>
      </c>
      <c r="B271" s="20">
        <v>921964</v>
      </c>
      <c r="C271" s="21">
        <f>VLOOKUP(B271,'[2]ESGC PORTFOLIO'!B:M,$C$2,FALSE)</f>
        <v>36.875733899670102</v>
      </c>
      <c r="D271" s="21" t="str">
        <f t="shared" si="12"/>
        <v>C</v>
      </c>
      <c r="E271" s="21">
        <f>VLOOKUP(B271,ESG!A:M,$E$2,FALSE)</f>
        <v>73.324117371989701</v>
      </c>
      <c r="F271" s="11" t="b">
        <f t="shared" si="13"/>
        <v>0</v>
      </c>
      <c r="G271" s="23" t="str">
        <f t="shared" si="14"/>
        <v>B</v>
      </c>
      <c r="H271" s="11">
        <f>VLOOKUP(B271,NI!C:P,11,FALSE)</f>
        <v>7501000</v>
      </c>
      <c r="I271" s="11">
        <f>VLOOKUP(B271,EBITDA!B:O,11,FALSE)</f>
        <v>13974000</v>
      </c>
      <c r="J271" s="11">
        <f>VLOOKUP(B271,EQIT!B:O,11,FALSE)</f>
        <v>44958000</v>
      </c>
      <c r="K271" s="11">
        <f>VLOOKUP(B271,DEBT!B:O,11,FALSE)</f>
        <v>14840000</v>
      </c>
      <c r="L271" s="11">
        <f>VLOOKUP(B271,REV!B:O,11,FALSE)</f>
        <v>48813000</v>
      </c>
      <c r="M271" s="11">
        <f>VLOOKUP(B271,RoA!B:O,11,FALSE)</f>
        <v>9.3000000000000007</v>
      </c>
      <c r="N271" s="11">
        <f>VLOOKUP(B271,RoE!B:O,11,FALSE)</f>
        <v>16.600000000000001</v>
      </c>
      <c r="O271" s="11">
        <f>VLOOKUP(B271,ASSET!B:P,11,FALSE)</f>
        <v>84186000</v>
      </c>
      <c r="P271" s="11">
        <f>VLOOKUP(B271,MCAP!B:P,11,FALSE)</f>
        <v>160123000</v>
      </c>
      <c r="Q271" s="11">
        <f>VLOOKUP(B271,MB!B:O,11,FALSE)</f>
        <v>3.46</v>
      </c>
    </row>
    <row r="272" spans="1:17" x14ac:dyDescent="0.3">
      <c r="A272" s="20" t="s">
        <v>332</v>
      </c>
      <c r="B272" s="20">
        <v>867390</v>
      </c>
      <c r="C272" s="21">
        <f>VLOOKUP(B272,'[2]ESGC PORTFOLIO'!B:M,$C$2,FALSE)</f>
        <v>41.326494427558202</v>
      </c>
      <c r="D272" s="21" t="str">
        <f t="shared" si="12"/>
        <v>C</v>
      </c>
      <c r="E272" s="21">
        <f>VLOOKUP(B272,ESG!A:M,$E$2,FALSE)</f>
        <v>54.081560283687899</v>
      </c>
      <c r="F272" s="11" t="b">
        <f t="shared" si="13"/>
        <v>0</v>
      </c>
      <c r="G272" s="23" t="str">
        <f t="shared" si="14"/>
        <v>B</v>
      </c>
      <c r="H272" s="11">
        <f>VLOOKUP(B272,NI!C:P,11,FALSE)</f>
        <v>431620</v>
      </c>
      <c r="I272" s="11">
        <f>VLOOKUP(B272,EBITDA!B:O,11,FALSE)</f>
        <v>619324</v>
      </c>
      <c r="J272" s="11">
        <f>VLOOKUP(B272,EQIT!B:O,11,FALSE)</f>
        <v>1894666</v>
      </c>
      <c r="K272" s="11">
        <f>VLOOKUP(B272,DEBT!B:O,11,FALSE)</f>
        <v>1465243</v>
      </c>
      <c r="L272" s="11">
        <f>VLOOKUP(B272,REV!B:O,11,FALSE)</f>
        <v>1989344</v>
      </c>
      <c r="M272" s="11">
        <f>VLOOKUP(B272,RoA!B:O,11,FALSE)</f>
        <v>12.17</v>
      </c>
      <c r="N272" s="11">
        <f>VLOOKUP(B272,RoE!B:O,11,FALSE)</f>
        <v>23.6</v>
      </c>
      <c r="O272" s="11">
        <f>VLOOKUP(B272,ASSET!B:P,11,FALSE)</f>
        <v>3877934</v>
      </c>
      <c r="P272" s="11">
        <f>VLOOKUP(B272,MCAP!B:P,11,FALSE)</f>
        <v>9372330</v>
      </c>
      <c r="Q272" s="11">
        <f>VLOOKUP(B272,MB!B:O,11,FALSE)</f>
        <v>4.5</v>
      </c>
    </row>
    <row r="273" spans="1:17" x14ac:dyDescent="0.3">
      <c r="A273" s="20" t="s">
        <v>334</v>
      </c>
      <c r="B273" s="20">
        <v>906195</v>
      </c>
      <c r="C273" s="21">
        <f>VLOOKUP(B273,'[2]ESGC PORTFOLIO'!B:M,$C$2,FALSE)</f>
        <v>37.809310786129899</v>
      </c>
      <c r="D273" s="21" t="str">
        <f t="shared" si="12"/>
        <v>C</v>
      </c>
      <c r="E273" s="21">
        <f>VLOOKUP(B273,ESG!A:M,$E$2,FALSE)</f>
        <v>74.503971890731194</v>
      </c>
      <c r="F273" s="11" t="b">
        <f t="shared" si="13"/>
        <v>0</v>
      </c>
      <c r="G273" s="23" t="str">
        <f t="shared" si="14"/>
        <v>B</v>
      </c>
      <c r="H273" s="11">
        <f>VLOOKUP(B273,NI!C:P,11,FALSE)</f>
        <v>21821000</v>
      </c>
      <c r="I273" s="11">
        <f>VLOOKUP(B273,EBITDA!B:O,11,FALSE)</f>
        <v>38977000</v>
      </c>
      <c r="J273" s="11">
        <f>VLOOKUP(B273,EQIT!B:O,11,FALSE)</f>
        <v>165181000</v>
      </c>
      <c r="K273" s="11">
        <f>VLOOKUP(B273,DEBT!B:O,11,FALSE)</f>
        <v>247461000</v>
      </c>
      <c r="L273" s="11">
        <f>VLOOKUP(B273,REV!B:O,11,FALSE)</f>
        <v>88372000</v>
      </c>
      <c r="M273" s="11">
        <f>VLOOKUP(B273,RoA!B:O,11,FALSE)</f>
        <v>1.54</v>
      </c>
      <c r="N273" s="11">
        <f>VLOOKUP(B273,RoE!B:O,11,FALSE)</f>
        <v>13.68</v>
      </c>
      <c r="O273" s="11">
        <f>VLOOKUP(B273,ASSET!B:P,11,FALSE)</f>
        <v>1687155000</v>
      </c>
      <c r="P273" s="11">
        <f>VLOOKUP(B273,MCAP!B:P,11,FALSE)</f>
        <v>283438543</v>
      </c>
      <c r="Q273" s="11">
        <f>VLOOKUP(B273,MB!B:O,11,FALSE)</f>
        <v>1.69</v>
      </c>
    </row>
    <row r="274" spans="1:17" x14ac:dyDescent="0.3">
      <c r="A274" s="20" t="s">
        <v>335</v>
      </c>
      <c r="B274" s="20">
        <v>906785</v>
      </c>
      <c r="C274" s="21">
        <f>VLOOKUP(B274,'[2]ESGC PORTFOLIO'!B:M,$C$2,FALSE)</f>
        <v>42.772858796296198</v>
      </c>
      <c r="D274" s="21" t="str">
        <f t="shared" si="12"/>
        <v>C</v>
      </c>
      <c r="E274" s="21">
        <f>VLOOKUP(B274,ESG!A:M,$E$2,FALSE)</f>
        <v>62.3975694444444</v>
      </c>
      <c r="F274" s="11" t="b">
        <f t="shared" si="13"/>
        <v>0</v>
      </c>
      <c r="G274" s="23" t="str">
        <f t="shared" si="14"/>
        <v>B</v>
      </c>
      <c r="H274" s="11">
        <f>VLOOKUP(B274,NI!C:P,11,FALSE)</f>
        <v>1617000</v>
      </c>
      <c r="I274" s="11">
        <f>VLOOKUP(B274,EBITDA!B:O,11,FALSE)</f>
        <v>3052000</v>
      </c>
      <c r="J274" s="11">
        <f>VLOOKUP(B274,EQIT!B:O,11,FALSE)</f>
        <v>8842000</v>
      </c>
      <c r="K274" s="11">
        <f>VLOOKUP(B274,DEBT!B:O,11,FALSE)</f>
        <v>2438000</v>
      </c>
      <c r="L274" s="11">
        <f>VLOOKUP(B274,REV!B:O,11,FALSE)</f>
        <v>15130000</v>
      </c>
      <c r="M274" s="11">
        <f>VLOOKUP(B274,RoA!B:O,11,FALSE)</f>
        <v>11.2</v>
      </c>
      <c r="N274" s="11">
        <f>VLOOKUP(B274,RoE!B:O,11,FALSE)</f>
        <v>19.32</v>
      </c>
      <c r="O274" s="11">
        <f>VLOOKUP(B274,ASSET!B:P,11,FALSE)</f>
        <v>15499000</v>
      </c>
      <c r="P274" s="11">
        <f>VLOOKUP(B274,MCAP!B:P,11,FALSE)</f>
        <v>25903800</v>
      </c>
      <c r="Q274" s="11">
        <f>VLOOKUP(B274,MB!B:O,11,FALSE)</f>
        <v>2.5</v>
      </c>
    </row>
    <row r="275" spans="1:17" x14ac:dyDescent="0.3">
      <c r="A275" s="20" t="s">
        <v>338</v>
      </c>
      <c r="B275" s="20">
        <v>904869</v>
      </c>
      <c r="C275" s="21">
        <f>VLOOKUP(B275,'[2]ESGC PORTFOLIO'!B:M,$C$2,FALSE)</f>
        <v>32.492496200607903</v>
      </c>
      <c r="D275" s="21" t="str">
        <f t="shared" si="12"/>
        <v>C</v>
      </c>
      <c r="E275" s="21">
        <f>VLOOKUP(B275,ESG!A:M,$E$2,FALSE)</f>
        <v>62.901659067882399</v>
      </c>
      <c r="F275" s="11" t="b">
        <f t="shared" si="13"/>
        <v>0</v>
      </c>
      <c r="G275" s="23" t="str">
        <f t="shared" si="14"/>
        <v>B</v>
      </c>
      <c r="H275" s="11">
        <f>VLOOKUP(B275,NI!C:P,11,FALSE)</f>
        <v>650000</v>
      </c>
      <c r="I275" s="11">
        <f>VLOOKUP(B275,EBITDA!B:O,11,FALSE)</f>
        <v>1774000</v>
      </c>
      <c r="J275" s="11">
        <f>VLOOKUP(B275,EQIT!B:O,11,FALSE)</f>
        <v>4885000</v>
      </c>
      <c r="K275" s="11">
        <f>VLOOKUP(B275,DEBT!B:O,11,FALSE)</f>
        <v>4347000</v>
      </c>
      <c r="L275" s="11">
        <f>VLOOKUP(B275,REV!B:O,11,FALSE)</f>
        <v>19872000</v>
      </c>
      <c r="M275" s="11">
        <f>VLOOKUP(B275,RoA!B:O,11,FALSE)</f>
        <v>5.44</v>
      </c>
      <c r="N275" s="11">
        <f>VLOOKUP(B275,RoE!B:O,11,FALSE)</f>
        <v>13.25</v>
      </c>
      <c r="O275" s="11">
        <f>VLOOKUP(B275,ASSET!B:P,11,FALSE)</f>
        <v>18102000</v>
      </c>
      <c r="P275" s="11">
        <f>VLOOKUP(B275,MCAP!B:P,11,FALSE)</f>
        <v>15111720</v>
      </c>
      <c r="Q275" s="11">
        <f>VLOOKUP(B275,MB!B:O,11,FALSE)</f>
        <v>2.4900000000000002</v>
      </c>
    </row>
    <row r="276" spans="1:17" x14ac:dyDescent="0.3">
      <c r="A276" s="20" t="s">
        <v>339</v>
      </c>
      <c r="B276" s="20">
        <v>922407</v>
      </c>
      <c r="C276" s="21">
        <f>VLOOKUP(B276,'[2]ESGC PORTFOLIO'!B:M,$C$2,FALSE)</f>
        <v>34.097857426923802</v>
      </c>
      <c r="D276" s="21" t="str">
        <f t="shared" si="12"/>
        <v>C</v>
      </c>
      <c r="E276" s="21">
        <f>VLOOKUP(B276,ESG!A:M,$E$2,FALSE)</f>
        <v>58.849920461324302</v>
      </c>
      <c r="F276" s="11" t="b">
        <f t="shared" si="13"/>
        <v>0</v>
      </c>
      <c r="G276" s="23" t="str">
        <f t="shared" si="14"/>
        <v>B</v>
      </c>
      <c r="H276" s="11">
        <f>VLOOKUP(B276,NI!C:P,11,FALSE)</f>
        <v>2114000</v>
      </c>
      <c r="I276" s="11">
        <f>VLOOKUP(B276,EBITDA!B:O,11,FALSE)</f>
        <v>5363000</v>
      </c>
      <c r="J276" s="11">
        <f>VLOOKUP(B276,EQIT!B:O,11,FALSE)</f>
        <v>8777000</v>
      </c>
      <c r="K276" s="11">
        <f>VLOOKUP(B276,DEBT!B:O,11,FALSE)</f>
        <v>21690000</v>
      </c>
      <c r="L276" s="11">
        <f>VLOOKUP(B276,REV!B:O,11,FALSE)</f>
        <v>7637000</v>
      </c>
      <c r="M276" s="11">
        <f>VLOOKUP(B276,RoA!B:O,11,FALSE)</f>
        <v>6.69</v>
      </c>
      <c r="N276" s="11">
        <f>VLOOKUP(B276,RoE!B:O,11,FALSE)</f>
        <v>30.99</v>
      </c>
      <c r="O276" s="11">
        <f>VLOOKUP(B276,ASSET!B:P,11,FALSE)</f>
        <v>50563000</v>
      </c>
      <c r="P276" s="11">
        <f>VLOOKUP(B276,MCAP!B:P,11,FALSE)</f>
        <v>33570180</v>
      </c>
      <c r="Q276" s="11">
        <f>VLOOKUP(B276,MB!B:O,11,FALSE)</f>
        <v>4.8</v>
      </c>
    </row>
    <row r="277" spans="1:17" x14ac:dyDescent="0.3">
      <c r="A277" s="20" t="s">
        <v>345</v>
      </c>
      <c r="B277" s="20">
        <v>878574</v>
      </c>
      <c r="C277" s="21">
        <f>VLOOKUP(B277,'[2]ESGC PORTFOLIO'!B:M,$C$2,FALSE)</f>
        <v>31.983202504113098</v>
      </c>
      <c r="D277" s="21" t="str">
        <f t="shared" si="12"/>
        <v>C</v>
      </c>
      <c r="E277" s="21">
        <f>VLOOKUP(B277,ESG!A:M,$E$2,FALSE)</f>
        <v>61.2141114302445</v>
      </c>
      <c r="F277" s="11" t="b">
        <f t="shared" si="13"/>
        <v>0</v>
      </c>
      <c r="G277" s="23" t="str">
        <f t="shared" si="14"/>
        <v>B</v>
      </c>
      <c r="H277" s="11">
        <f>VLOOKUP(B277,NI!C:P,11,FALSE)</f>
        <v>1051000</v>
      </c>
      <c r="I277" s="11">
        <f>VLOOKUP(B277,EBITDA!B:O,11,FALSE)</f>
        <v>2288000</v>
      </c>
      <c r="J277" s="11">
        <f>VLOOKUP(B277,EQIT!B:O,11,FALSE)</f>
        <v>1547000</v>
      </c>
      <c r="K277" s="11">
        <f>VLOOKUP(B277,DEBT!B:O,11,FALSE)</f>
        <v>3344000</v>
      </c>
      <c r="L277" s="11">
        <f>VLOOKUP(B277,REV!B:O,11,FALSE)</f>
        <v>13279000</v>
      </c>
      <c r="M277" s="11">
        <f>VLOOKUP(B277,RoA!B:O,11,FALSE)</f>
        <v>14.31</v>
      </c>
      <c r="N277" s="11">
        <f>VLOOKUP(B277,RoE!B:O,11,FALSE)</f>
        <v>56.61</v>
      </c>
      <c r="O277" s="11">
        <f>VLOOKUP(B277,ASSET!B:P,11,FALSE)</f>
        <v>7774000</v>
      </c>
      <c r="P277" s="11">
        <f>VLOOKUP(B277,MCAP!B:P,11,FALSE)</f>
        <v>31616900</v>
      </c>
      <c r="Q277" s="11">
        <f>VLOOKUP(B277,MB!B:O,11,FALSE)</f>
        <v>20.74</v>
      </c>
    </row>
    <row r="278" spans="1:17" x14ac:dyDescent="0.3">
      <c r="A278" s="20" t="s">
        <v>346</v>
      </c>
      <c r="B278" s="20" t="s">
        <v>375</v>
      </c>
      <c r="C278" s="21">
        <f>VLOOKUP(B278,'[2]ESGC PORTFOLIO'!B:M,$C$2,FALSE)</f>
        <v>45.161854103343401</v>
      </c>
      <c r="D278" s="21" t="str">
        <f t="shared" si="12"/>
        <v>C</v>
      </c>
      <c r="E278" s="21">
        <f>VLOOKUP(B278,ESG!A:M,$E$2,FALSE)</f>
        <v>72.863390746369404</v>
      </c>
      <c r="F278" s="11" t="b">
        <f t="shared" si="13"/>
        <v>0</v>
      </c>
      <c r="G278" s="23" t="str">
        <f t="shared" si="14"/>
        <v>B</v>
      </c>
      <c r="H278" s="11">
        <f>VLOOKUP(B278,NI!C:P,11,FALSE)</f>
        <v>720100</v>
      </c>
      <c r="I278" s="11">
        <f>VLOOKUP(B278,EBITDA!B:O,11,FALSE)</f>
        <v>1382800</v>
      </c>
      <c r="J278" s="11">
        <f>VLOOKUP(B278,EQIT!B:O,11,FALSE)</f>
        <v>6520800</v>
      </c>
      <c r="K278" s="11">
        <f>VLOOKUP(B278,DEBT!B:O,11,FALSE)</f>
        <v>1425500</v>
      </c>
      <c r="L278" s="11">
        <f>VLOOKUP(B278,REV!B:O,11,FALSE)</f>
        <v>4673300</v>
      </c>
      <c r="M278" s="11">
        <f>VLOOKUP(B278,RoA!B:O,11,FALSE)</f>
        <v>7.92</v>
      </c>
      <c r="N278" s="11">
        <f>VLOOKUP(B278,RoE!B:O,11,FALSE)</f>
        <v>11.24</v>
      </c>
      <c r="O278" s="11">
        <f>VLOOKUP(B278,ASSET!B:P,11,FALSE)</f>
        <v>9634700</v>
      </c>
      <c r="P278" s="11">
        <f>VLOOKUP(B278,MCAP!B:P,11,FALSE)</f>
        <v>19247374</v>
      </c>
      <c r="Q278" s="11">
        <f>VLOOKUP(B278,MB!B:O,11,FALSE)</f>
        <v>2.69</v>
      </c>
    </row>
    <row r="279" spans="1:17" x14ac:dyDescent="0.3">
      <c r="A279" s="20" t="s">
        <v>5</v>
      </c>
      <c r="B279" s="20" t="s">
        <v>351</v>
      </c>
      <c r="C279" s="21">
        <f>VLOOKUP(B279,'[2]ESGC PORTFOLIO'!B:M,$C$2,FALSE)</f>
        <v>46.259532825030398</v>
      </c>
      <c r="D279" s="21" t="str">
        <f t="shared" si="12"/>
        <v>C</v>
      </c>
      <c r="E279" s="21">
        <f>VLOOKUP(B279,ESG!A:M,$E$2,FALSE)</f>
        <v>46.259532825030398</v>
      </c>
      <c r="F279" s="11" t="b">
        <f t="shared" si="13"/>
        <v>1</v>
      </c>
      <c r="G279" s="23" t="str">
        <f t="shared" si="14"/>
        <v>C</v>
      </c>
      <c r="H279" s="11">
        <f>VLOOKUP(B279,NI!C:P,11,FALSE)</f>
        <v>492270</v>
      </c>
      <c r="I279" s="11">
        <f>VLOOKUP(B279,EBITDA!B:O,11,FALSE)</f>
        <v>1139495</v>
      </c>
      <c r="J279" s="11">
        <f>VLOOKUP(B279,EQIT!B:O,11,FALSE)</f>
        <v>2002912</v>
      </c>
      <c r="K279" s="11">
        <f>VLOOKUP(B279,DEBT!B:O,11,FALSE)</f>
        <v>1636893</v>
      </c>
      <c r="L279" s="11">
        <f>VLOOKUP(B279,REV!B:O,11,FALSE)</f>
        <v>9843861</v>
      </c>
      <c r="M279" s="11">
        <f>VLOOKUP(B279,RoA!B:O,11,FALSE)</f>
        <v>7.98</v>
      </c>
      <c r="N279" s="11">
        <f>VLOOKUP(B279,RoE!B:O,11,FALSE)</f>
        <v>27.98</v>
      </c>
      <c r="O279" s="11">
        <f>VLOOKUP(B279,ASSET!B:P,11,FALSE)</f>
        <v>7962358</v>
      </c>
      <c r="P279" s="11">
        <f>VLOOKUP(B279,MCAP!B:P,11,FALSE)</f>
        <v>11639227</v>
      </c>
      <c r="Q279" s="11">
        <f>VLOOKUP(B279,MB!B:O,11,FALSE)</f>
        <v>4.8</v>
      </c>
    </row>
    <row r="280" spans="1:17" x14ac:dyDescent="0.3">
      <c r="A280" s="20" t="s">
        <v>13</v>
      </c>
      <c r="B280" s="20">
        <v>325596</v>
      </c>
      <c r="C280" s="21">
        <f>VLOOKUP(B280,'[2]ESGC PORTFOLIO'!B:M,$C$2,FALSE)</f>
        <v>26.7179273429273</v>
      </c>
      <c r="D280" s="21" t="str">
        <f t="shared" si="12"/>
        <v>C</v>
      </c>
      <c r="E280" s="21">
        <f>VLOOKUP(B280,ESG!A:M,$E$2,FALSE)</f>
        <v>37.851439101439098</v>
      </c>
      <c r="F280" s="11" t="b">
        <f t="shared" si="13"/>
        <v>0</v>
      </c>
      <c r="G280" s="23" t="str">
        <f t="shared" si="14"/>
        <v>C</v>
      </c>
      <c r="H280" s="11">
        <f>VLOOKUP(B280,NI!C:P,11,FALSE)</f>
        <v>-1630500</v>
      </c>
      <c r="I280" s="11">
        <f>VLOOKUP(B280,EBITDA!B:O,11,FALSE)</f>
        <v>1528100</v>
      </c>
      <c r="J280" s="11">
        <f>VLOOKUP(B280,EQIT!B:O,11,FALSE)</f>
        <v>28331100</v>
      </c>
      <c r="K280" s="11">
        <f>VLOOKUP(B280,DEBT!B:O,11,FALSE)</f>
        <v>15543700</v>
      </c>
      <c r="L280" s="11">
        <f>VLOOKUP(B280,REV!B:O,11,FALSE)</f>
        <v>13062300</v>
      </c>
      <c r="M280" s="11">
        <f>VLOOKUP(B280,RoA!B:O,11,FALSE)</f>
        <v>-3.63</v>
      </c>
      <c r="N280" s="11">
        <f>VLOOKUP(B280,RoE!B:O,11,FALSE)</f>
        <v>-8.61</v>
      </c>
      <c r="O280" s="11">
        <f>VLOOKUP(B280,ASSET!B:P,11,FALSE)</f>
        <v>52421700</v>
      </c>
      <c r="P280" s="11">
        <f>VLOOKUP(B280,MCAP!B:P,11,FALSE)</f>
        <v>68445319</v>
      </c>
      <c r="Q280" s="11">
        <f>VLOOKUP(B280,MB!B:O,11,FALSE)</f>
        <v>2.2599999999999998</v>
      </c>
    </row>
    <row r="281" spans="1:17" x14ac:dyDescent="0.3">
      <c r="A281" s="20" t="s">
        <v>14</v>
      </c>
      <c r="B281" s="20">
        <v>906979</v>
      </c>
      <c r="C281" s="21">
        <f>VLOOKUP(B281,'[2]ESGC PORTFOLIO'!B:M,$C$2,FALSE)</f>
        <v>47.864747973657501</v>
      </c>
      <c r="D281" s="21" t="str">
        <f t="shared" si="12"/>
        <v>C</v>
      </c>
      <c r="E281" s="21">
        <f>VLOOKUP(B281,ESG!A:M,$E$2,FALSE)</f>
        <v>47.864747973657501</v>
      </c>
      <c r="F281" s="11" t="b">
        <f t="shared" si="13"/>
        <v>1</v>
      </c>
      <c r="G281" s="23" t="str">
        <f t="shared" si="14"/>
        <v>C</v>
      </c>
      <c r="H281" s="11">
        <f>VLOOKUP(B281,NI!C:P,11,FALSE)</f>
        <v>383100</v>
      </c>
      <c r="I281" s="11">
        <f>VLOOKUP(B281,EBITDA!B:O,11,FALSE)</f>
        <v>933500</v>
      </c>
      <c r="J281" s="11">
        <f>VLOOKUP(B281,EQIT!B:O,11,FALSE)</f>
        <v>3438700</v>
      </c>
      <c r="K281" s="11">
        <f>VLOOKUP(B281,DEBT!B:O,11,FALSE)</f>
        <v>3933000</v>
      </c>
      <c r="L281" s="11">
        <f>VLOOKUP(B281,REV!B:O,11,FALSE)</f>
        <v>3350300</v>
      </c>
      <c r="M281" s="11">
        <f>VLOOKUP(B281,RoA!B:O,11,FALSE)</f>
        <v>4.21</v>
      </c>
      <c r="N281" s="11">
        <f>VLOOKUP(B281,RoE!B:O,11,FALSE)</f>
        <v>11.4</v>
      </c>
      <c r="O281" s="11">
        <f>VLOOKUP(B281,ASSET!B:P,11,FALSE)</f>
        <v>12085900</v>
      </c>
      <c r="P281" s="11">
        <f>VLOOKUP(B281,MCAP!B:P,11,FALSE)</f>
        <v>7368348</v>
      </c>
      <c r="Q281" s="11">
        <f>VLOOKUP(B281,MB!B:O,11,FALSE)</f>
        <v>1.85</v>
      </c>
    </row>
    <row r="282" spans="1:17" x14ac:dyDescent="0.3">
      <c r="A282" s="20" t="s">
        <v>23</v>
      </c>
      <c r="B282" s="20">
        <v>680902</v>
      </c>
      <c r="C282" s="21">
        <f>VLOOKUP(B282,'[2]ESGC PORTFOLIO'!B:M,$C$2,FALSE)</f>
        <v>44.928901810492903</v>
      </c>
      <c r="D282" s="21" t="str">
        <f t="shared" si="12"/>
        <v>C</v>
      </c>
      <c r="E282" s="21">
        <f>VLOOKUP(B282,ESG!A:M,$E$2,FALSE)</f>
        <v>44.928901810492903</v>
      </c>
      <c r="F282" s="11" t="b">
        <f t="shared" si="13"/>
        <v>1</v>
      </c>
      <c r="G282" s="23" t="str">
        <f t="shared" si="14"/>
        <v>C</v>
      </c>
      <c r="H282" s="11">
        <f>VLOOKUP(B282,NI!C:P,11,FALSE)</f>
        <v>801022</v>
      </c>
      <c r="I282" s="11">
        <f>VLOOKUP(B282,EBITDA!B:O,11,FALSE)</f>
        <v>2451222</v>
      </c>
      <c r="J282" s="11">
        <f>VLOOKUP(B282,EQIT!B:O,11,FALSE)</f>
        <v>3953500</v>
      </c>
      <c r="K282" s="11">
        <f>VLOOKUP(B282,DEBT!B:O,11,FALSE)</f>
        <v>14608708</v>
      </c>
      <c r="L282" s="11">
        <f>VLOOKUP(B282,REV!B:O,11,FALSE)</f>
        <v>4100048</v>
      </c>
      <c r="M282" s="11">
        <f>VLOOKUP(B282,RoA!B:O,11,FALSE)</f>
        <v>5.85</v>
      </c>
      <c r="N282" s="11">
        <f>VLOOKUP(B282,RoE!B:O,11,FALSE)</f>
        <v>21.4</v>
      </c>
      <c r="O282" s="11">
        <f>VLOOKUP(B282,ASSET!B:P,11,FALSE)</f>
        <v>21078359</v>
      </c>
      <c r="P282" s="11">
        <f>VLOOKUP(B282,MCAP!B:P,11,FALSE)</f>
        <v>39213669</v>
      </c>
      <c r="Q282" s="11">
        <f>VLOOKUP(B282,MB!B:O,11,FALSE)</f>
        <v>9.5399999999999991</v>
      </c>
    </row>
    <row r="283" spans="1:17" x14ac:dyDescent="0.3">
      <c r="A283" s="20" t="s">
        <v>25</v>
      </c>
      <c r="B283" s="20">
        <v>154680</v>
      </c>
      <c r="C283" s="21">
        <f>VLOOKUP(B283,'[2]ESGC PORTFOLIO'!B:M,$C$2,FALSE)</f>
        <v>28.4050983683406</v>
      </c>
      <c r="D283" s="21" t="str">
        <f t="shared" si="12"/>
        <v>C</v>
      </c>
      <c r="E283" s="21">
        <f>VLOOKUP(B283,ESG!A:M,$E$2,FALSE)</f>
        <v>35.914674348621602</v>
      </c>
      <c r="F283" s="11" t="b">
        <f t="shared" si="13"/>
        <v>0</v>
      </c>
      <c r="G283" s="23" t="str">
        <f t="shared" si="14"/>
        <v>C</v>
      </c>
      <c r="H283" s="11">
        <f>VLOOKUP(B283,NI!C:P,11,FALSE)</f>
        <v>276484</v>
      </c>
      <c r="I283" s="11">
        <f>VLOOKUP(B283,EBITDA!B:O,11,FALSE)</f>
        <v>943864</v>
      </c>
      <c r="J283" s="11">
        <f>VLOOKUP(B283,EQIT!B:O,11,FALSE)</f>
        <v>1956899</v>
      </c>
      <c r="K283" s="11">
        <f>VLOOKUP(B283,DEBT!B:O,11,FALSE)</f>
        <v>2056532</v>
      </c>
      <c r="L283" s="11">
        <f>VLOOKUP(B283,REV!B:O,11,FALSE)</f>
        <v>119569127</v>
      </c>
      <c r="M283" s="11">
        <f>VLOOKUP(B283,RoA!B:O,11,FALSE)</f>
        <v>1.62</v>
      </c>
      <c r="N283" s="11">
        <f>VLOOKUP(B283,RoE!B:O,11,FALSE)</f>
        <v>12.93</v>
      </c>
      <c r="O283" s="11">
        <f>VLOOKUP(B283,ASSET!B:P,11,FALSE)</f>
        <v>21532183</v>
      </c>
      <c r="P283" s="11">
        <f>VLOOKUP(B283,MCAP!B:P,11,FALSE)</f>
        <v>20007284</v>
      </c>
      <c r="Q283" s="11">
        <f>VLOOKUP(B283,MB!B:O,11,FALSE)</f>
        <v>8.8699999999999992</v>
      </c>
    </row>
    <row r="284" spans="1:17" x14ac:dyDescent="0.3">
      <c r="A284" s="20" t="s">
        <v>27</v>
      </c>
      <c r="B284" s="20">
        <v>546075</v>
      </c>
      <c r="C284" s="21">
        <f>VLOOKUP(B284,'[2]ESGC PORTFOLIO'!B:M,$C$2,FALSE)</f>
        <v>30.560114826072201</v>
      </c>
      <c r="D284" s="21" t="str">
        <f t="shared" si="12"/>
        <v>C</v>
      </c>
      <c r="E284" s="21">
        <f>VLOOKUP(B284,ESG!A:M,$E$2,FALSE)</f>
        <v>30.560114826072201</v>
      </c>
      <c r="F284" s="11" t="b">
        <f t="shared" si="13"/>
        <v>1</v>
      </c>
      <c r="G284" s="23" t="str">
        <f t="shared" si="14"/>
        <v>C</v>
      </c>
      <c r="H284" s="11">
        <f>VLOOKUP(B284,NI!C:P,11,FALSE)</f>
        <v>709100</v>
      </c>
      <c r="I284" s="11">
        <f>VLOOKUP(B284,EBITDA!B:O,11,FALSE)</f>
        <v>1221000</v>
      </c>
      <c r="J284" s="11">
        <f>VLOOKUP(B284,EQIT!B:O,11,FALSE)</f>
        <v>2907400</v>
      </c>
      <c r="K284" s="11">
        <f>VLOOKUP(B284,DEBT!B:O,11,FALSE)</f>
        <v>2673900</v>
      </c>
      <c r="L284" s="11">
        <f>VLOOKUP(B284,REV!B:O,11,FALSE)</f>
        <v>5345500</v>
      </c>
      <c r="M284" s="11">
        <f>VLOOKUP(B284,RoA!B:O,11,FALSE)</f>
        <v>11.54</v>
      </c>
      <c r="N284" s="11">
        <f>VLOOKUP(B284,RoE!B:O,11,FALSE)</f>
        <v>24.59</v>
      </c>
      <c r="O284" s="11">
        <f>VLOOKUP(B284,ASSET!B:P,11,FALSE)</f>
        <v>7027000</v>
      </c>
      <c r="P284" s="11">
        <f>VLOOKUP(B284,MCAP!B:P,11,FALSE)</f>
        <v>16674898</v>
      </c>
      <c r="Q284" s="11">
        <f>VLOOKUP(B284,MB!B:O,11,FALSE)</f>
        <v>5.62</v>
      </c>
    </row>
    <row r="285" spans="1:17" x14ac:dyDescent="0.3">
      <c r="A285" s="20" t="s">
        <v>37</v>
      </c>
      <c r="B285" s="20" t="s">
        <v>355</v>
      </c>
      <c r="C285" s="21">
        <f>VLOOKUP(B285,'[2]ESGC PORTFOLIO'!B:M,$C$2,FALSE)</f>
        <v>34.884340172239099</v>
      </c>
      <c r="D285" s="21" t="str">
        <f t="shared" si="12"/>
        <v>C</v>
      </c>
      <c r="E285" s="21">
        <f>VLOOKUP(B285,ESG!A:M,$E$2,FALSE)</f>
        <v>49.576372652170498</v>
      </c>
      <c r="F285" s="11" t="b">
        <f t="shared" si="13"/>
        <v>0</v>
      </c>
      <c r="G285" s="23" t="str">
        <f t="shared" si="14"/>
        <v>C</v>
      </c>
      <c r="H285" s="11">
        <f>VLOOKUP(B285,NI!C:P,11,FALSE)</f>
        <v>470907</v>
      </c>
      <c r="I285" s="11">
        <f>VLOOKUP(B285,EBITDA!B:O,11,FALSE)</f>
        <v>934749</v>
      </c>
      <c r="J285" s="11">
        <f>VLOOKUP(B285,EQIT!B:O,11,FALSE)</f>
        <v>4361631</v>
      </c>
      <c r="K285" s="11">
        <f>VLOOKUP(B285,DEBT!B:O,11,FALSE)</f>
        <v>1171079</v>
      </c>
      <c r="L285" s="11">
        <f>VLOOKUP(B285,REV!B:O,11,FALSE)</f>
        <v>10381683</v>
      </c>
      <c r="M285" s="11">
        <f>VLOOKUP(B285,RoA!B:O,11,FALSE)</f>
        <v>1.66</v>
      </c>
      <c r="N285" s="11">
        <f>VLOOKUP(B285,RoE!B:O,11,FALSE)</f>
        <v>10.9</v>
      </c>
      <c r="O285" s="11">
        <f>VLOOKUP(B285,ASSET!B:P,11,FALSE)</f>
        <v>31562466</v>
      </c>
      <c r="P285" s="11">
        <f>VLOOKUP(B285,MCAP!B:P,11,FALSE)</f>
        <v>4742169</v>
      </c>
      <c r="Q285" s="11">
        <f>VLOOKUP(B285,MB!B:O,11,FALSE)</f>
        <v>1.0900000000000001</v>
      </c>
    </row>
    <row r="286" spans="1:17" x14ac:dyDescent="0.3">
      <c r="A286" s="20" t="s">
        <v>49</v>
      </c>
      <c r="B286" s="20">
        <v>992305</v>
      </c>
      <c r="C286" s="21">
        <f>VLOOKUP(B286,'[2]ESGC PORTFOLIO'!B:M,$C$2,FALSE)</f>
        <v>32.113816680959097</v>
      </c>
      <c r="D286" s="21" t="str">
        <f t="shared" si="12"/>
        <v>C</v>
      </c>
      <c r="E286" s="21">
        <f>VLOOKUP(B286,ESG!A:M,$E$2,FALSE)</f>
        <v>32.113816680959097</v>
      </c>
      <c r="F286" s="11" t="b">
        <f t="shared" si="13"/>
        <v>1</v>
      </c>
      <c r="G286" s="23" t="str">
        <f t="shared" si="14"/>
        <v>C</v>
      </c>
      <c r="H286" s="11">
        <f>VLOOKUP(B286,NI!C:P,11,FALSE)</f>
        <v>2003000</v>
      </c>
      <c r="I286" s="11">
        <f>VLOOKUP(B286,EBITDA!B:O,11,FALSE)</f>
        <v>3848000</v>
      </c>
      <c r="J286" s="11">
        <f>VLOOKUP(B286,EQIT!B:O,11,FALSE)</f>
        <v>21663000</v>
      </c>
      <c r="K286" s="11">
        <f>VLOOKUP(B286,DEBT!B:O,11,FALSE)</f>
        <v>28144000</v>
      </c>
      <c r="L286" s="11">
        <f>VLOOKUP(B286,REV!B:O,11,FALSE)</f>
        <v>10275000</v>
      </c>
      <c r="M286" s="11" t="str">
        <f>VLOOKUP(B286,RoA!B:O,11,FALSE)</f>
        <v>NA</v>
      </c>
      <c r="N286" s="11">
        <f>VLOOKUP(B286,RoE!B:O,11,FALSE)</f>
        <v>20.63</v>
      </c>
      <c r="O286" s="11">
        <f>VLOOKUP(B286,ASSET!B:P,11,FALSE)</f>
        <v>186814000</v>
      </c>
      <c r="P286" s="11">
        <f>VLOOKUP(B286,MCAP!B:P,11,FALSE)</f>
        <v>28027945</v>
      </c>
      <c r="Q286" s="11">
        <f>VLOOKUP(B286,MB!B:O,11,FALSE)</f>
        <v>1.28</v>
      </c>
    </row>
    <row r="287" spans="1:17" x14ac:dyDescent="0.3">
      <c r="A287" s="20" t="s">
        <v>59</v>
      </c>
      <c r="B287" s="20">
        <v>879628</v>
      </c>
      <c r="C287" s="21">
        <f>VLOOKUP(B287,'[2]ESGC PORTFOLIO'!B:M,$C$2,FALSE)</f>
        <v>37.3669273131352</v>
      </c>
      <c r="D287" s="21" t="str">
        <f t="shared" si="12"/>
        <v>C</v>
      </c>
      <c r="E287" s="21">
        <f>VLOOKUP(B287,ESG!A:M,$E$2,FALSE)</f>
        <v>37.3669273131352</v>
      </c>
      <c r="F287" s="11" t="b">
        <f t="shared" si="13"/>
        <v>1</v>
      </c>
      <c r="G287" s="23" t="str">
        <f t="shared" si="14"/>
        <v>C</v>
      </c>
      <c r="H287" s="11">
        <f>VLOOKUP(B287,NI!C:P,11,FALSE)</f>
        <v>449711</v>
      </c>
      <c r="I287" s="11">
        <f>VLOOKUP(B287,EBITDA!B:O,11,FALSE)</f>
        <v>805427</v>
      </c>
      <c r="J287" s="11">
        <f>VLOOKUP(B287,EQIT!B:O,11,FALSE)</f>
        <v>1047015</v>
      </c>
      <c r="K287" s="11">
        <f>VLOOKUP(B287,DEBT!B:O,11,FALSE)</f>
        <v>1183601</v>
      </c>
      <c r="L287" s="11">
        <f>VLOOKUP(B287,REV!B:O,11,FALSE)</f>
        <v>13470067</v>
      </c>
      <c r="M287" s="11">
        <f>VLOOKUP(B287,RoA!B:O,11,FALSE)</f>
        <v>15.49</v>
      </c>
      <c r="N287" s="11">
        <f>VLOOKUP(B287,RoE!B:O,11,FALSE)</f>
        <v>45.27</v>
      </c>
      <c r="O287" s="11">
        <f>VLOOKUP(B287,ASSET!B:P,11,FALSE)</f>
        <v>3214338</v>
      </c>
      <c r="P287" s="11">
        <f>VLOOKUP(B287,MCAP!B:P,11,FALSE)</f>
        <v>10968240</v>
      </c>
      <c r="Q287" s="11">
        <f>VLOOKUP(B287,MB!B:O,11,FALSE)</f>
        <v>9.5299999999999994</v>
      </c>
    </row>
    <row r="288" spans="1:17" x14ac:dyDescent="0.3">
      <c r="A288" s="20" t="s">
        <v>60</v>
      </c>
      <c r="B288" s="20">
        <v>755148</v>
      </c>
      <c r="C288" s="21">
        <f>VLOOKUP(B288,'[2]ESGC PORTFOLIO'!B:M,$C$2,FALSE)</f>
        <v>36.782056266346203</v>
      </c>
      <c r="D288" s="21" t="str">
        <f t="shared" si="12"/>
        <v>C</v>
      </c>
      <c r="E288" s="21">
        <f>VLOOKUP(B288,ESG!A:M,$E$2,FALSE)</f>
        <v>36.782056266346203</v>
      </c>
      <c r="F288" s="11" t="b">
        <f t="shared" si="13"/>
        <v>1</v>
      </c>
      <c r="G288" s="23" t="str">
        <f t="shared" si="14"/>
        <v>C</v>
      </c>
      <c r="H288" s="11">
        <f>VLOOKUP(B288,NI!C:P,11,FALSE)</f>
        <v>158898</v>
      </c>
      <c r="I288" s="11">
        <f>VLOOKUP(B288,EBITDA!B:O,11,FALSE)</f>
        <v>330757</v>
      </c>
      <c r="J288" s="11">
        <f>VLOOKUP(B288,EQIT!B:O,11,FALSE)</f>
        <v>1333574</v>
      </c>
      <c r="K288" s="11">
        <f>VLOOKUP(B288,DEBT!B:O,11,FALSE)</f>
        <v>691175</v>
      </c>
      <c r="L288" s="11">
        <f>VLOOKUP(B288,REV!B:O,11,FALSE)</f>
        <v>1580932</v>
      </c>
      <c r="M288" s="11">
        <f>VLOOKUP(B288,RoA!B:O,11,FALSE)</f>
        <v>6.77</v>
      </c>
      <c r="N288" s="11">
        <f>VLOOKUP(B288,RoE!B:O,11,FALSE)</f>
        <v>12.76</v>
      </c>
      <c r="O288" s="11">
        <f>VLOOKUP(B288,ASSET!B:P,11,FALSE)</f>
        <v>3068587</v>
      </c>
      <c r="P288" s="11">
        <f>VLOOKUP(B288,MCAP!B:P,11,FALSE)</f>
        <v>5531348</v>
      </c>
      <c r="Q288" s="11">
        <f>VLOOKUP(B288,MB!B:O,11,FALSE)</f>
        <v>3.81</v>
      </c>
    </row>
    <row r="289" spans="1:17" x14ac:dyDescent="0.3">
      <c r="A289" s="20" t="s">
        <v>71</v>
      </c>
      <c r="B289" s="20">
        <v>904842</v>
      </c>
      <c r="C289" s="21">
        <f>VLOOKUP(B289,'[2]ESGC PORTFOLIO'!B:M,$C$2,FALSE)</f>
        <v>46.584982014388402</v>
      </c>
      <c r="D289" s="21" t="str">
        <f t="shared" si="12"/>
        <v>C</v>
      </c>
      <c r="E289" s="21">
        <f>VLOOKUP(B289,ESG!A:M,$E$2,FALSE)</f>
        <v>46.584982014388402</v>
      </c>
      <c r="F289" s="11" t="b">
        <f t="shared" si="13"/>
        <v>1</v>
      </c>
      <c r="G289" s="23" t="str">
        <f t="shared" si="14"/>
        <v>C</v>
      </c>
      <c r="H289" s="11">
        <f>VLOOKUP(B289,NI!C:P,11,FALSE)</f>
        <v>611000</v>
      </c>
      <c r="I289" s="11">
        <f>VLOOKUP(B289,EBITDA!B:O,11,FALSE)</f>
        <v>2061000</v>
      </c>
      <c r="J289" s="11">
        <f>VLOOKUP(B289,EQIT!B:O,11,FALSE)</f>
        <v>4548000</v>
      </c>
      <c r="K289" s="11">
        <f>VLOOKUP(B289,DEBT!B:O,11,FALSE)</f>
        <v>9403000</v>
      </c>
      <c r="L289" s="11">
        <f>VLOOKUP(B289,REV!B:O,11,FALSE)</f>
        <v>9261000</v>
      </c>
      <c r="M289" s="11">
        <f>VLOOKUP(B289,RoA!B:O,11,FALSE)</f>
        <v>4.07</v>
      </c>
      <c r="N289" s="11">
        <f>VLOOKUP(B289,RoE!B:O,11,FALSE)</f>
        <v>13.77</v>
      </c>
      <c r="O289" s="11">
        <f>VLOOKUP(B289,ASSET!B:P,11,FALSE)</f>
        <v>23200000</v>
      </c>
      <c r="P289" s="11">
        <f>VLOOKUP(B289,MCAP!B:P,11,FALSE)</f>
        <v>10074900</v>
      </c>
      <c r="Q289" s="11">
        <f>VLOOKUP(B289,MB!B:O,11,FALSE)</f>
        <v>2.27</v>
      </c>
    </row>
    <row r="290" spans="1:17" x14ac:dyDescent="0.3">
      <c r="A290" s="20" t="s">
        <v>72</v>
      </c>
      <c r="B290" s="20">
        <v>755741</v>
      </c>
      <c r="C290" s="21">
        <f>VLOOKUP(B290,'[2]ESGC PORTFOLIO'!B:M,$C$2,FALSE)</f>
        <v>27.9231453568521</v>
      </c>
      <c r="D290" s="21" t="str">
        <f t="shared" si="12"/>
        <v>C</v>
      </c>
      <c r="E290" s="21">
        <f>VLOOKUP(B290,ESG!A:M,$E$2,FALSE)</f>
        <v>47.649569402228899</v>
      </c>
      <c r="F290" s="11" t="b">
        <f t="shared" si="13"/>
        <v>0</v>
      </c>
      <c r="G290" s="23" t="str">
        <f t="shared" si="14"/>
        <v>C</v>
      </c>
      <c r="H290" s="11">
        <f>VLOOKUP(B290,NI!C:P,11,FALSE)</f>
        <v>1261000</v>
      </c>
      <c r="I290" s="11">
        <f>VLOOKUP(B290,EBITDA!B:O,11,FALSE)</f>
        <v>2416000</v>
      </c>
      <c r="J290" s="11">
        <f>VLOOKUP(B290,EQIT!B:O,11,FALSE)</f>
        <v>10918000</v>
      </c>
      <c r="K290" s="11">
        <f>VLOOKUP(B290,DEBT!B:O,11,FALSE)</f>
        <v>1899000</v>
      </c>
      <c r="L290" s="11">
        <f>VLOOKUP(B290,REV!B:O,11,FALSE)</f>
        <v>6157000</v>
      </c>
      <c r="M290" s="11">
        <f>VLOOKUP(B290,RoA!B:O,11,FALSE)</f>
        <v>0.93</v>
      </c>
      <c r="N290" s="11">
        <f>VLOOKUP(B290,RoE!B:O,11,FALSE)</f>
        <v>12.35</v>
      </c>
      <c r="O290" s="11">
        <f>VLOOKUP(B290,ASSET!B:P,11,FALSE)</f>
        <v>154642000</v>
      </c>
      <c r="P290" s="11">
        <f>VLOOKUP(B290,MCAP!B:P,11,FALSE)</f>
        <v>39570705</v>
      </c>
      <c r="Q290" s="11">
        <f>VLOOKUP(B290,MB!B:O,11,FALSE)</f>
        <v>3.63</v>
      </c>
    </row>
    <row r="291" spans="1:17" x14ac:dyDescent="0.3">
      <c r="A291" s="20" t="s">
        <v>92</v>
      </c>
      <c r="B291" s="20">
        <v>937083</v>
      </c>
      <c r="C291" s="21">
        <f>VLOOKUP(B291,'[2]ESGC PORTFOLIO'!B:M,$C$2,FALSE)</f>
        <v>42.901293251113401</v>
      </c>
      <c r="D291" s="21" t="str">
        <f t="shared" si="12"/>
        <v>C</v>
      </c>
      <c r="E291" s="21">
        <f>VLOOKUP(B291,ESG!A:M,$E$2,FALSE)</f>
        <v>42.901293251113401</v>
      </c>
      <c r="F291" s="11" t="b">
        <f t="shared" si="13"/>
        <v>1</v>
      </c>
      <c r="G291" s="23" t="str">
        <f t="shared" si="14"/>
        <v>C</v>
      </c>
      <c r="H291" s="11">
        <f>VLOOKUP(B291,NI!C:P,11,FALSE)</f>
        <v>1943100</v>
      </c>
      <c r="I291" s="11">
        <f>VLOOKUP(B291,EBITDA!B:O,11,FALSE)</f>
        <v>2593200</v>
      </c>
      <c r="J291" s="11">
        <f>VLOOKUP(B291,EQIT!B:O,11,FALSE)</f>
        <v>4981300</v>
      </c>
      <c r="K291" s="11">
        <f>VLOOKUP(B291,DEBT!B:O,11,FALSE)</f>
        <v>7020500</v>
      </c>
      <c r="L291" s="11">
        <f>VLOOKUP(B291,REV!B:O,11,FALSE)</f>
        <v>4867700</v>
      </c>
      <c r="M291" s="11">
        <f>VLOOKUP(B291,RoA!B:O,11,FALSE)</f>
        <v>19.63</v>
      </c>
      <c r="N291" s="11">
        <f>VLOOKUP(B291,RoE!B:O,11,FALSE)</f>
        <v>49.56</v>
      </c>
      <c r="O291" s="11">
        <f>VLOOKUP(B291,ASSET!B:P,11,FALSE)</f>
        <v>14302100</v>
      </c>
      <c r="P291" s="11">
        <f>VLOOKUP(B291,MCAP!B:P,11,FALSE)</f>
        <v>18796623</v>
      </c>
      <c r="Q291" s="11">
        <f>VLOOKUP(B291,MB!B:O,11,FALSE)</f>
        <v>2.93</v>
      </c>
    </row>
    <row r="292" spans="1:17" x14ac:dyDescent="0.3">
      <c r="A292" s="20" t="s">
        <v>93</v>
      </c>
      <c r="B292" s="20">
        <v>938928</v>
      </c>
      <c r="C292" s="21">
        <f>VLOOKUP(B292,'[2]ESGC PORTFOLIO'!B:M,$C$2,FALSE)</f>
        <v>31.692411181424099</v>
      </c>
      <c r="D292" s="21" t="str">
        <f t="shared" si="12"/>
        <v>C</v>
      </c>
      <c r="E292" s="21">
        <f>VLOOKUP(B292,ESG!A:M,$E$2,FALSE)</f>
        <v>31.692411181424099</v>
      </c>
      <c r="F292" s="11" t="b">
        <f t="shared" si="13"/>
        <v>1</v>
      </c>
      <c r="G292" s="23" t="str">
        <f t="shared" si="14"/>
        <v>C</v>
      </c>
      <c r="H292" s="11">
        <f>VLOOKUP(B292,NI!C:P,11,FALSE)</f>
        <v>269856</v>
      </c>
      <c r="I292" s="11">
        <f>VLOOKUP(B292,EBITDA!B:O,11,FALSE)</f>
        <v>442700</v>
      </c>
      <c r="J292" s="11">
        <f>VLOOKUP(B292,EQIT!B:O,11,FALSE)</f>
        <v>2569878</v>
      </c>
      <c r="K292" s="11">
        <f>VLOOKUP(B292,DEBT!B:O,11,FALSE)</f>
        <v>1382351</v>
      </c>
      <c r="L292" s="11">
        <f>VLOOKUP(B292,REV!B:O,11,FALSE)</f>
        <v>1717776</v>
      </c>
      <c r="M292" s="11">
        <f>VLOOKUP(B292,RoA!B:O,11,FALSE)</f>
        <v>7.27</v>
      </c>
      <c r="N292" s="11">
        <f>VLOOKUP(B292,RoE!B:O,11,FALSE)</f>
        <v>10.85</v>
      </c>
      <c r="O292" s="11">
        <f>VLOOKUP(B292,ASSET!B:P,11,FALSE)</f>
        <v>4442608</v>
      </c>
      <c r="P292" s="11">
        <f>VLOOKUP(B292,MCAP!B:P,11,FALSE)</f>
        <v>7803499</v>
      </c>
      <c r="Q292" s="11">
        <f>VLOOKUP(B292,MB!B:O,11,FALSE)</f>
        <v>2.99</v>
      </c>
    </row>
    <row r="293" spans="1:17" x14ac:dyDescent="0.3">
      <c r="A293" s="20" t="s">
        <v>96</v>
      </c>
      <c r="B293" s="20">
        <v>687197</v>
      </c>
      <c r="C293" s="21">
        <f>VLOOKUP(B293,'[2]ESGC PORTFOLIO'!B:M,$C$2,FALSE)</f>
        <v>38.804460256055997</v>
      </c>
      <c r="D293" s="21" t="str">
        <f t="shared" si="12"/>
        <v>C</v>
      </c>
      <c r="E293" s="21">
        <f>VLOOKUP(B293,ESG!A:M,$E$2,FALSE)</f>
        <v>38.804460256055997</v>
      </c>
      <c r="F293" s="11" t="b">
        <f t="shared" si="13"/>
        <v>1</v>
      </c>
      <c r="G293" s="23" t="str">
        <f t="shared" si="14"/>
        <v>C</v>
      </c>
      <c r="H293" s="11">
        <f>VLOOKUP(B293,NI!C:P,11,FALSE)</f>
        <v>346525</v>
      </c>
      <c r="I293" s="11">
        <f>VLOOKUP(B293,EBITDA!B:O,11,FALSE)</f>
        <v>1914969</v>
      </c>
      <c r="J293" s="11">
        <f>VLOOKUP(B293,EQIT!B:O,11,FALSE)</f>
        <v>5738725</v>
      </c>
      <c r="K293" s="11">
        <f>VLOOKUP(B293,DEBT!B:O,11,FALSE)</f>
        <v>11920861</v>
      </c>
      <c r="L293" s="11">
        <f>VLOOKUP(B293,REV!B:O,11,FALSE)</f>
        <v>3689884</v>
      </c>
      <c r="M293" s="11">
        <f>VLOOKUP(B293,RoA!B:O,11,FALSE)</f>
        <v>3.47</v>
      </c>
      <c r="N293" s="11">
        <f>VLOOKUP(B293,RoE!B:O,11,FALSE)</f>
        <v>5.93</v>
      </c>
      <c r="O293" s="11">
        <f>VLOOKUP(B293,ASSET!B:P,11,FALSE)</f>
        <v>21143276</v>
      </c>
      <c r="P293" s="11">
        <f>VLOOKUP(B293,MCAP!B:P,11,FALSE)</f>
        <v>26274517</v>
      </c>
      <c r="Q293" s="11">
        <f>VLOOKUP(B293,MB!B:O,11,FALSE)</f>
        <v>4.6399999999999997</v>
      </c>
    </row>
    <row r="294" spans="1:17" x14ac:dyDescent="0.3">
      <c r="A294" s="20" t="s">
        <v>100</v>
      </c>
      <c r="B294" s="20">
        <v>325922</v>
      </c>
      <c r="C294" s="21">
        <f>VLOOKUP(B294,'[2]ESGC PORTFOLIO'!B:M,$C$2,FALSE)</f>
        <v>42.229894883485301</v>
      </c>
      <c r="D294" s="21" t="str">
        <f t="shared" si="12"/>
        <v>C</v>
      </c>
      <c r="E294" s="21">
        <f>VLOOKUP(B294,ESG!A:M,$E$2,FALSE)</f>
        <v>42.229894883485301</v>
      </c>
      <c r="F294" s="11" t="b">
        <f t="shared" si="13"/>
        <v>1</v>
      </c>
      <c r="G294" s="23" t="str">
        <f t="shared" si="14"/>
        <v>C</v>
      </c>
      <c r="H294" s="11">
        <f>VLOOKUP(B294,NI!C:P,11,FALSE)</f>
        <v>533500</v>
      </c>
      <c r="I294" s="11">
        <f>VLOOKUP(B294,EBITDA!B:O,11,FALSE)</f>
        <v>857100</v>
      </c>
      <c r="J294" s="11">
        <f>VLOOKUP(B294,EQIT!B:O,11,FALSE)</f>
        <v>5115800</v>
      </c>
      <c r="K294" s="11">
        <f>VLOOKUP(B294,DEBT!B:O,11,FALSE)</f>
        <v>3682800</v>
      </c>
      <c r="L294" s="11">
        <f>VLOOKUP(B294,REV!B:O,11,FALSE)</f>
        <v>8024900</v>
      </c>
      <c r="M294" s="11">
        <f>VLOOKUP(B294,RoA!B:O,11,FALSE)</f>
        <v>5.99</v>
      </c>
      <c r="N294" s="11">
        <f>VLOOKUP(B294,RoE!B:O,11,FALSE)</f>
        <v>11.63</v>
      </c>
      <c r="O294" s="11">
        <f>VLOOKUP(B294,ASSET!B:P,11,FALSE)</f>
        <v>9637500</v>
      </c>
      <c r="P294" s="11">
        <f>VLOOKUP(B294,MCAP!B:P,11,FALSE)</f>
        <v>9220397</v>
      </c>
      <c r="Q294" s="11">
        <f>VLOOKUP(B294,MB!B:O,11,FALSE)</f>
        <v>1.56</v>
      </c>
    </row>
    <row r="295" spans="1:17" x14ac:dyDescent="0.3">
      <c r="A295" s="20" t="s">
        <v>105</v>
      </c>
      <c r="B295" s="20">
        <v>510209</v>
      </c>
      <c r="C295" s="21">
        <f>VLOOKUP(B295,'[2]ESGC PORTFOLIO'!B:M,$C$2,FALSE)</f>
        <v>33.862082066869299</v>
      </c>
      <c r="D295" s="21" t="str">
        <f t="shared" si="12"/>
        <v>C</v>
      </c>
      <c r="E295" s="21">
        <f>VLOOKUP(B295,ESG!A:M,$E$2,FALSE)</f>
        <v>39.152735562309999</v>
      </c>
      <c r="F295" s="11" t="b">
        <f t="shared" si="13"/>
        <v>0</v>
      </c>
      <c r="G295" s="23" t="str">
        <f t="shared" si="14"/>
        <v>C</v>
      </c>
      <c r="H295" s="11">
        <f>VLOOKUP(B295,NI!C:P,11,FALSE)</f>
        <v>322854</v>
      </c>
      <c r="I295" s="11">
        <f>VLOOKUP(B295,EBITDA!B:O,11,FALSE)</f>
        <v>580491</v>
      </c>
      <c r="J295" s="11">
        <f>VLOOKUP(B295,EQIT!B:O,11,FALSE)</f>
        <v>2321279</v>
      </c>
      <c r="K295" s="11">
        <f>VLOOKUP(B295,DEBT!B:O,11,FALSE)</f>
        <v>1265713</v>
      </c>
      <c r="L295" s="11">
        <f>VLOOKUP(B295,REV!B:O,11,FALSE)</f>
        <v>2922620</v>
      </c>
      <c r="M295" s="11">
        <f>VLOOKUP(B295,RoA!B:O,11,FALSE)</f>
        <v>7.3</v>
      </c>
      <c r="N295" s="11">
        <f>VLOOKUP(B295,RoE!B:O,11,FALSE)</f>
        <v>13.3</v>
      </c>
      <c r="O295" s="11">
        <f>VLOOKUP(B295,ASSET!B:P,11,FALSE)</f>
        <v>4608383</v>
      </c>
      <c r="P295" s="11">
        <f>VLOOKUP(B295,MCAP!B:P,11,FALSE)</f>
        <v>7505743</v>
      </c>
      <c r="Q295" s="11">
        <f>VLOOKUP(B295,MB!B:O,11,FALSE)</f>
        <v>2.85</v>
      </c>
    </row>
    <row r="296" spans="1:17" x14ac:dyDescent="0.3">
      <c r="A296" s="20" t="s">
        <v>107</v>
      </c>
      <c r="B296" s="20" t="s">
        <v>361</v>
      </c>
      <c r="C296" s="21">
        <f>VLOOKUP(B296,'[2]ESGC PORTFOLIO'!B:M,$C$2,FALSE)</f>
        <v>46.003650014288297</v>
      </c>
      <c r="D296" s="21" t="str">
        <f t="shared" si="12"/>
        <v>C</v>
      </c>
      <c r="E296" s="21">
        <f>VLOOKUP(B296,ESG!A:M,$E$2,FALSE)</f>
        <v>46.003650014288297</v>
      </c>
      <c r="F296" s="11" t="b">
        <f t="shared" si="13"/>
        <v>1</v>
      </c>
      <c r="G296" s="23" t="str">
        <f t="shared" si="14"/>
        <v>C</v>
      </c>
      <c r="H296" s="11">
        <f>VLOOKUP(B296,NI!C:P,11,FALSE)</f>
        <v>758000</v>
      </c>
      <c r="I296" s="11">
        <f>VLOOKUP(B296,EBITDA!B:O,11,FALSE)</f>
        <v>3938000</v>
      </c>
      <c r="J296" s="11">
        <f>VLOOKUP(B296,EQIT!B:O,11,FALSE)</f>
        <v>5600000</v>
      </c>
      <c r="K296" s="11">
        <f>VLOOKUP(B296,DEBT!B:O,11,FALSE)</f>
        <v>7153000</v>
      </c>
      <c r="L296" s="11">
        <f>VLOOKUP(B296,REV!B:O,11,FALSE)</f>
        <v>6265000</v>
      </c>
      <c r="M296" s="11">
        <f>VLOOKUP(B296,RoA!B:O,11,FALSE)</f>
        <v>8.7200000000000006</v>
      </c>
      <c r="N296" s="11">
        <f>VLOOKUP(B296,RoE!B:O,11,FALSE)</f>
        <v>12.85</v>
      </c>
      <c r="O296" s="11">
        <f>VLOOKUP(B296,ASSET!B:P,11,FALSE)</f>
        <v>16014000</v>
      </c>
      <c r="P296" s="11">
        <f>VLOOKUP(B296,MCAP!B:P,11,FALSE)</f>
        <v>15120105</v>
      </c>
      <c r="Q296" s="11">
        <f>VLOOKUP(B296,MB!B:O,11,FALSE)</f>
        <v>2.67</v>
      </c>
    </row>
    <row r="297" spans="1:17" x14ac:dyDescent="0.3">
      <c r="A297" s="20" t="s">
        <v>109</v>
      </c>
      <c r="B297" s="20">
        <v>154259</v>
      </c>
      <c r="C297" s="21">
        <f>VLOOKUP(B297,'[2]ESGC PORTFOLIO'!B:M,$C$2,FALSE)</f>
        <v>43.6305407801418</v>
      </c>
      <c r="D297" s="21" t="str">
        <f t="shared" si="12"/>
        <v>C</v>
      </c>
      <c r="E297" s="21">
        <f>VLOOKUP(B297,ESG!A:M,$E$2,FALSE)</f>
        <v>43.6305407801418</v>
      </c>
      <c r="F297" s="11" t="b">
        <f t="shared" si="13"/>
        <v>1</v>
      </c>
      <c r="G297" s="23" t="str">
        <f t="shared" si="14"/>
        <v>C</v>
      </c>
      <c r="H297" s="11">
        <f>VLOOKUP(B297,NI!C:P,11,FALSE)</f>
        <v>599200</v>
      </c>
      <c r="I297" s="11">
        <f>VLOOKUP(B297,EBITDA!B:O,11,FALSE)</f>
        <v>1240300</v>
      </c>
      <c r="J297" s="11">
        <f>VLOOKUP(B297,EQIT!B:O,11,FALSE)</f>
        <v>1785000</v>
      </c>
      <c r="K297" s="11">
        <f>VLOOKUP(B297,DEBT!B:O,11,FALSE)</f>
        <v>757000</v>
      </c>
      <c r="L297" s="11">
        <f>VLOOKUP(B297,REV!B:O,11,FALSE)</f>
        <v>8602200</v>
      </c>
      <c r="M297" s="11">
        <f>VLOOKUP(B297,RoA!B:O,11,FALSE)</f>
        <v>20.73</v>
      </c>
      <c r="N297" s="11">
        <f>VLOOKUP(B297,RoE!B:O,11,FALSE)</f>
        <v>40.549999999999997</v>
      </c>
      <c r="O297" s="11">
        <f>VLOOKUP(B297,ASSET!B:P,11,FALSE)</f>
        <v>3536400</v>
      </c>
      <c r="P297" s="11">
        <f>VLOOKUP(B297,MCAP!B:P,11,FALSE)</f>
        <v>14475977</v>
      </c>
      <c r="Q297" s="11">
        <f>VLOOKUP(B297,MB!B:O,11,FALSE)</f>
        <v>6.57</v>
      </c>
    </row>
    <row r="298" spans="1:17" x14ac:dyDescent="0.3">
      <c r="A298" s="20" t="s">
        <v>121</v>
      </c>
      <c r="B298" s="20">
        <v>902324</v>
      </c>
      <c r="C298" s="21">
        <f>VLOOKUP(B298,'[2]ESGC PORTFOLIO'!B:M,$C$2,FALSE)</f>
        <v>30.464544847638301</v>
      </c>
      <c r="D298" s="21" t="str">
        <f t="shared" si="12"/>
        <v>C</v>
      </c>
      <c r="E298" s="21">
        <f>VLOOKUP(B298,ESG!A:M,$E$2,FALSE)</f>
        <v>44.262423028610101</v>
      </c>
      <c r="F298" s="11" t="b">
        <f t="shared" si="13"/>
        <v>0</v>
      </c>
      <c r="G298" s="23" t="str">
        <f t="shared" si="14"/>
        <v>C</v>
      </c>
      <c r="H298" s="11">
        <f>VLOOKUP(B298,NI!C:P,11,FALSE)</f>
        <v>1612000</v>
      </c>
      <c r="I298" s="11">
        <f>VLOOKUP(B298,EBITDA!B:O,11,FALSE)</f>
        <v>4354000</v>
      </c>
      <c r="J298" s="11">
        <f>VLOOKUP(B298,EQIT!B:O,11,FALSE)</f>
        <v>10960000</v>
      </c>
      <c r="K298" s="11">
        <f>VLOOKUP(B298,DEBT!B:O,11,FALSE)</f>
        <v>12029000</v>
      </c>
      <c r="L298" s="11">
        <f>VLOOKUP(B298,REV!B:O,11,FALSE)</f>
        <v>13413000</v>
      </c>
      <c r="M298" s="11">
        <f>VLOOKUP(B298,RoA!B:O,11,FALSE)</f>
        <v>4.3099999999999996</v>
      </c>
      <c r="N298" s="11">
        <f>VLOOKUP(B298,RoE!B:O,11,FALSE)</f>
        <v>15.44</v>
      </c>
      <c r="O298" s="11">
        <f>VLOOKUP(B298,ASSET!B:P,11,FALSE)</f>
        <v>50186000</v>
      </c>
      <c r="P298" s="11">
        <f>VLOOKUP(B298,MCAP!B:P,11,FALSE)</f>
        <v>21334118</v>
      </c>
      <c r="Q298" s="11">
        <f>VLOOKUP(B298,MB!B:O,11,FALSE)</f>
        <v>1.72</v>
      </c>
    </row>
    <row r="299" spans="1:17" x14ac:dyDescent="0.3">
      <c r="A299" s="20" t="s">
        <v>124</v>
      </c>
      <c r="B299" s="20">
        <v>905115</v>
      </c>
      <c r="C299" s="21">
        <f>VLOOKUP(B299,'[2]ESGC PORTFOLIO'!B:M,$C$2,FALSE)</f>
        <v>45.426388528254201</v>
      </c>
      <c r="D299" s="21" t="str">
        <f t="shared" si="12"/>
        <v>C</v>
      </c>
      <c r="E299" s="21">
        <f>VLOOKUP(B299,ESG!A:M,$E$2,FALSE)</f>
        <v>45.426388528254201</v>
      </c>
      <c r="F299" s="11" t="b">
        <f t="shared" si="13"/>
        <v>1</v>
      </c>
      <c r="G299" s="23" t="str">
        <f t="shared" si="14"/>
        <v>C</v>
      </c>
      <c r="H299" s="11">
        <f>VLOOKUP(B299,NI!C:P,11,FALSE)</f>
        <v>2147000</v>
      </c>
      <c r="I299" s="11">
        <f>VLOOKUP(B299,EBITDA!B:O,11,FALSE)</f>
        <v>4373000</v>
      </c>
      <c r="J299" s="11">
        <f>VLOOKUP(B299,EQIT!B:O,11,FALSE)</f>
        <v>10119000</v>
      </c>
      <c r="K299" s="11">
        <f>VLOOKUP(B299,DEBT!B:O,11,FALSE)</f>
        <v>6024000</v>
      </c>
      <c r="L299" s="11">
        <f>VLOOKUP(B299,REV!B:O,11,FALSE)</f>
        <v>24537000</v>
      </c>
      <c r="M299" s="11">
        <f>VLOOKUP(B299,RoA!B:O,11,FALSE)</f>
        <v>9.3000000000000007</v>
      </c>
      <c r="N299" s="11">
        <f>VLOOKUP(B299,RoE!B:O,11,FALSE)</f>
        <v>20.74</v>
      </c>
      <c r="O299" s="11">
        <f>VLOOKUP(B299,ASSET!B:P,11,FALSE)</f>
        <v>24177000</v>
      </c>
      <c r="P299" s="11">
        <f>VLOOKUP(B299,MCAP!B:P,11,FALSE)</f>
        <v>43001440</v>
      </c>
      <c r="Q299" s="11">
        <f>VLOOKUP(B299,MB!B:O,11,FALSE)</f>
        <v>4.4800000000000004</v>
      </c>
    </row>
    <row r="300" spans="1:17" x14ac:dyDescent="0.3">
      <c r="A300" s="20" t="s">
        <v>130</v>
      </c>
      <c r="B300" s="20">
        <v>311759</v>
      </c>
      <c r="C300" s="21">
        <f>VLOOKUP(B300,'[2]ESGC PORTFOLIO'!B:M,$C$2,FALSE)</f>
        <v>36.4812664428921</v>
      </c>
      <c r="D300" s="21" t="str">
        <f t="shared" si="12"/>
        <v>C</v>
      </c>
      <c r="E300" s="21">
        <f>VLOOKUP(B300,ESG!A:M,$E$2,FALSE)</f>
        <v>36.4812664428921</v>
      </c>
      <c r="F300" s="11" t="b">
        <f t="shared" si="13"/>
        <v>1</v>
      </c>
      <c r="G300" s="23" t="str">
        <f t="shared" si="14"/>
        <v>C</v>
      </c>
      <c r="H300" s="11">
        <f>VLOOKUP(B300,NI!C:P,11,FALSE)</f>
        <v>1186870</v>
      </c>
      <c r="I300" s="11">
        <f>VLOOKUP(B300,EBITDA!B:O,11,FALSE)</f>
        <v>1484648</v>
      </c>
      <c r="J300" s="11">
        <f>VLOOKUP(B300,EQIT!B:O,11,FALSE)</f>
        <v>7227870</v>
      </c>
      <c r="K300" s="11">
        <f>VLOOKUP(B300,DEBT!B:O,11,FALSE)</f>
        <v>638364</v>
      </c>
      <c r="L300" s="11">
        <f>VLOOKUP(B300,REV!B:O,11,FALSE)</f>
        <v>5841690</v>
      </c>
      <c r="M300" s="11">
        <f>VLOOKUP(B300,RoA!B:O,11,FALSE)</f>
        <v>5.99</v>
      </c>
      <c r="N300" s="11">
        <f>VLOOKUP(B300,RoE!B:O,11,FALSE)</f>
        <v>16.96</v>
      </c>
      <c r="O300" s="11">
        <f>VLOOKUP(B300,ASSET!B:P,11,FALSE)</f>
        <v>20817824</v>
      </c>
      <c r="P300" s="11">
        <f>VLOOKUP(B300,MCAP!B:P,11,FALSE)</f>
        <v>7610026</v>
      </c>
      <c r="Q300" s="11">
        <f>VLOOKUP(B300,MB!B:O,11,FALSE)</f>
        <v>1.03</v>
      </c>
    </row>
    <row r="301" spans="1:17" x14ac:dyDescent="0.3">
      <c r="A301" s="20" t="s">
        <v>133</v>
      </c>
      <c r="B301" s="20">
        <v>910722</v>
      </c>
      <c r="C301" s="21">
        <f>VLOOKUP(B301,'[2]ESGC PORTFOLIO'!B:M,$C$2,FALSE)</f>
        <v>36.153242147923002</v>
      </c>
      <c r="D301" s="21" t="str">
        <f t="shared" si="12"/>
        <v>C</v>
      </c>
      <c r="E301" s="21">
        <f>VLOOKUP(B301,ESG!A:M,$E$2,FALSE)</f>
        <v>36.153242147923002</v>
      </c>
      <c r="F301" s="11" t="b">
        <f t="shared" si="13"/>
        <v>1</v>
      </c>
      <c r="G301" s="23" t="str">
        <f t="shared" si="14"/>
        <v>C</v>
      </c>
      <c r="H301" s="11">
        <f>VLOOKUP(B301,NI!C:P,11,FALSE)</f>
        <v>376888</v>
      </c>
      <c r="I301" s="11">
        <f>VLOOKUP(B301,EBITDA!B:O,11,FALSE)</f>
        <v>660181</v>
      </c>
      <c r="J301" s="11">
        <f>VLOOKUP(B301,EQIT!B:O,11,FALSE)</f>
        <v>1868408</v>
      </c>
      <c r="K301" s="11">
        <f>VLOOKUP(B301,DEBT!B:O,11,FALSE)</f>
        <v>0</v>
      </c>
      <c r="L301" s="11">
        <f>VLOOKUP(B301,REV!B:O,11,FALSE)</f>
        <v>6564721</v>
      </c>
      <c r="M301" s="11">
        <f>VLOOKUP(B301,RoA!B:O,11,FALSE)</f>
        <v>12.76</v>
      </c>
      <c r="N301" s="11">
        <f>VLOOKUP(B301,RoE!B:O,11,FALSE)</f>
        <v>19.07</v>
      </c>
      <c r="O301" s="11">
        <f>VLOOKUP(B301,ASSET!B:P,11,FALSE)</f>
        <v>2890905</v>
      </c>
      <c r="P301" s="11">
        <f>VLOOKUP(B301,MCAP!B:P,11,FALSE)</f>
        <v>8549760</v>
      </c>
      <c r="Q301" s="11">
        <f>VLOOKUP(B301,MB!B:O,11,FALSE)</f>
        <v>4.42</v>
      </c>
    </row>
    <row r="302" spans="1:17" x14ac:dyDescent="0.3">
      <c r="A302" s="20" t="s">
        <v>135</v>
      </c>
      <c r="B302" s="20">
        <v>755980</v>
      </c>
      <c r="C302" s="21">
        <f>VLOOKUP(B302,'[2]ESGC PORTFOLIO'!B:M,$C$2,FALSE)</f>
        <v>30.189839776389501</v>
      </c>
      <c r="D302" s="21" t="str">
        <f t="shared" si="12"/>
        <v>C</v>
      </c>
      <c r="E302" s="21">
        <f>VLOOKUP(B302,ESG!A:M,$E$2,FALSE)</f>
        <v>30.189839776389501</v>
      </c>
      <c r="F302" s="11" t="b">
        <f t="shared" si="13"/>
        <v>1</v>
      </c>
      <c r="G302" s="23" t="str">
        <f t="shared" si="14"/>
        <v>C</v>
      </c>
      <c r="H302" s="11">
        <f>VLOOKUP(B302,NI!C:P,11,FALSE)</f>
        <v>494150</v>
      </c>
      <c r="I302" s="11">
        <f>VLOOKUP(B302,EBITDA!B:O,11,FALSE)</f>
        <v>861021</v>
      </c>
      <c r="J302" s="11">
        <f>VLOOKUP(B302,EQIT!B:O,11,FALSE)</f>
        <v>1915217</v>
      </c>
      <c r="K302" s="11">
        <f>VLOOKUP(B302,DEBT!B:O,11,FALSE)</f>
        <v>90000</v>
      </c>
      <c r="L302" s="11">
        <f>VLOOKUP(B302,REV!B:O,11,FALSE)</f>
        <v>3733507</v>
      </c>
      <c r="M302" s="11">
        <f>VLOOKUP(B302,RoA!B:O,11,FALSE)</f>
        <v>22.31</v>
      </c>
      <c r="N302" s="11">
        <f>VLOOKUP(B302,RoE!B:O,11,FALSE)</f>
        <v>26.8</v>
      </c>
      <c r="O302" s="11">
        <f>VLOOKUP(B302,ASSET!B:P,11,FALSE)</f>
        <v>2359102</v>
      </c>
      <c r="P302" s="11">
        <f>VLOOKUP(B302,MCAP!B:P,11,FALSE)</f>
        <v>14071475</v>
      </c>
      <c r="Q302" s="11">
        <f>VLOOKUP(B302,MB!B:O,11,FALSE)</f>
        <v>7.16</v>
      </c>
    </row>
    <row r="303" spans="1:17" x14ac:dyDescent="0.3">
      <c r="A303" s="20" t="s">
        <v>138</v>
      </c>
      <c r="B303" s="20" t="s">
        <v>363</v>
      </c>
      <c r="C303" s="21">
        <f>VLOOKUP(B303,'[2]ESGC PORTFOLIO'!B:M,$C$2,FALSE)</f>
        <v>34.343680462839302</v>
      </c>
      <c r="D303" s="21" t="str">
        <f t="shared" si="12"/>
        <v>C</v>
      </c>
      <c r="E303" s="21">
        <f>VLOOKUP(B303,ESG!A:M,$E$2,FALSE)</f>
        <v>34.343680462839302</v>
      </c>
      <c r="F303" s="11" t="b">
        <f t="shared" si="13"/>
        <v>1</v>
      </c>
      <c r="G303" s="23" t="str">
        <f t="shared" si="14"/>
        <v>C</v>
      </c>
      <c r="H303" s="11">
        <f>VLOOKUP(B303,NI!C:P,11,FALSE)</f>
        <v>679100</v>
      </c>
      <c r="I303" s="11">
        <f>VLOOKUP(B303,EBITDA!B:O,11,FALSE)</f>
        <v>1846200</v>
      </c>
      <c r="J303" s="11">
        <f>VLOOKUP(B303,EQIT!B:O,11,FALSE)</f>
        <v>6556700</v>
      </c>
      <c r="K303" s="11">
        <f>VLOOKUP(B303,DEBT!B:O,11,FALSE)</f>
        <v>5067700</v>
      </c>
      <c r="L303" s="11">
        <f>VLOOKUP(B303,REV!B:O,11,FALSE)</f>
        <v>6413800</v>
      </c>
      <c r="M303" s="11">
        <f>VLOOKUP(B303,RoA!B:O,11,FALSE)</f>
        <v>5.53</v>
      </c>
      <c r="N303" s="11">
        <f>VLOOKUP(B303,RoE!B:O,11,FALSE)</f>
        <v>10.34</v>
      </c>
      <c r="O303" s="11">
        <f>VLOOKUP(B303,ASSET!B:P,11,FALSE)</f>
        <v>14520500</v>
      </c>
      <c r="P303" s="11">
        <f>VLOOKUP(B303,MCAP!B:P,11,FALSE)</f>
        <v>17720780</v>
      </c>
      <c r="Q303" s="11">
        <f>VLOOKUP(B303,MB!B:O,11,FALSE)</f>
        <v>2.4900000000000002</v>
      </c>
    </row>
    <row r="304" spans="1:17" x14ac:dyDescent="0.3">
      <c r="A304" s="20" t="s">
        <v>153</v>
      </c>
      <c r="B304" s="20">
        <v>993394</v>
      </c>
      <c r="C304" s="21">
        <f>VLOOKUP(B304,'[2]ESGC PORTFOLIO'!B:M,$C$2,FALSE)</f>
        <v>28.5450797356438</v>
      </c>
      <c r="D304" s="21" t="str">
        <f t="shared" si="12"/>
        <v>C</v>
      </c>
      <c r="E304" s="21">
        <f>VLOOKUP(B304,ESG!A:M,$E$2,FALSE)</f>
        <v>28.5450797356438</v>
      </c>
      <c r="F304" s="11" t="b">
        <f t="shared" si="13"/>
        <v>1</v>
      </c>
      <c r="G304" s="23" t="str">
        <f t="shared" si="14"/>
        <v>C</v>
      </c>
      <c r="H304" s="11">
        <f>VLOOKUP(B304,NI!C:P,11,FALSE)</f>
        <v>542939</v>
      </c>
      <c r="I304" s="11">
        <f>VLOOKUP(B304,EBITDA!B:O,11,FALSE)</f>
        <v>861994</v>
      </c>
      <c r="J304" s="11">
        <f>VLOOKUP(B304,EQIT!B:O,11,FALSE)</f>
        <v>4697466</v>
      </c>
      <c r="K304" s="11">
        <f>VLOOKUP(B304,DEBT!B:O,11,FALSE)</f>
        <v>1230528</v>
      </c>
      <c r="L304" s="11">
        <f>VLOOKUP(B304,REV!B:O,11,FALSE)</f>
        <v>3964296</v>
      </c>
      <c r="M304" s="11">
        <f>VLOOKUP(B304,RoA!B:O,11,FALSE)</f>
        <v>3.09</v>
      </c>
      <c r="N304" s="11">
        <f>VLOOKUP(B304,RoE!B:O,11,FALSE)</f>
        <v>12.81</v>
      </c>
      <c r="O304" s="11">
        <f>VLOOKUP(B304,ASSET!B:P,11,FALSE)</f>
        <v>20214730</v>
      </c>
      <c r="P304" s="11">
        <f>VLOOKUP(B304,MCAP!B:P,11,FALSE)</f>
        <v>6929983</v>
      </c>
      <c r="Q304" s="11">
        <f>VLOOKUP(B304,MB!B:O,11,FALSE)</f>
        <v>1.49</v>
      </c>
    </row>
    <row r="305" spans="1:17" x14ac:dyDescent="0.3">
      <c r="A305" s="20" t="s">
        <v>155</v>
      </c>
      <c r="B305" s="20">
        <v>905596</v>
      </c>
      <c r="C305" s="21">
        <f>VLOOKUP(B305,'[2]ESGC PORTFOLIO'!B:M,$C$2,FALSE)</f>
        <v>26.408202119354801</v>
      </c>
      <c r="D305" s="21" t="str">
        <f t="shared" si="12"/>
        <v>C</v>
      </c>
      <c r="E305" s="21">
        <f>VLOOKUP(B305,ESG!A:M,$E$2,FALSE)</f>
        <v>47.078699320676897</v>
      </c>
      <c r="F305" s="11" t="b">
        <f t="shared" si="13"/>
        <v>0</v>
      </c>
      <c r="G305" s="23" t="str">
        <f t="shared" si="14"/>
        <v>C</v>
      </c>
      <c r="H305" s="11">
        <f>VLOOKUP(B305,NI!C:P,11,FALSE)</f>
        <v>474465</v>
      </c>
      <c r="I305" s="11">
        <f>VLOOKUP(B305,EBITDA!B:O,11,FALSE)</f>
        <v>940381</v>
      </c>
      <c r="J305" s="11">
        <f>VLOOKUP(B305,EQIT!B:O,11,FALSE)</f>
        <v>1556549</v>
      </c>
      <c r="K305" s="11">
        <f>VLOOKUP(B305,DEBT!B:O,11,FALSE)</f>
        <v>906474</v>
      </c>
      <c r="L305" s="11">
        <f>VLOOKUP(B305,REV!B:O,11,FALSE)</f>
        <v>3024295</v>
      </c>
      <c r="M305" s="11">
        <f>VLOOKUP(B305,RoA!B:O,11,FALSE)</f>
        <v>11.09</v>
      </c>
      <c r="N305" s="11">
        <f>VLOOKUP(B305,RoE!B:O,11,FALSE)</f>
        <v>33.65</v>
      </c>
      <c r="O305" s="11">
        <f>VLOOKUP(B305,ASSET!B:P,11,FALSE)</f>
        <v>4693529</v>
      </c>
      <c r="P305" s="11">
        <f>VLOOKUP(B305,MCAP!B:P,11,FALSE)</f>
        <v>9236003</v>
      </c>
      <c r="Q305" s="11">
        <f>VLOOKUP(B305,MB!B:O,11,FALSE)</f>
        <v>4.84</v>
      </c>
    </row>
    <row r="306" spans="1:17" x14ac:dyDescent="0.3">
      <c r="A306" s="20" t="s">
        <v>158</v>
      </c>
      <c r="B306" s="20">
        <v>729665</v>
      </c>
      <c r="C306" s="21">
        <f>VLOOKUP(B306,'[2]ESGC PORTFOLIO'!B:M,$C$2,FALSE)</f>
        <v>40.366447642886897</v>
      </c>
      <c r="D306" s="21" t="str">
        <f t="shared" si="12"/>
        <v>C</v>
      </c>
      <c r="E306" s="21">
        <f>VLOOKUP(B306,ESG!A:M,$E$2,FALSE)</f>
        <v>40.366447642886897</v>
      </c>
      <c r="F306" s="11" t="b">
        <f t="shared" si="13"/>
        <v>1</v>
      </c>
      <c r="G306" s="23" t="str">
        <f t="shared" si="14"/>
        <v>C</v>
      </c>
      <c r="H306" s="11">
        <f>VLOOKUP(B306,NI!C:P,11,FALSE)</f>
        <v>844611</v>
      </c>
      <c r="I306" s="11">
        <f>VLOOKUP(B306,EBITDA!B:O,11,FALSE)</f>
        <v>1466782</v>
      </c>
      <c r="J306" s="11">
        <f>VLOOKUP(B306,EQIT!B:O,11,FALSE)</f>
        <v>2909286</v>
      </c>
      <c r="K306" s="11">
        <f>VLOOKUP(B306,DEBT!B:O,11,FALSE)</f>
        <v>5504629</v>
      </c>
      <c r="L306" s="11">
        <f>VLOOKUP(B306,REV!B:O,11,FALSE)</f>
        <v>6228508</v>
      </c>
      <c r="M306" s="11">
        <f>VLOOKUP(B306,RoA!B:O,11,FALSE)</f>
        <v>8.99</v>
      </c>
      <c r="N306" s="11">
        <f>VLOOKUP(B306,RoE!B:O,11,FALSE)</f>
        <v>28.54</v>
      </c>
      <c r="O306" s="11">
        <f>VLOOKUP(B306,ASSET!B:P,11,FALSE)</f>
        <v>9450262</v>
      </c>
      <c r="P306" s="11">
        <f>VLOOKUP(B306,MCAP!B:P,11,FALSE)</f>
        <v>13964801</v>
      </c>
      <c r="Q306" s="11">
        <f>VLOOKUP(B306,MB!B:O,11,FALSE)</f>
        <v>4.68</v>
      </c>
    </row>
    <row r="307" spans="1:17" x14ac:dyDescent="0.3">
      <c r="A307" s="20" t="s">
        <v>161</v>
      </c>
      <c r="B307" s="20">
        <v>749688</v>
      </c>
      <c r="C307" s="21">
        <f>VLOOKUP(B307,'[2]ESGC PORTFOLIO'!B:M,$C$2,FALSE)</f>
        <v>27.624940898345098</v>
      </c>
      <c r="D307" s="21" t="str">
        <f t="shared" si="12"/>
        <v>C</v>
      </c>
      <c r="E307" s="21">
        <f>VLOOKUP(B307,ESG!A:M,$E$2,FALSE)</f>
        <v>41.916548463356897</v>
      </c>
      <c r="F307" s="11" t="b">
        <f t="shared" si="13"/>
        <v>0</v>
      </c>
      <c r="G307" s="23" t="str">
        <f t="shared" si="14"/>
        <v>C</v>
      </c>
      <c r="H307" s="11">
        <f>VLOOKUP(B307,NI!C:P,11,FALSE)</f>
        <v>1875000</v>
      </c>
      <c r="I307" s="11">
        <f>VLOOKUP(B307,EBITDA!B:O,11,FALSE)</f>
        <v>7001000</v>
      </c>
      <c r="J307" s="11">
        <f>VLOOKUP(B307,EQIT!B:O,11,FALSE)</f>
        <v>-7894000</v>
      </c>
      <c r="K307" s="11">
        <f>VLOOKUP(B307,DEBT!B:O,11,FALSE)</f>
        <v>29645000</v>
      </c>
      <c r="L307" s="11">
        <f>VLOOKUP(B307,REV!B:O,11,FALSE)</f>
        <v>36918000</v>
      </c>
      <c r="M307" s="11">
        <f>VLOOKUP(B307,RoA!B:O,11,FALSE)</f>
        <v>10.02</v>
      </c>
      <c r="N307" s="11" t="e">
        <f>VLOOKUP(B307,RoE!B:O,11,FALSE)</f>
        <v>#N/A</v>
      </c>
      <c r="O307" s="11">
        <f>VLOOKUP(B307,ASSET!B:P,11,FALSE)</f>
        <v>31199000</v>
      </c>
      <c r="P307" s="11">
        <f>VLOOKUP(B307,MCAP!B:P,11,FALSE)</f>
        <v>30858873</v>
      </c>
      <c r="Q307" s="11">
        <f>VLOOKUP(B307,MB!B:O,11,FALSE)</f>
        <v>-4.0199999999999996</v>
      </c>
    </row>
    <row r="308" spans="1:17" x14ac:dyDescent="0.3">
      <c r="A308" s="20" t="s">
        <v>165</v>
      </c>
      <c r="B308" s="20">
        <v>542983</v>
      </c>
      <c r="C308" s="21">
        <f>VLOOKUP(B308,'[2]ESGC PORTFOLIO'!B:M,$C$2,FALSE)</f>
        <v>34.125928740290398</v>
      </c>
      <c r="D308" s="21" t="str">
        <f t="shared" si="12"/>
        <v>C</v>
      </c>
      <c r="E308" s="21">
        <f>VLOOKUP(B308,ESG!A:M,$E$2,FALSE)</f>
        <v>39.680428909152297</v>
      </c>
      <c r="F308" s="11" t="b">
        <f t="shared" si="13"/>
        <v>0</v>
      </c>
      <c r="G308" s="23" t="str">
        <f t="shared" si="14"/>
        <v>C</v>
      </c>
      <c r="H308" s="11">
        <f>VLOOKUP(B308,NI!C:P,11,FALSE)</f>
        <v>17300</v>
      </c>
      <c r="I308" s="11">
        <f>VLOOKUP(B308,EBITDA!B:O,11,FALSE)</f>
        <v>791900</v>
      </c>
      <c r="J308" s="11">
        <f>VLOOKUP(B308,EQIT!B:O,11,FALSE)</f>
        <v>2063000</v>
      </c>
      <c r="K308" s="11">
        <f>VLOOKUP(B308,DEBT!B:O,11,FALSE)</f>
        <v>4267700</v>
      </c>
      <c r="L308" s="11">
        <f>VLOOKUP(B308,REV!B:O,11,FALSE)</f>
        <v>2530700</v>
      </c>
      <c r="M308" s="11">
        <f>VLOOKUP(B308,RoA!B:O,11,FALSE)</f>
        <v>1.85</v>
      </c>
      <c r="N308" s="11">
        <f>VLOOKUP(B308,RoE!B:O,11,FALSE)</f>
        <v>0.86</v>
      </c>
      <c r="O308" s="11">
        <f>VLOOKUP(B308,ASSET!B:P,11,FALSE)</f>
        <v>8414700</v>
      </c>
      <c r="P308" s="11">
        <f>VLOOKUP(B308,MCAP!B:P,11,FALSE)</f>
        <v>7432971</v>
      </c>
      <c r="Q308" s="11">
        <f>VLOOKUP(B308,MB!B:O,11,FALSE)</f>
        <v>3.25</v>
      </c>
    </row>
    <row r="309" spans="1:17" x14ac:dyDescent="0.3">
      <c r="A309" s="20" t="s">
        <v>171</v>
      </c>
      <c r="B309" s="20">
        <v>951068</v>
      </c>
      <c r="C309" s="21">
        <f>VLOOKUP(B309,'[2]ESGC PORTFOLIO'!B:M,$C$2,FALSE)</f>
        <v>31.372023217718102</v>
      </c>
      <c r="D309" s="21" t="str">
        <f t="shared" si="12"/>
        <v>C</v>
      </c>
      <c r="E309" s="21">
        <f>VLOOKUP(B309,ESG!A:M,$E$2,FALSE)</f>
        <v>42.962114971261897</v>
      </c>
      <c r="F309" s="11" t="b">
        <f t="shared" si="13"/>
        <v>0</v>
      </c>
      <c r="G309" s="23" t="str">
        <f t="shared" si="14"/>
        <v>C</v>
      </c>
      <c r="H309" s="11">
        <f>VLOOKUP(B309,NI!C:P,11,FALSE)</f>
        <v>600538</v>
      </c>
      <c r="I309" s="11">
        <f>VLOOKUP(B309,EBITDA!B:O,11,FALSE)</f>
        <v>988149</v>
      </c>
      <c r="J309" s="11">
        <f>VLOOKUP(B309,EQIT!B:O,11,FALSE)</f>
        <v>5941878</v>
      </c>
      <c r="K309" s="11">
        <f>VLOOKUP(B309,DEBT!B:O,11,FALSE)</f>
        <v>6733063</v>
      </c>
      <c r="L309" s="11">
        <f>VLOOKUP(B309,REV!B:O,11,FALSE)</f>
        <v>2955641</v>
      </c>
      <c r="M309" s="11" t="str">
        <f>VLOOKUP(B309,RoA!B:O,11,FALSE)</f>
        <v>NA</v>
      </c>
      <c r="N309" s="11">
        <f>VLOOKUP(B309,RoE!B:O,11,FALSE)</f>
        <v>10.31</v>
      </c>
      <c r="O309" s="11">
        <f>VLOOKUP(B309,ASSET!B:P,11,FALSE)</f>
        <v>66298010</v>
      </c>
      <c r="P309" s="11">
        <f>VLOOKUP(B309,MCAP!B:P,11,FALSE)</f>
        <v>8536503</v>
      </c>
      <c r="Q309" s="11">
        <f>VLOOKUP(B309,MB!B:O,11,FALSE)</f>
        <v>1.39</v>
      </c>
    </row>
    <row r="310" spans="1:17" x14ac:dyDescent="0.3">
      <c r="A310" s="20" t="s">
        <v>175</v>
      </c>
      <c r="B310" s="20" t="s">
        <v>365</v>
      </c>
      <c r="C310" s="21">
        <f>VLOOKUP(B310,'[2]ESGC PORTFOLIO'!B:M,$C$2,FALSE)</f>
        <v>35.176123623498903</v>
      </c>
      <c r="D310" s="21" t="str">
        <f t="shared" si="12"/>
        <v>C</v>
      </c>
      <c r="E310" s="21">
        <f>VLOOKUP(B310,ESG!A:M,$E$2,FALSE)</f>
        <v>35.176123623498903</v>
      </c>
      <c r="F310" s="11" t="b">
        <f t="shared" si="13"/>
        <v>1</v>
      </c>
      <c r="G310" s="23" t="str">
        <f t="shared" si="14"/>
        <v>C</v>
      </c>
      <c r="H310" s="11">
        <f>VLOOKUP(B310,NI!C:P,11,FALSE)</f>
        <v>981000</v>
      </c>
      <c r="I310" s="11">
        <f>VLOOKUP(B310,EBITDA!B:O,11,FALSE)</f>
        <v>1836000</v>
      </c>
      <c r="J310" s="11">
        <f>VLOOKUP(B310,EQIT!B:O,11,FALSE)</f>
        <v>12360000</v>
      </c>
      <c r="K310" s="11">
        <f>VLOOKUP(B310,DEBT!B:O,11,FALSE)</f>
        <v>4289000</v>
      </c>
      <c r="L310" s="11">
        <f>VLOOKUP(B310,REV!B:O,11,FALSE)</f>
        <v>3092000</v>
      </c>
      <c r="M310" s="11">
        <f>VLOOKUP(B310,RoA!B:O,11,FALSE)</f>
        <v>1.57</v>
      </c>
      <c r="N310" s="11">
        <f>VLOOKUP(B310,RoE!B:O,11,FALSE)</f>
        <v>7.94</v>
      </c>
      <c r="O310" s="11">
        <f>VLOOKUP(B310,ASSET!B:P,11,FALSE)</f>
        <v>68279000</v>
      </c>
      <c r="P310" s="11">
        <f>VLOOKUP(B310,MCAP!B:P,11,FALSE)</f>
        <v>24779770</v>
      </c>
      <c r="Q310" s="11">
        <f>VLOOKUP(B310,MB!B:O,11,FALSE)</f>
        <v>1.87</v>
      </c>
    </row>
    <row r="311" spans="1:17" x14ac:dyDescent="0.3">
      <c r="A311" s="20" t="s">
        <v>197</v>
      </c>
      <c r="B311" s="20">
        <v>905409</v>
      </c>
      <c r="C311" s="21">
        <f>VLOOKUP(B311,'[2]ESGC PORTFOLIO'!B:M,$C$2,FALSE)</f>
        <v>47.052684903748698</v>
      </c>
      <c r="D311" s="21" t="str">
        <f t="shared" si="12"/>
        <v>C</v>
      </c>
      <c r="E311" s="21">
        <f>VLOOKUP(B311,ESG!A:M,$E$2,FALSE)</f>
        <v>47.052684903748698</v>
      </c>
      <c r="F311" s="11" t="b">
        <f t="shared" si="13"/>
        <v>1</v>
      </c>
      <c r="G311" s="23" t="str">
        <f t="shared" si="14"/>
        <v>C</v>
      </c>
      <c r="H311" s="11">
        <f>VLOOKUP(B311,NI!C:P,11,FALSE)</f>
        <v>531000</v>
      </c>
      <c r="I311" s="11">
        <f>VLOOKUP(B311,EBITDA!B:O,11,FALSE)</f>
        <v>1091400</v>
      </c>
      <c r="J311" s="11">
        <f>VLOOKUP(B311,EQIT!B:O,11,FALSE)</f>
        <v>1826000</v>
      </c>
      <c r="K311" s="11">
        <f>VLOOKUP(B311,DEBT!B:O,11,FALSE)</f>
        <v>1635500</v>
      </c>
      <c r="L311" s="11">
        <f>VLOOKUP(B311,REV!B:O,11,FALSE)</f>
        <v>5012000</v>
      </c>
      <c r="M311" s="11">
        <f>VLOOKUP(B311,RoA!B:O,11,FALSE)</f>
        <v>12.33</v>
      </c>
      <c r="N311" s="11">
        <f>VLOOKUP(B311,RoE!B:O,11,FALSE)</f>
        <v>31.35</v>
      </c>
      <c r="O311" s="11">
        <f>VLOOKUP(B311,ASSET!B:P,11,FALSE)</f>
        <v>4843900</v>
      </c>
      <c r="P311" s="11">
        <f>VLOOKUP(B311,MCAP!B:P,11,FALSE)</f>
        <v>7577662</v>
      </c>
      <c r="Q311" s="11">
        <f>VLOOKUP(B311,MB!B:O,11,FALSE)</f>
        <v>2.15</v>
      </c>
    </row>
    <row r="312" spans="1:17" x14ac:dyDescent="0.3">
      <c r="A312" s="20" t="s">
        <v>199</v>
      </c>
      <c r="B312" s="20">
        <v>906487</v>
      </c>
      <c r="C312" s="21">
        <f>VLOOKUP(B312,'[2]ESGC PORTFOLIO'!B:M,$C$2,FALSE)</f>
        <v>44.7270770010131</v>
      </c>
      <c r="D312" s="21" t="str">
        <f t="shared" si="12"/>
        <v>C</v>
      </c>
      <c r="E312" s="21">
        <f>VLOOKUP(B312,ESG!A:M,$E$2,FALSE)</f>
        <v>44.7270770010131</v>
      </c>
      <c r="F312" s="11" t="b">
        <f t="shared" si="13"/>
        <v>1</v>
      </c>
      <c r="G312" s="23" t="str">
        <f t="shared" si="14"/>
        <v>C</v>
      </c>
      <c r="H312" s="11">
        <f>VLOOKUP(B312,NI!C:P,11,FALSE)</f>
        <v>98000</v>
      </c>
      <c r="I312" s="11">
        <f>VLOOKUP(B312,EBITDA!B:O,11,FALSE)</f>
        <v>455200</v>
      </c>
      <c r="J312" s="11">
        <f>VLOOKUP(B312,EQIT!B:O,11,FALSE)</f>
        <v>1146500</v>
      </c>
      <c r="K312" s="11">
        <f>VLOOKUP(B312,DEBT!B:O,11,FALSE)</f>
        <v>969300</v>
      </c>
      <c r="L312" s="11">
        <f>VLOOKUP(B312,REV!B:O,11,FALSE)</f>
        <v>3782300</v>
      </c>
      <c r="M312" s="11">
        <f>VLOOKUP(B312,RoA!B:O,11,FALSE)</f>
        <v>4.0599999999999996</v>
      </c>
      <c r="N312" s="11">
        <f>VLOOKUP(B312,RoE!B:O,11,FALSE)</f>
        <v>7.72</v>
      </c>
      <c r="O312" s="11">
        <f>VLOOKUP(B312,ASSET!B:P,11,FALSE)</f>
        <v>3104100</v>
      </c>
      <c r="P312" s="11">
        <f>VLOOKUP(B312,MCAP!B:P,11,FALSE)</f>
        <v>5871658</v>
      </c>
      <c r="Q312" s="11">
        <f>VLOOKUP(B312,MB!B:O,11,FALSE)</f>
        <v>4.21</v>
      </c>
    </row>
    <row r="313" spans="1:17" x14ac:dyDescent="0.3">
      <c r="A313" s="20" t="s">
        <v>200</v>
      </c>
      <c r="B313" s="20">
        <v>912219</v>
      </c>
      <c r="C313" s="21">
        <f>VLOOKUP(B313,'[2]ESGC PORTFOLIO'!B:M,$C$2,FALSE)</f>
        <v>27.3498290273556</v>
      </c>
      <c r="D313" s="21" t="str">
        <f t="shared" si="12"/>
        <v>C</v>
      </c>
      <c r="E313" s="21">
        <f>VLOOKUP(B313,ESG!A:M,$E$2,FALSE)</f>
        <v>27.3498290273556</v>
      </c>
      <c r="F313" s="11" t="b">
        <f t="shared" si="13"/>
        <v>1</v>
      </c>
      <c r="G313" s="23" t="str">
        <f t="shared" si="14"/>
        <v>C</v>
      </c>
      <c r="H313" s="11">
        <f>VLOOKUP(B313,NI!C:P,11,FALSE)</f>
        <v>631123</v>
      </c>
      <c r="I313" s="11">
        <f>VLOOKUP(B313,EBITDA!B:O,11,FALSE)</f>
        <v>1136489</v>
      </c>
      <c r="J313" s="11">
        <f>VLOOKUP(B313,EQIT!B:O,11,FALSE)</f>
        <v>4827020</v>
      </c>
      <c r="K313" s="11">
        <f>VLOOKUP(B313,DEBT!B:O,11,FALSE)</f>
        <v>6141400</v>
      </c>
      <c r="L313" s="11">
        <f>VLOOKUP(B313,REV!B:O,11,FALSE)</f>
        <v>7779812</v>
      </c>
      <c r="M313" s="11">
        <f>VLOOKUP(B313,RoA!B:O,11,FALSE)</f>
        <v>6.29</v>
      </c>
      <c r="N313" s="11">
        <f>VLOOKUP(B313,RoE!B:O,11,FALSE)</f>
        <v>14.03</v>
      </c>
      <c r="O313" s="11">
        <f>VLOOKUP(B313,ASSET!B:P,11,FALSE)</f>
        <v>12958267</v>
      </c>
      <c r="P313" s="11">
        <f>VLOOKUP(B313,MCAP!B:P,11,FALSE)</f>
        <v>9187813</v>
      </c>
      <c r="Q313" s="11">
        <f>VLOOKUP(B313,MB!B:O,11,FALSE)</f>
        <v>1.74</v>
      </c>
    </row>
    <row r="314" spans="1:17" x14ac:dyDescent="0.3">
      <c r="A314" s="20" t="s">
        <v>204</v>
      </c>
      <c r="B314" s="20">
        <v>922418</v>
      </c>
      <c r="C314" s="21">
        <f>VLOOKUP(B314,'[2]ESGC PORTFOLIO'!B:M,$C$2,FALSE)</f>
        <v>27.490601375574698</v>
      </c>
      <c r="D314" s="21" t="str">
        <f t="shared" si="12"/>
        <v>C</v>
      </c>
      <c r="E314" s="21">
        <f>VLOOKUP(B314,ESG!A:M,$E$2,FALSE)</f>
        <v>34.788895058841803</v>
      </c>
      <c r="F314" s="11" t="b">
        <f t="shared" si="13"/>
        <v>0</v>
      </c>
      <c r="G314" s="23" t="str">
        <f t="shared" si="14"/>
        <v>C</v>
      </c>
      <c r="H314" s="11">
        <f>VLOOKUP(B314,NI!C:P,11,FALSE)</f>
        <v>591000</v>
      </c>
      <c r="I314" s="11">
        <f>VLOOKUP(B314,EBITDA!B:O,11,FALSE)</f>
        <v>3207000</v>
      </c>
      <c r="J314" s="11">
        <f>VLOOKUP(B314,EQIT!B:O,11,FALSE)</f>
        <v>18402000</v>
      </c>
      <c r="K314" s="11">
        <f>VLOOKUP(B314,DEBT!B:O,11,FALSE)</f>
        <v>10668000</v>
      </c>
      <c r="L314" s="11">
        <f>VLOOKUP(B314,REV!B:O,11,FALSE)</f>
        <v>14402000</v>
      </c>
      <c r="M314" s="11">
        <f>VLOOKUP(B314,RoA!B:O,11,FALSE)</f>
        <v>1.1599999999999999</v>
      </c>
      <c r="N314" s="11">
        <f>VLOOKUP(B314,RoE!B:O,11,FALSE)</f>
        <v>3.18</v>
      </c>
      <c r="O314" s="11">
        <f>VLOOKUP(B314,ASSET!B:P,11,FALSE)</f>
        <v>78367000</v>
      </c>
      <c r="P314" s="11">
        <f>VLOOKUP(B314,MCAP!B:P,11,FALSE)</f>
        <v>15670709</v>
      </c>
      <c r="Q314" s="11">
        <f>VLOOKUP(B314,MB!B:O,11,FALSE)</f>
        <v>0.89</v>
      </c>
    </row>
    <row r="315" spans="1:17" x14ac:dyDescent="0.3">
      <c r="A315" s="20" t="s">
        <v>206</v>
      </c>
      <c r="B315" s="20">
        <v>951503</v>
      </c>
      <c r="C315" s="21">
        <f>VLOOKUP(B315,'[2]ESGC PORTFOLIO'!B:M,$C$2,FALSE)</f>
        <v>29.7141969434423</v>
      </c>
      <c r="D315" s="21" t="str">
        <f t="shared" si="12"/>
        <v>C</v>
      </c>
      <c r="E315" s="21">
        <f>VLOOKUP(B315,ESG!A:M,$E$2,FALSE)</f>
        <v>39.646462422710101</v>
      </c>
      <c r="F315" s="11" t="b">
        <f t="shared" si="13"/>
        <v>0</v>
      </c>
      <c r="G315" s="23" t="str">
        <f t="shared" si="14"/>
        <v>C</v>
      </c>
      <c r="H315" s="11">
        <f>VLOOKUP(B315,NI!C:P,11,FALSE)</f>
        <v>978531</v>
      </c>
      <c r="I315" s="11">
        <f>VLOOKUP(B315,EBITDA!B:O,11,FALSE)</f>
        <v>1972761</v>
      </c>
      <c r="J315" s="11">
        <f>VLOOKUP(B315,EQIT!B:O,11,FALSE)</f>
        <v>11104396</v>
      </c>
      <c r="K315" s="11">
        <f>VLOOKUP(B315,DEBT!B:O,11,FALSE)</f>
        <v>9199635</v>
      </c>
      <c r="L315" s="11">
        <f>VLOOKUP(B315,REV!B:O,11,FALSE)</f>
        <v>4752822</v>
      </c>
      <c r="M315" s="11">
        <f>VLOOKUP(B315,RoA!B:O,11,FALSE)</f>
        <v>1.32</v>
      </c>
      <c r="N315" s="11">
        <f>VLOOKUP(B315,RoE!B:O,11,FALSE)</f>
        <v>9.09</v>
      </c>
      <c r="O315" s="11">
        <f>VLOOKUP(B315,ASSET!B:P,11,FALSE)</f>
        <v>96685535</v>
      </c>
      <c r="P315" s="11">
        <f>VLOOKUP(B315,MCAP!B:P,11,FALSE)</f>
        <v>16621150</v>
      </c>
      <c r="Q315" s="11">
        <f>VLOOKUP(B315,MB!B:O,11,FALSE)</f>
        <v>1.52</v>
      </c>
    </row>
    <row r="316" spans="1:17" x14ac:dyDescent="0.3">
      <c r="A316" s="20" t="s">
        <v>211</v>
      </c>
      <c r="B316" s="20">
        <v>130062</v>
      </c>
      <c r="C316" s="21">
        <f>VLOOKUP(B316,'[2]ESGC PORTFOLIO'!B:M,$C$2,FALSE)</f>
        <v>43.188830995004601</v>
      </c>
      <c r="D316" s="21" t="str">
        <f t="shared" si="12"/>
        <v>C</v>
      </c>
      <c r="E316" s="21">
        <f>VLOOKUP(B316,ESG!A:M,$E$2,FALSE)</f>
        <v>43.188830995004601</v>
      </c>
      <c r="F316" s="11" t="b">
        <f t="shared" si="13"/>
        <v>1</v>
      </c>
      <c r="G316" s="23" t="str">
        <f t="shared" si="14"/>
        <v>C</v>
      </c>
      <c r="H316" s="11">
        <f>VLOOKUP(B316,NI!C:P,11,FALSE)</f>
        <v>154954</v>
      </c>
      <c r="I316" s="11">
        <f>VLOOKUP(B316,EBITDA!B:O,11,FALSE)</f>
        <v>538000</v>
      </c>
      <c r="J316" s="11">
        <f>VLOOKUP(B316,EQIT!B:O,11,FALSE)</f>
        <v>4351166</v>
      </c>
      <c r="K316" s="11">
        <f>VLOOKUP(B316,DEBT!B:O,11,FALSE)</f>
        <v>1585578</v>
      </c>
      <c r="L316" s="11">
        <f>VLOOKUP(B316,REV!B:O,11,FALSE)</f>
        <v>2957951</v>
      </c>
      <c r="M316" s="11">
        <f>VLOOKUP(B316,RoA!B:O,11,FALSE)</f>
        <v>3.69</v>
      </c>
      <c r="N316" s="11">
        <f>VLOOKUP(B316,RoE!B:O,11,FALSE)</f>
        <v>5.26</v>
      </c>
      <c r="O316" s="11">
        <f>VLOOKUP(B316,ASSET!B:P,11,FALSE)</f>
        <v>7464392</v>
      </c>
      <c r="P316" s="11">
        <f>VLOOKUP(B316,MCAP!B:P,11,FALSE)</f>
        <v>7423764</v>
      </c>
      <c r="Q316" s="11">
        <f>VLOOKUP(B316,MB!B:O,11,FALSE)</f>
        <v>1.98</v>
      </c>
    </row>
    <row r="317" spans="1:17" x14ac:dyDescent="0.3">
      <c r="A317" s="20" t="s">
        <v>213</v>
      </c>
      <c r="B317" s="20">
        <v>771830</v>
      </c>
      <c r="C317" s="21">
        <f>VLOOKUP(B317,'[2]ESGC PORTFOLIO'!B:M,$C$2,FALSE)</f>
        <v>35.298392257238802</v>
      </c>
      <c r="D317" s="21" t="str">
        <f t="shared" si="12"/>
        <v>C</v>
      </c>
      <c r="E317" s="21">
        <f>VLOOKUP(B317,ESG!A:M,$E$2,FALSE)</f>
        <v>35.298392257238802</v>
      </c>
      <c r="F317" s="11" t="b">
        <f t="shared" si="13"/>
        <v>1</v>
      </c>
      <c r="G317" s="23" t="str">
        <f t="shared" si="14"/>
        <v>C</v>
      </c>
      <c r="H317" s="11">
        <f>VLOOKUP(B317,NI!C:P,11,FALSE)</f>
        <v>354810</v>
      </c>
      <c r="I317" s="11">
        <f>VLOOKUP(B317,EBITDA!B:O,11,FALSE)</f>
        <v>678519</v>
      </c>
      <c r="J317" s="11">
        <f>VLOOKUP(B317,EQIT!B:O,11,FALSE)</f>
        <v>2429911</v>
      </c>
      <c r="K317" s="11">
        <f>VLOOKUP(B317,DEBT!B:O,11,FALSE)</f>
        <v>1001026</v>
      </c>
      <c r="L317" s="11">
        <f>VLOOKUP(B317,REV!B:O,11,FALSE)</f>
        <v>2453663</v>
      </c>
      <c r="M317" s="11">
        <f>VLOOKUP(B317,RoA!B:O,11,FALSE)</f>
        <v>8.89</v>
      </c>
      <c r="N317" s="11">
        <f>VLOOKUP(B317,RoE!B:O,11,FALSE)</f>
        <v>14.37</v>
      </c>
      <c r="O317" s="11">
        <f>VLOOKUP(B317,ASSET!B:P,11,FALSE)</f>
        <v>4405618</v>
      </c>
      <c r="P317" s="11">
        <f>VLOOKUP(B317,MCAP!B:P,11,FALSE)</f>
        <v>9065135</v>
      </c>
      <c r="Q317" s="11">
        <f>VLOOKUP(B317,MB!B:O,11,FALSE)</f>
        <v>3.84</v>
      </c>
    </row>
    <row r="318" spans="1:17" x14ac:dyDescent="0.3">
      <c r="A318" s="20" t="s">
        <v>231</v>
      </c>
      <c r="B318" s="20">
        <v>906931</v>
      </c>
      <c r="C318" s="21">
        <f>VLOOKUP(B318,'[2]ESGC PORTFOLIO'!B:M,$C$2,FALSE)</f>
        <v>26.404653704555901</v>
      </c>
      <c r="D318" s="21" t="str">
        <f t="shared" si="12"/>
        <v>C</v>
      </c>
      <c r="E318" s="21">
        <f>VLOOKUP(B318,ESG!A:M,$E$2,FALSE)</f>
        <v>37.5654049700874</v>
      </c>
      <c r="F318" s="11" t="b">
        <f t="shared" si="13"/>
        <v>0</v>
      </c>
      <c r="G318" s="23" t="str">
        <f t="shared" si="14"/>
        <v>C</v>
      </c>
      <c r="H318" s="11">
        <f>VLOOKUP(B318,NI!C:P,11,FALSE)</f>
        <v>929400</v>
      </c>
      <c r="I318" s="11">
        <f>VLOOKUP(B318,EBITDA!B:O,11,FALSE)</f>
        <v>1840200</v>
      </c>
      <c r="J318" s="11">
        <f>VLOOKUP(B318,EQIT!B:O,11,FALSE)</f>
        <v>3255900</v>
      </c>
      <c r="K318" s="11">
        <f>VLOOKUP(B318,DEBT!B:O,11,FALSE)</f>
        <v>6684400</v>
      </c>
      <c r="L318" s="11">
        <f>VLOOKUP(B318,REV!B:O,11,FALSE)</f>
        <v>7719600</v>
      </c>
      <c r="M318" s="11">
        <f>VLOOKUP(B318,RoA!B:O,11,FALSE)</f>
        <v>7.36</v>
      </c>
      <c r="N318" s="11">
        <f>VLOOKUP(B318,RoE!B:O,11,FALSE)</f>
        <v>29.99</v>
      </c>
      <c r="O318" s="11">
        <f>VLOOKUP(B318,ASSET!B:P,11,FALSE)</f>
        <v>15803200</v>
      </c>
      <c r="P318" s="11">
        <f>VLOOKUP(B318,MCAP!B:P,11,FALSE)</f>
        <v>21151338</v>
      </c>
      <c r="Q318" s="11">
        <f>VLOOKUP(B318,MB!B:O,11,FALSE)</f>
        <v>5.44</v>
      </c>
    </row>
    <row r="319" spans="1:17" x14ac:dyDescent="0.3">
      <c r="A319" s="20" t="s">
        <v>233</v>
      </c>
      <c r="B319" s="20">
        <v>867422</v>
      </c>
      <c r="C319" s="21">
        <f>VLOOKUP(B319,'[2]ESGC PORTFOLIO'!B:M,$C$2,FALSE)</f>
        <v>34.542394655704001</v>
      </c>
      <c r="D319" s="21" t="str">
        <f t="shared" si="12"/>
        <v>C</v>
      </c>
      <c r="E319" s="21">
        <f>VLOOKUP(B319,ESG!A:M,$E$2,FALSE)</f>
        <v>34.542394655704001</v>
      </c>
      <c r="F319" s="11" t="b">
        <f t="shared" si="13"/>
        <v>1</v>
      </c>
      <c r="G319" s="23" t="str">
        <f t="shared" si="14"/>
        <v>C</v>
      </c>
      <c r="H319" s="11">
        <f>VLOOKUP(B319,NI!C:P,11,FALSE)</f>
        <v>637500</v>
      </c>
      <c r="I319" s="11">
        <f>VLOOKUP(B319,EBITDA!B:O,11,FALSE)</f>
        <v>1110900</v>
      </c>
      <c r="J319" s="11">
        <f>VLOOKUP(B319,EQIT!B:O,11,FALSE)</f>
        <v>3786500</v>
      </c>
      <c r="K319" s="11">
        <f>VLOOKUP(B319,DEBT!B:O,11,FALSE)</f>
        <v>995500</v>
      </c>
      <c r="L319" s="11">
        <f>VLOOKUP(B319,REV!B:O,11,FALSE)</f>
        <v>6325100</v>
      </c>
      <c r="M319" s="11">
        <f>VLOOKUP(B319,RoA!B:O,11,FALSE)</f>
        <v>6.6</v>
      </c>
      <c r="N319" s="11">
        <f>VLOOKUP(B319,RoE!B:O,11,FALSE)</f>
        <v>14.99</v>
      </c>
      <c r="O319" s="11">
        <f>VLOOKUP(B319,ASSET!B:P,11,FALSE)</f>
        <v>8974200</v>
      </c>
      <c r="P319" s="11">
        <f>VLOOKUP(B319,MCAP!B:P,11,FALSE)</f>
        <v>13450525</v>
      </c>
      <c r="Q319" s="11">
        <f>VLOOKUP(B319,MB!B:O,11,FALSE)</f>
        <v>4.0199999999999996</v>
      </c>
    </row>
    <row r="320" spans="1:17" x14ac:dyDescent="0.3">
      <c r="A320" s="20" t="s">
        <v>249</v>
      </c>
      <c r="B320" s="20">
        <v>921757</v>
      </c>
      <c r="C320" s="21">
        <f>VLOOKUP(B320,'[2]ESGC PORTFOLIO'!B:M,$C$2,FALSE)</f>
        <v>45.533587053489903</v>
      </c>
      <c r="D320" s="21" t="str">
        <f t="shared" si="12"/>
        <v>C</v>
      </c>
      <c r="E320" s="21">
        <f>VLOOKUP(B320,ESG!A:M,$E$2,FALSE)</f>
        <v>45.533587053489903</v>
      </c>
      <c r="F320" s="11" t="b">
        <f t="shared" si="13"/>
        <v>1</v>
      </c>
      <c r="G320" s="23" t="str">
        <f t="shared" si="14"/>
        <v>C</v>
      </c>
      <c r="H320" s="11">
        <f>VLOOKUP(B320,NI!C:P,11,FALSE)</f>
        <v>1358800</v>
      </c>
      <c r="I320" s="11">
        <f>VLOOKUP(B320,EBITDA!B:O,11,FALSE)</f>
        <v>3064800</v>
      </c>
      <c r="J320" s="11">
        <f>VLOOKUP(B320,EQIT!B:O,11,FALSE)</f>
        <v>6753200</v>
      </c>
      <c r="K320" s="11">
        <f>VLOOKUP(B320,DEBT!B:O,11,FALSE)</f>
        <v>8230600</v>
      </c>
      <c r="L320" s="11">
        <f>VLOOKUP(B320,REV!B:O,11,FALSE)</f>
        <v>18997000</v>
      </c>
      <c r="M320" s="11">
        <f>VLOOKUP(B320,RoA!B:O,11,FALSE)</f>
        <v>6.98</v>
      </c>
      <c r="N320" s="11">
        <f>VLOOKUP(B320,RoE!B:O,11,FALSE)</f>
        <v>20.3</v>
      </c>
      <c r="O320" s="11">
        <f>VLOOKUP(B320,ASSET!B:P,11,FALSE)</f>
        <v>20618800</v>
      </c>
      <c r="P320" s="11">
        <f>VLOOKUP(B320,MCAP!B:P,11,FALSE)</f>
        <v>24109545</v>
      </c>
      <c r="Q320" s="11">
        <f>VLOOKUP(B320,MB!B:O,11,FALSE)</f>
        <v>3.14</v>
      </c>
    </row>
    <row r="321" spans="1:17" x14ac:dyDescent="0.3">
      <c r="A321" s="20" t="s">
        <v>250</v>
      </c>
      <c r="B321" s="20">
        <v>905150</v>
      </c>
      <c r="C321" s="21">
        <f>VLOOKUP(B321,'[2]ESGC PORTFOLIO'!B:M,$C$2,FALSE)</f>
        <v>49.725100557697402</v>
      </c>
      <c r="D321" s="21" t="str">
        <f t="shared" si="12"/>
        <v>C</v>
      </c>
      <c r="E321" s="21">
        <f>VLOOKUP(B321,ESG!A:M,$E$2,FALSE)</f>
        <v>49.725100557697402</v>
      </c>
      <c r="F321" s="11" t="b">
        <f t="shared" si="13"/>
        <v>1</v>
      </c>
      <c r="G321" s="23" t="str">
        <f t="shared" si="14"/>
        <v>C</v>
      </c>
      <c r="H321" s="11">
        <f>VLOOKUP(B321,NI!C:P,11,FALSE)</f>
        <v>1041048</v>
      </c>
      <c r="I321" s="11">
        <f>VLOOKUP(B321,EBITDA!B:O,11,FALSE)</f>
        <v>1975988</v>
      </c>
      <c r="J321" s="11">
        <f>VLOOKUP(B321,EQIT!B:O,11,FALSE)</f>
        <v>6659428</v>
      </c>
      <c r="K321" s="11">
        <f>VLOOKUP(B321,DEBT!B:O,11,FALSE)</f>
        <v>2324764</v>
      </c>
      <c r="L321" s="11">
        <f>VLOOKUP(B321,REV!B:O,11,FALSE)</f>
        <v>13215971</v>
      </c>
      <c r="M321" s="11">
        <f>VLOOKUP(B321,RoA!B:O,11,FALSE)</f>
        <v>8.59</v>
      </c>
      <c r="N321" s="11">
        <f>VLOOKUP(B321,RoE!B:O,11,FALSE)</f>
        <v>16.79</v>
      </c>
      <c r="O321" s="11">
        <f>VLOOKUP(B321,ASSET!B:P,11,FALSE)</f>
        <v>13274362</v>
      </c>
      <c r="P321" s="11">
        <f>VLOOKUP(B321,MCAP!B:P,11,FALSE)</f>
        <v>19201018</v>
      </c>
      <c r="Q321" s="11">
        <f>VLOOKUP(B321,MB!B:O,11,FALSE)</f>
        <v>3.4</v>
      </c>
    </row>
    <row r="322" spans="1:17" x14ac:dyDescent="0.3">
      <c r="A322" s="20" t="s">
        <v>251</v>
      </c>
      <c r="B322" s="20">
        <v>945297</v>
      </c>
      <c r="C322" s="21">
        <f>VLOOKUP(B322,'[2]ESGC PORTFOLIO'!B:M,$C$2,FALSE)</f>
        <v>37.942515197568298</v>
      </c>
      <c r="D322" s="21" t="str">
        <f t="shared" si="12"/>
        <v>C</v>
      </c>
      <c r="E322" s="21">
        <f>VLOOKUP(B322,ESG!A:M,$E$2,FALSE)</f>
        <v>37.942515197568298</v>
      </c>
      <c r="F322" s="11" t="b">
        <f t="shared" si="13"/>
        <v>1</v>
      </c>
      <c r="G322" s="23" t="str">
        <f t="shared" si="14"/>
        <v>C</v>
      </c>
      <c r="H322" s="11">
        <f>VLOOKUP(B322,NI!C:P,11,FALSE)</f>
        <v>627500</v>
      </c>
      <c r="I322" s="11">
        <f>VLOOKUP(B322,EBITDA!B:O,11,FALSE)</f>
        <v>1094600</v>
      </c>
      <c r="J322" s="11">
        <f>VLOOKUP(B322,EQIT!B:O,11,FALSE)</f>
        <v>1777000</v>
      </c>
      <c r="K322" s="11">
        <f>VLOOKUP(B322,DEBT!B:O,11,FALSE)</f>
        <v>0</v>
      </c>
      <c r="L322" s="11">
        <f>VLOOKUP(B322,REV!B:O,11,FALSE)</f>
        <v>2518900</v>
      </c>
      <c r="M322" s="11">
        <f>VLOOKUP(B322,RoA!B:O,11,FALSE)</f>
        <v>10.08</v>
      </c>
      <c r="N322" s="11">
        <f>VLOOKUP(B322,RoE!B:O,11,FALSE)</f>
        <v>35.35</v>
      </c>
      <c r="O322" s="11">
        <f>VLOOKUP(B322,ASSET!B:P,11,FALSE)</f>
        <v>6333000</v>
      </c>
      <c r="P322" s="11">
        <f>VLOOKUP(B322,MCAP!B:P,11,FALSE)</f>
        <v>16759710</v>
      </c>
      <c r="Q322" s="11">
        <f>VLOOKUP(B322,MB!B:O,11,FALSE)</f>
        <v>8.73</v>
      </c>
    </row>
    <row r="323" spans="1:17" x14ac:dyDescent="0.3">
      <c r="A323" s="20" t="s">
        <v>253</v>
      </c>
      <c r="B323" s="20">
        <v>517465</v>
      </c>
      <c r="C323" s="21">
        <f>VLOOKUP(B323,'[2]ESGC PORTFOLIO'!B:M,$C$2,FALSE)</f>
        <v>32.901753164976398</v>
      </c>
      <c r="D323" s="21" t="str">
        <f t="shared" si="12"/>
        <v>C</v>
      </c>
      <c r="E323" s="21">
        <f>VLOOKUP(B323,ESG!A:M,$E$2,FALSE)</f>
        <v>32.901753164976398</v>
      </c>
      <c r="F323" s="11" t="b">
        <f t="shared" si="13"/>
        <v>1</v>
      </c>
      <c r="G323" s="23" t="str">
        <f t="shared" si="14"/>
        <v>C</v>
      </c>
      <c r="H323" s="11">
        <f>VLOOKUP(B323,NI!C:P,11,FALSE)</f>
        <v>250500</v>
      </c>
      <c r="I323" s="11">
        <f>VLOOKUP(B323,EBITDA!B:O,11,FALSE)</f>
        <v>458000</v>
      </c>
      <c r="J323" s="11">
        <f>VLOOKUP(B323,EQIT!B:O,11,FALSE)</f>
        <v>4633100</v>
      </c>
      <c r="K323" s="11">
        <f>VLOOKUP(B323,DEBT!B:O,11,FALSE)</f>
        <v>4725200</v>
      </c>
      <c r="L323" s="11">
        <f>VLOOKUP(B323,REV!B:O,11,FALSE)</f>
        <v>1381400</v>
      </c>
      <c r="M323" s="11" t="str">
        <f>VLOOKUP(B323,RoA!B:O,11,FALSE)</f>
        <v>NA</v>
      </c>
      <c r="N323" s="11">
        <f>VLOOKUP(B323,RoE!B:O,11,FALSE)</f>
        <v>5.44</v>
      </c>
      <c r="O323" s="11">
        <f>VLOOKUP(B323,ASSET!B:P,11,FALSE)</f>
        <v>35990100</v>
      </c>
      <c r="P323" s="11">
        <f>VLOOKUP(B323,MCAP!B:P,11,FALSE)</f>
        <v>4672404</v>
      </c>
      <c r="Q323" s="11">
        <f>VLOOKUP(B323,MB!B:O,11,FALSE)</f>
        <v>1</v>
      </c>
    </row>
    <row r="324" spans="1:17" x14ac:dyDescent="0.3">
      <c r="A324" s="20" t="s">
        <v>258</v>
      </c>
      <c r="B324" s="20">
        <v>895705</v>
      </c>
      <c r="C324" s="21">
        <f>VLOOKUP(B324,'[2]ESGC PORTFOLIO'!B:M,$C$2,FALSE)</f>
        <v>36.5099885976081</v>
      </c>
      <c r="D324" s="21" t="str">
        <f t="shared" ref="D324:D350" si="15">IF(C324&gt;75,"A",IF(C324&gt;50,"B",IF(C324&gt;25,"C","D")))</f>
        <v>C</v>
      </c>
      <c r="E324" s="21">
        <f>VLOOKUP(B324,ESG!A:M,$E$2,FALSE)</f>
        <v>36.5099885976081</v>
      </c>
      <c r="F324" s="11" t="b">
        <f t="shared" ref="F324:F350" si="16">C324=E324</f>
        <v>1</v>
      </c>
      <c r="G324" s="23" t="str">
        <f t="shared" ref="G324:G350" si="17">IF(E324&gt;75,"A",IF(E324&gt;50,"B",IF(E324&gt;25,"C","D")))</f>
        <v>C</v>
      </c>
      <c r="H324" s="11">
        <f>VLOOKUP(B324,NI!C:P,11,FALSE)</f>
        <v>920000</v>
      </c>
      <c r="I324" s="11">
        <f>VLOOKUP(B324,EBITDA!B:O,11,FALSE)</f>
        <v>2819000</v>
      </c>
      <c r="J324" s="11">
        <f>VLOOKUP(B324,EQIT!B:O,11,FALSE)</f>
        <v>8581000</v>
      </c>
      <c r="K324" s="11">
        <f>VLOOKUP(B324,DEBT!B:O,11,FALSE)</f>
        <v>2665000</v>
      </c>
      <c r="L324" s="11">
        <f>VLOOKUP(B324,REV!B:O,11,FALSE)</f>
        <v>4325000</v>
      </c>
      <c r="M324" s="11">
        <f>VLOOKUP(B324,RoA!B:O,11,FALSE)</f>
        <v>7.66</v>
      </c>
      <c r="N324" s="11">
        <f>VLOOKUP(B324,RoE!B:O,11,FALSE)</f>
        <v>12.12</v>
      </c>
      <c r="O324" s="11">
        <f>VLOOKUP(B324,ASSET!B:P,11,FALSE)</f>
        <v>14926000</v>
      </c>
      <c r="P324" s="11">
        <f>VLOOKUP(B324,MCAP!B:P,11,FALSE)</f>
        <v>22178650</v>
      </c>
      <c r="Q324" s="11">
        <f>VLOOKUP(B324,MB!B:O,11,FALSE)</f>
        <v>3.35</v>
      </c>
    </row>
    <row r="325" spans="1:17" x14ac:dyDescent="0.3">
      <c r="A325" s="20" t="s">
        <v>268</v>
      </c>
      <c r="B325" s="20">
        <v>905792</v>
      </c>
      <c r="C325" s="21">
        <f>VLOOKUP(B325,'[2]ESGC PORTFOLIO'!B:M,$C$2,FALSE)</f>
        <v>34.319823021864799</v>
      </c>
      <c r="D325" s="21" t="str">
        <f t="shared" si="15"/>
        <v>C</v>
      </c>
      <c r="E325" s="21">
        <f>VLOOKUP(B325,ESG!A:M,$E$2,FALSE)</f>
        <v>34.319823021864799</v>
      </c>
      <c r="F325" s="11" t="b">
        <f t="shared" si="16"/>
        <v>1</v>
      </c>
      <c r="G325" s="23" t="str">
        <f t="shared" si="17"/>
        <v>C</v>
      </c>
      <c r="H325" s="11">
        <f>VLOOKUP(B325,NI!C:P,11,FALSE)</f>
        <v>908176</v>
      </c>
      <c r="I325" s="11">
        <f>VLOOKUP(B325,EBITDA!B:O,11,FALSE)</f>
        <v>1505583</v>
      </c>
      <c r="J325" s="11">
        <f>VLOOKUP(B325,EQIT!B:O,11,FALSE)</f>
        <v>5155796</v>
      </c>
      <c r="K325" s="11">
        <f>VLOOKUP(B325,DEBT!B:O,11,FALSE)</f>
        <v>64364</v>
      </c>
      <c r="L325" s="11">
        <f>VLOOKUP(B325,REV!B:O,11,FALSE)</f>
        <v>2197883</v>
      </c>
      <c r="M325" s="11">
        <f>VLOOKUP(B325,RoA!B:O,11,FALSE)</f>
        <v>11.63</v>
      </c>
      <c r="N325" s="11">
        <f>VLOOKUP(B325,RoE!B:O,11,FALSE)</f>
        <v>17.489999999999998</v>
      </c>
      <c r="O325" s="11">
        <f>VLOOKUP(B325,ASSET!B:P,11,FALSE)</f>
        <v>9818676</v>
      </c>
      <c r="P325" s="11">
        <f>VLOOKUP(B325,MCAP!B:P,11,FALSE)</f>
        <v>31876561</v>
      </c>
      <c r="Q325" s="11">
        <f>VLOOKUP(B325,MB!B:O,11,FALSE)</f>
        <v>5.52</v>
      </c>
    </row>
    <row r="326" spans="1:17" x14ac:dyDescent="0.3">
      <c r="A326" s="20" t="s">
        <v>271</v>
      </c>
      <c r="B326" s="20">
        <v>877181</v>
      </c>
      <c r="C326" s="21">
        <f>VLOOKUP(B326,'[2]ESGC PORTFOLIO'!B:M,$C$2,FALSE)</f>
        <v>37.450918707542598</v>
      </c>
      <c r="D326" s="21" t="str">
        <f t="shared" si="15"/>
        <v>C</v>
      </c>
      <c r="E326" s="21">
        <f>VLOOKUP(B326,ESG!A:M,$E$2,FALSE)</f>
        <v>49.2920813175243</v>
      </c>
      <c r="F326" s="11" t="b">
        <f t="shared" si="16"/>
        <v>0</v>
      </c>
      <c r="G326" s="23" t="str">
        <f t="shared" si="17"/>
        <v>C</v>
      </c>
      <c r="H326" s="11">
        <f>VLOOKUP(B326,NI!C:P,11,FALSE)</f>
        <v>554000</v>
      </c>
      <c r="I326" s="11">
        <f>VLOOKUP(B326,EBITDA!B:O,11,FALSE)</f>
        <v>1304000</v>
      </c>
      <c r="J326" s="11">
        <f>VLOOKUP(B326,EQIT!B:O,11,FALSE)</f>
        <v>4301000</v>
      </c>
      <c r="K326" s="11">
        <f>VLOOKUP(B326,DEBT!B:O,11,FALSE)</f>
        <v>3774000</v>
      </c>
      <c r="L326" s="11">
        <f>VLOOKUP(B326,REV!B:O,11,FALSE)</f>
        <v>7435000</v>
      </c>
      <c r="M326" s="11">
        <f>VLOOKUP(B326,RoA!B:O,11,FALSE)</f>
        <v>7.04</v>
      </c>
      <c r="N326" s="11">
        <f>VLOOKUP(B326,RoE!B:O,11,FALSE)</f>
        <v>13.43</v>
      </c>
      <c r="O326" s="11">
        <f>VLOOKUP(B326,ASSET!B:P,11,FALSE)</f>
        <v>9877000</v>
      </c>
      <c r="P326" s="11">
        <f>VLOOKUP(B326,MCAP!B:P,11,FALSE)</f>
        <v>9656640</v>
      </c>
      <c r="Q326" s="11">
        <f>VLOOKUP(B326,MB!B:O,11,FALSE)</f>
        <v>2.13</v>
      </c>
    </row>
    <row r="327" spans="1:17" x14ac:dyDescent="0.3">
      <c r="A327" s="20" t="s">
        <v>272</v>
      </c>
      <c r="B327" s="20">
        <v>894145</v>
      </c>
      <c r="C327" s="21">
        <f>VLOOKUP(B327,'[2]ESGC PORTFOLIO'!B:M,$C$2,FALSE)</f>
        <v>34.790384371833802</v>
      </c>
      <c r="D327" s="21" t="str">
        <f t="shared" si="15"/>
        <v>C</v>
      </c>
      <c r="E327" s="21">
        <f>VLOOKUP(B327,ESG!A:M,$E$2,FALSE)</f>
        <v>34.790384371833802</v>
      </c>
      <c r="F327" s="11" t="b">
        <f t="shared" si="16"/>
        <v>1</v>
      </c>
      <c r="G327" s="23" t="str">
        <f t="shared" si="17"/>
        <v>C</v>
      </c>
      <c r="H327" s="11">
        <f>VLOOKUP(B327,NI!C:P,11,FALSE)</f>
        <v>776000</v>
      </c>
      <c r="I327" s="11">
        <f>VLOOKUP(B327,EBITDA!B:O,11,FALSE)</f>
        <v>1383000</v>
      </c>
      <c r="J327" s="11">
        <f>VLOOKUP(B327,EQIT!B:O,11,FALSE)</f>
        <v>4034000</v>
      </c>
      <c r="K327" s="11">
        <f>VLOOKUP(B327,DEBT!B:O,11,FALSE)</f>
        <v>571000</v>
      </c>
      <c r="L327" s="11">
        <f>VLOOKUP(B327,REV!B:O,11,FALSE)</f>
        <v>7450000</v>
      </c>
      <c r="M327" s="11">
        <f>VLOOKUP(B327,RoA!B:O,11,FALSE)</f>
        <v>13.79</v>
      </c>
      <c r="N327" s="11">
        <f>VLOOKUP(B327,RoE!B:O,11,FALSE)</f>
        <v>19.850000000000001</v>
      </c>
      <c r="O327" s="11">
        <f>VLOOKUP(B327,ASSET!B:P,11,FALSE)</f>
        <v>6051000</v>
      </c>
      <c r="P327" s="11">
        <f>VLOOKUP(B327,MCAP!B:P,11,FALSE)</f>
        <v>16423692</v>
      </c>
      <c r="Q327" s="11">
        <f>VLOOKUP(B327,MB!B:O,11,FALSE)</f>
        <v>3.86</v>
      </c>
    </row>
    <row r="328" spans="1:17" x14ac:dyDescent="0.3">
      <c r="A328" s="20" t="s">
        <v>276</v>
      </c>
      <c r="B328" s="20">
        <v>683432</v>
      </c>
      <c r="C328" s="21">
        <f>VLOOKUP(B328,'[2]ESGC PORTFOLIO'!B:M,$C$2,FALSE)</f>
        <v>26.505984042553099</v>
      </c>
      <c r="D328" s="21" t="str">
        <f t="shared" si="15"/>
        <v>C</v>
      </c>
      <c r="E328" s="21">
        <f>VLOOKUP(B328,ESG!A:M,$E$2,FALSE)</f>
        <v>48.726253799392097</v>
      </c>
      <c r="F328" s="11" t="b">
        <f t="shared" si="16"/>
        <v>0</v>
      </c>
      <c r="G328" s="23" t="str">
        <f t="shared" si="17"/>
        <v>C</v>
      </c>
      <c r="H328" s="11">
        <f>VLOOKUP(B328,NI!C:P,11,FALSE)</f>
        <v>547600</v>
      </c>
      <c r="I328" s="11">
        <f>VLOOKUP(B328,EBITDA!B:O,11,FALSE)</f>
        <v>2174100</v>
      </c>
      <c r="J328" s="11">
        <f>VLOOKUP(B328,EQIT!B:O,11,FALSE)</f>
        <v>7745300</v>
      </c>
      <c r="K328" s="11">
        <f>VLOOKUP(B328,DEBT!B:O,11,FALSE)</f>
        <v>7061200</v>
      </c>
      <c r="L328" s="11">
        <f>VLOOKUP(B328,REV!B:O,11,FALSE)</f>
        <v>8788300</v>
      </c>
      <c r="M328" s="11">
        <f>VLOOKUP(B328,RoA!B:O,11,FALSE)</f>
        <v>3.72</v>
      </c>
      <c r="N328" s="11">
        <f>VLOOKUP(B328,RoE!B:O,11,FALSE)</f>
        <v>7</v>
      </c>
      <c r="O328" s="11">
        <f>VLOOKUP(B328,ASSET!B:P,11,FALSE)</f>
        <v>20094000</v>
      </c>
      <c r="P328" s="11">
        <f>VLOOKUP(B328,MCAP!B:P,11,FALSE)</f>
        <v>14196175</v>
      </c>
      <c r="Q328" s="11">
        <f>VLOOKUP(B328,MB!B:O,11,FALSE)</f>
        <v>1.8</v>
      </c>
    </row>
    <row r="329" spans="1:17" x14ac:dyDescent="0.3">
      <c r="A329" s="20" t="s">
        <v>277</v>
      </c>
      <c r="B329" s="20">
        <v>923649</v>
      </c>
      <c r="C329" s="21">
        <f>VLOOKUP(B329,'[2]ESGC PORTFOLIO'!B:M,$C$2,FALSE)</f>
        <v>42.753356129685898</v>
      </c>
      <c r="D329" s="21" t="str">
        <f t="shared" si="15"/>
        <v>C</v>
      </c>
      <c r="E329" s="21">
        <f>VLOOKUP(B329,ESG!A:M,$E$2,FALSE)</f>
        <v>42.753356129685898</v>
      </c>
      <c r="F329" s="11" t="b">
        <f t="shared" si="16"/>
        <v>1</v>
      </c>
      <c r="G329" s="23" t="str">
        <f t="shared" si="17"/>
        <v>C</v>
      </c>
      <c r="H329" s="11">
        <f>VLOOKUP(B329,NI!C:P,11,FALSE)</f>
        <v>305928</v>
      </c>
      <c r="I329" s="11" t="str">
        <f>VLOOKUP(B329,EBITDA!B:O,11,FALSE)</f>
        <v>NA</v>
      </c>
      <c r="J329" s="11">
        <f>VLOOKUP(B329,EQIT!B:O,11,FALSE)</f>
        <v>979858</v>
      </c>
      <c r="K329" s="11">
        <f>VLOOKUP(B329,DEBT!B:O,11,FALSE)</f>
        <v>1299</v>
      </c>
      <c r="L329" s="11">
        <f>VLOOKUP(B329,REV!B:O,11,FALSE)</f>
        <v>4695014</v>
      </c>
      <c r="M329" s="11">
        <f>VLOOKUP(B329,RoA!B:O,11,FALSE)</f>
        <v>19.5</v>
      </c>
      <c r="N329" s="11">
        <f>VLOOKUP(B329,RoE!B:O,11,FALSE)</f>
        <v>32.21</v>
      </c>
      <c r="O329" s="11">
        <f>VLOOKUP(B329,ASSET!B:P,11,FALSE)</f>
        <v>1647267</v>
      </c>
      <c r="P329" s="11">
        <f>VLOOKUP(B329,MCAP!B:P,11,FALSE)</f>
        <v>7889127</v>
      </c>
      <c r="Q329" s="11">
        <f>VLOOKUP(B329,MB!B:O,11,FALSE)</f>
        <v>7.1</v>
      </c>
    </row>
    <row r="330" spans="1:17" x14ac:dyDescent="0.3">
      <c r="A330" s="20" t="s">
        <v>279</v>
      </c>
      <c r="B330" s="20">
        <v>546965</v>
      </c>
      <c r="C330" s="21">
        <f>VLOOKUP(B330,'[2]ESGC PORTFOLIO'!B:M,$C$2,FALSE)</f>
        <v>27.640741402944101</v>
      </c>
      <c r="D330" s="21" t="str">
        <f t="shared" si="15"/>
        <v>C</v>
      </c>
      <c r="E330" s="21">
        <f>VLOOKUP(B330,ESG!A:M,$E$2,FALSE)</f>
        <v>27.640741402944101</v>
      </c>
      <c r="F330" s="11" t="b">
        <f t="shared" si="16"/>
        <v>1</v>
      </c>
      <c r="G330" s="23" t="str">
        <f t="shared" si="17"/>
        <v>C</v>
      </c>
      <c r="H330" s="11">
        <f>VLOOKUP(B330,NI!C:P,11,FALSE)</f>
        <v>646033</v>
      </c>
      <c r="I330" s="11">
        <f>VLOOKUP(B330,EBITDA!B:O,11,FALSE)</f>
        <v>1197377</v>
      </c>
      <c r="J330" s="11">
        <f>VLOOKUP(B330,EQIT!B:O,11,FALSE)</f>
        <v>4755360</v>
      </c>
      <c r="K330" s="11">
        <f>VLOOKUP(B330,DEBT!B:O,11,FALSE)</f>
        <v>2220243</v>
      </c>
      <c r="L330" s="11">
        <f>VLOOKUP(B330,REV!B:O,11,FALSE)</f>
        <v>3549494</v>
      </c>
      <c r="M330" s="11">
        <f>VLOOKUP(B330,RoA!B:O,11,FALSE)</f>
        <v>8.43</v>
      </c>
      <c r="N330" s="11">
        <f>VLOOKUP(B330,RoE!B:O,11,FALSE)</f>
        <v>14.41</v>
      </c>
      <c r="O330" s="11">
        <f>VLOOKUP(B330,ASSET!B:P,11,FALSE)</f>
        <v>8385438</v>
      </c>
      <c r="P330" s="11">
        <f>VLOOKUP(B330,MCAP!B:P,11,FALSE)</f>
        <v>15654700</v>
      </c>
      <c r="Q330" s="11">
        <f>VLOOKUP(B330,MB!B:O,11,FALSE)</f>
        <v>3.15</v>
      </c>
    </row>
    <row r="331" spans="1:17" x14ac:dyDescent="0.3">
      <c r="A331" s="20" t="s">
        <v>280</v>
      </c>
      <c r="B331" s="20">
        <v>702365</v>
      </c>
      <c r="C331" s="21">
        <f>VLOOKUP(B331,'[2]ESGC PORTFOLIO'!B:M,$C$2,FALSE)</f>
        <v>46.255613226177601</v>
      </c>
      <c r="D331" s="21" t="str">
        <f t="shared" si="15"/>
        <v>C</v>
      </c>
      <c r="E331" s="21">
        <f>VLOOKUP(B331,ESG!A:M,$E$2,FALSE)</f>
        <v>46.255613226177601</v>
      </c>
      <c r="F331" s="11" t="b">
        <f t="shared" si="16"/>
        <v>1</v>
      </c>
      <c r="G331" s="23" t="str">
        <f t="shared" si="17"/>
        <v>C</v>
      </c>
      <c r="H331" s="11">
        <f>VLOOKUP(B331,NI!C:P,11,FALSE)</f>
        <v>924724</v>
      </c>
      <c r="I331" s="11">
        <f>VLOOKUP(B331,EBITDA!B:O,11,FALSE)</f>
        <v>1721725</v>
      </c>
      <c r="J331" s="11">
        <f>VLOOKUP(B331,EQIT!B:O,11,FALSE)</f>
        <v>2279210</v>
      </c>
      <c r="K331" s="11">
        <f>VLOOKUP(B331,DEBT!B:O,11,FALSE)</f>
        <v>398375</v>
      </c>
      <c r="L331" s="11">
        <f>VLOOKUP(B331,REV!B:O,11,FALSE)</f>
        <v>11041677</v>
      </c>
      <c r="M331" s="11">
        <f>VLOOKUP(B331,RoA!B:O,11,FALSE)</f>
        <v>21.56</v>
      </c>
      <c r="N331" s="11">
        <f>VLOOKUP(B331,RoE!B:O,11,FALSE)</f>
        <v>43.15</v>
      </c>
      <c r="O331" s="11">
        <f>VLOOKUP(B331,ASSET!B:P,11,FALSE)</f>
        <v>4703134</v>
      </c>
      <c r="P331" s="11">
        <f>VLOOKUP(B331,MCAP!B:P,11,FALSE)</f>
        <v>19556122</v>
      </c>
      <c r="Q331" s="11">
        <f>VLOOKUP(B331,MB!B:O,11,FALSE)</f>
        <v>6.95</v>
      </c>
    </row>
    <row r="332" spans="1:17" x14ac:dyDescent="0.3">
      <c r="A332" s="20" t="s">
        <v>288</v>
      </c>
      <c r="B332" s="20">
        <v>357834</v>
      </c>
      <c r="C332" s="21">
        <f>VLOOKUP(B332,'[2]ESGC PORTFOLIO'!B:M,$C$2,FALSE)</f>
        <v>25.982692042000501</v>
      </c>
      <c r="D332" s="21" t="str">
        <f t="shared" si="15"/>
        <v>C</v>
      </c>
      <c r="E332" s="21">
        <f>VLOOKUP(B332,ESG!A:M,$E$2,FALSE)</f>
        <v>48.7835659021829</v>
      </c>
      <c r="F332" s="11" t="b">
        <f t="shared" si="16"/>
        <v>0</v>
      </c>
      <c r="G332" s="23" t="str">
        <f t="shared" si="17"/>
        <v>C</v>
      </c>
      <c r="H332" s="11">
        <f>VLOOKUP(B332,NI!C:P,11,FALSE)</f>
        <v>1405251</v>
      </c>
      <c r="I332" s="11">
        <f>VLOOKUP(B332,EBITDA!B:O,11,FALSE)</f>
        <v>3673776</v>
      </c>
      <c r="J332" s="11">
        <f>VLOOKUP(B332,EQIT!B:O,11,FALSE)</f>
        <v>5049115</v>
      </c>
      <c r="K332" s="11">
        <f>VLOOKUP(B332,DEBT!B:O,11,FALSE)</f>
        <v>20852993</v>
      </c>
      <c r="L332" s="11">
        <f>VLOOKUP(B332,REV!B:O,11,FALSE)</f>
        <v>4870818</v>
      </c>
      <c r="M332" s="11">
        <f>VLOOKUP(B332,RoA!B:O,11,FALSE)</f>
        <v>6.53</v>
      </c>
      <c r="N332" s="11">
        <f>VLOOKUP(B332,RoE!B:O,11,FALSE)</f>
        <v>25.89</v>
      </c>
      <c r="O332" s="11">
        <f>VLOOKUP(B332,ASSET!B:P,11,FALSE)</f>
        <v>29532330</v>
      </c>
      <c r="P332" s="11">
        <f>VLOOKUP(B332,MCAP!B:P,11,FALSE)</f>
        <v>56597586</v>
      </c>
      <c r="Q332" s="11">
        <f>VLOOKUP(B332,MB!B:O,11,FALSE)</f>
        <v>10.199999999999999</v>
      </c>
    </row>
    <row r="333" spans="1:17" x14ac:dyDescent="0.3">
      <c r="A333" s="20" t="s">
        <v>299</v>
      </c>
      <c r="B333" s="20">
        <v>325059</v>
      </c>
      <c r="C333" s="21">
        <f>VLOOKUP(B333,'[2]ESGC PORTFOLIO'!B:M,$C$2,FALSE)</f>
        <v>38.138386230296099</v>
      </c>
      <c r="D333" s="21" t="str">
        <f t="shared" si="15"/>
        <v>C</v>
      </c>
      <c r="E333" s="21">
        <f>VLOOKUP(B333,ESG!A:M,$E$2,FALSE)</f>
        <v>38.138386230296099</v>
      </c>
      <c r="F333" s="11" t="b">
        <f t="shared" si="16"/>
        <v>1</v>
      </c>
      <c r="G333" s="23" t="str">
        <f t="shared" si="17"/>
        <v>C</v>
      </c>
      <c r="H333" s="11">
        <f>VLOOKUP(B333,NI!C:P,11,FALSE)</f>
        <v>259124</v>
      </c>
      <c r="I333" s="11">
        <f>VLOOKUP(B333,EBITDA!B:O,11,FALSE)</f>
        <v>466863</v>
      </c>
      <c r="J333" s="11">
        <f>VLOOKUP(B333,EQIT!B:O,11,FALSE)</f>
        <v>3056170</v>
      </c>
      <c r="K333" s="11">
        <f>VLOOKUP(B333,DEBT!B:O,11,FALSE)</f>
        <v>75000</v>
      </c>
      <c r="L333" s="11">
        <f>VLOOKUP(B333,REV!B:O,11,FALSE)</f>
        <v>2057472</v>
      </c>
      <c r="M333" s="11">
        <f>VLOOKUP(B333,RoA!B:O,11,FALSE)</f>
        <v>6</v>
      </c>
      <c r="N333" s="11">
        <f>VLOOKUP(B333,RoE!B:O,11,FALSE)</f>
        <v>8.8699999999999992</v>
      </c>
      <c r="O333" s="11">
        <f>VLOOKUP(B333,ASSET!B:P,11,FALSE)</f>
        <v>4567343</v>
      </c>
      <c r="P333" s="11">
        <f>VLOOKUP(B333,MCAP!B:P,11,FALSE)</f>
        <v>6779799</v>
      </c>
      <c r="Q333" s="11">
        <f>VLOOKUP(B333,MB!B:O,11,FALSE)</f>
        <v>2.08</v>
      </c>
    </row>
    <row r="334" spans="1:17" x14ac:dyDescent="0.3">
      <c r="A334" s="20" t="s">
        <v>312</v>
      </c>
      <c r="B334" s="20">
        <v>992656</v>
      </c>
      <c r="C334" s="21">
        <f>VLOOKUP(B334,'[2]ESGC PORTFOLIO'!B:M,$C$2,FALSE)</f>
        <v>48.7479391176199</v>
      </c>
      <c r="D334" s="21" t="str">
        <f t="shared" si="15"/>
        <v>C</v>
      </c>
      <c r="E334" s="21">
        <f>VLOOKUP(B334,ESG!A:M,$E$2,FALSE)</f>
        <v>48.7479391176199</v>
      </c>
      <c r="F334" s="11" t="b">
        <f t="shared" si="16"/>
        <v>1</v>
      </c>
      <c r="G334" s="23" t="str">
        <f t="shared" si="17"/>
        <v>C</v>
      </c>
      <c r="H334" s="11">
        <f>VLOOKUP(B334,NI!C:P,11,FALSE)</f>
        <v>7038</v>
      </c>
      <c r="I334" s="11">
        <f>VLOOKUP(B334,EBITDA!B:O,11,FALSE)</f>
        <v>502551</v>
      </c>
      <c r="J334" s="11">
        <f>VLOOKUP(B334,EQIT!B:O,11,FALSE)</f>
        <v>2688526</v>
      </c>
      <c r="K334" s="11">
        <f>VLOOKUP(B334,DEBT!B:O,11,FALSE)</f>
        <v>3583105</v>
      </c>
      <c r="L334" s="11">
        <f>VLOOKUP(B334,REV!B:O,11,FALSE)</f>
        <v>818046</v>
      </c>
      <c r="M334" s="11">
        <f>VLOOKUP(B334,RoA!B:O,11,FALSE)</f>
        <v>3.5</v>
      </c>
      <c r="N334" s="11">
        <f>VLOOKUP(B334,RoE!B:O,11,FALSE)</f>
        <v>5.52</v>
      </c>
      <c r="O334" s="11">
        <f>VLOOKUP(B334,ASSET!B:P,11,FALSE)</f>
        <v>6846534</v>
      </c>
      <c r="P334" s="11">
        <f>VLOOKUP(B334,MCAP!B:P,11,FALSE)</f>
        <v>7862632</v>
      </c>
      <c r="Q334" s="11">
        <f>VLOOKUP(B334,MB!B:O,11,FALSE)</f>
        <v>2.61</v>
      </c>
    </row>
    <row r="335" spans="1:17" x14ac:dyDescent="0.3">
      <c r="A335" s="20" t="s">
        <v>320</v>
      </c>
      <c r="B335" s="20">
        <v>674693</v>
      </c>
      <c r="C335" s="21">
        <f>VLOOKUP(B335,'[2]ESGC PORTFOLIO'!B:M,$C$2,FALSE)</f>
        <v>26.918896232416699</v>
      </c>
      <c r="D335" s="21" t="str">
        <f t="shared" si="15"/>
        <v>C</v>
      </c>
      <c r="E335" s="21">
        <f>VLOOKUP(B335,ESG!A:M,$E$2,FALSE)</f>
        <v>46.473451379562199</v>
      </c>
      <c r="F335" s="11" t="b">
        <f t="shared" si="16"/>
        <v>0</v>
      </c>
      <c r="G335" s="23" t="str">
        <f t="shared" si="17"/>
        <v>C</v>
      </c>
      <c r="H335" s="11">
        <f>VLOOKUP(B335,NI!C:P,11,FALSE)</f>
        <v>355260</v>
      </c>
      <c r="I335" s="11">
        <f>VLOOKUP(B335,EBITDA!B:O,11,FALSE)</f>
        <v>632995</v>
      </c>
      <c r="J335" s="11">
        <f>VLOOKUP(B335,EQIT!B:O,11,FALSE)</f>
        <v>-883466</v>
      </c>
      <c r="K335" s="11">
        <f>VLOOKUP(B335,DEBT!B:O,11,FALSE)</f>
        <v>1381190</v>
      </c>
      <c r="L335" s="11">
        <f>VLOOKUP(B335,REV!B:O,11,FALSE)</f>
        <v>1010117</v>
      </c>
      <c r="M335" s="11">
        <f>VLOOKUP(B335,RoA!B:O,11,FALSE)</f>
        <v>20</v>
      </c>
      <c r="N335" s="11" t="str">
        <f>VLOOKUP(B335,RoE!B:O,11,FALSE)</f>
        <v>NA</v>
      </c>
      <c r="O335" s="11">
        <f>VLOOKUP(B335,ASSET!B:P,11,FALSE)</f>
        <v>1887905</v>
      </c>
      <c r="P335" s="11">
        <f>VLOOKUP(B335,MCAP!B:P,11,FALSE)</f>
        <v>6751764</v>
      </c>
      <c r="Q335" s="11">
        <f>VLOOKUP(B335,MB!B:O,11,FALSE)</f>
        <v>-7.9</v>
      </c>
    </row>
    <row r="336" spans="1:17" x14ac:dyDescent="0.3">
      <c r="A336" s="20" t="s">
        <v>322</v>
      </c>
      <c r="B336" s="20">
        <v>545310</v>
      </c>
      <c r="C336" s="21">
        <f>VLOOKUP(B336,'[2]ESGC PORTFOLIO'!B:M,$C$2,FALSE)</f>
        <v>26.613627152988801</v>
      </c>
      <c r="D336" s="21" t="str">
        <f t="shared" si="15"/>
        <v>C</v>
      </c>
      <c r="E336" s="21">
        <f>VLOOKUP(B336,ESG!A:M,$E$2,FALSE)</f>
        <v>31.7986828774062</v>
      </c>
      <c r="F336" s="11" t="b">
        <f t="shared" si="16"/>
        <v>0</v>
      </c>
      <c r="G336" s="23" t="str">
        <f t="shared" si="17"/>
        <v>C</v>
      </c>
      <c r="H336" s="11">
        <f>VLOOKUP(B336,NI!C:P,11,FALSE)</f>
        <v>-737643</v>
      </c>
      <c r="I336" s="11">
        <f>VLOOKUP(B336,EBITDA!B:O,11,FALSE)</f>
        <v>-598755</v>
      </c>
      <c r="J336" s="11">
        <f>VLOOKUP(B336,EQIT!B:O,11,FALSE)</f>
        <v>1075006</v>
      </c>
      <c r="K336" s="11">
        <f>VLOOKUP(B336,DEBT!B:O,11,FALSE)</f>
        <v>824947</v>
      </c>
      <c r="L336" s="11">
        <f>VLOOKUP(B336,REV!B:O,11,FALSE)</f>
        <v>580415</v>
      </c>
      <c r="M336" s="11">
        <f>VLOOKUP(B336,RoA!B:O,11,FALSE)</f>
        <v>-29.71</v>
      </c>
      <c r="N336" s="11">
        <f>VLOOKUP(B336,RoE!B:O,11,FALSE)</f>
        <v>-60.75</v>
      </c>
      <c r="O336" s="11">
        <f>VLOOKUP(B336,ASSET!B:P,11,FALSE)</f>
        <v>2334679</v>
      </c>
      <c r="P336" s="11">
        <f>VLOOKUP(B336,MCAP!B:P,11,FALSE)</f>
        <v>28721610</v>
      </c>
      <c r="Q336" s="11">
        <f>VLOOKUP(B336,MB!B:O,11,FALSE)</f>
        <v>22.98</v>
      </c>
    </row>
    <row r="337" spans="1:17" x14ac:dyDescent="0.3">
      <c r="A337" s="20" t="s">
        <v>340</v>
      </c>
      <c r="B337" s="20" t="s">
        <v>373</v>
      </c>
      <c r="C337" s="21">
        <f>VLOOKUP(B337,'[2]ESGC PORTFOLIO'!B:M,$C$2,FALSE)</f>
        <v>44.642384105960197</v>
      </c>
      <c r="D337" s="21" t="str">
        <f t="shared" si="15"/>
        <v>C</v>
      </c>
      <c r="E337" s="21">
        <f>VLOOKUP(B337,ESG!A:M,$E$2,FALSE)</f>
        <v>44.642384105960197</v>
      </c>
      <c r="F337" s="11" t="b">
        <f t="shared" si="16"/>
        <v>1</v>
      </c>
      <c r="G337" s="23" t="str">
        <f t="shared" si="17"/>
        <v>C</v>
      </c>
      <c r="H337" s="11">
        <f>VLOOKUP(B337,NI!C:P,11,FALSE)</f>
        <v>362000</v>
      </c>
      <c r="I337" s="11">
        <f>VLOOKUP(B337,EBITDA!B:O,11,FALSE)</f>
        <v>799000</v>
      </c>
      <c r="J337" s="11">
        <f>VLOOKUP(B337,EQIT!B:O,11,FALSE)</f>
        <v>1985000</v>
      </c>
      <c r="K337" s="11">
        <f>VLOOKUP(B337,DEBT!B:O,11,FALSE)</f>
        <v>2309000</v>
      </c>
      <c r="L337" s="11">
        <f>VLOOKUP(B337,REV!B:O,11,FALSE)</f>
        <v>3802000</v>
      </c>
      <c r="M337" s="11">
        <f>VLOOKUP(B337,RoA!B:O,11,FALSE)</f>
        <v>2.98</v>
      </c>
      <c r="N337" s="11">
        <f>VLOOKUP(B337,RoE!B:O,11,FALSE)</f>
        <v>17.239999999999998</v>
      </c>
      <c r="O337" s="11">
        <f>VLOOKUP(B337,ASSET!B:P,11,FALSE)</f>
        <v>15426000</v>
      </c>
      <c r="P337" s="11">
        <f>VLOOKUP(B337,MCAP!B:P,11,FALSE)</f>
        <v>8005534</v>
      </c>
      <c r="Q337" s="11">
        <f>VLOOKUP(B337,MB!B:O,11,FALSE)</f>
        <v>3.83</v>
      </c>
    </row>
    <row r="338" spans="1:17" x14ac:dyDescent="0.3">
      <c r="A338" s="20" t="s">
        <v>347</v>
      </c>
      <c r="B338" s="20">
        <v>951584</v>
      </c>
      <c r="C338" s="21">
        <f>VLOOKUP(B338,'[2]ESGC PORTFOLIO'!B:M,$C$2,FALSE)</f>
        <v>31.5833380677783</v>
      </c>
      <c r="D338" s="21" t="str">
        <f t="shared" si="15"/>
        <v>C</v>
      </c>
      <c r="E338" s="21">
        <f>VLOOKUP(B338,ESG!A:M,$E$2,FALSE)</f>
        <v>31.5833380677783</v>
      </c>
      <c r="F338" s="11" t="b">
        <f t="shared" si="16"/>
        <v>1</v>
      </c>
      <c r="G338" s="23" t="str">
        <f t="shared" si="17"/>
        <v>C</v>
      </c>
      <c r="H338" s="11">
        <f>VLOOKUP(B338,NI!C:P,11,FALSE)</f>
        <v>323401</v>
      </c>
      <c r="I338" s="11">
        <f>VLOOKUP(B338,EBITDA!B:O,11,FALSE)</f>
        <v>862410</v>
      </c>
      <c r="J338" s="11">
        <f>VLOOKUP(B338,EQIT!B:O,11,FALSE)</f>
        <v>6365519</v>
      </c>
      <c r="K338" s="11">
        <f>VLOOKUP(B338,DEBT!B:O,11,FALSE)</f>
        <v>1336505</v>
      </c>
      <c r="L338" s="11">
        <f>VLOOKUP(B338,REV!B:O,11,FALSE)</f>
        <v>2354984</v>
      </c>
      <c r="M338" s="11">
        <f>VLOOKUP(B338,RoA!B:O,11,FALSE)</f>
        <v>0.84</v>
      </c>
      <c r="N338" s="11">
        <f>VLOOKUP(B338,RoE!B:O,11,FALSE)</f>
        <v>5.47</v>
      </c>
      <c r="O338" s="11">
        <f>VLOOKUP(B338,ASSET!B:P,11,FALSE)</f>
        <v>56984615</v>
      </c>
      <c r="P338" s="11">
        <f>VLOOKUP(B338,MCAP!B:P,11,FALSE)</f>
        <v>5787955</v>
      </c>
      <c r="Q338" s="11">
        <f>VLOOKUP(B338,MB!B:O,11,FALSE)</f>
        <v>0.96</v>
      </c>
    </row>
    <row r="339" spans="1:17" x14ac:dyDescent="0.3">
      <c r="A339" s="20" t="s">
        <v>22</v>
      </c>
      <c r="B339" s="20">
        <v>916305</v>
      </c>
      <c r="C339" s="21">
        <f>VLOOKUP(B339,'[2]ESGC PORTFOLIO'!B:M,$C$2,FALSE)</f>
        <v>20.5672912001524</v>
      </c>
      <c r="D339" s="21" t="str">
        <f t="shared" si="15"/>
        <v>D</v>
      </c>
      <c r="E339" s="21">
        <f>VLOOKUP(B339,ESG!A:M,$E$2,FALSE)</f>
        <v>39.147827433417497</v>
      </c>
      <c r="F339" s="11" t="b">
        <f t="shared" si="16"/>
        <v>0</v>
      </c>
      <c r="G339" s="23" t="str">
        <f t="shared" si="17"/>
        <v>C</v>
      </c>
      <c r="H339" s="11">
        <f>VLOOKUP(B339,NI!C:P,11,FALSE)</f>
        <v>7529000</v>
      </c>
      <c r="I339" s="11">
        <f>VLOOKUP(B339,EBITDA!B:O,11,FALSE)</f>
        <v>16667000</v>
      </c>
      <c r="J339" s="11">
        <f>VLOOKUP(B339,EQIT!B:O,11,FALSE)</f>
        <v>93528000</v>
      </c>
      <c r="K339" s="11">
        <f>VLOOKUP(B339,DEBT!B:O,11,FALSE)</f>
        <v>31217000</v>
      </c>
      <c r="L339" s="11">
        <f>VLOOKUP(B339,REV!B:O,11,FALSE)</f>
        <v>64623000</v>
      </c>
      <c r="M339" s="11">
        <f>VLOOKUP(B339,RoA!B:O,11,FALSE)</f>
        <v>1.7</v>
      </c>
      <c r="N339" s="11">
        <f>VLOOKUP(B339,RoE!B:O,11,FALSE)</f>
        <v>8.08</v>
      </c>
      <c r="O339" s="11">
        <f>VLOOKUP(B339,ASSET!B:P,11,FALSE)</f>
        <v>496242000</v>
      </c>
      <c r="P339" s="11">
        <f>VLOOKUP(B339,MCAP!B:P,11,FALSE)</f>
        <v>77065670</v>
      </c>
      <c r="Q339" s="11">
        <f>VLOOKUP(B339,MB!B:O,11,FALSE)</f>
        <v>0.84</v>
      </c>
    </row>
    <row r="340" spans="1:17" x14ac:dyDescent="0.3">
      <c r="A340" s="20" t="s">
        <v>116</v>
      </c>
      <c r="B340" s="20">
        <v>883488</v>
      </c>
      <c r="C340" s="21">
        <f>VLOOKUP(B340,'[2]ESGC PORTFOLIO'!B:M,$C$2,FALSE)</f>
        <v>22.982947373228999</v>
      </c>
      <c r="D340" s="21" t="str">
        <f t="shared" si="15"/>
        <v>D</v>
      </c>
      <c r="E340" s="21">
        <f>VLOOKUP(B340,ESG!A:M,$E$2,FALSE)</f>
        <v>28.3429439267859</v>
      </c>
      <c r="F340" s="11" t="b">
        <f t="shared" si="16"/>
        <v>0</v>
      </c>
      <c r="G340" s="23" t="str">
        <f t="shared" si="17"/>
        <v>C</v>
      </c>
      <c r="H340" s="11">
        <f>VLOOKUP(B340,NI!C:P,11,FALSE)</f>
        <v>293000</v>
      </c>
      <c r="I340" s="11">
        <f>VLOOKUP(B340,EBITDA!B:O,11,FALSE)</f>
        <v>1098000</v>
      </c>
      <c r="J340" s="11">
        <f>VLOOKUP(B340,EQIT!B:O,11,FALSE)</f>
        <v>5375000</v>
      </c>
      <c r="K340" s="11">
        <f>VLOOKUP(B340,DEBT!B:O,11,FALSE)</f>
        <v>6337000</v>
      </c>
      <c r="L340" s="11">
        <f>VLOOKUP(B340,REV!B:O,11,FALSE)</f>
        <v>2019000</v>
      </c>
      <c r="M340" s="11">
        <f>VLOOKUP(B340,RoA!B:O,11,FALSE)</f>
        <v>1.1200000000000001</v>
      </c>
      <c r="N340" s="11">
        <f>VLOOKUP(B340,RoE!B:O,11,FALSE)</f>
        <v>5.73</v>
      </c>
      <c r="O340" s="11">
        <f>VLOOKUP(B340,ASSET!B:P,11,FALSE)</f>
        <v>44579000</v>
      </c>
      <c r="P340" s="11">
        <f>VLOOKUP(B340,MCAP!B:P,11,FALSE)</f>
        <v>7016306</v>
      </c>
      <c r="Q340" s="11">
        <f>VLOOKUP(B340,MB!B:O,11,FALSE)</f>
        <v>1.27</v>
      </c>
    </row>
    <row r="341" spans="1:17" x14ac:dyDescent="0.3">
      <c r="A341" s="20" t="s">
        <v>122</v>
      </c>
      <c r="B341" s="20">
        <v>500320</v>
      </c>
      <c r="C341" s="21">
        <f>VLOOKUP(B341,'[2]ESGC PORTFOLIO'!B:M,$C$2,FALSE)</f>
        <v>24.127147482489701</v>
      </c>
      <c r="D341" s="21" t="str">
        <f t="shared" si="15"/>
        <v>D</v>
      </c>
      <c r="E341" s="21">
        <f>VLOOKUP(B341,ESG!A:M,$E$2,FALSE)</f>
        <v>46.0803819215012</v>
      </c>
      <c r="F341" s="11" t="b">
        <f t="shared" si="16"/>
        <v>0</v>
      </c>
      <c r="G341" s="23" t="str">
        <f t="shared" si="17"/>
        <v>C</v>
      </c>
      <c r="H341" s="11">
        <f>VLOOKUP(B341,NI!C:P,11,FALSE)</f>
        <v>8000</v>
      </c>
      <c r="I341" s="11">
        <f>VLOOKUP(B341,EBITDA!B:O,11,FALSE)</f>
        <v>239000</v>
      </c>
      <c r="J341" s="11">
        <f>VLOOKUP(B341,EQIT!B:O,11,FALSE)</f>
        <v>2422000</v>
      </c>
      <c r="K341" s="11">
        <f>VLOOKUP(B341,DEBT!B:O,11,FALSE)</f>
        <v>580000</v>
      </c>
      <c r="L341" s="11">
        <f>VLOOKUP(B341,REV!B:O,11,FALSE)</f>
        <v>3575000</v>
      </c>
      <c r="M341" s="11">
        <f>VLOOKUP(B341,RoA!B:O,11,FALSE)</f>
        <v>0.51</v>
      </c>
      <c r="N341" s="11">
        <f>VLOOKUP(B341,RoE!B:O,11,FALSE)</f>
        <v>0.34</v>
      </c>
      <c r="O341" s="11">
        <f>VLOOKUP(B341,ASSET!B:P,11,FALSE)</f>
        <v>5688000</v>
      </c>
      <c r="P341" s="11">
        <f>VLOOKUP(B341,MCAP!B:P,11,FALSE)</f>
        <v>14621665</v>
      </c>
      <c r="Q341" s="11">
        <f>VLOOKUP(B341,MB!B:O,11,FALSE)</f>
        <v>3.78</v>
      </c>
    </row>
    <row r="342" spans="1:17" x14ac:dyDescent="0.3">
      <c r="A342" s="20" t="s">
        <v>127</v>
      </c>
      <c r="B342" s="20">
        <v>906194</v>
      </c>
      <c r="C342" s="21">
        <f>VLOOKUP(B342,'[2]ESGC PORTFOLIO'!B:M,$C$2,FALSE)</f>
        <v>22.926589412360599</v>
      </c>
      <c r="D342" s="21" t="str">
        <f t="shared" si="15"/>
        <v>D</v>
      </c>
      <c r="E342" s="21">
        <f>VLOOKUP(B342,ESG!A:M,$E$2,FALSE)</f>
        <v>41.567464539007098</v>
      </c>
      <c r="F342" s="11" t="b">
        <f t="shared" si="16"/>
        <v>0</v>
      </c>
      <c r="G342" s="23" t="str">
        <f t="shared" si="17"/>
        <v>C</v>
      </c>
      <c r="H342" s="11">
        <f>VLOOKUP(B342,NI!C:P,11,FALSE)</f>
        <v>367400</v>
      </c>
      <c r="I342" s="11">
        <f>VLOOKUP(B342,EBITDA!B:O,11,FALSE)</f>
        <v>847000</v>
      </c>
      <c r="J342" s="11">
        <f>VLOOKUP(B342,EQIT!B:O,11,FALSE)</f>
        <v>2200100</v>
      </c>
      <c r="K342" s="11">
        <f>VLOOKUP(B342,DEBT!B:O,11,FALSE)</f>
        <v>1526100</v>
      </c>
      <c r="L342" s="11">
        <f>VLOOKUP(B342,REV!B:O,11,FALSE)</f>
        <v>2436400</v>
      </c>
      <c r="M342" s="11">
        <f>VLOOKUP(B342,RoA!B:O,11,FALSE)</f>
        <v>8.94</v>
      </c>
      <c r="N342" s="11">
        <f>VLOOKUP(B342,RoE!B:O,11,FALSE)</f>
        <v>16.329999999999998</v>
      </c>
      <c r="O342" s="11">
        <f>VLOOKUP(B342,ASSET!B:P,11,FALSE)</f>
        <v>4674200</v>
      </c>
      <c r="P342" s="11">
        <f>VLOOKUP(B342,MCAP!B:P,11,FALSE)</f>
        <v>9655878</v>
      </c>
      <c r="Q342" s="11">
        <f>VLOOKUP(B342,MB!B:O,11,FALSE)</f>
        <v>4.25</v>
      </c>
    </row>
    <row r="343" spans="1:17" x14ac:dyDescent="0.3">
      <c r="A343" s="20" t="s">
        <v>51</v>
      </c>
      <c r="B343" s="20">
        <v>874227</v>
      </c>
      <c r="C343" s="21">
        <f>VLOOKUP(B343,'[2]ESGC PORTFOLIO'!B:M,$C$2,FALSE)</f>
        <v>12.6424406710311</v>
      </c>
      <c r="D343" s="21" t="str">
        <f t="shared" si="15"/>
        <v>D</v>
      </c>
      <c r="E343" s="21">
        <f>VLOOKUP(B343,ESG!A:M,$E$2,FALSE)</f>
        <v>24.6438557010365</v>
      </c>
      <c r="F343" s="11" t="b">
        <f t="shared" si="16"/>
        <v>0</v>
      </c>
      <c r="G343" s="23" t="str">
        <f t="shared" si="17"/>
        <v>D</v>
      </c>
      <c r="H343" s="11">
        <f>VLOOKUP(B343,NI!C:P,11,FALSE)</f>
        <v>19872000</v>
      </c>
      <c r="I343" s="11">
        <f>VLOOKUP(B343,EBITDA!B:O,11,FALSE)</f>
        <v>38728000</v>
      </c>
      <c r="J343" s="11">
        <f>VLOOKUP(B343,EQIT!B:O,11,FALSE)</f>
        <v>240170000</v>
      </c>
      <c r="K343" s="11">
        <f>VLOOKUP(B343,DEBT!B:O,11,FALSE)</f>
        <v>80209000</v>
      </c>
      <c r="L343" s="11">
        <f>VLOOKUP(B343,REV!B:O,11,FALSE)</f>
        <v>194167000</v>
      </c>
      <c r="M343" s="11">
        <f>VLOOKUP(B343,RoA!B:O,11,FALSE)</f>
        <v>4.3499999999999996</v>
      </c>
      <c r="N343" s="11">
        <f>VLOOKUP(B343,RoE!B:O,11,FALSE)</f>
        <v>8.6</v>
      </c>
      <c r="O343" s="11">
        <f>VLOOKUP(B343,ASSET!B:P,11,FALSE)</f>
        <v>526186000</v>
      </c>
      <c r="P343" s="11">
        <f>VLOOKUP(B343,MCAP!B:P,11,FALSE)</f>
        <v>371297434</v>
      </c>
      <c r="Q343" s="11">
        <f>VLOOKUP(B343,MB!B:O,11,FALSE)</f>
        <v>1.42</v>
      </c>
    </row>
    <row r="344" spans="1:17" x14ac:dyDescent="0.3">
      <c r="A344" s="20" t="s">
        <v>76</v>
      </c>
      <c r="B344" s="20" t="s">
        <v>359</v>
      </c>
      <c r="C344" s="21">
        <f>VLOOKUP(B344,'[2]ESGC PORTFOLIO'!B:M,$C$2,FALSE)</f>
        <v>23.002495231959401</v>
      </c>
      <c r="D344" s="21" t="str">
        <f t="shared" si="15"/>
        <v>D</v>
      </c>
      <c r="E344" s="21">
        <f>VLOOKUP(B344,ESG!A:M,$E$2,FALSE)</f>
        <v>23.002495231959401</v>
      </c>
      <c r="F344" s="11" t="b">
        <f t="shared" si="16"/>
        <v>1</v>
      </c>
      <c r="G344" s="23" t="str">
        <f t="shared" si="17"/>
        <v>D</v>
      </c>
      <c r="H344" s="11">
        <f>VLOOKUP(B344,NI!C:P,11,FALSE)</f>
        <v>497298</v>
      </c>
      <c r="I344" s="11">
        <f>VLOOKUP(B344,EBITDA!B:O,11,FALSE)</f>
        <v>1648862</v>
      </c>
      <c r="J344" s="11">
        <f>VLOOKUP(B344,EQIT!B:O,11,FALSE)</f>
        <v>4500632</v>
      </c>
      <c r="K344" s="11">
        <f>VLOOKUP(B344,DEBT!B:O,11,FALSE)</f>
        <v>1500000</v>
      </c>
      <c r="L344" s="11">
        <f>VLOOKUP(B344,REV!B:O,11,FALSE)</f>
        <v>2424176</v>
      </c>
      <c r="M344" s="11">
        <f>VLOOKUP(B344,RoA!B:O,11,FALSE)</f>
        <v>6.53</v>
      </c>
      <c r="N344" s="11">
        <f>VLOOKUP(B344,RoE!B:O,11,FALSE)</f>
        <v>11.67</v>
      </c>
      <c r="O344" s="11">
        <f>VLOOKUP(B344,ASSET!B:P,11,FALSE)</f>
        <v>8725293</v>
      </c>
      <c r="P344" s="11">
        <f>VLOOKUP(B344,MCAP!B:P,11,FALSE)</f>
        <v>9284809</v>
      </c>
      <c r="Q344" s="11">
        <f>VLOOKUP(B344,MB!B:O,11,FALSE)</f>
        <v>2.58</v>
      </c>
    </row>
    <row r="345" spans="1:17" x14ac:dyDescent="0.3">
      <c r="A345" s="20" t="s">
        <v>108</v>
      </c>
      <c r="B345" s="20">
        <v>135448</v>
      </c>
      <c r="C345" s="21">
        <f>VLOOKUP(B345,'[2]ESGC PORTFOLIO'!B:M,$C$2,FALSE)</f>
        <v>19.516308159925099</v>
      </c>
      <c r="D345" s="21" t="str">
        <f t="shared" si="15"/>
        <v>D</v>
      </c>
      <c r="E345" s="21">
        <f>VLOOKUP(B345,ESG!A:M,$E$2,FALSE)</f>
        <v>22.365949653183598</v>
      </c>
      <c r="F345" s="11" t="b">
        <f t="shared" si="16"/>
        <v>0</v>
      </c>
      <c r="G345" s="23" t="str">
        <f t="shared" si="17"/>
        <v>D</v>
      </c>
      <c r="H345" s="11">
        <f>VLOOKUP(B345,NI!C:P,11,FALSE)</f>
        <v>944693</v>
      </c>
      <c r="I345" s="11">
        <f>VLOOKUP(B345,EBITDA!B:O,11,FALSE)</f>
        <v>2900887</v>
      </c>
      <c r="J345" s="11">
        <f>VLOOKUP(B345,EQIT!B:O,11,FALSE)</f>
        <v>2013009</v>
      </c>
      <c r="K345" s="11">
        <f>VLOOKUP(B345,DEBT!B:O,11,FALSE)</f>
        <v>14463780</v>
      </c>
      <c r="L345" s="11">
        <f>VLOOKUP(B345,REV!B:O,11,FALSE)</f>
        <v>14643387</v>
      </c>
      <c r="M345" s="11">
        <f>VLOOKUP(B345,RoA!B:O,11,FALSE)</f>
        <v>6.32</v>
      </c>
      <c r="N345" s="11">
        <f>VLOOKUP(B345,RoE!B:O,11,FALSE)</f>
        <v>63.19</v>
      </c>
      <c r="O345" s="11">
        <f>VLOOKUP(B345,ASSET!B:P,11,FALSE)</f>
        <v>22107462</v>
      </c>
      <c r="P345" s="11">
        <f>VLOOKUP(B345,MCAP!B:P,11,FALSE)</f>
        <v>33655033</v>
      </c>
      <c r="Q345" s="11">
        <f>VLOOKUP(B345,MB!B:O,11,FALSE)</f>
        <v>14.84</v>
      </c>
    </row>
    <row r="346" spans="1:17" x14ac:dyDescent="0.3">
      <c r="A346" s="20" t="s">
        <v>132</v>
      </c>
      <c r="B346" s="20" t="s">
        <v>362</v>
      </c>
      <c r="C346" s="21">
        <f>VLOOKUP(B346,'[2]ESGC PORTFOLIO'!B:M,$C$2,FALSE)</f>
        <v>12.8044707091469</v>
      </c>
      <c r="D346" s="21" t="str">
        <f t="shared" si="15"/>
        <v>D</v>
      </c>
      <c r="E346" s="21">
        <f>VLOOKUP(B346,ESG!A:M,$E$2,FALSE)</f>
        <v>21.799417608770099</v>
      </c>
      <c r="F346" s="11" t="b">
        <f t="shared" si="16"/>
        <v>0</v>
      </c>
      <c r="G346" s="23" t="str">
        <f t="shared" si="17"/>
        <v>D</v>
      </c>
      <c r="H346" s="11">
        <f>VLOOKUP(B346,NI!C:P,11,FALSE)</f>
        <v>398097</v>
      </c>
      <c r="I346" s="11">
        <f>VLOOKUP(B346,EBITDA!B:O,11,FALSE)</f>
        <v>905419</v>
      </c>
      <c r="J346" s="11">
        <f>VLOOKUP(B346,EQIT!B:O,11,FALSE)</f>
        <v>1784267</v>
      </c>
      <c r="K346" s="11">
        <f>VLOOKUP(B346,DEBT!B:O,11,FALSE)</f>
        <v>1850787</v>
      </c>
      <c r="L346" s="11">
        <f>VLOOKUP(B346,REV!B:O,11,FALSE)</f>
        <v>5763485</v>
      </c>
      <c r="M346" s="11">
        <f>VLOOKUP(B346,RoA!B:O,11,FALSE)</f>
        <v>5.52</v>
      </c>
      <c r="N346" s="11">
        <f>VLOOKUP(B346,RoE!B:O,11,FALSE)</f>
        <v>20.260000000000002</v>
      </c>
      <c r="O346" s="11">
        <f>VLOOKUP(B346,ASSET!B:P,11,FALSE)</f>
        <v>9010485</v>
      </c>
      <c r="P346" s="11">
        <f>VLOOKUP(B346,MCAP!B:P,11,FALSE)</f>
        <v>10846439</v>
      </c>
      <c r="Q346" s="11">
        <f>VLOOKUP(B346,MB!B:O,11,FALSE)</f>
        <v>6.07</v>
      </c>
    </row>
    <row r="347" spans="1:17" x14ac:dyDescent="0.3">
      <c r="A347" s="20" t="s">
        <v>141</v>
      </c>
      <c r="B347" s="20">
        <v>741123</v>
      </c>
      <c r="C347" s="21">
        <f>VLOOKUP(B347,'[2]ESGC PORTFOLIO'!B:M,$C$2,FALSE)</f>
        <v>23.692895136778102</v>
      </c>
      <c r="D347" s="21" t="str">
        <f t="shared" si="15"/>
        <v>D</v>
      </c>
      <c r="E347" s="21">
        <f>VLOOKUP(B347,ESG!A:M,$E$2,FALSE)</f>
        <v>23.692895136778102</v>
      </c>
      <c r="F347" s="11" t="b">
        <f t="shared" si="16"/>
        <v>1</v>
      </c>
      <c r="G347" s="23" t="str">
        <f t="shared" si="17"/>
        <v>D</v>
      </c>
      <c r="H347" s="11">
        <f>VLOOKUP(B347,NI!C:P,11,FALSE)</f>
        <v>754000</v>
      </c>
      <c r="I347" s="11">
        <f>VLOOKUP(B347,EBITDA!B:O,11,FALSE)</f>
        <v>1615000</v>
      </c>
      <c r="J347" s="11">
        <f>VLOOKUP(B347,EQIT!B:O,11,FALSE)</f>
        <v>3295000</v>
      </c>
      <c r="K347" s="11">
        <f>VLOOKUP(B347,DEBT!B:O,11,FALSE)</f>
        <v>3803000</v>
      </c>
      <c r="L347" s="11">
        <f>VLOOKUP(B347,REV!B:O,11,FALSE)</f>
        <v>5066000</v>
      </c>
      <c r="M347" s="11">
        <f>VLOOKUP(B347,RoA!B:O,11,FALSE)</f>
        <v>9.1300000000000008</v>
      </c>
      <c r="N347" s="11">
        <f>VLOOKUP(B347,RoE!B:O,11,FALSE)</f>
        <v>21.92</v>
      </c>
      <c r="O347" s="11">
        <f>VLOOKUP(B347,ASSET!B:P,11,FALSE)</f>
        <v>9337000</v>
      </c>
      <c r="P347" s="11">
        <f>VLOOKUP(B347,MCAP!B:P,11,FALSE)</f>
        <v>17054091</v>
      </c>
      <c r="Q347" s="11">
        <f>VLOOKUP(B347,MB!B:O,11,FALSE)</f>
        <v>4.97</v>
      </c>
    </row>
    <row r="348" spans="1:17" x14ac:dyDescent="0.3">
      <c r="A348" s="20" t="s">
        <v>151</v>
      </c>
      <c r="B348" s="20">
        <v>906511</v>
      </c>
      <c r="C348" s="21">
        <f>VLOOKUP(B348,'[2]ESGC PORTFOLIO'!B:M,$C$2,FALSE)</f>
        <v>24.066876750700199</v>
      </c>
      <c r="D348" s="21" t="str">
        <f t="shared" si="15"/>
        <v>D</v>
      </c>
      <c r="E348" s="21">
        <f>VLOOKUP(B348,ESG!A:M,$E$2,FALSE)</f>
        <v>24.066876750700199</v>
      </c>
      <c r="F348" s="11" t="b">
        <f t="shared" si="16"/>
        <v>1</v>
      </c>
      <c r="G348" s="23" t="str">
        <f t="shared" si="17"/>
        <v>D</v>
      </c>
      <c r="H348" s="11">
        <f>VLOOKUP(B348,NI!C:P,11,FALSE)</f>
        <v>711286</v>
      </c>
      <c r="I348" s="11">
        <f>VLOOKUP(B348,EBITDA!B:O,11,FALSE)</f>
        <v>1291140</v>
      </c>
      <c r="J348" s="11">
        <f>VLOOKUP(B348,EQIT!B:O,11,FALSE)</f>
        <v>3301248</v>
      </c>
      <c r="K348" s="11">
        <f>VLOOKUP(B348,DEBT!B:O,11,FALSE)</f>
        <v>805506</v>
      </c>
      <c r="L348" s="11">
        <f>VLOOKUP(B348,REV!B:O,11,FALSE)</f>
        <v>15341647</v>
      </c>
      <c r="M348" s="11">
        <f>VLOOKUP(B348,RoA!B:O,11,FALSE)</f>
        <v>9.2799999999999994</v>
      </c>
      <c r="N348" s="11">
        <f>VLOOKUP(B348,RoE!B:O,11,FALSE)</f>
        <v>21.39</v>
      </c>
      <c r="O348" s="11">
        <f>VLOOKUP(B348,ASSET!B:P,11,FALSE)</f>
        <v>8100907</v>
      </c>
      <c r="P348" s="11">
        <f>VLOOKUP(B348,MCAP!B:P,11,FALSE)</f>
        <v>16317257</v>
      </c>
      <c r="Q348" s="11">
        <f>VLOOKUP(B348,MB!B:O,11,FALSE)</f>
        <v>4.1399999999999997</v>
      </c>
    </row>
    <row r="349" spans="1:17" x14ac:dyDescent="0.3">
      <c r="A349" s="20" t="s">
        <v>184</v>
      </c>
      <c r="B349" s="20">
        <v>921925</v>
      </c>
      <c r="C349" s="21">
        <f>VLOOKUP(B349,'[2]ESGC PORTFOLIO'!B:M,$C$2,FALSE)</f>
        <v>24.153659336074799</v>
      </c>
      <c r="D349" s="21" t="str">
        <f t="shared" si="15"/>
        <v>D</v>
      </c>
      <c r="E349" s="21">
        <f>VLOOKUP(B349,ESG!A:M,$E$2,FALSE)</f>
        <v>24.7779069074438</v>
      </c>
      <c r="F349" s="11" t="b">
        <f t="shared" si="16"/>
        <v>0</v>
      </c>
      <c r="G349" s="23" t="str">
        <f t="shared" si="17"/>
        <v>D</v>
      </c>
      <c r="H349" s="11">
        <f>VLOOKUP(B349,NI!C:P,11,FALSE)</f>
        <v>197803</v>
      </c>
      <c r="I349" s="11">
        <f>VLOOKUP(B349,EBITDA!B:O,11,FALSE)</f>
        <v>1394284</v>
      </c>
      <c r="J349" s="11">
        <f>VLOOKUP(B349,EQIT!B:O,11,FALSE)</f>
        <v>10302158</v>
      </c>
      <c r="K349" s="11">
        <f>VLOOKUP(B349,DEBT!B:O,11,FALSE)</f>
        <v>14567029</v>
      </c>
      <c r="L349" s="11">
        <f>VLOOKUP(B349,REV!B:O,11,FALSE)</f>
        <v>8364437</v>
      </c>
      <c r="M349" s="11">
        <f>VLOOKUP(B349,RoA!B:O,11,FALSE)</f>
        <v>1.71</v>
      </c>
      <c r="N349" s="11">
        <f>VLOOKUP(B349,RoE!B:O,11,FALSE)</f>
        <v>1.96</v>
      </c>
      <c r="O349" s="11">
        <f>VLOOKUP(B349,ASSET!B:P,11,FALSE)</f>
        <v>50911373</v>
      </c>
      <c r="P349" s="11">
        <f>VLOOKUP(B349,MCAP!B:P,11,FALSE)</f>
        <v>7153124</v>
      </c>
      <c r="Q349" s="11">
        <f>VLOOKUP(B349,MB!B:O,11,FALSE)</f>
        <v>0.91</v>
      </c>
    </row>
    <row r="350" spans="1:17" x14ac:dyDescent="0.3">
      <c r="A350" s="20" t="s">
        <v>341</v>
      </c>
      <c r="B350" s="20" t="s">
        <v>374</v>
      </c>
      <c r="C350" s="21">
        <f>VLOOKUP(B350,'[2]ESGC PORTFOLIO'!B:M,$C$2,FALSE)</f>
        <v>19.982922233641599</v>
      </c>
      <c r="D350" s="21" t="str">
        <f t="shared" si="15"/>
        <v>D</v>
      </c>
      <c r="E350" s="21">
        <f>VLOOKUP(B350,ESG!A:M,$E$2,FALSE)</f>
        <v>22.822987324426101</v>
      </c>
      <c r="F350" s="11" t="b">
        <f t="shared" si="16"/>
        <v>0</v>
      </c>
      <c r="G350" s="23" t="str">
        <f t="shared" si="17"/>
        <v>D</v>
      </c>
      <c r="H350" s="11">
        <f>VLOOKUP(B350,NI!C:P,11,FALSE)</f>
        <v>731554</v>
      </c>
      <c r="I350" s="11">
        <f>VLOOKUP(B350,EBITDA!B:O,11,FALSE)</f>
        <v>1586694</v>
      </c>
      <c r="J350" s="11">
        <f>VLOOKUP(B350,EQIT!B:O,11,FALSE)</f>
        <v>-28779</v>
      </c>
      <c r="K350" s="11">
        <f>VLOOKUP(B350,DEBT!B:O,11,FALSE)</f>
        <v>7345262</v>
      </c>
      <c r="L350" s="11">
        <f>VLOOKUP(B350,REV!B:O,11,FALSE)</f>
        <v>5433661</v>
      </c>
      <c r="M350" s="11">
        <f>VLOOKUP(B350,RoA!B:O,11,FALSE)</f>
        <v>10.74</v>
      </c>
      <c r="N350" s="11" t="str">
        <f>VLOOKUP(B350,RoE!B:O,11,FALSE)</f>
        <v>NA</v>
      </c>
      <c r="O350" s="11">
        <f>VLOOKUP(B350,ASSET!B:P,11,FALSE)</f>
        <v>9062861</v>
      </c>
      <c r="P350" s="11">
        <f>VLOOKUP(B350,MCAP!B:P,11,FALSE)</f>
        <v>15090110</v>
      </c>
      <c r="Q350" s="11">
        <f>VLOOKUP(B350,MB!B:O,11,FALSE)</f>
        <v>-652.48</v>
      </c>
    </row>
  </sheetData>
  <autoFilter ref="A3:Q350" xr:uid="{161367BE-0580-4E36-98A2-F56B16EEEA1B}">
    <sortState xmlns:xlrd2="http://schemas.microsoft.com/office/spreadsheetml/2017/richdata2" ref="A4:Q350">
      <sortCondition ref="G3"/>
    </sortState>
  </autoFilter>
  <mergeCells count="1">
    <mergeCell ref="A1:Q1"/>
  </mergeCells>
  <conditionalFormatting sqref="F1:F1048576">
    <cfRule type="containsText" dxfId="8" priority="1" operator="containsText" text="FALSCH">
      <formula>NOT(ISERROR(SEARCH("FALSCH",F1)))</formula>
    </cfRule>
  </conditionalFormatting>
  <conditionalFormatting sqref="F4:F350">
    <cfRule type="containsText" dxfId="7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8BA4-B8B3-4190-AC1C-5D47D0DC41FB}">
  <sheetPr>
    <tabColor rgb="FFFFFF00"/>
  </sheetPr>
  <dimension ref="A1:Q350"/>
  <sheetViews>
    <sheetView topLeftCell="E23" workbookViewId="0">
      <selection activeCell="G32" sqref="G32:G87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10</v>
      </c>
      <c r="E2" s="10">
        <v>11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2</v>
      </c>
      <c r="B4" s="18" t="s">
        <v>350</v>
      </c>
      <c r="C4" s="19">
        <f>VLOOKUP(B4,'[2]ESGC PORTFOLIO'!B:M,$C$2,FALSE)</f>
        <v>86.682500000000005</v>
      </c>
      <c r="D4" s="19" t="str">
        <f t="shared" ref="D4:D66" si="0">IF(C4&gt;75,"A",IF(C4&gt;50,"B",IF(C4&gt;25,"C","D")))</f>
        <v>A</v>
      </c>
      <c r="E4" s="19">
        <f>VLOOKUP(B4,ESG!A:M,$E$2,FALSE)</f>
        <v>86.682500000000005</v>
      </c>
      <c r="F4" s="14" t="b">
        <f t="shared" ref="F4:F66" si="1">C4=E4</f>
        <v>1</v>
      </c>
      <c r="G4" s="15" t="str">
        <f t="shared" ref="G4:G66" si="2">IF(E4&gt;75,"A",IF(E4&gt;50,"B",IF(E4&gt;25,"C","D")))</f>
        <v>A</v>
      </c>
      <c r="H4" s="14">
        <f>VLOOKUP(B4,NI!C:P,12,FALSE)</f>
        <v>3053581</v>
      </c>
      <c r="I4" s="14">
        <f>VLOOKUP(B4,EBITDA!B:O,12,FALSE)</f>
        <v>5071031</v>
      </c>
      <c r="J4" s="14">
        <f>VLOOKUP(B4,EQIT!B:O,12,FALSE)</f>
        <v>6133725</v>
      </c>
      <c r="K4" s="14">
        <f>VLOOKUP(B4,DEBT!B:O,12,FALSE)</f>
        <v>27435</v>
      </c>
      <c r="L4" s="14">
        <f>VLOOKUP(B4,REV!B:O,12,FALSE)</f>
        <v>31047931</v>
      </c>
      <c r="M4" s="14">
        <f>VLOOKUP(B4,RoA!B:O,12,FALSE)</f>
        <v>18.14</v>
      </c>
      <c r="N4" s="14">
        <f>VLOOKUP(B4,RoE!B:O,12,FALSE)</f>
        <v>51.47</v>
      </c>
      <c r="O4" s="14">
        <f>VLOOKUP(B4,ASSET!B:P,12,FALSE)</f>
        <v>16992039</v>
      </c>
      <c r="P4" s="14">
        <f>VLOOKUP(B4,MCAP!B:P,12,FALSE)</f>
        <v>67928811</v>
      </c>
      <c r="Q4" s="14">
        <f>VLOOKUP(B4,MB!B:O,12,FALSE)</f>
        <v>8.3800000000000008</v>
      </c>
    </row>
    <row r="5" spans="1:17" x14ac:dyDescent="0.3">
      <c r="A5" s="20" t="s">
        <v>9</v>
      </c>
      <c r="B5" s="20">
        <v>277642</v>
      </c>
      <c r="C5" s="21">
        <f>VLOOKUP(B5,'[2]ESGC PORTFOLIO'!B:M,$C$2,FALSE)</f>
        <v>82.687352245862797</v>
      </c>
      <c r="D5" s="21" t="str">
        <f t="shared" si="0"/>
        <v>A</v>
      </c>
      <c r="E5" s="21">
        <f>VLOOKUP(B5,ESG!A:M,$E$2,FALSE)</f>
        <v>82.687352245862797</v>
      </c>
      <c r="F5" s="11" t="b">
        <f t="shared" si="1"/>
        <v>1</v>
      </c>
      <c r="G5" s="12" t="str">
        <f t="shared" si="2"/>
        <v>A</v>
      </c>
      <c r="H5" s="11">
        <f>VLOOKUP(B5,NI!C:P,12,FALSE)</f>
        <v>401000</v>
      </c>
      <c r="I5" s="11">
        <f>VLOOKUP(B5,EBITDA!B:O,12,FALSE)</f>
        <v>809000</v>
      </c>
      <c r="J5" s="11">
        <f>VLOOKUP(B5,EQIT!B:O,12,FALSE)</f>
        <v>4167000</v>
      </c>
      <c r="K5" s="11">
        <f>VLOOKUP(B5,DEBT!B:O,12,FALSE)</f>
        <v>1655000</v>
      </c>
      <c r="L5" s="11">
        <f>VLOOKUP(B5,REV!B:O,12,FALSE)</f>
        <v>4038000</v>
      </c>
      <c r="M5" s="11">
        <f>VLOOKUP(B5,RoA!B:O,12,FALSE)</f>
        <v>4.8499999999999996</v>
      </c>
      <c r="N5" s="11">
        <f>VLOOKUP(B5,RoE!B:O,12,FALSE)</f>
        <v>8.4700000000000006</v>
      </c>
      <c r="O5" s="11">
        <f>VLOOKUP(B5,ASSET!B:P,12,FALSE)</f>
        <v>7479000</v>
      </c>
      <c r="P5" s="11">
        <f>VLOOKUP(B5,MCAP!B:P,12,FALSE)</f>
        <v>13880920</v>
      </c>
      <c r="Q5" s="11">
        <f>VLOOKUP(B5,MB!B:O,12,FALSE)</f>
        <v>2.84</v>
      </c>
    </row>
    <row r="6" spans="1:17" x14ac:dyDescent="0.3">
      <c r="A6" s="20" t="s">
        <v>28</v>
      </c>
      <c r="B6" s="20">
        <v>905276</v>
      </c>
      <c r="C6" s="21">
        <f>VLOOKUP(B6,'[2]ESGC PORTFOLIO'!B:M,$C$2,FALSE)</f>
        <v>80.235967640606802</v>
      </c>
      <c r="D6" s="21" t="str">
        <f t="shared" si="0"/>
        <v>A</v>
      </c>
      <c r="E6" s="21">
        <f>VLOOKUP(B6,ESG!A:M,$E$2,FALSE)</f>
        <v>80.235967640606802</v>
      </c>
      <c r="F6" s="11" t="b">
        <f t="shared" si="1"/>
        <v>1</v>
      </c>
      <c r="G6" s="12" t="str">
        <f t="shared" si="2"/>
        <v>A</v>
      </c>
      <c r="H6" s="11">
        <f>VLOOKUP(B6,NI!C:P,12,FALSE)</f>
        <v>696878</v>
      </c>
      <c r="I6" s="11">
        <f>VLOOKUP(B6,EBITDA!B:O,12,FALSE)</f>
        <v>1059384</v>
      </c>
      <c r="J6" s="11">
        <f>VLOOKUP(B6,EQIT!B:O,12,FALSE)</f>
        <v>5072959</v>
      </c>
      <c r="K6" s="11">
        <f>VLOOKUP(B6,DEBT!B:O,12,FALSE)</f>
        <v>873336</v>
      </c>
      <c r="L6" s="11">
        <f>VLOOKUP(B6,REV!B:O,12,FALSE)</f>
        <v>3435092</v>
      </c>
      <c r="M6" s="11">
        <f>VLOOKUP(B6,RoA!B:O,12,FALSE)</f>
        <v>10.31</v>
      </c>
      <c r="N6" s="11">
        <f>VLOOKUP(B6,RoE!B:O,12,FALSE)</f>
        <v>14.18</v>
      </c>
      <c r="O6" s="11">
        <f>VLOOKUP(B6,ASSET!B:P,12,FALSE)</f>
        <v>7028898</v>
      </c>
      <c r="P6" s="11">
        <f>VLOOKUP(B6,MCAP!B:P,12,FALSE)</f>
        <v>17263197</v>
      </c>
      <c r="Q6" s="11">
        <f>VLOOKUP(B6,MB!B:O,12,FALSE)</f>
        <v>3.5</v>
      </c>
    </row>
    <row r="7" spans="1:17" x14ac:dyDescent="0.3">
      <c r="A7" s="20" t="s">
        <v>39</v>
      </c>
      <c r="B7" s="20">
        <v>702259</v>
      </c>
      <c r="C7" s="21">
        <f>VLOOKUP(B7,'[2]ESGC PORTFOLIO'!B:M,$C$2,FALSE)</f>
        <v>81.561573714097193</v>
      </c>
      <c r="D7" s="21" t="str">
        <f t="shared" si="0"/>
        <v>A</v>
      </c>
      <c r="E7" s="21">
        <f>VLOOKUP(B7,ESG!A:M,$E$2,FALSE)</f>
        <v>81.561573714097193</v>
      </c>
      <c r="F7" s="11" t="b">
        <f t="shared" si="1"/>
        <v>1</v>
      </c>
      <c r="G7" s="12" t="str">
        <f t="shared" si="2"/>
        <v>A</v>
      </c>
      <c r="H7" s="11">
        <f>VLOOKUP(B7,NI!C:P,12,FALSE)</f>
        <v>-330500</v>
      </c>
      <c r="I7" s="11">
        <f>VLOOKUP(B7,EBITDA!B:O,12,FALSE)</f>
        <v>159400</v>
      </c>
      <c r="J7" s="11">
        <f>VLOOKUP(B7,EQIT!B:O,12,FALSE)</f>
        <v>1619600</v>
      </c>
      <c r="K7" s="11">
        <f>VLOOKUP(B7,DEBT!B:O,12,FALSE)</f>
        <v>1487700</v>
      </c>
      <c r="L7" s="11">
        <f>VLOOKUP(B7,REV!B:O,12,FALSE)</f>
        <v>2504100</v>
      </c>
      <c r="M7" s="11">
        <f>VLOOKUP(B7,RoA!B:O,12,FALSE)</f>
        <v>-5.98</v>
      </c>
      <c r="N7" s="11">
        <f>VLOOKUP(B7,RoE!B:O,12,FALSE)</f>
        <v>-17.22</v>
      </c>
      <c r="O7" s="11">
        <f>VLOOKUP(B7,ASSET!B:P,12,FALSE)</f>
        <v>5506100</v>
      </c>
      <c r="P7" s="11">
        <f>VLOOKUP(B7,MCAP!B:P,12,FALSE)</f>
        <v>13672692</v>
      </c>
      <c r="Q7" s="11">
        <f>VLOOKUP(B7,MB!B:O,12,FALSE)</f>
        <v>6.49</v>
      </c>
    </row>
    <row r="8" spans="1:17" x14ac:dyDescent="0.3">
      <c r="A8" s="20" t="s">
        <v>42</v>
      </c>
      <c r="B8" s="20">
        <v>130502</v>
      </c>
      <c r="C8" s="21">
        <f>VLOOKUP(B8,'[2]ESGC PORTFOLIO'!B:M,$C$2,FALSE)</f>
        <v>81.890418405124194</v>
      </c>
      <c r="D8" s="21" t="str">
        <f t="shared" si="0"/>
        <v>A</v>
      </c>
      <c r="E8" s="21">
        <f>VLOOKUP(B8,ESG!A:M,$E$2,FALSE)</f>
        <v>81.890418405124194</v>
      </c>
      <c r="F8" s="11" t="b">
        <f t="shared" si="1"/>
        <v>1</v>
      </c>
      <c r="G8" s="12" t="str">
        <f t="shared" si="2"/>
        <v>A</v>
      </c>
      <c r="H8" s="11">
        <f>VLOOKUP(B8,NI!C:P,12,FALSE)</f>
        <v>740264</v>
      </c>
      <c r="I8" s="11">
        <f>VLOOKUP(B8,EBITDA!B:O,12,FALSE)</f>
        <v>1327114</v>
      </c>
      <c r="J8" s="11">
        <f>VLOOKUP(B8,EQIT!B:O,12,FALSE)</f>
        <v>9840526</v>
      </c>
      <c r="K8" s="11">
        <f>VLOOKUP(B8,DEBT!B:O,12,FALSE)</f>
        <v>6526733</v>
      </c>
      <c r="L8" s="11">
        <f>VLOOKUP(B8,REV!B:O,12,FALSE)</f>
        <v>1865675</v>
      </c>
      <c r="M8" s="11">
        <f>VLOOKUP(B8,RoA!B:O,12,FALSE)</f>
        <v>5.17</v>
      </c>
      <c r="N8" s="11">
        <f>VLOOKUP(B8,RoE!B:O,12,FALSE)</f>
        <v>7.84</v>
      </c>
      <c r="O8" s="11">
        <f>VLOOKUP(B8,ASSET!B:P,12,FALSE)</f>
        <v>16931305</v>
      </c>
      <c r="P8" s="11">
        <f>VLOOKUP(B8,MCAP!B:P,12,FALSE)</f>
        <v>25226184</v>
      </c>
      <c r="Q8" s="11">
        <f>VLOOKUP(B8,MB!B:O,12,FALSE)</f>
        <v>2.31</v>
      </c>
    </row>
    <row r="9" spans="1:17" x14ac:dyDescent="0.3">
      <c r="A9" s="20" t="s">
        <v>48</v>
      </c>
      <c r="B9" s="20">
        <v>916365</v>
      </c>
      <c r="C9" s="21">
        <f>VLOOKUP(B9,'[2]ESGC PORTFOLIO'!B:M,$C$2,FALSE)</f>
        <v>78.142519419115104</v>
      </c>
      <c r="D9" s="21" t="str">
        <f t="shared" si="0"/>
        <v>A</v>
      </c>
      <c r="E9" s="21">
        <f>VLOOKUP(B9,ESG!A:M,$E$2,FALSE)</f>
        <v>78.142519419115104</v>
      </c>
      <c r="F9" s="11" t="b">
        <f t="shared" si="1"/>
        <v>1</v>
      </c>
      <c r="G9" s="12" t="str">
        <f t="shared" si="2"/>
        <v>A</v>
      </c>
      <c r="H9" s="11">
        <f>VLOOKUP(B9,NI!C:P,12,FALSE)</f>
        <v>968000</v>
      </c>
      <c r="I9" s="11">
        <f>VLOOKUP(B9,EBITDA!B:O,12,FALSE)</f>
        <v>1333000</v>
      </c>
      <c r="J9" s="11">
        <f>VLOOKUP(B9,EQIT!B:O,12,FALSE)</f>
        <v>8846000</v>
      </c>
      <c r="K9" s="11">
        <f>VLOOKUP(B9,DEBT!B:O,12,FALSE)</f>
        <v>6520000</v>
      </c>
      <c r="L9" s="11">
        <f>VLOOKUP(B9,REV!B:O,12,FALSE)</f>
        <v>9968000</v>
      </c>
      <c r="M9" s="11">
        <f>VLOOKUP(B9,RoA!B:O,12,FALSE)</f>
        <v>4.51</v>
      </c>
      <c r="N9" s="11">
        <f>VLOOKUP(B9,RoE!B:O,12,FALSE)</f>
        <v>11.41</v>
      </c>
      <c r="O9" s="11">
        <f>VLOOKUP(B9,ASSET!B:P,12,FALSE)</f>
        <v>20975000</v>
      </c>
      <c r="P9" s="11">
        <f>VLOOKUP(B9,MCAP!B:P,12,FALSE)</f>
        <v>20893038</v>
      </c>
      <c r="Q9" s="11">
        <f>VLOOKUP(B9,MB!B:O,12,FALSE)</f>
        <v>2.2400000000000002</v>
      </c>
    </row>
    <row r="10" spans="1:17" x14ac:dyDescent="0.3">
      <c r="A10" s="20" t="s">
        <v>50</v>
      </c>
      <c r="B10" s="20">
        <v>905876</v>
      </c>
      <c r="C10" s="21">
        <f>VLOOKUP(B10,'[2]ESGC PORTFOLIO'!B:M,$C$2,FALSE)</f>
        <v>76.407992007991993</v>
      </c>
      <c r="D10" s="21" t="str">
        <f t="shared" si="0"/>
        <v>A</v>
      </c>
      <c r="E10" s="21">
        <f>VLOOKUP(B10,ESG!A:M,$E$2,FALSE)</f>
        <v>76.407992007991993</v>
      </c>
      <c r="F10" s="11" t="b">
        <f t="shared" si="1"/>
        <v>1</v>
      </c>
      <c r="G10" s="12" t="str">
        <f t="shared" si="2"/>
        <v>A</v>
      </c>
      <c r="H10" s="11">
        <f>VLOOKUP(B10,NI!C:P,12,FALSE)</f>
        <v>695000</v>
      </c>
      <c r="I10" s="11">
        <f>VLOOKUP(B10,EBITDA!B:O,12,FALSE)</f>
        <v>2001000</v>
      </c>
      <c r="J10" s="11">
        <f>VLOOKUP(B10,EQIT!B:O,12,FALSE)</f>
        <v>7165000</v>
      </c>
      <c r="K10" s="11">
        <f>VLOOKUP(B10,DEBT!B:O,12,FALSE)</f>
        <v>12822000</v>
      </c>
      <c r="L10" s="11">
        <f>VLOOKUP(B10,REV!B:O,12,FALSE)</f>
        <v>10282000</v>
      </c>
      <c r="M10" s="11">
        <f>VLOOKUP(B10,RoA!B:O,12,FALSE)</f>
        <v>4.7699999999999996</v>
      </c>
      <c r="N10" s="11">
        <f>VLOOKUP(B10,RoE!B:O,12,FALSE)</f>
        <v>11.38</v>
      </c>
      <c r="O10" s="11">
        <f>VLOOKUP(B10,ASSET!B:P,12,FALSE)</f>
        <v>26822000</v>
      </c>
      <c r="P10" s="11">
        <f>VLOOKUP(B10,MCAP!B:P,12,FALSE)</f>
        <v>32466092</v>
      </c>
      <c r="Q10" s="11">
        <f>VLOOKUP(B10,MB!B:O,12,FALSE)</f>
        <v>4.0599999999999996</v>
      </c>
    </row>
    <row r="11" spans="1:17" x14ac:dyDescent="0.3">
      <c r="A11" s="20" t="s">
        <v>53</v>
      </c>
      <c r="B11" s="20">
        <v>545725</v>
      </c>
      <c r="C11" s="21">
        <f>VLOOKUP(B11,'[2]ESGC PORTFOLIO'!B:M,$C$2,FALSE)</f>
        <v>80.373505572441701</v>
      </c>
      <c r="D11" s="21" t="str">
        <f t="shared" si="0"/>
        <v>A</v>
      </c>
      <c r="E11" s="21">
        <f>VLOOKUP(B11,ESG!A:M,$E$2,FALSE)</f>
        <v>80.373505572441701</v>
      </c>
      <c r="F11" s="11" t="b">
        <f t="shared" si="1"/>
        <v>1</v>
      </c>
      <c r="G11" s="12" t="str">
        <f t="shared" si="2"/>
        <v>A</v>
      </c>
      <c r="H11" s="11">
        <f>VLOOKUP(B11,NI!C:P,12,FALSE)</f>
        <v>3547000</v>
      </c>
      <c r="I11" s="11">
        <f>VLOOKUP(B11,EBITDA!B:O,12,FALSE)</f>
        <v>5463300</v>
      </c>
      <c r="J11" s="11">
        <f>VLOOKUP(B11,EQIT!B:O,12,FALSE)</f>
        <v>9372800</v>
      </c>
      <c r="K11" s="11">
        <f>VLOOKUP(B11,DEBT!B:O,12,FALSE)</f>
        <v>6526300</v>
      </c>
      <c r="L11" s="11">
        <f>VLOOKUP(B11,REV!B:O,12,FALSE)</f>
        <v>10763800</v>
      </c>
      <c r="M11" s="11">
        <f>VLOOKUP(B11,RoA!B:O,12,FALSE)</f>
        <v>21.34</v>
      </c>
      <c r="N11" s="11">
        <f>VLOOKUP(B11,RoE!B:O,12,FALSE)</f>
        <v>35.15</v>
      </c>
      <c r="O11" s="11">
        <f>VLOOKUP(B11,ASSET!B:P,12,FALSE)</f>
        <v>19504800</v>
      </c>
      <c r="P11" s="11">
        <f>VLOOKUP(B11,MCAP!B:P,12,FALSE)</f>
        <v>66968110</v>
      </c>
      <c r="Q11" s="11">
        <f>VLOOKUP(B11,MB!B:O,12,FALSE)</f>
        <v>7.9</v>
      </c>
    </row>
    <row r="12" spans="1:17" x14ac:dyDescent="0.3">
      <c r="A12" s="20" t="s">
        <v>61</v>
      </c>
      <c r="B12" s="20">
        <v>905075</v>
      </c>
      <c r="C12" s="21">
        <f>VLOOKUP(B12,'[2]ESGC PORTFOLIO'!B:M,$C$2,FALSE)</f>
        <v>82.0885902292152</v>
      </c>
      <c r="D12" s="21" t="str">
        <f t="shared" si="0"/>
        <v>A</v>
      </c>
      <c r="E12" s="21">
        <f>VLOOKUP(B12,ESG!A:M,$E$2,FALSE)</f>
        <v>82.0885902292152</v>
      </c>
      <c r="F12" s="11" t="b">
        <f t="shared" si="1"/>
        <v>1</v>
      </c>
      <c r="G12" s="12" t="str">
        <f t="shared" si="2"/>
        <v>A</v>
      </c>
      <c r="H12" s="11">
        <f>VLOOKUP(B12,NI!C:P,12,FALSE)</f>
        <v>691000</v>
      </c>
      <c r="I12" s="11">
        <f>VLOOKUP(B12,EBITDA!B:O,12,FALSE)</f>
        <v>1397000</v>
      </c>
      <c r="J12" s="11">
        <f>VLOOKUP(B12,EQIT!B:O,12,FALSE)</f>
        <v>1380000</v>
      </c>
      <c r="K12" s="11">
        <f>VLOOKUP(B12,DEBT!B:O,12,FALSE)</f>
        <v>4095000</v>
      </c>
      <c r="L12" s="11">
        <f>VLOOKUP(B12,REV!B:O,12,FALSE)</f>
        <v>8082000</v>
      </c>
      <c r="M12" s="11">
        <f>VLOOKUP(B12,RoA!B:O,12,FALSE)</f>
        <v>9.3800000000000008</v>
      </c>
      <c r="N12" s="11">
        <f>VLOOKUP(B12,RoE!B:O,12,FALSE)</f>
        <v>46.14</v>
      </c>
      <c r="O12" s="11">
        <f>VLOOKUP(B12,ASSET!B:P,12,FALSE)</f>
        <v>8064000</v>
      </c>
      <c r="P12" s="11">
        <f>VLOOKUP(B12,MCAP!B:P,12,FALSE)</f>
        <v>16290500</v>
      </c>
      <c r="Q12" s="11">
        <f>VLOOKUP(B12,MB!B:O,12,FALSE)</f>
        <v>10.39</v>
      </c>
    </row>
    <row r="13" spans="1:17" x14ac:dyDescent="0.3">
      <c r="A13" s="20" t="s">
        <v>67</v>
      </c>
      <c r="B13" s="20" t="s">
        <v>356</v>
      </c>
      <c r="C13" s="21">
        <f>VLOOKUP(B13,'[2]ESGC PORTFOLIO'!B:M,$C$2,FALSE)</f>
        <v>77.272580360815596</v>
      </c>
      <c r="D13" s="21" t="str">
        <f t="shared" si="0"/>
        <v>A</v>
      </c>
      <c r="E13" s="21">
        <f>VLOOKUP(B13,ESG!A:M,$E$2,FALSE)</f>
        <v>77.272580360815596</v>
      </c>
      <c r="F13" s="11" t="b">
        <f t="shared" si="1"/>
        <v>1</v>
      </c>
      <c r="G13" s="12" t="str">
        <f t="shared" si="2"/>
        <v>A</v>
      </c>
      <c r="H13" s="11">
        <f>VLOOKUP(B13,NI!C:P,12,FALSE)</f>
        <v>547132</v>
      </c>
      <c r="I13" s="11">
        <f>VLOOKUP(B13,EBITDA!B:O,12,FALSE)</f>
        <v>1149857</v>
      </c>
      <c r="J13" s="11">
        <f>VLOOKUP(B13,EQIT!B:O,12,FALSE)</f>
        <v>2712652</v>
      </c>
      <c r="K13" s="11">
        <f>VLOOKUP(B13,DEBT!B:O,12,FALSE)</f>
        <v>4430336</v>
      </c>
      <c r="L13" s="11">
        <f>VLOOKUP(B13,REV!B:O,12,FALSE)</f>
        <v>10855810</v>
      </c>
      <c r="M13" s="11">
        <f>VLOOKUP(B13,RoA!B:O,12,FALSE)</f>
        <v>6.8</v>
      </c>
      <c r="N13" s="11">
        <f>VLOOKUP(B13,RoE!B:O,12,FALSE)</f>
        <v>22.01</v>
      </c>
      <c r="O13" s="11">
        <f>VLOOKUP(B13,ASSET!B:P,12,FALSE)</f>
        <v>10882691</v>
      </c>
      <c r="P13" s="11">
        <f>VLOOKUP(B13,MCAP!B:P,12,FALSE)</f>
        <v>11557691</v>
      </c>
      <c r="Q13" s="11">
        <f>VLOOKUP(B13,MB!B:O,12,FALSE)</f>
        <v>4.08</v>
      </c>
    </row>
    <row r="14" spans="1:17" x14ac:dyDescent="0.3">
      <c r="A14" s="20" t="s">
        <v>82</v>
      </c>
      <c r="B14" s="20">
        <v>916125</v>
      </c>
      <c r="C14" s="21">
        <f>VLOOKUP(B14,'[2]ESGC PORTFOLIO'!B:M,$C$2,FALSE)</f>
        <v>80.755385239760201</v>
      </c>
      <c r="D14" s="21" t="str">
        <f t="shared" si="0"/>
        <v>A</v>
      </c>
      <c r="E14" s="21">
        <f>VLOOKUP(B14,ESG!A:M,$E$2,FALSE)</f>
        <v>80.755385239760201</v>
      </c>
      <c r="F14" s="11" t="b">
        <f t="shared" si="1"/>
        <v>1</v>
      </c>
      <c r="G14" s="12" t="str">
        <f t="shared" si="2"/>
        <v>A</v>
      </c>
      <c r="H14" s="11">
        <f>VLOOKUP(B14,NI!C:P,12,FALSE)</f>
        <v>580000</v>
      </c>
      <c r="I14" s="11">
        <f>VLOOKUP(B14,EBITDA!B:O,12,FALSE)</f>
        <v>1181000</v>
      </c>
      <c r="J14" s="11">
        <f>VLOOKUP(B14,EQIT!B:O,12,FALSE)</f>
        <v>118000</v>
      </c>
      <c r="K14" s="11">
        <f>VLOOKUP(B14,DEBT!B:O,12,FALSE)</f>
        <v>2191000</v>
      </c>
      <c r="L14" s="11">
        <f>VLOOKUP(B14,REV!B:O,12,FALSE)</f>
        <v>5655000</v>
      </c>
      <c r="M14" s="11">
        <f>VLOOKUP(B14,RoA!B:O,12,FALSE)</f>
        <v>15.39</v>
      </c>
      <c r="N14" s="11">
        <f>VLOOKUP(B14,RoE!B:O,12,FALSE)</f>
        <v>426.47</v>
      </c>
      <c r="O14" s="11">
        <f>VLOOKUP(B14,ASSET!B:P,12,FALSE)</f>
        <v>4164000</v>
      </c>
      <c r="P14" s="11">
        <f>VLOOKUP(B14,MCAP!B:P,12,FALSE)</f>
        <v>16312153</v>
      </c>
      <c r="Q14" s="11">
        <f>VLOOKUP(B14,MB!B:O,12,FALSE)</f>
        <v>49.14</v>
      </c>
    </row>
    <row r="15" spans="1:17" x14ac:dyDescent="0.3">
      <c r="A15" s="20" t="s">
        <v>97</v>
      </c>
      <c r="B15" s="20">
        <v>993189</v>
      </c>
      <c r="C15" s="21">
        <f>VLOOKUP(B15,'[2]ESGC PORTFOLIO'!B:M,$C$2,FALSE)</f>
        <v>81.037573128084404</v>
      </c>
      <c r="D15" s="21" t="str">
        <f t="shared" si="0"/>
        <v>A</v>
      </c>
      <c r="E15" s="21">
        <f>VLOOKUP(B15,ESG!A:M,$E$2,FALSE)</f>
        <v>81.037573128084404</v>
      </c>
      <c r="F15" s="11" t="b">
        <f t="shared" si="1"/>
        <v>1</v>
      </c>
      <c r="G15" s="12" t="str">
        <f t="shared" si="2"/>
        <v>A</v>
      </c>
      <c r="H15" s="11">
        <f>VLOOKUP(B15,NI!C:P,12,FALSE)</f>
        <v>1967000</v>
      </c>
      <c r="I15" s="11">
        <f>VLOOKUP(B15,EBITDA!B:O,12,FALSE)</f>
        <v>4890000</v>
      </c>
      <c r="J15" s="11">
        <f>VLOOKUP(B15,EQIT!B:O,12,FALSE)</f>
        <v>11652000</v>
      </c>
      <c r="K15" s="11">
        <f>VLOOKUP(B15,DEBT!B:O,12,FALSE)</f>
        <v>10703000</v>
      </c>
      <c r="L15" s="11">
        <f>VLOOKUP(B15,REV!B:O,12,FALSE)</f>
        <v>11811000</v>
      </c>
      <c r="M15" s="11">
        <f>VLOOKUP(B15,RoA!B:O,12,FALSE)</f>
        <v>6.82</v>
      </c>
      <c r="N15" s="11">
        <f>VLOOKUP(B15,RoE!B:O,12,FALSE)</f>
        <v>17.25</v>
      </c>
      <c r="O15" s="11">
        <f>VLOOKUP(B15,ASSET!B:P,12,FALSE)</f>
        <v>35039000</v>
      </c>
      <c r="P15" s="11">
        <f>VLOOKUP(B15,MCAP!B:P,12,FALSE)</f>
        <v>25067700</v>
      </c>
      <c r="Q15" s="11">
        <f>VLOOKUP(B15,MB!B:O,12,FALSE)</f>
        <v>2.38</v>
      </c>
    </row>
    <row r="16" spans="1:17" x14ac:dyDescent="0.3">
      <c r="A16" s="20" t="s">
        <v>113</v>
      </c>
      <c r="B16" s="20">
        <v>904383</v>
      </c>
      <c r="C16" s="21">
        <f>VLOOKUP(B16,'[2]ESGC PORTFOLIO'!B:M,$C$2,FALSE)</f>
        <v>76.596833721833704</v>
      </c>
      <c r="D16" s="21" t="str">
        <f t="shared" si="0"/>
        <v>A</v>
      </c>
      <c r="E16" s="21">
        <f>VLOOKUP(B16,ESG!A:M,$E$2,FALSE)</f>
        <v>76.596833721833704</v>
      </c>
      <c r="F16" s="11" t="b">
        <f t="shared" si="1"/>
        <v>1</v>
      </c>
      <c r="G16" s="12" t="str">
        <f t="shared" si="2"/>
        <v>A</v>
      </c>
      <c r="H16" s="11">
        <f>VLOOKUP(B16,NI!C:P,12,FALSE)</f>
        <v>2816000</v>
      </c>
      <c r="I16" s="11">
        <f>VLOOKUP(B16,EBITDA!B:O,12,FALSE)</f>
        <v>9294000</v>
      </c>
      <c r="J16" s="11">
        <f>VLOOKUP(B16,EQIT!B:O,12,FALSE)</f>
        <v>39727000</v>
      </c>
      <c r="K16" s="11">
        <f>VLOOKUP(B16,DEBT!B:O,12,FALSE)</f>
        <v>43202000</v>
      </c>
      <c r="L16" s="11">
        <f>VLOOKUP(B16,REV!B:O,12,FALSE)</f>
        <v>23459000</v>
      </c>
      <c r="M16" s="11">
        <f>VLOOKUP(B16,RoA!B:O,12,FALSE)</f>
        <v>3.2</v>
      </c>
      <c r="N16" s="11">
        <f>VLOOKUP(B16,RoE!B:O,12,FALSE)</f>
        <v>6.99</v>
      </c>
      <c r="O16" s="11">
        <f>VLOOKUP(B16,ASSET!B:P,12,FALSE)</f>
        <v>121156000</v>
      </c>
      <c r="P16" s="11">
        <f>VLOOKUP(B16,MCAP!B:P,12,FALSE)</f>
        <v>49116320</v>
      </c>
      <c r="Q16" s="11">
        <f>VLOOKUP(B16,MB!B:O,12,FALSE)</f>
        <v>1.2</v>
      </c>
    </row>
    <row r="17" spans="1:17" x14ac:dyDescent="0.3">
      <c r="A17" s="20" t="s">
        <v>120</v>
      </c>
      <c r="B17" s="20">
        <v>921268</v>
      </c>
      <c r="C17" s="21">
        <f>VLOOKUP(B17,'[2]ESGC PORTFOLIO'!B:M,$C$2,FALSE)</f>
        <v>75.126821511821504</v>
      </c>
      <c r="D17" s="21" t="str">
        <f t="shared" si="0"/>
        <v>A</v>
      </c>
      <c r="E17" s="21">
        <f>VLOOKUP(B17,ESG!A:M,$E$2,FALSE)</f>
        <v>75.126821511821504</v>
      </c>
      <c r="F17" s="11" t="b">
        <f t="shared" si="1"/>
        <v>1</v>
      </c>
      <c r="G17" s="12" t="str">
        <f t="shared" si="2"/>
        <v>A</v>
      </c>
      <c r="H17" s="11">
        <f>VLOOKUP(B17,NI!C:P,12,FALSE)</f>
        <v>1002100</v>
      </c>
      <c r="I17" s="11">
        <f>VLOOKUP(B17,EBITDA!B:O,12,FALSE)</f>
        <v>2431400</v>
      </c>
      <c r="J17" s="11">
        <f>VLOOKUP(B17,EQIT!B:O,12,FALSE)</f>
        <v>6909900</v>
      </c>
      <c r="K17" s="11">
        <f>VLOOKUP(B17,DEBT!B:O,12,FALSE)</f>
        <v>6465500</v>
      </c>
      <c r="L17" s="11">
        <f>VLOOKUP(B17,REV!B:O,12,FALSE)</f>
        <v>13545100</v>
      </c>
      <c r="M17" s="11">
        <f>VLOOKUP(B17,RoA!B:O,12,FALSE)</f>
        <v>6.15</v>
      </c>
      <c r="N17" s="11">
        <f>VLOOKUP(B17,RoE!B:O,12,FALSE)</f>
        <v>14.09</v>
      </c>
      <c r="O17" s="11">
        <f>VLOOKUP(B17,ASSET!B:P,12,FALSE)</f>
        <v>18583400</v>
      </c>
      <c r="P17" s="11">
        <f>VLOOKUP(B17,MCAP!B:P,12,FALSE)</f>
        <v>33856480</v>
      </c>
      <c r="Q17" s="11">
        <f>VLOOKUP(B17,MB!B:O,12,FALSE)</f>
        <v>4.8099999999999996</v>
      </c>
    </row>
    <row r="18" spans="1:17" x14ac:dyDescent="0.3">
      <c r="A18" s="20" t="s">
        <v>146</v>
      </c>
      <c r="B18" s="20">
        <v>951018</v>
      </c>
      <c r="C18" s="21">
        <f>VLOOKUP(B18,'[2]ESGC PORTFOLIO'!B:M,$C$2,FALSE)</f>
        <v>90.630005752751799</v>
      </c>
      <c r="D18" s="21" t="str">
        <f t="shared" si="0"/>
        <v>A</v>
      </c>
      <c r="E18" s="21">
        <f>VLOOKUP(B18,ESG!A:M,$E$2,FALSE)</f>
        <v>90.630005752751799</v>
      </c>
      <c r="F18" s="11" t="b">
        <f t="shared" si="1"/>
        <v>1</v>
      </c>
      <c r="G18" s="12" t="str">
        <f t="shared" si="2"/>
        <v>A</v>
      </c>
      <c r="H18" s="11">
        <f>VLOOKUP(B18,NI!C:P,12,FALSE)</f>
        <v>920000</v>
      </c>
      <c r="I18" s="11">
        <f>VLOOKUP(B18,EBITDA!B:O,12,FALSE)</f>
        <v>2122000</v>
      </c>
      <c r="J18" s="11">
        <f>VLOOKUP(B18,EQIT!B:O,12,FALSE)</f>
        <v>2545000</v>
      </c>
      <c r="K18" s="11">
        <f>VLOOKUP(B18,DEBT!B:O,12,FALSE)</f>
        <v>1731000</v>
      </c>
      <c r="L18" s="11">
        <f>VLOOKUP(B18,REV!B:O,12,FALSE)</f>
        <v>15797000</v>
      </c>
      <c r="M18" s="11">
        <f>VLOOKUP(B18,RoA!B:O,12,FALSE)</f>
        <v>12.74</v>
      </c>
      <c r="N18" s="11">
        <f>VLOOKUP(B18,RoE!B:O,12,FALSE)</f>
        <v>33.29</v>
      </c>
      <c r="O18" s="11">
        <f>VLOOKUP(B18,ASSET!B:P,12,FALSE)</f>
        <v>7473000</v>
      </c>
      <c r="P18" s="11">
        <f>VLOOKUP(B18,MCAP!B:P,12,FALSE)</f>
        <v>9805900</v>
      </c>
      <c r="Q18" s="11">
        <f>VLOOKUP(B18,MB!B:O,12,FALSE)</f>
        <v>5.05</v>
      </c>
    </row>
    <row r="19" spans="1:17" x14ac:dyDescent="0.3">
      <c r="A19" s="20" t="s">
        <v>152</v>
      </c>
      <c r="B19" s="20">
        <v>546697</v>
      </c>
      <c r="C19" s="21">
        <f>VLOOKUP(B19,'[2]ESGC PORTFOLIO'!B:M,$C$2,FALSE)</f>
        <v>79.275890775890701</v>
      </c>
      <c r="D19" s="21" t="str">
        <f t="shared" si="0"/>
        <v>A</v>
      </c>
      <c r="E19" s="21">
        <f>VLOOKUP(B19,ESG!A:M,$E$2,FALSE)</f>
        <v>79.275890775890701</v>
      </c>
      <c r="F19" s="11" t="b">
        <f t="shared" si="1"/>
        <v>1</v>
      </c>
      <c r="G19" s="12" t="str">
        <f t="shared" si="2"/>
        <v>A</v>
      </c>
      <c r="H19" s="11">
        <f>VLOOKUP(B19,NI!C:P,12,FALSE)</f>
        <v>18108000</v>
      </c>
      <c r="I19" s="11">
        <f>VLOOKUP(B19,EBITDA!B:O,12,FALSE)</f>
        <v>23445000</v>
      </c>
      <c r="J19" s="11">
        <f>VLOOKUP(B19,EQIT!B:O,12,FALSE)</f>
        <v>18534000</v>
      </c>
      <c r="K19" s="11">
        <f>VLOOKUP(B19,DEBT!B:O,12,FALSE)</f>
        <v>22180000</v>
      </c>
      <c r="L19" s="11">
        <f>VLOOKUP(B19,REV!B:O,12,FALSE)</f>
        <v>32639000</v>
      </c>
      <c r="M19" s="11">
        <f>VLOOKUP(B19,RoA!B:O,12,FALSE)</f>
        <v>43.18</v>
      </c>
      <c r="N19" s="11">
        <f>VLOOKUP(B19,RoE!B:O,12,FALSE)</f>
        <v>106.64</v>
      </c>
      <c r="O19" s="11">
        <f>VLOOKUP(B19,ASSET!B:P,12,FALSE)</f>
        <v>51515000</v>
      </c>
      <c r="P19" s="11">
        <f>VLOOKUP(B19,MCAP!B:P,12,FALSE)</f>
        <v>143892180</v>
      </c>
      <c r="Q19" s="11">
        <f>VLOOKUP(B19,MB!B:O,12,FALSE)</f>
        <v>8.59</v>
      </c>
    </row>
    <row r="20" spans="1:17" x14ac:dyDescent="0.3">
      <c r="A20" s="20" t="s">
        <v>160</v>
      </c>
      <c r="B20" s="20">
        <v>912030</v>
      </c>
      <c r="C20" s="21">
        <f>VLOOKUP(B20,'[2]ESGC PORTFOLIO'!B:M,$C$2,FALSE)</f>
        <v>81.038811188811096</v>
      </c>
      <c r="D20" s="21" t="str">
        <f t="shared" si="0"/>
        <v>A</v>
      </c>
      <c r="E20" s="21">
        <f>VLOOKUP(B20,ESG!A:M,$E$2,FALSE)</f>
        <v>81.038811188811096</v>
      </c>
      <c r="F20" s="11" t="b">
        <f t="shared" si="1"/>
        <v>1</v>
      </c>
      <c r="G20" s="12" t="str">
        <f t="shared" si="2"/>
        <v>A</v>
      </c>
      <c r="H20" s="11">
        <f>VLOOKUP(B20,NI!C:P,12,FALSE)</f>
        <v>451838</v>
      </c>
      <c r="I20" s="11">
        <f>VLOOKUP(B20,EBITDA!B:O,12,FALSE)</f>
        <v>879813</v>
      </c>
      <c r="J20" s="11">
        <f>VLOOKUP(B20,EQIT!B:O,12,FALSE)</f>
        <v>1663902</v>
      </c>
      <c r="K20" s="11">
        <f>VLOOKUP(B20,DEBT!B:O,12,FALSE)</f>
        <v>1711678</v>
      </c>
      <c r="L20" s="11">
        <f>VLOOKUP(B20,REV!B:O,12,FALSE)</f>
        <v>4447509</v>
      </c>
      <c r="M20" s="11">
        <f>VLOOKUP(B20,RoA!B:O,12,FALSE)</f>
        <v>11.64</v>
      </c>
      <c r="N20" s="11">
        <f>VLOOKUP(B20,RoE!B:O,12,FALSE)</f>
        <v>28.88</v>
      </c>
      <c r="O20" s="11">
        <f>VLOOKUP(B20,ASSET!B:P,12,FALSE)</f>
        <v>4521154</v>
      </c>
      <c r="P20" s="11">
        <f>VLOOKUP(B20,MCAP!B:P,12,FALSE)</f>
        <v>8406220</v>
      </c>
      <c r="Q20" s="11">
        <f>VLOOKUP(B20,MB!B:O,12,FALSE)</f>
        <v>5.78</v>
      </c>
    </row>
    <row r="21" spans="1:17" x14ac:dyDescent="0.3">
      <c r="A21" s="20" t="s">
        <v>191</v>
      </c>
      <c r="B21" s="20">
        <v>902354</v>
      </c>
      <c r="C21" s="21">
        <f>VLOOKUP(B21,'[2]ESGC PORTFOLIO'!B:M,$C$2,FALSE)</f>
        <v>76.7977170964473</v>
      </c>
      <c r="D21" s="21" t="str">
        <f t="shared" si="0"/>
        <v>A</v>
      </c>
      <c r="E21" s="21">
        <f>VLOOKUP(B21,ESG!A:M,$E$2,FALSE)</f>
        <v>76.7977170964473</v>
      </c>
      <c r="F21" s="11" t="b">
        <f t="shared" si="1"/>
        <v>1</v>
      </c>
      <c r="G21" s="12" t="str">
        <f t="shared" si="2"/>
        <v>A</v>
      </c>
      <c r="H21" s="11">
        <f>VLOOKUP(B21,NI!C:P,12,FALSE)</f>
        <v>1013000</v>
      </c>
      <c r="I21" s="11">
        <f>VLOOKUP(B21,EBITDA!B:O,12,FALSE)</f>
        <v>2376000</v>
      </c>
      <c r="J21" s="11">
        <f>VLOOKUP(B21,EQIT!B:O,12,FALSE)</f>
        <v>-174000</v>
      </c>
      <c r="K21" s="11">
        <f>VLOOKUP(B21,DEBT!B:O,12,FALSE)</f>
        <v>7839000</v>
      </c>
      <c r="L21" s="11">
        <f>VLOOKUP(B21,REV!B:O,12,FALSE)</f>
        <v>18591000</v>
      </c>
      <c r="M21" s="11">
        <f>VLOOKUP(B21,RoA!B:O,12,FALSE)</f>
        <v>7.93</v>
      </c>
      <c r="N21" s="11">
        <f>VLOOKUP(B21,RoE!B:O,12,FALSE)</f>
        <v>365.05</v>
      </c>
      <c r="O21" s="11">
        <f>VLOOKUP(B21,ASSET!B:P,12,FALSE)</f>
        <v>14842000</v>
      </c>
      <c r="P21" s="11">
        <f>VLOOKUP(B21,MCAP!B:P,12,FALSE)</f>
        <v>45942570</v>
      </c>
      <c r="Q21" s="11">
        <f>VLOOKUP(B21,MB!B:O,12,FALSE)</f>
        <v>-225.79</v>
      </c>
    </row>
    <row r="22" spans="1:17" x14ac:dyDescent="0.3">
      <c r="A22" s="20" t="s">
        <v>202</v>
      </c>
      <c r="B22" s="20" t="s">
        <v>367</v>
      </c>
      <c r="C22" s="21">
        <f>VLOOKUP(B22,'[2]ESGC PORTFOLIO'!B:M,$C$2,FALSE)</f>
        <v>82.7145390070921</v>
      </c>
      <c r="D22" s="21" t="str">
        <f t="shared" si="0"/>
        <v>A</v>
      </c>
      <c r="E22" s="21">
        <f>VLOOKUP(B22,ESG!A:M,$E$2,FALSE)</f>
        <v>82.7145390070921</v>
      </c>
      <c r="F22" s="11" t="b">
        <f t="shared" si="1"/>
        <v>1</v>
      </c>
      <c r="G22" s="12" t="str">
        <f t="shared" si="2"/>
        <v>A</v>
      </c>
      <c r="H22" s="11">
        <f>VLOOKUP(B22,NI!C:P,12,FALSE)</f>
        <v>1547000</v>
      </c>
      <c r="I22" s="11">
        <f>VLOOKUP(B22,EBITDA!B:O,12,FALSE)</f>
        <v>3427000</v>
      </c>
      <c r="J22" s="11">
        <f>VLOOKUP(B22,EQIT!B:O,12,FALSE)</f>
        <v>4389000</v>
      </c>
      <c r="K22" s="11">
        <f>VLOOKUP(B22,DEBT!B:O,12,FALSE)</f>
        <v>9231000</v>
      </c>
      <c r="L22" s="11">
        <f>VLOOKUP(B22,REV!B:O,12,FALSE)</f>
        <v>10776000</v>
      </c>
      <c r="M22" s="11">
        <f>VLOOKUP(B22,RoA!B:O,12,FALSE)</f>
        <v>8.7200000000000006</v>
      </c>
      <c r="N22" s="11">
        <f>VLOOKUP(B22,RoE!B:O,12,FALSE)</f>
        <v>30.9</v>
      </c>
      <c r="O22" s="11">
        <f>VLOOKUP(B22,ASSET!B:P,12,FALSE)</f>
        <v>18201000</v>
      </c>
      <c r="P22" s="11">
        <f>VLOOKUP(B22,MCAP!B:P,12,FALSE)</f>
        <v>29171618</v>
      </c>
      <c r="Q22" s="11">
        <f>VLOOKUP(B22,MB!B:O,12,FALSE)</f>
        <v>6.86</v>
      </c>
    </row>
    <row r="23" spans="1:17" x14ac:dyDescent="0.3">
      <c r="A23" s="20" t="s">
        <v>240</v>
      </c>
      <c r="B23" s="20">
        <v>906560</v>
      </c>
      <c r="C23" s="21">
        <f>VLOOKUP(B23,'[2]ESGC PORTFOLIO'!B:M,$C$2,FALSE)</f>
        <v>76.492905654869205</v>
      </c>
      <c r="D23" s="21" t="str">
        <f t="shared" si="0"/>
        <v>A</v>
      </c>
      <c r="E23" s="21">
        <f>VLOOKUP(B23,ESG!A:M,$E$2,FALSE)</f>
        <v>76.492905654869205</v>
      </c>
      <c r="F23" s="11" t="b">
        <f t="shared" si="1"/>
        <v>1</v>
      </c>
      <c r="G23" s="12" t="str">
        <f t="shared" si="2"/>
        <v>A</v>
      </c>
      <c r="H23" s="11">
        <f>VLOOKUP(B23,NI!C:P,12,FALSE)</f>
        <v>600000</v>
      </c>
      <c r="I23" s="11">
        <f>VLOOKUP(B23,EBITDA!B:O,12,FALSE)</f>
        <v>1677000</v>
      </c>
      <c r="J23" s="11">
        <f>VLOOKUP(B23,EQIT!B:O,12,FALSE)</f>
        <v>871000</v>
      </c>
      <c r="K23" s="11">
        <f>VLOOKUP(B23,DEBT!B:O,12,FALSE)</f>
        <v>2805000</v>
      </c>
      <c r="L23" s="11">
        <f>VLOOKUP(B23,REV!B:O,12,FALSE)</f>
        <v>14437000</v>
      </c>
      <c r="M23" s="11">
        <f>VLOOKUP(B23,RoA!B:O,12,FALSE)</f>
        <v>8.0399999999999991</v>
      </c>
      <c r="N23" s="11">
        <f>VLOOKUP(B23,RoE!B:O,12,FALSE)</f>
        <v>36.24</v>
      </c>
      <c r="O23" s="11">
        <f>VLOOKUP(B23,ASSET!B:P,12,FALSE)</f>
        <v>7698000</v>
      </c>
      <c r="P23" s="11">
        <f>VLOOKUP(B23,MCAP!B:P,12,FALSE)</f>
        <v>8642035</v>
      </c>
      <c r="Q23" s="11">
        <f>VLOOKUP(B23,MB!B:O,12,FALSE)</f>
        <v>15.96</v>
      </c>
    </row>
    <row r="24" spans="1:17" x14ac:dyDescent="0.3">
      <c r="A24" s="20" t="s">
        <v>242</v>
      </c>
      <c r="B24" s="20">
        <v>905861</v>
      </c>
      <c r="C24" s="21">
        <f>VLOOKUP(B24,'[2]ESGC PORTFOLIO'!B:M,$C$2,FALSE)</f>
        <v>85.087905060873297</v>
      </c>
      <c r="D24" s="21" t="str">
        <f t="shared" si="0"/>
        <v>A</v>
      </c>
      <c r="E24" s="21">
        <f>VLOOKUP(B24,ESG!A:M,$E$2,FALSE)</f>
        <v>85.087905060873297</v>
      </c>
      <c r="F24" s="11" t="b">
        <f t="shared" si="1"/>
        <v>1</v>
      </c>
      <c r="G24" s="12" t="str">
        <f t="shared" si="2"/>
        <v>A</v>
      </c>
      <c r="H24" s="11">
        <f>VLOOKUP(B24,NI!C:P,12,FALSE)</f>
        <v>935000</v>
      </c>
      <c r="I24" s="11">
        <f>VLOOKUP(B24,EBITDA!B:O,12,FALSE)</f>
        <v>1970500</v>
      </c>
      <c r="J24" s="11">
        <f>VLOOKUP(B24,EQIT!B:O,12,FALSE)</f>
        <v>8317400</v>
      </c>
      <c r="K24" s="11">
        <f>VLOOKUP(B24,DEBT!B:O,12,FALSE)</f>
        <v>8099200</v>
      </c>
      <c r="L24" s="11">
        <f>VLOOKUP(B24,REV!B:O,12,FALSE)</f>
        <v>4856500</v>
      </c>
      <c r="M24" s="11">
        <f>VLOOKUP(B24,RoA!B:O,12,FALSE)</f>
        <v>0.93</v>
      </c>
      <c r="N24" s="11">
        <f>VLOOKUP(B24,RoE!B:O,12,FALSE)</f>
        <v>11.42</v>
      </c>
      <c r="O24" s="11">
        <f>VLOOKUP(B24,ASSET!B:P,12,FALSE)</f>
        <v>116749600</v>
      </c>
      <c r="P24" s="11">
        <f>VLOOKUP(B24,MCAP!B:P,12,FALSE)</f>
        <v>16529789</v>
      </c>
      <c r="Q24" s="11">
        <f>VLOOKUP(B24,MB!B:O,12,FALSE)</f>
        <v>1.88</v>
      </c>
    </row>
    <row r="25" spans="1:17" x14ac:dyDescent="0.3">
      <c r="A25" s="20" t="s">
        <v>245</v>
      </c>
      <c r="B25" s="20">
        <v>694405</v>
      </c>
      <c r="C25" s="21">
        <f>VLOOKUP(B25,'[2]ESGC PORTFOLIO'!B:M,$C$2,FALSE)</f>
        <v>85.747113711031204</v>
      </c>
      <c r="D25" s="21" t="str">
        <f t="shared" si="0"/>
        <v>A</v>
      </c>
      <c r="E25" s="21">
        <f>VLOOKUP(B25,ESG!A:M,$E$2,FALSE)</f>
        <v>85.747113711031204</v>
      </c>
      <c r="F25" s="11" t="b">
        <f t="shared" si="1"/>
        <v>1</v>
      </c>
      <c r="G25" s="12" t="str">
        <f t="shared" si="2"/>
        <v>A</v>
      </c>
      <c r="H25" s="11">
        <f>VLOOKUP(B25,NI!C:P,12,FALSE)</f>
        <v>614000</v>
      </c>
      <c r="I25" s="11">
        <f>VLOOKUP(B25,EBITDA!B:O,12,FALSE)</f>
        <v>987000</v>
      </c>
      <c r="J25" s="11">
        <f>VLOOKUP(B25,EQIT!B:O,12,FALSE)</f>
        <v>4469000</v>
      </c>
      <c r="K25" s="11">
        <f>VLOOKUP(B25,DEBT!B:O,12,FALSE)</f>
        <v>1514000</v>
      </c>
      <c r="L25" s="11">
        <f>VLOOKUP(B25,REV!B:O,12,FALSE)</f>
        <v>5010000</v>
      </c>
      <c r="M25" s="11">
        <f>VLOOKUP(B25,RoA!B:O,12,FALSE)</f>
        <v>8.85</v>
      </c>
      <c r="N25" s="11">
        <f>VLOOKUP(B25,RoE!B:O,12,FALSE)</f>
        <v>13.82</v>
      </c>
      <c r="O25" s="11">
        <f>VLOOKUP(B25,ASSET!B:P,12,FALSE)</f>
        <v>7370000</v>
      </c>
      <c r="P25" s="11">
        <f>VLOOKUP(B25,MCAP!B:P,12,FALSE)</f>
        <v>17732480</v>
      </c>
      <c r="Q25" s="11">
        <f>VLOOKUP(B25,MB!B:O,12,FALSE)</f>
        <v>2.81</v>
      </c>
    </row>
    <row r="26" spans="1:17" x14ac:dyDescent="0.3">
      <c r="A26" s="20" t="s">
        <v>265</v>
      </c>
      <c r="B26" s="20">
        <v>670129</v>
      </c>
      <c r="C26" s="21">
        <f>VLOOKUP(B26,'[2]ESGC PORTFOLIO'!B:M,$C$2,FALSE)</f>
        <v>88.049465240641695</v>
      </c>
      <c r="D26" s="21" t="str">
        <f t="shared" si="0"/>
        <v>A</v>
      </c>
      <c r="E26" s="21">
        <f>VLOOKUP(B26,ESG!A:M,$E$2,FALSE)</f>
        <v>88.049465240641695</v>
      </c>
      <c r="F26" s="11" t="b">
        <f t="shared" si="1"/>
        <v>1</v>
      </c>
      <c r="G26" s="12" t="str">
        <f t="shared" si="2"/>
        <v>A</v>
      </c>
      <c r="H26" s="11">
        <f>VLOOKUP(B26,NI!C:P,12,FALSE)</f>
        <v>874294</v>
      </c>
      <c r="I26" s="11">
        <f>VLOOKUP(B26,EBITDA!B:O,12,FALSE)</f>
        <v>1971079</v>
      </c>
      <c r="J26" s="11">
        <f>VLOOKUP(B26,EQIT!B:O,12,FALSE)</f>
        <v>14589700</v>
      </c>
      <c r="K26" s="11">
        <f>VLOOKUP(B26,DEBT!B:O,12,FALSE)</f>
        <v>11626831</v>
      </c>
      <c r="L26" s="11">
        <f>VLOOKUP(B26,REV!B:O,12,FALSE)</f>
        <v>2955961</v>
      </c>
      <c r="M26" s="11">
        <f>VLOOKUP(B26,RoA!B:O,12,FALSE)</f>
        <v>3.76</v>
      </c>
      <c r="N26" s="11">
        <f>VLOOKUP(B26,RoE!B:O,12,FALSE)</f>
        <v>6.14</v>
      </c>
      <c r="O26" s="11">
        <f>VLOOKUP(B26,ASSET!B:P,12,FALSE)</f>
        <v>31394767</v>
      </c>
      <c r="P26" s="11">
        <f>VLOOKUP(B26,MCAP!B:P,12,FALSE)</f>
        <v>22512055</v>
      </c>
      <c r="Q26" s="11">
        <f>VLOOKUP(B26,MB!B:O,12,FALSE)</f>
        <v>1.37</v>
      </c>
    </row>
    <row r="27" spans="1:17" x14ac:dyDescent="0.3">
      <c r="A27" s="20" t="s">
        <v>267</v>
      </c>
      <c r="B27" s="20">
        <v>902321</v>
      </c>
      <c r="C27" s="21">
        <f>VLOOKUP(B27,'[2]ESGC PORTFOLIO'!B:M,$C$2,FALSE)</f>
        <v>78.778527102330301</v>
      </c>
      <c r="D27" s="21" t="str">
        <f t="shared" si="0"/>
        <v>A</v>
      </c>
      <c r="E27" s="21">
        <f>VLOOKUP(B27,ESG!A:M,$E$2,FALSE)</f>
        <v>78.778527102330301</v>
      </c>
      <c r="F27" s="11" t="b">
        <f t="shared" si="1"/>
        <v>1</v>
      </c>
      <c r="G27" s="12" t="str">
        <f t="shared" si="2"/>
        <v>A</v>
      </c>
      <c r="H27" s="11">
        <f>VLOOKUP(B27,NI!C:P,12,FALSE)</f>
        <v>1679000</v>
      </c>
      <c r="I27" s="11">
        <f>VLOOKUP(B27,EBITDA!B:O,12,FALSE)</f>
        <v>4488000</v>
      </c>
      <c r="J27" s="11">
        <f>VLOOKUP(B27,EQIT!B:O,12,FALSE)</f>
        <v>13066000</v>
      </c>
      <c r="K27" s="11">
        <f>VLOOKUP(B27,DEBT!B:O,12,FALSE)</f>
        <v>9932000</v>
      </c>
      <c r="L27" s="11">
        <f>VLOOKUP(B27,REV!B:O,12,FALSE)</f>
        <v>10415000</v>
      </c>
      <c r="M27" s="11">
        <f>VLOOKUP(B27,RoA!B:O,12,FALSE)</f>
        <v>5.31</v>
      </c>
      <c r="N27" s="11">
        <f>VLOOKUP(B27,RoE!B:O,12,FALSE)</f>
        <v>13.3</v>
      </c>
      <c r="O27" s="11">
        <f>VLOOKUP(B27,ASSET!B:P,12,FALSE)</f>
        <v>37535000</v>
      </c>
      <c r="P27" s="11">
        <f>VLOOKUP(B27,MCAP!B:P,12,FALSE)</f>
        <v>19577140</v>
      </c>
      <c r="Q27" s="11">
        <f>VLOOKUP(B27,MB!B:O,12,FALSE)</f>
        <v>1.56</v>
      </c>
    </row>
    <row r="28" spans="1:17" x14ac:dyDescent="0.3">
      <c r="A28" s="20" t="s">
        <v>304</v>
      </c>
      <c r="B28" s="20">
        <v>905061</v>
      </c>
      <c r="C28" s="21">
        <f>VLOOKUP(B28,'[2]ESGC PORTFOLIO'!B:M,$C$2,FALSE)</f>
        <v>91.067579327888595</v>
      </c>
      <c r="D28" s="21" t="str">
        <f t="shared" si="0"/>
        <v>A</v>
      </c>
      <c r="E28" s="21">
        <f>VLOOKUP(B28,ESG!A:M,$E$2,FALSE)</f>
        <v>91.067579327888595</v>
      </c>
      <c r="F28" s="11" t="b">
        <f t="shared" si="1"/>
        <v>1</v>
      </c>
      <c r="G28" s="12" t="str">
        <f t="shared" si="2"/>
        <v>A</v>
      </c>
      <c r="H28" s="11">
        <f>VLOOKUP(B28,NI!C:P,12,FALSE)</f>
        <v>2943000</v>
      </c>
      <c r="I28" s="11">
        <f>VLOOKUP(B28,EBITDA!B:O,12,FALSE)</f>
        <v>5439000</v>
      </c>
      <c r="J28" s="11">
        <f>VLOOKUP(B28,EQIT!B:O,12,FALSE)</f>
        <v>9946000</v>
      </c>
      <c r="K28" s="11">
        <f>VLOOKUP(B28,DEBT!B:O,12,FALSE)</f>
        <v>4120000</v>
      </c>
      <c r="L28" s="11">
        <f>VLOOKUP(B28,REV!B:O,12,FALSE)</f>
        <v>13000000</v>
      </c>
      <c r="M28" s="11">
        <f>VLOOKUP(B28,RoA!B:O,12,FALSE)</f>
        <v>18.07</v>
      </c>
      <c r="N28" s="11">
        <f>VLOOKUP(B28,RoE!B:O,12,FALSE)</f>
        <v>28.94</v>
      </c>
      <c r="O28" s="11">
        <f>VLOOKUP(B28,ASSET!B:P,12,FALSE)</f>
        <v>16029000</v>
      </c>
      <c r="P28" s="11">
        <f>VLOOKUP(B28,MCAP!B:P,12,FALSE)</f>
        <v>55427622</v>
      </c>
      <c r="Q28" s="11">
        <f>VLOOKUP(B28,MB!B:O,12,FALSE)</f>
        <v>4.93</v>
      </c>
    </row>
    <row r="29" spans="1:17" x14ac:dyDescent="0.3">
      <c r="A29" s="20" t="s">
        <v>305</v>
      </c>
      <c r="B29" s="20">
        <v>906394</v>
      </c>
      <c r="C29" s="21">
        <f>VLOOKUP(B29,'[2]ESGC PORTFOLIO'!B:M,$C$2,FALSE)</f>
        <v>77.113786213786199</v>
      </c>
      <c r="D29" s="21" t="str">
        <f t="shared" si="0"/>
        <v>A</v>
      </c>
      <c r="E29" s="21">
        <f>VLOOKUP(B29,ESG!A:M,$E$2,FALSE)</f>
        <v>77.113786213786199</v>
      </c>
      <c r="F29" s="11" t="b">
        <f t="shared" si="1"/>
        <v>1</v>
      </c>
      <c r="G29" s="12" t="str">
        <f t="shared" si="2"/>
        <v>A</v>
      </c>
      <c r="H29" s="11">
        <f>VLOOKUP(B29,NI!C:P,12,FALSE)</f>
        <v>1975400</v>
      </c>
      <c r="I29" s="11">
        <f>VLOOKUP(B29,EBITDA!B:O,12,FALSE)</f>
        <v>4039500</v>
      </c>
      <c r="J29" s="11">
        <f>VLOOKUP(B29,EQIT!B:O,12,FALSE)</f>
        <v>21350200</v>
      </c>
      <c r="K29" s="11">
        <f>VLOOKUP(B29,DEBT!B:O,12,FALSE)</f>
        <v>12526700</v>
      </c>
      <c r="L29" s="11">
        <f>VLOOKUP(B29,REV!B:O,12,FALSE)</f>
        <v>16965400</v>
      </c>
      <c r="M29" s="11">
        <f>VLOOKUP(B29,RoA!B:O,12,FALSE)</f>
        <v>5.36</v>
      </c>
      <c r="N29" s="11">
        <f>VLOOKUP(B29,RoE!B:O,12,FALSE)</f>
        <v>9.43</v>
      </c>
      <c r="O29" s="11">
        <f>VLOOKUP(B29,ASSET!B:P,12,FALSE)</f>
        <v>40889000</v>
      </c>
      <c r="P29" s="11">
        <f>VLOOKUP(B29,MCAP!B:P,12,FALSE)</f>
        <v>56687530</v>
      </c>
      <c r="Q29" s="11">
        <f>VLOOKUP(B29,MB!B:O,12,FALSE)</f>
        <v>2.35</v>
      </c>
    </row>
    <row r="30" spans="1:17" x14ac:dyDescent="0.3">
      <c r="A30" s="20" t="s">
        <v>307</v>
      </c>
      <c r="B30" s="20">
        <v>921855</v>
      </c>
      <c r="C30" s="21">
        <f>VLOOKUP(B30,'[2]ESGC PORTFOLIO'!B:M,$C$2,FALSE)</f>
        <v>76.665505383545394</v>
      </c>
      <c r="D30" s="21" t="str">
        <f t="shared" si="0"/>
        <v>A</v>
      </c>
      <c r="E30" s="21">
        <f>VLOOKUP(B30,ESG!A:M,$E$2,FALSE)</f>
        <v>76.665505383545394</v>
      </c>
      <c r="F30" s="11" t="b">
        <f t="shared" si="1"/>
        <v>1</v>
      </c>
      <c r="G30" s="12" t="str">
        <f t="shared" si="2"/>
        <v>A</v>
      </c>
      <c r="H30" s="11">
        <f>VLOOKUP(B30,NI!C:P,12,FALSE)</f>
        <v>2277658</v>
      </c>
      <c r="I30" s="11">
        <f>VLOOKUP(B30,EBITDA!B:O,12,FALSE)</f>
        <v>4335265</v>
      </c>
      <c r="J30" s="11">
        <f>VLOOKUP(B30,EQIT!B:O,12,FALSE)</f>
        <v>4307075</v>
      </c>
      <c r="K30" s="11">
        <f>VLOOKUP(B30,DEBT!B:O,12,FALSE)</f>
        <v>1709268</v>
      </c>
      <c r="L30" s="11">
        <f>VLOOKUP(B30,REV!B:O,12,FALSE)</f>
        <v>30944938</v>
      </c>
      <c r="M30" s="11">
        <f>VLOOKUP(B30,RoA!B:O,12,FALSE)</f>
        <v>20.64</v>
      </c>
      <c r="N30" s="11">
        <f>VLOOKUP(B30,RoE!B:O,12,FALSE)</f>
        <v>53.15</v>
      </c>
      <c r="O30" s="11">
        <f>VLOOKUP(B30,ASSET!B:P,12,FALSE)</f>
        <v>11485651</v>
      </c>
      <c r="P30" s="11">
        <f>VLOOKUP(B30,MCAP!B:P,12,FALSE)</f>
        <v>47048481</v>
      </c>
      <c r="Q30" s="11">
        <f>VLOOKUP(B30,MB!B:O,12,FALSE)</f>
        <v>11.17</v>
      </c>
    </row>
    <row r="31" spans="1:17" x14ac:dyDescent="0.3">
      <c r="A31" s="20" t="s">
        <v>318</v>
      </c>
      <c r="B31" s="20">
        <v>982852</v>
      </c>
      <c r="C31" s="21">
        <f>VLOOKUP(B31,'[2]ESGC PORTFOLIO'!B:M,$C$2,FALSE)</f>
        <v>76.168832288787399</v>
      </c>
      <c r="D31" s="21" t="str">
        <f t="shared" si="0"/>
        <v>A</v>
      </c>
      <c r="E31" s="21">
        <f>VLOOKUP(B31,ESG!A:M,$E$2,FALSE)</f>
        <v>76.168832288787399</v>
      </c>
      <c r="F31" s="11" t="b">
        <f t="shared" si="1"/>
        <v>1</v>
      </c>
      <c r="G31" s="12" t="str">
        <f t="shared" si="2"/>
        <v>A</v>
      </c>
      <c r="H31" s="11">
        <f>VLOOKUP(B31,NI!C:P,12,FALSE)</f>
        <v>3987000</v>
      </c>
      <c r="I31" s="11">
        <f>VLOOKUP(B31,EBITDA!B:O,12,FALSE)</f>
        <v>8246000</v>
      </c>
      <c r="J31" s="11">
        <f>VLOOKUP(B31,EQIT!B:O,12,FALSE)</f>
        <v>20527000</v>
      </c>
      <c r="K31" s="11">
        <f>VLOOKUP(B31,DEBT!B:O,12,FALSE)</f>
        <v>7377000</v>
      </c>
      <c r="L31" s="11">
        <f>VLOOKUP(B31,REV!B:O,12,FALSE)</f>
        <v>87804000</v>
      </c>
      <c r="M31" s="11">
        <f>VLOOKUP(B31,RoA!B:O,12,FALSE)</f>
        <v>9.5</v>
      </c>
      <c r="N31" s="11">
        <f>VLOOKUP(B31,RoE!B:O,12,FALSE)</f>
        <v>19.350000000000001</v>
      </c>
      <c r="O31" s="11">
        <f>VLOOKUP(B31,ASSET!B:P,12,FALSE)</f>
        <v>44343000</v>
      </c>
      <c r="P31" s="11">
        <f>VLOOKUP(B31,MCAP!B:P,12,FALSE)</f>
        <v>33448615</v>
      </c>
      <c r="Q31" s="11">
        <f>VLOOKUP(B31,MB!B:O,12,FALSE)</f>
        <v>1.45</v>
      </c>
    </row>
    <row r="32" spans="1:17" x14ac:dyDescent="0.3">
      <c r="A32" s="20" t="s">
        <v>0</v>
      </c>
      <c r="B32" s="20">
        <v>902172</v>
      </c>
      <c r="C32" s="21">
        <f>VLOOKUP(B32,'[2]ESGC PORTFOLIO'!B:M,$C$2,FALSE)</f>
        <v>50.953109390609399</v>
      </c>
      <c r="D32" s="21" t="str">
        <f t="shared" si="0"/>
        <v>B</v>
      </c>
      <c r="E32" s="21">
        <f>VLOOKUP(B32,ESG!A:M,$E$2,FALSE)</f>
        <v>89.406218781218698</v>
      </c>
      <c r="F32" s="11" t="b">
        <f t="shared" si="1"/>
        <v>0</v>
      </c>
      <c r="G32" s="13" t="str">
        <f t="shared" si="2"/>
        <v>A</v>
      </c>
      <c r="H32" s="11">
        <f>VLOOKUP(B32,NI!C:P,12,FALSE)</f>
        <v>4833000</v>
      </c>
      <c r="I32" s="11">
        <f>VLOOKUP(B32,EBITDA!B:O,12,FALSE)</f>
        <v>8377000</v>
      </c>
      <c r="J32" s="11">
        <f>VLOOKUP(B32,EQIT!B:O,12,FALSE)</f>
        <v>11708000</v>
      </c>
      <c r="K32" s="11">
        <f>VLOOKUP(B32,DEBT!B:O,12,FALSE)</f>
        <v>10843000</v>
      </c>
      <c r="L32" s="11">
        <f>VLOOKUP(B32,REV!B:O,12,FALSE)</f>
        <v>30274000</v>
      </c>
      <c r="M32" s="11">
        <f>VLOOKUP(B32,RoA!B:O,12,FALSE)</f>
        <v>15.77</v>
      </c>
      <c r="N32" s="11">
        <f>VLOOKUP(B32,RoE!B:O,12,FALSE)</f>
        <v>38.950000000000003</v>
      </c>
      <c r="O32" s="11">
        <f>VLOOKUP(B32,ASSET!B:P,12,FALSE)</f>
        <v>32208000</v>
      </c>
      <c r="P32" s="11">
        <f>VLOOKUP(B32,MCAP!B:P,12,FALSE)</f>
        <v>91789490</v>
      </c>
      <c r="Q32" s="11">
        <f>VLOOKUP(B32,MB!B:O,12,FALSE)</f>
        <v>7.45</v>
      </c>
    </row>
    <row r="33" spans="1:17" x14ac:dyDescent="0.3">
      <c r="A33" s="20" t="s">
        <v>57</v>
      </c>
      <c r="B33" s="20">
        <v>905080</v>
      </c>
      <c r="C33" s="21">
        <f>VLOOKUP(B33,'[2]ESGC PORTFOLIO'!B:M,$C$2,FALSE)</f>
        <v>51.5594388637655</v>
      </c>
      <c r="D33" s="21" t="str">
        <f t="shared" si="0"/>
        <v>B</v>
      </c>
      <c r="E33" s="21">
        <f>VLOOKUP(B33,ESG!A:M,$E$2,FALSE)</f>
        <v>82.387170410457898</v>
      </c>
      <c r="F33" s="11" t="b">
        <f t="shared" si="1"/>
        <v>0</v>
      </c>
      <c r="G33" s="13" t="str">
        <f t="shared" si="2"/>
        <v>A</v>
      </c>
      <c r="H33" s="11">
        <f>VLOOKUP(B33,NI!C:P,12,FALSE)</f>
        <v>1565000</v>
      </c>
      <c r="I33" s="11">
        <f>VLOOKUP(B33,EBITDA!B:O,12,FALSE)</f>
        <v>2861000</v>
      </c>
      <c r="J33" s="11">
        <f>VLOOKUP(B33,EQIT!B:O,12,FALSE)</f>
        <v>14266000</v>
      </c>
      <c r="K33" s="11">
        <f>VLOOKUP(B33,DEBT!B:O,12,FALSE)</f>
        <v>6689000</v>
      </c>
      <c r="L33" s="11">
        <f>VLOOKUP(B33,REV!B:O,12,FALSE)</f>
        <v>16560000</v>
      </c>
      <c r="M33" s="11">
        <f>VLOOKUP(B33,RoA!B:O,12,FALSE)</f>
        <v>5.46</v>
      </c>
      <c r="N33" s="11">
        <f>VLOOKUP(B33,RoE!B:O,12,FALSE)</f>
        <v>10.75</v>
      </c>
      <c r="O33" s="11">
        <f>VLOOKUP(B33,ASSET!B:P,12,FALSE)</f>
        <v>28904000</v>
      </c>
      <c r="P33" s="11">
        <f>VLOOKUP(B33,MCAP!B:P,12,FALSE)</f>
        <v>114260190</v>
      </c>
      <c r="Q33" s="11">
        <f>VLOOKUP(B33,MB!B:O,12,FALSE)</f>
        <v>7.52</v>
      </c>
    </row>
    <row r="34" spans="1:17" x14ac:dyDescent="0.3">
      <c r="A34" s="20" t="s">
        <v>70</v>
      </c>
      <c r="B34" s="20">
        <v>755790</v>
      </c>
      <c r="C34" s="21">
        <f>VLOOKUP(B34,'[2]ESGC PORTFOLIO'!B:M,$C$2,FALSE)</f>
        <v>50.7253039513677</v>
      </c>
      <c r="D34" s="21" t="str">
        <f t="shared" si="0"/>
        <v>B</v>
      </c>
      <c r="E34" s="21">
        <f>VLOOKUP(B34,ESG!A:M,$E$2,FALSE)</f>
        <v>80.022036474164096</v>
      </c>
      <c r="F34" s="11" t="b">
        <f t="shared" si="1"/>
        <v>0</v>
      </c>
      <c r="G34" s="13" t="str">
        <f t="shared" si="2"/>
        <v>A</v>
      </c>
      <c r="H34" s="11">
        <f>VLOOKUP(B34,NI!C:P,12,FALSE)</f>
        <v>1602000</v>
      </c>
      <c r="I34" s="11">
        <f>VLOOKUP(B34,EBITDA!B:O,12,FALSE)</f>
        <v>2803300</v>
      </c>
      <c r="J34" s="11">
        <f>VLOOKUP(B34,EQIT!B:O,12,FALSE)</f>
        <v>5919000</v>
      </c>
      <c r="K34" s="11">
        <f>VLOOKUP(B34,DEBT!B:O,12,FALSE)</f>
        <v>14250400</v>
      </c>
      <c r="L34" s="11">
        <f>VLOOKUP(B34,REV!B:O,12,FALSE)</f>
        <v>9256000</v>
      </c>
      <c r="M34" s="11">
        <f>VLOOKUP(B34,RoA!B:O,12,FALSE)</f>
        <v>8.3000000000000007</v>
      </c>
      <c r="N34" s="11">
        <f>VLOOKUP(B34,RoE!B:O,12,FALSE)</f>
        <v>25.75</v>
      </c>
      <c r="O34" s="11">
        <f>VLOOKUP(B34,ASSET!B:P,12,FALSE)</f>
        <v>27053400</v>
      </c>
      <c r="P34" s="11">
        <f>VLOOKUP(B34,MCAP!B:P,12,FALSE)</f>
        <v>94203216</v>
      </c>
      <c r="Q34" s="11">
        <f>VLOOKUP(B34,MB!B:O,12,FALSE)</f>
        <v>16.38</v>
      </c>
    </row>
    <row r="35" spans="1:17" x14ac:dyDescent="0.3">
      <c r="A35" s="20" t="s">
        <v>89</v>
      </c>
      <c r="B35" s="20">
        <v>929814</v>
      </c>
      <c r="C35" s="21">
        <f>VLOOKUP(B35,'[2]ESGC PORTFOLIO'!B:M,$C$2,FALSE)</f>
        <v>52.413976807189101</v>
      </c>
      <c r="D35" s="21" t="str">
        <f t="shared" si="0"/>
        <v>B</v>
      </c>
      <c r="E35" s="21">
        <f>VLOOKUP(B35,ESG!A:M,$E$2,FALSE)</f>
        <v>82.726504339015904</v>
      </c>
      <c r="F35" s="11" t="b">
        <f t="shared" si="1"/>
        <v>0</v>
      </c>
      <c r="G35" s="13" t="str">
        <f t="shared" si="2"/>
        <v>A</v>
      </c>
      <c r="H35" s="11">
        <f>VLOOKUP(B35,NI!C:P,12,FALSE)</f>
        <v>-254300</v>
      </c>
      <c r="I35" s="11">
        <f>VLOOKUP(B35,EBITDA!B:O,12,FALSE)</f>
        <v>429900</v>
      </c>
      <c r="J35" s="11">
        <f>VLOOKUP(B35,EQIT!B:O,12,FALSE)</f>
        <v>4526000</v>
      </c>
      <c r="K35" s="11">
        <f>VLOOKUP(B35,DEBT!B:O,12,FALSE)</f>
        <v>7904800</v>
      </c>
      <c r="L35" s="11">
        <f>VLOOKUP(B35,REV!B:O,12,FALSE)</f>
        <v>15832400</v>
      </c>
      <c r="M35" s="11">
        <f>VLOOKUP(B35,RoA!B:O,12,FALSE)</f>
        <v>-0.21</v>
      </c>
      <c r="N35" s="11">
        <f>VLOOKUP(B35,RoE!B:O,12,FALSE)</f>
        <v>-5.2</v>
      </c>
      <c r="O35" s="11">
        <f>VLOOKUP(B35,ASSET!B:P,12,FALSE)</f>
        <v>17542200</v>
      </c>
      <c r="P35" s="11">
        <f>VLOOKUP(B35,MCAP!B:P,12,FALSE)</f>
        <v>18053105</v>
      </c>
      <c r="Q35" s="11">
        <f>VLOOKUP(B35,MB!B:O,12,FALSE)</f>
        <v>4.92</v>
      </c>
    </row>
    <row r="36" spans="1:17" x14ac:dyDescent="0.3">
      <c r="A36" s="20" t="s">
        <v>90</v>
      </c>
      <c r="B36" s="20">
        <v>901666</v>
      </c>
      <c r="C36" s="21">
        <f>VLOOKUP(B36,'[2]ESGC PORTFOLIO'!B:M,$C$2,FALSE)</f>
        <v>50.419585459383597</v>
      </c>
      <c r="D36" s="21" t="str">
        <f t="shared" si="0"/>
        <v>B</v>
      </c>
      <c r="E36" s="21">
        <f>VLOOKUP(B36,ESG!A:M,$E$2,FALSE)</f>
        <v>91.197915313386105</v>
      </c>
      <c r="F36" s="11" t="b">
        <f t="shared" si="1"/>
        <v>0</v>
      </c>
      <c r="G36" s="13" t="str">
        <f t="shared" si="2"/>
        <v>A</v>
      </c>
      <c r="H36" s="11">
        <f>VLOOKUP(B36,NI!C:P,12,FALSE)</f>
        <v>-4428000</v>
      </c>
      <c r="I36" s="11">
        <f>VLOOKUP(B36,EBITDA!B:O,12,FALSE)</f>
        <v>2139000</v>
      </c>
      <c r="J36" s="11">
        <f>VLOOKUP(B36,EQIT!B:O,12,FALSE)</f>
        <v>39762000</v>
      </c>
      <c r="K36" s="11">
        <f>VLOOKUP(B36,DEBT!B:O,12,FALSE)</f>
        <v>24880000</v>
      </c>
      <c r="L36" s="11">
        <f>VLOOKUP(B36,REV!B:O,12,FALSE)</f>
        <v>29456000</v>
      </c>
      <c r="M36" s="11">
        <f>VLOOKUP(B36,RoA!B:O,12,FALSE)</f>
        <v>-3.58</v>
      </c>
      <c r="N36" s="11">
        <f>VLOOKUP(B36,RoE!B:O,12,FALSE)</f>
        <v>-9.66</v>
      </c>
      <c r="O36" s="11">
        <f>VLOOKUP(B36,ASSET!B:P,12,FALSE)</f>
        <v>97484000</v>
      </c>
      <c r="P36" s="11">
        <f>VLOOKUP(B36,MCAP!B:P,12,FALSE)</f>
        <v>57708640</v>
      </c>
      <c r="Q36" s="11">
        <f>VLOOKUP(B36,MB!B:O,12,FALSE)</f>
        <v>1.5</v>
      </c>
    </row>
    <row r="37" spans="1:17" x14ac:dyDescent="0.3">
      <c r="A37" s="20" t="s">
        <v>170</v>
      </c>
      <c r="B37" s="20">
        <v>916860</v>
      </c>
      <c r="C37" s="21">
        <f>VLOOKUP(B37,'[2]ESGC PORTFOLIO'!B:M,$C$2,FALSE)</f>
        <v>51.302260239760201</v>
      </c>
      <c r="D37" s="21" t="str">
        <f t="shared" si="0"/>
        <v>B</v>
      </c>
      <c r="E37" s="21">
        <f>VLOOKUP(B37,ESG!A:M,$E$2,FALSE)</f>
        <v>82.412212787212695</v>
      </c>
      <c r="F37" s="11" t="b">
        <f t="shared" si="1"/>
        <v>0</v>
      </c>
      <c r="G37" s="13" t="str">
        <f t="shared" si="2"/>
        <v>A</v>
      </c>
      <c r="H37" s="11">
        <f>VLOOKUP(B37,NI!C:P,12,FALSE)</f>
        <v>1276000</v>
      </c>
      <c r="I37" s="11">
        <f>VLOOKUP(B37,EBITDA!B:O,12,FALSE)</f>
        <v>3064000</v>
      </c>
      <c r="J37" s="11">
        <f>VLOOKUP(B37,EQIT!B:O,12,FALSE)</f>
        <v>10346000</v>
      </c>
      <c r="K37" s="11">
        <f>VLOOKUP(B37,DEBT!B:O,12,FALSE)</f>
        <v>4720000</v>
      </c>
      <c r="L37" s="11">
        <f>VLOOKUP(B37,REV!B:O,12,FALSE)</f>
        <v>54289000</v>
      </c>
      <c r="M37" s="11">
        <f>VLOOKUP(B37,RoA!B:O,12,FALSE)</f>
        <v>5.79</v>
      </c>
      <c r="N37" s="11">
        <f>VLOOKUP(B37,RoE!B:O,12,FALSE)</f>
        <v>12.77</v>
      </c>
      <c r="O37" s="11">
        <f>VLOOKUP(B37,ASSET!B:P,12,FALSE)</f>
        <v>24705000</v>
      </c>
      <c r="P37" s="11">
        <f>VLOOKUP(B37,MCAP!B:P,12,FALSE)</f>
        <v>26470894</v>
      </c>
      <c r="Q37" s="11">
        <f>VLOOKUP(B37,MB!B:O,12,FALSE)</f>
        <v>2.69</v>
      </c>
    </row>
    <row r="38" spans="1:17" x14ac:dyDescent="0.3">
      <c r="A38" s="20" t="s">
        <v>226</v>
      </c>
      <c r="B38" s="20" t="s">
        <v>368</v>
      </c>
      <c r="C38" s="21">
        <f>VLOOKUP(B38,'[2]ESGC PORTFOLIO'!B:M,$C$2,FALSE)</f>
        <v>52.236378205128197</v>
      </c>
      <c r="D38" s="21" t="str">
        <f t="shared" si="0"/>
        <v>B</v>
      </c>
      <c r="E38" s="21">
        <f>VLOOKUP(B38,ESG!A:M,$E$2,FALSE)</f>
        <v>83.986645299145295</v>
      </c>
      <c r="F38" s="11" t="b">
        <f t="shared" si="1"/>
        <v>0</v>
      </c>
      <c r="G38" s="13" t="str">
        <f t="shared" si="2"/>
        <v>A</v>
      </c>
      <c r="H38" s="11">
        <f>VLOOKUP(B38,NI!C:P,12,FALSE)</f>
        <v>7267000</v>
      </c>
      <c r="I38" s="11">
        <f>VLOOKUP(B38,EBITDA!B:O,12,FALSE)</f>
        <v>10255000</v>
      </c>
      <c r="J38" s="11">
        <f>VLOOKUP(B38,EQIT!B:O,12,FALSE)</f>
        <v>28012000</v>
      </c>
      <c r="K38" s="11">
        <f>VLOOKUP(B38,DEBT!B:O,12,FALSE)</f>
        <v>15398000</v>
      </c>
      <c r="L38" s="11">
        <f>VLOOKUP(B38,REV!B:O,12,FALSE)</f>
        <v>29636000</v>
      </c>
      <c r="M38" s="11">
        <f>VLOOKUP(B38,RoA!B:O,12,FALSE)</f>
        <v>12.72</v>
      </c>
      <c r="N38" s="11">
        <f>VLOOKUP(B38,RoE!B:O,12,FALSE)</f>
        <v>26.06</v>
      </c>
      <c r="O38" s="11">
        <f>VLOOKUP(B38,ASSET!B:P,12,FALSE)</f>
        <v>62566000</v>
      </c>
      <c r="P38" s="11">
        <f>VLOOKUP(B38,MCAP!B:P,12,FALSE)</f>
        <v>70848687</v>
      </c>
      <c r="Q38" s="11">
        <f>VLOOKUP(B38,MB!B:O,12,FALSE)</f>
        <v>2.46</v>
      </c>
    </row>
    <row r="39" spans="1:17" x14ac:dyDescent="0.3">
      <c r="A39" s="20" t="s">
        <v>230</v>
      </c>
      <c r="B39" s="20">
        <v>904878</v>
      </c>
      <c r="C39" s="21">
        <f>VLOOKUP(B39,'[2]ESGC PORTFOLIO'!B:M,$C$2,FALSE)</f>
        <v>53.405914737436397</v>
      </c>
      <c r="D39" s="21" t="str">
        <f t="shared" si="0"/>
        <v>B</v>
      </c>
      <c r="E39" s="21">
        <f>VLOOKUP(B39,ESG!A:M,$E$2,FALSE)</f>
        <v>78.550959909655504</v>
      </c>
      <c r="F39" s="11" t="b">
        <f t="shared" si="1"/>
        <v>0</v>
      </c>
      <c r="G39" s="13" t="str">
        <f t="shared" si="2"/>
        <v>A</v>
      </c>
      <c r="H39" s="11">
        <f>VLOOKUP(B39,NI!C:P,12,FALSE)</f>
        <v>610000</v>
      </c>
      <c r="I39" s="11">
        <f>VLOOKUP(B39,EBITDA!B:O,12,FALSE)</f>
        <v>1247000</v>
      </c>
      <c r="J39" s="11">
        <f>VLOOKUP(B39,EQIT!B:O,12,FALSE)</f>
        <v>-106000</v>
      </c>
      <c r="K39" s="11">
        <f>VLOOKUP(B39,DEBT!B:O,12,FALSE)</f>
        <v>4390000</v>
      </c>
      <c r="L39" s="11">
        <f>VLOOKUP(B39,REV!B:O,12,FALSE)</f>
        <v>5695000</v>
      </c>
      <c r="M39" s="11">
        <f>VLOOKUP(B39,RoA!B:O,12,FALSE)</f>
        <v>10.16</v>
      </c>
      <c r="N39" s="11">
        <f>VLOOKUP(B39,RoE!B:O,12,FALSE)</f>
        <v>46.41</v>
      </c>
      <c r="O39" s="11">
        <f>VLOOKUP(B39,ASSET!B:P,12,FALSE)</f>
        <v>6109000</v>
      </c>
      <c r="P39" s="11">
        <f>VLOOKUP(B39,MCAP!B:P,12,FALSE)</f>
        <v>11930835</v>
      </c>
      <c r="Q39" s="11">
        <f>VLOOKUP(B39,MB!B:O,12,FALSE)</f>
        <v>-130.87</v>
      </c>
    </row>
    <row r="40" spans="1:17" x14ac:dyDescent="0.3">
      <c r="A40" s="20" t="s">
        <v>1</v>
      </c>
      <c r="B40" s="20">
        <v>916328</v>
      </c>
      <c r="C40" s="21">
        <f>VLOOKUP(B40,'[2]ESGC PORTFOLIO'!B:M,$C$2,FALSE)</f>
        <v>42.586138861138799</v>
      </c>
      <c r="D40" s="21" t="str">
        <f t="shared" si="0"/>
        <v>C</v>
      </c>
      <c r="E40" s="21">
        <f>VLOOKUP(B40,ESG!A:M,$E$2,FALSE)</f>
        <v>76.710739260739203</v>
      </c>
      <c r="F40" s="11" t="b">
        <f t="shared" si="1"/>
        <v>0</v>
      </c>
      <c r="G40" s="13" t="str">
        <f t="shared" si="2"/>
        <v>A</v>
      </c>
      <c r="H40" s="11">
        <f>VLOOKUP(B40,NI!C:P,12,FALSE)</f>
        <v>2671000</v>
      </c>
      <c r="I40" s="11">
        <f>VLOOKUP(B40,EBITDA!B:O,12,FALSE)</f>
        <v>4818000</v>
      </c>
      <c r="J40" s="11">
        <f>VLOOKUP(B40,EQIT!B:O,12,FALSE)</f>
        <v>21211000</v>
      </c>
      <c r="K40" s="11">
        <f>VLOOKUP(B40,DEBT!B:O,12,FALSE)</f>
        <v>8562000</v>
      </c>
      <c r="L40" s="11">
        <f>VLOOKUP(B40,REV!B:O,12,FALSE)</f>
        <v>20405000</v>
      </c>
      <c r="M40" s="11">
        <f>VLOOKUP(B40,RoA!B:O,12,FALSE)</f>
        <v>11.72</v>
      </c>
      <c r="N40" s="11">
        <f>VLOOKUP(B40,RoE!B:O,12,FALSE)</f>
        <v>20.7</v>
      </c>
      <c r="O40" s="11">
        <f>VLOOKUP(B40,ASSET!B:P,12,FALSE)</f>
        <v>39244000</v>
      </c>
      <c r="P40" s="11">
        <f>VLOOKUP(B40,MCAP!B:P,12,FALSE)</f>
        <v>66137387</v>
      </c>
      <c r="Q40" s="11">
        <f>VLOOKUP(B40,MB!B:O,12,FALSE)</f>
        <v>3.04</v>
      </c>
    </row>
    <row r="41" spans="1:17" x14ac:dyDescent="0.3">
      <c r="A41" s="20" t="s">
        <v>4</v>
      </c>
      <c r="B41" s="20">
        <v>749382</v>
      </c>
      <c r="C41" s="21">
        <f>VLOOKUP(B41,'[2]ESGC PORTFOLIO'!B:M,$C$2,FALSE)</f>
        <v>47.510669502910801</v>
      </c>
      <c r="D41" s="21" t="str">
        <f t="shared" si="0"/>
        <v>C</v>
      </c>
      <c r="E41" s="21">
        <f>VLOOKUP(B41,ESG!A:M,$E$2,FALSE)</f>
        <v>78.814442454097602</v>
      </c>
      <c r="F41" s="11" t="b">
        <f t="shared" si="1"/>
        <v>0</v>
      </c>
      <c r="G41" s="13" t="str">
        <f t="shared" si="2"/>
        <v>A</v>
      </c>
      <c r="H41" s="11">
        <f>VLOOKUP(B41,NI!C:P,12,FALSE)</f>
        <v>629551</v>
      </c>
      <c r="I41" s="11">
        <f>VLOOKUP(B41,EBITDA!B:O,12,FALSE)</f>
        <v>1277438</v>
      </c>
      <c r="J41" s="11">
        <f>VLOOKUP(B41,EQIT!B:O,12,FALSE)</f>
        <v>7001580</v>
      </c>
      <c r="K41" s="11">
        <f>VLOOKUP(B41,DEBT!B:O,12,FALSE)</f>
        <v>1907231</v>
      </c>
      <c r="L41" s="11">
        <f>VLOOKUP(B41,REV!B:O,12,FALSE)</f>
        <v>4795511</v>
      </c>
      <c r="M41" s="11">
        <f>VLOOKUP(B41,RoA!B:O,12,FALSE)</f>
        <v>5.96</v>
      </c>
      <c r="N41" s="11">
        <f>VLOOKUP(B41,RoE!B:O,12,FALSE)</f>
        <v>9.14</v>
      </c>
      <c r="O41" s="11">
        <f>VLOOKUP(B41,ASSET!B:P,12,FALSE)</f>
        <v>11726472</v>
      </c>
      <c r="P41" s="11">
        <f>VLOOKUP(B41,MCAP!B:P,12,FALSE)</f>
        <v>46764177</v>
      </c>
      <c r="Q41" s="11">
        <f>VLOOKUP(B41,MB!B:O,12,FALSE)</f>
        <v>5.79</v>
      </c>
    </row>
    <row r="42" spans="1:17" x14ac:dyDescent="0.3">
      <c r="A42" s="20" t="s">
        <v>10</v>
      </c>
      <c r="B42" s="20">
        <v>905271</v>
      </c>
      <c r="C42" s="21">
        <f>VLOOKUP(B42,'[2]ESGC PORTFOLIO'!B:M,$C$2,FALSE)</f>
        <v>46.770640706810902</v>
      </c>
      <c r="D42" s="21" t="str">
        <f t="shared" si="0"/>
        <v>C</v>
      </c>
      <c r="E42" s="21">
        <f>VLOOKUP(B42,ESG!A:M,$E$2,FALSE)</f>
        <v>80.066104108657299</v>
      </c>
      <c r="F42" s="11" t="b">
        <f t="shared" si="1"/>
        <v>0</v>
      </c>
      <c r="G42" s="13" t="str">
        <f t="shared" si="2"/>
        <v>A</v>
      </c>
      <c r="H42" s="11">
        <f>VLOOKUP(B42,NI!C:P,12,FALSE)</f>
        <v>1277900</v>
      </c>
      <c r="I42" s="11">
        <f>VLOOKUP(B42,EBITDA!B:O,12,FALSE)</f>
        <v>2610900</v>
      </c>
      <c r="J42" s="11">
        <f>VLOOKUP(B42,EQIT!B:O,12,FALSE)</f>
        <v>7249000</v>
      </c>
      <c r="K42" s="11">
        <f>VLOOKUP(B42,DEBT!B:O,12,FALSE)</f>
        <v>5879000</v>
      </c>
      <c r="L42" s="11">
        <f>VLOOKUP(B42,REV!B:O,12,FALSE)</f>
        <v>9894900</v>
      </c>
      <c r="M42" s="11">
        <f>VLOOKUP(B42,RoA!B:O,12,FALSE)</f>
        <v>7.7</v>
      </c>
      <c r="N42" s="11">
        <f>VLOOKUP(B42,RoE!B:O,12,FALSE)</f>
        <v>17.489999999999998</v>
      </c>
      <c r="O42" s="11">
        <f>VLOOKUP(B42,ASSET!B:P,12,FALSE)</f>
        <v>17369100</v>
      </c>
      <c r="P42" s="11">
        <f>VLOOKUP(B42,MCAP!B:P,12,FALSE)</f>
        <v>28020374</v>
      </c>
      <c r="Q42" s="11">
        <f>VLOOKUP(B42,MB!B:O,12,FALSE)</f>
        <v>3.99</v>
      </c>
    </row>
    <row r="43" spans="1:17" x14ac:dyDescent="0.3">
      <c r="A43" s="20" t="s">
        <v>15</v>
      </c>
      <c r="B43" s="20">
        <v>322677</v>
      </c>
      <c r="C43" s="21">
        <f>VLOOKUP(B43,'[2]ESGC PORTFOLIO'!B:M,$C$2,FALSE)</f>
        <v>49.501078929935296</v>
      </c>
      <c r="D43" s="21" t="str">
        <f t="shared" si="0"/>
        <v>C</v>
      </c>
      <c r="E43" s="21">
        <f>VLOOKUP(B43,ESG!A:M,$E$2,FALSE)</f>
        <v>90.027798885511601</v>
      </c>
      <c r="F43" s="11" t="b">
        <f t="shared" si="1"/>
        <v>0</v>
      </c>
      <c r="G43" s="13" t="str">
        <f t="shared" si="2"/>
        <v>A</v>
      </c>
      <c r="H43" s="11">
        <f>VLOOKUP(B43,NI!C:P,12,FALSE)</f>
        <v>2055000</v>
      </c>
      <c r="I43" s="11">
        <f>VLOOKUP(B43,EBITDA!B:O,12,FALSE)</f>
        <v>3945000</v>
      </c>
      <c r="J43" s="11">
        <f>VLOOKUP(B43,EQIT!B:O,12,FALSE)</f>
        <v>17600000</v>
      </c>
      <c r="K43" s="11">
        <f>VLOOKUP(B43,DEBT!B:O,12,FALSE)</f>
        <v>5129000</v>
      </c>
      <c r="L43" s="11">
        <f>VLOOKUP(B43,REV!B:O,12,FALSE)</f>
        <v>36105000</v>
      </c>
      <c r="M43" s="11">
        <f>VLOOKUP(B43,RoA!B:O,12,FALSE)</f>
        <v>2.2200000000000002</v>
      </c>
      <c r="N43" s="11">
        <f>VLOOKUP(B43,RoE!B:O,12,FALSE)</f>
        <v>11.36</v>
      </c>
      <c r="O43" s="11">
        <f>VLOOKUP(B43,ASSET!B:P,12,FALSE)</f>
        <v>104656000</v>
      </c>
      <c r="P43" s="11">
        <f>VLOOKUP(B43,MCAP!B:P,12,FALSE)</f>
        <v>23656290</v>
      </c>
      <c r="Q43" s="11">
        <f>VLOOKUP(B43,MB!B:O,12,FALSE)</f>
        <v>1.31</v>
      </c>
    </row>
    <row r="44" spans="1:17" x14ac:dyDescent="0.3">
      <c r="A44" s="20" t="s">
        <v>36</v>
      </c>
      <c r="B44" s="20">
        <v>905113</v>
      </c>
      <c r="C44" s="21">
        <f>VLOOKUP(B44,'[2]ESGC PORTFOLIO'!B:M,$C$2,FALSE)</f>
        <v>40.864487023044099</v>
      </c>
      <c r="D44" s="21" t="str">
        <f t="shared" si="0"/>
        <v>C</v>
      </c>
      <c r="E44" s="21">
        <f>VLOOKUP(B44,ESG!A:M,$E$2,FALSE)</f>
        <v>78.5410545830008</v>
      </c>
      <c r="F44" s="11" t="b">
        <f t="shared" si="1"/>
        <v>0</v>
      </c>
      <c r="G44" s="13" t="str">
        <f t="shared" si="2"/>
        <v>A</v>
      </c>
      <c r="H44" s="11">
        <f>VLOOKUP(B44,NI!C:P,12,FALSE)</f>
        <v>-391000</v>
      </c>
      <c r="I44" s="11">
        <f>VLOOKUP(B44,EBITDA!B:O,12,FALSE)</f>
        <v>2115000</v>
      </c>
      <c r="J44" s="11">
        <f>VLOOKUP(B44,EQIT!B:O,12,FALSE)</f>
        <v>11988000</v>
      </c>
      <c r="K44" s="11">
        <f>VLOOKUP(B44,DEBT!B:O,12,FALSE)</f>
        <v>9103000</v>
      </c>
      <c r="L44" s="11">
        <f>VLOOKUP(B44,REV!B:O,12,FALSE)</f>
        <v>22534000</v>
      </c>
      <c r="M44" s="11">
        <f>VLOOKUP(B44,RoA!B:O,12,FALSE)</f>
        <v>0</v>
      </c>
      <c r="N44" s="11">
        <f>VLOOKUP(B44,RoE!B:O,12,FALSE)</f>
        <v>-3.23</v>
      </c>
      <c r="O44" s="11">
        <f>VLOOKUP(B44,ASSET!B:P,12,FALSE)</f>
        <v>33860000</v>
      </c>
      <c r="P44" s="11">
        <f>VLOOKUP(B44,MCAP!B:P,12,FALSE)</f>
        <v>12931280</v>
      </c>
      <c r="Q44" s="11">
        <f>VLOOKUP(B44,MB!B:O,12,FALSE)</f>
        <v>1.0900000000000001</v>
      </c>
    </row>
    <row r="45" spans="1:17" x14ac:dyDescent="0.3">
      <c r="A45" s="20" t="s">
        <v>44</v>
      </c>
      <c r="B45" s="20">
        <v>921431</v>
      </c>
      <c r="C45" s="21">
        <f>VLOOKUP(B45,'[2]ESGC PORTFOLIO'!B:M,$C$2,FALSE)</f>
        <v>44.060842803030297</v>
      </c>
      <c r="D45" s="21" t="str">
        <f t="shared" si="0"/>
        <v>C</v>
      </c>
      <c r="E45" s="21">
        <f>VLOOKUP(B45,ESG!A:M,$E$2,FALSE)</f>
        <v>75.621685606060595</v>
      </c>
      <c r="F45" s="11" t="b">
        <f t="shared" si="1"/>
        <v>0</v>
      </c>
      <c r="G45" s="13" t="str">
        <f t="shared" si="2"/>
        <v>A</v>
      </c>
      <c r="H45" s="11">
        <f>VLOOKUP(B45,NI!C:P,12,FALSE)</f>
        <v>-1967000</v>
      </c>
      <c r="I45" s="11">
        <f>VLOOKUP(B45,EBITDA!B:O,12,FALSE)</f>
        <v>-634000</v>
      </c>
      <c r="J45" s="11">
        <f>VLOOKUP(B45,EQIT!B:O,12,FALSE)</f>
        <v>16298000</v>
      </c>
      <c r="K45" s="11">
        <f>VLOOKUP(B45,DEBT!B:O,12,FALSE)</f>
        <v>4041000</v>
      </c>
      <c r="L45" s="11">
        <f>VLOOKUP(B45,REV!B:O,12,FALSE)</f>
        <v>15742000</v>
      </c>
      <c r="M45" s="11">
        <f>VLOOKUP(B45,RoA!B:O,12,FALSE)</f>
        <v>-6.85</v>
      </c>
      <c r="N45" s="11">
        <f>VLOOKUP(B45,RoE!B:O,12,FALSE)</f>
        <v>-11.26</v>
      </c>
      <c r="O45" s="11">
        <f>VLOOKUP(B45,ASSET!B:P,12,FALSE)</f>
        <v>24080000</v>
      </c>
      <c r="P45" s="11">
        <f>VLOOKUP(B45,MCAP!B:P,12,FALSE)</f>
        <v>20167550</v>
      </c>
      <c r="Q45" s="11">
        <f>VLOOKUP(B45,MB!B:O,12,FALSE)</f>
        <v>1.43</v>
      </c>
    </row>
    <row r="46" spans="1:17" x14ac:dyDescent="0.3">
      <c r="A46" s="20" t="s">
        <v>47</v>
      </c>
      <c r="B46" s="20">
        <v>905840</v>
      </c>
      <c r="C46" s="21">
        <f>VLOOKUP(B46,'[2]ESGC PORTFOLIO'!B:M,$C$2,FALSE)</f>
        <v>48.104712216916901</v>
      </c>
      <c r="D46" s="21" t="str">
        <f t="shared" si="0"/>
        <v>C</v>
      </c>
      <c r="E46" s="21">
        <f>VLOOKUP(B46,ESG!A:M,$E$2,FALSE)</f>
        <v>76.524385063755105</v>
      </c>
      <c r="F46" s="11" t="b">
        <f t="shared" si="1"/>
        <v>0</v>
      </c>
      <c r="G46" s="13" t="str">
        <f t="shared" si="2"/>
        <v>A</v>
      </c>
      <c r="H46" s="11">
        <f>VLOOKUP(B46,NI!C:P,12,FALSE)</f>
        <v>3010000</v>
      </c>
      <c r="I46" s="11">
        <f>VLOOKUP(B46,EBITDA!B:O,12,FALSE)</f>
        <v>5692000</v>
      </c>
      <c r="J46" s="11">
        <f>VLOOKUP(B46,EQIT!B:O,12,FALSE)</f>
        <v>35485000</v>
      </c>
      <c r="K46" s="11">
        <f>VLOOKUP(B46,DEBT!B:O,12,FALSE)</f>
        <v>37072000</v>
      </c>
      <c r="L46" s="11">
        <f>VLOOKUP(B46,REV!B:O,12,FALSE)</f>
        <v>15490000</v>
      </c>
      <c r="M46" s="11">
        <f>VLOOKUP(B46,RoA!B:O,12,FALSE)</f>
        <v>0.84</v>
      </c>
      <c r="N46" s="11">
        <f>VLOOKUP(B46,RoE!B:O,12,FALSE)</f>
        <v>8.44</v>
      </c>
      <c r="O46" s="11">
        <f>VLOOKUP(B46,ASSET!B:P,12,FALSE)</f>
        <v>393780000</v>
      </c>
      <c r="P46" s="11">
        <f>VLOOKUP(B46,MCAP!B:P,12,FALSE)</f>
        <v>44737838</v>
      </c>
      <c r="Q46" s="11">
        <f>VLOOKUP(B46,MB!B:O,12,FALSE)</f>
        <v>1.21</v>
      </c>
    </row>
    <row r="47" spans="1:17" x14ac:dyDescent="0.3">
      <c r="A47" s="20" t="s">
        <v>52</v>
      </c>
      <c r="B47" s="20">
        <v>929302</v>
      </c>
      <c r="C47" s="21">
        <f>VLOOKUP(B47,'[2]ESGC PORTFOLIO'!B:M,$C$2,FALSE)</f>
        <v>41.780219780219703</v>
      </c>
      <c r="D47" s="21" t="str">
        <f t="shared" si="0"/>
        <v>C</v>
      </c>
      <c r="E47" s="21">
        <f>VLOOKUP(B47,ESG!A:M,$E$2,FALSE)</f>
        <v>76.535646172009805</v>
      </c>
      <c r="F47" s="11" t="b">
        <f t="shared" si="1"/>
        <v>0</v>
      </c>
      <c r="G47" s="13" t="str">
        <f t="shared" si="2"/>
        <v>A</v>
      </c>
      <c r="H47" s="11">
        <f>VLOOKUP(B47,NI!C:P,12,FALSE)</f>
        <v>897000</v>
      </c>
      <c r="I47" s="11">
        <f>VLOOKUP(B47,EBITDA!B:O,12,FALSE)</f>
        <v>2047000</v>
      </c>
      <c r="J47" s="11">
        <f>VLOOKUP(B47,EQIT!B:O,12,FALSE)</f>
        <v>4378000</v>
      </c>
      <c r="K47" s="11">
        <f>VLOOKUP(B47,DEBT!B:O,12,FALSE)</f>
        <v>1734000</v>
      </c>
      <c r="L47" s="11">
        <f>VLOOKUP(B47,REV!B:O,12,FALSE)</f>
        <v>39528000</v>
      </c>
      <c r="M47" s="11">
        <f>VLOOKUP(B47,RoA!B:O,12,FALSE)</f>
        <v>6.86</v>
      </c>
      <c r="N47" s="11">
        <f>VLOOKUP(B47,RoE!B:O,12,FALSE)</f>
        <v>19.14</v>
      </c>
      <c r="O47" s="11">
        <f>VLOOKUP(B47,ASSET!B:P,12,FALSE)</f>
        <v>13009000</v>
      </c>
      <c r="P47" s="11">
        <f>VLOOKUP(B47,MCAP!B:P,12,FALSE)</f>
        <v>9859071</v>
      </c>
      <c r="Q47" s="11">
        <f>VLOOKUP(B47,MB!B:O,12,FALSE)</f>
        <v>2.95</v>
      </c>
    </row>
    <row r="48" spans="1:17" x14ac:dyDescent="0.3">
      <c r="A48" s="20" t="s">
        <v>54</v>
      </c>
      <c r="B48" s="20">
        <v>904818</v>
      </c>
      <c r="C48" s="21">
        <f>VLOOKUP(B48,'[2]ESGC PORTFOLIO'!B:M,$C$2,FALSE)</f>
        <v>43.050278622087099</v>
      </c>
      <c r="D48" s="21" t="str">
        <f t="shared" si="0"/>
        <v>C</v>
      </c>
      <c r="E48" s="21">
        <f>VLOOKUP(B48,ESG!A:M,$E$2,FALSE)</f>
        <v>82.529128672745699</v>
      </c>
      <c r="F48" s="11" t="b">
        <f t="shared" si="1"/>
        <v>0</v>
      </c>
      <c r="G48" s="13" t="str">
        <f t="shared" si="2"/>
        <v>A</v>
      </c>
      <c r="H48" s="11">
        <f>VLOOKUP(B48,NI!C:P,12,FALSE)</f>
        <v>5172000</v>
      </c>
      <c r="I48" s="11">
        <f>VLOOKUP(B48,EBITDA!B:O,12,FALSE)</f>
        <v>9263000</v>
      </c>
      <c r="J48" s="11">
        <f>VLOOKUP(B48,EQIT!B:O,12,FALSE)</f>
        <v>6335000</v>
      </c>
      <c r="K48" s="11">
        <f>VLOOKUP(B48,DEBT!B:O,12,FALSE)</f>
        <v>9964000</v>
      </c>
      <c r="L48" s="11">
        <f>VLOOKUP(B48,REV!B:O,12,FALSE)</f>
        <v>96114000</v>
      </c>
      <c r="M48" s="11">
        <f>VLOOKUP(B48,RoA!B:O,12,FALSE)</f>
        <v>5.73</v>
      </c>
      <c r="N48" s="11">
        <f>VLOOKUP(B48,RoE!B:O,12,FALSE)</f>
        <v>68.959999999999994</v>
      </c>
      <c r="O48" s="11">
        <f>VLOOKUP(B48,ASSET!B:P,12,FALSE)</f>
        <v>94143000</v>
      </c>
      <c r="P48" s="11">
        <f>VLOOKUP(B48,MCAP!B:P,12,FALSE)</f>
        <v>96387136</v>
      </c>
      <c r="Q48" s="11">
        <f>VLOOKUP(B48,MB!B:O,12,FALSE)</f>
        <v>14.6</v>
      </c>
    </row>
    <row r="49" spans="1:17" x14ac:dyDescent="0.3">
      <c r="A49" s="20" t="s">
        <v>66</v>
      </c>
      <c r="B49" s="20">
        <v>902224</v>
      </c>
      <c r="C49" s="21">
        <f>VLOOKUP(B49,'[2]ESGC PORTFOLIO'!B:M,$C$2,FALSE)</f>
        <v>40.423696496667702</v>
      </c>
      <c r="D49" s="21" t="str">
        <f t="shared" si="0"/>
        <v>C</v>
      </c>
      <c r="E49" s="21">
        <f>VLOOKUP(B49,ESG!A:M,$E$2,FALSE)</f>
        <v>80.596136711928395</v>
      </c>
      <c r="F49" s="11" t="b">
        <f t="shared" si="1"/>
        <v>0</v>
      </c>
      <c r="G49" s="13" t="str">
        <f t="shared" si="2"/>
        <v>A</v>
      </c>
      <c r="H49" s="11">
        <f>VLOOKUP(B49,NI!C:P,12,FALSE)</f>
        <v>2102000</v>
      </c>
      <c r="I49" s="11">
        <f>VLOOKUP(B49,EBITDA!B:O,12,FALSE)</f>
        <v>6995000</v>
      </c>
      <c r="J49" s="11">
        <f>VLOOKUP(B49,EQIT!B:O,12,FALSE)</f>
        <v>14809000</v>
      </c>
      <c r="K49" s="11">
        <f>VLOOKUP(B49,DEBT!B:O,12,FALSE)</f>
        <v>38093000</v>
      </c>
      <c r="L49" s="11">
        <f>VLOOKUP(B49,REV!B:O,12,FALSE)</f>
        <v>47011000</v>
      </c>
      <c r="M49" s="11">
        <f>VLOOKUP(B49,RoA!B:O,12,FALSE)</f>
        <v>3.51</v>
      </c>
      <c r="N49" s="11">
        <f>VLOOKUP(B49,RoE!B:O,12,FALSE)</f>
        <v>13.32</v>
      </c>
      <c r="O49" s="11">
        <f>VLOOKUP(B49,ASSET!B:P,12,FALSE)</f>
        <v>76843000</v>
      </c>
      <c r="P49" s="11">
        <f>VLOOKUP(B49,MCAP!B:P,12,FALSE)</f>
        <v>39574596</v>
      </c>
      <c r="Q49" s="11">
        <f>VLOOKUP(B49,MB!B:O,12,FALSE)</f>
        <v>2.92</v>
      </c>
    </row>
    <row r="50" spans="1:17" x14ac:dyDescent="0.3">
      <c r="A50" s="20" t="s">
        <v>73</v>
      </c>
      <c r="B50" s="20">
        <v>905024</v>
      </c>
      <c r="C50" s="21">
        <f>VLOOKUP(B50,'[2]ESGC PORTFOLIO'!B:M,$C$2,FALSE)</f>
        <v>41.068729476801202</v>
      </c>
      <c r="D50" s="21" t="str">
        <f t="shared" si="0"/>
        <v>C</v>
      </c>
      <c r="E50" s="21">
        <f>VLOOKUP(B50,ESG!A:M,$E$2,FALSE)</f>
        <v>81.913243706965602</v>
      </c>
      <c r="F50" s="11" t="b">
        <f t="shared" si="1"/>
        <v>0</v>
      </c>
      <c r="G50" s="13" t="str">
        <f t="shared" si="2"/>
        <v>A</v>
      </c>
      <c r="H50" s="11">
        <f>VLOOKUP(B50,NI!C:P,12,FALSE)</f>
        <v>4587000</v>
      </c>
      <c r="I50" s="11">
        <f>VLOOKUP(B50,EBITDA!B:O,12,FALSE)</f>
        <v>21195000</v>
      </c>
      <c r="J50" s="11">
        <f>VLOOKUP(B50,EQIT!B:O,12,FALSE)</f>
        <v>152716000</v>
      </c>
      <c r="K50" s="11">
        <f>VLOOKUP(B50,DEBT!B:O,12,FALSE)</f>
        <v>38592000</v>
      </c>
      <c r="L50" s="11">
        <f>VLOOKUP(B50,REV!B:O,12,FALSE)</f>
        <v>129648000</v>
      </c>
      <c r="M50" s="11">
        <f>VLOOKUP(B50,RoA!B:O,12,FALSE)</f>
        <v>1.75</v>
      </c>
      <c r="N50" s="11">
        <f>VLOOKUP(B50,RoE!B:O,12,FALSE)</f>
        <v>2.98</v>
      </c>
      <c r="O50" s="11">
        <f>VLOOKUP(B50,ASSET!B:P,12,FALSE)</f>
        <v>261591000</v>
      </c>
      <c r="P50" s="11">
        <f>VLOOKUP(B50,MCAP!B:P,12,FALSE)</f>
        <v>169377947</v>
      </c>
      <c r="Q50" s="11">
        <f>VLOOKUP(B50,MB!B:O,12,FALSE)</f>
        <v>0.96</v>
      </c>
    </row>
    <row r="51" spans="1:17" x14ac:dyDescent="0.3">
      <c r="A51" s="20" t="s">
        <v>79</v>
      </c>
      <c r="B51" s="20">
        <v>542868</v>
      </c>
      <c r="C51" s="21">
        <f>VLOOKUP(B51,'[2]ESGC PORTFOLIO'!B:M,$C$2,FALSE)</f>
        <v>46.5415562698171</v>
      </c>
      <c r="D51" s="21" t="str">
        <f t="shared" si="0"/>
        <v>C</v>
      </c>
      <c r="E51" s="21">
        <f>VLOOKUP(B51,ESG!A:M,$E$2,FALSE)</f>
        <v>86.561373409199405</v>
      </c>
      <c r="F51" s="11" t="b">
        <f t="shared" si="1"/>
        <v>0</v>
      </c>
      <c r="G51" s="13" t="str">
        <f t="shared" si="2"/>
        <v>A</v>
      </c>
      <c r="H51" s="11">
        <f>VLOOKUP(B51,NI!C:P,12,FALSE)</f>
        <v>8981000</v>
      </c>
      <c r="I51" s="11">
        <f>VLOOKUP(B51,EBITDA!B:O,12,FALSE)</f>
        <v>14206000</v>
      </c>
      <c r="J51" s="11">
        <f>VLOOKUP(B51,EQIT!B:O,12,FALSE)</f>
        <v>59698000</v>
      </c>
      <c r="K51" s="11">
        <f>VLOOKUP(B51,DEBT!B:O,12,FALSE)</f>
        <v>25354000</v>
      </c>
      <c r="L51" s="11">
        <f>VLOOKUP(B51,REV!B:O,12,FALSE)</f>
        <v>49161000</v>
      </c>
      <c r="M51" s="11">
        <f>VLOOKUP(B51,RoA!B:O,12,FALSE)</f>
        <v>8.69</v>
      </c>
      <c r="N51" s="11">
        <f>VLOOKUP(B51,RoE!B:O,12,FALSE)</f>
        <v>15.44</v>
      </c>
      <c r="O51" s="11">
        <f>VLOOKUP(B51,ASSET!B:P,12,FALSE)</f>
        <v>111833000</v>
      </c>
      <c r="P51" s="11">
        <f>VLOOKUP(B51,MCAP!B:P,12,FALSE)</f>
        <v>138083175</v>
      </c>
      <c r="Q51" s="11">
        <f>VLOOKUP(B51,MB!B:O,12,FALSE)</f>
        <v>2.0299999999999998</v>
      </c>
    </row>
    <row r="52" spans="1:17" x14ac:dyDescent="0.3">
      <c r="A52" s="20" t="s">
        <v>80</v>
      </c>
      <c r="B52" s="20">
        <v>741344</v>
      </c>
      <c r="C52" s="21">
        <f>VLOOKUP(B52,'[2]ESGC PORTFOLIO'!B:M,$C$2,FALSE)</f>
        <v>39.112793922495399</v>
      </c>
      <c r="D52" s="21" t="str">
        <f t="shared" si="0"/>
        <v>C</v>
      </c>
      <c r="E52" s="21">
        <f>VLOOKUP(B52,ESG!A:M,$E$2,FALSE)</f>
        <v>77.479319188274403</v>
      </c>
      <c r="F52" s="11" t="b">
        <f t="shared" si="1"/>
        <v>0</v>
      </c>
      <c r="G52" s="13" t="str">
        <f t="shared" si="2"/>
        <v>A</v>
      </c>
      <c r="H52" s="11">
        <f>VLOOKUP(B52,NI!C:P,12,FALSE)</f>
        <v>16249000</v>
      </c>
      <c r="I52" s="11">
        <f>VLOOKUP(B52,EBITDA!B:O,12,FALSE)</f>
        <v>32746000</v>
      </c>
      <c r="J52" s="11">
        <f>VLOOKUP(B52,EQIT!B:O,12,FALSE)</f>
        <v>205139000</v>
      </c>
      <c r="K52" s="11">
        <f>VLOOKUP(B52,DEBT!B:O,12,FALSE)</f>
        <v>368850000</v>
      </c>
      <c r="L52" s="11">
        <f>VLOOKUP(B52,REV!B:O,12,FALSE)</f>
        <v>88540000</v>
      </c>
      <c r="M52" s="11">
        <f>VLOOKUP(B52,RoA!B:O,12,FALSE)</f>
        <v>1.17</v>
      </c>
      <c r="N52" s="11">
        <f>VLOOKUP(B52,RoE!B:O,12,FALSE)</f>
        <v>8.02</v>
      </c>
      <c r="O52" s="11">
        <f>VLOOKUP(B52,ASSET!B:P,12,FALSE)</f>
        <v>1680018000</v>
      </c>
      <c r="P52" s="11">
        <f>VLOOKUP(B52,MCAP!B:P,12,FALSE)</f>
        <v>152832174</v>
      </c>
      <c r="Q52" s="11">
        <f>VLOOKUP(B52,MB!B:O,12,FALSE)</f>
        <v>0.74</v>
      </c>
    </row>
    <row r="53" spans="1:17" x14ac:dyDescent="0.3">
      <c r="A53" s="20" t="s">
        <v>86</v>
      </c>
      <c r="B53" s="20">
        <v>906148</v>
      </c>
      <c r="C53" s="21">
        <f>VLOOKUP(B53,'[2]ESGC PORTFOLIO'!B:M,$C$2,FALSE)</f>
        <v>45.739081231268699</v>
      </c>
      <c r="D53" s="21" t="str">
        <f t="shared" si="0"/>
        <v>C</v>
      </c>
      <c r="E53" s="21">
        <f>VLOOKUP(B53,ESG!A:M,$E$2,FALSE)</f>
        <v>81.321912462537398</v>
      </c>
      <c r="F53" s="11" t="b">
        <f t="shared" si="1"/>
        <v>0</v>
      </c>
      <c r="G53" s="13" t="str">
        <f t="shared" si="2"/>
        <v>A</v>
      </c>
      <c r="H53" s="11">
        <f>VLOOKUP(B53,NI!C:P,12,FALSE)</f>
        <v>1384000</v>
      </c>
      <c r="I53" s="11">
        <f>VLOOKUP(B53,EBITDA!B:O,12,FALSE)</f>
        <v>3337000</v>
      </c>
      <c r="J53" s="11">
        <f>VLOOKUP(B53,EQIT!B:O,12,FALSE)</f>
        <v>-299000</v>
      </c>
      <c r="K53" s="11">
        <f>VLOOKUP(B53,DEBT!B:O,12,FALSE)</f>
        <v>6571000</v>
      </c>
      <c r="L53" s="11">
        <f>VLOOKUP(B53,REV!B:O,12,FALSE)</f>
        <v>16034000</v>
      </c>
      <c r="M53" s="11">
        <f>VLOOKUP(B53,RoA!B:O,12,FALSE)</f>
        <v>11.64</v>
      </c>
      <c r="N53" s="11">
        <f>VLOOKUP(B53,RoE!B:O,12,FALSE)</f>
        <v>327.19</v>
      </c>
      <c r="O53" s="11">
        <f>VLOOKUP(B53,ASSET!B:P,12,FALSE)</f>
        <v>11891000</v>
      </c>
      <c r="P53" s="11">
        <f>VLOOKUP(B53,MCAP!B:P,12,FALSE)</f>
        <v>59474240</v>
      </c>
      <c r="Q53" s="11">
        <f>VLOOKUP(B53,MB!B:O,12,FALSE)</f>
        <v>-188.73</v>
      </c>
    </row>
    <row r="54" spans="1:17" x14ac:dyDescent="0.3">
      <c r="A54" s="20" t="s">
        <v>98</v>
      </c>
      <c r="B54" s="20">
        <v>905966</v>
      </c>
      <c r="C54" s="21">
        <f>VLOOKUP(B54,'[2]ESGC PORTFOLIO'!B:M,$C$2,FALSE)</f>
        <v>47.906109979129702</v>
      </c>
      <c r="D54" s="21" t="str">
        <f t="shared" si="0"/>
        <v>C</v>
      </c>
      <c r="E54" s="21">
        <f>VLOOKUP(B54,ESG!A:M,$E$2,FALSE)</f>
        <v>85.1686556018239</v>
      </c>
      <c r="F54" s="11" t="b">
        <f t="shared" si="1"/>
        <v>0</v>
      </c>
      <c r="G54" s="13" t="str">
        <f t="shared" si="2"/>
        <v>A</v>
      </c>
      <c r="H54" s="11">
        <f>VLOOKUP(B54,NI!C:P,12,FALSE)</f>
        <v>1399000</v>
      </c>
      <c r="I54" s="11">
        <f>VLOOKUP(B54,EBITDA!B:O,12,FALSE)</f>
        <v>2290000</v>
      </c>
      <c r="J54" s="11">
        <f>VLOOKUP(B54,EQIT!B:O,12,FALSE)</f>
        <v>7406000</v>
      </c>
      <c r="K54" s="11">
        <f>VLOOKUP(B54,DEBT!B:O,12,FALSE)</f>
        <v>1639000</v>
      </c>
      <c r="L54" s="11">
        <f>VLOOKUP(B54,REV!B:O,12,FALSE)</f>
        <v>19110000</v>
      </c>
      <c r="M54" s="11">
        <f>VLOOKUP(B54,RoA!B:O,12,FALSE)</f>
        <v>9.35</v>
      </c>
      <c r="N54" s="11">
        <f>VLOOKUP(B54,RoE!B:O,12,FALSE)</f>
        <v>18.46</v>
      </c>
      <c r="O54" s="11">
        <f>VLOOKUP(B54,ASSET!B:P,12,FALSE)</f>
        <v>15134000</v>
      </c>
      <c r="P54" s="11">
        <f>VLOOKUP(B54,MCAP!B:P,12,FALSE)</f>
        <v>15419352</v>
      </c>
      <c r="Q54" s="11">
        <f>VLOOKUP(B54,MB!B:O,12,FALSE)</f>
        <v>2.78</v>
      </c>
    </row>
    <row r="55" spans="1:17" x14ac:dyDescent="0.3">
      <c r="A55" s="20" t="s">
        <v>99</v>
      </c>
      <c r="B55" s="20">
        <v>912635</v>
      </c>
      <c r="C55" s="21">
        <f>VLOOKUP(B55,'[2]ESGC PORTFOLIO'!B:M,$C$2,FALSE)</f>
        <v>42.026365178938697</v>
      </c>
      <c r="D55" s="21" t="str">
        <f t="shared" si="0"/>
        <v>C</v>
      </c>
      <c r="E55" s="21">
        <f>VLOOKUP(B55,ESG!A:M,$E$2,FALSE)</f>
        <v>83.317436240230293</v>
      </c>
      <c r="F55" s="11" t="b">
        <f t="shared" si="1"/>
        <v>0</v>
      </c>
      <c r="G55" s="13" t="str">
        <f t="shared" si="2"/>
        <v>A</v>
      </c>
      <c r="H55" s="11">
        <f>VLOOKUP(B55,NI!C:P,12,FALSE)</f>
        <v>5237000</v>
      </c>
      <c r="I55" s="11">
        <f>VLOOKUP(B55,EBITDA!B:O,12,FALSE)</f>
        <v>11586000</v>
      </c>
      <c r="J55" s="11">
        <f>VLOOKUP(B55,EQIT!B:O,12,FALSE)</f>
        <v>37196000</v>
      </c>
      <c r="K55" s="11">
        <f>VLOOKUP(B55,DEBT!B:O,12,FALSE)</f>
        <v>27464000</v>
      </c>
      <c r="L55" s="11">
        <f>VLOOKUP(B55,REV!B:O,12,FALSE)</f>
        <v>153290000</v>
      </c>
      <c r="M55" s="11">
        <f>VLOOKUP(B55,RoA!B:O,12,FALSE)</f>
        <v>6.9</v>
      </c>
      <c r="N55" s="11">
        <f>VLOOKUP(B55,RoE!B:O,12,FALSE)</f>
        <v>13.94</v>
      </c>
      <c r="O55" s="11">
        <f>VLOOKUP(B55,ASSET!B:P,12,FALSE)</f>
        <v>93657000</v>
      </c>
      <c r="P55" s="11">
        <f>VLOOKUP(B55,MCAP!B:P,12,FALSE)</f>
        <v>107644770</v>
      </c>
      <c r="Q55" s="11">
        <f>VLOOKUP(B55,MB!B:O,12,FALSE)</f>
        <v>2.97</v>
      </c>
    </row>
    <row r="56" spans="1:17" x14ac:dyDescent="0.3">
      <c r="A56" s="20" t="s">
        <v>118</v>
      </c>
      <c r="B56" s="20">
        <v>903749</v>
      </c>
      <c r="C56" s="21">
        <f>VLOOKUP(B56,'[2]ESGC PORTFOLIO'!B:M,$C$2,FALSE)</f>
        <v>38.271101485148499</v>
      </c>
      <c r="D56" s="21" t="str">
        <f t="shared" si="0"/>
        <v>C</v>
      </c>
      <c r="E56" s="21">
        <f>VLOOKUP(B56,ESG!A:M,$E$2,FALSE)</f>
        <v>75.304579207920796</v>
      </c>
      <c r="F56" s="11" t="b">
        <f t="shared" si="1"/>
        <v>0</v>
      </c>
      <c r="G56" s="13" t="str">
        <f t="shared" si="2"/>
        <v>A</v>
      </c>
      <c r="H56" s="11">
        <f>VLOOKUP(B56,NI!C:P,12,FALSE)</f>
        <v>1979000</v>
      </c>
      <c r="I56" s="11">
        <f>VLOOKUP(B56,EBITDA!B:O,12,FALSE)</f>
        <v>3539000</v>
      </c>
      <c r="J56" s="11">
        <f>VLOOKUP(B56,EQIT!B:O,12,FALSE)</f>
        <v>15186000</v>
      </c>
      <c r="K56" s="11">
        <f>VLOOKUP(B56,DEBT!B:O,12,FALSE)</f>
        <v>8449000</v>
      </c>
      <c r="L56" s="11">
        <f>VLOOKUP(B56,REV!B:O,12,FALSE)</f>
        <v>20855000</v>
      </c>
      <c r="M56" s="11">
        <f>VLOOKUP(B56,RoA!B:O,12,FALSE)</f>
        <v>7.14</v>
      </c>
      <c r="N56" s="11">
        <f>VLOOKUP(B56,RoE!B:O,12,FALSE)</f>
        <v>12.78</v>
      </c>
      <c r="O56" s="11">
        <f>VLOOKUP(B56,ASSET!B:P,12,FALSE)</f>
        <v>30669000</v>
      </c>
      <c r="P56" s="11">
        <f>VLOOKUP(B56,MCAP!B:P,12,FALSE)</f>
        <v>23875952</v>
      </c>
      <c r="Q56" s="11">
        <f>VLOOKUP(B56,MB!B:O,12,FALSE)</f>
        <v>1.63</v>
      </c>
    </row>
    <row r="57" spans="1:17" x14ac:dyDescent="0.3">
      <c r="A57" s="20" t="s">
        <v>123</v>
      </c>
      <c r="B57" s="20">
        <v>921290</v>
      </c>
      <c r="C57" s="21">
        <f>VLOOKUP(B57,'[2]ESGC PORTFOLIO'!B:M,$C$2,FALSE)</f>
        <v>44.944912032411999</v>
      </c>
      <c r="D57" s="21" t="str">
        <f t="shared" si="0"/>
        <v>C</v>
      </c>
      <c r="E57" s="21">
        <f>VLOOKUP(B57,ESG!A:M,$E$2,FALSE)</f>
        <v>79.889824064824097</v>
      </c>
      <c r="F57" s="11" t="b">
        <f t="shared" si="1"/>
        <v>0</v>
      </c>
      <c r="G57" s="13" t="str">
        <f t="shared" si="2"/>
        <v>A</v>
      </c>
      <c r="H57" s="11">
        <f>VLOOKUP(B57,NI!C:P,12,FALSE)</f>
        <v>2408400</v>
      </c>
      <c r="I57" s="11">
        <f>VLOOKUP(B57,EBITDA!B:O,12,FALSE)</f>
        <v>4378900</v>
      </c>
      <c r="J57" s="11">
        <f>VLOOKUP(B57,EQIT!B:O,12,FALSE)</f>
        <v>14571300</v>
      </c>
      <c r="K57" s="11">
        <f>VLOOKUP(B57,DEBT!B:O,12,FALSE)</f>
        <v>7978500</v>
      </c>
      <c r="L57" s="11">
        <f>VLOOKUP(B57,REV!B:O,12,FALSE)</f>
        <v>19958700</v>
      </c>
      <c r="M57" s="11">
        <f>VLOOKUP(B57,RoA!B:O,12,FALSE)</f>
        <v>6.99</v>
      </c>
      <c r="N57" s="11">
        <f>VLOOKUP(B57,RoE!B:O,12,FALSE)</f>
        <v>16.09</v>
      </c>
      <c r="O57" s="11">
        <f>VLOOKUP(B57,ASSET!B:P,12,FALSE)</f>
        <v>35568900</v>
      </c>
      <c r="P57" s="11">
        <f>VLOOKUP(B57,MCAP!B:P,12,FALSE)</f>
        <v>93128618</v>
      </c>
      <c r="Q57" s="11">
        <f>VLOOKUP(B57,MB!B:O,12,FALSE)</f>
        <v>6.73</v>
      </c>
    </row>
    <row r="58" spans="1:17" x14ac:dyDescent="0.3">
      <c r="A58" s="20" t="s">
        <v>134</v>
      </c>
      <c r="B58" s="20">
        <v>905039</v>
      </c>
      <c r="C58" s="21">
        <f>VLOOKUP(B58,'[2]ESGC PORTFOLIO'!B:M,$C$2,FALSE)</f>
        <v>40.675662703936197</v>
      </c>
      <c r="D58" s="21" t="str">
        <f t="shared" si="0"/>
        <v>C</v>
      </c>
      <c r="E58" s="21">
        <f>VLOOKUP(B58,ESG!A:M,$E$2,FALSE)</f>
        <v>79.248521669554606</v>
      </c>
      <c r="F58" s="11" t="b">
        <f t="shared" si="1"/>
        <v>0</v>
      </c>
      <c r="G58" s="13" t="str">
        <f t="shared" si="2"/>
        <v>A</v>
      </c>
      <c r="H58" s="11">
        <f>VLOOKUP(B58,NI!C:P,12,FALSE)</f>
        <v>16150000</v>
      </c>
      <c r="I58" s="11">
        <f>VLOOKUP(B58,EBITDA!B:O,12,FALSE)</f>
        <v>32681000</v>
      </c>
      <c r="J58" s="11">
        <f>VLOOKUP(B58,EQIT!B:O,12,FALSE)</f>
        <v>170811000</v>
      </c>
      <c r="K58" s="11">
        <f>VLOOKUP(B58,DEBT!B:O,12,FALSE)</f>
        <v>38687000</v>
      </c>
      <c r="L58" s="11">
        <f>VLOOKUP(B58,REV!B:O,12,FALSE)</f>
        <v>236810000</v>
      </c>
      <c r="M58" s="11">
        <f>VLOOKUP(B58,RoA!B:O,12,FALSE)</f>
        <v>4.7699999999999996</v>
      </c>
      <c r="N58" s="11">
        <f>VLOOKUP(B58,RoE!B:O,12,FALSE)</f>
        <v>9.36</v>
      </c>
      <c r="O58" s="11">
        <f>VLOOKUP(B58,ASSET!B:P,12,FALSE)</f>
        <v>336758000</v>
      </c>
      <c r="P58" s="11">
        <f>VLOOKUP(B58,MCAP!B:P,12,FALSE)</f>
        <v>323960200</v>
      </c>
      <c r="Q58" s="11">
        <f>VLOOKUP(B58,MB!B:O,12,FALSE)</f>
        <v>1.77</v>
      </c>
    </row>
    <row r="59" spans="1:17" x14ac:dyDescent="0.3">
      <c r="A59" s="20" t="s">
        <v>149</v>
      </c>
      <c r="B59" s="20">
        <v>906150</v>
      </c>
      <c r="C59" s="21">
        <f>VLOOKUP(B59,'[2]ESGC PORTFOLIO'!B:M,$C$2,FALSE)</f>
        <v>45.949269480519398</v>
      </c>
      <c r="D59" s="21" t="str">
        <f t="shared" si="0"/>
        <v>C</v>
      </c>
      <c r="E59" s="21">
        <f>VLOOKUP(B59,ESG!A:M,$E$2,FALSE)</f>
        <v>90.937000499500499</v>
      </c>
      <c r="F59" s="11" t="b">
        <f t="shared" si="1"/>
        <v>0</v>
      </c>
      <c r="G59" s="13" t="str">
        <f t="shared" si="2"/>
        <v>A</v>
      </c>
      <c r="H59" s="11">
        <f>VLOOKUP(B59,NI!C:P,12,FALSE)</f>
        <v>1456000</v>
      </c>
      <c r="I59" s="11">
        <f>VLOOKUP(B59,EBITDA!B:O,12,FALSE)</f>
        <v>17930000</v>
      </c>
      <c r="J59" s="11">
        <f>VLOOKUP(B59,EQIT!B:O,12,FALSE)</f>
        <v>98267000</v>
      </c>
      <c r="K59" s="11">
        <f>VLOOKUP(B59,DEBT!B:O,12,FALSE)</f>
        <v>198276000</v>
      </c>
      <c r="L59" s="11">
        <f>VLOOKUP(B59,REV!B:O,12,FALSE)</f>
        <v>115159000</v>
      </c>
      <c r="M59" s="11">
        <f>VLOOKUP(B59,RoA!B:O,12,FALSE)</f>
        <v>-0.68</v>
      </c>
      <c r="N59" s="11">
        <f>VLOOKUP(B59,RoE!B:O,12,FALSE)</f>
        <v>-5.42</v>
      </c>
      <c r="O59" s="11">
        <f>VLOOKUP(B59,ASSET!B:P,12,FALSE)</f>
        <v>489587000</v>
      </c>
      <c r="P59" s="11">
        <f>VLOOKUP(B59,MCAP!B:P,12,FALSE)</f>
        <v>292164821</v>
      </c>
      <c r="Q59" s="11">
        <f>VLOOKUP(B59,MB!B:O,12,FALSE)</f>
        <v>2.5499999999999998</v>
      </c>
    </row>
    <row r="60" spans="1:17" x14ac:dyDescent="0.3">
      <c r="A60" s="20" t="s">
        <v>150</v>
      </c>
      <c r="B60" s="20">
        <v>905801</v>
      </c>
      <c r="C60" s="21">
        <f>VLOOKUP(B60,'[2]ESGC PORTFOLIO'!B:M,$C$2,FALSE)</f>
        <v>47.828063741685298</v>
      </c>
      <c r="D60" s="21" t="str">
        <f t="shared" si="0"/>
        <v>C</v>
      </c>
      <c r="E60" s="21">
        <f>VLOOKUP(B60,ESG!A:M,$E$2,FALSE)</f>
        <v>83.337286903660598</v>
      </c>
      <c r="F60" s="11" t="b">
        <f t="shared" si="1"/>
        <v>0</v>
      </c>
      <c r="G60" s="13" t="str">
        <f t="shared" si="2"/>
        <v>A</v>
      </c>
      <c r="H60" s="11">
        <f>VLOOKUP(B60,NI!C:P,12,FALSE)</f>
        <v>1221300</v>
      </c>
      <c r="I60" s="11">
        <f>VLOOKUP(B60,EBITDA!B:O,12,FALSE)</f>
        <v>2678800</v>
      </c>
      <c r="J60" s="11">
        <f>VLOOKUP(B60,EQIT!B:O,12,FALSE)</f>
        <v>4996700</v>
      </c>
      <c r="K60" s="11">
        <f>VLOOKUP(B60,DEBT!B:O,12,FALSE)</f>
        <v>9223900</v>
      </c>
      <c r="L60" s="11">
        <f>VLOOKUP(B60,REV!B:O,12,FALSE)</f>
        <v>17630300</v>
      </c>
      <c r="M60" s="11">
        <f>VLOOKUP(B60,RoA!B:O,12,FALSE)</f>
        <v>6.36</v>
      </c>
      <c r="N60" s="11">
        <f>VLOOKUP(B60,RoE!B:O,12,FALSE)</f>
        <v>21.18</v>
      </c>
      <c r="O60" s="11">
        <f>VLOOKUP(B60,ASSET!B:P,12,FALSE)</f>
        <v>21964500</v>
      </c>
      <c r="P60" s="11">
        <f>VLOOKUP(B60,MCAP!B:P,12,FALSE)</f>
        <v>34521042</v>
      </c>
      <c r="Q60" s="11">
        <f>VLOOKUP(B60,MB!B:O,12,FALSE)</f>
        <v>6.86</v>
      </c>
    </row>
    <row r="61" spans="1:17" x14ac:dyDescent="0.3">
      <c r="A61" s="20" t="s">
        <v>159</v>
      </c>
      <c r="B61" s="20">
        <v>867871</v>
      </c>
      <c r="C61" s="21">
        <f>VLOOKUP(B61,'[2]ESGC PORTFOLIO'!B:M,$C$2,FALSE)</f>
        <v>42.655923641960797</v>
      </c>
      <c r="D61" s="21" t="str">
        <f t="shared" si="0"/>
        <v>C</v>
      </c>
      <c r="E61" s="21">
        <f>VLOOKUP(B61,ESG!A:M,$E$2,FALSE)</f>
        <v>76.337488309562801</v>
      </c>
      <c r="F61" s="11" t="b">
        <f t="shared" si="1"/>
        <v>0</v>
      </c>
      <c r="G61" s="13" t="str">
        <f t="shared" si="2"/>
        <v>A</v>
      </c>
      <c r="H61" s="11">
        <f>VLOOKUP(B61,NI!C:P,12,FALSE)</f>
        <v>1682000</v>
      </c>
      <c r="I61" s="11">
        <f>VLOOKUP(B61,EBITDA!B:O,12,FALSE)</f>
        <v>2708000</v>
      </c>
      <c r="J61" s="11">
        <f>VLOOKUP(B61,EQIT!B:O,12,FALSE)</f>
        <v>16363000</v>
      </c>
      <c r="K61" s="11">
        <f>VLOOKUP(B61,DEBT!B:O,12,FALSE)</f>
        <v>5359000</v>
      </c>
      <c r="L61" s="11">
        <f>VLOOKUP(B61,REV!B:O,12,FALSE)</f>
        <v>18485000</v>
      </c>
      <c r="M61" s="11">
        <f>VLOOKUP(B61,RoA!B:O,12,FALSE)</f>
        <v>0.82</v>
      </c>
      <c r="N61" s="11">
        <f>VLOOKUP(B61,RoE!B:O,12,FALSE)</f>
        <v>10.28</v>
      </c>
      <c r="O61" s="11">
        <f>VLOOKUP(B61,ASSET!B:P,12,FALSE)</f>
        <v>225142000</v>
      </c>
      <c r="P61" s="11">
        <f>VLOOKUP(B61,MCAP!B:P,12,FALSE)</f>
        <v>17463149</v>
      </c>
      <c r="Q61" s="11">
        <f>VLOOKUP(B61,MB!B:O,12,FALSE)</f>
        <v>1.1200000000000001</v>
      </c>
    </row>
    <row r="62" spans="1:17" x14ac:dyDescent="0.3">
      <c r="A62" s="20" t="s">
        <v>166</v>
      </c>
      <c r="B62" s="20">
        <v>998171</v>
      </c>
      <c r="C62" s="21">
        <f>VLOOKUP(B62,'[2]ESGC PORTFOLIO'!B:M,$C$2,FALSE)</f>
        <v>39.366424535916103</v>
      </c>
      <c r="D62" s="21" t="str">
        <f t="shared" si="0"/>
        <v>C</v>
      </c>
      <c r="E62" s="21">
        <f>VLOOKUP(B62,ESG!A:M,$E$2,FALSE)</f>
        <v>77.885391444713406</v>
      </c>
      <c r="F62" s="11" t="b">
        <f t="shared" si="1"/>
        <v>0</v>
      </c>
      <c r="G62" s="13" t="str">
        <f t="shared" si="2"/>
        <v>A</v>
      </c>
      <c r="H62" s="11">
        <f>VLOOKUP(B62,NI!C:P,12,FALSE)</f>
        <v>7009000</v>
      </c>
      <c r="I62" s="11">
        <f>VLOOKUP(B62,EBITDA!B:O,12,FALSE)</f>
        <v>13803000</v>
      </c>
      <c r="J62" s="11">
        <f>VLOOKUP(B62,EQIT!B:O,12,FALSE)</f>
        <v>6316000</v>
      </c>
      <c r="K62" s="11">
        <f>VLOOKUP(B62,DEBT!B:O,12,FALSE)</f>
        <v>21315000</v>
      </c>
      <c r="L62" s="11">
        <f>VLOOKUP(B62,REV!B:O,12,FALSE)</f>
        <v>88519000</v>
      </c>
      <c r="M62" s="11">
        <f>VLOOKUP(B62,RoA!B:O,12,FALSE)</f>
        <v>18.46</v>
      </c>
      <c r="N62" s="11">
        <f>VLOOKUP(B62,RoE!B:O,12,FALSE)</f>
        <v>89.64</v>
      </c>
      <c r="O62" s="11">
        <f>VLOOKUP(B62,ASSET!B:P,12,FALSE)</f>
        <v>42501000</v>
      </c>
      <c r="P62" s="11">
        <f>VLOOKUP(B62,MCAP!B:P,12,FALSE)</f>
        <v>165577000</v>
      </c>
      <c r="Q62" s="11">
        <f>VLOOKUP(B62,MB!B:O,12,FALSE)</f>
        <v>23.4</v>
      </c>
    </row>
    <row r="63" spans="1:17" x14ac:dyDescent="0.3">
      <c r="A63" s="20" t="s">
        <v>169</v>
      </c>
      <c r="B63" s="20">
        <v>905277</v>
      </c>
      <c r="C63" s="21">
        <f>VLOOKUP(B63,'[2]ESGC PORTFOLIO'!B:M,$C$2,FALSE)</f>
        <v>41.4760522496371</v>
      </c>
      <c r="D63" s="21" t="str">
        <f t="shared" si="0"/>
        <v>C</v>
      </c>
      <c r="E63" s="21">
        <f>VLOOKUP(B63,ESG!A:M,$E$2,FALSE)</f>
        <v>80.121915820029002</v>
      </c>
      <c r="F63" s="11" t="b">
        <f t="shared" si="1"/>
        <v>0</v>
      </c>
      <c r="G63" s="13" t="str">
        <f t="shared" si="2"/>
        <v>A</v>
      </c>
      <c r="H63" s="11">
        <f>VLOOKUP(B63,NI!C:P,12,FALSE)</f>
        <v>4554000</v>
      </c>
      <c r="I63" s="11">
        <f>VLOOKUP(B63,EBITDA!B:O,12,FALSE)</f>
        <v>9120000</v>
      </c>
      <c r="J63" s="11">
        <f>VLOOKUP(B63,EQIT!B:O,12,FALSE)</f>
        <v>27768000</v>
      </c>
      <c r="K63" s="11">
        <f>VLOOKUP(B63,DEBT!B:O,12,FALSE)</f>
        <v>24665000</v>
      </c>
      <c r="L63" s="11">
        <f>VLOOKUP(B63,REV!B:O,12,FALSE)</f>
        <v>103355000</v>
      </c>
      <c r="M63" s="11">
        <f>VLOOKUP(B63,RoA!B:O,12,FALSE)</f>
        <v>4.57</v>
      </c>
      <c r="N63" s="11">
        <f>VLOOKUP(B63,RoE!B:O,12,FALSE)</f>
        <v>16.71</v>
      </c>
      <c r="O63" s="11">
        <f>VLOOKUP(B63,ASSET!B:P,12,FALSE)</f>
        <v>106140000</v>
      </c>
      <c r="P63" s="11">
        <f>VLOOKUP(B63,MCAP!B:P,12,FALSE)</f>
        <v>21356033</v>
      </c>
      <c r="Q63" s="11">
        <f>VLOOKUP(B63,MB!B:O,12,FALSE)</f>
        <v>1.72</v>
      </c>
    </row>
    <row r="64" spans="1:17" x14ac:dyDescent="0.3">
      <c r="A64" s="20" t="s">
        <v>174</v>
      </c>
      <c r="B64" s="20">
        <v>922726</v>
      </c>
      <c r="C64" s="21">
        <f>VLOOKUP(B64,'[2]ESGC PORTFOLIO'!B:M,$C$2,FALSE)</f>
        <v>47.194001874414198</v>
      </c>
      <c r="D64" s="21" t="str">
        <f t="shared" si="0"/>
        <v>C</v>
      </c>
      <c r="E64" s="21">
        <f>VLOOKUP(B64,ESG!A:M,$E$2,FALSE)</f>
        <v>92.841611996251103</v>
      </c>
      <c r="F64" s="11" t="b">
        <f t="shared" si="1"/>
        <v>0</v>
      </c>
      <c r="G64" s="13" t="str">
        <f t="shared" si="2"/>
        <v>A</v>
      </c>
      <c r="H64" s="11">
        <f>VLOOKUP(B64,NI!C:P,12,FALSE)</f>
        <v>11420000</v>
      </c>
      <c r="I64" s="11">
        <f>VLOOKUP(B64,EBITDA!B:O,12,FALSE)</f>
        <v>23395000</v>
      </c>
      <c r="J64" s="11">
        <f>VLOOKUP(B64,EQIT!B:O,12,FALSE)</f>
        <v>61085000</v>
      </c>
      <c r="K64" s="11">
        <f>VLOOKUP(B64,DEBT!B:O,12,FALSE)</f>
        <v>22670000</v>
      </c>
      <c r="L64" s="11">
        <f>VLOOKUP(B64,REV!B:O,12,FALSE)</f>
        <v>55355000</v>
      </c>
      <c r="M64" s="11">
        <f>VLOOKUP(B64,RoA!B:O,12,FALSE)</f>
        <v>12.01</v>
      </c>
      <c r="N64" s="11">
        <f>VLOOKUP(B64,RoE!B:O,12,FALSE)</f>
        <v>19.53</v>
      </c>
      <c r="O64" s="11">
        <f>VLOOKUP(B64,ASSET!B:P,12,FALSE)</f>
        <v>102465000</v>
      </c>
      <c r="P64" s="11">
        <f>VLOOKUP(B64,MCAP!B:P,12,FALSE)</f>
        <v>162776250</v>
      </c>
      <c r="Q64" s="11">
        <f>VLOOKUP(B64,MB!B:O,12,FALSE)</f>
        <v>2.2599999999999998</v>
      </c>
    </row>
    <row r="65" spans="1:17" x14ac:dyDescent="0.3">
      <c r="A65" s="20" t="s">
        <v>176</v>
      </c>
      <c r="B65" s="20">
        <v>906187</v>
      </c>
      <c r="C65" s="21">
        <f>VLOOKUP(B65,'[2]ESGC PORTFOLIO'!B:M,$C$2,FALSE)</f>
        <v>43.761577837468401</v>
      </c>
      <c r="D65" s="21" t="str">
        <f t="shared" si="0"/>
        <v>C</v>
      </c>
      <c r="E65" s="21">
        <f>VLOOKUP(B65,ESG!A:M,$E$2,FALSE)</f>
        <v>83.647186682688897</v>
      </c>
      <c r="F65" s="11" t="b">
        <f t="shared" si="1"/>
        <v>0</v>
      </c>
      <c r="G65" s="13" t="str">
        <f t="shared" si="2"/>
        <v>A</v>
      </c>
      <c r="H65" s="11">
        <f>VLOOKUP(B65,NI!C:P,12,FALSE)</f>
        <v>13190000</v>
      </c>
      <c r="I65" s="11">
        <f>VLOOKUP(B65,EBITDA!B:O,12,FALSE)</f>
        <v>20375000</v>
      </c>
      <c r="J65" s="11">
        <f>VLOOKUP(B65,EQIT!B:O,12,FALSE)</f>
        <v>14262000</v>
      </c>
      <c r="K65" s="11">
        <f>VLOOKUP(B65,DEBT!B:O,12,FALSE)</f>
        <v>39889000</v>
      </c>
      <c r="L65" s="11">
        <f>VLOOKUP(B65,REV!B:O,12,FALSE)</f>
        <v>81741000</v>
      </c>
      <c r="M65" s="11">
        <f>VLOOKUP(B65,RoA!B:O,12,FALSE)</f>
        <v>12.54</v>
      </c>
      <c r="N65" s="11">
        <f>VLOOKUP(B65,RoE!B:O,12,FALSE)</f>
        <v>100.95</v>
      </c>
      <c r="O65" s="11">
        <f>VLOOKUP(B65,ASSET!B:P,12,FALSE)</f>
        <v>105673000</v>
      </c>
      <c r="P65" s="11">
        <f>VLOOKUP(B65,MCAP!B:P,12,FALSE)</f>
        <v>132903587</v>
      </c>
      <c r="Q65" s="11">
        <f>VLOOKUP(B65,MB!B:O,12,FALSE)</f>
        <v>9.93</v>
      </c>
    </row>
    <row r="66" spans="1:17" x14ac:dyDescent="0.3">
      <c r="A66" s="20" t="s">
        <v>180</v>
      </c>
      <c r="B66" s="20">
        <v>328184</v>
      </c>
      <c r="C66" s="21">
        <f>VLOOKUP(B66,'[2]ESGC PORTFOLIO'!B:M,$C$2,FALSE)</f>
        <v>46.148990664507899</v>
      </c>
      <c r="D66" s="21" t="str">
        <f t="shared" si="0"/>
        <v>C</v>
      </c>
      <c r="E66" s="21">
        <f>VLOOKUP(B66,ESG!A:M,$E$2,FALSE)</f>
        <v>82.987636501429606</v>
      </c>
      <c r="F66" s="11" t="b">
        <f t="shared" si="1"/>
        <v>0</v>
      </c>
      <c r="G66" s="13" t="str">
        <f t="shared" si="2"/>
        <v>A</v>
      </c>
      <c r="H66" s="11">
        <f>VLOOKUP(B66,NI!C:P,12,FALSE)</f>
        <v>365000</v>
      </c>
      <c r="I66" s="11">
        <f>VLOOKUP(B66,EBITDA!B:O,12,FALSE)</f>
        <v>970000</v>
      </c>
      <c r="J66" s="11">
        <f>VLOOKUP(B66,EQIT!B:O,12,FALSE)</f>
        <v>2332000</v>
      </c>
      <c r="K66" s="11">
        <f>VLOOKUP(B66,DEBT!B:O,12,FALSE)</f>
        <v>500000</v>
      </c>
      <c r="L66" s="11">
        <f>VLOOKUP(B66,REV!B:O,12,FALSE)</f>
        <v>4192000</v>
      </c>
      <c r="M66" s="11">
        <f>VLOOKUP(B66,RoA!B:O,12,FALSE)</f>
        <v>7.53</v>
      </c>
      <c r="N66" s="11">
        <f>VLOOKUP(B66,RoE!B:O,12,FALSE)</f>
        <v>13.49</v>
      </c>
      <c r="O66" s="11">
        <f>VLOOKUP(B66,ASSET!B:P,12,FALSE)</f>
        <v>4964000</v>
      </c>
      <c r="P66" s="11">
        <f>VLOOKUP(B66,MCAP!B:P,12,FALSE)</f>
        <v>26798629</v>
      </c>
      <c r="Q66" s="11">
        <f>VLOOKUP(B66,MB!B:O,12,FALSE)</f>
        <v>20.420000000000002</v>
      </c>
    </row>
    <row r="67" spans="1:17" x14ac:dyDescent="0.3">
      <c r="A67" s="20" t="s">
        <v>185</v>
      </c>
      <c r="B67" s="20">
        <v>912212</v>
      </c>
      <c r="C67" s="21">
        <f>VLOOKUP(B67,'[2]ESGC PORTFOLIO'!B:M,$C$2,FALSE)</f>
        <v>43.877376789876699</v>
      </c>
      <c r="D67" s="21" t="str">
        <f t="shared" ref="D67:D130" si="3">IF(C67&gt;75,"A",IF(C67&gt;50,"B",IF(C67&gt;25,"C","D")))</f>
        <v>C</v>
      </c>
      <c r="E67" s="21">
        <f>VLOOKUP(B67,ESG!A:M,$E$2,FALSE)</f>
        <v>87.199198024197997</v>
      </c>
      <c r="F67" s="11" t="b">
        <f t="shared" ref="F67:F130" si="4">C67=E67</f>
        <v>0</v>
      </c>
      <c r="G67" s="13" t="str">
        <f t="shared" ref="G67:G130" si="5">IF(E67&gt;75,"A",IF(E67&gt;50,"B",IF(E67&gt;25,"C","D")))</f>
        <v>A</v>
      </c>
      <c r="H67" s="11">
        <f>VLOOKUP(B67,NI!C:P,12,FALSE)</f>
        <v>15409000</v>
      </c>
      <c r="I67" s="11">
        <f>VLOOKUP(B67,EBITDA!B:O,12,FALSE)</f>
        <v>23494000</v>
      </c>
      <c r="J67" s="11">
        <f>VLOOKUP(B67,EQIT!B:O,12,FALSE)</f>
        <v>71150000</v>
      </c>
      <c r="K67" s="11">
        <f>VLOOKUP(B67,DEBT!B:O,12,FALSE)</f>
        <v>19861000</v>
      </c>
      <c r="L67" s="11">
        <f>VLOOKUP(B67,REV!B:O,12,FALSE)</f>
        <v>70079000</v>
      </c>
      <c r="M67" s="11">
        <f>VLOOKUP(B67,RoA!B:O,12,FALSE)</f>
        <v>12.34</v>
      </c>
      <c r="N67" s="11">
        <f>VLOOKUP(B67,RoE!B:O,12,FALSE)</f>
        <v>21.87</v>
      </c>
      <c r="O67" s="11">
        <f>VLOOKUP(B67,ASSET!B:P,12,FALSE)</f>
        <v>127921000</v>
      </c>
      <c r="P67" s="11">
        <f>VLOOKUP(B67,MCAP!B:P,12,FALSE)</f>
        <v>283010241</v>
      </c>
      <c r="Q67" s="11">
        <f>VLOOKUP(B67,MB!B:O,12,FALSE)</f>
        <v>3.63</v>
      </c>
    </row>
    <row r="68" spans="1:17" x14ac:dyDescent="0.3">
      <c r="A68" s="20" t="s">
        <v>186</v>
      </c>
      <c r="B68" s="20">
        <v>545615</v>
      </c>
      <c r="C68" s="21">
        <f>VLOOKUP(B68,'[2]ESGC PORTFOLIO'!B:M,$C$2,FALSE)</f>
        <v>46.1086633663366</v>
      </c>
      <c r="D68" s="21" t="str">
        <f t="shared" si="3"/>
        <v>C</v>
      </c>
      <c r="E68" s="21">
        <f>VLOOKUP(B68,ESG!A:M,$E$2,FALSE)</f>
        <v>88.751980198019794</v>
      </c>
      <c r="F68" s="11" t="b">
        <f t="shared" si="4"/>
        <v>0</v>
      </c>
      <c r="G68" s="13" t="str">
        <f t="shared" si="5"/>
        <v>A</v>
      </c>
      <c r="H68" s="11">
        <f>VLOOKUP(B68,NI!C:P,12,FALSE)</f>
        <v>551000</v>
      </c>
      <c r="I68" s="11">
        <f>VLOOKUP(B68,EBITDA!B:O,12,FALSE)</f>
        <v>1159000</v>
      </c>
      <c r="J68" s="11">
        <f>VLOOKUP(B68,EQIT!B:O,12,FALSE)</f>
        <v>4041000</v>
      </c>
      <c r="K68" s="11">
        <f>VLOOKUP(B68,DEBT!B:O,12,FALSE)</f>
        <v>3146000</v>
      </c>
      <c r="L68" s="11">
        <f>VLOOKUP(B68,REV!B:O,12,FALSE)</f>
        <v>9902000</v>
      </c>
      <c r="M68" s="11">
        <f>VLOOKUP(B68,RoA!B:O,12,FALSE)</f>
        <v>5.12</v>
      </c>
      <c r="N68" s="11">
        <f>VLOOKUP(B68,RoE!B:O,12,FALSE)</f>
        <v>12.68</v>
      </c>
      <c r="O68" s="11">
        <f>VLOOKUP(B68,ASSET!B:P,12,FALSE)</f>
        <v>12321000</v>
      </c>
      <c r="P68" s="11">
        <f>VLOOKUP(B68,MCAP!B:P,12,FALSE)</f>
        <v>13467820</v>
      </c>
      <c r="Q68" s="11">
        <f>VLOOKUP(B68,MB!B:O,12,FALSE)</f>
        <v>3.71</v>
      </c>
    </row>
    <row r="69" spans="1:17" x14ac:dyDescent="0.3">
      <c r="A69" s="20" t="s">
        <v>187</v>
      </c>
      <c r="B69" s="20">
        <v>902242</v>
      </c>
      <c r="C69" s="21">
        <f>VLOOKUP(B69,'[2]ESGC PORTFOLIO'!B:M,$C$2,FALSE)</f>
        <v>39.292278616905399</v>
      </c>
      <c r="D69" s="21" t="str">
        <f t="shared" si="3"/>
        <v>C</v>
      </c>
      <c r="E69" s="21">
        <f>VLOOKUP(B69,ESG!A:M,$E$2,FALSE)</f>
        <v>78.435303502467605</v>
      </c>
      <c r="F69" s="11" t="b">
        <f t="shared" si="4"/>
        <v>0</v>
      </c>
      <c r="G69" s="13" t="str">
        <f t="shared" si="5"/>
        <v>A</v>
      </c>
      <c r="H69" s="11">
        <f>VLOOKUP(B69,NI!C:P,12,FALSE)</f>
        <v>22406000</v>
      </c>
      <c r="I69" s="11">
        <f>VLOOKUP(B69,EBITDA!B:O,12,FALSE)</f>
        <v>40187000</v>
      </c>
      <c r="J69" s="11">
        <f>VLOOKUP(B69,EQIT!B:O,12,FALSE)</f>
        <v>221505000</v>
      </c>
      <c r="K69" s="11">
        <f>VLOOKUP(B69,DEBT!B:O,12,FALSE)</f>
        <v>477996000</v>
      </c>
      <c r="L69" s="11">
        <f>VLOOKUP(B69,REV!B:O,12,FALSE)</f>
        <v>101028000</v>
      </c>
      <c r="M69" s="11">
        <f>VLOOKUP(B69,RoA!B:O,12,FALSE)</f>
        <v>1.0900000000000001</v>
      </c>
      <c r="N69" s="11">
        <f>VLOOKUP(B69,RoE!B:O,12,FALSE)</f>
        <v>10.35</v>
      </c>
      <c r="O69" s="11">
        <f>VLOOKUP(B69,ASSET!B:P,12,FALSE)</f>
        <v>2351698000</v>
      </c>
      <c r="P69" s="11">
        <f>VLOOKUP(B69,MCAP!B:P,12,FALSE)</f>
        <v>241899221</v>
      </c>
      <c r="Q69" s="11">
        <f>VLOOKUP(B69,MB!B:O,12,FALSE)</f>
        <v>1.02</v>
      </c>
    </row>
    <row r="70" spans="1:17" x14ac:dyDescent="0.3">
      <c r="A70" s="20" t="s">
        <v>203</v>
      </c>
      <c r="B70" s="20">
        <v>154423</v>
      </c>
      <c r="C70" s="21">
        <f>VLOOKUP(B70,'[2]ESGC PORTFOLIO'!B:M,$C$2,FALSE)</f>
        <v>46.865863303363298</v>
      </c>
      <c r="D70" s="21" t="str">
        <f t="shared" si="3"/>
        <v>C</v>
      </c>
      <c r="E70" s="21">
        <f>VLOOKUP(B70,ESG!A:M,$E$2,FALSE)</f>
        <v>80.636488511488494</v>
      </c>
      <c r="F70" s="11" t="b">
        <f t="shared" si="4"/>
        <v>0</v>
      </c>
      <c r="G70" s="13" t="str">
        <f t="shared" si="5"/>
        <v>A</v>
      </c>
      <c r="H70" s="11">
        <f>VLOOKUP(B70,NI!C:P,12,FALSE)</f>
        <v>3605000</v>
      </c>
      <c r="I70" s="11">
        <f>VLOOKUP(B70,EBITDA!B:O,12,FALSE)</f>
        <v>6149000</v>
      </c>
      <c r="J70" s="11">
        <f>VLOOKUP(B70,EQIT!B:O,12,FALSE)</f>
        <v>3097000</v>
      </c>
      <c r="K70" s="11">
        <f>VLOOKUP(B70,DEBT!B:O,12,FALSE)</f>
        <v>15261000</v>
      </c>
      <c r="L70" s="11">
        <f>VLOOKUP(B70,REV!B:O,12,FALSE)</f>
        <v>46132000</v>
      </c>
      <c r="M70" s="11">
        <f>VLOOKUP(B70,RoA!B:O,12,FALSE)</f>
        <v>10.02</v>
      </c>
      <c r="N70" s="11">
        <f>VLOOKUP(B70,RoE!B:O,12,FALSE)</f>
        <v>110.97</v>
      </c>
      <c r="O70" s="11">
        <f>VLOOKUP(B70,ASSET!B:P,12,FALSE)</f>
        <v>44658000</v>
      </c>
      <c r="P70" s="11">
        <f>VLOOKUP(B70,MCAP!B:P,12,FALSE)</f>
        <v>65796450</v>
      </c>
      <c r="Q70" s="11">
        <f>VLOOKUP(B70,MB!B:O,12,FALSE)</f>
        <v>20.39</v>
      </c>
    </row>
    <row r="71" spans="1:17" x14ac:dyDescent="0.3">
      <c r="A71" s="20" t="s">
        <v>205</v>
      </c>
      <c r="B71" s="20">
        <v>905620</v>
      </c>
      <c r="C71" s="21">
        <f>VLOOKUP(B71,'[2]ESGC PORTFOLIO'!B:M,$C$2,FALSE)</f>
        <v>46.118362831858398</v>
      </c>
      <c r="D71" s="21" t="str">
        <f t="shared" si="3"/>
        <v>C</v>
      </c>
      <c r="E71" s="21">
        <f>VLOOKUP(B71,ESG!A:M,$E$2,FALSE)</f>
        <v>77.634955752212406</v>
      </c>
      <c r="F71" s="11" t="b">
        <f t="shared" si="4"/>
        <v>0</v>
      </c>
      <c r="G71" s="13" t="str">
        <f t="shared" si="5"/>
        <v>A</v>
      </c>
      <c r="H71" s="11">
        <f>VLOOKUP(B71,NI!C:P,12,FALSE)</f>
        <v>2534000</v>
      </c>
      <c r="I71" s="11">
        <f>VLOOKUP(B71,EBITDA!B:O,12,FALSE)</f>
        <v>6550000</v>
      </c>
      <c r="J71" s="11">
        <f>VLOOKUP(B71,EQIT!B:O,12,FALSE)</f>
        <v>7654000</v>
      </c>
      <c r="K71" s="11">
        <f>VLOOKUP(B71,DEBT!B:O,12,FALSE)</f>
        <v>12649000</v>
      </c>
      <c r="L71" s="11">
        <f>VLOOKUP(B71,REV!B:O,12,FALSE)</f>
        <v>59074000</v>
      </c>
      <c r="M71" s="11">
        <f>VLOOKUP(B71,RoA!B:O,12,FALSE)</f>
        <v>9.2200000000000006</v>
      </c>
      <c r="N71" s="11">
        <f>VLOOKUP(B71,RoE!B:O,12,FALSE)</f>
        <v>28.76</v>
      </c>
      <c r="O71" s="11">
        <f>VLOOKUP(B71,ASSET!B:P,12,FALSE)</f>
        <v>31025000</v>
      </c>
      <c r="P71" s="11">
        <f>VLOOKUP(B71,MCAP!B:P,12,FALSE)</f>
        <v>69196400</v>
      </c>
      <c r="Q71" s="11">
        <f>VLOOKUP(B71,MB!B:O,12,FALSE)</f>
        <v>8.24</v>
      </c>
    </row>
    <row r="72" spans="1:17" x14ac:dyDescent="0.3">
      <c r="A72" s="20" t="s">
        <v>209</v>
      </c>
      <c r="B72" s="20">
        <v>544682</v>
      </c>
      <c r="C72" s="21">
        <f>VLOOKUP(B72,'[2]ESGC PORTFOLIO'!B:M,$C$2,FALSE)</f>
        <v>49.437733763220898</v>
      </c>
      <c r="D72" s="21" t="str">
        <f t="shared" si="3"/>
        <v>C</v>
      </c>
      <c r="E72" s="21">
        <f>VLOOKUP(B72,ESG!A:M,$E$2,FALSE)</f>
        <v>79.950233881582093</v>
      </c>
      <c r="F72" s="11" t="b">
        <f t="shared" si="4"/>
        <v>0</v>
      </c>
      <c r="G72" s="13" t="str">
        <f t="shared" si="5"/>
        <v>A</v>
      </c>
      <c r="H72" s="11">
        <f>VLOOKUP(B72,NI!C:P,12,FALSE)</f>
        <v>-2204000</v>
      </c>
      <c r="I72" s="11">
        <f>VLOOKUP(B72,EBITDA!B:O,12,FALSE)</f>
        <v>186000</v>
      </c>
      <c r="J72" s="11">
        <f>VLOOKUP(B72,EQIT!B:O,12,FALSE)</f>
        <v>18553000</v>
      </c>
      <c r="K72" s="11">
        <f>VLOOKUP(B72,DEBT!B:O,12,FALSE)</f>
        <v>7277000</v>
      </c>
      <c r="L72" s="11">
        <f>VLOOKUP(B72,REV!B:O,12,FALSE)</f>
        <v>5596000</v>
      </c>
      <c r="M72" s="11">
        <f>VLOOKUP(B72,RoA!B:O,12,FALSE)</f>
        <v>-5.82</v>
      </c>
      <c r="N72" s="11">
        <f>VLOOKUP(B72,RoE!B:O,12,FALSE)</f>
        <v>-11.14</v>
      </c>
      <c r="O72" s="11">
        <f>VLOOKUP(B72,ASSET!B:P,12,FALSE)</f>
        <v>32311000</v>
      </c>
      <c r="P72" s="11">
        <f>VLOOKUP(B72,MCAP!B:P,12,FALSE)</f>
        <v>8523430</v>
      </c>
      <c r="Q72" s="11">
        <f>VLOOKUP(B72,MB!B:O,12,FALSE)</f>
        <v>0.57999999999999996</v>
      </c>
    </row>
    <row r="73" spans="1:17" x14ac:dyDescent="0.3">
      <c r="A73" s="20" t="s">
        <v>217</v>
      </c>
      <c r="B73" s="20">
        <v>906496</v>
      </c>
      <c r="C73" s="21">
        <f>VLOOKUP(B73,'[2]ESGC PORTFOLIO'!B:M,$C$2,FALSE)</f>
        <v>39.741906850459401</v>
      </c>
      <c r="D73" s="21" t="str">
        <f t="shared" si="3"/>
        <v>C</v>
      </c>
      <c r="E73" s="21">
        <f>VLOOKUP(B73,ESG!A:M,$E$2,FALSE)</f>
        <v>78.690162907268103</v>
      </c>
      <c r="F73" s="11" t="b">
        <f t="shared" si="4"/>
        <v>0</v>
      </c>
      <c r="G73" s="13" t="str">
        <f t="shared" si="5"/>
        <v>A</v>
      </c>
      <c r="H73" s="11">
        <f>VLOOKUP(B73,NI!C:P,12,FALSE)</f>
        <v>2675000</v>
      </c>
      <c r="I73" s="11">
        <f>VLOOKUP(B73,EBITDA!B:O,12,FALSE)</f>
        <v>5458000</v>
      </c>
      <c r="J73" s="11">
        <f>VLOOKUP(B73,EQIT!B:O,12,FALSE)</f>
        <v>53230000</v>
      </c>
      <c r="K73" s="11">
        <f>VLOOKUP(B73,DEBT!B:O,12,FALSE)</f>
        <v>36176000</v>
      </c>
      <c r="L73" s="11">
        <f>VLOOKUP(B73,REV!B:O,12,FALSE)</f>
        <v>20261000</v>
      </c>
      <c r="M73" s="11">
        <f>VLOOKUP(B73,RoA!B:O,12,FALSE)</f>
        <v>4.33</v>
      </c>
      <c r="N73" s="11">
        <f>VLOOKUP(B73,RoE!B:O,12,FALSE)</f>
        <v>7.36</v>
      </c>
      <c r="O73" s="11">
        <f>VLOOKUP(B73,ASSET!B:P,12,FALSE)</f>
        <v>105911000</v>
      </c>
      <c r="P73" s="11">
        <f>VLOOKUP(B73,MCAP!B:P,12,FALSE)</f>
        <v>109353165</v>
      </c>
      <c r="Q73" s="11">
        <f>VLOOKUP(B73,MB!B:O,12,FALSE)</f>
        <v>1.91</v>
      </c>
    </row>
    <row r="74" spans="1:17" x14ac:dyDescent="0.3">
      <c r="A74" s="20" t="s">
        <v>223</v>
      </c>
      <c r="B74" s="20">
        <v>719643</v>
      </c>
      <c r="C74" s="21">
        <f>VLOOKUP(B74,'[2]ESGC PORTFOLIO'!B:M,$C$2,FALSE)</f>
        <v>44.861898374762603</v>
      </c>
      <c r="D74" s="21" t="str">
        <f t="shared" si="3"/>
        <v>C</v>
      </c>
      <c r="E74" s="21">
        <f>VLOOKUP(B74,ESG!A:M,$E$2,FALSE)</f>
        <v>87.181423868169304</v>
      </c>
      <c r="F74" s="11" t="b">
        <f t="shared" si="4"/>
        <v>0</v>
      </c>
      <c r="G74" s="13" t="str">
        <f t="shared" si="5"/>
        <v>A</v>
      </c>
      <c r="H74" s="11">
        <f>VLOOKUP(B74,NI!C:P,12,FALSE)</f>
        <v>12193000</v>
      </c>
      <c r="I74" s="11">
        <f>VLOOKUP(B74,EBITDA!B:O,12,FALSE)</f>
        <v>25245000</v>
      </c>
      <c r="J74" s="11">
        <f>VLOOKUP(B74,EQIT!B:O,12,FALSE)</f>
        <v>80083000</v>
      </c>
      <c r="K74" s="11">
        <f>VLOOKUP(B74,DEBT!B:O,12,FALSE)</f>
        <v>35292000</v>
      </c>
      <c r="L74" s="11">
        <f>VLOOKUP(B74,REV!B:O,12,FALSE)</f>
        <v>93580000</v>
      </c>
      <c r="M74" s="11">
        <f>VLOOKUP(B74,RoA!B:O,12,FALSE)</f>
        <v>7.29</v>
      </c>
      <c r="N74" s="11">
        <f>VLOOKUP(B74,RoE!B:O,12,FALSE)</f>
        <v>14.36</v>
      </c>
      <c r="O74" s="11">
        <f>VLOOKUP(B74,ASSET!B:P,12,FALSE)</f>
        <v>176159000</v>
      </c>
      <c r="P74" s="11">
        <f>VLOOKUP(B74,MCAP!B:P,12,FALSE)</f>
        <v>445337960</v>
      </c>
      <c r="Q74" s="11">
        <f>VLOOKUP(B74,MB!B:O,12,FALSE)</f>
        <v>4.83</v>
      </c>
    </row>
    <row r="75" spans="1:17" x14ac:dyDescent="0.3">
      <c r="A75" s="20" t="s">
        <v>235</v>
      </c>
      <c r="B75" s="20">
        <v>912160</v>
      </c>
      <c r="C75" s="21">
        <f>VLOOKUP(B75,'[2]ESGC PORTFOLIO'!B:M,$C$2,FALSE)</f>
        <v>46.031932832268403</v>
      </c>
      <c r="D75" s="21" t="str">
        <f t="shared" si="3"/>
        <v>C</v>
      </c>
      <c r="E75" s="21">
        <f>VLOOKUP(B75,ESG!A:M,$E$2,FALSE)</f>
        <v>85.688026738362296</v>
      </c>
      <c r="F75" s="11" t="b">
        <f t="shared" si="4"/>
        <v>0</v>
      </c>
      <c r="G75" s="13" t="str">
        <f t="shared" si="5"/>
        <v>A</v>
      </c>
      <c r="H75" s="11">
        <f>VLOOKUP(B75,NI!C:P,12,FALSE)</f>
        <v>220000</v>
      </c>
      <c r="I75" s="11">
        <f>VLOOKUP(B75,EBITDA!B:O,12,FALSE)</f>
        <v>2530000</v>
      </c>
      <c r="J75" s="11">
        <f>VLOOKUP(B75,EQIT!B:O,12,FALSE)</f>
        <v>11350000</v>
      </c>
      <c r="K75" s="11">
        <f>VLOOKUP(B75,DEBT!B:O,12,FALSE)</f>
        <v>6254000</v>
      </c>
      <c r="L75" s="11">
        <f>VLOOKUP(B75,REV!B:O,12,FALSE)</f>
        <v>7729000</v>
      </c>
      <c r="M75" s="11">
        <f>VLOOKUP(B75,RoA!B:O,12,FALSE)</f>
        <v>1.85</v>
      </c>
      <c r="N75" s="11">
        <f>VLOOKUP(B75,RoE!B:O,12,FALSE)</f>
        <v>2.0299999999999998</v>
      </c>
      <c r="O75" s="11">
        <f>VLOOKUP(B75,ASSET!B:P,12,FALSE)</f>
        <v>23464000</v>
      </c>
      <c r="P75" s="11">
        <f>VLOOKUP(B75,MCAP!B:P,12,FALSE)</f>
        <v>9528404</v>
      </c>
      <c r="Q75" s="11">
        <f>VLOOKUP(B75,MB!B:O,12,FALSE)</f>
        <v>0.79</v>
      </c>
    </row>
    <row r="76" spans="1:17" x14ac:dyDescent="0.3">
      <c r="A76" s="20" t="s">
        <v>254</v>
      </c>
      <c r="B76" s="20">
        <v>905677</v>
      </c>
      <c r="C76" s="21">
        <f>VLOOKUP(B76,'[2]ESGC PORTFOLIO'!B:M,$C$2,FALSE)</f>
        <v>42.844388819357498</v>
      </c>
      <c r="D76" s="21" t="str">
        <f t="shared" si="3"/>
        <v>C</v>
      </c>
      <c r="E76" s="21">
        <f>VLOOKUP(B76,ESG!A:M,$E$2,FALSE)</f>
        <v>82.747601168126806</v>
      </c>
      <c r="F76" s="11" t="b">
        <f t="shared" si="4"/>
        <v>0</v>
      </c>
      <c r="G76" s="13" t="str">
        <f t="shared" si="5"/>
        <v>A</v>
      </c>
      <c r="H76" s="11">
        <f>VLOOKUP(B76,NI!C:P,12,FALSE)</f>
        <v>5446000</v>
      </c>
      <c r="I76" s="11">
        <f>VLOOKUP(B76,EBITDA!B:O,12,FALSE)</f>
        <v>10811000</v>
      </c>
      <c r="J76" s="11">
        <f>VLOOKUP(B76,EQIT!B:O,12,FALSE)</f>
        <v>11882000</v>
      </c>
      <c r="K76" s="11">
        <f>VLOOKUP(B76,DEBT!B:O,12,FALSE)</f>
        <v>33284000</v>
      </c>
      <c r="L76" s="11">
        <f>VLOOKUP(B76,REV!B:O,12,FALSE)</f>
        <v>63056000</v>
      </c>
      <c r="M76" s="11">
        <f>VLOOKUP(B76,RoA!B:O,12,FALSE)</f>
        <v>8.66</v>
      </c>
      <c r="N76" s="11">
        <f>VLOOKUP(B76,RoE!B:O,12,FALSE)</f>
        <v>37.200000000000003</v>
      </c>
      <c r="O76" s="11">
        <f>VLOOKUP(B76,ASSET!B:P,12,FALSE)</f>
        <v>69667000</v>
      </c>
      <c r="P76" s="11">
        <f>VLOOKUP(B76,MCAP!B:P,12,FALSE)</f>
        <v>144684160</v>
      </c>
      <c r="Q76" s="11">
        <f>VLOOKUP(B76,MB!B:O,12,FALSE)</f>
        <v>11.5</v>
      </c>
    </row>
    <row r="77" spans="1:17" x14ac:dyDescent="0.3">
      <c r="A77" s="20" t="s">
        <v>256</v>
      </c>
      <c r="B77" s="20">
        <v>904030</v>
      </c>
      <c r="C77" s="21">
        <f>VLOOKUP(B77,'[2]ESGC PORTFOLIO'!B:M,$C$2,FALSE)</f>
        <v>38.983218170718096</v>
      </c>
      <c r="D77" s="21" t="str">
        <f t="shared" si="3"/>
        <v>C</v>
      </c>
      <c r="E77" s="21">
        <f>VLOOKUP(B77,ESG!A:M,$E$2,FALSE)</f>
        <v>76.299769674769607</v>
      </c>
      <c r="F77" s="11" t="b">
        <f t="shared" si="4"/>
        <v>0</v>
      </c>
      <c r="G77" s="13" t="str">
        <f t="shared" si="5"/>
        <v>A</v>
      </c>
      <c r="H77" s="11">
        <f>VLOOKUP(B77,NI!C:P,12,FALSE)</f>
        <v>6965000</v>
      </c>
      <c r="I77" s="11">
        <f>VLOOKUP(B77,EBITDA!B:O,12,FALSE)</f>
        <v>15320000</v>
      </c>
      <c r="J77" s="11">
        <f>VLOOKUP(B77,EQIT!B:O,12,FALSE)</f>
        <v>64694000</v>
      </c>
      <c r="K77" s="11">
        <f>VLOOKUP(B77,DEBT!B:O,12,FALSE)</f>
        <v>38978000</v>
      </c>
      <c r="L77" s="11">
        <f>VLOOKUP(B77,REV!B:O,12,FALSE)</f>
        <v>48851000</v>
      </c>
      <c r="M77" s="11">
        <f>VLOOKUP(B77,RoA!B:O,12,FALSE)</f>
        <v>4.67</v>
      </c>
      <c r="N77" s="11">
        <f>VLOOKUP(B77,RoE!B:O,12,FALSE)</f>
        <v>10.24</v>
      </c>
      <c r="O77" s="11">
        <f>VLOOKUP(B77,ASSET!B:P,12,FALSE)</f>
        <v>165666000</v>
      </c>
      <c r="P77" s="11">
        <f>VLOOKUP(B77,MCAP!B:P,12,FALSE)</f>
        <v>199329000</v>
      </c>
      <c r="Q77" s="11">
        <f>VLOOKUP(B77,MB!B:O,12,FALSE)</f>
        <v>3.13</v>
      </c>
    </row>
    <row r="78" spans="1:17" x14ac:dyDescent="0.3">
      <c r="A78" s="20" t="s">
        <v>263</v>
      </c>
      <c r="B78" s="20">
        <v>912228</v>
      </c>
      <c r="C78" s="21">
        <f>VLOOKUP(B78,'[2]ESGC PORTFOLIO'!B:M,$C$2,FALSE)</f>
        <v>40.734663328184403</v>
      </c>
      <c r="D78" s="21" t="str">
        <f t="shared" si="3"/>
        <v>C</v>
      </c>
      <c r="E78" s="21">
        <f>VLOOKUP(B78,ESG!A:M,$E$2,FALSE)</f>
        <v>79.829982394073696</v>
      </c>
      <c r="F78" s="11" t="b">
        <f t="shared" si="4"/>
        <v>0</v>
      </c>
      <c r="G78" s="13" t="str">
        <f t="shared" si="5"/>
        <v>A</v>
      </c>
      <c r="H78" s="11">
        <f>VLOOKUP(B78,NI!C:P,12,FALSE)</f>
        <v>6777000</v>
      </c>
      <c r="I78" s="11">
        <f>VLOOKUP(B78,EBITDA!B:O,12,FALSE)</f>
        <v>15606000</v>
      </c>
      <c r="J78" s="11">
        <f>VLOOKUP(B78,EQIT!B:O,12,FALSE)</f>
        <v>61342000</v>
      </c>
      <c r="K78" s="11">
        <f>VLOOKUP(B78,DEBT!B:O,12,FALSE)</f>
        <v>30350000</v>
      </c>
      <c r="L78" s="11">
        <f>VLOOKUP(B78,REV!B:O,12,FALSE)</f>
        <v>76279000</v>
      </c>
      <c r="M78" s="11">
        <f>VLOOKUP(B78,RoA!B:O,12,FALSE)</f>
        <v>5.44</v>
      </c>
      <c r="N78" s="11">
        <f>VLOOKUP(B78,RoE!B:O,12,FALSE)</f>
        <v>10.47</v>
      </c>
      <c r="O78" s="11">
        <f>VLOOKUP(B78,ASSET!B:P,12,FALSE)</f>
        <v>129495000</v>
      </c>
      <c r="P78" s="11">
        <f>VLOOKUP(B78,MCAP!B:P,12,FALSE)</f>
        <v>215558445</v>
      </c>
      <c r="Q78" s="11">
        <f>VLOOKUP(B78,MB!B:O,12,FALSE)</f>
        <v>3.37</v>
      </c>
    </row>
    <row r="79" spans="1:17" x14ac:dyDescent="0.3">
      <c r="A79" s="20" t="s">
        <v>266</v>
      </c>
      <c r="B79" s="20" t="s">
        <v>370</v>
      </c>
      <c r="C79" s="21">
        <f>VLOOKUP(B79,'[2]ESGC PORTFOLIO'!B:M,$C$2,FALSE)</f>
        <v>41.968162272510099</v>
      </c>
      <c r="D79" s="21" t="str">
        <f t="shared" si="3"/>
        <v>C</v>
      </c>
      <c r="E79" s="21">
        <f>VLOOKUP(B79,ESG!A:M,$E$2,FALSE)</f>
        <v>78.656821439430104</v>
      </c>
      <c r="F79" s="11" t="b">
        <f t="shared" si="4"/>
        <v>0</v>
      </c>
      <c r="G79" s="13" t="str">
        <f t="shared" si="5"/>
        <v>A</v>
      </c>
      <c r="H79" s="11">
        <f>VLOOKUP(B79,NI!C:P,12,FALSE)</f>
        <v>5587000</v>
      </c>
      <c r="I79" s="11">
        <f>VLOOKUP(B79,EBITDA!B:O,12,FALSE)</f>
        <v>9210000</v>
      </c>
      <c r="J79" s="11">
        <f>VLOOKUP(B79,EQIT!B:O,12,FALSE)</f>
        <v>26117000</v>
      </c>
      <c r="K79" s="11">
        <f>VLOOKUP(B79,DEBT!B:O,12,FALSE)</f>
        <v>37422000</v>
      </c>
      <c r="L79" s="11">
        <f>VLOOKUP(B79,REV!B:O,12,FALSE)</f>
        <v>57260000</v>
      </c>
      <c r="M79" s="11">
        <f>VLOOKUP(B79,RoA!B:O,12,FALSE)</f>
        <v>0.85</v>
      </c>
      <c r="N79" s="11">
        <f>VLOOKUP(B79,RoE!B:O,12,FALSE)</f>
        <v>22.97</v>
      </c>
      <c r="O79" s="11">
        <f>VLOOKUP(B79,ASSET!B:P,12,FALSE)</f>
        <v>757388000</v>
      </c>
      <c r="P79" s="11">
        <f>VLOOKUP(B79,MCAP!B:P,12,FALSE)</f>
        <v>36398522</v>
      </c>
      <c r="Q79" s="11">
        <f>VLOOKUP(B79,MB!B:O,12,FALSE)</f>
        <v>1.31</v>
      </c>
    </row>
    <row r="80" spans="1:17" x14ac:dyDescent="0.3">
      <c r="A80" s="20" t="s">
        <v>294</v>
      </c>
      <c r="B80" s="20">
        <v>326143</v>
      </c>
      <c r="C80" s="21">
        <f>VLOOKUP(B80,'[2]ESGC PORTFOLIO'!B:M,$C$2,FALSE)</f>
        <v>46.4259851990115</v>
      </c>
      <c r="D80" s="21" t="str">
        <f t="shared" si="3"/>
        <v>C</v>
      </c>
      <c r="E80" s="21">
        <f>VLOOKUP(B80,ESG!A:M,$E$2,FALSE)</f>
        <v>89.781794959426506</v>
      </c>
      <c r="F80" s="11" t="b">
        <f t="shared" si="4"/>
        <v>0</v>
      </c>
      <c r="G80" s="13" t="str">
        <f t="shared" si="5"/>
        <v>A</v>
      </c>
      <c r="H80" s="11">
        <f>VLOOKUP(B80,NI!C:P,12,FALSE)</f>
        <v>2757400</v>
      </c>
      <c r="I80" s="11">
        <f>VLOOKUP(B80,EBITDA!B:O,12,FALSE)</f>
        <v>4657400</v>
      </c>
      <c r="J80" s="11">
        <f>VLOOKUP(B80,EQIT!B:O,12,FALSE)</f>
        <v>5818000</v>
      </c>
      <c r="K80" s="11">
        <f>VLOOKUP(B80,DEBT!B:O,12,FALSE)</f>
        <v>2347500</v>
      </c>
      <c r="L80" s="11">
        <f>VLOOKUP(B80,REV!B:O,12,FALSE)</f>
        <v>19162700</v>
      </c>
      <c r="M80" s="11">
        <f>VLOOKUP(B80,RoA!B:O,12,FALSE)</f>
        <v>26.12</v>
      </c>
      <c r="N80" s="11">
        <f>VLOOKUP(B80,RoE!B:O,12,FALSE)</f>
        <v>49.73</v>
      </c>
      <c r="O80" s="11">
        <f>VLOOKUP(B80,ASSET!B:P,12,FALSE)</f>
        <v>11617200</v>
      </c>
      <c r="P80" s="11">
        <f>VLOOKUP(B80,MCAP!B:P,12,FALSE)</f>
        <v>89150553</v>
      </c>
      <c r="Q80" s="11">
        <f>VLOOKUP(B80,MB!B:O,12,FALSE)</f>
        <v>14.5</v>
      </c>
    </row>
    <row r="81" spans="1:17" x14ac:dyDescent="0.3">
      <c r="A81" s="20" t="s">
        <v>295</v>
      </c>
      <c r="B81" s="20">
        <v>951052</v>
      </c>
      <c r="C81" s="21">
        <f>VLOOKUP(B81,'[2]ESGC PORTFOLIO'!B:M,$C$2,FALSE)</f>
        <v>44.314292007205403</v>
      </c>
      <c r="D81" s="21" t="str">
        <f t="shared" si="3"/>
        <v>C</v>
      </c>
      <c r="E81" s="21">
        <f>VLOOKUP(B81,ESG!A:M,$E$2,FALSE)</f>
        <v>78.3923635419698</v>
      </c>
      <c r="F81" s="11" t="b">
        <f t="shared" si="4"/>
        <v>0</v>
      </c>
      <c r="G81" s="13" t="str">
        <f t="shared" si="5"/>
        <v>A</v>
      </c>
      <c r="H81" s="11">
        <f>VLOOKUP(B81,NI!C:P,12,FALSE)</f>
        <v>1848000</v>
      </c>
      <c r="I81" s="11">
        <f>VLOOKUP(B81,EBITDA!B:O,12,FALSE)</f>
        <v>3338000</v>
      </c>
      <c r="J81" s="11">
        <f>VLOOKUP(B81,EQIT!B:O,12,FALSE)</f>
        <v>18400000</v>
      </c>
      <c r="K81" s="11">
        <f>VLOOKUP(B81,DEBT!B:O,12,FALSE)</f>
        <v>17787000</v>
      </c>
      <c r="L81" s="11">
        <f>VLOOKUP(B81,REV!B:O,12,FALSE)</f>
        <v>10761000</v>
      </c>
      <c r="M81" s="11">
        <f>VLOOKUP(B81,RoA!B:O,12,FALSE)</f>
        <v>0.86</v>
      </c>
      <c r="N81" s="11">
        <f>VLOOKUP(B81,RoE!B:O,12,FALSE)</f>
        <v>9.7899999999999991</v>
      </c>
      <c r="O81" s="11">
        <f>VLOOKUP(B81,ASSET!B:P,12,FALSE)</f>
        <v>245010000</v>
      </c>
      <c r="P81" s="11">
        <f>VLOOKUP(B81,MCAP!B:P,12,FALSE)</f>
        <v>26520906</v>
      </c>
      <c r="Q81" s="11">
        <f>VLOOKUP(B81,MB!B:O,12,FALSE)</f>
        <v>1.53</v>
      </c>
    </row>
    <row r="82" spans="1:17" x14ac:dyDescent="0.3">
      <c r="A82" s="20" t="s">
        <v>298</v>
      </c>
      <c r="B82" s="20">
        <v>541900</v>
      </c>
      <c r="C82" s="21">
        <f>VLOOKUP(B82,'[2]ESGC PORTFOLIO'!B:M,$C$2,FALSE)</f>
        <v>45.2274009801842</v>
      </c>
      <c r="D82" s="21" t="str">
        <f t="shared" si="3"/>
        <v>C</v>
      </c>
      <c r="E82" s="21">
        <f>VLOOKUP(B82,ESG!A:M,$E$2,FALSE)</f>
        <v>83.090460875097193</v>
      </c>
      <c r="F82" s="11" t="b">
        <f t="shared" si="4"/>
        <v>0</v>
      </c>
      <c r="G82" s="13" t="str">
        <f t="shared" si="5"/>
        <v>A</v>
      </c>
      <c r="H82" s="11">
        <f>VLOOKUP(B82,NI!C:P,12,FALSE)</f>
        <v>878000</v>
      </c>
      <c r="I82" s="11">
        <f>VLOOKUP(B82,EBITDA!B:O,12,FALSE)</f>
        <v>1611000</v>
      </c>
      <c r="J82" s="11">
        <f>VLOOKUP(B82,EQIT!B:O,12,FALSE)</f>
        <v>5935000</v>
      </c>
      <c r="K82" s="11">
        <f>VLOOKUP(B82,DEBT!B:O,12,FALSE)</f>
        <v>2096000</v>
      </c>
      <c r="L82" s="11">
        <f>VLOOKUP(B82,REV!B:O,12,FALSE)</f>
        <v>6508000</v>
      </c>
      <c r="M82" s="11">
        <f>VLOOKUP(B82,RoA!B:O,12,FALSE)</f>
        <v>6.94</v>
      </c>
      <c r="N82" s="11">
        <f>VLOOKUP(B82,RoE!B:O,12,FALSE)</f>
        <v>14.97</v>
      </c>
      <c r="O82" s="11">
        <f>VLOOKUP(B82,ASSET!B:P,12,FALSE)</f>
        <v>13233000</v>
      </c>
      <c r="P82" s="11">
        <f>VLOOKUP(B82,MCAP!B:P,12,FALSE)</f>
        <v>14364000</v>
      </c>
      <c r="Q82" s="11">
        <f>VLOOKUP(B82,MB!B:O,12,FALSE)</f>
        <v>3.73</v>
      </c>
    </row>
    <row r="83" spans="1:17" x14ac:dyDescent="0.3">
      <c r="A83" s="20" t="s">
        <v>315</v>
      </c>
      <c r="B83" s="20">
        <v>905122</v>
      </c>
      <c r="C83" s="21">
        <f>VLOOKUP(B83,'[2]ESGC PORTFOLIO'!B:M,$C$2,FALSE)</f>
        <v>41.729853479853404</v>
      </c>
      <c r="D83" s="21" t="str">
        <f t="shared" si="3"/>
        <v>C</v>
      </c>
      <c r="E83" s="21">
        <f>VLOOKUP(B83,ESG!A:M,$E$2,FALSE)</f>
        <v>76.316849816849796</v>
      </c>
      <c r="F83" s="11" t="b">
        <f t="shared" si="4"/>
        <v>0</v>
      </c>
      <c r="G83" s="13" t="str">
        <f t="shared" si="5"/>
        <v>A</v>
      </c>
      <c r="H83" s="11">
        <f>VLOOKUP(B83,NI!C:P,12,FALSE)</f>
        <v>7608000</v>
      </c>
      <c r="I83" s="11">
        <f>VLOOKUP(B83,EBITDA!B:O,12,FALSE)</f>
        <v>9275000</v>
      </c>
      <c r="J83" s="11">
        <f>VLOOKUP(B83,EQIT!B:O,12,FALSE)</f>
        <v>27358000</v>
      </c>
      <c r="K83" s="11">
        <f>VLOOKUP(B83,DEBT!B:O,12,FALSE)</f>
        <v>20425000</v>
      </c>
      <c r="L83" s="11">
        <f>VLOOKUP(B83,REV!B:O,12,FALSE)</f>
        <v>56098000</v>
      </c>
      <c r="M83" s="11">
        <f>VLOOKUP(B83,RoA!B:O,12,FALSE)</f>
        <v>9.3800000000000008</v>
      </c>
      <c r="N83" s="11">
        <f>VLOOKUP(B83,RoE!B:O,12,FALSE)</f>
        <v>25.98</v>
      </c>
      <c r="O83" s="11">
        <f>VLOOKUP(B83,ASSET!B:P,12,FALSE)</f>
        <v>85523000</v>
      </c>
      <c r="P83" s="11">
        <f>VLOOKUP(B83,MCAP!B:P,12,FALSE)</f>
        <v>80539708</v>
      </c>
      <c r="Q83" s="11">
        <f>VLOOKUP(B83,MB!B:O,12,FALSE)</f>
        <v>2.96</v>
      </c>
    </row>
    <row r="84" spans="1:17" x14ac:dyDescent="0.3">
      <c r="A84" s="20" t="s">
        <v>321</v>
      </c>
      <c r="B84" s="20">
        <v>945384</v>
      </c>
      <c r="C84" s="21">
        <f>VLOOKUP(B84,'[2]ESGC PORTFOLIO'!B:M,$C$2,FALSE)</f>
        <v>46.973293199855704</v>
      </c>
      <c r="D84" s="21" t="str">
        <f t="shared" si="3"/>
        <v>C</v>
      </c>
      <c r="E84" s="21">
        <f>VLOOKUP(B84,ESG!A:M,$E$2,FALSE)</f>
        <v>84.571586399711407</v>
      </c>
      <c r="F84" s="11" t="b">
        <f t="shared" si="4"/>
        <v>0</v>
      </c>
      <c r="G84" s="13" t="str">
        <f t="shared" si="5"/>
        <v>A</v>
      </c>
      <c r="H84" s="11">
        <f>VLOOKUP(B84,NI!C:P,12,FALSE)</f>
        <v>17879000</v>
      </c>
      <c r="I84" s="11">
        <f>VLOOKUP(B84,EBITDA!B:O,12,FALSE)</f>
        <v>49263000</v>
      </c>
      <c r="J84" s="11">
        <f>VLOOKUP(B84,EQIT!B:O,12,FALSE)</f>
        <v>16428000</v>
      </c>
      <c r="K84" s="11">
        <f>VLOOKUP(B84,DEBT!B:O,12,FALSE)</f>
        <v>110194000</v>
      </c>
      <c r="L84" s="11">
        <f>VLOOKUP(B84,REV!B:O,12,FALSE)</f>
        <v>131620000</v>
      </c>
      <c r="M84" s="11">
        <f>VLOOKUP(B84,RoA!B:O,12,FALSE)</f>
        <v>8.83</v>
      </c>
      <c r="N84" s="11">
        <f>VLOOKUP(B84,RoE!B:O,12,FALSE)</f>
        <v>124.48</v>
      </c>
      <c r="O84" s="11">
        <f>VLOOKUP(B84,ASSET!B:P,12,FALSE)</f>
        <v>244640000</v>
      </c>
      <c r="P84" s="11">
        <f>VLOOKUP(B84,MCAP!B:P,12,FALSE)</f>
        <v>188262160</v>
      </c>
      <c r="Q84" s="11">
        <f>VLOOKUP(B84,MB!B:O,12,FALSE)</f>
        <v>11.03</v>
      </c>
    </row>
    <row r="85" spans="1:17" x14ac:dyDescent="0.3">
      <c r="A85" s="20" t="s">
        <v>329</v>
      </c>
      <c r="B85" s="20">
        <v>916548</v>
      </c>
      <c r="C85" s="21">
        <f>VLOOKUP(B85,'[2]ESGC PORTFOLIO'!B:M,$C$2,FALSE)</f>
        <v>41.830872252747199</v>
      </c>
      <c r="D85" s="21" t="str">
        <f t="shared" si="3"/>
        <v>C</v>
      </c>
      <c r="E85" s="21">
        <f>VLOOKUP(B85,ESG!A:M,$E$2,FALSE)</f>
        <v>82.880494505494497</v>
      </c>
      <c r="F85" s="11" t="b">
        <f t="shared" si="4"/>
        <v>0</v>
      </c>
      <c r="G85" s="13" t="str">
        <f t="shared" si="5"/>
        <v>A</v>
      </c>
      <c r="H85" s="11">
        <f>VLOOKUP(B85,NI!C:P,12,FALSE)</f>
        <v>14694000</v>
      </c>
      <c r="I85" s="11">
        <f>VLOOKUP(B85,EBITDA!B:O,12,FALSE)</f>
        <v>33640000</v>
      </c>
      <c r="J85" s="11">
        <f>VLOOKUP(B85,EQIT!B:O,12,FALSE)</f>
        <v>80546000</v>
      </c>
      <c r="K85" s="11">
        <f>VLOOKUP(B85,DEBT!B:O,12,FALSE)</f>
        <v>50034000</v>
      </c>
      <c r="L85" s="11">
        <f>VLOOKUP(B85,REV!B:O,12,FALSE)</f>
        <v>482130000</v>
      </c>
      <c r="M85" s="11">
        <f>VLOOKUP(B85,RoA!B:O,12,FALSE)</f>
        <v>8.11</v>
      </c>
      <c r="N85" s="11">
        <f>VLOOKUP(B85,RoE!B:O,12,FALSE)</f>
        <v>18.149999999999999</v>
      </c>
      <c r="O85" s="11">
        <f>VLOOKUP(B85,ASSET!B:P,12,FALSE)</f>
        <v>199581000</v>
      </c>
      <c r="P85" s="11">
        <f>VLOOKUP(B85,MCAP!B:P,12,FALSE)</f>
        <v>193830600</v>
      </c>
      <c r="Q85" s="11">
        <f>VLOOKUP(B85,MB!B:O,12,FALSE)</f>
        <v>2.52</v>
      </c>
    </row>
    <row r="86" spans="1:17" x14ac:dyDescent="0.3">
      <c r="A86" s="20" t="s">
        <v>333</v>
      </c>
      <c r="B86" s="20">
        <v>902335</v>
      </c>
      <c r="C86" s="21">
        <f>VLOOKUP(B86,'[2]ESGC PORTFOLIO'!B:M,$C$2,FALSE)</f>
        <v>44.620636308136298</v>
      </c>
      <c r="D86" s="21" t="str">
        <f t="shared" si="3"/>
        <v>C</v>
      </c>
      <c r="E86" s="21">
        <f>VLOOKUP(B86,ESG!A:M,$E$2,FALSE)</f>
        <v>75.749209124209102</v>
      </c>
      <c r="F86" s="11" t="b">
        <f t="shared" si="4"/>
        <v>0</v>
      </c>
      <c r="G86" s="13" t="str">
        <f t="shared" si="5"/>
        <v>A</v>
      </c>
      <c r="H86" s="11">
        <f>VLOOKUP(B86,NI!C:P,12,FALSE)</f>
        <v>638500</v>
      </c>
      <c r="I86" s="11">
        <f>VLOOKUP(B86,EBITDA!B:O,12,FALSE)</f>
        <v>1892900</v>
      </c>
      <c r="J86" s="11">
        <f>VLOOKUP(B86,EQIT!B:O,12,FALSE)</f>
        <v>8654800</v>
      </c>
      <c r="K86" s="11">
        <f>VLOOKUP(B86,DEBT!B:O,12,FALSE)</f>
        <v>10376800</v>
      </c>
      <c r="L86" s="11">
        <f>VLOOKUP(B86,REV!B:O,12,FALSE)</f>
        <v>5926100</v>
      </c>
      <c r="M86" s="11">
        <f>VLOOKUP(B86,RoA!B:O,12,FALSE)</f>
        <v>3.87</v>
      </c>
      <c r="N86" s="11">
        <f>VLOOKUP(B86,RoE!B:O,12,FALSE)</f>
        <v>9.77</v>
      </c>
      <c r="O86" s="11">
        <f>VLOOKUP(B86,ASSET!B:P,12,FALSE)</f>
        <v>29355200</v>
      </c>
      <c r="P86" s="11">
        <f>VLOOKUP(B86,MCAP!B:P,12,FALSE)</f>
        <v>16197720</v>
      </c>
      <c r="Q86" s="11">
        <f>VLOOKUP(B86,MB!B:O,12,FALSE)</f>
        <v>1.8</v>
      </c>
    </row>
    <row r="87" spans="1:17" x14ac:dyDescent="0.3">
      <c r="A87" s="20" t="s">
        <v>343</v>
      </c>
      <c r="B87" s="20">
        <v>905284</v>
      </c>
      <c r="C87" s="21">
        <f>VLOOKUP(B87,'[2]ESGC PORTFOLIO'!B:M,$C$2,FALSE)</f>
        <v>44.162964394096399</v>
      </c>
      <c r="D87" s="21" t="str">
        <f t="shared" si="3"/>
        <v>C</v>
      </c>
      <c r="E87" s="21">
        <f>VLOOKUP(B87,ESG!A:M,$E$2,FALSE)</f>
        <v>77.948570297626901</v>
      </c>
      <c r="F87" s="11" t="b">
        <f t="shared" si="4"/>
        <v>0</v>
      </c>
      <c r="G87" s="13" t="str">
        <f t="shared" si="5"/>
        <v>A</v>
      </c>
      <c r="H87" s="11">
        <f>VLOOKUP(B87,NI!C:P,12,FALSE)</f>
        <v>450000</v>
      </c>
      <c r="I87" s="11">
        <f>VLOOKUP(B87,EBITDA!B:O,12,FALSE)</f>
        <v>2180000</v>
      </c>
      <c r="J87" s="11">
        <f>VLOOKUP(B87,EQIT!B:O,12,FALSE)</f>
        <v>9074000</v>
      </c>
      <c r="K87" s="11">
        <f>VLOOKUP(B87,DEBT!B:O,12,FALSE)</f>
        <v>7367000</v>
      </c>
      <c r="L87" s="11">
        <f>VLOOKUP(B87,REV!B:O,12,FALSE)</f>
        <v>18045000</v>
      </c>
      <c r="M87" s="11">
        <f>VLOOKUP(B87,RoA!B:O,12,FALSE)</f>
        <v>3.31</v>
      </c>
      <c r="N87" s="11">
        <f>VLOOKUP(B87,RoE!B:O,12,FALSE)</f>
        <v>4.5599999999999996</v>
      </c>
      <c r="O87" s="11">
        <f>VLOOKUP(B87,ASSET!B:P,12,FALSE)</f>
        <v>24103000</v>
      </c>
      <c r="P87" s="11">
        <f>VLOOKUP(B87,MCAP!B:P,12,FALSE)</f>
        <v>10766447</v>
      </c>
      <c r="Q87" s="11">
        <f>VLOOKUP(B87,MB!B:O,12,FALSE)</f>
        <v>1.22</v>
      </c>
    </row>
    <row r="88" spans="1:17" x14ac:dyDescent="0.3">
      <c r="A88" s="20" t="s">
        <v>8</v>
      </c>
      <c r="B88" s="20">
        <v>933185</v>
      </c>
      <c r="C88" s="21">
        <f>VLOOKUP(B88,'[2]ESGC PORTFOLIO'!B:M,$C$2,FALSE)</f>
        <v>69.659622985709902</v>
      </c>
      <c r="D88" s="21" t="str">
        <f t="shared" si="3"/>
        <v>B</v>
      </c>
      <c r="E88" s="21">
        <f>VLOOKUP(B88,ESG!A:M,$E$2,FALSE)</f>
        <v>69.659622985709902</v>
      </c>
      <c r="F88" s="11" t="b">
        <f t="shared" si="4"/>
        <v>1</v>
      </c>
      <c r="G88" s="23" t="str">
        <f t="shared" si="5"/>
        <v>B</v>
      </c>
      <c r="H88" s="11">
        <f>VLOOKUP(B88,NI!C:P,12,FALSE)</f>
        <v>2533000</v>
      </c>
      <c r="I88" s="11">
        <f>VLOOKUP(B88,EBITDA!B:O,12,FALSE)</f>
        <v>4201000</v>
      </c>
      <c r="J88" s="11">
        <f>VLOOKUP(B88,EQIT!B:O,12,FALSE)</f>
        <v>14722000</v>
      </c>
      <c r="K88" s="11">
        <f>VLOOKUP(B88,DEBT!B:O,12,FALSE)</f>
        <v>5011000</v>
      </c>
      <c r="L88" s="11">
        <f>VLOOKUP(B88,REV!B:O,12,FALSE)</f>
        <v>21025000</v>
      </c>
      <c r="M88" s="11">
        <f>VLOOKUP(B88,RoA!B:O,12,FALSE)</f>
        <v>2.29</v>
      </c>
      <c r="N88" s="11">
        <f>VLOOKUP(B88,RoE!B:O,12,FALSE)</f>
        <v>17.84</v>
      </c>
      <c r="O88" s="11">
        <f>VLOOKUP(B88,ASSET!B:P,12,FALSE)</f>
        <v>118296000</v>
      </c>
      <c r="P88" s="11">
        <f>VLOOKUP(B88,MCAP!B:P,12,FALSE)</f>
        <v>25420362</v>
      </c>
      <c r="Q88" s="11">
        <f>VLOOKUP(B88,MB!B:O,12,FALSE)</f>
        <v>1.67</v>
      </c>
    </row>
    <row r="89" spans="1:17" x14ac:dyDescent="0.3">
      <c r="A89" s="20" t="s">
        <v>11</v>
      </c>
      <c r="B89" s="20">
        <v>277355</v>
      </c>
      <c r="C89" s="21">
        <f>VLOOKUP(B89,'[2]ESGC PORTFOLIO'!B:M,$C$2,FALSE)</f>
        <v>58.519485686727101</v>
      </c>
      <c r="D89" s="21" t="str">
        <f t="shared" si="3"/>
        <v>B</v>
      </c>
      <c r="E89" s="21">
        <f>VLOOKUP(B89,ESG!A:M,$E$2,FALSE)</f>
        <v>58.519485686727101</v>
      </c>
      <c r="F89" s="11" t="b">
        <f t="shared" si="4"/>
        <v>1</v>
      </c>
      <c r="G89" s="23" t="str">
        <f t="shared" si="5"/>
        <v>B</v>
      </c>
      <c r="H89" s="11">
        <f>VLOOKUP(B89,NI!C:P,12,FALSE)</f>
        <v>321406</v>
      </c>
      <c r="I89" s="11">
        <f>VLOOKUP(B89,EBITDA!B:O,12,FALSE)</f>
        <v>772872</v>
      </c>
      <c r="J89" s="11">
        <f>VLOOKUP(B89,EQIT!B:O,12,FALSE)</f>
        <v>3120878</v>
      </c>
      <c r="K89" s="11">
        <f>VLOOKUP(B89,DEBT!B:O,12,FALSE)</f>
        <v>624288</v>
      </c>
      <c r="L89" s="11">
        <f>VLOOKUP(B89,REV!B:O,12,FALSE)</f>
        <v>2197448</v>
      </c>
      <c r="M89" s="11">
        <f>VLOOKUP(B89,RoA!B:O,12,FALSE)</f>
        <v>8.1199999999999992</v>
      </c>
      <c r="N89" s="11">
        <f>VLOOKUP(B89,RoE!B:O,12,FALSE)</f>
        <v>10.6</v>
      </c>
      <c r="O89" s="11">
        <f>VLOOKUP(B89,ASSET!B:P,12,FALSE)</f>
        <v>4183225</v>
      </c>
      <c r="P89" s="11">
        <f>VLOOKUP(B89,MCAP!B:P,12,FALSE)</f>
        <v>9326677</v>
      </c>
      <c r="Q89" s="11">
        <f>VLOOKUP(B89,MB!B:O,12,FALSE)</f>
        <v>4.12</v>
      </c>
    </row>
    <row r="90" spans="1:17" x14ac:dyDescent="0.3">
      <c r="A90" s="20" t="s">
        <v>12</v>
      </c>
      <c r="B90" s="20">
        <v>130298</v>
      </c>
      <c r="C90" s="21">
        <f>VLOOKUP(B90,'[2]ESGC PORTFOLIO'!B:M,$C$2,FALSE)</f>
        <v>63.243954010836497</v>
      </c>
      <c r="D90" s="21" t="str">
        <f t="shared" si="3"/>
        <v>B</v>
      </c>
      <c r="E90" s="21">
        <f>VLOOKUP(B90,ESG!A:M,$E$2,FALSE)</f>
        <v>63.243954010836497</v>
      </c>
      <c r="F90" s="11" t="b">
        <f t="shared" si="4"/>
        <v>1</v>
      </c>
      <c r="G90" s="23" t="str">
        <f t="shared" si="5"/>
        <v>B</v>
      </c>
      <c r="H90" s="11">
        <f>VLOOKUP(B90,NI!C:P,12,FALSE)</f>
        <v>334906</v>
      </c>
      <c r="I90" s="11">
        <f>VLOOKUP(B90,EBITDA!B:O,12,FALSE)</f>
        <v>748909</v>
      </c>
      <c r="J90" s="11">
        <f>VLOOKUP(B90,EQIT!B:O,12,FALSE)</f>
        <v>3254392</v>
      </c>
      <c r="K90" s="11">
        <f>VLOOKUP(B90,DEBT!B:O,12,FALSE)</f>
        <v>3852019</v>
      </c>
      <c r="L90" s="11">
        <f>VLOOKUP(B90,REV!B:O,12,FALSE)</f>
        <v>3651335</v>
      </c>
      <c r="M90" s="11">
        <f>VLOOKUP(B90,RoA!B:O,12,FALSE)</f>
        <v>5.73</v>
      </c>
      <c r="N90" s="11">
        <f>VLOOKUP(B90,RoE!B:O,12,FALSE)</f>
        <v>14.52</v>
      </c>
      <c r="O90" s="11">
        <f>VLOOKUP(B90,ASSET!B:P,12,FALSE)</f>
        <v>9538989</v>
      </c>
      <c r="P90" s="11">
        <f>VLOOKUP(B90,MCAP!B:P,12,FALSE)</f>
        <v>6285386</v>
      </c>
      <c r="Q90" s="11">
        <f>VLOOKUP(B90,MB!B:O,12,FALSE)</f>
        <v>1.58</v>
      </c>
    </row>
    <row r="91" spans="1:17" x14ac:dyDescent="0.3">
      <c r="A91" s="20" t="s">
        <v>20</v>
      </c>
      <c r="B91" s="20">
        <v>905425</v>
      </c>
      <c r="C91" s="21">
        <f>VLOOKUP(B91,'[2]ESGC PORTFOLIO'!B:M,$C$2,FALSE)</f>
        <v>67.202399949341398</v>
      </c>
      <c r="D91" s="21" t="str">
        <f t="shared" si="3"/>
        <v>B</v>
      </c>
      <c r="E91" s="21">
        <f>VLOOKUP(B91,ESG!A:M,$E$2,FALSE)</f>
        <v>67.202399949341398</v>
      </c>
      <c r="F91" s="11" t="b">
        <f t="shared" si="4"/>
        <v>1</v>
      </c>
      <c r="G91" s="23" t="str">
        <f t="shared" si="5"/>
        <v>B</v>
      </c>
      <c r="H91" s="11">
        <f>VLOOKUP(B91,NI!C:P,12,FALSE)</f>
        <v>2047100</v>
      </c>
      <c r="I91" s="11">
        <f>VLOOKUP(B91,EBITDA!B:O,12,FALSE)</f>
        <v>5519600</v>
      </c>
      <c r="J91" s="11">
        <f>VLOOKUP(B91,EQIT!B:O,12,FALSE)</f>
        <v>17891700</v>
      </c>
      <c r="K91" s="11">
        <f>VLOOKUP(B91,DEBT!B:O,12,FALSE)</f>
        <v>20372700</v>
      </c>
      <c r="L91" s="11">
        <f>VLOOKUP(B91,REV!B:O,12,FALSE)</f>
        <v>16453200</v>
      </c>
      <c r="M91" s="11">
        <f>VLOOKUP(B91,RoA!B:O,12,FALSE)</f>
        <v>4.17</v>
      </c>
      <c r="N91" s="11">
        <f>VLOOKUP(B91,RoE!B:O,12,FALSE)</f>
        <v>11.79</v>
      </c>
      <c r="O91" s="11">
        <f>VLOOKUP(B91,ASSET!B:P,12,FALSE)</f>
        <v>61683100</v>
      </c>
      <c r="P91" s="11">
        <f>VLOOKUP(B91,MCAP!B:P,12,FALSE)</f>
        <v>28613634</v>
      </c>
      <c r="Q91" s="11">
        <f>VLOOKUP(B91,MB!B:O,12,FALSE)</f>
        <v>1.52</v>
      </c>
    </row>
    <row r="92" spans="1:17" x14ac:dyDescent="0.3">
      <c r="A92" s="20" t="s">
        <v>24</v>
      </c>
      <c r="B92" s="20" t="s">
        <v>353</v>
      </c>
      <c r="C92" s="21">
        <f>VLOOKUP(B92,'[2]ESGC PORTFOLIO'!B:M,$C$2,FALSE)</f>
        <v>60.885962462734099</v>
      </c>
      <c r="D92" s="21" t="str">
        <f t="shared" si="3"/>
        <v>B</v>
      </c>
      <c r="E92" s="21">
        <f>VLOOKUP(B92,ESG!A:M,$E$2,FALSE)</f>
        <v>60.885962462734099</v>
      </c>
      <c r="F92" s="11" t="b">
        <f t="shared" si="4"/>
        <v>1</v>
      </c>
      <c r="G92" s="23" t="str">
        <f t="shared" si="5"/>
        <v>B</v>
      </c>
      <c r="H92" s="11">
        <f>VLOOKUP(B92,NI!C:P,12,FALSE)</f>
        <v>1562000</v>
      </c>
      <c r="I92" s="11">
        <f>VLOOKUP(B92,EBITDA!B:O,12,FALSE)</f>
        <v>2807000</v>
      </c>
      <c r="J92" s="11">
        <f>VLOOKUP(B92,EQIT!B:O,12,FALSE)</f>
        <v>7217000</v>
      </c>
      <c r="K92" s="11">
        <f>VLOOKUP(B92,DEBT!B:O,12,FALSE)</f>
        <v>10446000</v>
      </c>
      <c r="L92" s="11">
        <f>VLOOKUP(B92,REV!B:O,12,FALSE)</f>
        <v>12200000</v>
      </c>
      <c r="M92" s="11">
        <f>VLOOKUP(B92,RoA!B:O,12,FALSE)</f>
        <v>1.25</v>
      </c>
      <c r="N92" s="11">
        <f>VLOOKUP(B92,RoE!B:O,12,FALSE)</f>
        <v>20.36</v>
      </c>
      <c r="O92" s="11">
        <f>VLOOKUP(B92,ASSET!B:P,12,FALSE)</f>
        <v>145342000</v>
      </c>
      <c r="P92" s="11">
        <f>VLOOKUP(B92,MCAP!B:P,12,FALSE)</f>
        <v>18201360</v>
      </c>
      <c r="Q92" s="11">
        <f>VLOOKUP(B92,MB!B:O,12,FALSE)</f>
        <v>2.65</v>
      </c>
    </row>
    <row r="93" spans="1:17" x14ac:dyDescent="0.3">
      <c r="A93" s="20" t="s">
        <v>31</v>
      </c>
      <c r="B93" s="20">
        <v>921983</v>
      </c>
      <c r="C93" s="21">
        <f>VLOOKUP(B93,'[2]ESGC PORTFOLIO'!B:M,$C$2,FALSE)</f>
        <v>57.738284615894401</v>
      </c>
      <c r="D93" s="21" t="str">
        <f t="shared" si="3"/>
        <v>B</v>
      </c>
      <c r="E93" s="21">
        <f>VLOOKUP(B93,ESG!A:M,$E$2,FALSE)</f>
        <v>57.738284615894401</v>
      </c>
      <c r="F93" s="11" t="b">
        <f t="shared" si="4"/>
        <v>1</v>
      </c>
      <c r="G93" s="23" t="str">
        <f t="shared" si="5"/>
        <v>B</v>
      </c>
      <c r="H93" s="11">
        <f>VLOOKUP(B93,NI!C:P,12,FALSE)</f>
        <v>-23119000</v>
      </c>
      <c r="I93" s="11">
        <f>VLOOKUP(B93,EBITDA!B:O,12,FALSE)</f>
        <v>1416000</v>
      </c>
      <c r="J93" s="11">
        <f>VLOOKUP(B93,EQIT!B:O,12,FALSE)</f>
        <v>2566000</v>
      </c>
      <c r="K93" s="11">
        <f>VLOOKUP(B93,DEBT!B:O,12,FALSE)</f>
        <v>8778000</v>
      </c>
      <c r="L93" s="11">
        <f>VLOOKUP(B93,REV!B:O,12,FALSE)</f>
        <v>6383000</v>
      </c>
      <c r="M93" s="11">
        <f>VLOOKUP(B93,RoA!B:O,12,FALSE)</f>
        <v>-61.35</v>
      </c>
      <c r="N93" s="11">
        <f>VLOOKUP(B93,RoE!B:O,12,FALSE)</f>
        <v>-162.22</v>
      </c>
      <c r="O93" s="11">
        <f>VLOOKUP(B93,ASSET!B:P,12,FALSE)</f>
        <v>18842000</v>
      </c>
      <c r="P93" s="11">
        <f>VLOOKUP(B93,MCAP!B:P,12,FALSE)</f>
        <v>16811180</v>
      </c>
      <c r="Q93" s="11">
        <f>VLOOKUP(B93,MB!B:O,12,FALSE)</f>
        <v>5.84</v>
      </c>
    </row>
    <row r="94" spans="1:17" x14ac:dyDescent="0.3">
      <c r="A94" s="20" t="s">
        <v>32</v>
      </c>
      <c r="B94" s="20">
        <v>132808</v>
      </c>
      <c r="C94" s="21">
        <f>VLOOKUP(B94,'[2]ESGC PORTFOLIO'!B:M,$C$2,FALSE)</f>
        <v>54.1063069908814</v>
      </c>
      <c r="D94" s="21" t="str">
        <f t="shared" si="3"/>
        <v>B</v>
      </c>
      <c r="E94" s="21">
        <f>VLOOKUP(B94,ESG!A:M,$E$2,FALSE)</f>
        <v>54.1063069908814</v>
      </c>
      <c r="F94" s="11" t="b">
        <f t="shared" si="4"/>
        <v>1</v>
      </c>
      <c r="G94" s="23" t="str">
        <f t="shared" si="5"/>
        <v>B</v>
      </c>
      <c r="H94" s="11">
        <f>VLOOKUP(B94,NI!C:P,12,FALSE)</f>
        <v>55373</v>
      </c>
      <c r="I94" s="11">
        <f>VLOOKUP(B94,EBITDA!B:O,12,FALSE)</f>
        <v>558152</v>
      </c>
      <c r="J94" s="11">
        <f>VLOOKUP(B94,EQIT!B:O,12,FALSE)</f>
        <v>1463265</v>
      </c>
      <c r="K94" s="11">
        <f>VLOOKUP(B94,DEBT!B:O,12,FALSE)</f>
        <v>3873160</v>
      </c>
      <c r="L94" s="11">
        <f>VLOOKUP(B94,REV!B:O,12,FALSE)</f>
        <v>981310</v>
      </c>
      <c r="M94" s="11">
        <f>VLOOKUP(B94,RoA!B:O,12,FALSE)</f>
        <v>6.06</v>
      </c>
      <c r="N94" s="11">
        <f>VLOOKUP(B94,RoE!B:O,12,FALSE)</f>
        <v>18.84</v>
      </c>
      <c r="O94" s="11">
        <f>VLOOKUP(B94,ASSET!B:P,12,FALSE)</f>
        <v>6118077</v>
      </c>
      <c r="P94" s="11">
        <f>VLOOKUP(B94,MCAP!B:P,12,FALSE)</f>
        <v>6257746</v>
      </c>
      <c r="Q94" s="11">
        <f>VLOOKUP(B94,MB!B:O,12,FALSE)</f>
        <v>3.87</v>
      </c>
    </row>
    <row r="95" spans="1:17" x14ac:dyDescent="0.3">
      <c r="A95" s="20" t="s">
        <v>34</v>
      </c>
      <c r="B95" s="20">
        <v>905296</v>
      </c>
      <c r="C95" s="21">
        <f>VLOOKUP(B95,'[2]ESGC PORTFOLIO'!B:M,$C$2,FALSE)</f>
        <v>73.812075401269098</v>
      </c>
      <c r="D95" s="21" t="str">
        <f t="shared" si="3"/>
        <v>B</v>
      </c>
      <c r="E95" s="21">
        <f>VLOOKUP(B95,ESG!A:M,$E$2,FALSE)</f>
        <v>73.812075401269098</v>
      </c>
      <c r="F95" s="11" t="b">
        <f t="shared" si="4"/>
        <v>1</v>
      </c>
      <c r="G95" s="23" t="str">
        <f t="shared" si="5"/>
        <v>B</v>
      </c>
      <c r="H95" s="11">
        <f>VLOOKUP(B95,NI!C:P,12,FALSE)</f>
        <v>1377000</v>
      </c>
      <c r="I95" s="11">
        <f>VLOOKUP(B95,EBITDA!B:O,12,FALSE)</f>
        <v>2072000</v>
      </c>
      <c r="J95" s="11">
        <f>VLOOKUP(B95,EQIT!B:O,12,FALSE)</f>
        <v>7613000</v>
      </c>
      <c r="K95" s="11">
        <f>VLOOKUP(B95,DEBT!B:O,12,FALSE)</f>
        <v>4542000</v>
      </c>
      <c r="L95" s="11">
        <f>VLOOKUP(B95,REV!B:O,12,FALSE)</f>
        <v>9659000</v>
      </c>
      <c r="M95" s="11">
        <f>VLOOKUP(B95,RoA!B:O,12,FALSE)</f>
        <v>10.25</v>
      </c>
      <c r="N95" s="11">
        <f>VLOOKUP(B95,RoE!B:O,12,FALSE)</f>
        <v>17.79</v>
      </c>
      <c r="O95" s="11">
        <f>VLOOKUP(B95,ASSET!B:P,12,FALSE)</f>
        <v>15163000</v>
      </c>
      <c r="P95" s="11">
        <f>VLOOKUP(B95,MCAP!B:P,12,FALSE)</f>
        <v>21657200</v>
      </c>
      <c r="Q95" s="11">
        <f>VLOOKUP(B95,MB!B:O,12,FALSE)</f>
        <v>2.5099999999999998</v>
      </c>
    </row>
    <row r="96" spans="1:17" x14ac:dyDescent="0.3">
      <c r="A96" s="20" t="s">
        <v>35</v>
      </c>
      <c r="B96" s="20">
        <v>921093</v>
      </c>
      <c r="C96" s="21">
        <f>VLOOKUP(B96,'[2]ESGC PORTFOLIO'!B:M,$C$2,FALSE)</f>
        <v>68.191556707181704</v>
      </c>
      <c r="D96" s="21" t="str">
        <f t="shared" si="3"/>
        <v>B</v>
      </c>
      <c r="E96" s="21">
        <f>VLOOKUP(B96,ESG!A:M,$E$2,FALSE)</f>
        <v>68.191556707181704</v>
      </c>
      <c r="F96" s="11" t="b">
        <f t="shared" si="4"/>
        <v>1</v>
      </c>
      <c r="G96" s="23" t="str">
        <f t="shared" si="5"/>
        <v>B</v>
      </c>
      <c r="H96" s="11">
        <f>VLOOKUP(B96,NI!C:P,12,FALSE)</f>
        <v>1849000</v>
      </c>
      <c r="I96" s="11">
        <f>VLOOKUP(B96,EBITDA!B:O,12,FALSE)</f>
        <v>3084000</v>
      </c>
      <c r="J96" s="11">
        <f>VLOOKUP(B96,EQIT!B:O,12,FALSE)</f>
        <v>17899000</v>
      </c>
      <c r="K96" s="11">
        <f>VLOOKUP(B96,DEBT!B:O,12,FALSE)</f>
        <v>5877000</v>
      </c>
      <c r="L96" s="11">
        <f>VLOOKUP(B96,REV!B:O,12,FALSE)</f>
        <v>67686000</v>
      </c>
      <c r="M96" s="11">
        <f>VLOOKUP(B96,RoA!B:O,12,FALSE)</f>
        <v>5.97</v>
      </c>
      <c r="N96" s="11">
        <f>VLOOKUP(B96,RoE!B:O,12,FALSE)</f>
        <v>9.85</v>
      </c>
      <c r="O96" s="11">
        <f>VLOOKUP(B96,ASSET!B:P,12,FALSE)</f>
        <v>40157000</v>
      </c>
      <c r="P96" s="11">
        <f>VLOOKUP(B96,MCAP!B:P,12,FALSE)</f>
        <v>21824600</v>
      </c>
      <c r="Q96" s="11">
        <f>VLOOKUP(B96,MB!B:O,12,FALSE)</f>
        <v>1.47</v>
      </c>
    </row>
    <row r="97" spans="1:17" x14ac:dyDescent="0.3">
      <c r="A97" s="20" t="s">
        <v>40</v>
      </c>
      <c r="B97" s="20">
        <v>912669</v>
      </c>
      <c r="C97" s="21">
        <f>VLOOKUP(B97,'[2]ESGC PORTFOLIO'!B:M,$C$2,FALSE)</f>
        <v>53.931979228647101</v>
      </c>
      <c r="D97" s="21" t="str">
        <f t="shared" si="3"/>
        <v>B</v>
      </c>
      <c r="E97" s="21">
        <f>VLOOKUP(B97,ESG!A:M,$E$2,FALSE)</f>
        <v>53.931979228647101</v>
      </c>
      <c r="F97" s="11" t="b">
        <f t="shared" si="4"/>
        <v>1</v>
      </c>
      <c r="G97" s="23" t="str">
        <f t="shared" si="5"/>
        <v>B</v>
      </c>
      <c r="H97" s="11">
        <f>VLOOKUP(B97,NI!C:P,12,FALSE)</f>
        <v>1374100</v>
      </c>
      <c r="I97" s="11">
        <f>VLOOKUP(B97,EBITDA!B:O,12,FALSE)</f>
        <v>2355100</v>
      </c>
      <c r="J97" s="11">
        <f>VLOOKUP(B97,EQIT!B:O,12,FALSE)</f>
        <v>4808500</v>
      </c>
      <c r="K97" s="11">
        <f>VLOOKUP(B97,DEBT!B:O,12,FALSE)</f>
        <v>11700</v>
      </c>
      <c r="L97" s="11">
        <f>VLOOKUP(B97,REV!B:O,12,FALSE)</f>
        <v>10938500</v>
      </c>
      <c r="M97" s="11">
        <f>VLOOKUP(B97,RoA!B:O,12,FALSE)</f>
        <v>4.47</v>
      </c>
      <c r="N97" s="11">
        <f>VLOOKUP(B97,RoE!B:O,12,FALSE)</f>
        <v>25.31</v>
      </c>
      <c r="O97" s="11">
        <f>VLOOKUP(B97,ASSET!B:P,12,FALSE)</f>
        <v>33110500</v>
      </c>
      <c r="P97" s="11">
        <f>VLOOKUP(B97,MCAP!B:P,12,FALSE)</f>
        <v>39513408</v>
      </c>
      <c r="Q97" s="11">
        <f>VLOOKUP(B97,MB!B:O,12,FALSE)</f>
        <v>8.1999999999999993</v>
      </c>
    </row>
    <row r="98" spans="1:17" x14ac:dyDescent="0.3">
      <c r="A98" s="20" t="s">
        <v>43</v>
      </c>
      <c r="B98" s="20">
        <v>921161</v>
      </c>
      <c r="C98" s="21">
        <f>VLOOKUP(B98,'[2]ESGC PORTFOLIO'!B:M,$C$2,FALSE)</f>
        <v>72.650595238095207</v>
      </c>
      <c r="D98" s="21" t="str">
        <f t="shared" si="3"/>
        <v>B</v>
      </c>
      <c r="E98" s="21">
        <f>VLOOKUP(B98,ESG!A:M,$E$2,FALSE)</f>
        <v>72.650595238095207</v>
      </c>
      <c r="F98" s="11" t="b">
        <f t="shared" si="4"/>
        <v>1</v>
      </c>
      <c r="G98" s="23" t="str">
        <f t="shared" si="5"/>
        <v>B</v>
      </c>
      <c r="H98" s="11">
        <f>VLOOKUP(B98,NI!C:P,12,FALSE)</f>
        <v>274400</v>
      </c>
      <c r="I98" s="11">
        <f>VLOOKUP(B98,EBITDA!B:O,12,FALSE)</f>
        <v>657800</v>
      </c>
      <c r="J98" s="11">
        <f>VLOOKUP(B98,EQIT!B:O,12,FALSE)</f>
        <v>965700</v>
      </c>
      <c r="K98" s="11">
        <f>VLOOKUP(B98,DEBT!B:O,12,FALSE)</f>
        <v>1058900</v>
      </c>
      <c r="L98" s="11">
        <f>VLOOKUP(B98,REV!B:O,12,FALSE)</f>
        <v>5966900</v>
      </c>
      <c r="M98" s="11">
        <f>VLOOKUP(B98,RoA!B:O,12,FALSE)</f>
        <v>8.0399999999999991</v>
      </c>
      <c r="N98" s="11">
        <f>VLOOKUP(B98,RoE!B:O,12,FALSE)</f>
        <v>27.25</v>
      </c>
      <c r="O98" s="11">
        <f>VLOOKUP(B98,ASSET!B:P,12,FALSE)</f>
        <v>3761500</v>
      </c>
      <c r="P98" s="11">
        <f>VLOOKUP(B98,MCAP!B:P,12,FALSE)</f>
        <v>5637376</v>
      </c>
      <c r="Q98" s="11">
        <f>VLOOKUP(B98,MB!B:O,12,FALSE)</f>
        <v>5.6</v>
      </c>
    </row>
    <row r="99" spans="1:17" x14ac:dyDescent="0.3">
      <c r="A99" s="20" t="s">
        <v>45</v>
      </c>
      <c r="B99" s="20">
        <v>932060</v>
      </c>
      <c r="C99" s="21">
        <f>VLOOKUP(B99,'[2]ESGC PORTFOLIO'!B:M,$C$2,FALSE)</f>
        <v>67.269803725686103</v>
      </c>
      <c r="D99" s="21" t="str">
        <f t="shared" si="3"/>
        <v>B</v>
      </c>
      <c r="E99" s="21">
        <f>VLOOKUP(B99,ESG!A:M,$E$2,FALSE)</f>
        <v>67.269803725686103</v>
      </c>
      <c r="F99" s="11" t="b">
        <f t="shared" si="4"/>
        <v>1</v>
      </c>
      <c r="G99" s="23" t="str">
        <f t="shared" si="5"/>
        <v>B</v>
      </c>
      <c r="H99" s="11">
        <f>VLOOKUP(B99,NI!C:P,12,FALSE)</f>
        <v>280900</v>
      </c>
      <c r="I99" s="11">
        <f>VLOOKUP(B99,EBITDA!B:O,12,FALSE)</f>
        <v>774200</v>
      </c>
      <c r="J99" s="11">
        <f>VLOOKUP(B99,EQIT!B:O,12,FALSE)</f>
        <v>1251300</v>
      </c>
      <c r="K99" s="11">
        <f>VLOOKUP(B99,DEBT!B:O,12,FALSE)</f>
        <v>5131500</v>
      </c>
      <c r="L99" s="11">
        <f>VLOOKUP(B99,REV!B:O,12,FALSE)</f>
        <v>7997000</v>
      </c>
      <c r="M99" s="11">
        <f>VLOOKUP(B99,RoA!B:O,12,FALSE)</f>
        <v>4.34</v>
      </c>
      <c r="N99" s="11">
        <f>VLOOKUP(B99,RoE!B:O,12,FALSE)</f>
        <v>24.59</v>
      </c>
      <c r="O99" s="11">
        <f>VLOOKUP(B99,ASSET!B:P,12,FALSE)</f>
        <v>9717400</v>
      </c>
      <c r="P99" s="11">
        <f>VLOOKUP(B99,MCAP!B:P,12,FALSE)</f>
        <v>10348697</v>
      </c>
      <c r="Q99" s="11">
        <f>VLOOKUP(B99,MB!B:O,12,FALSE)</f>
        <v>7.39</v>
      </c>
    </row>
    <row r="100" spans="1:17" x14ac:dyDescent="0.3">
      <c r="A100" s="20" t="s">
        <v>55</v>
      </c>
      <c r="B100" s="20">
        <v>894371</v>
      </c>
      <c r="C100" s="21">
        <f>VLOOKUP(B100,'[2]ESGC PORTFOLIO'!B:M,$C$2,FALSE)</f>
        <v>53.653199741435003</v>
      </c>
      <c r="D100" s="21" t="str">
        <f t="shared" si="3"/>
        <v>B</v>
      </c>
      <c r="E100" s="21">
        <f>VLOOKUP(B100,ESG!A:M,$E$2,FALSE)</f>
        <v>53.653199741435003</v>
      </c>
      <c r="F100" s="11" t="b">
        <f t="shared" si="4"/>
        <v>1</v>
      </c>
      <c r="G100" s="23" t="str">
        <f t="shared" si="5"/>
        <v>B</v>
      </c>
      <c r="H100" s="11">
        <f>VLOOKUP(B100,NI!C:P,12,FALSE)</f>
        <v>572606</v>
      </c>
      <c r="I100" s="11">
        <f>VLOOKUP(B100,EBITDA!B:O,12,FALSE)</f>
        <v>1848886</v>
      </c>
      <c r="J100" s="11">
        <f>VLOOKUP(B100,EQIT!B:O,12,FALSE)</f>
        <v>5709435</v>
      </c>
      <c r="K100" s="11">
        <f>VLOOKUP(B100,DEBT!B:O,12,FALSE)</f>
        <v>9216513</v>
      </c>
      <c r="L100" s="11">
        <f>VLOOKUP(B100,REV!B:O,12,FALSE)</f>
        <v>2866716</v>
      </c>
      <c r="M100" s="11">
        <f>VLOOKUP(B100,RoA!B:O,12,FALSE)</f>
        <v>4.5199999999999996</v>
      </c>
      <c r="N100" s="11">
        <f>VLOOKUP(B100,RoE!B:O,12,FALSE)</f>
        <v>10.039999999999999</v>
      </c>
      <c r="O100" s="11">
        <f>VLOOKUP(B100,ASSET!B:P,12,FALSE)</f>
        <v>18379456</v>
      </c>
      <c r="P100" s="11">
        <f>VLOOKUP(B100,MCAP!B:P,12,FALSE)</f>
        <v>19587589</v>
      </c>
      <c r="Q100" s="11">
        <f>VLOOKUP(B100,MB!B:O,12,FALSE)</f>
        <v>3.19</v>
      </c>
    </row>
    <row r="101" spans="1:17" x14ac:dyDescent="0.3">
      <c r="A101" s="20" t="s">
        <v>58</v>
      </c>
      <c r="B101" s="20">
        <v>912216</v>
      </c>
      <c r="C101" s="21">
        <f>VLOOKUP(B101,'[2]ESGC PORTFOLIO'!B:M,$C$2,FALSE)</f>
        <v>61.919700299700303</v>
      </c>
      <c r="D101" s="21" t="str">
        <f t="shared" si="3"/>
        <v>B</v>
      </c>
      <c r="E101" s="21">
        <f>VLOOKUP(B101,ESG!A:M,$E$2,FALSE)</f>
        <v>61.919700299700303</v>
      </c>
      <c r="F101" s="11" t="b">
        <f t="shared" si="4"/>
        <v>1</v>
      </c>
      <c r="G101" s="23" t="str">
        <f t="shared" si="5"/>
        <v>B</v>
      </c>
      <c r="H101" s="11">
        <f>VLOOKUP(B101,NI!C:P,12,FALSE)</f>
        <v>684000</v>
      </c>
      <c r="I101" s="11">
        <f>VLOOKUP(B101,EBITDA!B:O,12,FALSE)</f>
        <v>1080000</v>
      </c>
      <c r="J101" s="11">
        <f>VLOOKUP(B101,EQIT!B:O,12,FALSE)</f>
        <v>1905000</v>
      </c>
      <c r="K101" s="11">
        <f>VLOOKUP(B101,DEBT!B:O,12,FALSE)</f>
        <v>1188000</v>
      </c>
      <c r="L101" s="11">
        <f>VLOOKUP(B101,REV!B:O,12,FALSE)</f>
        <v>3067000</v>
      </c>
      <c r="M101" s="11">
        <f>VLOOKUP(B101,RoA!B:O,12,FALSE)</f>
        <v>16.989999999999998</v>
      </c>
      <c r="N101" s="11">
        <f>VLOOKUP(B101,RoE!B:O,12,FALSE)</f>
        <v>34.75</v>
      </c>
      <c r="O101" s="11">
        <f>VLOOKUP(B101,ASSET!B:P,12,FALSE)</f>
        <v>4175000</v>
      </c>
      <c r="P101" s="11">
        <f>VLOOKUP(B101,MCAP!B:P,12,FALSE)</f>
        <v>20719736</v>
      </c>
      <c r="Q101" s="11">
        <f>VLOOKUP(B101,MB!B:O,12,FALSE)</f>
        <v>13.52</v>
      </c>
    </row>
    <row r="102" spans="1:17" x14ac:dyDescent="0.3">
      <c r="A102" s="20" t="s">
        <v>63</v>
      </c>
      <c r="B102" s="20">
        <v>944704</v>
      </c>
      <c r="C102" s="21">
        <f>VLOOKUP(B102,'[2]ESGC PORTFOLIO'!B:M,$C$2,FALSE)</f>
        <v>56.4238261738261</v>
      </c>
      <c r="D102" s="21" t="str">
        <f t="shared" si="3"/>
        <v>B</v>
      </c>
      <c r="E102" s="21">
        <f>VLOOKUP(B102,ESG!A:M,$E$2,FALSE)</f>
        <v>56.4238261738261</v>
      </c>
      <c r="F102" s="11" t="b">
        <f t="shared" si="4"/>
        <v>1</v>
      </c>
      <c r="G102" s="23" t="str">
        <f t="shared" si="5"/>
        <v>B</v>
      </c>
      <c r="H102" s="11">
        <f>VLOOKUP(B102,NI!C:P,12,FALSE)</f>
        <v>1215000</v>
      </c>
      <c r="I102" s="11">
        <f>VLOOKUP(B102,EBITDA!B:O,12,FALSE)</f>
        <v>2559000</v>
      </c>
      <c r="J102" s="11">
        <f>VLOOKUP(B102,EQIT!B:O,12,FALSE)</f>
        <v>6256000</v>
      </c>
      <c r="K102" s="11">
        <f>VLOOKUP(B102,DEBT!B:O,12,FALSE)</f>
        <v>5492000</v>
      </c>
      <c r="L102" s="11">
        <f>VLOOKUP(B102,REV!B:O,12,FALSE)</f>
        <v>102531000</v>
      </c>
      <c r="M102" s="11">
        <f>VLOOKUP(B102,RoA!B:O,12,FALSE)</f>
        <v>4.6500000000000004</v>
      </c>
      <c r="N102" s="11">
        <f>VLOOKUP(B102,RoE!B:O,12,FALSE)</f>
        <v>19.2</v>
      </c>
      <c r="O102" s="11">
        <f>VLOOKUP(B102,ASSET!B:P,12,FALSE)</f>
        <v>30142000</v>
      </c>
      <c r="P102" s="11">
        <f>VLOOKUP(B102,MCAP!B:P,12,FALSE)</f>
        <v>29280560</v>
      </c>
      <c r="Q102" s="11">
        <f>VLOOKUP(B102,MB!B:O,12,FALSE)</f>
        <v>4.2</v>
      </c>
    </row>
    <row r="103" spans="1:17" x14ac:dyDescent="0.3">
      <c r="A103" s="20" t="s">
        <v>64</v>
      </c>
      <c r="B103" s="20">
        <v>877723</v>
      </c>
      <c r="C103" s="21">
        <f>VLOOKUP(B103,'[2]ESGC PORTFOLIO'!B:M,$C$2,FALSE)</f>
        <v>54.754563618199903</v>
      </c>
      <c r="D103" s="21" t="str">
        <f t="shared" si="3"/>
        <v>B</v>
      </c>
      <c r="E103" s="21">
        <f>VLOOKUP(B103,ESG!A:M,$E$2,FALSE)</f>
        <v>54.754563618199903</v>
      </c>
      <c r="F103" s="11" t="b">
        <f t="shared" si="4"/>
        <v>1</v>
      </c>
      <c r="G103" s="23" t="str">
        <f t="shared" si="5"/>
        <v>B</v>
      </c>
      <c r="H103" s="11">
        <f>VLOOKUP(B103,NI!C:P,12,FALSE)</f>
        <v>597358</v>
      </c>
      <c r="I103" s="11">
        <f>VLOOKUP(B103,EBITDA!B:O,12,FALSE)</f>
        <v>1108977</v>
      </c>
      <c r="J103" s="11">
        <f>VLOOKUP(B103,EQIT!B:O,12,FALSE)</f>
        <v>3156785</v>
      </c>
      <c r="K103" s="11">
        <f>VLOOKUP(B103,DEBT!B:O,12,FALSE)</f>
        <v>9109252</v>
      </c>
      <c r="L103" s="11">
        <f>VLOOKUP(B103,REV!B:O,12,FALSE)</f>
        <v>14268716</v>
      </c>
      <c r="M103" s="11">
        <f>VLOOKUP(B103,RoA!B:O,12,FALSE)</f>
        <v>4.99</v>
      </c>
      <c r="N103" s="11">
        <f>VLOOKUP(B103,RoE!B:O,12,FALSE)</f>
        <v>18.45</v>
      </c>
      <c r="O103" s="11">
        <f>VLOOKUP(B103,ASSET!B:P,12,FALSE)</f>
        <v>13030563</v>
      </c>
      <c r="P103" s="11">
        <f>VLOOKUP(B103,MCAP!B:P,12,FALSE)</f>
        <v>11272697</v>
      </c>
      <c r="Q103" s="11">
        <f>VLOOKUP(B103,MB!B:O,12,FALSE)</f>
        <v>4.25</v>
      </c>
    </row>
    <row r="104" spans="1:17" x14ac:dyDescent="0.3">
      <c r="A104" s="20" t="s">
        <v>74</v>
      </c>
      <c r="B104" s="20">
        <v>328314</v>
      </c>
      <c r="C104" s="21">
        <f>VLOOKUP(B104,'[2]ESGC PORTFOLIO'!B:M,$C$2,FALSE)</f>
        <v>59.144959207459202</v>
      </c>
      <c r="D104" s="21" t="str">
        <f t="shared" si="3"/>
        <v>B</v>
      </c>
      <c r="E104" s="21">
        <f>VLOOKUP(B104,ESG!A:M,$E$2,FALSE)</f>
        <v>59.144959207459202</v>
      </c>
      <c r="F104" s="11" t="b">
        <f t="shared" si="4"/>
        <v>1</v>
      </c>
      <c r="G104" s="23" t="str">
        <f t="shared" si="5"/>
        <v>B</v>
      </c>
      <c r="H104" s="11">
        <f>VLOOKUP(B104,NI!C:P,12,FALSE)</f>
        <v>2834000</v>
      </c>
      <c r="I104" s="11">
        <f>VLOOKUP(B104,EBITDA!B:O,12,FALSE)</f>
        <v>3654000</v>
      </c>
      <c r="J104" s="11">
        <f>VLOOKUP(B104,EQIT!B:O,12,FALSE)</f>
        <v>28261000</v>
      </c>
      <c r="K104" s="11">
        <f>VLOOKUP(B104,DEBT!B:O,12,FALSE)</f>
        <v>11160000</v>
      </c>
      <c r="L104" s="11">
        <f>VLOOKUP(B104,REV!B:O,12,FALSE)</f>
        <v>19099000</v>
      </c>
      <c r="M104" s="11">
        <f>VLOOKUP(B104,RoA!B:O,12,FALSE)</f>
        <v>3.03</v>
      </c>
      <c r="N104" s="11">
        <f>VLOOKUP(B104,RoE!B:O,12,FALSE)</f>
        <v>10.119999999999999</v>
      </c>
      <c r="O104" s="11">
        <f>VLOOKUP(B104,ASSET!B:P,12,FALSE)</f>
        <v>102048000</v>
      </c>
      <c r="P104" s="11">
        <f>VLOOKUP(B104,MCAP!B:P,12,FALSE)</f>
        <v>37925238</v>
      </c>
      <c r="Q104" s="11">
        <f>VLOOKUP(B104,MB!B:O,12,FALSE)</f>
        <v>1.1499999999999999</v>
      </c>
    </row>
    <row r="105" spans="1:17" x14ac:dyDescent="0.3">
      <c r="A105" s="20" t="s">
        <v>77</v>
      </c>
      <c r="B105" s="20">
        <v>951545</v>
      </c>
      <c r="C105" s="21">
        <f>VLOOKUP(B105,'[2]ESGC PORTFOLIO'!B:M,$C$2,FALSE)</f>
        <v>51.895300351822101</v>
      </c>
      <c r="D105" s="21" t="str">
        <f t="shared" si="3"/>
        <v>B</v>
      </c>
      <c r="E105" s="21">
        <f>VLOOKUP(B105,ESG!A:M,$E$2,FALSE)</f>
        <v>51.895300351822101</v>
      </c>
      <c r="F105" s="11" t="b">
        <f t="shared" si="4"/>
        <v>1</v>
      </c>
      <c r="G105" s="23" t="str">
        <f t="shared" si="5"/>
        <v>B</v>
      </c>
      <c r="H105" s="11" t="e">
        <f>VLOOKUP(B105,NI!C:P,12,FALSE)</f>
        <v>#N/A</v>
      </c>
      <c r="I105" s="11">
        <f>VLOOKUP(B105,EBITDA!B:O,12,FALSE)</f>
        <v>986000</v>
      </c>
      <c r="J105" s="11">
        <f>VLOOKUP(B105,EQIT!B:O,12,FALSE)</f>
        <v>5055000</v>
      </c>
      <c r="K105" s="11">
        <f>VLOOKUP(B105,DEBT!B:O,12,FALSE)</f>
        <v>869000</v>
      </c>
      <c r="L105" s="11">
        <f>VLOOKUP(B105,REV!B:O,12,FALSE)</f>
        <v>5142000</v>
      </c>
      <c r="M105" s="11">
        <f>VLOOKUP(B105,RoA!B:O,12,FALSE)</f>
        <v>3.55</v>
      </c>
      <c r="N105" s="11">
        <f>VLOOKUP(B105,RoE!B:O,12,FALSE)</f>
        <v>12.87</v>
      </c>
      <c r="O105" s="11">
        <f>VLOOKUP(B105,ASSET!B:P,12,FALSE)</f>
        <v>18888000</v>
      </c>
      <c r="P105" s="11">
        <f>VLOOKUP(B105,MCAP!B:P,12,FALSE)</f>
        <v>9697963</v>
      </c>
      <c r="Q105" s="11">
        <f>VLOOKUP(B105,MB!B:O,12,FALSE)</f>
        <v>1.71</v>
      </c>
    </row>
    <row r="106" spans="1:17" x14ac:dyDescent="0.3">
      <c r="A106" s="20" t="s">
        <v>78</v>
      </c>
      <c r="B106" s="20">
        <v>944777</v>
      </c>
      <c r="C106" s="21">
        <f>VLOOKUP(B106,'[2]ESGC PORTFOLIO'!B:M,$C$2,FALSE)</f>
        <v>68.604254079254105</v>
      </c>
      <c r="D106" s="21" t="str">
        <f t="shared" si="3"/>
        <v>B</v>
      </c>
      <c r="E106" s="21">
        <f>VLOOKUP(B106,ESG!A:M,$E$2,FALSE)</f>
        <v>68.604254079254105</v>
      </c>
      <c r="F106" s="11" t="b">
        <f t="shared" si="4"/>
        <v>1</v>
      </c>
      <c r="G106" s="23" t="str">
        <f t="shared" si="5"/>
        <v>B</v>
      </c>
      <c r="H106" s="11">
        <f>VLOOKUP(B106,NI!C:P,12,FALSE)</f>
        <v>426741</v>
      </c>
      <c r="I106" s="11">
        <f>VLOOKUP(B106,EBITDA!B:O,12,FALSE)</f>
        <v>872980</v>
      </c>
      <c r="J106" s="11">
        <f>VLOOKUP(B106,EQIT!B:O,12,FALSE)</f>
        <v>1932455</v>
      </c>
      <c r="K106" s="11">
        <f>VLOOKUP(B106,DEBT!B:O,12,FALSE)</f>
        <v>1300000</v>
      </c>
      <c r="L106" s="11">
        <f>VLOOKUP(B106,REV!B:O,12,FALSE)</f>
        <v>4476886</v>
      </c>
      <c r="M106" s="11">
        <f>VLOOKUP(B106,RoA!B:O,12,FALSE)</f>
        <v>11.12</v>
      </c>
      <c r="N106" s="11">
        <f>VLOOKUP(B106,RoE!B:O,12,FALSE)</f>
        <v>21.29</v>
      </c>
      <c r="O106" s="11">
        <f>VLOOKUP(B106,ASSET!B:P,12,FALSE)</f>
        <v>4192460</v>
      </c>
      <c r="P106" s="11">
        <f>VLOOKUP(B106,MCAP!B:P,12,FALSE)</f>
        <v>10170554</v>
      </c>
      <c r="Q106" s="11">
        <f>VLOOKUP(B106,MB!B:O,12,FALSE)</f>
        <v>5.24</v>
      </c>
    </row>
    <row r="107" spans="1:17" x14ac:dyDescent="0.3">
      <c r="A107" s="20" t="s">
        <v>81</v>
      </c>
      <c r="B107" s="20">
        <v>867705</v>
      </c>
      <c r="C107" s="21">
        <f>VLOOKUP(B107,'[2]ESGC PORTFOLIO'!B:M,$C$2,FALSE)</f>
        <v>60.101867098418801</v>
      </c>
      <c r="D107" s="21" t="str">
        <f t="shared" si="3"/>
        <v>B</v>
      </c>
      <c r="E107" s="21">
        <f>VLOOKUP(B107,ESG!A:M,$E$2,FALSE)</f>
        <v>60.101867098418801</v>
      </c>
      <c r="F107" s="11" t="b">
        <f t="shared" si="4"/>
        <v>1</v>
      </c>
      <c r="G107" s="23" t="str">
        <f t="shared" si="5"/>
        <v>B</v>
      </c>
      <c r="H107" s="11">
        <f>VLOOKUP(B107,NI!C:P,12,FALSE)</f>
        <v>319361</v>
      </c>
      <c r="I107" s="11">
        <f>VLOOKUP(B107,EBITDA!B:O,12,FALSE)</f>
        <v>748909</v>
      </c>
      <c r="J107" s="11">
        <f>VLOOKUP(B107,EQIT!B:O,12,FALSE)</f>
        <v>1973446</v>
      </c>
      <c r="K107" s="11">
        <f>VLOOKUP(B107,DEBT!B:O,12,FALSE)</f>
        <v>1324992</v>
      </c>
      <c r="L107" s="11">
        <f>VLOOKUP(B107,REV!B:O,12,FALSE)</f>
        <v>3275594</v>
      </c>
      <c r="M107" s="11">
        <f>VLOOKUP(B107,RoA!B:O,12,FALSE)</f>
        <v>6.54</v>
      </c>
      <c r="N107" s="11">
        <f>VLOOKUP(B107,RoE!B:O,12,FALSE)</f>
        <v>15.4</v>
      </c>
      <c r="O107" s="11">
        <f>VLOOKUP(B107,ASSET!B:P,12,FALSE)</f>
        <v>5266242</v>
      </c>
      <c r="P107" s="11">
        <f>VLOOKUP(B107,MCAP!B:P,12,FALSE)</f>
        <v>11636256</v>
      </c>
      <c r="Q107" s="11">
        <f>VLOOKUP(B107,MB!B:O,12,FALSE)</f>
        <v>5.89</v>
      </c>
    </row>
    <row r="108" spans="1:17" x14ac:dyDescent="0.3">
      <c r="A108" s="20" t="s">
        <v>84</v>
      </c>
      <c r="B108" s="20">
        <v>901686</v>
      </c>
      <c r="C108" s="21">
        <f>VLOOKUP(B108,'[2]ESGC PORTFOLIO'!B:M,$C$2,FALSE)</f>
        <v>54.189710289710199</v>
      </c>
      <c r="D108" s="21" t="str">
        <f t="shared" si="3"/>
        <v>B</v>
      </c>
      <c r="E108" s="21">
        <f>VLOOKUP(B108,ESG!A:M,$E$2,FALSE)</f>
        <v>54.189710289710199</v>
      </c>
      <c r="F108" s="11" t="b">
        <f t="shared" si="4"/>
        <v>1</v>
      </c>
      <c r="G108" s="23" t="str">
        <f t="shared" si="5"/>
        <v>B</v>
      </c>
      <c r="H108" s="11">
        <f>VLOOKUP(B108,NI!C:P,12,FALSE)</f>
        <v>523000</v>
      </c>
      <c r="I108" s="11">
        <f>VLOOKUP(B108,EBITDA!B:O,12,FALSE)</f>
        <v>1928000</v>
      </c>
      <c r="J108" s="11">
        <f>VLOOKUP(B108,EQIT!B:O,12,FALSE)</f>
        <v>3938000</v>
      </c>
      <c r="K108" s="11">
        <f>VLOOKUP(B108,DEBT!B:O,12,FALSE)</f>
        <v>9514000</v>
      </c>
      <c r="L108" s="11">
        <f>VLOOKUP(B108,REV!B:O,12,FALSE)</f>
        <v>6456000</v>
      </c>
      <c r="M108" s="11">
        <f>VLOOKUP(B108,RoA!B:O,12,FALSE)</f>
        <v>3.95</v>
      </c>
      <c r="N108" s="11">
        <f>VLOOKUP(B108,RoE!B:O,12,FALSE)</f>
        <v>13.75</v>
      </c>
      <c r="O108" s="11">
        <f>VLOOKUP(B108,ASSET!B:P,12,FALSE)</f>
        <v>20340000</v>
      </c>
      <c r="P108" s="11">
        <f>VLOOKUP(B108,MCAP!B:P,12,FALSE)</f>
        <v>10001376</v>
      </c>
      <c r="Q108" s="11">
        <f>VLOOKUP(B108,MB!B:O,12,FALSE)</f>
        <v>2.37</v>
      </c>
    </row>
    <row r="109" spans="1:17" x14ac:dyDescent="0.3">
      <c r="A109" s="20" t="s">
        <v>88</v>
      </c>
      <c r="B109" s="20">
        <v>922964</v>
      </c>
      <c r="C109" s="21">
        <f>VLOOKUP(B109,'[2]ESGC PORTFOLIO'!B:M,$C$2,FALSE)</f>
        <v>67.060499105189905</v>
      </c>
      <c r="D109" s="21" t="str">
        <f t="shared" si="3"/>
        <v>B</v>
      </c>
      <c r="E109" s="21">
        <f>VLOOKUP(B109,ESG!A:M,$E$2,FALSE)</f>
        <v>67.060499105189905</v>
      </c>
      <c r="F109" s="11" t="b">
        <f t="shared" si="4"/>
        <v>1</v>
      </c>
      <c r="G109" s="23" t="str">
        <f t="shared" si="5"/>
        <v>B</v>
      </c>
      <c r="H109" s="11">
        <f>VLOOKUP(B109,NI!C:P,12,FALSE)</f>
        <v>515000</v>
      </c>
      <c r="I109" s="11">
        <f>VLOOKUP(B109,EBITDA!B:O,12,FALSE)</f>
        <v>920000</v>
      </c>
      <c r="J109" s="11">
        <f>VLOOKUP(B109,EQIT!B:O,12,FALSE)</f>
        <v>7560000</v>
      </c>
      <c r="K109" s="11">
        <f>VLOOKUP(B109,DEBT!B:O,12,FALSE)</f>
        <v>3081000</v>
      </c>
      <c r="L109" s="11">
        <f>VLOOKUP(B109,REV!B:O,12,FALSE)</f>
        <v>2834000</v>
      </c>
      <c r="M109" s="11">
        <f>VLOOKUP(B109,RoA!B:O,12,FALSE)</f>
        <v>0.78</v>
      </c>
      <c r="N109" s="11">
        <f>VLOOKUP(B109,RoE!B:O,12,FALSE)</f>
        <v>6.88</v>
      </c>
      <c r="O109" s="11">
        <f>VLOOKUP(B109,ASSET!B:P,12,FALSE)</f>
        <v>71877000</v>
      </c>
      <c r="P109" s="11">
        <f>VLOOKUP(B109,MCAP!B:P,12,FALSE)</f>
        <v>7349854</v>
      </c>
      <c r="Q109" s="11">
        <f>VLOOKUP(B109,MB!B:O,12,FALSE)</f>
        <v>0.95</v>
      </c>
    </row>
    <row r="110" spans="1:17" x14ac:dyDescent="0.3">
      <c r="A110" s="20" t="s">
        <v>94</v>
      </c>
      <c r="B110" s="20">
        <v>912273</v>
      </c>
      <c r="C110" s="21">
        <f>VLOOKUP(B110,'[2]ESGC PORTFOLIO'!B:M,$C$2,FALSE)</f>
        <v>62.649994742099999</v>
      </c>
      <c r="D110" s="21" t="str">
        <f t="shared" si="3"/>
        <v>B</v>
      </c>
      <c r="E110" s="21">
        <f>VLOOKUP(B110,ESG!A:M,$E$2,FALSE)</f>
        <v>62.649994742099999</v>
      </c>
      <c r="F110" s="11" t="b">
        <f t="shared" si="4"/>
        <v>1</v>
      </c>
      <c r="G110" s="23" t="str">
        <f t="shared" si="5"/>
        <v>B</v>
      </c>
      <c r="H110" s="11">
        <f>VLOOKUP(B110,NI!C:P,12,FALSE)</f>
        <v>1241000</v>
      </c>
      <c r="I110" s="11">
        <f>VLOOKUP(B110,EBITDA!B:O,12,FALSE)</f>
        <v>2511000</v>
      </c>
      <c r="J110" s="11">
        <f>VLOOKUP(B110,EQIT!B:O,12,FALSE)</f>
        <v>16488000</v>
      </c>
      <c r="K110" s="11">
        <f>VLOOKUP(B110,DEBT!B:O,12,FALSE)</f>
        <v>4830000</v>
      </c>
      <c r="L110" s="11">
        <f>VLOOKUP(B110,REV!B:O,12,FALSE)</f>
        <v>9111000</v>
      </c>
      <c r="M110" s="11">
        <f>VLOOKUP(B110,RoA!B:O,12,FALSE)</f>
        <v>5.23</v>
      </c>
      <c r="N110" s="11">
        <f>VLOOKUP(B110,RoE!B:O,12,FALSE)</f>
        <v>6.94</v>
      </c>
      <c r="O110" s="11">
        <f>VLOOKUP(B110,ASSET!B:P,12,FALSE)</f>
        <v>26491000</v>
      </c>
      <c r="P110" s="11">
        <f>VLOOKUP(B110,MCAP!B:P,12,FALSE)</f>
        <v>20656400</v>
      </c>
      <c r="Q110" s="11">
        <f>VLOOKUP(B110,MB!B:O,12,FALSE)</f>
        <v>1.31</v>
      </c>
    </row>
    <row r="111" spans="1:17" x14ac:dyDescent="0.3">
      <c r="A111" s="20" t="s">
        <v>101</v>
      </c>
      <c r="B111" s="20">
        <v>912941</v>
      </c>
      <c r="C111" s="21">
        <f>VLOOKUP(B111,'[2]ESGC PORTFOLIO'!B:M,$C$2,FALSE)</f>
        <v>56.5963467225843</v>
      </c>
      <c r="D111" s="21" t="str">
        <f t="shared" si="3"/>
        <v>B</v>
      </c>
      <c r="E111" s="21">
        <f>VLOOKUP(B111,ESG!A:M,$E$2,FALSE)</f>
        <v>56.5963467225843</v>
      </c>
      <c r="F111" s="11" t="b">
        <f t="shared" si="4"/>
        <v>1</v>
      </c>
      <c r="G111" s="23" t="str">
        <f t="shared" si="5"/>
        <v>B</v>
      </c>
      <c r="H111" s="11">
        <f>VLOOKUP(B111,NI!C:P,12,FALSE)</f>
        <v>3357400</v>
      </c>
      <c r="I111" s="11">
        <f>VLOOKUP(B111,EBITDA!B:O,12,FALSE)</f>
        <v>4538100</v>
      </c>
      <c r="J111" s="11">
        <f>VLOOKUP(B111,EQIT!B:O,12,FALSE)</f>
        <v>23690300</v>
      </c>
      <c r="K111" s="11">
        <f>VLOOKUP(B111,DEBT!B:O,12,FALSE)</f>
        <v>12870400</v>
      </c>
      <c r="L111" s="11">
        <f>VLOOKUP(B111,REV!B:O,12,FALSE)</f>
        <v>20563100</v>
      </c>
      <c r="M111" s="11">
        <f>VLOOKUP(B111,RoA!B:O,12,FALSE)</f>
        <v>8.1300000000000008</v>
      </c>
      <c r="N111" s="11">
        <f>VLOOKUP(B111,RoE!B:O,12,FALSE)</f>
        <v>14.27</v>
      </c>
      <c r="O111" s="11">
        <f>VLOOKUP(B111,ASSET!B:P,12,FALSE)</f>
        <v>48222200</v>
      </c>
      <c r="P111" s="11">
        <f>VLOOKUP(B111,MCAP!B:P,12,FALSE)</f>
        <v>63789984</v>
      </c>
      <c r="Q111" s="11">
        <f>VLOOKUP(B111,MB!B:O,12,FALSE)</f>
        <v>2.4900000000000002</v>
      </c>
    </row>
    <row r="112" spans="1:17" x14ac:dyDescent="0.3">
      <c r="A112" s="20" t="s">
        <v>104</v>
      </c>
      <c r="B112" s="20">
        <v>906189</v>
      </c>
      <c r="C112" s="21">
        <f>VLOOKUP(B112,'[2]ESGC PORTFOLIO'!B:M,$C$2,FALSE)</f>
        <v>68.740786441281401</v>
      </c>
      <c r="D112" s="21" t="str">
        <f t="shared" si="3"/>
        <v>B</v>
      </c>
      <c r="E112" s="21">
        <f>VLOOKUP(B112,ESG!A:M,$E$2,FALSE)</f>
        <v>68.740786441281401</v>
      </c>
      <c r="F112" s="11" t="b">
        <f t="shared" si="4"/>
        <v>1</v>
      </c>
      <c r="G112" s="23" t="str">
        <f t="shared" si="5"/>
        <v>B</v>
      </c>
      <c r="H112" s="11">
        <f>VLOOKUP(B112,NI!C:P,12,FALSE)</f>
        <v>1939200</v>
      </c>
      <c r="I112" s="11">
        <f>VLOOKUP(B112,EBITDA!B:O,12,FALSE)</f>
        <v>5104500</v>
      </c>
      <c r="J112" s="11">
        <f>VLOOKUP(B112,EQIT!B:O,12,FALSE)</f>
        <v>6743400</v>
      </c>
      <c r="K112" s="11">
        <f>VLOOKUP(B112,DEBT!B:O,12,FALSE)</f>
        <v>36909400</v>
      </c>
      <c r="L112" s="11">
        <f>VLOOKUP(B112,REV!B:O,12,FALSE)</f>
        <v>28862800</v>
      </c>
      <c r="M112" s="11">
        <f>VLOOKUP(B112,RoA!B:O,12,FALSE)</f>
        <v>4.49</v>
      </c>
      <c r="N112" s="11">
        <f>VLOOKUP(B112,RoE!B:O,12,FALSE)</f>
        <v>24.54</v>
      </c>
      <c r="O112" s="11">
        <f>VLOOKUP(B112,ASSET!B:P,12,FALSE)</f>
        <v>55180300</v>
      </c>
      <c r="P112" s="11">
        <f>VLOOKUP(B112,MCAP!B:P,12,FALSE)</f>
        <v>24153741</v>
      </c>
      <c r="Q112" s="11" t="e">
        <f>VLOOKUP(B112,MB!B:O,12,FALSE)</f>
        <v>#N/A</v>
      </c>
    </row>
    <row r="113" spans="1:17" x14ac:dyDescent="0.3">
      <c r="A113" s="20" t="s">
        <v>107</v>
      </c>
      <c r="B113" s="20" t="s">
        <v>361</v>
      </c>
      <c r="C113" s="21">
        <f>VLOOKUP(B113,'[2]ESGC PORTFOLIO'!B:M,$C$2,FALSE)</f>
        <v>55.725195637695599</v>
      </c>
      <c r="D113" s="21" t="str">
        <f t="shared" si="3"/>
        <v>B</v>
      </c>
      <c r="E113" s="21">
        <f>VLOOKUP(B113,ESG!A:M,$E$2,FALSE)</f>
        <v>55.725195637695599</v>
      </c>
      <c r="F113" s="11" t="b">
        <f t="shared" si="4"/>
        <v>1</v>
      </c>
      <c r="G113" s="23" t="str">
        <f t="shared" si="5"/>
        <v>B</v>
      </c>
      <c r="H113" s="11">
        <f>VLOOKUP(B113,NI!C:P,12,FALSE)</f>
        <v>686000</v>
      </c>
      <c r="I113" s="11">
        <f>VLOOKUP(B113,EBITDA!B:O,12,FALSE)</f>
        <v>3927000</v>
      </c>
      <c r="J113" s="11">
        <f>VLOOKUP(B113,EQIT!B:O,12,FALSE)</f>
        <v>5449000</v>
      </c>
      <c r="K113" s="11">
        <f>VLOOKUP(B113,DEBT!B:O,12,FALSE)</f>
        <v>7735000</v>
      </c>
      <c r="L113" s="11">
        <f>VLOOKUP(B113,REV!B:O,12,FALSE)</f>
        <v>6394000</v>
      </c>
      <c r="M113" s="11">
        <f>VLOOKUP(B113,RoA!B:O,12,FALSE)</f>
        <v>7.84</v>
      </c>
      <c r="N113" s="11">
        <f>VLOOKUP(B113,RoE!B:O,12,FALSE)</f>
        <v>12.42</v>
      </c>
      <c r="O113" s="11">
        <f>VLOOKUP(B113,ASSET!B:P,12,FALSE)</f>
        <v>15864000</v>
      </c>
      <c r="P113" s="11">
        <f>VLOOKUP(B113,MCAP!B:P,12,FALSE)</f>
        <v>11152240</v>
      </c>
      <c r="Q113" s="11">
        <f>VLOOKUP(B113,MB!B:O,12,FALSE)</f>
        <v>2.16</v>
      </c>
    </row>
    <row r="114" spans="1:17" x14ac:dyDescent="0.3">
      <c r="A114" s="20" t="s">
        <v>111</v>
      </c>
      <c r="B114" s="20">
        <v>904830</v>
      </c>
      <c r="C114" s="21">
        <f>VLOOKUP(B114,'[2]ESGC PORTFOLIO'!B:M,$C$2,FALSE)</f>
        <v>52.1358666086388</v>
      </c>
      <c r="D114" s="21" t="str">
        <f t="shared" si="3"/>
        <v>B</v>
      </c>
      <c r="E114" s="21">
        <f>VLOOKUP(B114,ESG!A:M,$E$2,FALSE)</f>
        <v>52.1358666086388</v>
      </c>
      <c r="F114" s="11" t="b">
        <f t="shared" si="4"/>
        <v>1</v>
      </c>
      <c r="G114" s="23" t="str">
        <f t="shared" si="5"/>
        <v>B</v>
      </c>
      <c r="H114" s="11">
        <f>VLOOKUP(B114,NI!C:P,12,FALSE)</f>
        <v>604279</v>
      </c>
      <c r="I114" s="11">
        <f>VLOOKUP(B114,EBITDA!B:O,12,FALSE)</f>
        <v>1259375</v>
      </c>
      <c r="J114" s="11">
        <f>VLOOKUP(B114,EQIT!B:O,12,FALSE)</f>
        <v>3644575</v>
      </c>
      <c r="K114" s="11">
        <f>VLOOKUP(B114,DEBT!B:O,12,FALSE)</f>
        <v>2773617</v>
      </c>
      <c r="L114" s="11">
        <f>VLOOKUP(B114,REV!B:O,12,FALSE)</f>
        <v>6956311</v>
      </c>
      <c r="M114" s="11">
        <f>VLOOKUP(B114,RoA!B:O,12,FALSE)</f>
        <v>10.83</v>
      </c>
      <c r="N114" s="11">
        <f>VLOOKUP(B114,RoE!B:O,12,FALSE)</f>
        <v>23.68</v>
      </c>
      <c r="O114" s="11">
        <f>VLOOKUP(B114,ASSET!B:P,12,FALSE)</f>
        <v>8619763</v>
      </c>
      <c r="P114" s="11">
        <f>VLOOKUP(B114,MCAP!B:P,12,FALSE)</f>
        <v>9503280</v>
      </c>
      <c r="Q114" s="11">
        <f>VLOOKUP(B114,MB!B:O,12,FALSE)</f>
        <v>2.61</v>
      </c>
    </row>
    <row r="115" spans="1:17" x14ac:dyDescent="0.3">
      <c r="A115" s="20" t="s">
        <v>112</v>
      </c>
      <c r="B115" s="20">
        <v>905214</v>
      </c>
      <c r="C115" s="21">
        <f>VLOOKUP(B115,'[2]ESGC PORTFOLIO'!B:M,$C$2,FALSE)</f>
        <v>69.114482739482696</v>
      </c>
      <c r="D115" s="21" t="str">
        <f t="shared" si="3"/>
        <v>B</v>
      </c>
      <c r="E115" s="21">
        <f>VLOOKUP(B115,ESG!A:M,$E$2,FALSE)</f>
        <v>69.114482739482696</v>
      </c>
      <c r="F115" s="11" t="b">
        <f t="shared" si="4"/>
        <v>1</v>
      </c>
      <c r="G115" s="23" t="str">
        <f t="shared" si="5"/>
        <v>B</v>
      </c>
      <c r="H115" s="11">
        <f>VLOOKUP(B115,NI!C:P,12,FALSE)</f>
        <v>727000</v>
      </c>
      <c r="I115" s="11">
        <f>VLOOKUP(B115,EBITDA!B:O,12,FALSE)</f>
        <v>2252000</v>
      </c>
      <c r="J115" s="11">
        <f>VLOOKUP(B115,EQIT!B:O,12,FALSE)</f>
        <v>8772000</v>
      </c>
      <c r="K115" s="11">
        <f>VLOOKUP(B115,DEBT!B:O,12,FALSE)</f>
        <v>9807000</v>
      </c>
      <c r="L115" s="11">
        <f>VLOOKUP(B115,REV!B:O,12,FALSE)</f>
        <v>10337000</v>
      </c>
      <c r="M115" s="11">
        <f>VLOOKUP(B115,RoA!B:O,12,FALSE)</f>
        <v>3.6</v>
      </c>
      <c r="N115" s="11">
        <f>VLOOKUP(B115,RoE!B:O,12,FALSE)</f>
        <v>8.5</v>
      </c>
      <c r="O115" s="11">
        <f>VLOOKUP(B115,ASSET!B:P,12,FALSE)</f>
        <v>28737000</v>
      </c>
      <c r="P115" s="11">
        <f>VLOOKUP(B115,MCAP!B:P,12,FALSE)</f>
        <v>14391716</v>
      </c>
      <c r="Q115" s="11">
        <f>VLOOKUP(B115,MB!B:O,12,FALSE)</f>
        <v>1.59</v>
      </c>
    </row>
    <row r="116" spans="1:17" x14ac:dyDescent="0.3">
      <c r="A116" s="20" t="s">
        <v>117</v>
      </c>
      <c r="B116" s="20">
        <v>357922</v>
      </c>
      <c r="C116" s="21">
        <f>VLOOKUP(B116,'[2]ESGC PORTFOLIO'!B:M,$C$2,FALSE)</f>
        <v>62.110936742874699</v>
      </c>
      <c r="D116" s="21" t="str">
        <f t="shared" si="3"/>
        <v>B</v>
      </c>
      <c r="E116" s="21">
        <f>VLOOKUP(B116,ESG!A:M,$E$2,FALSE)</f>
        <v>62.110936742874699</v>
      </c>
      <c r="F116" s="11" t="b">
        <f t="shared" si="4"/>
        <v>1</v>
      </c>
      <c r="G116" s="23" t="str">
        <f t="shared" si="5"/>
        <v>B</v>
      </c>
      <c r="H116" s="11">
        <f>VLOOKUP(B116,NI!C:P,12,FALSE)</f>
        <v>848000</v>
      </c>
      <c r="I116" s="11">
        <f>VLOOKUP(B116,EBITDA!B:O,12,FALSE)</f>
        <v>2240000</v>
      </c>
      <c r="J116" s="11">
        <f>VLOOKUP(B116,EQIT!B:O,12,FALSE)</f>
        <v>3941000</v>
      </c>
      <c r="K116" s="11">
        <f>VLOOKUP(B116,DEBT!B:O,12,FALSE)</f>
        <v>7039000</v>
      </c>
      <c r="L116" s="11">
        <f>VLOOKUP(B116,REV!B:O,12,FALSE)</f>
        <v>9648000</v>
      </c>
      <c r="M116" s="11">
        <f>VLOOKUP(B116,RoA!B:O,12,FALSE)</f>
        <v>7.63</v>
      </c>
      <c r="N116" s="11">
        <f>VLOOKUP(B116,RoE!B:O,12,FALSE)</f>
        <v>22.76</v>
      </c>
      <c r="O116" s="11">
        <f>VLOOKUP(B116,ASSET!B:P,12,FALSE)</f>
        <v>15611000</v>
      </c>
      <c r="P116" s="11">
        <f>VLOOKUP(B116,MCAP!B:P,12,FALSE)</f>
        <v>9975412</v>
      </c>
      <c r="Q116" s="11">
        <f>VLOOKUP(B116,MB!B:O,12,FALSE)</f>
        <v>2.61</v>
      </c>
    </row>
    <row r="117" spans="1:17" x14ac:dyDescent="0.3">
      <c r="A117" s="20" t="s">
        <v>126</v>
      </c>
      <c r="B117" s="20">
        <v>500373</v>
      </c>
      <c r="C117" s="21">
        <f>VLOOKUP(B117,'[2]ESGC PORTFOLIO'!B:M,$C$2,FALSE)</f>
        <v>56.2792554978653</v>
      </c>
      <c r="D117" s="21" t="str">
        <f t="shared" si="3"/>
        <v>B</v>
      </c>
      <c r="E117" s="21">
        <f>VLOOKUP(B117,ESG!A:M,$E$2,FALSE)</f>
        <v>56.2792554978653</v>
      </c>
      <c r="F117" s="11" t="b">
        <f t="shared" si="4"/>
        <v>1</v>
      </c>
      <c r="G117" s="23" t="str">
        <f t="shared" si="5"/>
        <v>B</v>
      </c>
      <c r="H117" s="11">
        <f>VLOOKUP(B117,NI!C:P,12,FALSE)</f>
        <v>-4524515</v>
      </c>
      <c r="I117" s="11">
        <f>VLOOKUP(B117,EBITDA!B:O,12,FALSE)</f>
        <v>-3370519</v>
      </c>
      <c r="J117" s="11">
        <f>VLOOKUP(B117,EQIT!B:O,12,FALSE)</f>
        <v>12943035</v>
      </c>
      <c r="K117" s="11">
        <f>VLOOKUP(B117,DEBT!B:O,12,FALSE)</f>
        <v>6660264</v>
      </c>
      <c r="L117" s="11">
        <f>VLOOKUP(B117,REV!B:O,12,FALSE)</f>
        <v>8704302</v>
      </c>
      <c r="M117" s="11">
        <f>VLOOKUP(B117,RoA!B:O,12,FALSE)</f>
        <v>-14.16</v>
      </c>
      <c r="N117" s="11">
        <f>VLOOKUP(B117,RoE!B:O,12,FALSE)</f>
        <v>-29.52</v>
      </c>
      <c r="O117" s="11">
        <f>VLOOKUP(B117,ASSET!B:P,12,FALSE)</f>
        <v>26975244</v>
      </c>
      <c r="P117" s="11">
        <f>VLOOKUP(B117,MCAP!B:P,12,FALSE)</f>
        <v>38924493</v>
      </c>
      <c r="Q117" s="11">
        <f>VLOOKUP(B117,MB!B:O,12,FALSE)</f>
        <v>3.24</v>
      </c>
    </row>
    <row r="118" spans="1:17" x14ac:dyDescent="0.3">
      <c r="A118" s="20" t="s">
        <v>128</v>
      </c>
      <c r="B118" s="20">
        <v>329534</v>
      </c>
      <c r="C118" s="21">
        <f>VLOOKUP(B118,'[2]ESGC PORTFOLIO'!B:M,$C$2,FALSE)</f>
        <v>56.292435755733599</v>
      </c>
      <c r="D118" s="21" t="str">
        <f t="shared" si="3"/>
        <v>B</v>
      </c>
      <c r="E118" s="21">
        <f>VLOOKUP(B118,ESG!A:M,$E$2,FALSE)</f>
        <v>56.292435755733599</v>
      </c>
      <c r="F118" s="11" t="b">
        <f t="shared" si="4"/>
        <v>1</v>
      </c>
      <c r="G118" s="23" t="str">
        <f t="shared" si="5"/>
        <v>B</v>
      </c>
      <c r="H118" s="11">
        <f>VLOOKUP(B118,NI!C:P,12,FALSE)</f>
        <v>863277</v>
      </c>
      <c r="I118" s="11">
        <f>VLOOKUP(B118,EBITDA!B:O,12,FALSE)</f>
        <v>2880173</v>
      </c>
      <c r="J118" s="11">
        <f>VLOOKUP(B118,EQIT!B:O,12,FALSE)</f>
        <v>10433088</v>
      </c>
      <c r="K118" s="11">
        <f>VLOOKUP(B118,DEBT!B:O,12,FALSE)</f>
        <v>10968498</v>
      </c>
      <c r="L118" s="11">
        <f>VLOOKUP(B118,REV!B:O,12,FALSE)</f>
        <v>3080098</v>
      </c>
      <c r="M118" s="11">
        <f>VLOOKUP(B118,RoA!B:O,12,FALSE)</f>
        <v>5.0599999999999996</v>
      </c>
      <c r="N118" s="11">
        <f>VLOOKUP(B118,RoE!B:O,12,FALSE)</f>
        <v>8.32</v>
      </c>
      <c r="O118" s="11">
        <f>VLOOKUP(B118,ASSET!B:P,12,FALSE)</f>
        <v>23157328</v>
      </c>
      <c r="P118" s="11">
        <f>VLOOKUP(B118,MCAP!B:P,12,FALSE)</f>
        <v>29760397</v>
      </c>
      <c r="Q118" s="11">
        <f>VLOOKUP(B118,MB!B:O,12,FALSE)</f>
        <v>2.52</v>
      </c>
    </row>
    <row r="119" spans="1:17" x14ac:dyDescent="0.3">
      <c r="A119" s="20" t="s">
        <v>136</v>
      </c>
      <c r="B119" s="20">
        <v>905994</v>
      </c>
      <c r="C119" s="21">
        <f>VLOOKUP(B119,'[2]ESGC PORTFOLIO'!B:M,$C$2,FALSE)</f>
        <v>50.759240759240697</v>
      </c>
      <c r="D119" s="21" t="str">
        <f t="shared" si="3"/>
        <v>B</v>
      </c>
      <c r="E119" s="21">
        <f>VLOOKUP(B119,ESG!A:M,$E$2,FALSE)</f>
        <v>50.759240759240697</v>
      </c>
      <c r="F119" s="11" t="b">
        <f t="shared" si="4"/>
        <v>1</v>
      </c>
      <c r="G119" s="23" t="str">
        <f t="shared" si="5"/>
        <v>B</v>
      </c>
      <c r="H119" s="11">
        <f>VLOOKUP(B119,NI!C:P,12,FALSE)</f>
        <v>180551</v>
      </c>
      <c r="I119" s="11">
        <f>VLOOKUP(B119,EBITDA!B:O,12,FALSE)</f>
        <v>456027</v>
      </c>
      <c r="J119" s="11">
        <f>VLOOKUP(B119,EQIT!B:O,12,FALSE)</f>
        <v>1653752</v>
      </c>
      <c r="K119" s="11">
        <f>VLOOKUP(B119,DEBT!B:O,12,FALSE)</f>
        <v>2642366</v>
      </c>
      <c r="L119" s="11">
        <f>VLOOKUP(B119,REV!B:O,12,FALSE)</f>
        <v>744012</v>
      </c>
      <c r="M119" s="11">
        <f>VLOOKUP(B119,RoA!B:O,12,FALSE)</f>
        <v>5.7</v>
      </c>
      <c r="N119" s="11">
        <f>VLOOKUP(B119,RoE!B:O,12,FALSE)</f>
        <v>12.86</v>
      </c>
      <c r="O119" s="11">
        <f>VLOOKUP(B119,ASSET!B:P,12,FALSE)</f>
        <v>4911709</v>
      </c>
      <c r="P119" s="11">
        <f>VLOOKUP(B119,MCAP!B:P,12,FALSE)</f>
        <v>10152985</v>
      </c>
      <c r="Q119" s="11">
        <f>VLOOKUP(B119,MB!B:O,12,FALSE)</f>
        <v>5.63</v>
      </c>
    </row>
    <row r="120" spans="1:17" x14ac:dyDescent="0.3">
      <c r="A120" s="20" t="s">
        <v>144</v>
      </c>
      <c r="B120" s="20">
        <v>938076</v>
      </c>
      <c r="C120" s="21">
        <f>VLOOKUP(B120,'[2]ESGC PORTFOLIO'!B:M,$C$2,FALSE)</f>
        <v>58.222387848372101</v>
      </c>
      <c r="D120" s="21" t="str">
        <f t="shared" si="3"/>
        <v>B</v>
      </c>
      <c r="E120" s="21">
        <f>VLOOKUP(B120,ESG!A:M,$E$2,FALSE)</f>
        <v>58.222387848372101</v>
      </c>
      <c r="F120" s="11" t="b">
        <f t="shared" si="4"/>
        <v>1</v>
      </c>
      <c r="G120" s="23" t="str">
        <f t="shared" si="5"/>
        <v>B</v>
      </c>
      <c r="H120" s="11">
        <f>VLOOKUP(B120,NI!C:P,12,FALSE)</f>
        <v>2023300</v>
      </c>
      <c r="I120" s="11">
        <f>VLOOKUP(B120,EBITDA!B:O,12,FALSE)</f>
        <v>3232900</v>
      </c>
      <c r="J120" s="11">
        <f>VLOOKUP(B120,EQIT!B:O,12,FALSE)</f>
        <v>11841000</v>
      </c>
      <c r="K120" s="11">
        <f>VLOOKUP(B120,DEBT!B:O,12,FALSE)</f>
        <v>2155300</v>
      </c>
      <c r="L120" s="11">
        <f>VLOOKUP(B120,REV!B:O,12,FALSE)</f>
        <v>7968500</v>
      </c>
      <c r="M120" s="11">
        <f>VLOOKUP(B120,RoA!B:O,12,FALSE)</f>
        <v>12.61</v>
      </c>
      <c r="N120" s="11">
        <f>VLOOKUP(B120,RoE!B:O,12,FALSE)</f>
        <v>17.27</v>
      </c>
      <c r="O120" s="11">
        <f>VLOOKUP(B120,ASSET!B:P,12,FALSE)</f>
        <v>16235000</v>
      </c>
      <c r="P120" s="11">
        <f>VLOOKUP(B120,MCAP!B:P,12,FALSE)</f>
        <v>22221503</v>
      </c>
      <c r="Q120" s="11">
        <f>VLOOKUP(B120,MB!B:O,12,FALSE)</f>
        <v>2</v>
      </c>
    </row>
    <row r="121" spans="1:17" x14ac:dyDescent="0.3">
      <c r="A121" s="20" t="s">
        <v>157</v>
      </c>
      <c r="B121" s="20" t="s">
        <v>364</v>
      </c>
      <c r="C121" s="21">
        <f>VLOOKUP(B121,'[2]ESGC PORTFOLIO'!B:M,$C$2,FALSE)</f>
        <v>62.447283434650402</v>
      </c>
      <c r="D121" s="21" t="str">
        <f t="shared" si="3"/>
        <v>B</v>
      </c>
      <c r="E121" s="21">
        <f>VLOOKUP(B121,ESG!A:M,$E$2,FALSE)</f>
        <v>62.447283434650402</v>
      </c>
      <c r="F121" s="11" t="b">
        <f t="shared" si="4"/>
        <v>1</v>
      </c>
      <c r="G121" s="23" t="str">
        <f t="shared" si="5"/>
        <v>B</v>
      </c>
      <c r="H121" s="11">
        <f>VLOOKUP(B121,NI!C:P,12,FALSE)</f>
        <v>428855</v>
      </c>
      <c r="I121" s="11">
        <f>VLOOKUP(B121,EBITDA!B:O,12,FALSE)</f>
        <v>695811</v>
      </c>
      <c r="J121" s="11">
        <f>VLOOKUP(B121,EQIT!B:O,12,FALSE)</f>
        <v>1275891</v>
      </c>
      <c r="K121" s="11">
        <f>VLOOKUP(B121,DEBT!B:O,12,FALSE)</f>
        <v>2624766</v>
      </c>
      <c r="L121" s="11">
        <f>VLOOKUP(B121,REV!B:O,12,FALSE)</f>
        <v>5731549</v>
      </c>
      <c r="M121" s="11">
        <f>VLOOKUP(B121,RoA!B:O,12,FALSE)</f>
        <v>10.23</v>
      </c>
      <c r="N121" s="11">
        <f>VLOOKUP(B121,RoE!B:O,12,FALSE)</f>
        <v>32.21</v>
      </c>
      <c r="O121" s="11">
        <f>VLOOKUP(B121,ASSET!B:P,12,FALSE)</f>
        <v>5173861</v>
      </c>
      <c r="P121" s="11">
        <f>VLOOKUP(B121,MCAP!B:P,12,FALSE)</f>
        <v>11526342</v>
      </c>
      <c r="Q121" s="11">
        <f>VLOOKUP(B121,MB!B:O,12,FALSE)</f>
        <v>9.4700000000000006</v>
      </c>
    </row>
    <row r="122" spans="1:17" x14ac:dyDescent="0.3">
      <c r="A122" s="20" t="s">
        <v>162</v>
      </c>
      <c r="B122" s="20">
        <v>945589</v>
      </c>
      <c r="C122" s="21">
        <f>VLOOKUP(B122,'[2]ESGC PORTFOLIO'!B:M,$C$2,FALSE)</f>
        <v>73.598526473526405</v>
      </c>
      <c r="D122" s="21" t="str">
        <f t="shared" si="3"/>
        <v>B</v>
      </c>
      <c r="E122" s="21">
        <f>VLOOKUP(B122,ESG!A:M,$E$2,FALSE)</f>
        <v>73.598526473526405</v>
      </c>
      <c r="F122" s="11" t="b">
        <f t="shared" si="4"/>
        <v>1</v>
      </c>
      <c r="G122" s="23" t="str">
        <f t="shared" si="5"/>
        <v>B</v>
      </c>
      <c r="H122" s="11">
        <f>VLOOKUP(B122,NI!C:P,12,FALSE)</f>
        <v>-560552</v>
      </c>
      <c r="I122" s="11">
        <f>VLOOKUP(B122,EBITDA!B:O,12,FALSE)</f>
        <v>423534</v>
      </c>
      <c r="J122" s="11">
        <f>VLOOKUP(B122,EQIT!B:O,12,FALSE)</f>
        <v>9343643</v>
      </c>
      <c r="K122" s="11">
        <f>VLOOKUP(B122,DEBT!B:O,12,FALSE)</f>
        <v>11069003</v>
      </c>
      <c r="L122" s="11">
        <f>VLOOKUP(B122,REV!B:O,12,FALSE)</f>
        <v>2550689</v>
      </c>
      <c r="M122" s="11">
        <f>VLOOKUP(B122,RoA!B:O,12,FALSE)</f>
        <v>-1.1599999999999999</v>
      </c>
      <c r="N122" s="11">
        <f>VLOOKUP(B122,RoE!B:O,12,FALSE)</f>
        <v>-5.58</v>
      </c>
      <c r="O122" s="11">
        <f>VLOOKUP(B122,ASSET!B:P,12,FALSE)</f>
        <v>21449849</v>
      </c>
      <c r="P122" s="11">
        <f>VLOOKUP(B122,MCAP!B:P,12,FALSE)</f>
        <v>17800280</v>
      </c>
      <c r="Q122" s="11">
        <f>VLOOKUP(B122,MB!B:O,12,FALSE)</f>
        <v>1.91</v>
      </c>
    </row>
    <row r="123" spans="1:17" x14ac:dyDescent="0.3">
      <c r="A123" s="20" t="s">
        <v>164</v>
      </c>
      <c r="B123" s="20">
        <v>905802</v>
      </c>
      <c r="C123" s="21">
        <f>VLOOKUP(B123,'[2]ESGC PORTFOLIO'!B:M,$C$2,FALSE)</f>
        <v>64.805879470499605</v>
      </c>
      <c r="D123" s="21" t="str">
        <f t="shared" si="3"/>
        <v>B</v>
      </c>
      <c r="E123" s="21">
        <f>VLOOKUP(B123,ESG!A:M,$E$2,FALSE)</f>
        <v>64.805879470499605</v>
      </c>
      <c r="F123" s="11" t="b">
        <f t="shared" si="4"/>
        <v>1</v>
      </c>
      <c r="G123" s="23" t="str">
        <f t="shared" si="5"/>
        <v>B</v>
      </c>
      <c r="H123" s="11">
        <f>VLOOKUP(B123,NI!C:P,12,FALSE)</f>
        <v>-3056000</v>
      </c>
      <c r="I123" s="11">
        <f>VLOOKUP(B123,EBITDA!B:O,12,FALSE)</f>
        <v>38000</v>
      </c>
      <c r="J123" s="11">
        <f>VLOOKUP(B123,EQIT!B:O,12,FALSE)</f>
        <v>19386000</v>
      </c>
      <c r="K123" s="11">
        <f>VLOOKUP(B123,DEBT!B:O,12,FALSE)</f>
        <v>6630000</v>
      </c>
      <c r="L123" s="11">
        <f>VLOOKUP(B123,REV!B:O,12,FALSE)</f>
        <v>6636000</v>
      </c>
      <c r="M123" s="11">
        <f>VLOOKUP(B123,RoA!B:O,12,FALSE)</f>
        <v>-8.39</v>
      </c>
      <c r="N123" s="11">
        <f>VLOOKUP(B123,RoE!B:O,12,FALSE)</f>
        <v>-14.7</v>
      </c>
      <c r="O123" s="11">
        <f>VLOOKUP(B123,ASSET!B:P,12,FALSE)</f>
        <v>31542000</v>
      </c>
      <c r="P123" s="11">
        <f>VLOOKUP(B123,MCAP!B:P,12,FALSE)</f>
        <v>13867490</v>
      </c>
      <c r="Q123" s="11">
        <f>VLOOKUP(B123,MB!B:O,12,FALSE)</f>
        <v>0.78</v>
      </c>
    </row>
    <row r="124" spans="1:17" x14ac:dyDescent="0.3">
      <c r="A124" s="20" t="s">
        <v>168</v>
      </c>
      <c r="B124" s="20">
        <v>912588</v>
      </c>
      <c r="C124" s="21">
        <f>VLOOKUP(B124,'[2]ESGC PORTFOLIO'!B:M,$C$2,FALSE)</f>
        <v>65.054811416653493</v>
      </c>
      <c r="D124" s="21" t="str">
        <f t="shared" si="3"/>
        <v>B</v>
      </c>
      <c r="E124" s="21">
        <f>VLOOKUP(B124,ESG!A:M,$E$2,FALSE)</f>
        <v>65.054811416653493</v>
      </c>
      <c r="F124" s="11" t="b">
        <f t="shared" si="4"/>
        <v>1</v>
      </c>
      <c r="G124" s="23" t="str">
        <f t="shared" si="5"/>
        <v>B</v>
      </c>
      <c r="H124" s="11">
        <f>VLOOKUP(B124,NI!C:P,12,FALSE)</f>
        <v>558000</v>
      </c>
      <c r="I124" s="11">
        <f>VLOOKUP(B124,EBITDA!B:O,12,FALSE)</f>
        <v>1460000</v>
      </c>
      <c r="J124" s="11">
        <f>VLOOKUP(B124,EQIT!B:O,12,FALSE)</f>
        <v>7064000</v>
      </c>
      <c r="K124" s="11">
        <f>VLOOKUP(B124,DEBT!B:O,12,FALSE)</f>
        <v>4017000</v>
      </c>
      <c r="L124" s="11">
        <f>VLOOKUP(B124,REV!B:O,12,FALSE)</f>
        <v>5387000</v>
      </c>
      <c r="M124" s="11">
        <f>VLOOKUP(B124,RoA!B:O,12,FALSE)</f>
        <v>5.93</v>
      </c>
      <c r="N124" s="11">
        <f>VLOOKUP(B124,RoE!B:O,12,FALSE)</f>
        <v>7.75</v>
      </c>
      <c r="O124" s="11">
        <f>VLOOKUP(B124,ASSET!B:P,12,FALSE)</f>
        <v>11784000</v>
      </c>
      <c r="P124" s="11">
        <f>VLOOKUP(B124,MCAP!B:P,12,FALSE)</f>
        <v>11509602</v>
      </c>
      <c r="Q124" s="11">
        <f>VLOOKUP(B124,MB!B:O,12,FALSE)</f>
        <v>1.76</v>
      </c>
    </row>
    <row r="125" spans="1:17" x14ac:dyDescent="0.3">
      <c r="A125" s="20" t="s">
        <v>177</v>
      </c>
      <c r="B125" s="20">
        <v>905050</v>
      </c>
      <c r="C125" s="21">
        <f>VLOOKUP(B125,'[2]ESGC PORTFOLIO'!B:M,$C$2,FALSE)</f>
        <v>72.1686165397102</v>
      </c>
      <c r="D125" s="21" t="str">
        <f t="shared" si="3"/>
        <v>B</v>
      </c>
      <c r="E125" s="21">
        <f>VLOOKUP(B125,ESG!A:M,$E$2,FALSE)</f>
        <v>72.1686165397102</v>
      </c>
      <c r="F125" s="11" t="b">
        <f t="shared" si="4"/>
        <v>1</v>
      </c>
      <c r="G125" s="23" t="str">
        <f t="shared" si="5"/>
        <v>B</v>
      </c>
      <c r="H125" s="11">
        <f>VLOOKUP(B125,NI!C:P,12,FALSE)</f>
        <v>417247</v>
      </c>
      <c r="I125" s="11">
        <f>VLOOKUP(B125,EBITDA!B:O,12,FALSE)</f>
        <v>674760</v>
      </c>
      <c r="J125" s="11">
        <f>VLOOKUP(B125,EQIT!B:O,12,FALSE)</f>
        <v>1590318</v>
      </c>
      <c r="K125" s="11">
        <f>VLOOKUP(B125,DEBT!B:O,12,FALSE)</f>
        <v>1070193</v>
      </c>
      <c r="L125" s="11">
        <f>VLOOKUP(B125,REV!B:O,12,FALSE)</f>
        <v>3023189</v>
      </c>
      <c r="M125" s="11">
        <f>VLOOKUP(B125,RoA!B:O,12,FALSE)</f>
        <v>13.02</v>
      </c>
      <c r="N125" s="11">
        <f>VLOOKUP(B125,RoE!B:O,12,FALSE)</f>
        <v>26.84</v>
      </c>
      <c r="O125" s="11">
        <f>VLOOKUP(B125,ASSET!B:P,12,FALSE)</f>
        <v>3555131</v>
      </c>
      <c r="P125" s="11">
        <f>VLOOKUP(B125,MCAP!B:P,12,FALSE)</f>
        <v>9573867</v>
      </c>
      <c r="Q125" s="11">
        <f>VLOOKUP(B125,MB!B:O,12,FALSE)</f>
        <v>5.33</v>
      </c>
    </row>
    <row r="126" spans="1:17" x14ac:dyDescent="0.3">
      <c r="A126" s="20" t="s">
        <v>178</v>
      </c>
      <c r="B126" s="20">
        <v>904069</v>
      </c>
      <c r="C126" s="21">
        <f>VLOOKUP(B126,'[2]ESGC PORTFOLIO'!B:M,$C$2,FALSE)</f>
        <v>67.844023623435405</v>
      </c>
      <c r="D126" s="21" t="str">
        <f t="shared" si="3"/>
        <v>B</v>
      </c>
      <c r="E126" s="21">
        <f>VLOOKUP(B126,ESG!A:M,$E$2,FALSE)</f>
        <v>67.844023623435405</v>
      </c>
      <c r="F126" s="11" t="b">
        <f t="shared" si="4"/>
        <v>1</v>
      </c>
      <c r="G126" s="23" t="str">
        <f t="shared" si="5"/>
        <v>B</v>
      </c>
      <c r="H126" s="11">
        <f>VLOOKUP(B126,NI!C:P,12,FALSE)</f>
        <v>938000</v>
      </c>
      <c r="I126" s="11">
        <f>VLOOKUP(B126,EBITDA!B:O,12,FALSE)</f>
        <v>3204000</v>
      </c>
      <c r="J126" s="11">
        <f>VLOOKUP(B126,EQIT!B:O,12,FALSE)</f>
        <v>3884000</v>
      </c>
      <c r="K126" s="11">
        <f>VLOOKUP(B126,DEBT!B:O,12,FALSE)</f>
        <v>9326000</v>
      </c>
      <c r="L126" s="11">
        <f>VLOOKUP(B126,REV!B:O,12,FALSE)</f>
        <v>22365000</v>
      </c>
      <c r="M126" s="11">
        <f>VLOOKUP(B126,RoA!B:O,12,FALSE)</f>
        <v>4.58</v>
      </c>
      <c r="N126" s="11">
        <f>VLOOKUP(B126,RoE!B:O,12,FALSE)</f>
        <v>20.85</v>
      </c>
      <c r="O126" s="11">
        <f>VLOOKUP(B126,ASSET!B:P,12,FALSE)</f>
        <v>30587000</v>
      </c>
      <c r="P126" s="11">
        <f>VLOOKUP(B126,MCAP!B:P,12,FALSE)</f>
        <v>15537075</v>
      </c>
      <c r="Q126" s="11">
        <f>VLOOKUP(B126,MB!B:O,12,FALSE)</f>
        <v>4.3499999999999996</v>
      </c>
    </row>
    <row r="127" spans="1:17" x14ac:dyDescent="0.3">
      <c r="A127" s="20" t="s">
        <v>183</v>
      </c>
      <c r="B127" s="20">
        <v>912142</v>
      </c>
      <c r="C127" s="21">
        <f>VLOOKUP(B127,'[2]ESGC PORTFOLIO'!B:M,$C$2,FALSE)</f>
        <v>63.507256184675498</v>
      </c>
      <c r="D127" s="21" t="str">
        <f t="shared" si="3"/>
        <v>B</v>
      </c>
      <c r="E127" s="21">
        <f>VLOOKUP(B127,ESG!A:M,$E$2,FALSE)</f>
        <v>63.507256184675498</v>
      </c>
      <c r="F127" s="11" t="b">
        <f t="shared" si="4"/>
        <v>1</v>
      </c>
      <c r="G127" s="23" t="str">
        <f t="shared" si="5"/>
        <v>B</v>
      </c>
      <c r="H127" s="11">
        <f>VLOOKUP(B127,NI!C:P,12,FALSE)</f>
        <v>302971</v>
      </c>
      <c r="I127" s="11">
        <f>VLOOKUP(B127,EBITDA!B:O,12,FALSE)</f>
        <v>598932</v>
      </c>
      <c r="J127" s="11">
        <f>VLOOKUP(B127,EQIT!B:O,12,FALSE)</f>
        <v>4291745</v>
      </c>
      <c r="K127" s="11">
        <f>VLOOKUP(B127,DEBT!B:O,12,FALSE)</f>
        <v>611162</v>
      </c>
      <c r="L127" s="11">
        <f>VLOOKUP(B127,REV!B:O,12,FALSE)</f>
        <v>12114832</v>
      </c>
      <c r="M127" s="11">
        <f>VLOOKUP(B127,RoA!B:O,12,FALSE)</f>
        <v>3.98</v>
      </c>
      <c r="N127" s="11">
        <f>VLOOKUP(B127,RoE!B:O,12,FALSE)</f>
        <v>6.92</v>
      </c>
      <c r="O127" s="11">
        <f>VLOOKUP(B127,ASSET!B:P,12,FALSE)</f>
        <v>7572159</v>
      </c>
      <c r="P127" s="11">
        <f>VLOOKUP(B127,MCAP!B:P,12,FALSE)</f>
        <v>5166267</v>
      </c>
      <c r="Q127" s="11">
        <f>VLOOKUP(B127,MB!B:O,12,FALSE)</f>
        <v>1.0900000000000001</v>
      </c>
    </row>
    <row r="128" spans="1:17" x14ac:dyDescent="0.3">
      <c r="A128" s="20" t="s">
        <v>192</v>
      </c>
      <c r="B128" s="20">
        <v>546169</v>
      </c>
      <c r="C128" s="21">
        <f>VLOOKUP(B128,'[2]ESGC PORTFOLIO'!B:M,$C$2,FALSE)</f>
        <v>72.345801257565896</v>
      </c>
      <c r="D128" s="21" t="str">
        <f t="shared" si="3"/>
        <v>B</v>
      </c>
      <c r="E128" s="21">
        <f>VLOOKUP(B128,ESG!A:M,$E$2,FALSE)</f>
        <v>72.345801257565896</v>
      </c>
      <c r="F128" s="11" t="b">
        <f t="shared" si="4"/>
        <v>1</v>
      </c>
      <c r="G128" s="23" t="str">
        <f t="shared" si="5"/>
        <v>B</v>
      </c>
      <c r="H128" s="11">
        <f>VLOOKUP(B128,NI!C:P,12,FALSE)</f>
        <v>827081</v>
      </c>
      <c r="I128" s="11">
        <f>VLOOKUP(B128,EBITDA!B:O,12,FALSE)</f>
        <v>732334</v>
      </c>
      <c r="J128" s="11">
        <f>VLOOKUP(B128,EQIT!B:O,12,FALSE)</f>
        <v>5045500</v>
      </c>
      <c r="K128" s="11">
        <f>VLOOKUP(B128,DEBT!B:O,12,FALSE)</f>
        <v>5376310</v>
      </c>
      <c r="L128" s="11">
        <f>VLOOKUP(B128,REV!B:O,12,FALSE)</f>
        <v>1166769</v>
      </c>
      <c r="M128" s="11">
        <f>VLOOKUP(B128,RoA!B:O,12,FALSE)</f>
        <v>9.56</v>
      </c>
      <c r="N128" s="11">
        <f>VLOOKUP(B128,RoE!B:O,12,FALSE)</f>
        <v>16.850000000000001</v>
      </c>
      <c r="O128" s="11">
        <f>VLOOKUP(B128,ASSET!B:P,12,FALSE)</f>
        <v>11344171</v>
      </c>
      <c r="P128" s="11">
        <f>VLOOKUP(B128,MCAP!B:P,12,FALSE)</f>
        <v>10939378</v>
      </c>
      <c r="Q128" s="11">
        <f>VLOOKUP(B128,MB!B:O,12,FALSE)</f>
        <v>1.98</v>
      </c>
    </row>
    <row r="129" spans="1:17" x14ac:dyDescent="0.3">
      <c r="A129" s="20" t="s">
        <v>196</v>
      </c>
      <c r="B129" s="20">
        <v>937343</v>
      </c>
      <c r="C129" s="21">
        <f>VLOOKUP(B129,'[2]ESGC PORTFOLIO'!B:M,$C$2,FALSE)</f>
        <v>68.778695069805707</v>
      </c>
      <c r="D129" s="21" t="str">
        <f t="shared" si="3"/>
        <v>B</v>
      </c>
      <c r="E129" s="21">
        <f>VLOOKUP(B129,ESG!A:M,$E$2,FALSE)</f>
        <v>68.778695069805707</v>
      </c>
      <c r="F129" s="11" t="b">
        <f t="shared" si="4"/>
        <v>1</v>
      </c>
      <c r="G129" s="23" t="str">
        <f t="shared" si="5"/>
        <v>B</v>
      </c>
      <c r="H129" s="11">
        <f>VLOOKUP(B129,NI!C:P,12,FALSE)</f>
        <v>1253000</v>
      </c>
      <c r="I129" s="11">
        <f>VLOOKUP(B129,EBITDA!B:O,12,FALSE)</f>
        <v>2725000</v>
      </c>
      <c r="J129" s="11">
        <f>VLOOKUP(B129,EQIT!B:O,12,FALSE)</f>
        <v>-259000</v>
      </c>
      <c r="K129" s="11">
        <f>VLOOKUP(B129,DEBT!B:O,12,FALSE)</f>
        <v>5721000</v>
      </c>
      <c r="L129" s="11">
        <f>VLOOKUP(B129,REV!B:O,12,FALSE)</f>
        <v>12154000</v>
      </c>
      <c r="M129" s="11">
        <f>VLOOKUP(B129,RoA!B:O,12,FALSE)</f>
        <v>18.47</v>
      </c>
      <c r="N129" s="11" t="str">
        <f>VLOOKUP(B129,RoE!B:O,12,FALSE)</f>
        <v>NA</v>
      </c>
      <c r="O129" s="11">
        <f>VLOOKUP(B129,ASSET!B:P,12,FALSE)</f>
        <v>8463000</v>
      </c>
      <c r="P129" s="11">
        <f>VLOOKUP(B129,MCAP!B:P,12,FALSE)</f>
        <v>27787800</v>
      </c>
      <c r="Q129" s="11">
        <f>VLOOKUP(B129,MB!B:O,12,FALSE)</f>
        <v>-103.07</v>
      </c>
    </row>
    <row r="130" spans="1:17" x14ac:dyDescent="0.3">
      <c r="A130" s="20" t="s">
        <v>198</v>
      </c>
      <c r="B130" s="20">
        <v>152533</v>
      </c>
      <c r="C130" s="21">
        <f>VLOOKUP(B130,'[2]ESGC PORTFOLIO'!B:M,$C$2,FALSE)</f>
        <v>62.995129870129801</v>
      </c>
      <c r="D130" s="21" t="str">
        <f t="shared" si="3"/>
        <v>B</v>
      </c>
      <c r="E130" s="21">
        <f>VLOOKUP(B130,ESG!A:M,$E$2,FALSE)</f>
        <v>62.995129870129801</v>
      </c>
      <c r="F130" s="11" t="b">
        <f t="shared" si="4"/>
        <v>1</v>
      </c>
      <c r="G130" s="23" t="str">
        <f t="shared" si="5"/>
        <v>B</v>
      </c>
      <c r="H130" s="11">
        <f>VLOOKUP(B130,NI!C:P,12,FALSE)</f>
        <v>436900</v>
      </c>
      <c r="I130" s="11">
        <f>VLOOKUP(B130,EBITDA!B:O,12,FALSE)</f>
        <v>1454800</v>
      </c>
      <c r="J130" s="11">
        <f>VLOOKUP(B130,EQIT!B:O,12,FALSE)</f>
        <v>4944400</v>
      </c>
      <c r="K130" s="11">
        <f>VLOOKUP(B130,DEBT!B:O,12,FALSE)</f>
        <v>6417000</v>
      </c>
      <c r="L130" s="11">
        <f>VLOOKUP(B130,REV!B:O,12,FALSE)</f>
        <v>8505700</v>
      </c>
      <c r="M130" s="11">
        <f>VLOOKUP(B130,RoA!B:O,12,FALSE)</f>
        <v>5.72</v>
      </c>
      <c r="N130" s="11">
        <f>VLOOKUP(B130,RoE!B:O,12,FALSE)</f>
        <v>11.25</v>
      </c>
      <c r="O130" s="11">
        <f>VLOOKUP(B130,ASSET!B:P,12,FALSE)</f>
        <v>14221700</v>
      </c>
      <c r="P130" s="11">
        <f>VLOOKUP(B130,MCAP!B:P,12,FALSE)</f>
        <v>12524732</v>
      </c>
      <c r="Q130" s="11">
        <f>VLOOKUP(B130,MB!B:O,12,FALSE)</f>
        <v>2.44</v>
      </c>
    </row>
    <row r="131" spans="1:17" x14ac:dyDescent="0.3">
      <c r="A131" s="20" t="s">
        <v>207</v>
      </c>
      <c r="B131" s="20">
        <v>357366</v>
      </c>
      <c r="C131" s="21">
        <f>VLOOKUP(B131,'[2]ESGC PORTFOLIO'!B:M,$C$2,FALSE)</f>
        <v>50.223746841393897</v>
      </c>
      <c r="D131" s="21" t="str">
        <f t="shared" ref="D131:D194" si="6">IF(C131&gt;75,"A",IF(C131&gt;50,"B",IF(C131&gt;25,"C","D")))</f>
        <v>B</v>
      </c>
      <c r="E131" s="21">
        <f>VLOOKUP(B131,ESG!A:M,$E$2,FALSE)</f>
        <v>50.223746841393897</v>
      </c>
      <c r="F131" s="11" t="b">
        <f t="shared" ref="F131:F194" si="7">C131=E131</f>
        <v>1</v>
      </c>
      <c r="G131" s="23" t="str">
        <f t="shared" ref="G131:G194" si="8">IF(E131&gt;75,"A",IF(E131&gt;50,"B",IF(E131&gt;25,"C","D")))</f>
        <v>B</v>
      </c>
      <c r="H131" s="11">
        <f>VLOOKUP(B131,NI!C:P,12,FALSE)</f>
        <v>486069</v>
      </c>
      <c r="I131" s="11">
        <f>VLOOKUP(B131,EBITDA!B:O,12,FALSE)</f>
        <v>1157788</v>
      </c>
      <c r="J131" s="11">
        <f>VLOOKUP(B131,EQIT!B:O,12,FALSE)</f>
        <v>4715414</v>
      </c>
      <c r="K131" s="11">
        <f>VLOOKUP(B131,DEBT!B:O,12,FALSE)</f>
        <v>5283742</v>
      </c>
      <c r="L131" s="11">
        <f>VLOOKUP(B131,REV!B:O,12,FALSE)</f>
        <v>1288149</v>
      </c>
      <c r="M131" s="11">
        <f>VLOOKUP(B131,RoA!B:O,12,FALSE)</f>
        <v>5.13</v>
      </c>
      <c r="N131" s="11">
        <f>VLOOKUP(B131,RoE!B:O,12,FALSE)</f>
        <v>9.39</v>
      </c>
      <c r="O131" s="11">
        <f>VLOOKUP(B131,ASSET!B:P,12,FALSE)</f>
        <v>11219729</v>
      </c>
      <c r="P131" s="11">
        <f>VLOOKUP(B131,MCAP!B:P,12,FALSE)</f>
        <v>12458938</v>
      </c>
      <c r="Q131" s="11">
        <f>VLOOKUP(B131,MB!B:O,12,FALSE)</f>
        <v>2.6</v>
      </c>
    </row>
    <row r="132" spans="1:17" x14ac:dyDescent="0.3">
      <c r="A132" s="20" t="s">
        <v>208</v>
      </c>
      <c r="B132" s="20">
        <v>546814</v>
      </c>
      <c r="C132" s="21">
        <f>VLOOKUP(B132,'[2]ESGC PORTFOLIO'!B:M,$C$2,FALSE)</f>
        <v>63.767004195238599</v>
      </c>
      <c r="D132" s="21" t="str">
        <f t="shared" si="6"/>
        <v>B</v>
      </c>
      <c r="E132" s="21">
        <f>VLOOKUP(B132,ESG!A:M,$E$2,FALSE)</f>
        <v>63.767004195238599</v>
      </c>
      <c r="F132" s="11" t="b">
        <f t="shared" si="7"/>
        <v>1</v>
      </c>
      <c r="G132" s="23" t="str">
        <f t="shared" si="8"/>
        <v>B</v>
      </c>
      <c r="H132" s="11">
        <f>VLOOKUP(B132,NI!C:P,12,FALSE)</f>
        <v>1072000</v>
      </c>
      <c r="I132" s="11">
        <f>VLOOKUP(B132,EBITDA!B:O,12,FALSE)</f>
        <v>3102000</v>
      </c>
      <c r="J132" s="11">
        <f>VLOOKUP(B132,EQIT!B:O,12,FALSE)</f>
        <v>4250000</v>
      </c>
      <c r="K132" s="11">
        <f>VLOOKUP(B132,DEBT!B:O,12,FALSE)</f>
        <v>7637000</v>
      </c>
      <c r="L132" s="11">
        <f>VLOOKUP(B132,REV!B:O,12,FALSE)</f>
        <v>27079000</v>
      </c>
      <c r="M132" s="11">
        <f>VLOOKUP(B132,RoA!B:O,12,FALSE)</f>
        <v>6.24</v>
      </c>
      <c r="N132" s="11">
        <f>VLOOKUP(B132,RoE!B:O,12,FALSE)</f>
        <v>22.27</v>
      </c>
      <c r="O132" s="11">
        <f>VLOOKUP(B132,ASSET!B:P,12,FALSE)</f>
        <v>20576000</v>
      </c>
      <c r="P132" s="11">
        <f>VLOOKUP(B132,MCAP!B:P,12,FALSE)</f>
        <v>10852758</v>
      </c>
      <c r="Q132" s="11">
        <f>VLOOKUP(B132,MB!B:O,12,FALSE)</f>
        <v>4.21</v>
      </c>
    </row>
    <row r="133" spans="1:17" x14ac:dyDescent="0.3">
      <c r="A133" s="20" t="s">
        <v>210</v>
      </c>
      <c r="B133" s="20">
        <v>904780</v>
      </c>
      <c r="C133" s="21">
        <f>VLOOKUP(B133,'[2]ESGC PORTFOLIO'!B:M,$C$2,FALSE)</f>
        <v>60.592222936637803</v>
      </c>
      <c r="D133" s="21" t="str">
        <f t="shared" si="6"/>
        <v>B</v>
      </c>
      <c r="E133" s="21">
        <f>VLOOKUP(B133,ESG!A:M,$E$2,FALSE)</f>
        <v>60.592222936637803</v>
      </c>
      <c r="F133" s="11" t="b">
        <f t="shared" si="7"/>
        <v>1</v>
      </c>
      <c r="G133" s="23" t="str">
        <f t="shared" si="8"/>
        <v>B</v>
      </c>
      <c r="H133" s="11">
        <f>VLOOKUP(B133,NI!C:P,12,FALSE)</f>
        <v>1599000</v>
      </c>
      <c r="I133" s="11">
        <f>VLOOKUP(B133,EBITDA!B:O,12,FALSE)</f>
        <v>2893000</v>
      </c>
      <c r="J133" s="11">
        <f>VLOOKUP(B133,EQIT!B:O,12,FALSE)</f>
        <v>6513000</v>
      </c>
      <c r="K133" s="11">
        <f>VLOOKUP(B133,DEBT!B:O,12,FALSE)</f>
        <v>4414000</v>
      </c>
      <c r="L133" s="11">
        <f>VLOOKUP(B133,REV!B:O,12,FALSE)</f>
        <v>12893000</v>
      </c>
      <c r="M133" s="11">
        <f>VLOOKUP(B133,RoA!B:O,12,FALSE)</f>
        <v>10.17</v>
      </c>
      <c r="N133" s="11">
        <f>VLOOKUP(B133,RoE!B:O,12,FALSE)</f>
        <v>23.57</v>
      </c>
      <c r="O133" s="11">
        <f>VLOOKUP(B133,ASSET!B:P,12,FALSE)</f>
        <v>17078000</v>
      </c>
      <c r="P133" s="11">
        <f>VLOOKUP(B133,MCAP!B:P,12,FALSE)</f>
        <v>28939242</v>
      </c>
      <c r="Q133" s="11">
        <f>VLOOKUP(B133,MB!B:O,12,FALSE)</f>
        <v>4.32</v>
      </c>
    </row>
    <row r="134" spans="1:17" x14ac:dyDescent="0.3">
      <c r="A134" s="20" t="s">
        <v>213</v>
      </c>
      <c r="B134" s="20">
        <v>771830</v>
      </c>
      <c r="C134" s="21">
        <f>VLOOKUP(B134,'[2]ESGC PORTFOLIO'!B:M,$C$2,FALSE)</f>
        <v>60.927685716345501</v>
      </c>
      <c r="D134" s="21" t="str">
        <f t="shared" si="6"/>
        <v>B</v>
      </c>
      <c r="E134" s="21">
        <f>VLOOKUP(B134,ESG!A:M,$E$2,FALSE)</f>
        <v>60.927685716345501</v>
      </c>
      <c r="F134" s="11" t="b">
        <f t="shared" si="7"/>
        <v>1</v>
      </c>
      <c r="G134" s="23" t="str">
        <f t="shared" si="8"/>
        <v>B</v>
      </c>
      <c r="H134" s="11">
        <f>VLOOKUP(B134,NI!C:P,12,FALSE)</f>
        <v>206038</v>
      </c>
      <c r="I134" s="11">
        <f>VLOOKUP(B134,EBITDA!B:O,12,FALSE)</f>
        <v>578113</v>
      </c>
      <c r="J134" s="11">
        <f>VLOOKUP(B134,EQIT!B:O,12,FALSE)</f>
        <v>2290020</v>
      </c>
      <c r="K134" s="11">
        <f>VLOOKUP(B134,DEBT!B:O,12,FALSE)</f>
        <v>1001024</v>
      </c>
      <c r="L134" s="11">
        <f>VLOOKUP(B134,REV!B:O,12,FALSE)</f>
        <v>2306864</v>
      </c>
      <c r="M134" s="11">
        <f>VLOOKUP(B134,RoA!B:O,12,FALSE)</f>
        <v>5.26</v>
      </c>
      <c r="N134" s="11">
        <f>VLOOKUP(B134,RoE!B:O,12,FALSE)</f>
        <v>8.73</v>
      </c>
      <c r="O134" s="11">
        <f>VLOOKUP(B134,ASSET!B:P,12,FALSE)</f>
        <v>4228384</v>
      </c>
      <c r="P134" s="11">
        <f>VLOOKUP(B134,MCAP!B:P,12,FALSE)</f>
        <v>10823274</v>
      </c>
      <c r="Q134" s="11">
        <f>VLOOKUP(B134,MB!B:O,12,FALSE)</f>
        <v>4.5199999999999996</v>
      </c>
    </row>
    <row r="135" spans="1:17" x14ac:dyDescent="0.3">
      <c r="A135" s="20" t="s">
        <v>214</v>
      </c>
      <c r="B135" s="20">
        <v>510493</v>
      </c>
      <c r="C135" s="21">
        <f>VLOOKUP(B135,'[2]ESGC PORTFOLIO'!B:M,$C$2,FALSE)</f>
        <v>61.3254644660894</v>
      </c>
      <c r="D135" s="21" t="str">
        <f t="shared" si="6"/>
        <v>B</v>
      </c>
      <c r="E135" s="21">
        <f>VLOOKUP(B135,ESG!A:M,$E$2,FALSE)</f>
        <v>61.3254644660894</v>
      </c>
      <c r="F135" s="11" t="b">
        <f t="shared" si="7"/>
        <v>1</v>
      </c>
      <c r="G135" s="23" t="str">
        <f t="shared" si="8"/>
        <v>B</v>
      </c>
      <c r="H135" s="11">
        <f>VLOOKUP(B135,NI!C:P,12,FALSE)</f>
        <v>401600</v>
      </c>
      <c r="I135" s="11">
        <f>VLOOKUP(B135,EBITDA!B:O,12,FALSE)</f>
        <v>660500</v>
      </c>
      <c r="J135" s="11">
        <f>VLOOKUP(B135,EQIT!B:O,12,FALSE)</f>
        <v>1670200</v>
      </c>
      <c r="K135" s="11">
        <f>VLOOKUP(B135,DEBT!B:O,12,FALSE)</f>
        <v>1395700</v>
      </c>
      <c r="L135" s="11">
        <f>VLOOKUP(B135,REV!B:O,12,FALSE)</f>
        <v>4296300</v>
      </c>
      <c r="M135" s="11">
        <f>VLOOKUP(B135,RoA!B:O,12,FALSE)</f>
        <v>9.85</v>
      </c>
      <c r="N135" s="11">
        <f>VLOOKUP(B135,RoE!B:O,12,FALSE)</f>
        <v>23.2</v>
      </c>
      <c r="O135" s="11">
        <f>VLOOKUP(B135,ASSET!B:P,12,FALSE)</f>
        <v>4507800</v>
      </c>
      <c r="P135" s="11">
        <f>VLOOKUP(B135,MCAP!B:P,12,FALSE)</f>
        <v>10891788</v>
      </c>
      <c r="Q135" s="11">
        <f>VLOOKUP(B135,MB!B:O,12,FALSE)</f>
        <v>6.34</v>
      </c>
    </row>
    <row r="136" spans="1:17" x14ac:dyDescent="0.3">
      <c r="A136" s="20" t="s">
        <v>221</v>
      </c>
      <c r="B136" s="20">
        <v>328228</v>
      </c>
      <c r="C136" s="21">
        <f>VLOOKUP(B136,'[2]ESGC PORTFOLIO'!B:M,$C$2,FALSE)</f>
        <v>59.249832026875701</v>
      </c>
      <c r="D136" s="21" t="str">
        <f t="shared" si="6"/>
        <v>B</v>
      </c>
      <c r="E136" s="21">
        <f>VLOOKUP(B136,ESG!A:M,$E$2,FALSE)</f>
        <v>59.249832026875701</v>
      </c>
      <c r="F136" s="11" t="b">
        <f t="shared" si="7"/>
        <v>1</v>
      </c>
      <c r="G136" s="23" t="str">
        <f t="shared" si="8"/>
        <v>B</v>
      </c>
      <c r="H136" s="11">
        <f>VLOOKUP(B136,NI!C:P,12,FALSE)</f>
        <v>369009</v>
      </c>
      <c r="I136" s="11">
        <f>VLOOKUP(B136,EBITDA!B:O,12,FALSE)</f>
        <v>686558</v>
      </c>
      <c r="J136" s="11">
        <f>VLOOKUP(B136,EQIT!B:O,12,FALSE)</f>
        <v>2044654</v>
      </c>
      <c r="K136" s="11">
        <f>VLOOKUP(B136,DEBT!B:O,12,FALSE)</f>
        <v>1826858</v>
      </c>
      <c r="L136" s="11">
        <f>VLOOKUP(B136,REV!B:O,12,FALSE)</f>
        <v>2147036</v>
      </c>
      <c r="M136" s="11">
        <f>VLOOKUP(B136,RoA!B:O,12,FALSE)</f>
        <v>9.25</v>
      </c>
      <c r="N136" s="11">
        <f>VLOOKUP(B136,RoE!B:O,12,FALSE)</f>
        <v>17.66</v>
      </c>
      <c r="O136" s="11">
        <f>VLOOKUP(B136,ASSET!B:P,12,FALSE)</f>
        <v>4780713</v>
      </c>
      <c r="P136" s="11">
        <f>VLOOKUP(B136,MCAP!B:P,12,FALSE)</f>
        <v>9404817</v>
      </c>
      <c r="Q136" s="11">
        <f>VLOOKUP(B136,MB!B:O,12,FALSE)</f>
        <v>4.2</v>
      </c>
    </row>
    <row r="137" spans="1:17" x14ac:dyDescent="0.3">
      <c r="A137" s="20" t="s">
        <v>224</v>
      </c>
      <c r="B137" s="20">
        <v>325475</v>
      </c>
      <c r="C137" s="21">
        <f>VLOOKUP(B137,'[2]ESGC PORTFOLIO'!B:M,$C$2,FALSE)</f>
        <v>62.099650349650297</v>
      </c>
      <c r="D137" s="21" t="str">
        <f t="shared" si="6"/>
        <v>B</v>
      </c>
      <c r="E137" s="21">
        <f>VLOOKUP(B137,ESG!A:M,$E$2,FALSE)</f>
        <v>62.099650349650297</v>
      </c>
      <c r="F137" s="11" t="b">
        <f t="shared" si="7"/>
        <v>1</v>
      </c>
      <c r="G137" s="23" t="str">
        <f t="shared" si="8"/>
        <v>B</v>
      </c>
      <c r="H137" s="11">
        <f>VLOOKUP(B137,NI!C:P,12,FALSE)</f>
        <v>615302</v>
      </c>
      <c r="I137" s="11">
        <f>VLOOKUP(B137,EBITDA!B:O,12,FALSE)</f>
        <v>1182594</v>
      </c>
      <c r="J137" s="11">
        <f>VLOOKUP(B137,EQIT!B:O,12,FALSE)</f>
        <v>4854173</v>
      </c>
      <c r="K137" s="11">
        <f>VLOOKUP(B137,DEBT!B:O,12,FALSE)</f>
        <v>3199931</v>
      </c>
      <c r="L137" s="11">
        <f>VLOOKUP(B137,REV!B:O,12,FALSE)</f>
        <v>8071563</v>
      </c>
      <c r="M137" s="11">
        <f>VLOOKUP(B137,RoA!B:O,12,FALSE)</f>
        <v>7.51</v>
      </c>
      <c r="N137" s="11">
        <f>VLOOKUP(B137,RoE!B:O,12,FALSE)</f>
        <v>13.27</v>
      </c>
      <c r="O137" s="11">
        <f>VLOOKUP(B137,ASSET!B:P,12,FALSE)</f>
        <v>9626996</v>
      </c>
      <c r="P137" s="11">
        <f>VLOOKUP(B137,MCAP!B:P,12,FALSE)</f>
        <v>14001413</v>
      </c>
      <c r="Q137" s="11">
        <f>VLOOKUP(B137,MB!B:O,12,FALSE)</f>
        <v>3.08</v>
      </c>
    </row>
    <row r="138" spans="1:17" x14ac:dyDescent="0.3">
      <c r="A138" s="20" t="s">
        <v>225</v>
      </c>
      <c r="B138" s="20">
        <v>905997</v>
      </c>
      <c r="C138" s="21">
        <f>VLOOKUP(B138,'[2]ESGC PORTFOLIO'!B:M,$C$2,FALSE)</f>
        <v>62.224975024975002</v>
      </c>
      <c r="D138" s="21" t="str">
        <f t="shared" si="6"/>
        <v>B</v>
      </c>
      <c r="E138" s="21">
        <f>VLOOKUP(B138,ESG!A:M,$E$2,FALSE)</f>
        <v>62.224975024975002</v>
      </c>
      <c r="F138" s="11" t="b">
        <f t="shared" si="7"/>
        <v>1</v>
      </c>
      <c r="G138" s="23" t="str">
        <f t="shared" si="8"/>
        <v>B</v>
      </c>
      <c r="H138" s="11">
        <f>VLOOKUP(B138,NI!C:P,12,FALSE)</f>
        <v>359500</v>
      </c>
      <c r="I138" s="11">
        <f>VLOOKUP(B138,EBITDA!B:O,12,FALSE)</f>
        <v>329100</v>
      </c>
      <c r="J138" s="11">
        <f>VLOOKUP(B138,EQIT!B:O,12,FALSE)</f>
        <v>7043000</v>
      </c>
      <c r="K138" s="11">
        <f>VLOOKUP(B138,DEBT!B:O,12,FALSE)</f>
        <v>2937400</v>
      </c>
      <c r="L138" s="11">
        <f>VLOOKUP(B138,REV!B:O,12,FALSE)</f>
        <v>3567500</v>
      </c>
      <c r="M138" s="11">
        <f>VLOOKUP(B138,RoA!B:O,12,FALSE)</f>
        <v>3.34</v>
      </c>
      <c r="N138" s="11">
        <f>VLOOKUP(B138,RoE!B:O,12,FALSE)</f>
        <v>4.82</v>
      </c>
      <c r="O138" s="11">
        <f>VLOOKUP(B138,ASSET!B:P,12,FALSE)</f>
        <v>12256100</v>
      </c>
      <c r="P138" s="11">
        <f>VLOOKUP(B138,MCAP!B:P,12,FALSE)</f>
        <v>17328240</v>
      </c>
      <c r="Q138" s="11">
        <f>VLOOKUP(B138,MB!B:O,12,FALSE)</f>
        <v>2.0099999999999998</v>
      </c>
    </row>
    <row r="139" spans="1:17" x14ac:dyDescent="0.3">
      <c r="A139" s="20" t="s">
        <v>227</v>
      </c>
      <c r="B139" s="20">
        <v>683118</v>
      </c>
      <c r="C139" s="21">
        <f>VLOOKUP(B139,'[2]ESGC PORTFOLIO'!B:M,$C$2,FALSE)</f>
        <v>63.015992340992298</v>
      </c>
      <c r="D139" s="21" t="str">
        <f t="shared" si="6"/>
        <v>B</v>
      </c>
      <c r="E139" s="21">
        <f>VLOOKUP(B139,ESG!A:M,$E$2,FALSE)</f>
        <v>63.015992340992298</v>
      </c>
      <c r="F139" s="11" t="b">
        <f t="shared" si="7"/>
        <v>1</v>
      </c>
      <c r="G139" s="23" t="str">
        <f t="shared" si="8"/>
        <v>B</v>
      </c>
      <c r="H139" s="11">
        <f>VLOOKUP(B139,NI!C:P,12,FALSE)</f>
        <v>941300</v>
      </c>
      <c r="I139" s="11">
        <f>VLOOKUP(B139,EBITDA!B:O,12,FALSE)</f>
        <v>1616700</v>
      </c>
      <c r="J139" s="11">
        <f>VLOOKUP(B139,EQIT!B:O,12,FALSE)</f>
        <v>-565000</v>
      </c>
      <c r="K139" s="11">
        <f>VLOOKUP(B139,DEBT!B:O,12,FALSE)</f>
        <v>3401000</v>
      </c>
      <c r="L139" s="11">
        <f>VLOOKUP(B139,REV!B:O,12,FALSE)</f>
        <v>3484500</v>
      </c>
      <c r="M139" s="11">
        <f>VLOOKUP(B139,RoA!B:O,12,FALSE)</f>
        <v>21.7</v>
      </c>
      <c r="N139" s="11" t="str">
        <f>VLOOKUP(B139,RoE!B:O,12,FALSE)</f>
        <v>NA</v>
      </c>
      <c r="O139" s="11">
        <f>VLOOKUP(B139,ASSET!B:P,12,FALSE)</f>
        <v>4985700</v>
      </c>
      <c r="P139" s="11">
        <f>VLOOKUP(B139,MCAP!B:P,12,FALSE)</f>
        <v>19674218</v>
      </c>
      <c r="Q139" s="11">
        <f>VLOOKUP(B139,MB!B:O,12,FALSE)</f>
        <v>-35.72</v>
      </c>
    </row>
    <row r="140" spans="1:17" x14ac:dyDescent="0.3">
      <c r="A140" s="20" t="s">
        <v>229</v>
      </c>
      <c r="B140" s="20">
        <v>771767</v>
      </c>
      <c r="C140" s="21">
        <f>VLOOKUP(B140,'[2]ESGC PORTFOLIO'!B:M,$C$2,FALSE)</f>
        <v>72.512126171700601</v>
      </c>
      <c r="D140" s="21" t="str">
        <f t="shared" si="6"/>
        <v>B</v>
      </c>
      <c r="E140" s="21">
        <f>VLOOKUP(B140,ESG!A:M,$E$2,FALSE)</f>
        <v>72.512126171700601</v>
      </c>
      <c r="F140" s="11" t="b">
        <f t="shared" si="7"/>
        <v>1</v>
      </c>
      <c r="G140" s="23" t="str">
        <f t="shared" si="8"/>
        <v>B</v>
      </c>
      <c r="H140" s="11">
        <f>VLOOKUP(B140,NI!C:P,12,FALSE)</f>
        <v>1000400</v>
      </c>
      <c r="I140" s="11">
        <f>VLOOKUP(B140,EBITDA!B:O,12,FALSE)</f>
        <v>1976700</v>
      </c>
      <c r="J140" s="11">
        <f>VLOOKUP(B140,EQIT!B:O,12,FALSE)</f>
        <v>9531800</v>
      </c>
      <c r="K140" s="11">
        <f>VLOOKUP(B140,DEBT!B:O,12,FALSE)</f>
        <v>3859600</v>
      </c>
      <c r="L140" s="11">
        <f>VLOOKUP(B140,REV!B:O,12,FALSE)</f>
        <v>8895300</v>
      </c>
      <c r="M140" s="11">
        <f>VLOOKUP(B140,RoA!B:O,12,FALSE)</f>
        <v>6.31</v>
      </c>
      <c r="N140" s="11">
        <f>VLOOKUP(B140,RoE!B:O,12,FALSE)</f>
        <v>9.89</v>
      </c>
      <c r="O140" s="11">
        <f>VLOOKUP(B140,ASSET!B:P,12,FALSE)</f>
        <v>16720500</v>
      </c>
      <c r="P140" s="11">
        <f>VLOOKUP(B140,MCAP!B:P,12,FALSE)</f>
        <v>9725896</v>
      </c>
      <c r="Q140" s="11">
        <f>VLOOKUP(B140,MB!B:O,12,FALSE)</f>
        <v>1.31</v>
      </c>
    </row>
    <row r="141" spans="1:17" x14ac:dyDescent="0.3">
      <c r="A141" s="20" t="s">
        <v>236</v>
      </c>
      <c r="B141" s="20">
        <v>905016</v>
      </c>
      <c r="C141" s="21">
        <f>VLOOKUP(B141,'[2]ESGC PORTFOLIO'!B:M,$C$2,FALSE)</f>
        <v>65.288437183383905</v>
      </c>
      <c r="D141" s="21" t="str">
        <f t="shared" si="6"/>
        <v>B</v>
      </c>
      <c r="E141" s="21">
        <f>VLOOKUP(B141,ESG!A:M,$E$2,FALSE)</f>
        <v>65.288437183383905</v>
      </c>
      <c r="F141" s="11" t="b">
        <f t="shared" si="7"/>
        <v>1</v>
      </c>
      <c r="G141" s="23" t="str">
        <f t="shared" si="8"/>
        <v>B</v>
      </c>
      <c r="H141" s="11">
        <f>VLOOKUP(B141,NI!C:P,12,FALSE)</f>
        <v>2752000</v>
      </c>
      <c r="I141" s="11">
        <f>VLOOKUP(B141,EBITDA!B:O,12,FALSE)</f>
        <v>8305000</v>
      </c>
      <c r="J141" s="11">
        <f>VLOOKUP(B141,EQIT!B:O,12,FALSE)</f>
        <v>22574000</v>
      </c>
      <c r="K141" s="11">
        <f>VLOOKUP(B141,DEBT!B:O,12,FALSE)</f>
        <v>29687000</v>
      </c>
      <c r="L141" s="11">
        <f>VLOOKUP(B141,REV!B:O,12,FALSE)</f>
        <v>16554000</v>
      </c>
      <c r="M141" s="11">
        <f>VLOOKUP(B141,RoA!B:O,12,FALSE)</f>
        <v>4.51</v>
      </c>
      <c r="N141" s="11">
        <f>VLOOKUP(B141,RoE!B:O,12,FALSE)</f>
        <v>12.95</v>
      </c>
      <c r="O141" s="11">
        <f>VLOOKUP(B141,ASSET!B:P,12,FALSE)</f>
        <v>82479000</v>
      </c>
      <c r="P141" s="11">
        <f>VLOOKUP(B141,MCAP!B:P,12,FALSE)</f>
        <v>47893290</v>
      </c>
      <c r="Q141" s="11">
        <f>VLOOKUP(B141,MB!B:O,12,FALSE)</f>
        <v>1.98</v>
      </c>
    </row>
    <row r="142" spans="1:17" x14ac:dyDescent="0.3">
      <c r="A142" s="20" t="s">
        <v>239</v>
      </c>
      <c r="B142" s="20">
        <v>906557</v>
      </c>
      <c r="C142" s="21">
        <f>VLOOKUP(B142,'[2]ESGC PORTFOLIO'!B:M,$C$2,FALSE)</f>
        <v>54.7064225012655</v>
      </c>
      <c r="D142" s="21" t="str">
        <f t="shared" si="6"/>
        <v>B</v>
      </c>
      <c r="E142" s="21">
        <f>VLOOKUP(B142,ESG!A:M,$E$2,FALSE)</f>
        <v>54.7064225012655</v>
      </c>
      <c r="F142" s="11" t="b">
        <f t="shared" si="7"/>
        <v>1</v>
      </c>
      <c r="G142" s="23" t="str">
        <f t="shared" si="8"/>
        <v>B</v>
      </c>
      <c r="H142" s="11">
        <f>VLOOKUP(B142,NI!C:P,12,FALSE)</f>
        <v>-2441000</v>
      </c>
      <c r="I142" s="11">
        <f>VLOOKUP(B142,EBITDA!B:O,12,FALSE)</f>
        <v>85000</v>
      </c>
      <c r="J142" s="11">
        <f>VLOOKUP(B142,EQIT!B:O,12,FALSE)</f>
        <v>10370000</v>
      </c>
      <c r="K142" s="11">
        <f>VLOOKUP(B142,DEBT!B:O,12,FALSE)</f>
        <v>8029000</v>
      </c>
      <c r="L142" s="11">
        <f>VLOOKUP(B142,REV!B:O,12,FALSE)</f>
        <v>3043000</v>
      </c>
      <c r="M142" s="11">
        <f>VLOOKUP(B142,RoA!B:O,12,FALSE)</f>
        <v>-9.7100000000000009</v>
      </c>
      <c r="N142" s="11">
        <f>VLOOKUP(B142,RoE!B:O,12,FALSE)</f>
        <v>-23.59</v>
      </c>
      <c r="O142" s="11">
        <f>VLOOKUP(B142,ASSET!B:P,12,FALSE)</f>
        <v>24196000</v>
      </c>
      <c r="P142" s="11">
        <f>VLOOKUP(B142,MCAP!B:P,12,FALSE)</f>
        <v>14225760</v>
      </c>
      <c r="Q142" s="11">
        <f>VLOOKUP(B142,MB!B:O,12,FALSE)</f>
        <v>1.34</v>
      </c>
    </row>
    <row r="143" spans="1:17" x14ac:dyDescent="0.3">
      <c r="A143" s="20" t="s">
        <v>246</v>
      </c>
      <c r="B143" s="20">
        <v>905102</v>
      </c>
      <c r="C143" s="21">
        <f>VLOOKUP(B143,'[2]ESGC PORTFOLIO'!B:M,$C$2,FALSE)</f>
        <v>73.200130586901807</v>
      </c>
      <c r="D143" s="21" t="str">
        <f t="shared" si="6"/>
        <v>B</v>
      </c>
      <c r="E143" s="21">
        <f>VLOOKUP(B143,ESG!A:M,$E$2,FALSE)</f>
        <v>73.200130586901807</v>
      </c>
      <c r="F143" s="11" t="b">
        <f t="shared" si="7"/>
        <v>1</v>
      </c>
      <c r="G143" s="23" t="str">
        <f t="shared" si="8"/>
        <v>B</v>
      </c>
      <c r="H143" s="11">
        <f>VLOOKUP(B143,NI!C:P,12,FALSE)</f>
        <v>-7829000</v>
      </c>
      <c r="I143" s="11">
        <f>VLOOKUP(B143,EBITDA!B:O,12,FALSE)</f>
        <v>-4993000</v>
      </c>
      <c r="J143" s="11">
        <f>VLOOKUP(B143,EQIT!B:O,12,FALSE)</f>
        <v>24350000</v>
      </c>
      <c r="K143" s="11">
        <f>VLOOKUP(B143,DEBT!B:O,12,FALSE)</f>
        <v>8333000</v>
      </c>
      <c r="L143" s="11">
        <f>VLOOKUP(B143,REV!B:O,12,FALSE)</f>
        <v>12598000</v>
      </c>
      <c r="M143" s="11">
        <f>VLOOKUP(B143,RoA!B:O,12,FALSE)</f>
        <v>-15.51</v>
      </c>
      <c r="N143" s="11">
        <f>VLOOKUP(B143,RoE!B:O,12,FALSE)</f>
        <v>-26.4</v>
      </c>
      <c r="O143" s="11">
        <f>VLOOKUP(B143,ASSET!B:P,12,FALSE)</f>
        <v>43437000</v>
      </c>
      <c r="P143" s="11">
        <f>VLOOKUP(B143,MCAP!B:P,12,FALSE)</f>
        <v>51632321</v>
      </c>
      <c r="Q143" s="11">
        <f>VLOOKUP(B143,MB!B:O,12,FALSE)</f>
        <v>2.1</v>
      </c>
    </row>
    <row r="144" spans="1:17" x14ac:dyDescent="0.3">
      <c r="A144" s="20" t="s">
        <v>255</v>
      </c>
      <c r="B144" s="20">
        <v>912157</v>
      </c>
      <c r="C144" s="21">
        <f>VLOOKUP(B144,'[2]ESGC PORTFOLIO'!B:M,$C$2,FALSE)</f>
        <v>55.910239760239698</v>
      </c>
      <c r="D144" s="21" t="str">
        <f t="shared" si="6"/>
        <v>B</v>
      </c>
      <c r="E144" s="21">
        <f>VLOOKUP(B144,ESG!A:M,$E$2,FALSE)</f>
        <v>55.910239760239698</v>
      </c>
      <c r="F144" s="11" t="b">
        <f t="shared" si="7"/>
        <v>1</v>
      </c>
      <c r="G144" s="23" t="str">
        <f t="shared" si="8"/>
        <v>B</v>
      </c>
      <c r="H144" s="11">
        <f>VLOOKUP(B144,NI!C:P,12,FALSE)</f>
        <v>212425</v>
      </c>
      <c r="I144" s="11">
        <f>VLOOKUP(B144,EBITDA!B:O,12,FALSE)</f>
        <v>394019</v>
      </c>
      <c r="J144" s="11">
        <f>VLOOKUP(B144,EQIT!B:O,12,FALSE)</f>
        <v>2110441</v>
      </c>
      <c r="K144" s="11">
        <f>VLOOKUP(B144,DEBT!B:O,12,FALSE)</f>
        <v>1012885</v>
      </c>
      <c r="L144" s="11">
        <f>VLOOKUP(B144,REV!B:O,12,FALSE)</f>
        <v>2262359</v>
      </c>
      <c r="M144" s="11">
        <f>VLOOKUP(B144,RoA!B:O,12,FALSE)</f>
        <v>5.72</v>
      </c>
      <c r="N144" s="11">
        <f>VLOOKUP(B144,RoE!B:O,12,FALSE)</f>
        <v>10.23</v>
      </c>
      <c r="O144" s="11">
        <f>VLOOKUP(B144,ASSET!B:P,12,FALSE)</f>
        <v>4166295</v>
      </c>
      <c r="P144" s="11">
        <f>VLOOKUP(B144,MCAP!B:P,12,FALSE)</f>
        <v>6001661</v>
      </c>
      <c r="Q144" s="11">
        <f>VLOOKUP(B144,MB!B:O,12,FALSE)</f>
        <v>2.54</v>
      </c>
    </row>
    <row r="145" spans="1:17" x14ac:dyDescent="0.3">
      <c r="A145" s="20" t="s">
        <v>257</v>
      </c>
      <c r="B145" s="20">
        <v>902607</v>
      </c>
      <c r="C145" s="21">
        <f>VLOOKUP(B145,'[2]ESGC PORTFOLIO'!B:M,$C$2,FALSE)</f>
        <v>59.949481074481099</v>
      </c>
      <c r="D145" s="21" t="str">
        <f t="shared" si="6"/>
        <v>B</v>
      </c>
      <c r="E145" s="21">
        <f>VLOOKUP(B145,ESG!A:M,$E$2,FALSE)</f>
        <v>59.949481074481099</v>
      </c>
      <c r="F145" s="11" t="b">
        <f t="shared" si="7"/>
        <v>1</v>
      </c>
      <c r="G145" s="23" t="str">
        <f t="shared" si="8"/>
        <v>B</v>
      </c>
      <c r="H145" s="11">
        <f>VLOOKUP(B145,NI!C:P,12,FALSE)</f>
        <v>437257</v>
      </c>
      <c r="I145" s="11">
        <f>VLOOKUP(B145,EBITDA!B:O,12,FALSE)</f>
        <v>1409064</v>
      </c>
      <c r="J145" s="11">
        <f>VLOOKUP(B145,EQIT!B:O,12,FALSE)</f>
        <v>4583917</v>
      </c>
      <c r="K145" s="11">
        <f>VLOOKUP(B145,DEBT!B:O,12,FALSE)</f>
        <v>3819971</v>
      </c>
      <c r="L145" s="11">
        <f>VLOOKUP(B145,REV!B:O,12,FALSE)</f>
        <v>3494869</v>
      </c>
      <c r="M145" s="11">
        <f>VLOOKUP(B145,RoA!B:O,12,FALSE)</f>
        <v>3.62</v>
      </c>
      <c r="N145" s="11">
        <f>VLOOKUP(B145,RoE!B:O,12,FALSE)</f>
        <v>9.77</v>
      </c>
      <c r="O145" s="11">
        <f>VLOOKUP(B145,ASSET!B:P,12,FALSE)</f>
        <v>15028258</v>
      </c>
      <c r="P145" s="11">
        <f>VLOOKUP(B145,MCAP!B:P,12,FALSE)</f>
        <v>7156014</v>
      </c>
      <c r="Q145" s="11">
        <f>VLOOKUP(B145,MB!B:O,12,FALSE)</f>
        <v>1.49</v>
      </c>
    </row>
    <row r="146" spans="1:17" x14ac:dyDescent="0.3">
      <c r="A146" s="20" t="s">
        <v>261</v>
      </c>
      <c r="B146" s="20">
        <v>902107</v>
      </c>
      <c r="C146" s="21">
        <f>VLOOKUP(B146,'[2]ESGC PORTFOLIO'!B:M,$C$2,FALSE)</f>
        <v>56.800407925407903</v>
      </c>
      <c r="D146" s="21" t="str">
        <f t="shared" si="6"/>
        <v>B</v>
      </c>
      <c r="E146" s="21">
        <f>VLOOKUP(B146,ESG!A:M,$E$2,FALSE)</f>
        <v>56.800407925407903</v>
      </c>
      <c r="F146" s="11" t="b">
        <f t="shared" si="7"/>
        <v>1</v>
      </c>
      <c r="G146" s="23" t="str">
        <f t="shared" si="8"/>
        <v>B</v>
      </c>
      <c r="H146" s="11">
        <f>VLOOKUP(B146,NI!C:P,12,FALSE)</f>
        <v>682000</v>
      </c>
      <c r="I146" s="11">
        <f>VLOOKUP(B146,EBITDA!B:O,12,FALSE)</f>
        <v>3881000</v>
      </c>
      <c r="J146" s="11">
        <f>VLOOKUP(B146,EQIT!B:O,12,FALSE)</f>
        <v>9919000</v>
      </c>
      <c r="K146" s="11">
        <f>VLOOKUP(B146,DEBT!B:O,12,FALSE)</f>
        <v>19964000</v>
      </c>
      <c r="L146" s="11">
        <f>VLOOKUP(B146,REV!B:O,12,FALSE)</f>
        <v>7669000</v>
      </c>
      <c r="M146" s="11">
        <f>VLOOKUP(B146,RoA!B:O,12,FALSE)</f>
        <v>2.84</v>
      </c>
      <c r="N146" s="11">
        <f>VLOOKUP(B146,RoE!B:O,12,FALSE)</f>
        <v>5.79</v>
      </c>
      <c r="O146" s="11">
        <f>VLOOKUP(B146,ASSET!B:P,12,FALSE)</f>
        <v>39301000</v>
      </c>
      <c r="P146" s="11">
        <f>VLOOKUP(B146,MCAP!B:P,12,FALSE)</f>
        <v>22998739</v>
      </c>
      <c r="Q146" s="11">
        <f>VLOOKUP(B146,MB!B:O,12,FALSE)</f>
        <v>2.09</v>
      </c>
    </row>
    <row r="147" spans="1:17" x14ac:dyDescent="0.3">
      <c r="A147" s="20" t="s">
        <v>262</v>
      </c>
      <c r="B147" s="20" t="s">
        <v>369</v>
      </c>
      <c r="C147" s="21">
        <f>VLOOKUP(B147,'[2]ESGC PORTFOLIO'!B:M,$C$2,FALSE)</f>
        <v>60.846696781479302</v>
      </c>
      <c r="D147" s="21" t="str">
        <f t="shared" si="6"/>
        <v>B</v>
      </c>
      <c r="E147" s="21">
        <f>VLOOKUP(B147,ESG!A:M,$E$2,FALSE)</f>
        <v>60.846696781479302</v>
      </c>
      <c r="F147" s="11" t="b">
        <f t="shared" si="7"/>
        <v>1</v>
      </c>
      <c r="G147" s="23" t="str">
        <f t="shared" si="8"/>
        <v>B</v>
      </c>
      <c r="H147" s="11">
        <f>VLOOKUP(B147,NI!C:P,12,FALSE)</f>
        <v>1209300</v>
      </c>
      <c r="I147" s="11">
        <f>VLOOKUP(B147,EBITDA!B:O,12,FALSE)</f>
        <v>1802300</v>
      </c>
      <c r="J147" s="11">
        <f>VLOOKUP(B147,EQIT!B:O,12,FALSE)</f>
        <v>9311600</v>
      </c>
      <c r="K147" s="11">
        <f>VLOOKUP(B147,DEBT!B:O,12,FALSE)</f>
        <v>3514700</v>
      </c>
      <c r="L147" s="11">
        <f>VLOOKUP(B147,REV!B:O,12,FALSE)</f>
        <v>11994600</v>
      </c>
      <c r="M147" s="11">
        <f>VLOOKUP(B147,RoA!B:O,12,FALSE)</f>
        <v>0.61</v>
      </c>
      <c r="N147" s="11">
        <f>VLOOKUP(B147,RoE!B:O,12,FALSE)</f>
        <v>12.41</v>
      </c>
      <c r="O147" s="11">
        <f>VLOOKUP(B147,ASSET!B:P,12,FALSE)</f>
        <v>218685900</v>
      </c>
      <c r="P147" s="11">
        <f>VLOOKUP(B147,MCAP!B:P,12,FALSE)</f>
        <v>13107172</v>
      </c>
      <c r="Q147" s="11">
        <f>VLOOKUP(B147,MB!B:O,12,FALSE)</f>
        <v>1.52</v>
      </c>
    </row>
    <row r="148" spans="1:17" x14ac:dyDescent="0.3">
      <c r="A148" s="20" t="s">
        <v>264</v>
      </c>
      <c r="B148" s="20">
        <v>936324</v>
      </c>
      <c r="C148" s="21">
        <f>VLOOKUP(B148,'[2]ESGC PORTFOLIO'!B:M,$C$2,FALSE)</f>
        <v>58.7219085262563</v>
      </c>
      <c r="D148" s="21" t="str">
        <f t="shared" si="6"/>
        <v>B</v>
      </c>
      <c r="E148" s="21">
        <f>VLOOKUP(B148,ESG!A:M,$E$2,FALSE)</f>
        <v>58.7219085262563</v>
      </c>
      <c r="F148" s="11" t="b">
        <f t="shared" si="7"/>
        <v>1</v>
      </c>
      <c r="G148" s="23" t="str">
        <f t="shared" si="8"/>
        <v>B</v>
      </c>
      <c r="H148" s="11">
        <f>VLOOKUP(B148,NI!C:P,12,FALSE)</f>
        <v>1267600</v>
      </c>
      <c r="I148" s="11">
        <f>VLOOKUP(B148,EBITDA!B:O,12,FALSE)</f>
        <v>2198100</v>
      </c>
      <c r="J148" s="11">
        <f>VLOOKUP(B148,EQIT!B:O,12,FALSE)</f>
        <v>6480400</v>
      </c>
      <c r="K148" s="11">
        <f>VLOOKUP(B148,DEBT!B:O,12,FALSE)</f>
        <v>2707900</v>
      </c>
      <c r="L148" s="11">
        <f>VLOOKUP(B148,REV!B:O,12,FALSE)</f>
        <v>20831900</v>
      </c>
      <c r="M148" s="11">
        <f>VLOOKUP(B148,RoA!B:O,12,FALSE)</f>
        <v>4.88</v>
      </c>
      <c r="N148" s="11">
        <f>VLOOKUP(B148,RoE!B:O,12,FALSE)</f>
        <v>20.47</v>
      </c>
      <c r="O148" s="11">
        <f>VLOOKUP(B148,ASSET!B:P,12,FALSE)</f>
        <v>29819300</v>
      </c>
      <c r="P148" s="11">
        <f>VLOOKUP(B148,MCAP!B:P,12,FALSE)</f>
        <v>18558480</v>
      </c>
      <c r="Q148" s="11">
        <f>VLOOKUP(B148,MB!B:O,12,FALSE)</f>
        <v>2.77</v>
      </c>
    </row>
    <row r="149" spans="1:17" x14ac:dyDescent="0.3">
      <c r="A149" s="20" t="s">
        <v>269</v>
      </c>
      <c r="B149" s="20">
        <v>912518</v>
      </c>
      <c r="C149" s="21">
        <f>VLOOKUP(B149,'[2]ESGC PORTFOLIO'!B:M,$C$2,FALSE)</f>
        <v>52.714910089910099</v>
      </c>
      <c r="D149" s="21" t="str">
        <f t="shared" si="6"/>
        <v>B</v>
      </c>
      <c r="E149" s="21">
        <f>VLOOKUP(B149,ESG!A:M,$E$2,FALSE)</f>
        <v>52.714910089910099</v>
      </c>
      <c r="F149" s="11" t="b">
        <f t="shared" si="7"/>
        <v>1</v>
      </c>
      <c r="G149" s="23" t="str">
        <f t="shared" si="8"/>
        <v>B</v>
      </c>
      <c r="H149" s="11">
        <f>VLOOKUP(B149,NI!C:P,12,FALSE)</f>
        <v>490887</v>
      </c>
      <c r="I149" s="11">
        <f>VLOOKUP(B149,EBITDA!B:O,12,FALSE)</f>
        <v>855678</v>
      </c>
      <c r="J149" s="11">
        <f>VLOOKUP(B149,EQIT!B:O,12,FALSE)</f>
        <v>4759325</v>
      </c>
      <c r="K149" s="11">
        <f>VLOOKUP(B149,DEBT!B:O,12,FALSE)</f>
        <v>2387982</v>
      </c>
      <c r="L149" s="11">
        <f>VLOOKUP(B149,REV!B:O,12,FALSE)</f>
        <v>5981964</v>
      </c>
      <c r="M149" s="11">
        <f>VLOOKUP(B149,RoA!B:O,12,FALSE)</f>
        <v>6.82</v>
      </c>
      <c r="N149" s="11">
        <f>VLOOKUP(B149,RoE!B:O,12,FALSE)</f>
        <v>10.27</v>
      </c>
      <c r="O149" s="11">
        <f>VLOOKUP(B149,ASSET!B:P,12,FALSE)</f>
        <v>7572281</v>
      </c>
      <c r="P149" s="11">
        <f>VLOOKUP(B149,MCAP!B:P,12,FALSE)</f>
        <v>6221824</v>
      </c>
      <c r="Q149" s="11">
        <f>VLOOKUP(B149,MB!B:O,12,FALSE)</f>
        <v>1.52</v>
      </c>
    </row>
    <row r="150" spans="1:17" x14ac:dyDescent="0.3">
      <c r="A150" s="20" t="s">
        <v>273</v>
      </c>
      <c r="B150" s="20">
        <v>912633</v>
      </c>
      <c r="C150" s="21">
        <f>VLOOKUP(B150,'[2]ESGC PORTFOLIO'!B:M,$C$2,FALSE)</f>
        <v>72.624916749916693</v>
      </c>
      <c r="D150" s="21" t="str">
        <f t="shared" si="6"/>
        <v>B</v>
      </c>
      <c r="E150" s="21">
        <f>VLOOKUP(B150,ESG!A:M,$E$2,FALSE)</f>
        <v>72.624916749916693</v>
      </c>
      <c r="F150" s="11" t="b">
        <f t="shared" si="7"/>
        <v>1</v>
      </c>
      <c r="G150" s="23" t="str">
        <f t="shared" si="8"/>
        <v>B</v>
      </c>
      <c r="H150" s="11">
        <f>VLOOKUP(B150,NI!C:P,12,FALSE)</f>
        <v>2074000</v>
      </c>
      <c r="I150" s="11">
        <f>VLOOKUP(B150,EBITDA!B:O,12,FALSE)</f>
        <v>3509000</v>
      </c>
      <c r="J150" s="11">
        <f>VLOOKUP(B150,EQIT!B:O,12,FALSE)</f>
        <v>10128000</v>
      </c>
      <c r="K150" s="11">
        <f>VLOOKUP(B150,DEBT!B:O,12,FALSE)</f>
        <v>5330000</v>
      </c>
      <c r="L150" s="11">
        <f>VLOOKUP(B150,REV!B:O,12,FALSE)</f>
        <v>23247000</v>
      </c>
      <c r="M150" s="11">
        <f>VLOOKUP(B150,RoA!B:O,12,FALSE)</f>
        <v>8.09</v>
      </c>
      <c r="N150" s="11">
        <f>VLOOKUP(B150,RoE!B:O,12,FALSE)</f>
        <v>21.11</v>
      </c>
      <c r="O150" s="11">
        <f>VLOOKUP(B150,ASSET!B:P,12,FALSE)</f>
        <v>28375000</v>
      </c>
      <c r="P150" s="11">
        <f>VLOOKUP(B150,MCAP!B:P,12,FALSE)</f>
        <v>37234470</v>
      </c>
      <c r="Q150" s="11">
        <f>VLOOKUP(B150,MB!B:O,12,FALSE)</f>
        <v>3.13</v>
      </c>
    </row>
    <row r="151" spans="1:17" x14ac:dyDescent="0.3">
      <c r="A151" s="20" t="s">
        <v>274</v>
      </c>
      <c r="B151" s="20">
        <v>312451</v>
      </c>
      <c r="C151" s="21">
        <f>VLOOKUP(B151,'[2]ESGC PORTFOLIO'!B:M,$C$2,FALSE)</f>
        <v>66.627196333078601</v>
      </c>
      <c r="D151" s="21" t="str">
        <f t="shared" si="6"/>
        <v>B</v>
      </c>
      <c r="E151" s="21">
        <f>VLOOKUP(B151,ESG!A:M,$E$2,FALSE)</f>
        <v>66.627196333078601</v>
      </c>
      <c r="F151" s="11" t="b">
        <f t="shared" si="7"/>
        <v>1</v>
      </c>
      <c r="G151" s="23" t="str">
        <f t="shared" si="8"/>
        <v>B</v>
      </c>
      <c r="H151" s="11">
        <f>VLOOKUP(B151,NI!C:P,12,FALSE)</f>
        <v>128994</v>
      </c>
      <c r="I151" s="11">
        <f>VLOOKUP(B151,EBITDA!B:O,12,FALSE)</f>
        <v>336570</v>
      </c>
      <c r="J151" s="11">
        <f>VLOOKUP(B151,EQIT!B:O,12,FALSE)</f>
        <v>1729109</v>
      </c>
      <c r="K151" s="11">
        <f>VLOOKUP(B151,DEBT!B:O,12,FALSE)</f>
        <v>1872478</v>
      </c>
      <c r="L151" s="11">
        <f>VLOOKUP(B151,REV!B:O,12,FALSE)</f>
        <v>569763</v>
      </c>
      <c r="M151" s="11">
        <f>VLOOKUP(B151,RoA!B:O,12,FALSE)</f>
        <v>5.05</v>
      </c>
      <c r="N151" s="11">
        <f>VLOOKUP(B151,RoE!B:O,12,FALSE)</f>
        <v>7.79</v>
      </c>
      <c r="O151" s="11">
        <f>VLOOKUP(B151,ASSET!B:P,12,FALSE)</f>
        <v>4191074</v>
      </c>
      <c r="P151" s="11">
        <f>VLOOKUP(B151,MCAP!B:P,12,FALSE)</f>
        <v>6593660</v>
      </c>
      <c r="Q151" s="11">
        <f>VLOOKUP(B151,MB!B:O,12,FALSE)</f>
        <v>3.37</v>
      </c>
    </row>
    <row r="152" spans="1:17" x14ac:dyDescent="0.3">
      <c r="A152" s="20" t="s">
        <v>276</v>
      </c>
      <c r="B152" s="20">
        <v>683432</v>
      </c>
      <c r="C152" s="21">
        <f>VLOOKUP(B152,'[2]ESGC PORTFOLIO'!B:M,$C$2,FALSE)</f>
        <v>59.353691308691303</v>
      </c>
      <c r="D152" s="21" t="str">
        <f t="shared" si="6"/>
        <v>B</v>
      </c>
      <c r="E152" s="21">
        <f>VLOOKUP(B152,ESG!A:M,$E$2,FALSE)</f>
        <v>59.353691308691303</v>
      </c>
      <c r="F152" s="11" t="b">
        <f t="shared" si="7"/>
        <v>1</v>
      </c>
      <c r="G152" s="23" t="str">
        <f t="shared" si="8"/>
        <v>B</v>
      </c>
      <c r="H152" s="11">
        <f>VLOOKUP(B152,NI!C:P,12,FALSE)</f>
        <v>749900</v>
      </c>
      <c r="I152" s="11">
        <f>VLOOKUP(B152,EBITDA!B:O,12,FALSE)</f>
        <v>2563700</v>
      </c>
      <c r="J152" s="11">
        <f>VLOOKUP(B152,EQIT!B:O,12,FALSE)</f>
        <v>7774100</v>
      </c>
      <c r="K152" s="11">
        <f>VLOOKUP(B152,DEBT!B:O,12,FALSE)</f>
        <v>7574200</v>
      </c>
      <c r="L152" s="11">
        <f>VLOOKUP(B152,REV!B:O,12,FALSE)</f>
        <v>9115000</v>
      </c>
      <c r="M152" s="11">
        <f>VLOOKUP(B152,RoA!B:O,12,FALSE)</f>
        <v>4.7</v>
      </c>
      <c r="N152" s="11">
        <f>VLOOKUP(B152,RoE!B:O,12,FALSE)</f>
        <v>9.66</v>
      </c>
      <c r="O152" s="11">
        <f>VLOOKUP(B152,ASSET!B:P,12,FALSE)</f>
        <v>20577200</v>
      </c>
      <c r="P152" s="11">
        <f>VLOOKUP(B152,MCAP!B:P,12,FALSE)</f>
        <v>15202944</v>
      </c>
      <c r="Q152" s="11">
        <f>VLOOKUP(B152,MB!B:O,12,FALSE)</f>
        <v>1.83</v>
      </c>
    </row>
    <row r="153" spans="1:17" x14ac:dyDescent="0.3">
      <c r="A153" s="20" t="s">
        <v>278</v>
      </c>
      <c r="B153" s="20">
        <v>902233</v>
      </c>
      <c r="C153" s="21">
        <f>VLOOKUP(B153,'[2]ESGC PORTFOLIO'!B:M,$C$2,FALSE)</f>
        <v>66.430472992354098</v>
      </c>
      <c r="D153" s="21" t="str">
        <f t="shared" si="6"/>
        <v>B</v>
      </c>
      <c r="E153" s="21">
        <f>VLOOKUP(B153,ESG!A:M,$E$2,FALSE)</f>
        <v>66.430472992354098</v>
      </c>
      <c r="F153" s="11" t="b">
        <f t="shared" si="7"/>
        <v>1</v>
      </c>
      <c r="G153" s="23" t="str">
        <f t="shared" si="8"/>
        <v>B</v>
      </c>
      <c r="H153" s="11">
        <f>VLOOKUP(B153,NI!C:P,12,FALSE)</f>
        <v>826900</v>
      </c>
      <c r="I153" s="11">
        <f>VLOOKUP(B153,EBITDA!B:O,12,FALSE)</f>
        <v>1359100</v>
      </c>
      <c r="J153" s="11">
        <f>VLOOKUP(B153,EQIT!B:O,12,FALSE)</f>
        <v>2256800</v>
      </c>
      <c r="K153" s="11">
        <f>VLOOKUP(B153,DEBT!B:O,12,FALSE)</f>
        <v>1572600</v>
      </c>
      <c r="L153" s="11">
        <f>VLOOKUP(B153,REV!B:O,12,FALSE)</f>
        <v>6307900</v>
      </c>
      <c r="M153" s="11">
        <f>VLOOKUP(B153,RoA!B:O,12,FALSE)</f>
        <v>14.43</v>
      </c>
      <c r="N153" s="11">
        <f>VLOOKUP(B153,RoE!B:O,12,FALSE)</f>
        <v>33.65</v>
      </c>
      <c r="O153" s="11">
        <f>VLOOKUP(B153,ASSET!B:P,12,FALSE)</f>
        <v>6061100</v>
      </c>
      <c r="P153" s="11">
        <f>VLOOKUP(B153,MCAP!B:P,12,FALSE)</f>
        <v>13585564</v>
      </c>
      <c r="Q153" s="11">
        <f>VLOOKUP(B153,MB!B:O,12,FALSE)</f>
        <v>6.17</v>
      </c>
    </row>
    <row r="154" spans="1:17" x14ac:dyDescent="0.3">
      <c r="A154" s="20" t="s">
        <v>283</v>
      </c>
      <c r="B154" s="20">
        <v>912090</v>
      </c>
      <c r="C154" s="21">
        <f>VLOOKUP(B154,'[2]ESGC PORTFOLIO'!B:M,$C$2,FALSE)</f>
        <v>73.263586956521706</v>
      </c>
      <c r="D154" s="21" t="str">
        <f t="shared" si="6"/>
        <v>B</v>
      </c>
      <c r="E154" s="21">
        <f>VLOOKUP(B154,ESG!A:M,$E$2,FALSE)</f>
        <v>73.263586956521706</v>
      </c>
      <c r="F154" s="11" t="b">
        <f t="shared" si="7"/>
        <v>1</v>
      </c>
      <c r="G154" s="23" t="str">
        <f t="shared" si="8"/>
        <v>B</v>
      </c>
      <c r="H154" s="11">
        <f>VLOOKUP(B154,NI!C:P,12,FALSE)</f>
        <v>2072000</v>
      </c>
      <c r="I154" s="11">
        <f>VLOOKUP(B154,EBITDA!B:O,12,FALSE)</f>
        <v>7057000</v>
      </c>
      <c r="J154" s="11">
        <f>VLOOKUP(B154,EQIT!B:O,12,FALSE)</f>
        <v>35633000</v>
      </c>
      <c r="K154" s="11">
        <f>VLOOKUP(B154,DEBT!B:O,12,FALSE)</f>
        <v>18999000</v>
      </c>
      <c r="L154" s="11">
        <f>VLOOKUP(B154,REV!B:O,12,FALSE)</f>
        <v>35475000</v>
      </c>
      <c r="M154" s="11">
        <f>VLOOKUP(B154,RoA!B:O,12,FALSE)</f>
        <v>3.34</v>
      </c>
      <c r="N154" s="11">
        <f>VLOOKUP(B154,RoE!B:O,12,FALSE)</f>
        <v>5.64</v>
      </c>
      <c r="O154" s="11">
        <f>VLOOKUP(B154,ASSET!B:P,12,FALSE)</f>
        <v>68005000</v>
      </c>
      <c r="P154" s="11">
        <f>VLOOKUP(B154,MCAP!B:P,12,FALSE)</f>
        <v>87606000</v>
      </c>
      <c r="Q154" s="11">
        <f>VLOOKUP(B154,MB!B:O,12,FALSE)</f>
        <v>2.58</v>
      </c>
    </row>
    <row r="155" spans="1:17" x14ac:dyDescent="0.3">
      <c r="A155" s="20" t="s">
        <v>284</v>
      </c>
      <c r="B155" s="20" t="s">
        <v>371</v>
      </c>
      <c r="C155" s="21">
        <f>VLOOKUP(B155,'[2]ESGC PORTFOLIO'!B:M,$C$2,FALSE)</f>
        <v>52.329009433962199</v>
      </c>
      <c r="D155" s="21" t="str">
        <f t="shared" si="6"/>
        <v>B</v>
      </c>
      <c r="E155" s="21">
        <f>VLOOKUP(B155,ESG!A:M,$E$2,FALSE)</f>
        <v>52.329009433962199</v>
      </c>
      <c r="F155" s="11" t="b">
        <f t="shared" si="7"/>
        <v>1</v>
      </c>
      <c r="G155" s="23" t="str">
        <f t="shared" si="8"/>
        <v>B</v>
      </c>
      <c r="H155" s="11">
        <f>VLOOKUP(B155,NI!C:P,12,FALSE)</f>
        <v>1742000</v>
      </c>
      <c r="I155" s="11">
        <f>VLOOKUP(B155,EBITDA!B:O,12,FALSE)</f>
        <v>3018000</v>
      </c>
      <c r="J155" s="11">
        <f>VLOOKUP(B155,EQIT!B:O,12,FALSE)</f>
        <v>3018000</v>
      </c>
      <c r="K155" s="11">
        <f>VLOOKUP(B155,DEBT!B:O,12,FALSE)</f>
        <v>4155000</v>
      </c>
      <c r="L155" s="11">
        <f>VLOOKUP(B155,REV!B:O,12,FALSE)</f>
        <v>13739000</v>
      </c>
      <c r="M155" s="11">
        <f>VLOOKUP(B155,RoA!B:O,12,FALSE)</f>
        <v>20.46</v>
      </c>
      <c r="N155" s="11">
        <f>VLOOKUP(B155,RoE!B:O,12,FALSE)</f>
        <v>59.56</v>
      </c>
      <c r="O155" s="11">
        <f>VLOOKUP(B155,ASSET!B:P,12,FALSE)</f>
        <v>9349000</v>
      </c>
      <c r="P155" s="11">
        <f>VLOOKUP(B155,MCAP!B:P,12,FALSE)</f>
        <v>11564233</v>
      </c>
      <c r="Q155" s="11">
        <f>VLOOKUP(B155,MB!B:O,12,FALSE)</f>
        <v>8.51</v>
      </c>
    </row>
    <row r="156" spans="1:17" x14ac:dyDescent="0.3">
      <c r="A156" s="20" t="s">
        <v>286</v>
      </c>
      <c r="B156" s="20">
        <v>902103</v>
      </c>
      <c r="C156" s="21">
        <f>VLOOKUP(B156,'[2]ESGC PORTFOLIO'!B:M,$C$2,FALSE)</f>
        <v>68.274840163504805</v>
      </c>
      <c r="D156" s="21" t="str">
        <f t="shared" si="6"/>
        <v>B</v>
      </c>
      <c r="E156" s="21">
        <f>VLOOKUP(B156,ESG!A:M,$E$2,FALSE)</f>
        <v>68.274840163504805</v>
      </c>
      <c r="F156" s="11" t="b">
        <f t="shared" si="7"/>
        <v>1</v>
      </c>
      <c r="G156" s="23" t="str">
        <f t="shared" si="8"/>
        <v>B</v>
      </c>
      <c r="H156" s="11">
        <f>VLOOKUP(B156,NI!C:P,12,FALSE)</f>
        <v>1349000</v>
      </c>
      <c r="I156" s="11">
        <f>VLOOKUP(B156,EBITDA!B:O,12,FALSE)</f>
        <v>3421000</v>
      </c>
      <c r="J156" s="11">
        <f>VLOOKUP(B156,EQIT!B:O,12,FALSE)</f>
        <v>11803000</v>
      </c>
      <c r="K156" s="11">
        <f>VLOOKUP(B156,DEBT!B:O,12,FALSE)</f>
        <v>14663000</v>
      </c>
      <c r="L156" s="11">
        <f>VLOOKUP(B156,REV!B:O,12,FALSE)</f>
        <v>10189000</v>
      </c>
      <c r="M156" s="11">
        <f>VLOOKUP(B156,RoA!B:O,12,FALSE)</f>
        <v>4.26</v>
      </c>
      <c r="N156" s="11">
        <f>VLOOKUP(B156,RoE!B:O,12,FALSE)</f>
        <v>11.68</v>
      </c>
      <c r="O156" s="11">
        <f>VLOOKUP(B156,ASSET!B:P,12,FALSE)</f>
        <v>41144000</v>
      </c>
      <c r="P156" s="11">
        <f>VLOOKUP(B156,MCAP!B:P,12,FALSE)</f>
        <v>23314480</v>
      </c>
      <c r="Q156" s="11">
        <f>VLOOKUP(B156,MB!B:O,12,FALSE)</f>
        <v>1.94</v>
      </c>
    </row>
    <row r="157" spans="1:17" x14ac:dyDescent="0.3">
      <c r="A157" s="20" t="s">
        <v>289</v>
      </c>
      <c r="B157" s="20">
        <v>895784</v>
      </c>
      <c r="C157" s="21">
        <f>VLOOKUP(B157,'[2]ESGC PORTFOLIO'!B:M,$C$2,FALSE)</f>
        <v>56.8467855673738</v>
      </c>
      <c r="D157" s="21" t="str">
        <f t="shared" si="6"/>
        <v>B</v>
      </c>
      <c r="E157" s="21">
        <f>VLOOKUP(B157,ESG!A:M,$E$2,FALSE)</f>
        <v>56.8467855673738</v>
      </c>
      <c r="F157" s="11" t="b">
        <f t="shared" si="7"/>
        <v>1</v>
      </c>
      <c r="G157" s="23" t="str">
        <f t="shared" si="8"/>
        <v>B</v>
      </c>
      <c r="H157" s="11">
        <f>VLOOKUP(B157,NI!C:P,12,FALSE)</f>
        <v>255010</v>
      </c>
      <c r="I157" s="11">
        <f>VLOOKUP(B157,EBITDA!B:O,12,FALSE)</f>
        <v>1216001</v>
      </c>
      <c r="J157" s="11">
        <f>VLOOKUP(B157,EQIT!B:O,12,FALSE)</f>
        <v>7057465</v>
      </c>
      <c r="K157" s="11">
        <f>VLOOKUP(B157,DEBT!B:O,12,FALSE)</f>
        <v>10447108</v>
      </c>
      <c r="L157" s="11">
        <f>VLOOKUP(B157,REV!B:O,12,FALSE)</f>
        <v>1838803</v>
      </c>
      <c r="M157" s="11">
        <f>VLOOKUP(B157,RoA!B:O,12,FALSE)</f>
        <v>2.82</v>
      </c>
      <c r="N157" s="11">
        <f>VLOOKUP(B157,RoE!B:O,12,FALSE)</f>
        <v>3.91</v>
      </c>
      <c r="O157" s="11">
        <f>VLOOKUP(B157,ASSET!B:P,12,FALSE)</f>
        <v>19857941</v>
      </c>
      <c r="P157" s="11">
        <f>VLOOKUP(B157,MCAP!B:P,12,FALSE)</f>
        <v>11295288</v>
      </c>
      <c r="Q157" s="11">
        <f>VLOOKUP(B157,MB!B:O,12,FALSE)</f>
        <v>1.56</v>
      </c>
    </row>
    <row r="158" spans="1:17" x14ac:dyDescent="0.3">
      <c r="A158" s="20" t="s">
        <v>290</v>
      </c>
      <c r="B158" s="20">
        <v>906400</v>
      </c>
      <c r="C158" s="21">
        <f>VLOOKUP(B158,'[2]ESGC PORTFOLIO'!B:M,$C$2,FALSE)</f>
        <v>54.259478751406398</v>
      </c>
      <c r="D158" s="21" t="str">
        <f t="shared" si="6"/>
        <v>B</v>
      </c>
      <c r="E158" s="21">
        <f>VLOOKUP(B158,ESG!A:M,$E$2,FALSE)</f>
        <v>54.259478751406398</v>
      </c>
      <c r="F158" s="11" t="b">
        <f t="shared" si="7"/>
        <v>1</v>
      </c>
      <c r="G158" s="23" t="str">
        <f t="shared" si="8"/>
        <v>B</v>
      </c>
      <c r="H158" s="11">
        <f>VLOOKUP(B158,NI!C:P,12,FALSE)</f>
        <v>478700</v>
      </c>
      <c r="I158" s="11">
        <f>VLOOKUP(B158,EBITDA!B:O,12,FALSE)</f>
        <v>844900</v>
      </c>
      <c r="J158" s="11">
        <f>VLOOKUP(B158,EQIT!B:O,12,FALSE)</f>
        <v>2412700</v>
      </c>
      <c r="K158" s="11">
        <f>VLOOKUP(B158,DEBT!B:O,12,FALSE)</f>
        <v>880100</v>
      </c>
      <c r="L158" s="11">
        <f>VLOOKUP(B158,REV!B:O,12,FALSE)</f>
        <v>3593100</v>
      </c>
      <c r="M158" s="11">
        <f>VLOOKUP(B158,RoA!B:O,12,FALSE)</f>
        <v>11.92</v>
      </c>
      <c r="N158" s="11">
        <f>VLOOKUP(B158,RoE!B:O,12,FALSE)</f>
        <v>20.72</v>
      </c>
      <c r="O158" s="11">
        <f>VLOOKUP(B158,ASSET!B:P,12,FALSE)</f>
        <v>4380600</v>
      </c>
      <c r="P158" s="11">
        <f>VLOOKUP(B158,MCAP!B:P,12,FALSE)</f>
        <v>9957691</v>
      </c>
      <c r="Q158" s="11">
        <f>VLOOKUP(B158,MB!B:O,12,FALSE)</f>
        <v>3.75</v>
      </c>
    </row>
    <row r="159" spans="1:17" x14ac:dyDescent="0.3">
      <c r="A159" s="20" t="s">
        <v>291</v>
      </c>
      <c r="B159" s="20">
        <v>902325</v>
      </c>
      <c r="C159" s="21">
        <f>VLOOKUP(B159,'[2]ESGC PORTFOLIO'!B:M,$C$2,FALSE)</f>
        <v>57.977286602286597</v>
      </c>
      <c r="D159" s="21" t="str">
        <f t="shared" si="6"/>
        <v>B</v>
      </c>
      <c r="E159" s="21">
        <f>VLOOKUP(B159,ESG!A:M,$E$2,FALSE)</f>
        <v>57.977286602286597</v>
      </c>
      <c r="F159" s="11" t="b">
        <f t="shared" si="7"/>
        <v>1</v>
      </c>
      <c r="G159" s="23" t="str">
        <f t="shared" si="8"/>
        <v>B</v>
      </c>
      <c r="H159" s="11">
        <f>VLOOKUP(B159,NI!C:P,12,FALSE)</f>
        <v>2367000</v>
      </c>
      <c r="I159" s="11">
        <f>VLOOKUP(B159,EBITDA!B:O,12,FALSE)</f>
        <v>6864000</v>
      </c>
      <c r="J159" s="11">
        <f>VLOOKUP(B159,EQIT!B:O,12,FALSE)</f>
        <v>20592000</v>
      </c>
      <c r="K159" s="11">
        <f>VLOOKUP(B159,DEBT!B:O,12,FALSE)</f>
        <v>28738000</v>
      </c>
      <c r="L159" s="11">
        <f>VLOOKUP(B159,REV!B:O,12,FALSE)</f>
        <v>17489000</v>
      </c>
      <c r="M159" s="11">
        <f>VLOOKUP(B159,RoA!B:O,12,FALSE)</f>
        <v>3.98</v>
      </c>
      <c r="N159" s="11">
        <f>VLOOKUP(B159,RoE!B:O,12,FALSE)</f>
        <v>11.68</v>
      </c>
      <c r="O159" s="11">
        <f>VLOOKUP(B159,ASSET!B:P,12,FALSE)</f>
        <v>78318000</v>
      </c>
      <c r="P159" s="11">
        <f>VLOOKUP(B159,MCAP!B:P,12,FALSE)</f>
        <v>42373024</v>
      </c>
      <c r="Q159" s="11">
        <f>VLOOKUP(B159,MB!B:O,12,FALSE)</f>
        <v>1.92</v>
      </c>
    </row>
    <row r="160" spans="1:17" x14ac:dyDescent="0.3">
      <c r="A160" s="20" t="s">
        <v>300</v>
      </c>
      <c r="B160" s="20">
        <v>916079</v>
      </c>
      <c r="C160" s="21">
        <f>VLOOKUP(B160,'[2]ESGC PORTFOLIO'!B:M,$C$2,FALSE)</f>
        <v>64.579463701765803</v>
      </c>
      <c r="D160" s="21" t="str">
        <f t="shared" si="6"/>
        <v>B</v>
      </c>
      <c r="E160" s="21">
        <f>VLOOKUP(B160,ESG!A:M,$E$2,FALSE)</f>
        <v>64.579463701765803</v>
      </c>
      <c r="F160" s="11" t="b">
        <f t="shared" si="7"/>
        <v>1</v>
      </c>
      <c r="G160" s="23" t="str">
        <f t="shared" si="8"/>
        <v>B</v>
      </c>
      <c r="H160" s="11">
        <f>VLOOKUP(B160,NI!C:P,12,FALSE)</f>
        <v>686773</v>
      </c>
      <c r="I160" s="11">
        <f>VLOOKUP(B160,EBITDA!B:O,12,FALSE)</f>
        <v>1815975</v>
      </c>
      <c r="J160" s="11">
        <f>VLOOKUP(B160,EQIT!B:O,12,FALSE)</f>
        <v>5260224</v>
      </c>
      <c r="K160" s="11">
        <f>VLOOKUP(B160,DEBT!B:O,12,FALSE)</f>
        <v>7321877</v>
      </c>
      <c r="L160" s="11">
        <f>VLOOKUP(B160,REV!B:O,12,FALSE)</f>
        <v>48680752</v>
      </c>
      <c r="M160" s="11">
        <f>VLOOKUP(B160,RoA!B:O,12,FALSE)</f>
        <v>5.48</v>
      </c>
      <c r="N160" s="11">
        <f>VLOOKUP(B160,RoE!B:O,12,FALSE)</f>
        <v>13.05</v>
      </c>
      <c r="O160" s="11">
        <f>VLOOKUP(B160,ASSET!B:P,12,FALSE)</f>
        <v>17989281</v>
      </c>
      <c r="P160" s="11">
        <f>VLOOKUP(B160,MCAP!B:P,12,FALSE)</f>
        <v>24367024</v>
      </c>
      <c r="Q160" s="11">
        <f>VLOOKUP(B160,MB!B:O,12,FALSE)</f>
        <v>6.75</v>
      </c>
    </row>
    <row r="161" spans="1:17" x14ac:dyDescent="0.3">
      <c r="A161" s="20" t="s">
        <v>301</v>
      </c>
      <c r="B161" s="20">
        <v>729104</v>
      </c>
      <c r="C161" s="21">
        <f>VLOOKUP(B161,'[2]ESGC PORTFOLIO'!B:M,$C$2,FALSE)</f>
        <v>63.110209361037697</v>
      </c>
      <c r="D161" s="21" t="str">
        <f t="shared" si="6"/>
        <v>B</v>
      </c>
      <c r="E161" s="21">
        <f>VLOOKUP(B161,ESG!A:M,$E$2,FALSE)</f>
        <v>63.110209361037697</v>
      </c>
      <c r="F161" s="11" t="b">
        <f t="shared" si="7"/>
        <v>1</v>
      </c>
      <c r="G161" s="23" t="str">
        <f t="shared" si="8"/>
        <v>B</v>
      </c>
      <c r="H161" s="11">
        <f>VLOOKUP(B161,NI!C:P,12,FALSE)</f>
        <v>1206900</v>
      </c>
      <c r="I161" s="11" t="str">
        <f>VLOOKUP(B161,EBITDA!B:O,12,FALSE)</f>
        <v>NA</v>
      </c>
      <c r="J161" s="11">
        <f>VLOOKUP(B161,EQIT!B:O,12,FALSE)</f>
        <v>4762000</v>
      </c>
      <c r="K161" s="11">
        <f>VLOOKUP(B161,DEBT!B:O,12,FALSE)</f>
        <v>0</v>
      </c>
      <c r="L161" s="11">
        <f>VLOOKUP(B161,REV!B:O,12,FALSE)</f>
        <v>4200600</v>
      </c>
      <c r="M161" s="11">
        <f>VLOOKUP(B161,RoA!B:O,12,FALSE)</f>
        <v>22.77</v>
      </c>
      <c r="N161" s="11">
        <f>VLOOKUP(B161,RoE!B:O,12,FALSE)</f>
        <v>23.76</v>
      </c>
      <c r="O161" s="11">
        <f>VLOOKUP(B161,ASSET!B:P,12,FALSE)</f>
        <v>4993100</v>
      </c>
      <c r="P161" s="11">
        <f>VLOOKUP(B161,MCAP!B:P,12,FALSE)</f>
        <v>17906029</v>
      </c>
      <c r="Q161" s="11">
        <f>VLOOKUP(B161,MB!B:O,12,FALSE)</f>
        <v>3.74</v>
      </c>
    </row>
    <row r="162" spans="1:17" x14ac:dyDescent="0.3">
      <c r="A162" s="20" t="s">
        <v>302</v>
      </c>
      <c r="B162" s="20">
        <v>266220</v>
      </c>
      <c r="C162" s="21">
        <f>VLOOKUP(B162,'[2]ESGC PORTFOLIO'!B:M,$C$2,FALSE)</f>
        <v>53.537988067194803</v>
      </c>
      <c r="D162" s="21" t="str">
        <f t="shared" si="6"/>
        <v>B</v>
      </c>
      <c r="E162" s="21">
        <f>VLOOKUP(B162,ESG!A:M,$E$2,FALSE)</f>
        <v>53.537988067194803</v>
      </c>
      <c r="F162" s="11" t="b">
        <f t="shared" si="7"/>
        <v>1</v>
      </c>
      <c r="G162" s="23" t="str">
        <f t="shared" si="8"/>
        <v>B</v>
      </c>
      <c r="H162" s="11">
        <f>VLOOKUP(B162,NI!C:P,12,FALSE)</f>
        <v>402400</v>
      </c>
      <c r="I162" s="11">
        <f>VLOOKUP(B162,EBITDA!B:O,12,FALSE)</f>
        <v>809800</v>
      </c>
      <c r="J162" s="11">
        <f>VLOOKUP(B162,EQIT!B:O,12,FALSE)</f>
        <v>2489900</v>
      </c>
      <c r="K162" s="11">
        <f>VLOOKUP(B162,DEBT!B:O,12,FALSE)</f>
        <v>890400</v>
      </c>
      <c r="L162" s="11">
        <f>VLOOKUP(B162,REV!B:O,12,FALSE)</f>
        <v>4191600</v>
      </c>
      <c r="M162" s="11">
        <f>VLOOKUP(B162,RoA!B:O,12,FALSE)</f>
        <v>10.039999999999999</v>
      </c>
      <c r="N162" s="11">
        <f>VLOOKUP(B162,RoE!B:O,12,FALSE)</f>
        <v>16.39</v>
      </c>
      <c r="O162" s="11">
        <f>VLOOKUP(B162,ASSET!B:P,12,FALSE)</f>
        <v>4551100</v>
      </c>
      <c r="P162" s="11">
        <f>VLOOKUP(B162,MCAP!B:P,12,FALSE)</f>
        <v>9053118</v>
      </c>
      <c r="Q162" s="11">
        <f>VLOOKUP(B162,MB!B:O,12,FALSE)</f>
        <v>3.01</v>
      </c>
    </row>
    <row r="163" spans="1:17" x14ac:dyDescent="0.3">
      <c r="A163" s="20" t="s">
        <v>306</v>
      </c>
      <c r="B163" s="20">
        <v>745110</v>
      </c>
      <c r="C163" s="21">
        <f>VLOOKUP(B163,'[2]ESGC PORTFOLIO'!B:M,$C$2,FALSE)</f>
        <v>72.276093452166194</v>
      </c>
      <c r="D163" s="21" t="str">
        <f t="shared" si="6"/>
        <v>B</v>
      </c>
      <c r="E163" s="21">
        <f>VLOOKUP(B163,ESG!A:M,$E$2,FALSE)</f>
        <v>72.276093452166194</v>
      </c>
      <c r="F163" s="11" t="b">
        <f t="shared" si="7"/>
        <v>1</v>
      </c>
      <c r="G163" s="23" t="str">
        <f t="shared" si="8"/>
        <v>B</v>
      </c>
      <c r="H163" s="11">
        <f>VLOOKUP(B163,NI!C:P,12,FALSE)</f>
        <v>463900</v>
      </c>
      <c r="I163" s="11">
        <f>VLOOKUP(B163,EBITDA!B:O,12,FALSE)</f>
        <v>961400</v>
      </c>
      <c r="J163" s="11">
        <f>VLOOKUP(B163,EQIT!B:O,12,FALSE)</f>
        <v>2911400</v>
      </c>
      <c r="K163" s="11">
        <f>VLOOKUP(B163,DEBT!B:O,12,FALSE)</f>
        <v>1103900</v>
      </c>
      <c r="L163" s="11">
        <f>VLOOKUP(B163,REV!B:O,12,FALSE)</f>
        <v>4104900</v>
      </c>
      <c r="M163" s="11">
        <f>VLOOKUP(B163,RoA!B:O,12,FALSE)</f>
        <v>10.44</v>
      </c>
      <c r="N163" s="11">
        <f>VLOOKUP(B163,RoE!B:O,12,FALSE)</f>
        <v>16.149999999999999</v>
      </c>
      <c r="O163" s="11">
        <f>VLOOKUP(B163,ASSET!B:P,12,FALSE)</f>
        <v>4746900</v>
      </c>
      <c r="P163" s="11">
        <f>VLOOKUP(B163,MCAP!B:P,12,FALSE)</f>
        <v>9673572</v>
      </c>
      <c r="Q163" s="11">
        <f>VLOOKUP(B163,MB!B:O,12,FALSE)</f>
        <v>3.51</v>
      </c>
    </row>
    <row r="164" spans="1:17" x14ac:dyDescent="0.3">
      <c r="A164" s="20" t="s">
        <v>308</v>
      </c>
      <c r="B164" s="20">
        <v>944738</v>
      </c>
      <c r="C164" s="21">
        <f>VLOOKUP(B164,'[2]ESGC PORTFOLIO'!B:M,$C$2,FALSE)</f>
        <v>53.837107719866303</v>
      </c>
      <c r="D164" s="21" t="str">
        <f t="shared" si="6"/>
        <v>B</v>
      </c>
      <c r="E164" s="21">
        <f>VLOOKUP(B164,ESG!A:M,$E$2,FALSE)</f>
        <v>53.837107719866303</v>
      </c>
      <c r="F164" s="11" t="b">
        <f t="shared" si="7"/>
        <v>1</v>
      </c>
      <c r="G164" s="23" t="str">
        <f t="shared" si="8"/>
        <v>B</v>
      </c>
      <c r="H164" s="11">
        <f>VLOOKUP(B164,NI!C:P,12,FALSE)</f>
        <v>360880</v>
      </c>
      <c r="I164" s="11">
        <f>VLOOKUP(B164,EBITDA!B:O,12,FALSE)</f>
        <v>795853</v>
      </c>
      <c r="J164" s="11">
        <f>VLOOKUP(B164,EQIT!B:O,12,FALSE)</f>
        <v>1843018</v>
      </c>
      <c r="K164" s="11">
        <f>VLOOKUP(B164,DEBT!B:O,12,FALSE)</f>
        <v>1437466</v>
      </c>
      <c r="L164" s="11">
        <f>VLOOKUP(B164,REV!B:O,12,FALSE)</f>
        <v>2779541</v>
      </c>
      <c r="M164" s="11">
        <f>VLOOKUP(B164,RoA!B:O,12,FALSE)</f>
        <v>10.15</v>
      </c>
      <c r="N164" s="11">
        <f>VLOOKUP(B164,RoE!B:O,12,FALSE)</f>
        <v>20.41</v>
      </c>
      <c r="O164" s="11">
        <f>VLOOKUP(B164,ASSET!B:P,12,FALSE)</f>
        <v>3902702</v>
      </c>
      <c r="P164" s="11">
        <f>VLOOKUP(B164,MCAP!B:P,12,FALSE)</f>
        <v>9102494</v>
      </c>
      <c r="Q164" s="11">
        <f>VLOOKUP(B164,MB!B:O,12,FALSE)</f>
        <v>4.62</v>
      </c>
    </row>
    <row r="165" spans="1:17" x14ac:dyDescent="0.3">
      <c r="A165" s="20" t="s">
        <v>319</v>
      </c>
      <c r="B165" s="20">
        <v>906220</v>
      </c>
      <c r="C165" s="21">
        <f>VLOOKUP(B165,'[2]ESGC PORTFOLIO'!B:M,$C$2,FALSE)</f>
        <v>53.917595406957098</v>
      </c>
      <c r="D165" s="21" t="str">
        <f t="shared" si="6"/>
        <v>B</v>
      </c>
      <c r="E165" s="21">
        <f>VLOOKUP(B165,ESG!A:M,$E$2,FALSE)</f>
        <v>53.917595406957098</v>
      </c>
      <c r="F165" s="11" t="b">
        <f t="shared" si="7"/>
        <v>1</v>
      </c>
      <c r="G165" s="23" t="str">
        <f t="shared" si="8"/>
        <v>B</v>
      </c>
      <c r="H165" s="11">
        <f>VLOOKUP(B165,NI!C:P,12,FALSE)</f>
        <v>411485</v>
      </c>
      <c r="I165" s="11">
        <f>VLOOKUP(B165,EBITDA!B:O,12,FALSE)</f>
        <v>631117</v>
      </c>
      <c r="J165" s="11">
        <f>VLOOKUP(B165,EQIT!B:O,12,FALSE)</f>
        <v>1711600</v>
      </c>
      <c r="K165" s="11">
        <f>VLOOKUP(B165,DEBT!B:O,12,FALSE)</f>
        <v>495946</v>
      </c>
      <c r="L165" s="11">
        <f>VLOOKUP(B165,REV!B:O,12,FALSE)</f>
        <v>3099111</v>
      </c>
      <c r="M165" s="11">
        <f>VLOOKUP(B165,RoA!B:O,12,FALSE)</f>
        <v>12.01</v>
      </c>
      <c r="N165" s="11">
        <f>VLOOKUP(B165,RoE!B:O,12,FALSE)</f>
        <v>24.73</v>
      </c>
      <c r="O165" s="11">
        <f>VLOOKUP(B165,ASSET!B:P,12,FALSE)</f>
        <v>3591348</v>
      </c>
      <c r="P165" s="11">
        <f>VLOOKUP(B165,MCAP!B:P,12,FALSE)</f>
        <v>7924056</v>
      </c>
      <c r="Q165" s="11">
        <f>VLOOKUP(B165,MB!B:O,12,FALSE)</f>
        <v>4.4800000000000004</v>
      </c>
    </row>
    <row r="166" spans="1:17" x14ac:dyDescent="0.3">
      <c r="A166" s="20" t="s">
        <v>320</v>
      </c>
      <c r="B166" s="20">
        <v>674693</v>
      </c>
      <c r="C166" s="21">
        <f>VLOOKUP(B166,'[2]ESGC PORTFOLIO'!B:M,$C$2,FALSE)</f>
        <v>54.832290123669402</v>
      </c>
      <c r="D166" s="21" t="str">
        <f t="shared" si="6"/>
        <v>B</v>
      </c>
      <c r="E166" s="21">
        <f>VLOOKUP(B166,ESG!A:M,$E$2,FALSE)</f>
        <v>54.832290123669402</v>
      </c>
      <c r="F166" s="11" t="b">
        <f t="shared" si="7"/>
        <v>1</v>
      </c>
      <c r="G166" s="23" t="str">
        <f t="shared" si="8"/>
        <v>B</v>
      </c>
      <c r="H166" s="11">
        <f>VLOOKUP(B166,NI!C:P,12,FALSE)</f>
        <v>375236</v>
      </c>
      <c r="I166" s="11">
        <f>VLOOKUP(B166,EBITDA!B:O,12,FALSE)</f>
        <v>670902</v>
      </c>
      <c r="J166" s="11">
        <f>VLOOKUP(B166,EQIT!B:O,12,FALSE)</f>
        <v>-1070447</v>
      </c>
      <c r="K166" s="11">
        <f>VLOOKUP(B166,DEBT!B:O,12,FALSE)</f>
        <v>1869680</v>
      </c>
      <c r="L166" s="11">
        <f>VLOOKUP(B166,REV!B:O,12,FALSE)</f>
        <v>1059366</v>
      </c>
      <c r="M166" s="11">
        <f>VLOOKUP(B166,RoA!B:O,12,FALSE)</f>
        <v>21.6</v>
      </c>
      <c r="N166" s="11" t="str">
        <f>VLOOKUP(B166,RoE!B:O,12,FALSE)</f>
        <v>NA</v>
      </c>
      <c r="O166" s="11">
        <f>VLOOKUP(B166,ASSET!B:P,12,FALSE)</f>
        <v>2340376</v>
      </c>
      <c r="P166" s="11">
        <f>VLOOKUP(B166,MCAP!B:P,12,FALSE)</f>
        <v>9615890</v>
      </c>
      <c r="Q166" s="11">
        <f>VLOOKUP(B166,MB!B:O,12,FALSE)</f>
        <v>-7.42</v>
      </c>
    </row>
    <row r="167" spans="1:17" x14ac:dyDescent="0.3">
      <c r="A167" s="20" t="s">
        <v>326</v>
      </c>
      <c r="B167" s="20">
        <v>905816</v>
      </c>
      <c r="C167" s="21">
        <f>VLOOKUP(B167,'[2]ESGC PORTFOLIO'!B:M,$C$2,FALSE)</f>
        <v>51.083338883338797</v>
      </c>
      <c r="D167" s="21" t="str">
        <f t="shared" si="6"/>
        <v>B</v>
      </c>
      <c r="E167" s="21">
        <f>VLOOKUP(B167,ESG!A:M,$E$2,FALSE)</f>
        <v>51.083338883338797</v>
      </c>
      <c r="F167" s="11" t="b">
        <f t="shared" si="7"/>
        <v>1</v>
      </c>
      <c r="G167" s="23" t="str">
        <f t="shared" si="8"/>
        <v>B</v>
      </c>
      <c r="H167" s="11">
        <f>VLOOKUP(B167,NI!C:P,12,FALSE)</f>
        <v>221177</v>
      </c>
      <c r="I167" s="11">
        <f>VLOOKUP(B167,EBITDA!B:O,12,FALSE)</f>
        <v>820232</v>
      </c>
      <c r="J167" s="11">
        <f>VLOOKUP(B167,EQIT!B:O,12,FALSE)</f>
        <v>4454188</v>
      </c>
      <c r="K167" s="11">
        <f>VLOOKUP(B167,DEBT!B:O,12,FALSE)</f>
        <v>1980464</v>
      </c>
      <c r="L167" s="11">
        <f>VLOOKUP(B167,REV!B:O,12,FALSE)</f>
        <v>3422181</v>
      </c>
      <c r="M167" s="11">
        <f>VLOOKUP(B167,RoA!B:O,12,FALSE)</f>
        <v>4.4400000000000004</v>
      </c>
      <c r="N167" s="11">
        <f>VLOOKUP(B167,RoE!B:O,12,FALSE)</f>
        <v>5.13</v>
      </c>
      <c r="O167" s="11">
        <f>VLOOKUP(B167,ASSET!B:P,12,FALSE)</f>
        <v>8301632</v>
      </c>
      <c r="P167" s="11">
        <f>VLOOKUP(B167,MCAP!B:P,12,FALSE)</f>
        <v>12647345</v>
      </c>
      <c r="Q167" s="11">
        <f>VLOOKUP(B167,MB!B:O,12,FALSE)</f>
        <v>2.96</v>
      </c>
    </row>
    <row r="168" spans="1:17" x14ac:dyDescent="0.3">
      <c r="A168" s="20" t="s">
        <v>327</v>
      </c>
      <c r="B168" s="20">
        <v>905898</v>
      </c>
      <c r="C168" s="21">
        <f>VLOOKUP(B168,'[2]ESGC PORTFOLIO'!B:M,$C$2,FALSE)</f>
        <v>71.396880552712901</v>
      </c>
      <c r="D168" s="21" t="str">
        <f t="shared" si="6"/>
        <v>B</v>
      </c>
      <c r="E168" s="21">
        <f>VLOOKUP(B168,ESG!A:M,$E$2,FALSE)</f>
        <v>71.396880552712901</v>
      </c>
      <c r="F168" s="11" t="b">
        <f t="shared" si="7"/>
        <v>1</v>
      </c>
      <c r="G168" s="23" t="str">
        <f t="shared" si="8"/>
        <v>B</v>
      </c>
      <c r="H168" s="11">
        <f>VLOOKUP(B168,NI!C:P,12,FALSE)</f>
        <v>761438</v>
      </c>
      <c r="I168" s="11">
        <f>VLOOKUP(B168,EBITDA!B:O,12,FALSE)</f>
        <v>1523983</v>
      </c>
      <c r="J168" s="11">
        <f>VLOOKUP(B168,EQIT!B:O,12,FALSE)</f>
        <v>2266634</v>
      </c>
      <c r="K168" s="11">
        <f>VLOOKUP(B168,DEBT!B:O,12,FALSE)</f>
        <v>1988832</v>
      </c>
      <c r="L168" s="11">
        <f>VLOOKUP(B168,REV!B:O,12,FALSE)</f>
        <v>9973384</v>
      </c>
      <c r="M168" s="11">
        <f>VLOOKUP(B168,RoA!B:O,12,FALSE)</f>
        <v>14.19</v>
      </c>
      <c r="N168" s="11">
        <f>VLOOKUP(B168,RoE!B:O,12,FALSE)</f>
        <v>27.81</v>
      </c>
      <c r="O168" s="11">
        <f>VLOOKUP(B168,ASSET!B:P,12,FALSE)</f>
        <v>5773759</v>
      </c>
      <c r="P168" s="11">
        <f>VLOOKUP(B168,MCAP!B:P,12,FALSE)</f>
        <v>12566396</v>
      </c>
      <c r="Q168" s="11">
        <f>VLOOKUP(B168,MB!B:O,12,FALSE)</f>
        <v>6.24</v>
      </c>
    </row>
    <row r="169" spans="1:17" x14ac:dyDescent="0.3">
      <c r="A169" s="20" t="s">
        <v>337</v>
      </c>
      <c r="B169" s="20">
        <v>905818</v>
      </c>
      <c r="C169" s="21">
        <f>VLOOKUP(B169,'[2]ESGC PORTFOLIO'!B:M,$C$2,FALSE)</f>
        <v>70.428273339563603</v>
      </c>
      <c r="D169" s="21" t="str">
        <f t="shared" si="6"/>
        <v>B</v>
      </c>
      <c r="E169" s="21">
        <f>VLOOKUP(B169,ESG!A:M,$E$2,FALSE)</f>
        <v>70.428273339563603</v>
      </c>
      <c r="F169" s="11" t="b">
        <f t="shared" si="7"/>
        <v>1</v>
      </c>
      <c r="G169" s="23" t="str">
        <f t="shared" si="8"/>
        <v>B</v>
      </c>
      <c r="H169" s="11">
        <f>VLOOKUP(B169,NI!C:P,12,FALSE)</f>
        <v>462000</v>
      </c>
      <c r="I169" s="11">
        <f>VLOOKUP(B169,EBITDA!B:O,12,FALSE)</f>
        <v>1434000</v>
      </c>
      <c r="J169" s="11">
        <f>VLOOKUP(B169,EQIT!B:O,12,FALSE)</f>
        <v>4819000</v>
      </c>
      <c r="K169" s="11">
        <f>VLOOKUP(B169,DEBT!B:O,12,FALSE)</f>
        <v>5402000</v>
      </c>
      <c r="L169" s="11">
        <f>VLOOKUP(B169,REV!B:O,12,FALSE)</f>
        <v>7082000</v>
      </c>
      <c r="M169" s="11">
        <f>VLOOKUP(B169,RoA!B:O,12,FALSE)</f>
        <v>5.69</v>
      </c>
      <c r="N169" s="11">
        <f>VLOOKUP(B169,RoE!B:O,12,FALSE)</f>
        <v>9.17</v>
      </c>
      <c r="O169" s="11">
        <f>VLOOKUP(B169,ASSET!B:P,12,FALSE)</f>
        <v>12482000</v>
      </c>
      <c r="P169" s="11">
        <f>VLOOKUP(B169,MCAP!B:P,12,FALSE)</f>
        <v>15304289</v>
      </c>
      <c r="Q169" s="11">
        <f>VLOOKUP(B169,MB!B:O,12,FALSE)</f>
        <v>3.02</v>
      </c>
    </row>
    <row r="170" spans="1:17" x14ac:dyDescent="0.3">
      <c r="A170" s="20" t="s">
        <v>344</v>
      </c>
      <c r="B170" s="20">
        <v>543542</v>
      </c>
      <c r="C170" s="21">
        <f>VLOOKUP(B170,'[2]ESGC PORTFOLIO'!B:M,$C$2,FALSE)</f>
        <v>58.421590387264601</v>
      </c>
      <c r="D170" s="21" t="str">
        <f t="shared" si="6"/>
        <v>B</v>
      </c>
      <c r="E170" s="21">
        <f>VLOOKUP(B170,ESG!A:M,$E$2,FALSE)</f>
        <v>58.421590387264601</v>
      </c>
      <c r="F170" s="11" t="b">
        <f t="shared" si="7"/>
        <v>1</v>
      </c>
      <c r="G170" s="23" t="str">
        <f t="shared" si="8"/>
        <v>B</v>
      </c>
      <c r="H170" s="11">
        <f>VLOOKUP(B170,NI!C:P,12,FALSE)</f>
        <v>648216</v>
      </c>
      <c r="I170" s="11">
        <f>VLOOKUP(B170,EBITDA!B:O,12,FALSE)</f>
        <v>870421</v>
      </c>
      <c r="J170" s="11">
        <f>VLOOKUP(B170,EQIT!B:O,12,FALSE)</f>
        <v>2635541</v>
      </c>
      <c r="K170" s="11">
        <f>VLOOKUP(B170,DEBT!B:O,12,FALSE)</f>
        <v>1570892</v>
      </c>
      <c r="L170" s="11">
        <f>VLOOKUP(B170,REV!B:O,12,FALSE)</f>
        <v>2377344</v>
      </c>
      <c r="M170" s="11">
        <f>VLOOKUP(B170,RoA!B:O,12,FALSE)</f>
        <v>13.77</v>
      </c>
      <c r="N170" s="11">
        <f>VLOOKUP(B170,RoE!B:O,12,FALSE)</f>
        <v>23.91</v>
      </c>
      <c r="O170" s="11">
        <f>VLOOKUP(B170,ASSET!B:P,12,FALSE)</f>
        <v>4898065</v>
      </c>
      <c r="P170" s="11">
        <f>VLOOKUP(B170,MCAP!B:P,12,FALSE)</f>
        <v>12134230</v>
      </c>
      <c r="Q170" s="11">
        <f>VLOOKUP(B170,MB!B:O,12,FALSE)</f>
        <v>4.24</v>
      </c>
    </row>
    <row r="171" spans="1:17" x14ac:dyDescent="0.3">
      <c r="A171" s="20" t="s">
        <v>346</v>
      </c>
      <c r="B171" s="20" t="s">
        <v>375</v>
      </c>
      <c r="C171" s="21">
        <f>VLOOKUP(B171,'[2]ESGC PORTFOLIO'!B:M,$C$2,FALSE)</f>
        <v>65.966383616383595</v>
      </c>
      <c r="D171" s="21" t="str">
        <f t="shared" si="6"/>
        <v>B</v>
      </c>
      <c r="E171" s="21">
        <f>VLOOKUP(B171,ESG!A:M,$E$2,FALSE)</f>
        <v>65.966383616383595</v>
      </c>
      <c r="F171" s="11" t="b">
        <f t="shared" si="7"/>
        <v>1</v>
      </c>
      <c r="G171" s="23" t="str">
        <f t="shared" si="8"/>
        <v>B</v>
      </c>
      <c r="H171" s="11">
        <f>VLOOKUP(B171,NI!C:P,12,FALSE)</f>
        <v>147000</v>
      </c>
      <c r="I171" s="11">
        <f>VLOOKUP(B171,EBITDA!B:O,12,FALSE)</f>
        <v>1152200</v>
      </c>
      <c r="J171" s="11">
        <f>VLOOKUP(B171,EQIT!B:O,12,FALSE)</f>
        <v>9887900</v>
      </c>
      <c r="K171" s="11">
        <f>VLOOKUP(B171,DEBT!B:O,12,FALSE)</f>
        <v>11556300</v>
      </c>
      <c r="L171" s="11">
        <f>VLOOKUP(B171,REV!B:O,12,FALSE)</f>
        <v>5997800</v>
      </c>
      <c r="M171" s="11">
        <f>VLOOKUP(B171,RoA!B:O,12,FALSE)</f>
        <v>1.81</v>
      </c>
      <c r="N171" s="11">
        <f>VLOOKUP(B171,RoE!B:O,12,FALSE)</f>
        <v>1.79</v>
      </c>
      <c r="O171" s="11">
        <f>VLOOKUP(B171,ASSET!B:P,12,FALSE)</f>
        <v>27219500</v>
      </c>
      <c r="P171" s="11">
        <f>VLOOKUP(B171,MCAP!B:P,12,FALSE)</f>
        <v>20794993</v>
      </c>
      <c r="Q171" s="11">
        <f>VLOOKUP(B171,MB!B:O,12,FALSE)</f>
        <v>2.04</v>
      </c>
    </row>
    <row r="172" spans="1:17" x14ac:dyDescent="0.3">
      <c r="A172" s="20" t="s">
        <v>16</v>
      </c>
      <c r="B172" s="20" t="s">
        <v>352</v>
      </c>
      <c r="C172" s="21">
        <f>VLOOKUP(B172,'[2]ESGC PORTFOLIO'!B:M,$C$2,FALSE)</f>
        <v>34.141110613524397</v>
      </c>
      <c r="D172" s="21" t="str">
        <f t="shared" si="6"/>
        <v>C</v>
      </c>
      <c r="E172" s="21">
        <f>VLOOKUP(B172,ESG!A:M,$E$2,FALSE)</f>
        <v>67.937393640841904</v>
      </c>
      <c r="F172" s="11" t="b">
        <f t="shared" si="7"/>
        <v>0</v>
      </c>
      <c r="G172" s="23" t="str">
        <f t="shared" si="8"/>
        <v>B</v>
      </c>
      <c r="H172" s="11">
        <f>VLOOKUP(B172,NI!C:P,12,FALSE)</f>
        <v>15826000</v>
      </c>
      <c r="I172" s="11">
        <f>VLOOKUP(B172,EBITDA!B:O,12,FALSE)</f>
        <v>24779000</v>
      </c>
      <c r="J172" s="11">
        <f>VLOOKUP(B172,EQIT!B:O,12,FALSE)</f>
        <v>120331000</v>
      </c>
      <c r="K172" s="11">
        <f>VLOOKUP(B172,DEBT!B:O,12,FALSE)</f>
        <v>5220000</v>
      </c>
      <c r="L172" s="11">
        <f>VLOOKUP(B172,REV!B:O,12,FALSE)</f>
        <v>74989000</v>
      </c>
      <c r="M172" s="11">
        <f>VLOOKUP(B172,RoA!B:O,12,FALSE)</f>
        <v>11.51</v>
      </c>
      <c r="N172" s="11">
        <f>VLOOKUP(B172,RoE!B:O,12,FALSE)</f>
        <v>14.12</v>
      </c>
      <c r="O172" s="11">
        <f>VLOOKUP(B172,ASSET!B:P,12,FALSE)</f>
        <v>147210000</v>
      </c>
      <c r="P172" s="11">
        <f>VLOOKUP(B172,MCAP!B:P,12,FALSE)</f>
        <v>534763617</v>
      </c>
      <c r="Q172" s="11">
        <f>VLOOKUP(B172,MB!B:O,12,FALSE)</f>
        <v>3.74</v>
      </c>
    </row>
    <row r="173" spans="1:17" x14ac:dyDescent="0.3">
      <c r="A173" s="20" t="s">
        <v>17</v>
      </c>
      <c r="B173" s="20">
        <v>904853</v>
      </c>
      <c r="C173" s="21">
        <f>VLOOKUP(B173,'[2]ESGC PORTFOLIO'!B:M,$C$2,FALSE)</f>
        <v>36.510948253135702</v>
      </c>
      <c r="D173" s="21" t="str">
        <f t="shared" si="6"/>
        <v>C</v>
      </c>
      <c r="E173" s="21">
        <f>VLOOKUP(B173,ESG!A:M,$E$2,FALSE)</f>
        <v>69.896896506271503</v>
      </c>
      <c r="F173" s="11" t="b">
        <f t="shared" si="7"/>
        <v>0</v>
      </c>
      <c r="G173" s="23" t="str">
        <f t="shared" si="8"/>
        <v>B</v>
      </c>
      <c r="H173" s="11">
        <f>VLOOKUP(B173,NI!C:P,12,FALSE)</f>
        <v>5231000</v>
      </c>
      <c r="I173" s="11">
        <f>VLOOKUP(B173,EBITDA!B:O,12,FALSE)</f>
        <v>8372000</v>
      </c>
      <c r="J173" s="11">
        <f>VLOOKUP(B173,EQIT!B:O,12,FALSE)</f>
        <v>2880000</v>
      </c>
      <c r="K173" s="11">
        <f>VLOOKUP(B173,DEBT!B:O,12,FALSE)</f>
        <v>12919000</v>
      </c>
      <c r="L173" s="11">
        <f>VLOOKUP(B173,REV!B:O,12,FALSE)</f>
        <v>18854000</v>
      </c>
      <c r="M173" s="11">
        <f>VLOOKUP(B173,RoA!B:O,12,FALSE)</f>
        <v>17.22</v>
      </c>
      <c r="N173" s="11">
        <f>VLOOKUP(B173,RoE!B:O,12,FALSE)</f>
        <v>177.5</v>
      </c>
      <c r="O173" s="11">
        <f>VLOOKUP(B173,ASSET!B:P,12,FALSE)</f>
        <v>32535000</v>
      </c>
      <c r="P173" s="11">
        <f>VLOOKUP(B173,MCAP!B:P,12,FALSE)</f>
        <v>114095062</v>
      </c>
      <c r="Q173" s="11">
        <f>VLOOKUP(B173,MB!B:O,12,FALSE)</f>
        <v>36.799999999999997</v>
      </c>
    </row>
    <row r="174" spans="1:17" x14ac:dyDescent="0.3">
      <c r="A174" s="20" t="s">
        <v>18</v>
      </c>
      <c r="B174" s="20">
        <v>891399</v>
      </c>
      <c r="C174" s="21">
        <f>VLOOKUP(B174,'[2]ESGC PORTFOLIO'!B:M,$C$2,FALSE)</f>
        <v>29.745064747973601</v>
      </c>
      <c r="D174" s="21" t="str">
        <f t="shared" si="6"/>
        <v>C</v>
      </c>
      <c r="E174" s="21">
        <f>VLOOKUP(B174,ESG!A:M,$E$2,FALSE)</f>
        <v>56.365129495947301</v>
      </c>
      <c r="F174" s="11" t="b">
        <f t="shared" si="7"/>
        <v>0</v>
      </c>
      <c r="G174" s="23" t="str">
        <f t="shared" si="8"/>
        <v>B</v>
      </c>
      <c r="H174" s="11">
        <f>VLOOKUP(B174,NI!C:P,12,FALSE)</f>
        <v>596000</v>
      </c>
      <c r="I174" s="11">
        <f>VLOOKUP(B174,EBITDA!B:O,12,FALSE)</f>
        <v>8308000</v>
      </c>
      <c r="J174" s="11">
        <f>VLOOKUP(B174,EQIT!B:O,12,FALSE)</f>
        <v>13384000</v>
      </c>
      <c r="K174" s="11">
        <f>VLOOKUP(B174,DEBT!B:O,12,FALSE)</f>
        <v>17547000</v>
      </c>
      <c r="L174" s="11">
        <f>VLOOKUP(B174,REV!B:O,12,FALSE)</f>
        <v>107006000</v>
      </c>
      <c r="M174" s="11">
        <f>VLOOKUP(B174,RoA!B:O,12,FALSE)</f>
        <v>1.49</v>
      </c>
      <c r="N174" s="11">
        <f>VLOOKUP(B174,RoE!B:O,12,FALSE)</f>
        <v>4.9400000000000004</v>
      </c>
      <c r="O174" s="11">
        <f>VLOOKUP(B174,ASSET!B:P,12,FALSE)</f>
        <v>65444000</v>
      </c>
      <c r="P174" s="11">
        <f>VLOOKUP(B174,MCAP!B:P,12,FALSE)</f>
        <v>318344190</v>
      </c>
      <c r="Q174" s="11">
        <f>VLOOKUP(B174,MB!B:O,12,FALSE)</f>
        <v>18.88</v>
      </c>
    </row>
    <row r="175" spans="1:17" x14ac:dyDescent="0.3">
      <c r="A175" s="20" t="s">
        <v>21</v>
      </c>
      <c r="B175" s="20">
        <v>906156</v>
      </c>
      <c r="C175" s="21">
        <f>VLOOKUP(B175,'[2]ESGC PORTFOLIO'!B:M,$C$2,FALSE)</f>
        <v>40.5570067991709</v>
      </c>
      <c r="D175" s="21" t="str">
        <f t="shared" si="6"/>
        <v>C</v>
      </c>
      <c r="E175" s="21">
        <f>VLOOKUP(B175,ESG!A:M,$E$2,FALSE)</f>
        <v>62.606550911774697</v>
      </c>
      <c r="F175" s="11" t="b">
        <f t="shared" si="7"/>
        <v>0</v>
      </c>
      <c r="G175" s="23" t="str">
        <f t="shared" si="8"/>
        <v>B</v>
      </c>
      <c r="H175" s="11">
        <f>VLOOKUP(B175,NI!C:P,12,FALSE)</f>
        <v>5063000</v>
      </c>
      <c r="I175" s="11">
        <f>VLOOKUP(B175,EBITDA!B:O,12,FALSE)</f>
        <v>10787000</v>
      </c>
      <c r="J175" s="11">
        <f>VLOOKUP(B175,EQIT!B:O,12,FALSE)</f>
        <v>20673000</v>
      </c>
      <c r="K175" s="11">
        <f>VLOOKUP(B175,DEBT!B:O,12,FALSE)</f>
        <v>53282000</v>
      </c>
      <c r="L175" s="11">
        <f>VLOOKUP(B175,REV!B:O,12,FALSE)</f>
        <v>34441000</v>
      </c>
      <c r="M175" s="11">
        <f>VLOOKUP(B175,RoA!B:O,12,FALSE)</f>
        <v>3.91</v>
      </c>
      <c r="N175" s="11">
        <f>VLOOKUP(B175,RoE!B:O,12,FALSE)</f>
        <v>24.49</v>
      </c>
      <c r="O175" s="11">
        <f>VLOOKUP(B175,ASSET!B:P,12,FALSE)</f>
        <v>158953000</v>
      </c>
      <c r="P175" s="11">
        <f>VLOOKUP(B175,MCAP!B:P,12,FALSE)</f>
        <v>67393950</v>
      </c>
      <c r="Q175" s="11">
        <f>VLOOKUP(B175,MB!B:O,12,FALSE)</f>
        <v>3.68</v>
      </c>
    </row>
    <row r="176" spans="1:17" x14ac:dyDescent="0.3">
      <c r="A176" s="20" t="s">
        <v>22</v>
      </c>
      <c r="B176" s="20">
        <v>916305</v>
      </c>
      <c r="C176" s="21">
        <f>VLOOKUP(B176,'[2]ESGC PORTFOLIO'!B:M,$C$2,FALSE)</f>
        <v>28.8565890631108</v>
      </c>
      <c r="D176" s="21" t="str">
        <f t="shared" si="6"/>
        <v>C</v>
      </c>
      <c r="E176" s="21">
        <f>VLOOKUP(B176,ESG!A:M,$E$2,FALSE)</f>
        <v>56.160383095165699</v>
      </c>
      <c r="F176" s="11" t="b">
        <f t="shared" si="7"/>
        <v>0</v>
      </c>
      <c r="G176" s="23" t="str">
        <f t="shared" si="8"/>
        <v>B</v>
      </c>
      <c r="H176" s="11">
        <f>VLOOKUP(B176,NI!C:P,12,FALSE)</f>
        <v>2196000</v>
      </c>
      <c r="I176" s="11">
        <f>VLOOKUP(B176,EBITDA!B:O,12,FALSE)</f>
        <v>9191000</v>
      </c>
      <c r="J176" s="11">
        <f>VLOOKUP(B176,EQIT!B:O,12,FALSE)</f>
        <v>83396000</v>
      </c>
      <c r="K176" s="11">
        <f>VLOOKUP(B176,DEBT!B:O,12,FALSE)</f>
        <v>29350000</v>
      </c>
      <c r="L176" s="11">
        <f>VLOOKUP(B176,REV!B:O,12,FALSE)</f>
        <v>58918000</v>
      </c>
      <c r="M176" s="11">
        <f>VLOOKUP(B176,RoA!B:O,12,FALSE)</f>
        <v>0.62</v>
      </c>
      <c r="N176" s="11">
        <f>VLOOKUP(B176,RoE!B:O,12,FALSE)</f>
        <v>2.48</v>
      </c>
      <c r="O176" s="11">
        <f>VLOOKUP(B176,ASSET!B:P,12,FALSE)</f>
        <v>476549000</v>
      </c>
      <c r="P176" s="11">
        <f>VLOOKUP(B176,MCAP!B:P,12,FALSE)</f>
        <v>73987013</v>
      </c>
      <c r="Q176" s="11">
        <f>VLOOKUP(B176,MB!B:O,12,FALSE)</f>
        <v>0.9</v>
      </c>
    </row>
    <row r="177" spans="1:17" x14ac:dyDescent="0.3">
      <c r="A177" s="20" t="s">
        <v>26</v>
      </c>
      <c r="B177" s="20">
        <v>938692</v>
      </c>
      <c r="C177" s="21">
        <f>VLOOKUP(B177,'[2]ESGC PORTFOLIO'!B:M,$C$2,FALSE)</f>
        <v>39.040834165834099</v>
      </c>
      <c r="D177" s="21" t="str">
        <f t="shared" si="6"/>
        <v>C</v>
      </c>
      <c r="E177" s="21">
        <f>VLOOKUP(B177,ESG!A:M,$E$2,FALSE)</f>
        <v>73.319763569763495</v>
      </c>
      <c r="F177" s="11" t="b">
        <f t="shared" si="7"/>
        <v>0</v>
      </c>
      <c r="G177" s="23" t="str">
        <f t="shared" si="8"/>
        <v>B</v>
      </c>
      <c r="H177" s="11">
        <f>VLOOKUP(B177,NI!C:P,12,FALSE)</f>
        <v>6939000</v>
      </c>
      <c r="I177" s="11">
        <f>VLOOKUP(B177,EBITDA!B:O,12,FALSE)</f>
        <v>11184000</v>
      </c>
      <c r="J177" s="11">
        <f>VLOOKUP(B177,EQIT!B:O,12,FALSE)</f>
        <v>28083000</v>
      </c>
      <c r="K177" s="11">
        <f>VLOOKUP(B177,DEBT!B:O,12,FALSE)</f>
        <v>31556000</v>
      </c>
      <c r="L177" s="11">
        <f>VLOOKUP(B177,REV!B:O,12,FALSE)</f>
        <v>21662000</v>
      </c>
      <c r="M177" s="11">
        <f>VLOOKUP(B177,RoA!B:O,12,FALSE)</f>
        <v>10.87</v>
      </c>
      <c r="N177" s="11">
        <f>VLOOKUP(B177,RoE!B:O,12,FALSE)</f>
        <v>25.77</v>
      </c>
      <c r="O177" s="11">
        <f>VLOOKUP(B177,ASSET!B:P,12,FALSE)</f>
        <v>71576000</v>
      </c>
      <c r="P177" s="11">
        <f>VLOOKUP(B177,MCAP!B:P,12,FALSE)</f>
        <v>122396820</v>
      </c>
      <c r="Q177" s="11">
        <f>VLOOKUP(B177,MB!B:O,12,FALSE)</f>
        <v>4.07</v>
      </c>
    </row>
    <row r="178" spans="1:17" x14ac:dyDescent="0.3">
      <c r="A178" s="20" t="s">
        <v>29</v>
      </c>
      <c r="B178" s="20" t="s">
        <v>354</v>
      </c>
      <c r="C178" s="21">
        <f>VLOOKUP(B178,'[2]ESGC PORTFOLIO'!B:M,$C$2,FALSE)</f>
        <v>37.596903096903098</v>
      </c>
      <c r="D178" s="21" t="str">
        <f t="shared" si="6"/>
        <v>C</v>
      </c>
      <c r="E178" s="21">
        <f>VLOOKUP(B178,ESG!A:M,$E$2,FALSE)</f>
        <v>69.914303088216101</v>
      </c>
      <c r="F178" s="11" t="b">
        <f t="shared" si="7"/>
        <v>0</v>
      </c>
      <c r="G178" s="23" t="str">
        <f t="shared" si="8"/>
        <v>B</v>
      </c>
      <c r="H178" s="11">
        <f>VLOOKUP(B178,NI!C:P,12,FALSE)</f>
        <v>2560000</v>
      </c>
      <c r="I178" s="11">
        <f>VLOOKUP(B178,EBITDA!B:O,12,FALSE)</f>
        <v>6191900</v>
      </c>
      <c r="J178" s="11">
        <f>VLOOKUP(B178,EQIT!B:O,12,FALSE)</f>
        <v>22891900</v>
      </c>
      <c r="K178" s="11">
        <f>VLOOKUP(B178,DEBT!B:O,12,FALSE)</f>
        <v>15864500</v>
      </c>
      <c r="L178" s="11">
        <f>VLOOKUP(B178,REV!B:O,12,FALSE)</f>
        <v>79239900</v>
      </c>
      <c r="M178" s="11">
        <f>VLOOKUP(B178,RoA!B:O,12,FALSE)</f>
        <v>4.84</v>
      </c>
      <c r="N178" s="11">
        <f>VLOOKUP(B178,RoE!B:O,12,FALSE)</f>
        <v>11</v>
      </c>
      <c r="O178" s="11">
        <f>VLOOKUP(B178,ASSET!B:P,12,FALSE)</f>
        <v>61717800</v>
      </c>
      <c r="P178" s="11">
        <f>VLOOKUP(B178,MCAP!B:P,12,FALSE)</f>
        <v>36427053</v>
      </c>
      <c r="Q178" s="11">
        <f>VLOOKUP(B178,MB!B:O,12,FALSE)</f>
        <v>1.68</v>
      </c>
    </row>
    <row r="179" spans="1:17" x14ac:dyDescent="0.3">
      <c r="A179" s="20" t="s">
        <v>30</v>
      </c>
      <c r="B179" s="20">
        <v>922817</v>
      </c>
      <c r="C179" s="21">
        <f>VLOOKUP(B179,'[2]ESGC PORTFOLIO'!B:M,$C$2,FALSE)</f>
        <v>38.364368206521704</v>
      </c>
      <c r="D179" s="21" t="str">
        <f t="shared" si="6"/>
        <v>C</v>
      </c>
      <c r="E179" s="21">
        <f>VLOOKUP(B179,ESG!A:M,$E$2,FALSE)</f>
        <v>63.064140139751501</v>
      </c>
      <c r="F179" s="11" t="b">
        <f t="shared" si="7"/>
        <v>0</v>
      </c>
      <c r="G179" s="23" t="str">
        <f t="shared" si="8"/>
        <v>B</v>
      </c>
      <c r="H179" s="11">
        <f>VLOOKUP(B179,NI!C:P,12,FALSE)</f>
        <v>1385000</v>
      </c>
      <c r="I179" s="11">
        <f>VLOOKUP(B179,EBITDA!B:O,12,FALSE)</f>
        <v>2492000</v>
      </c>
      <c r="J179" s="11">
        <f>VLOOKUP(B179,EQIT!B:O,12,FALSE)</f>
        <v>6106000</v>
      </c>
      <c r="K179" s="11">
        <f>VLOOKUP(B179,DEBT!B:O,12,FALSE)</f>
        <v>5903000</v>
      </c>
      <c r="L179" s="11">
        <f>VLOOKUP(B179,REV!B:O,12,FALSE)</f>
        <v>11682000</v>
      </c>
      <c r="M179" s="11">
        <f>VLOOKUP(B179,RoA!B:O,12,FALSE)</f>
        <v>5.52</v>
      </c>
      <c r="N179" s="11">
        <f>VLOOKUP(B179,RoE!B:O,12,FALSE)</f>
        <v>21.85</v>
      </c>
      <c r="O179" s="11">
        <f>VLOOKUP(B179,ASSET!B:P,12,FALSE)</f>
        <v>27023000</v>
      </c>
      <c r="P179" s="11">
        <f>VLOOKUP(B179,MCAP!B:P,12,FALSE)</f>
        <v>24878258</v>
      </c>
      <c r="Q179" s="11">
        <f>VLOOKUP(B179,MB!B:O,12,FALSE)</f>
        <v>4.0999999999999996</v>
      </c>
    </row>
    <row r="180" spans="1:17" x14ac:dyDescent="0.3">
      <c r="A180" s="20" t="s">
        <v>33</v>
      </c>
      <c r="B180" s="20">
        <v>992816</v>
      </c>
      <c r="C180" s="21">
        <f>VLOOKUP(B180,'[2]ESGC PORTFOLIO'!B:M,$C$2,FALSE)</f>
        <v>37.293275121105303</v>
      </c>
      <c r="D180" s="21" t="str">
        <f t="shared" si="6"/>
        <v>C</v>
      </c>
      <c r="E180" s="21">
        <f>VLOOKUP(B180,ESG!A:M,$E$2,FALSE)</f>
        <v>73.643154015795503</v>
      </c>
      <c r="F180" s="11" t="b">
        <f t="shared" si="7"/>
        <v>0</v>
      </c>
      <c r="G180" s="23" t="str">
        <f t="shared" si="8"/>
        <v>B</v>
      </c>
      <c r="H180" s="11">
        <f>VLOOKUP(B180,NI!C:P,12,FALSE)</f>
        <v>53394000</v>
      </c>
      <c r="I180" s="11">
        <f>VLOOKUP(B180,EBITDA!B:O,12,FALSE)</f>
        <v>84505000</v>
      </c>
      <c r="J180" s="11">
        <f>VLOOKUP(B180,EQIT!B:O,12,FALSE)</f>
        <v>119355000</v>
      </c>
      <c r="K180" s="11">
        <f>VLOOKUP(B180,DEBT!B:O,12,FALSE)</f>
        <v>64462000</v>
      </c>
      <c r="L180" s="11">
        <f>VLOOKUP(B180,REV!B:O,12,FALSE)</f>
        <v>233715000</v>
      </c>
      <c r="M180" s="11">
        <f>VLOOKUP(B180,RoA!B:O,12,FALSE)</f>
        <v>20.63</v>
      </c>
      <c r="N180" s="11">
        <f>VLOOKUP(B180,RoE!B:O,12,FALSE)</f>
        <v>46.25</v>
      </c>
      <c r="O180" s="11">
        <f>VLOOKUP(B180,ASSET!B:P,12,FALSE)</f>
        <v>290479000</v>
      </c>
      <c r="P180" s="11">
        <f>VLOOKUP(B180,MCAP!B:P,12,FALSE)</f>
        <v>587219541</v>
      </c>
      <c r="Q180" s="11">
        <f>VLOOKUP(B180,MB!B:O,12,FALSE)</f>
        <v>5.42</v>
      </c>
    </row>
    <row r="181" spans="1:17" x14ac:dyDescent="0.3">
      <c r="A181" s="20" t="s">
        <v>38</v>
      </c>
      <c r="B181" s="20">
        <v>945388</v>
      </c>
      <c r="C181" s="21">
        <f>VLOOKUP(B181,'[2]ESGC PORTFOLIO'!B:M,$C$2,FALSE)</f>
        <v>34.979601995226901</v>
      </c>
      <c r="D181" s="21" t="str">
        <f t="shared" si="6"/>
        <v>C</v>
      </c>
      <c r="E181" s="21">
        <f>VLOOKUP(B181,ESG!A:M,$E$2,FALSE)</f>
        <v>68.9175373237873</v>
      </c>
      <c r="F181" s="11" t="b">
        <f t="shared" si="7"/>
        <v>0</v>
      </c>
      <c r="G181" s="23" t="str">
        <f t="shared" si="8"/>
        <v>B</v>
      </c>
      <c r="H181" s="11">
        <f>VLOOKUP(B181,NI!C:P,12,FALSE)</f>
        <v>13345000</v>
      </c>
      <c r="I181" s="11">
        <f>VLOOKUP(B181,EBITDA!B:O,12,FALSE)</f>
        <v>46749000</v>
      </c>
      <c r="J181" s="11">
        <f>VLOOKUP(B181,EQIT!B:O,12,FALSE)</f>
        <v>122671000</v>
      </c>
      <c r="K181" s="11">
        <f>VLOOKUP(B181,DEBT!B:O,12,FALSE)</f>
        <v>126151000</v>
      </c>
      <c r="L181" s="11">
        <f>VLOOKUP(B181,REV!B:O,12,FALSE)</f>
        <v>146801000</v>
      </c>
      <c r="M181" s="11">
        <f>VLOOKUP(B181,RoA!B:O,12,FALSE)</f>
        <v>4.58</v>
      </c>
      <c r="N181" s="11">
        <f>VLOOKUP(B181,RoE!B:O,12,FALSE)</f>
        <v>12.57</v>
      </c>
      <c r="O181" s="11">
        <f>VLOOKUP(B181,ASSET!B:P,12,FALSE)</f>
        <v>402672000</v>
      </c>
      <c r="P181" s="11">
        <f>VLOOKUP(B181,MCAP!B:P,12,FALSE)</f>
        <v>211447380</v>
      </c>
      <c r="Q181" s="11">
        <f>VLOOKUP(B181,MB!B:O,12,FALSE)</f>
        <v>1.63</v>
      </c>
    </row>
    <row r="182" spans="1:17" x14ac:dyDescent="0.3">
      <c r="A182" s="20" t="s">
        <v>41</v>
      </c>
      <c r="B182" s="20">
        <v>544616</v>
      </c>
      <c r="C182" s="21">
        <f>VLOOKUP(B182,'[2]ESGC PORTFOLIO'!B:M,$C$2,FALSE)</f>
        <v>30.208586867677699</v>
      </c>
      <c r="D182" s="21" t="str">
        <f t="shared" si="6"/>
        <v>C</v>
      </c>
      <c r="E182" s="21">
        <f>VLOOKUP(B182,ESG!A:M,$E$2,FALSE)</f>
        <v>53.392380346925798</v>
      </c>
      <c r="F182" s="11" t="b">
        <f t="shared" si="7"/>
        <v>0</v>
      </c>
      <c r="G182" s="23" t="str">
        <f t="shared" si="8"/>
        <v>B</v>
      </c>
      <c r="H182" s="11">
        <f>VLOOKUP(B182,NI!C:P,12,FALSE)</f>
        <v>1160241</v>
      </c>
      <c r="I182" s="11">
        <f>VLOOKUP(B182,EBITDA!B:O,12,FALSE)</f>
        <v>2224575</v>
      </c>
      <c r="J182" s="11">
        <f>VLOOKUP(B182,EQIT!B:O,12,FALSE)</f>
        <v>-1701390</v>
      </c>
      <c r="K182" s="11">
        <f>VLOOKUP(B182,DEBT!B:O,12,FALSE)</f>
        <v>4665404</v>
      </c>
      <c r="L182" s="11">
        <f>VLOOKUP(B182,REV!B:O,12,FALSE)</f>
        <v>10187340</v>
      </c>
      <c r="M182" s="11">
        <f>VLOOKUP(B182,RoA!B:O,12,FALSE)</f>
        <v>16.21</v>
      </c>
      <c r="N182" s="11" t="str">
        <f>VLOOKUP(B182,RoE!B:O,12,FALSE)</f>
        <v>NA</v>
      </c>
      <c r="O182" s="11">
        <f>VLOOKUP(B182,ASSET!B:P,12,FALSE)</f>
        <v>8059734</v>
      </c>
      <c r="P182" s="11">
        <f>VLOOKUP(B182,MCAP!B:P,12,FALSE)</f>
        <v>22746219</v>
      </c>
      <c r="Q182" s="11">
        <f>VLOOKUP(B182,MB!B:O,12,FALSE)</f>
        <v>-12.52</v>
      </c>
    </row>
    <row r="183" spans="1:17" x14ac:dyDescent="0.3">
      <c r="A183" s="20" t="s">
        <v>46</v>
      </c>
      <c r="B183" s="20">
        <v>923937</v>
      </c>
      <c r="C183" s="21">
        <f>VLOOKUP(B183,'[2]ESGC PORTFOLIO'!B:M,$C$2,FALSE)</f>
        <v>35.751754215933303</v>
      </c>
      <c r="D183" s="21" t="str">
        <f t="shared" si="6"/>
        <v>C</v>
      </c>
      <c r="E183" s="21">
        <f>VLOOKUP(B183,ESG!A:M,$E$2,FALSE)</f>
        <v>71.055747237836698</v>
      </c>
      <c r="F183" s="11" t="b">
        <f t="shared" si="7"/>
        <v>0</v>
      </c>
      <c r="G183" s="23" t="str">
        <f t="shared" si="8"/>
        <v>B</v>
      </c>
      <c r="H183" s="11">
        <f>VLOOKUP(B183,NI!C:P,12,FALSE)</f>
        <v>14405000</v>
      </c>
      <c r="I183" s="11">
        <f>VLOOKUP(B183,EBITDA!B:O,12,FALSE)</f>
        <v>31793000</v>
      </c>
      <c r="J183" s="11">
        <f>VLOOKUP(B183,EQIT!B:O,12,FALSE)</f>
        <v>233932000</v>
      </c>
      <c r="K183" s="11">
        <f>VLOOKUP(B183,DEBT!B:O,12,FALSE)</f>
        <v>439153000</v>
      </c>
      <c r="L183" s="11">
        <f>VLOOKUP(B183,REV!B:O,12,FALSE)</f>
        <v>92876000</v>
      </c>
      <c r="M183" s="11">
        <f>VLOOKUP(B183,RoA!B:O,12,FALSE)</f>
        <v>1.02</v>
      </c>
      <c r="N183" s="11">
        <f>VLOOKUP(B183,RoE!B:O,12,FALSE)</f>
        <v>6.29</v>
      </c>
      <c r="O183" s="11">
        <f>VLOOKUP(B183,ASSET!B:P,12,FALSE)</f>
        <v>2119852000</v>
      </c>
      <c r="P183" s="11">
        <f>VLOOKUP(B183,MCAP!B:P,12,FALSE)</f>
        <v>174699861</v>
      </c>
      <c r="Q183" s="11">
        <f>VLOOKUP(B183,MB!B:O,12,FALSE)</f>
        <v>0.69</v>
      </c>
    </row>
    <row r="184" spans="1:17" x14ac:dyDescent="0.3">
      <c r="A184" s="20" t="s">
        <v>56</v>
      </c>
      <c r="B184" s="20">
        <v>325824</v>
      </c>
      <c r="C184" s="21">
        <f>VLOOKUP(B184,'[2]ESGC PORTFOLIO'!B:M,$C$2,FALSE)</f>
        <v>35.496242823370402</v>
      </c>
      <c r="D184" s="21" t="str">
        <f t="shared" si="6"/>
        <v>C</v>
      </c>
      <c r="E184" s="21">
        <f>VLOOKUP(B184,ESG!A:M,$E$2,FALSE)</f>
        <v>60.675025329280601</v>
      </c>
      <c r="F184" s="11" t="b">
        <f t="shared" si="7"/>
        <v>0</v>
      </c>
      <c r="G184" s="23" t="str">
        <f t="shared" si="8"/>
        <v>B</v>
      </c>
      <c r="H184" s="11">
        <f>VLOOKUP(B184,NI!C:P,12,FALSE)</f>
        <v>-239000</v>
      </c>
      <c r="I184" s="11">
        <f>VLOOKUP(B184,EBITDA!B:O,12,FALSE)</f>
        <v>403000</v>
      </c>
      <c r="J184" s="11">
        <f>VLOOKUP(B184,EQIT!B:O,12,FALSE)</f>
        <v>6320000</v>
      </c>
      <c r="K184" s="11">
        <f>VLOOKUP(B184,DEBT!B:O,12,FALSE)</f>
        <v>5677000</v>
      </c>
      <c r="L184" s="11">
        <f>VLOOKUP(B184,REV!B:O,12,FALSE)</f>
        <v>7477000</v>
      </c>
      <c r="M184" s="11">
        <f>VLOOKUP(B184,RoA!B:O,12,FALSE)</f>
        <v>-0.31</v>
      </c>
      <c r="N184" s="11">
        <f>VLOOKUP(B184,RoE!B:O,12,FALSE)</f>
        <v>-3.74</v>
      </c>
      <c r="O184" s="11">
        <f>VLOOKUP(B184,ASSET!B:P,12,FALSE)</f>
        <v>18093000</v>
      </c>
      <c r="P184" s="11">
        <f>VLOOKUP(B184,MCAP!B:P,12,FALSE)</f>
        <v>24832180</v>
      </c>
      <c r="Q184" s="11">
        <f>VLOOKUP(B184,MB!B:O,12,FALSE)</f>
        <v>3.56</v>
      </c>
    </row>
    <row r="185" spans="1:17" x14ac:dyDescent="0.3">
      <c r="A185" s="20" t="s">
        <v>62</v>
      </c>
      <c r="B185" s="20">
        <v>134843</v>
      </c>
      <c r="C185" s="21">
        <f>VLOOKUP(B185,'[2]ESGC PORTFOLIO'!B:M,$C$2,FALSE)</f>
        <v>39.097912907987499</v>
      </c>
      <c r="D185" s="21" t="str">
        <f t="shared" si="6"/>
        <v>C</v>
      </c>
      <c r="E185" s="21">
        <f>VLOOKUP(B185,ESG!A:M,$E$2,FALSE)</f>
        <v>70.733139248810801</v>
      </c>
      <c r="F185" s="11" t="b">
        <f t="shared" si="7"/>
        <v>0</v>
      </c>
      <c r="G185" s="23" t="str">
        <f t="shared" si="8"/>
        <v>B</v>
      </c>
      <c r="H185" s="11">
        <f>VLOOKUP(B185,NI!C:P,12,FALSE)</f>
        <v>3872000</v>
      </c>
      <c r="I185" s="11">
        <f>VLOOKUP(B185,EBITDA!B:O,12,FALSE)</f>
        <v>7053000</v>
      </c>
      <c r="J185" s="11">
        <f>VLOOKUP(B185,EQIT!B:O,12,FALSE)</f>
        <v>43909000</v>
      </c>
      <c r="K185" s="11">
        <f>VLOOKUP(B185,DEBT!B:O,12,FALSE)</f>
        <v>59148000</v>
      </c>
      <c r="L185" s="11">
        <f>VLOOKUP(B185,REV!B:O,12,FALSE)</f>
        <v>25068000</v>
      </c>
      <c r="M185" s="11">
        <f>VLOOKUP(B185,RoA!B:O,12,FALSE)</f>
        <v>1.36</v>
      </c>
      <c r="N185" s="11">
        <f>VLOOKUP(B185,RoE!B:O,12,FALSE)</f>
        <v>8.89</v>
      </c>
      <c r="O185" s="11">
        <f>VLOOKUP(B185,ASSET!B:P,12,FALSE)</f>
        <v>334048000</v>
      </c>
      <c r="P185" s="11">
        <f>VLOOKUP(B185,MCAP!B:P,12,FALSE)</f>
        <v>38057621</v>
      </c>
      <c r="Q185" s="11">
        <f>VLOOKUP(B185,MB!B:O,12,FALSE)</f>
        <v>0.91</v>
      </c>
    </row>
    <row r="186" spans="1:17" x14ac:dyDescent="0.3">
      <c r="A186" s="20" t="s">
        <v>65</v>
      </c>
      <c r="B186" s="20">
        <v>755695</v>
      </c>
      <c r="C186" s="21">
        <f>VLOOKUP(B186,'[2]ESGC PORTFOLIO'!B:M,$C$2,FALSE)</f>
        <v>37.924342105263101</v>
      </c>
      <c r="D186" s="21" t="str">
        <f t="shared" si="6"/>
        <v>C</v>
      </c>
      <c r="E186" s="21">
        <f>VLOOKUP(B186,ESG!A:M,$E$2,FALSE)</f>
        <v>69.7083333333333</v>
      </c>
      <c r="F186" s="11" t="b">
        <f t="shared" si="7"/>
        <v>0</v>
      </c>
      <c r="G186" s="23" t="str">
        <f t="shared" si="8"/>
        <v>B</v>
      </c>
      <c r="H186" s="11">
        <f>VLOOKUP(B186,NI!C:P,12,FALSE)</f>
        <v>1757000</v>
      </c>
      <c r="I186" s="11">
        <f>VLOOKUP(B186,EBITDA!B:O,12,FALSE)</f>
        <v>3642000</v>
      </c>
      <c r="J186" s="11">
        <f>VLOOKUP(B186,EQIT!B:O,12,FALSE)</f>
        <v>23771000</v>
      </c>
      <c r="K186" s="11">
        <f>VLOOKUP(B186,DEBT!B:O,12,FALSE)</f>
        <v>8787000</v>
      </c>
      <c r="L186" s="11">
        <f>VLOOKUP(B186,REV!B:O,12,FALSE)</f>
        <v>15714000</v>
      </c>
      <c r="M186" s="11">
        <f>VLOOKUP(B186,RoA!B:O,12,FALSE)</f>
        <v>4.82</v>
      </c>
      <c r="N186" s="11">
        <f>VLOOKUP(B186,RoE!B:O,12,FALSE)</f>
        <v>7.32</v>
      </c>
      <c r="O186" s="11">
        <f>VLOOKUP(B186,ASSET!B:P,12,FALSE)</f>
        <v>39237000</v>
      </c>
      <c r="P186" s="11">
        <f>VLOOKUP(B186,MCAP!B:P,12,FALSE)</f>
        <v>42058560</v>
      </c>
      <c r="Q186" s="11">
        <f>VLOOKUP(B186,MB!B:O,12,FALSE)</f>
        <v>1.72</v>
      </c>
    </row>
    <row r="187" spans="1:17" x14ac:dyDescent="0.3">
      <c r="A187" s="20" t="s">
        <v>68</v>
      </c>
      <c r="B187" s="20" t="s">
        <v>357</v>
      </c>
      <c r="C187" s="21">
        <f>VLOOKUP(B187,'[2]ESGC PORTFOLIO'!B:M,$C$2,FALSE)</f>
        <v>37.3243485680985</v>
      </c>
      <c r="D187" s="21" t="str">
        <f t="shared" si="6"/>
        <v>C</v>
      </c>
      <c r="E187" s="21">
        <f>VLOOKUP(B187,ESG!A:M,$E$2,FALSE)</f>
        <v>56.3153638028638</v>
      </c>
      <c r="F187" s="11" t="b">
        <f t="shared" si="7"/>
        <v>0</v>
      </c>
      <c r="G187" s="23" t="str">
        <f t="shared" si="8"/>
        <v>B</v>
      </c>
      <c r="H187" s="11">
        <f>VLOOKUP(B187,NI!C:P,12,FALSE)</f>
        <v>1413000</v>
      </c>
      <c r="I187" s="11">
        <f>VLOOKUP(B187,EBITDA!B:O,12,FALSE)</f>
        <v>2686000</v>
      </c>
      <c r="J187" s="11">
        <f>VLOOKUP(B187,EQIT!B:O,12,FALSE)</f>
        <v>5563000</v>
      </c>
      <c r="K187" s="11">
        <f>VLOOKUP(B187,DEBT!B:O,12,FALSE)</f>
        <v>8448000</v>
      </c>
      <c r="L187" s="11">
        <f>VLOOKUP(B187,REV!B:O,12,FALSE)</f>
        <v>13886000</v>
      </c>
      <c r="M187" s="11">
        <f>VLOOKUP(B187,RoA!B:O,12,FALSE)</f>
        <v>7.01</v>
      </c>
      <c r="N187" s="11">
        <f>VLOOKUP(B187,RoE!B:O,12,FALSE)</f>
        <v>22.55</v>
      </c>
      <c r="O187" s="11">
        <f>VLOOKUP(B187,ASSET!B:P,12,FALSE)</f>
        <v>23765000</v>
      </c>
      <c r="P187" s="11">
        <f>VLOOKUP(B187,MCAP!B:P,12,FALSE)</f>
        <v>21821190</v>
      </c>
      <c r="Q187" s="11">
        <f>VLOOKUP(B187,MB!B:O,12,FALSE)</f>
        <v>3.72</v>
      </c>
    </row>
    <row r="188" spans="1:17" x14ac:dyDescent="0.3">
      <c r="A188" s="20" t="s">
        <v>69</v>
      </c>
      <c r="B188" s="20" t="s">
        <v>358</v>
      </c>
      <c r="C188" s="21">
        <f>VLOOKUP(B188,'[2]ESGC PORTFOLIO'!B:M,$C$2,FALSE)</f>
        <v>35.430465810784902</v>
      </c>
      <c r="D188" s="21" t="str">
        <f t="shared" si="6"/>
        <v>C</v>
      </c>
      <c r="E188" s="21">
        <f>VLOOKUP(B188,ESG!A:M,$E$2,FALSE)</f>
        <v>57.385754316605301</v>
      </c>
      <c r="F188" s="11" t="b">
        <f t="shared" si="7"/>
        <v>0</v>
      </c>
      <c r="G188" s="23" t="str">
        <f t="shared" si="8"/>
        <v>B</v>
      </c>
      <c r="H188" s="11">
        <f>VLOOKUP(B188,NI!C:P,12,FALSE)</f>
        <v>304000</v>
      </c>
      <c r="I188" s="11">
        <f>VLOOKUP(B188,EBITDA!B:O,12,FALSE)</f>
        <v>788000</v>
      </c>
      <c r="J188" s="11">
        <f>VLOOKUP(B188,EQIT!B:O,12,FALSE)</f>
        <v>2378000</v>
      </c>
      <c r="K188" s="11">
        <f>VLOOKUP(B188,DEBT!B:O,12,FALSE)</f>
        <v>2981000</v>
      </c>
      <c r="L188" s="11">
        <f>VLOOKUP(B188,REV!B:O,12,FALSE)</f>
        <v>5674000</v>
      </c>
      <c r="M188" s="11">
        <f>VLOOKUP(B188,RoA!B:O,12,FALSE)</f>
        <v>4.5</v>
      </c>
      <c r="N188" s="11">
        <f>VLOOKUP(B188,RoE!B:O,12,FALSE)</f>
        <v>11.7</v>
      </c>
      <c r="O188" s="11">
        <f>VLOOKUP(B188,ASSET!B:P,12,FALSE)</f>
        <v>8364000</v>
      </c>
      <c r="P188" s="11">
        <f>VLOOKUP(B188,MCAP!B:P,12,FALSE)</f>
        <v>9882852</v>
      </c>
      <c r="Q188" s="11" t="e">
        <f>VLOOKUP(B188,MB!B:O,12,FALSE)</f>
        <v>#N/A</v>
      </c>
    </row>
    <row r="189" spans="1:17" x14ac:dyDescent="0.3">
      <c r="A189" s="20" t="s">
        <v>75</v>
      </c>
      <c r="B189" s="20">
        <v>912278</v>
      </c>
      <c r="C189" s="21">
        <f>VLOOKUP(B189,'[2]ESGC PORTFOLIO'!B:M,$C$2,FALSE)</f>
        <v>43.108663076054299</v>
      </c>
      <c r="D189" s="21" t="str">
        <f t="shared" si="6"/>
        <v>C</v>
      </c>
      <c r="E189" s="21">
        <f>VLOOKUP(B189,ESG!A:M,$E$2,FALSE)</f>
        <v>72.552729878816805</v>
      </c>
      <c r="F189" s="11" t="b">
        <f t="shared" si="7"/>
        <v>0</v>
      </c>
      <c r="G189" s="23" t="str">
        <f t="shared" si="8"/>
        <v>B</v>
      </c>
      <c r="H189" s="11">
        <f>VLOOKUP(B189,NI!C:P,12,FALSE)</f>
        <v>2094000</v>
      </c>
      <c r="I189" s="11">
        <f>VLOOKUP(B189,EBITDA!B:O,12,FALSE)</f>
        <v>4164000</v>
      </c>
      <c r="J189" s="11">
        <f>VLOOKUP(B189,EQIT!B:O,12,FALSE)</f>
        <v>12035000</v>
      </c>
      <c r="K189" s="11">
        <f>VLOOKUP(B189,DEBT!B:O,12,FALSE)</f>
        <v>5169000</v>
      </c>
      <c r="L189" s="11">
        <f>VLOOKUP(B189,REV!B:O,12,FALSE)</f>
        <v>37988000</v>
      </c>
      <c r="M189" s="11">
        <f>VLOOKUP(B189,RoA!B:O,12,FALSE)</f>
        <v>4.0199999999999996</v>
      </c>
      <c r="N189" s="11">
        <f>VLOOKUP(B189,RoE!B:O,12,FALSE)</f>
        <v>18.36</v>
      </c>
      <c r="O189" s="11">
        <f>VLOOKUP(B189,ASSET!B:P,12,FALSE)</f>
        <v>56709000</v>
      </c>
      <c r="P189" s="11">
        <f>VLOOKUP(B189,MCAP!B:P,12,FALSE)</f>
        <v>37540084</v>
      </c>
      <c r="Q189" s="11">
        <f>VLOOKUP(B189,MB!B:O,12,FALSE)</f>
        <v>3.03</v>
      </c>
    </row>
    <row r="190" spans="1:17" x14ac:dyDescent="0.3">
      <c r="A190" s="20" t="s">
        <v>83</v>
      </c>
      <c r="B190" s="20" t="s">
        <v>360</v>
      </c>
      <c r="C190" s="21">
        <f>VLOOKUP(B190,'[2]ESGC PORTFOLIO'!B:M,$C$2,FALSE)</f>
        <v>31.3677208618153</v>
      </c>
      <c r="D190" s="21" t="str">
        <f t="shared" si="6"/>
        <v>C</v>
      </c>
      <c r="E190" s="21">
        <f>VLOOKUP(B190,ESG!A:M,$E$2,FALSE)</f>
        <v>52.499221251189702</v>
      </c>
      <c r="F190" s="11" t="b">
        <f t="shared" si="7"/>
        <v>0</v>
      </c>
      <c r="G190" s="23" t="str">
        <f t="shared" si="8"/>
        <v>B</v>
      </c>
      <c r="H190" s="11">
        <f>VLOOKUP(B190,NI!C:P,12,FALSE)</f>
        <v>1247000</v>
      </c>
      <c r="I190" s="11">
        <f>VLOOKUP(B190,EBITDA!B:O,12,FALSE)</f>
        <v>2202800</v>
      </c>
      <c r="J190" s="11">
        <f>VLOOKUP(B190,EQIT!B:O,12,FALSE)</f>
        <v>20551800</v>
      </c>
      <c r="K190" s="11">
        <f>VLOOKUP(B190,DEBT!B:O,12,FALSE)</f>
        <v>2241400</v>
      </c>
      <c r="L190" s="11">
        <f>VLOOKUP(B190,REV!B:O,12,FALSE)</f>
        <v>3326800</v>
      </c>
      <c r="M190" s="11">
        <f>VLOOKUP(B190,RoA!B:O,12,FALSE)</f>
        <v>1.9</v>
      </c>
      <c r="N190" s="11">
        <f>VLOOKUP(B190,RoE!B:O,12,FALSE)</f>
        <v>6.01</v>
      </c>
      <c r="O190" s="11">
        <f>VLOOKUP(B190,ASSET!B:P,12,FALSE)</f>
        <v>67371500</v>
      </c>
      <c r="P190" s="11">
        <f>VLOOKUP(B190,MCAP!B:P,12,FALSE)</f>
        <v>30526867</v>
      </c>
      <c r="Q190" s="11">
        <f>VLOOKUP(B190,MB!B:O,12,FALSE)</f>
        <v>1.49</v>
      </c>
    </row>
    <row r="191" spans="1:17" x14ac:dyDescent="0.3">
      <c r="A191" s="20" t="s">
        <v>85</v>
      </c>
      <c r="B191" s="20">
        <v>904282</v>
      </c>
      <c r="C191" s="21">
        <f>VLOOKUP(B191,'[2]ESGC PORTFOLIO'!B:M,$C$2,FALSE)</f>
        <v>37.905919080919098</v>
      </c>
      <c r="D191" s="21" t="str">
        <f t="shared" si="6"/>
        <v>C</v>
      </c>
      <c r="E191" s="21">
        <f>VLOOKUP(B191,ESG!A:M,$E$2,FALSE)</f>
        <v>74.811838161838097</v>
      </c>
      <c r="F191" s="11" t="b">
        <f t="shared" si="7"/>
        <v>0</v>
      </c>
      <c r="G191" s="23" t="str">
        <f t="shared" si="8"/>
        <v>B</v>
      </c>
      <c r="H191" s="11">
        <f>VLOOKUP(B191,NI!C:P,12,FALSE)</f>
        <v>7351000</v>
      </c>
      <c r="I191" s="11">
        <f>VLOOKUP(B191,EBITDA!B:O,12,FALSE)</f>
        <v>11940000</v>
      </c>
      <c r="J191" s="11">
        <f>VLOOKUP(B191,EQIT!B:O,12,FALSE)</f>
        <v>25554000</v>
      </c>
      <c r="K191" s="11">
        <f>VLOOKUP(B191,DEBT!B:O,12,FALSE)</f>
        <v>44213000</v>
      </c>
      <c r="L191" s="11">
        <f>VLOOKUP(B191,REV!B:O,12,FALSE)</f>
        <v>44257000</v>
      </c>
      <c r="M191" s="11">
        <f>VLOOKUP(B191,RoA!B:O,12,FALSE)</f>
        <v>8.68</v>
      </c>
      <c r="N191" s="11">
        <f>VLOOKUP(B191,RoE!B:O,12,FALSE)</f>
        <v>26.31</v>
      </c>
      <c r="O191" s="11">
        <f>VLOOKUP(B191,ASSET!B:P,12,FALSE)</f>
        <v>90093000</v>
      </c>
      <c r="P191" s="11">
        <f>VLOOKUP(B191,MCAP!B:P,12,FALSE)</f>
        <v>185759040</v>
      </c>
      <c r="Q191" s="11">
        <f>VLOOKUP(B191,MB!B:O,12,FALSE)</f>
        <v>6.64</v>
      </c>
    </row>
    <row r="192" spans="1:17" x14ac:dyDescent="0.3">
      <c r="A192" s="20" t="s">
        <v>87</v>
      </c>
      <c r="B192" s="20">
        <v>981550</v>
      </c>
      <c r="C192" s="21">
        <f>VLOOKUP(B192,'[2]ESGC PORTFOLIO'!B:M,$C$2,FALSE)</f>
        <v>33.896343240093202</v>
      </c>
      <c r="D192" s="21" t="str">
        <f t="shared" si="6"/>
        <v>C</v>
      </c>
      <c r="E192" s="21">
        <f>VLOOKUP(B192,ESG!A:M,$E$2,FALSE)</f>
        <v>67.376019813519804</v>
      </c>
      <c r="F192" s="11" t="b">
        <f t="shared" si="7"/>
        <v>0</v>
      </c>
      <c r="G192" s="23" t="str">
        <f t="shared" si="8"/>
        <v>B</v>
      </c>
      <c r="H192" s="11">
        <f>VLOOKUP(B192,NI!C:P,12,FALSE)</f>
        <v>8163000</v>
      </c>
      <c r="I192" s="11">
        <f>VLOOKUP(B192,EBITDA!B:O,12,FALSE)</f>
        <v>25079000</v>
      </c>
      <c r="J192" s="11">
        <f>VLOOKUP(B192,EQIT!B:O,12,FALSE)</f>
        <v>52269000</v>
      </c>
      <c r="K192" s="11">
        <f>VLOOKUP(B192,DEBT!B:O,12,FALSE)</f>
        <v>52621000</v>
      </c>
      <c r="L192" s="11">
        <f>VLOOKUP(B192,REV!B:O,12,FALSE)</f>
        <v>74510000</v>
      </c>
      <c r="M192" s="11">
        <f>VLOOKUP(B192,RoA!B:O,12,FALSE)</f>
        <v>6.09</v>
      </c>
      <c r="N192" s="11">
        <f>VLOOKUP(B192,RoE!B:O,12,FALSE)</f>
        <v>15.55</v>
      </c>
      <c r="O192" s="11">
        <f>VLOOKUP(B192,ASSET!B:P,12,FALSE)</f>
        <v>166574000</v>
      </c>
      <c r="P192" s="11">
        <f>VLOOKUP(B192,MCAP!B:P,12,FALSE)</f>
        <v>160423899</v>
      </c>
      <c r="Q192" s="11">
        <f>VLOOKUP(B192,MB!B:O,12,FALSE)</f>
        <v>2.71</v>
      </c>
    </row>
    <row r="193" spans="1:17" x14ac:dyDescent="0.3">
      <c r="A193" s="20" t="s">
        <v>91</v>
      </c>
      <c r="B193" s="20">
        <v>902288</v>
      </c>
      <c r="C193" s="21">
        <f>VLOOKUP(B193,'[2]ESGC PORTFOLIO'!B:M,$C$2,FALSE)</f>
        <v>47.847573260073197</v>
      </c>
      <c r="D193" s="21" t="str">
        <f t="shared" si="6"/>
        <v>C</v>
      </c>
      <c r="E193" s="21">
        <f>VLOOKUP(B193,ESG!A:M,$E$2,FALSE)</f>
        <v>67.361813186813094</v>
      </c>
      <c r="F193" s="11" t="b">
        <f t="shared" si="7"/>
        <v>0</v>
      </c>
      <c r="G193" s="23" t="str">
        <f t="shared" si="8"/>
        <v>B</v>
      </c>
      <c r="H193" s="11">
        <f>VLOOKUP(B193,NI!C:P,12,FALSE)</f>
        <v>1193000</v>
      </c>
      <c r="I193" s="11">
        <f>VLOOKUP(B193,EBITDA!B:O,12,FALSE)</f>
        <v>3557000</v>
      </c>
      <c r="J193" s="11">
        <f>VLOOKUP(B193,EQIT!B:O,12,FALSE)</f>
        <v>13052000</v>
      </c>
      <c r="K193" s="11">
        <f>VLOOKUP(B193,DEBT!B:O,12,FALSE)</f>
        <v>14274000</v>
      </c>
      <c r="L193" s="11">
        <f>VLOOKUP(B193,REV!B:O,12,FALSE)</f>
        <v>12554000</v>
      </c>
      <c r="M193" s="11">
        <f>VLOOKUP(B193,RoA!B:O,12,FALSE)</f>
        <v>3.57</v>
      </c>
      <c r="N193" s="11">
        <f>VLOOKUP(B193,RoE!B:O,12,FALSE)</f>
        <v>9.31</v>
      </c>
      <c r="O193" s="11">
        <f>VLOOKUP(B193,ASSET!B:P,12,FALSE)</f>
        <v>45642000</v>
      </c>
      <c r="P193" s="11">
        <f>VLOOKUP(B193,MCAP!B:P,12,FALSE)</f>
        <v>18831110</v>
      </c>
      <c r="Q193" s="11">
        <f>VLOOKUP(B193,MB!B:O,12,FALSE)</f>
        <v>1.46</v>
      </c>
    </row>
    <row r="194" spans="1:17" x14ac:dyDescent="0.3">
      <c r="A194" s="20" t="s">
        <v>95</v>
      </c>
      <c r="B194" s="20">
        <v>312385</v>
      </c>
      <c r="C194" s="21">
        <f>VLOOKUP(B194,'[2]ESGC PORTFOLIO'!B:M,$C$2,FALSE)</f>
        <v>37.4323723151848</v>
      </c>
      <c r="D194" s="21" t="str">
        <f t="shared" si="6"/>
        <v>C</v>
      </c>
      <c r="E194" s="21">
        <f>VLOOKUP(B194,ESG!A:M,$E$2,FALSE)</f>
        <v>67.0522446303696</v>
      </c>
      <c r="F194" s="11" t="b">
        <f t="shared" si="7"/>
        <v>0</v>
      </c>
      <c r="G194" s="23" t="str">
        <f t="shared" si="8"/>
        <v>B</v>
      </c>
      <c r="H194" s="11">
        <f>VLOOKUP(B194,NI!C:P,12,FALSE)</f>
        <v>2377000</v>
      </c>
      <c r="I194" s="11">
        <f>VLOOKUP(B194,EBITDA!B:O,12,FALSE)</f>
        <v>4855000</v>
      </c>
      <c r="J194" s="11">
        <f>VLOOKUP(B194,EQIT!B:O,12,FALSE)</f>
        <v>10617000</v>
      </c>
      <c r="K194" s="11">
        <f>VLOOKUP(B194,DEBT!B:O,12,FALSE)</f>
        <v>6157000</v>
      </c>
      <c r="L194" s="11">
        <f>VLOOKUP(B194,REV!B:O,12,FALSE)</f>
        <v>116199000</v>
      </c>
      <c r="M194" s="11">
        <f>VLOOKUP(B194,RoA!B:O,12,FALSE)</f>
        <v>7.4</v>
      </c>
      <c r="N194" s="11">
        <f>VLOOKUP(B194,RoE!B:O,12,FALSE)</f>
        <v>20.74</v>
      </c>
      <c r="O194" s="11">
        <f>VLOOKUP(B194,ASSET!B:P,12,FALSE)</f>
        <v>33440000</v>
      </c>
      <c r="P194" s="11">
        <f>VLOOKUP(B194,MCAP!B:P,12,FALSE)</f>
        <v>70729248</v>
      </c>
      <c r="Q194" s="11">
        <f>VLOOKUP(B194,MB!B:O,12,FALSE)</f>
        <v>5.14</v>
      </c>
    </row>
    <row r="195" spans="1:17" x14ac:dyDescent="0.3">
      <c r="A195" s="20" t="s">
        <v>102</v>
      </c>
      <c r="B195" s="20">
        <v>152719</v>
      </c>
      <c r="C195" s="21">
        <f>VLOOKUP(B195,'[2]ESGC PORTFOLIO'!B:M,$C$2,FALSE)</f>
        <v>43.653780104663298</v>
      </c>
      <c r="D195" s="21" t="str">
        <f t="shared" ref="D195:D258" si="9">IF(C195&gt;75,"A",IF(C195&gt;50,"B",IF(C195&gt;25,"C","D")))</f>
        <v>C</v>
      </c>
      <c r="E195" s="21">
        <f>VLOOKUP(B195,ESG!A:M,$E$2,FALSE)</f>
        <v>66.665358374464304</v>
      </c>
      <c r="F195" s="11" t="b">
        <f t="shared" ref="F195:F258" si="10">C195=E195</f>
        <v>0</v>
      </c>
      <c r="G195" s="23" t="str">
        <f t="shared" ref="G195:G258" si="11">IF(E195&gt;75,"A",IF(E195&gt;50,"B",IF(E195&gt;25,"C","D")))</f>
        <v>B</v>
      </c>
      <c r="H195" s="11">
        <f>VLOOKUP(B195,NI!C:P,12,FALSE)</f>
        <v>709500</v>
      </c>
      <c r="I195" s="11">
        <f>VLOOKUP(B195,EBITDA!B:O,12,FALSE)</f>
        <v>691300</v>
      </c>
      <c r="J195" s="11">
        <f>VLOOKUP(B195,EQIT!B:O,12,FALSE)</f>
        <v>2333500</v>
      </c>
      <c r="K195" s="11">
        <f>VLOOKUP(B195,DEBT!B:O,12,FALSE)</f>
        <v>1467300</v>
      </c>
      <c r="L195" s="11">
        <f>VLOOKUP(B195,REV!B:O,12,FALSE)</f>
        <v>6764000</v>
      </c>
      <c r="M195" s="11">
        <f>VLOOKUP(B195,RoA!B:O,12,FALSE)</f>
        <v>12.79</v>
      </c>
      <c r="N195" s="11">
        <f>VLOOKUP(B195,RoE!B:O,12,FALSE)</f>
        <v>31.6</v>
      </c>
      <c r="O195" s="11">
        <f>VLOOKUP(B195,ASSET!B:P,12,FALSE)</f>
        <v>5994700</v>
      </c>
      <c r="P195" s="11">
        <f>VLOOKUP(B195,MCAP!B:P,12,FALSE)</f>
        <v>8063188</v>
      </c>
      <c r="Q195" s="11">
        <f>VLOOKUP(B195,MB!B:O,12,FALSE)</f>
        <v>4.5599999999999996</v>
      </c>
    </row>
    <row r="196" spans="1:17" x14ac:dyDescent="0.3">
      <c r="A196" s="20" t="s">
        <v>103</v>
      </c>
      <c r="B196" s="20">
        <v>867138</v>
      </c>
      <c r="C196" s="21">
        <f>VLOOKUP(B196,'[2]ESGC PORTFOLIO'!B:M,$C$2,FALSE)</f>
        <v>35.932345491387998</v>
      </c>
      <c r="D196" s="21" t="str">
        <f t="shared" si="9"/>
        <v>C</v>
      </c>
      <c r="E196" s="21">
        <f>VLOOKUP(B196,ESG!A:M,$E$2,FALSE)</f>
        <v>67.420246538331597</v>
      </c>
      <c r="F196" s="11" t="b">
        <f t="shared" si="10"/>
        <v>0</v>
      </c>
      <c r="G196" s="23" t="str">
        <f t="shared" si="11"/>
        <v>B</v>
      </c>
      <c r="H196" s="11">
        <f>VLOOKUP(B196,NI!C:P,12,FALSE)</f>
        <v>269732</v>
      </c>
      <c r="I196" s="11">
        <f>VLOOKUP(B196,EBITDA!B:O,12,FALSE)</f>
        <v>1808387</v>
      </c>
      <c r="J196" s="11">
        <f>VLOOKUP(B196,EQIT!B:O,12,FALSE)</f>
        <v>4870780</v>
      </c>
      <c r="K196" s="11">
        <f>VLOOKUP(B196,DEBT!B:O,12,FALSE)</f>
        <v>9130345</v>
      </c>
      <c r="L196" s="11">
        <f>VLOOKUP(B196,REV!B:O,12,FALSE)</f>
        <v>13781837</v>
      </c>
      <c r="M196" s="11">
        <f>VLOOKUP(B196,RoA!B:O,12,FALSE)</f>
        <v>3.15</v>
      </c>
      <c r="N196" s="11">
        <f>VLOOKUP(B196,RoE!B:O,12,FALSE)</f>
        <v>5.37</v>
      </c>
      <c r="O196" s="11">
        <f>VLOOKUP(B196,ASSET!B:P,12,FALSE)</f>
        <v>18514875</v>
      </c>
      <c r="P196" s="11">
        <f>VLOOKUP(B196,MCAP!B:P,12,FALSE)</f>
        <v>14621969</v>
      </c>
      <c r="Q196" s="11">
        <f>VLOOKUP(B196,MB!B:O,12,FALSE)</f>
        <v>3.32</v>
      </c>
    </row>
    <row r="197" spans="1:17" x14ac:dyDescent="0.3">
      <c r="A197" s="20" t="s">
        <v>106</v>
      </c>
      <c r="B197" s="20">
        <v>271980</v>
      </c>
      <c r="C197" s="21">
        <f>VLOOKUP(B197,'[2]ESGC PORTFOLIO'!B:M,$C$2,FALSE)</f>
        <v>35.407550409232002</v>
      </c>
      <c r="D197" s="21" t="str">
        <f t="shared" si="9"/>
        <v>C</v>
      </c>
      <c r="E197" s="21">
        <f>VLOOKUP(B197,ESG!A:M,$E$2,FALSE)</f>
        <v>61.173845213082799</v>
      </c>
      <c r="F197" s="11" t="b">
        <f t="shared" si="10"/>
        <v>0</v>
      </c>
      <c r="G197" s="23" t="str">
        <f t="shared" si="11"/>
        <v>B</v>
      </c>
      <c r="H197" s="11">
        <f>VLOOKUP(B197,NI!C:P,12,FALSE)</f>
        <v>-14459000</v>
      </c>
      <c r="I197" s="11">
        <f>VLOOKUP(B197,EBITDA!B:O,12,FALSE)</f>
        <v>-17636000</v>
      </c>
      <c r="J197" s="11">
        <f>VLOOKUP(B197,EQIT!B:O,12,FALSE)</f>
        <v>7049000</v>
      </c>
      <c r="K197" s="11">
        <f>VLOOKUP(B197,DEBT!B:O,12,FALSE)</f>
        <v>13113000</v>
      </c>
      <c r="L197" s="11">
        <f>VLOOKUP(B197,REV!B:O,12,FALSE)</f>
        <v>12633000</v>
      </c>
      <c r="M197" s="11">
        <f>VLOOKUP(B197,RoA!B:O,12,FALSE)</f>
        <v>-35.26</v>
      </c>
      <c r="N197" s="11">
        <f>VLOOKUP(B197,RoE!B:O,12,FALSE)</f>
        <v>-101.15</v>
      </c>
      <c r="O197" s="11">
        <f>VLOOKUP(B197,ASSET!B:P,12,FALSE)</f>
        <v>29532000</v>
      </c>
      <c r="P197" s="11">
        <f>VLOOKUP(B197,MCAP!B:P,12,FALSE)</f>
        <v>13376000</v>
      </c>
      <c r="Q197" s="11">
        <f>VLOOKUP(B197,MB!B:O,12,FALSE)</f>
        <v>2.3199999999999998</v>
      </c>
    </row>
    <row r="198" spans="1:17" x14ac:dyDescent="0.3">
      <c r="A198" s="20" t="s">
        <v>110</v>
      </c>
      <c r="B198" s="20">
        <v>944314</v>
      </c>
      <c r="C198" s="21">
        <f>VLOOKUP(B198,'[2]ESGC PORTFOLIO'!B:M,$C$2,FALSE)</f>
        <v>46.164081751581698</v>
      </c>
      <c r="D198" s="21" t="str">
        <f t="shared" si="9"/>
        <v>C</v>
      </c>
      <c r="E198" s="21">
        <f>VLOOKUP(B198,ESG!A:M,$E$2,FALSE)</f>
        <v>63.994830169830102</v>
      </c>
      <c r="F198" s="11" t="b">
        <f t="shared" si="10"/>
        <v>0</v>
      </c>
      <c r="G198" s="23" t="str">
        <f t="shared" si="11"/>
        <v>B</v>
      </c>
      <c r="H198" s="11">
        <f>VLOOKUP(B198,NI!C:P,12,FALSE)</f>
        <v>1899000</v>
      </c>
      <c r="I198" s="11">
        <f>VLOOKUP(B198,EBITDA!B:O,12,FALSE)</f>
        <v>5401000</v>
      </c>
      <c r="J198" s="11">
        <f>VLOOKUP(B198,EQIT!B:O,12,FALSE)</f>
        <v>12664000</v>
      </c>
      <c r="K198" s="11">
        <f>VLOOKUP(B198,DEBT!B:O,12,FALSE)</f>
        <v>28951000</v>
      </c>
      <c r="L198" s="11">
        <f>VLOOKUP(B198,REV!B:O,12,FALSE)</f>
        <v>11683000</v>
      </c>
      <c r="M198" s="11">
        <f>VLOOKUP(B198,RoA!B:O,12,FALSE)</f>
        <v>4.4000000000000004</v>
      </c>
      <c r="N198" s="11">
        <f>VLOOKUP(B198,RoE!B:O,12,FALSE)</f>
        <v>15.68</v>
      </c>
      <c r="O198" s="11">
        <f>VLOOKUP(B198,ASSET!B:P,12,FALSE)</f>
        <v>58797000</v>
      </c>
      <c r="P198" s="11">
        <f>VLOOKUP(B198,MCAP!B:P,12,FALSE)</f>
        <v>40313440</v>
      </c>
      <c r="Q198" s="11">
        <f>VLOOKUP(B198,MB!B:O,12,FALSE)</f>
        <v>3.24</v>
      </c>
    </row>
    <row r="199" spans="1:17" x14ac:dyDescent="0.3">
      <c r="A199" s="20" t="s">
        <v>115</v>
      </c>
      <c r="B199" s="20">
        <v>916091</v>
      </c>
      <c r="C199" s="21">
        <f>VLOOKUP(B199,'[2]ESGC PORTFOLIO'!B:M,$C$2,FALSE)</f>
        <v>38.555125047366403</v>
      </c>
      <c r="D199" s="21" t="str">
        <f t="shared" si="9"/>
        <v>C</v>
      </c>
      <c r="E199" s="21">
        <f>VLOOKUP(B199,ESG!A:M,$E$2,FALSE)</f>
        <v>60.903353543008699</v>
      </c>
      <c r="F199" s="11" t="b">
        <f t="shared" si="10"/>
        <v>0</v>
      </c>
      <c r="G199" s="23" t="str">
        <f t="shared" si="11"/>
        <v>B</v>
      </c>
      <c r="H199" s="11">
        <f>VLOOKUP(B199,NI!C:P,12,FALSE)</f>
        <v>-8000</v>
      </c>
      <c r="I199" s="11">
        <f>VLOOKUP(B199,EBITDA!B:O,12,FALSE)</f>
        <v>886000</v>
      </c>
      <c r="J199" s="11">
        <f>VLOOKUP(B199,EQIT!B:O,12,FALSE)</f>
        <v>2921000</v>
      </c>
      <c r="K199" s="11">
        <f>VLOOKUP(B199,DEBT!B:O,12,FALSE)</f>
        <v>2669000</v>
      </c>
      <c r="L199" s="11">
        <f>VLOOKUP(B199,REV!B:O,12,FALSE)</f>
        <v>12173000</v>
      </c>
      <c r="M199" s="11">
        <f>VLOOKUP(B199,RoA!B:O,12,FALSE)</f>
        <v>0.82</v>
      </c>
      <c r="N199" s="11">
        <f>VLOOKUP(B199,RoE!B:O,12,FALSE)</f>
        <v>-0.23</v>
      </c>
      <c r="O199" s="11">
        <f>VLOOKUP(B199,ASSET!B:P,12,FALSE)</f>
        <v>10201000</v>
      </c>
      <c r="P199" s="11">
        <f>VLOOKUP(B199,MCAP!B:P,12,FALSE)</f>
        <v>4535113</v>
      </c>
      <c r="Q199" s="11">
        <f>VLOOKUP(B199,MB!B:O,12,FALSE)</f>
        <v>4.16</v>
      </c>
    </row>
    <row r="200" spans="1:17" x14ac:dyDescent="0.3">
      <c r="A200" s="20" t="s">
        <v>119</v>
      </c>
      <c r="B200" s="20">
        <v>687609</v>
      </c>
      <c r="C200" s="21">
        <f>VLOOKUP(B200,'[2]ESGC PORTFOLIO'!B:M,$C$2,FALSE)</f>
        <v>29.491892590168401</v>
      </c>
      <c r="D200" s="21" t="str">
        <f t="shared" si="9"/>
        <v>C</v>
      </c>
      <c r="E200" s="21">
        <f>VLOOKUP(B200,ESG!A:M,$E$2,FALSE)</f>
        <v>56.225164490681699</v>
      </c>
      <c r="F200" s="11" t="b">
        <f t="shared" si="10"/>
        <v>0</v>
      </c>
      <c r="G200" s="23" t="str">
        <f t="shared" si="11"/>
        <v>B</v>
      </c>
      <c r="H200" s="11">
        <f>VLOOKUP(B200,NI!C:P,12,FALSE)</f>
        <v>1725000</v>
      </c>
      <c r="I200" s="11">
        <f>VLOOKUP(B200,EBITDA!B:O,12,FALSE)</f>
        <v>3271000</v>
      </c>
      <c r="J200" s="11">
        <f>VLOOKUP(B200,EQIT!B:O,12,FALSE)</f>
        <v>6576000</v>
      </c>
      <c r="K200" s="11">
        <f>VLOOKUP(B200,DEBT!B:O,12,FALSE)</f>
        <v>6779000</v>
      </c>
      <c r="L200" s="11">
        <f>VLOOKUP(B200,REV!B:O,12,FALSE)</f>
        <v>8592000</v>
      </c>
      <c r="M200" s="11">
        <f>VLOOKUP(B200,RoA!B:O,12,FALSE)</f>
        <v>5.85</v>
      </c>
      <c r="N200" s="11">
        <f>VLOOKUP(B200,RoE!B:O,12,FALSE)</f>
        <v>13.03</v>
      </c>
      <c r="O200" s="11">
        <f>VLOOKUP(B200,ASSET!B:P,12,FALSE)</f>
        <v>17785000</v>
      </c>
      <c r="P200" s="11">
        <f>VLOOKUP(B200,MCAP!B:P,12,FALSE)</f>
        <v>32536320</v>
      </c>
      <c r="Q200" s="11">
        <f>VLOOKUP(B200,MB!B:O,12,FALSE)</f>
        <v>4.82</v>
      </c>
    </row>
    <row r="201" spans="1:17" x14ac:dyDescent="0.3">
      <c r="A201" s="20" t="s">
        <v>122</v>
      </c>
      <c r="B201" s="20">
        <v>500320</v>
      </c>
      <c r="C201" s="21">
        <f>VLOOKUP(B201,'[2]ESGC PORTFOLIO'!B:M,$C$2,FALSE)</f>
        <v>39.179900099900102</v>
      </c>
      <c r="D201" s="21" t="str">
        <f t="shared" si="9"/>
        <v>C</v>
      </c>
      <c r="E201" s="21">
        <f>VLOOKUP(B201,ESG!A:M,$E$2,FALSE)</f>
        <v>60.359800199800198</v>
      </c>
      <c r="F201" s="11" t="b">
        <f t="shared" si="10"/>
        <v>0</v>
      </c>
      <c r="G201" s="23" t="str">
        <f t="shared" si="11"/>
        <v>B</v>
      </c>
      <c r="H201" s="11">
        <f>VLOOKUP(B201,NI!C:P,12,FALSE)</f>
        <v>875000</v>
      </c>
      <c r="I201" s="11">
        <f>VLOOKUP(B201,EBITDA!B:O,12,FALSE)</f>
        <v>1176000</v>
      </c>
      <c r="J201" s="11">
        <f>VLOOKUP(B201,EQIT!B:O,12,FALSE)</f>
        <v>3036000</v>
      </c>
      <c r="K201" s="11">
        <f>VLOOKUP(B201,DEBT!B:O,12,FALSE)</f>
        <v>633000</v>
      </c>
      <c r="L201" s="11">
        <f>VLOOKUP(B201,REV!B:O,12,FALSE)</f>
        <v>4515000</v>
      </c>
      <c r="M201" s="11">
        <f>VLOOKUP(B201,RoA!B:O,12,FALSE)</f>
        <v>15.14</v>
      </c>
      <c r="N201" s="11">
        <f>VLOOKUP(B201,RoE!B:O,12,FALSE)</f>
        <v>32.06</v>
      </c>
      <c r="O201" s="11">
        <f>VLOOKUP(B201,ASSET!B:P,12,FALSE)</f>
        <v>6134000</v>
      </c>
      <c r="P201" s="11">
        <f>VLOOKUP(B201,MCAP!B:P,12,FALSE)</f>
        <v>21303200</v>
      </c>
      <c r="Q201" s="11">
        <f>VLOOKUP(B201,MB!B:O,12,FALSE)</f>
        <v>6.43</v>
      </c>
    </row>
    <row r="202" spans="1:17" x14ac:dyDescent="0.3">
      <c r="A202" s="20" t="s">
        <v>124</v>
      </c>
      <c r="B202" s="20">
        <v>905115</v>
      </c>
      <c r="C202" s="21">
        <f>VLOOKUP(B202,'[2]ESGC PORTFOLIO'!B:M,$C$2,FALSE)</f>
        <v>27.084413111640799</v>
      </c>
      <c r="D202" s="21" t="str">
        <f t="shared" si="9"/>
        <v>C</v>
      </c>
      <c r="E202" s="21">
        <f>VLOOKUP(B202,ESG!A:M,$E$2,FALSE)</f>
        <v>50.7034796886282</v>
      </c>
      <c r="F202" s="11" t="b">
        <f t="shared" si="10"/>
        <v>0</v>
      </c>
      <c r="G202" s="23" t="str">
        <f t="shared" si="11"/>
        <v>B</v>
      </c>
      <c r="H202" s="11">
        <f>VLOOKUP(B202,NI!C:P,12,FALSE)</f>
        <v>2710000</v>
      </c>
      <c r="I202" s="11">
        <f>VLOOKUP(B202,EBITDA!B:O,12,FALSE)</f>
        <v>5176000</v>
      </c>
      <c r="J202" s="11">
        <f>VLOOKUP(B202,EQIT!B:O,12,FALSE)</f>
        <v>8081000</v>
      </c>
      <c r="K202" s="11">
        <f>VLOOKUP(B202,DEBT!B:O,12,FALSE)</f>
        <v>6842000</v>
      </c>
      <c r="L202" s="11">
        <f>VLOOKUP(B202,REV!B:O,12,FALSE)</f>
        <v>22304000</v>
      </c>
      <c r="M202" s="11">
        <f>VLOOKUP(B202,RoA!B:O,12,FALSE)</f>
        <v>12.28</v>
      </c>
      <c r="N202" s="11">
        <f>VLOOKUP(B202,RoE!B:O,12,FALSE)</f>
        <v>29.78</v>
      </c>
      <c r="O202" s="11">
        <f>VLOOKUP(B202,ASSET!B:P,12,FALSE)</f>
        <v>22088000</v>
      </c>
      <c r="P202" s="11">
        <f>VLOOKUP(B202,MCAP!B:P,12,FALSE)</f>
        <v>31309926</v>
      </c>
      <c r="Q202" s="11">
        <f>VLOOKUP(B202,MB!B:O,12,FALSE)</f>
        <v>3.67</v>
      </c>
    </row>
    <row r="203" spans="1:17" x14ac:dyDescent="0.3">
      <c r="A203" s="20" t="s">
        <v>125</v>
      </c>
      <c r="B203" s="20">
        <v>902306</v>
      </c>
      <c r="C203" s="21">
        <f>VLOOKUP(B203,'[2]ESGC PORTFOLIO'!B:M,$C$2,FALSE)</f>
        <v>42.481157731157701</v>
      </c>
      <c r="D203" s="21" t="str">
        <f t="shared" si="9"/>
        <v>C</v>
      </c>
      <c r="E203" s="21">
        <f>VLOOKUP(B203,ESG!A:M,$E$2,FALSE)</f>
        <v>71.470251970251894</v>
      </c>
      <c r="F203" s="11" t="b">
        <f t="shared" si="10"/>
        <v>0</v>
      </c>
      <c r="G203" s="23" t="str">
        <f t="shared" si="11"/>
        <v>B</v>
      </c>
      <c r="H203" s="11">
        <f>VLOOKUP(B203,NI!C:P,12,FALSE)</f>
        <v>-176562</v>
      </c>
      <c r="I203" s="11">
        <f>VLOOKUP(B203,EBITDA!B:O,12,FALSE)</f>
        <v>1961044</v>
      </c>
      <c r="J203" s="11">
        <f>VLOOKUP(B203,EQIT!B:O,12,FALSE)</f>
        <v>9256791</v>
      </c>
      <c r="K203" s="11">
        <f>VLOOKUP(B203,DEBT!B:O,12,FALSE)</f>
        <v>13849988</v>
      </c>
      <c r="L203" s="11">
        <f>VLOOKUP(B203,REV!B:O,12,FALSE)</f>
        <v>11513251</v>
      </c>
      <c r="M203" s="11">
        <f>VLOOKUP(B203,RoA!B:O,12,FALSE)</f>
        <v>0.57999999999999996</v>
      </c>
      <c r="N203" s="11">
        <f>VLOOKUP(B203,RoE!B:O,12,FALSE)</f>
        <v>-1.83</v>
      </c>
      <c r="O203" s="11">
        <f>VLOOKUP(B203,ASSET!B:P,12,FALSE)</f>
        <v>44592778</v>
      </c>
      <c r="P203" s="11">
        <f>VLOOKUP(B203,MCAP!B:P,12,FALSE)</f>
        <v>12194674</v>
      </c>
      <c r="Q203" s="11">
        <f>VLOOKUP(B203,MB!B:O,12,FALSE)</f>
        <v>1.25</v>
      </c>
    </row>
    <row r="204" spans="1:17" x14ac:dyDescent="0.3">
      <c r="A204" s="20" t="s">
        <v>129</v>
      </c>
      <c r="B204" s="20">
        <v>867375</v>
      </c>
      <c r="C204" s="21">
        <f>VLOOKUP(B204,'[2]ESGC PORTFOLIO'!B:M,$C$2,FALSE)</f>
        <v>45.350783546763601</v>
      </c>
      <c r="D204" s="21" t="str">
        <f t="shared" si="9"/>
        <v>C</v>
      </c>
      <c r="E204" s="21">
        <f>VLOOKUP(B204,ESG!A:M,$E$2,FALSE)</f>
        <v>66.9310752902486</v>
      </c>
      <c r="F204" s="11" t="b">
        <f t="shared" si="10"/>
        <v>0</v>
      </c>
      <c r="G204" s="23" t="str">
        <f t="shared" si="11"/>
        <v>B</v>
      </c>
      <c r="H204" s="11">
        <f>VLOOKUP(B204,NI!C:P,12,FALSE)</f>
        <v>1088900</v>
      </c>
      <c r="I204" s="11">
        <f>VLOOKUP(B204,EBITDA!B:O,12,FALSE)</f>
        <v>2034300</v>
      </c>
      <c r="J204" s="11">
        <f>VLOOKUP(B204,EQIT!B:O,12,FALSE)</f>
        <v>3643200</v>
      </c>
      <c r="K204" s="11">
        <f>VLOOKUP(B204,DEBT!B:O,12,FALSE)</f>
        <v>1637300</v>
      </c>
      <c r="L204" s="11">
        <f>VLOOKUP(B204,REV!B:O,12,FALSE)</f>
        <v>10780400</v>
      </c>
      <c r="M204" s="11">
        <f>VLOOKUP(B204,RoA!B:O,12,FALSE)</f>
        <v>14</v>
      </c>
      <c r="N204" s="11">
        <f>VLOOKUP(B204,RoE!B:O,12,FALSE)</f>
        <v>29.04</v>
      </c>
      <c r="O204" s="11">
        <f>VLOOKUP(B204,ASSET!B:P,12,FALSE)</f>
        <v>8239200</v>
      </c>
      <c r="P204" s="11">
        <f>VLOOKUP(B204,MCAP!B:P,12,FALSE)</f>
        <v>33012141</v>
      </c>
      <c r="Q204" s="11">
        <f>VLOOKUP(B204,MB!B:O,12,FALSE)</f>
        <v>8.0299999999999994</v>
      </c>
    </row>
    <row r="205" spans="1:17" x14ac:dyDescent="0.3">
      <c r="A205" s="20" t="s">
        <v>131</v>
      </c>
      <c r="B205" s="20">
        <v>902317</v>
      </c>
      <c r="C205" s="21">
        <f>VLOOKUP(B205,'[2]ESGC PORTFOLIO'!B:M,$C$2,FALSE)</f>
        <v>37.778270340770298</v>
      </c>
      <c r="D205" s="21" t="str">
        <f t="shared" si="9"/>
        <v>C</v>
      </c>
      <c r="E205" s="21">
        <f>VLOOKUP(B205,ESG!A:M,$E$2,FALSE)</f>
        <v>73.175588300588203</v>
      </c>
      <c r="F205" s="11" t="b">
        <f t="shared" si="10"/>
        <v>0</v>
      </c>
      <c r="G205" s="23" t="str">
        <f t="shared" si="11"/>
        <v>B</v>
      </c>
      <c r="H205" s="11">
        <f>VLOOKUP(B205,NI!C:P,12,FALSE)</f>
        <v>2269000</v>
      </c>
      <c r="I205" s="11">
        <f>VLOOKUP(B205,EBITDA!B:O,12,FALSE)</f>
        <v>8350000</v>
      </c>
      <c r="J205" s="11">
        <f>VLOOKUP(B205,EQIT!B:O,12,FALSE)</f>
        <v>25793000</v>
      </c>
      <c r="K205" s="11">
        <f>VLOOKUP(B205,DEBT!B:O,12,FALSE)</f>
        <v>26319000</v>
      </c>
      <c r="L205" s="11">
        <f>VLOOKUP(B205,REV!B:O,12,FALSE)</f>
        <v>29447000</v>
      </c>
      <c r="M205" s="11">
        <f>VLOOKUP(B205,RoA!B:O,12,FALSE)</f>
        <v>3.23</v>
      </c>
      <c r="N205" s="11">
        <f>VLOOKUP(B205,RoE!B:O,12,FALSE)</f>
        <v>9.3800000000000008</v>
      </c>
      <c r="O205" s="11">
        <f>VLOOKUP(B205,ASSET!B:P,12,FALSE)</f>
        <v>95384000</v>
      </c>
      <c r="P205" s="11">
        <f>VLOOKUP(B205,MCAP!B:P,12,FALSE)</f>
        <v>25548400</v>
      </c>
      <c r="Q205" s="11">
        <f>VLOOKUP(B205,MB!B:O,12,FALSE)</f>
        <v>1.03</v>
      </c>
    </row>
    <row r="206" spans="1:17" x14ac:dyDescent="0.3">
      <c r="A206" s="20" t="s">
        <v>137</v>
      </c>
      <c r="B206" s="20">
        <v>951849</v>
      </c>
      <c r="C206" s="21">
        <f>VLOOKUP(B206,'[2]ESGC PORTFOLIO'!B:M,$C$2,FALSE)</f>
        <v>41.669452887537901</v>
      </c>
      <c r="D206" s="21" t="str">
        <f t="shared" si="9"/>
        <v>C</v>
      </c>
      <c r="E206" s="21">
        <f>VLOOKUP(B206,ESG!A:M,$E$2,FALSE)</f>
        <v>70.838905775075901</v>
      </c>
      <c r="F206" s="11" t="b">
        <f t="shared" si="10"/>
        <v>0</v>
      </c>
      <c r="G206" s="23" t="str">
        <f t="shared" si="11"/>
        <v>B</v>
      </c>
      <c r="H206" s="11">
        <f>VLOOKUP(B206,NI!C:P,12,FALSE)</f>
        <v>1048000</v>
      </c>
      <c r="I206" s="11">
        <f>VLOOKUP(B206,EBITDA!B:O,12,FALSE)</f>
        <v>4473000</v>
      </c>
      <c r="J206" s="11">
        <f>VLOOKUP(B206,EQIT!B:O,12,FALSE)</f>
        <v>14993000</v>
      </c>
      <c r="K206" s="11">
        <f>VLOOKUP(B206,DEBT!B:O,12,FALSE)</f>
        <v>7268000</v>
      </c>
      <c r="L206" s="11">
        <f>VLOOKUP(B206,REV!B:O,12,FALSE)</f>
        <v>47453000</v>
      </c>
      <c r="M206" s="11">
        <f>VLOOKUP(B206,RoA!B:O,12,FALSE)</f>
        <v>3.44</v>
      </c>
      <c r="N206" s="11">
        <f>VLOOKUP(B206,RoE!B:O,12,FALSE)</f>
        <v>6.92</v>
      </c>
      <c r="O206" s="11">
        <f>VLOOKUP(B206,ASSET!B:P,12,FALSE)</f>
        <v>36919000</v>
      </c>
      <c r="P206" s="11">
        <f>VLOOKUP(B206,MCAP!B:P,12,FALSE)</f>
        <v>42079277</v>
      </c>
      <c r="Q206" s="11">
        <f>VLOOKUP(B206,MB!B:O,12,FALSE)</f>
        <v>2.98</v>
      </c>
    </row>
    <row r="207" spans="1:17" x14ac:dyDescent="0.3">
      <c r="A207" s="20" t="s">
        <v>139</v>
      </c>
      <c r="B207" s="20">
        <v>997198</v>
      </c>
      <c r="C207" s="21">
        <f>VLOOKUP(B207,'[2]ESGC PORTFOLIO'!B:M,$C$2,FALSE)</f>
        <v>34.6219571473302</v>
      </c>
      <c r="D207" s="21" t="str">
        <f t="shared" si="9"/>
        <v>C</v>
      </c>
      <c r="E207" s="21">
        <f>VLOOKUP(B207,ESG!A:M,$E$2,FALSE)</f>
        <v>63.423018772272499</v>
      </c>
      <c r="F207" s="11" t="b">
        <f t="shared" si="10"/>
        <v>0</v>
      </c>
      <c r="G207" s="23" t="str">
        <f t="shared" si="11"/>
        <v>B</v>
      </c>
      <c r="H207" s="11">
        <f>VLOOKUP(B207,NI!C:P,12,FALSE)</f>
        <v>1622000</v>
      </c>
      <c r="I207" s="11">
        <f>VLOOKUP(B207,EBITDA!B:O,12,FALSE)</f>
        <v>3034000</v>
      </c>
      <c r="J207" s="11">
        <f>VLOOKUP(B207,EQIT!B:O,12,FALSE)</f>
        <v>14508000</v>
      </c>
      <c r="K207" s="11">
        <f>VLOOKUP(B207,DEBT!B:O,12,FALSE)</f>
        <v>16920000</v>
      </c>
      <c r="L207" s="11">
        <f>VLOOKUP(B207,REV!B:O,12,FALSE)</f>
        <v>6637000</v>
      </c>
      <c r="M207" s="11">
        <f>VLOOKUP(B207,RoA!B:O,12,FALSE)</f>
        <v>1.36</v>
      </c>
      <c r="N207" s="11">
        <f>VLOOKUP(B207,RoE!B:O,12,FALSE)</f>
        <v>11.26</v>
      </c>
      <c r="O207" s="11">
        <f>VLOOKUP(B207,ASSET!B:P,12,FALSE)</f>
        <v>140206000</v>
      </c>
      <c r="P207" s="11">
        <f>VLOOKUP(B207,MCAP!B:P,12,FALSE)</f>
        <v>15780114</v>
      </c>
      <c r="Q207" s="11">
        <f>VLOOKUP(B207,MB!B:O,12,FALSE)</f>
        <v>1.05</v>
      </c>
    </row>
    <row r="208" spans="1:17" x14ac:dyDescent="0.3">
      <c r="A208" s="20" t="s">
        <v>140</v>
      </c>
      <c r="B208" s="20">
        <v>905159</v>
      </c>
      <c r="C208" s="21">
        <f>VLOOKUP(B208,'[2]ESGC PORTFOLIO'!B:M,$C$2,FALSE)</f>
        <v>28.555993541033398</v>
      </c>
      <c r="D208" s="21" t="str">
        <f t="shared" si="9"/>
        <v>C</v>
      </c>
      <c r="E208" s="21">
        <f>VLOOKUP(B208,ESG!A:M,$E$2,FALSE)</f>
        <v>56.278653748733497</v>
      </c>
      <c r="F208" s="11" t="b">
        <f t="shared" si="10"/>
        <v>0</v>
      </c>
      <c r="G208" s="23" t="str">
        <f t="shared" si="11"/>
        <v>B</v>
      </c>
      <c r="H208" s="11">
        <f>VLOOKUP(B208,NI!C:P,12,FALSE)</f>
        <v>578000</v>
      </c>
      <c r="I208" s="11">
        <f>VLOOKUP(B208,EBITDA!B:O,12,FALSE)</f>
        <v>3884000</v>
      </c>
      <c r="J208" s="11">
        <f>VLOOKUP(B208,EQIT!B:O,12,FALSE)</f>
        <v>12421000</v>
      </c>
      <c r="K208" s="11">
        <f>VLOOKUP(B208,DEBT!B:O,12,FALSE)</f>
        <v>22066000</v>
      </c>
      <c r="L208" s="11">
        <f>VLOOKUP(B208,REV!B:O,12,FALSE)</f>
        <v>15026000</v>
      </c>
      <c r="M208" s="11">
        <f>VLOOKUP(B208,RoA!B:O,12,FALSE)</f>
        <v>2.38</v>
      </c>
      <c r="N208" s="11">
        <f>VLOOKUP(B208,RoE!B:O,12,FALSE)</f>
        <v>4.6500000000000004</v>
      </c>
      <c r="O208" s="11">
        <f>VLOOKUP(B208,ASSET!B:P,12,FALSE)</f>
        <v>52187000</v>
      </c>
      <c r="P208" s="11">
        <f>VLOOKUP(B208,MCAP!B:P,12,FALSE)</f>
        <v>13439571</v>
      </c>
      <c r="Q208" s="11">
        <f>VLOOKUP(B208,MB!B:O,12,FALSE)</f>
        <v>1.06</v>
      </c>
    </row>
    <row r="209" spans="1:17" x14ac:dyDescent="0.3">
      <c r="A209" s="20" t="s">
        <v>142</v>
      </c>
      <c r="B209" s="20">
        <v>905082</v>
      </c>
      <c r="C209" s="21">
        <f>VLOOKUP(B209,'[2]ESGC PORTFOLIO'!B:M,$C$2,FALSE)</f>
        <v>32.606154483814002</v>
      </c>
      <c r="D209" s="21" t="str">
        <f t="shared" si="9"/>
        <v>C</v>
      </c>
      <c r="E209" s="21">
        <f>VLOOKUP(B209,ESG!A:M,$E$2,FALSE)</f>
        <v>51.737131662663501</v>
      </c>
      <c r="F209" s="11" t="b">
        <f t="shared" si="10"/>
        <v>0</v>
      </c>
      <c r="G209" s="23" t="str">
        <f t="shared" si="11"/>
        <v>B</v>
      </c>
      <c r="H209" s="11">
        <f>VLOOKUP(B209,NI!C:P,12,FALSE)</f>
        <v>489000</v>
      </c>
      <c r="I209" s="11">
        <f>VLOOKUP(B209,EBITDA!B:O,12,FALSE)</f>
        <v>59000</v>
      </c>
      <c r="J209" s="11">
        <f>VLOOKUP(B209,EQIT!B:O,12,FALSE)</f>
        <v>1865700</v>
      </c>
      <c r="K209" s="11">
        <f>VLOOKUP(B209,DEBT!B:O,12,FALSE)</f>
        <v>2148900</v>
      </c>
      <c r="L209" s="11">
        <f>VLOOKUP(B209,REV!B:O,12,FALSE)</f>
        <v>3276500</v>
      </c>
      <c r="M209" s="11">
        <f>VLOOKUP(B209,RoA!B:O,12,FALSE)</f>
        <v>9.6199999999999992</v>
      </c>
      <c r="N209" s="11">
        <f>VLOOKUP(B209,RoE!B:O,12,FALSE)</f>
        <v>28.8</v>
      </c>
      <c r="O209" s="11">
        <f>VLOOKUP(B209,ASSET!B:P,12,FALSE)</f>
        <v>6039000</v>
      </c>
      <c r="P209" s="11">
        <f>VLOOKUP(B209,MCAP!B:P,12,FALSE)</f>
        <v>5229951</v>
      </c>
      <c r="Q209" s="11">
        <f>VLOOKUP(B209,MB!B:O,12,FALSE)</f>
        <v>2.7</v>
      </c>
    </row>
    <row r="210" spans="1:17" x14ac:dyDescent="0.3">
      <c r="A210" s="20" t="s">
        <v>143</v>
      </c>
      <c r="B210" s="20">
        <v>902230</v>
      </c>
      <c r="C210" s="21">
        <f>VLOOKUP(B210,'[2]ESGC PORTFOLIO'!B:M,$C$2,FALSE)</f>
        <v>33.691866466866401</v>
      </c>
      <c r="D210" s="21" t="str">
        <f t="shared" si="9"/>
        <v>C</v>
      </c>
      <c r="E210" s="21">
        <f>VLOOKUP(B210,ESG!A:M,$E$2,FALSE)</f>
        <v>65.955161505161499</v>
      </c>
      <c r="F210" s="11" t="b">
        <f t="shared" si="10"/>
        <v>0</v>
      </c>
      <c r="G210" s="23" t="str">
        <f t="shared" si="11"/>
        <v>B</v>
      </c>
      <c r="H210" s="11">
        <f>VLOOKUP(B210,NI!C:P,12,FALSE)</f>
        <v>7373000</v>
      </c>
      <c r="I210" s="11">
        <f>VLOOKUP(B210,EBITDA!B:O,12,FALSE)</f>
        <v>19654000</v>
      </c>
      <c r="J210" s="11">
        <f>VLOOKUP(B210,EQIT!B:O,12,FALSE)</f>
        <v>28642000</v>
      </c>
      <c r="K210" s="11">
        <f>VLOOKUP(B210,DEBT!B:O,12,FALSE)</f>
        <v>132965000</v>
      </c>
      <c r="L210" s="11">
        <f>VLOOKUP(B210,REV!B:O,12,FALSE)</f>
        <v>149558000</v>
      </c>
      <c r="M210" s="11">
        <f>VLOOKUP(B210,RoA!B:O,12,FALSE)</f>
        <v>4.6399999999999997</v>
      </c>
      <c r="N210" s="11">
        <f>VLOOKUP(B210,RoE!B:O,12,FALSE)</f>
        <v>27.78</v>
      </c>
      <c r="O210" s="11">
        <f>VLOOKUP(B210,ASSET!B:P,12,FALSE)</f>
        <v>213416000</v>
      </c>
      <c r="P210" s="11">
        <f>VLOOKUP(B210,MCAP!B:P,12,FALSE)</f>
        <v>56796790</v>
      </c>
      <c r="Q210" s="11">
        <f>VLOOKUP(B210,MB!B:O,12,FALSE)</f>
        <v>1.98</v>
      </c>
    </row>
    <row r="211" spans="1:17" x14ac:dyDescent="0.3">
      <c r="A211" s="20" t="s">
        <v>145</v>
      </c>
      <c r="B211" s="20">
        <v>152594</v>
      </c>
      <c r="C211" s="21">
        <f>VLOOKUP(B211,'[2]ESGC PORTFOLIO'!B:M,$C$2,FALSE)</f>
        <v>43.789292921843199</v>
      </c>
      <c r="D211" s="21" t="str">
        <f t="shared" si="9"/>
        <v>C</v>
      </c>
      <c r="E211" s="21">
        <f>VLOOKUP(B211,ESG!A:M,$E$2,FALSE)</f>
        <v>70.296706649055594</v>
      </c>
      <c r="F211" s="11" t="b">
        <f t="shared" si="10"/>
        <v>0</v>
      </c>
      <c r="G211" s="23" t="str">
        <f t="shared" si="11"/>
        <v>B</v>
      </c>
      <c r="H211" s="11">
        <f>VLOOKUP(B211,NI!C:P,12,FALSE)</f>
        <v>-12236000</v>
      </c>
      <c r="I211" s="11">
        <f>VLOOKUP(B211,EBITDA!B:O,12,FALSE)</f>
        <v>-9879000</v>
      </c>
      <c r="J211" s="11">
        <f>VLOOKUP(B211,EQIT!B:O,12,FALSE)</f>
        <v>7828000</v>
      </c>
      <c r="K211" s="11">
        <f>VLOOKUP(B211,DEBT!B:O,12,FALSE)</f>
        <v>20428000</v>
      </c>
      <c r="L211" s="11">
        <f>VLOOKUP(B211,REV!B:O,12,FALSE)</f>
        <v>16229000</v>
      </c>
      <c r="M211" s="11">
        <f>VLOOKUP(B211,RoA!B:O,12,FALSE)</f>
        <v>-22.45</v>
      </c>
      <c r="N211" s="11">
        <f>VLOOKUP(B211,RoE!B:O,12,FALSE)</f>
        <v>-93.71</v>
      </c>
      <c r="O211" s="11">
        <f>VLOOKUP(B211,ASSET!B:P,12,FALSE)</f>
        <v>46577000</v>
      </c>
      <c r="P211" s="11">
        <f>VLOOKUP(B211,MCAP!B:P,12,FALSE)</f>
        <v>8435420</v>
      </c>
      <c r="Q211" s="11">
        <f>VLOOKUP(B211,MB!B:O,12,FALSE)</f>
        <v>1.58</v>
      </c>
    </row>
    <row r="212" spans="1:17" x14ac:dyDescent="0.3">
      <c r="A212" s="20" t="s">
        <v>147</v>
      </c>
      <c r="B212" s="20">
        <v>255781</v>
      </c>
      <c r="C212" s="21">
        <f>VLOOKUP(B212,'[2]ESGC PORTFOLIO'!B:M,$C$2,FALSE)</f>
        <v>41.127380952380904</v>
      </c>
      <c r="D212" s="21" t="str">
        <f t="shared" si="9"/>
        <v>C</v>
      </c>
      <c r="E212" s="21">
        <f>VLOOKUP(B212,ESG!A:M,$E$2,FALSE)</f>
        <v>56.064285714285703</v>
      </c>
      <c r="F212" s="11" t="b">
        <f t="shared" si="10"/>
        <v>0</v>
      </c>
      <c r="G212" s="23" t="str">
        <f t="shared" si="11"/>
        <v>B</v>
      </c>
      <c r="H212" s="11">
        <f>VLOOKUP(B212,NI!C:P,12,FALSE)</f>
        <v>456227</v>
      </c>
      <c r="I212" s="11">
        <f>VLOOKUP(B212,EBITDA!B:O,12,FALSE)</f>
        <v>645547</v>
      </c>
      <c r="J212" s="11">
        <f>VLOOKUP(B212,EQIT!B:O,12,FALSE)</f>
        <v>3345126</v>
      </c>
      <c r="K212" s="11">
        <f>VLOOKUP(B212,DEBT!B:O,12,FALSE)</f>
        <v>0</v>
      </c>
      <c r="L212" s="11">
        <f>VLOOKUP(B212,REV!B:O,12,FALSE)</f>
        <v>2820270</v>
      </c>
      <c r="M212" s="11">
        <f>VLOOKUP(B212,RoA!B:O,12,FALSE)</f>
        <v>10.130000000000001</v>
      </c>
      <c r="N212" s="11">
        <f>VLOOKUP(B212,RoE!B:O,12,FALSE)</f>
        <v>13.52</v>
      </c>
      <c r="O212" s="11">
        <f>VLOOKUP(B212,ASSET!B:P,12,FALSE)</f>
        <v>4382873</v>
      </c>
      <c r="P212" s="11">
        <f>VLOOKUP(B212,MCAP!B:P,12,FALSE)</f>
        <v>7051967</v>
      </c>
      <c r="Q212" s="11">
        <f>VLOOKUP(B212,MB!B:O,12,FALSE)</f>
        <v>2.0699999999999998</v>
      </c>
    </row>
    <row r="213" spans="1:17" x14ac:dyDescent="0.3">
      <c r="A213" s="20" t="s">
        <v>148</v>
      </c>
      <c r="B213" s="20">
        <v>907652</v>
      </c>
      <c r="C213" s="21">
        <f>VLOOKUP(B213,'[2]ESGC PORTFOLIO'!B:M,$C$2,FALSE)</f>
        <v>45.769480519480503</v>
      </c>
      <c r="D213" s="21" t="str">
        <f t="shared" si="9"/>
        <v>C</v>
      </c>
      <c r="E213" s="21">
        <f>VLOOKUP(B213,ESG!A:M,$E$2,FALSE)</f>
        <v>65.348484848484802</v>
      </c>
      <c r="F213" s="11" t="b">
        <f t="shared" si="10"/>
        <v>0</v>
      </c>
      <c r="G213" s="23" t="str">
        <f t="shared" si="11"/>
        <v>B</v>
      </c>
      <c r="H213" s="11">
        <f>VLOOKUP(B213,NI!C:P,12,FALSE)</f>
        <v>2965000</v>
      </c>
      <c r="I213" s="11">
        <f>VLOOKUP(B213,EBITDA!B:O,12,FALSE)</f>
        <v>4682000</v>
      </c>
      <c r="J213" s="11">
        <f>VLOOKUP(B213,EQIT!B:O,12,FALSE)</f>
        <v>10738000</v>
      </c>
      <c r="K213" s="11">
        <f>VLOOKUP(B213,DEBT!B:O,12,FALSE)</f>
        <v>3431000</v>
      </c>
      <c r="L213" s="11">
        <f>VLOOKUP(B213,REV!B:O,12,FALSE)</f>
        <v>31469000</v>
      </c>
      <c r="M213" s="11">
        <f>VLOOKUP(B213,RoA!B:O,12,FALSE)</f>
        <v>9</v>
      </c>
      <c r="N213" s="11">
        <f>VLOOKUP(B213,RoE!B:O,12,FALSE)</f>
        <v>26.28</v>
      </c>
      <c r="O213" s="11">
        <f>VLOOKUP(B213,ASSET!B:P,12,FALSE)</f>
        <v>31997000</v>
      </c>
      <c r="P213" s="11">
        <f>VLOOKUP(B213,MCAP!B:P,12,FALSE)</f>
        <v>42991932</v>
      </c>
      <c r="Q213" s="11">
        <f>VLOOKUP(B213,MB!B:O,12,FALSE)</f>
        <v>4.18</v>
      </c>
    </row>
    <row r="214" spans="1:17" x14ac:dyDescent="0.3">
      <c r="A214" s="20" t="s">
        <v>154</v>
      </c>
      <c r="B214" s="20">
        <v>696738</v>
      </c>
      <c r="C214" s="21">
        <f>VLOOKUP(B214,'[2]ESGC PORTFOLIO'!B:M,$C$2,FALSE)</f>
        <v>35.897089131341097</v>
      </c>
      <c r="D214" s="21" t="str">
        <f t="shared" si="9"/>
        <v>C</v>
      </c>
      <c r="E214" s="21">
        <f>VLOOKUP(B214,ESG!A:M,$E$2,FALSE)</f>
        <v>69.038272750871101</v>
      </c>
      <c r="F214" s="11" t="b">
        <f t="shared" si="10"/>
        <v>0</v>
      </c>
      <c r="G214" s="23" t="str">
        <f t="shared" si="11"/>
        <v>B</v>
      </c>
      <c r="H214" s="11">
        <f>VLOOKUP(B214,NI!C:P,12,FALSE)</f>
        <v>5568000</v>
      </c>
      <c r="I214" s="11">
        <f>VLOOKUP(B214,EBITDA!B:O,12,FALSE)</f>
        <v>15076000</v>
      </c>
      <c r="J214" s="11">
        <f>VLOOKUP(B214,EQIT!B:O,12,FALSE)</f>
        <v>75528000</v>
      </c>
      <c r="K214" s="11">
        <f>VLOOKUP(B214,DEBT!B:O,12,FALSE)</f>
        <v>332645000</v>
      </c>
      <c r="L214" s="11">
        <f>VLOOKUP(B214,REV!B:O,12,FALSE)</f>
        <v>39395000</v>
      </c>
      <c r="M214" s="11">
        <f>VLOOKUP(B214,RoA!B:O,12,FALSE)</f>
        <v>1.1200000000000001</v>
      </c>
      <c r="N214" s="11">
        <f>VLOOKUP(B214,RoE!B:O,12,FALSE)</f>
        <v>7.47</v>
      </c>
      <c r="O214" s="11">
        <f>VLOOKUP(B214,ASSET!B:P,12,FALSE)</f>
        <v>855847000</v>
      </c>
      <c r="P214" s="11">
        <f>VLOOKUP(B214,MCAP!B:P,12,FALSE)</f>
        <v>75603013</v>
      </c>
      <c r="Q214" s="11">
        <f>VLOOKUP(B214,MB!B:O,12,FALSE)</f>
        <v>1.04</v>
      </c>
    </row>
    <row r="215" spans="1:17" x14ac:dyDescent="0.3">
      <c r="A215" s="20" t="s">
        <v>156</v>
      </c>
      <c r="B215" s="20">
        <v>904678</v>
      </c>
      <c r="C215" s="21">
        <f>VLOOKUP(B215,'[2]ESGC PORTFOLIO'!B:M,$C$2,FALSE)</f>
        <v>34.982854385198102</v>
      </c>
      <c r="D215" s="21" t="str">
        <f t="shared" si="9"/>
        <v>C</v>
      </c>
      <c r="E215" s="21">
        <f>VLOOKUP(B215,ESG!A:M,$E$2,FALSE)</f>
        <v>68.924042103729604</v>
      </c>
      <c r="F215" s="11" t="b">
        <f t="shared" si="10"/>
        <v>0</v>
      </c>
      <c r="G215" s="23" t="str">
        <f t="shared" si="11"/>
        <v>B</v>
      </c>
      <c r="H215" s="11">
        <f>VLOOKUP(B215,NI!C:P,12,FALSE)</f>
        <v>-671000</v>
      </c>
      <c r="I215" s="11">
        <f>VLOOKUP(B215,EBITDA!B:O,12,FALSE)</f>
        <v>1362000</v>
      </c>
      <c r="J215" s="11">
        <f>VLOOKUP(B215,EQIT!B:O,12,FALSE)</f>
        <v>15462000</v>
      </c>
      <c r="K215" s="11">
        <f>VLOOKUP(B215,DEBT!B:O,12,FALSE)</f>
        <v>15346000</v>
      </c>
      <c r="L215" s="11">
        <f>VLOOKUP(B215,REV!B:O,12,FALSE)</f>
        <v>23633000</v>
      </c>
      <c r="M215" s="11">
        <f>VLOOKUP(B215,RoA!B:O,12,FALSE)</f>
        <v>-1.07</v>
      </c>
      <c r="N215" s="11">
        <f>VLOOKUP(B215,RoE!B:O,12,FALSE)</f>
        <v>-4.2300000000000004</v>
      </c>
      <c r="O215" s="11">
        <f>VLOOKUP(B215,ASSET!B:P,12,FALSE)</f>
        <v>36942000</v>
      </c>
      <c r="P215" s="11">
        <f>VLOOKUP(B215,MCAP!B:P,12,FALSE)</f>
        <v>29138240</v>
      </c>
      <c r="Q215" s="11">
        <f>VLOOKUP(B215,MB!B:O,12,FALSE)</f>
        <v>2.0699999999999998</v>
      </c>
    </row>
    <row r="216" spans="1:17" x14ac:dyDescent="0.3">
      <c r="A216" s="20" t="s">
        <v>161</v>
      </c>
      <c r="B216" s="20">
        <v>749688</v>
      </c>
      <c r="C216" s="21">
        <f>VLOOKUP(B216,'[2]ESGC PORTFOLIO'!B:M,$C$2,FALSE)</f>
        <v>38.518106893106797</v>
      </c>
      <c r="D216" s="21" t="str">
        <f t="shared" si="9"/>
        <v>C</v>
      </c>
      <c r="E216" s="21">
        <f>VLOOKUP(B216,ESG!A:M,$E$2,FALSE)</f>
        <v>56.843906093906099</v>
      </c>
      <c r="F216" s="11" t="b">
        <f t="shared" si="10"/>
        <v>0</v>
      </c>
      <c r="G216" s="23" t="str">
        <f t="shared" si="11"/>
        <v>B</v>
      </c>
      <c r="H216" s="11">
        <f>VLOOKUP(B216,NI!C:P,12,FALSE)</f>
        <v>2129000</v>
      </c>
      <c r="I216" s="11">
        <f>VLOOKUP(B216,EBITDA!B:O,12,FALSE)</f>
        <v>7480000</v>
      </c>
      <c r="J216" s="11">
        <f>VLOOKUP(B216,EQIT!B:O,12,FALSE)</f>
        <v>-7599000</v>
      </c>
      <c r="K216" s="11">
        <f>VLOOKUP(B216,DEBT!B:O,12,FALSE)</f>
        <v>30488000</v>
      </c>
      <c r="L216" s="11">
        <f>VLOOKUP(B216,REV!B:O,12,FALSE)</f>
        <v>39678000</v>
      </c>
      <c r="M216" s="11">
        <f>VLOOKUP(B216,RoA!B:O,12,FALSE)</f>
        <v>10.08</v>
      </c>
      <c r="N216" s="11" t="e">
        <f>VLOOKUP(B216,RoE!B:O,12,FALSE)</f>
        <v>#N/A</v>
      </c>
      <c r="O216" s="11">
        <f>VLOOKUP(B216,ASSET!B:P,12,FALSE)</f>
        <v>32744000</v>
      </c>
      <c r="P216" s="11">
        <f>VLOOKUP(B216,MCAP!B:P,12,FALSE)</f>
        <v>26966698</v>
      </c>
      <c r="Q216" s="11">
        <f>VLOOKUP(B216,MB!B:O,12,FALSE)</f>
        <v>-4.51</v>
      </c>
    </row>
    <row r="217" spans="1:17" x14ac:dyDescent="0.3">
      <c r="A217" s="20" t="s">
        <v>163</v>
      </c>
      <c r="B217" s="20">
        <v>905077</v>
      </c>
      <c r="C217" s="21">
        <f>VLOOKUP(B217,'[2]ESGC PORTFOLIO'!B:M,$C$2,FALSE)</f>
        <v>39.961772058499598</v>
      </c>
      <c r="D217" s="21" t="str">
        <f t="shared" si="9"/>
        <v>C</v>
      </c>
      <c r="E217" s="21">
        <f>VLOOKUP(B217,ESG!A:M,$E$2,FALSE)</f>
        <v>74.851080348883301</v>
      </c>
      <c r="F217" s="11" t="b">
        <f t="shared" si="10"/>
        <v>0</v>
      </c>
      <c r="G217" s="23" t="str">
        <f t="shared" si="11"/>
        <v>B</v>
      </c>
      <c r="H217" s="11">
        <f>VLOOKUP(B217,NI!C:P,12,FALSE)</f>
        <v>512951</v>
      </c>
      <c r="I217" s="11">
        <f>VLOOKUP(B217,EBITDA!B:O,12,FALSE)</f>
        <v>1227758</v>
      </c>
      <c r="J217" s="11">
        <f>VLOOKUP(B217,EQIT!B:O,12,FALSE)</f>
        <v>997997</v>
      </c>
      <c r="K217" s="11">
        <f>VLOOKUP(B217,DEBT!B:O,12,FALSE)</f>
        <v>2420527</v>
      </c>
      <c r="L217" s="11">
        <f>VLOOKUP(B217,REV!B:O,12,FALSE)</f>
        <v>7386626</v>
      </c>
      <c r="M217" s="11">
        <f>VLOOKUP(B217,RoA!B:O,12,FALSE)</f>
        <v>10.35</v>
      </c>
      <c r="N217" s="11">
        <f>VLOOKUP(B217,RoE!B:O,12,FALSE)</f>
        <v>41.82</v>
      </c>
      <c r="O217" s="11">
        <f>VLOOKUP(B217,ASSET!B:P,12,FALSE)</f>
        <v>5307981</v>
      </c>
      <c r="P217" s="11">
        <f>VLOOKUP(B217,MCAP!B:P,12,FALSE)</f>
        <v>19351715</v>
      </c>
      <c r="Q217" s="11">
        <f>VLOOKUP(B217,MB!B:O,12,FALSE)</f>
        <v>20.420000000000002</v>
      </c>
    </row>
    <row r="218" spans="1:17" x14ac:dyDescent="0.3">
      <c r="A218" s="20" t="s">
        <v>167</v>
      </c>
      <c r="B218" s="20">
        <v>906191</v>
      </c>
      <c r="C218" s="21">
        <f>VLOOKUP(B218,'[2]ESGC PORTFOLIO'!B:M,$C$2,FALSE)</f>
        <v>34.880099067599097</v>
      </c>
      <c r="D218" s="21" t="str">
        <f t="shared" si="9"/>
        <v>C</v>
      </c>
      <c r="E218" s="21">
        <f>VLOOKUP(B218,ESG!A:M,$E$2,FALSE)</f>
        <v>67.379245754245702</v>
      </c>
      <c r="F218" s="11" t="b">
        <f t="shared" si="10"/>
        <v>0</v>
      </c>
      <c r="G218" s="23" t="str">
        <f t="shared" si="11"/>
        <v>B</v>
      </c>
      <c r="H218" s="11">
        <f>VLOOKUP(B218,NI!C:P,12,FALSE)</f>
        <v>4768000</v>
      </c>
      <c r="I218" s="11">
        <f>VLOOKUP(B218,EBITDA!B:O,12,FALSE)</f>
        <v>7779000</v>
      </c>
      <c r="J218" s="11">
        <f>VLOOKUP(B218,EQIT!B:O,12,FALSE)</f>
        <v>18283000</v>
      </c>
      <c r="K218" s="11">
        <f>VLOOKUP(B218,DEBT!B:O,12,FALSE)</f>
        <v>12068000</v>
      </c>
      <c r="L218" s="11">
        <f>VLOOKUP(B218,REV!B:O,12,FALSE)</f>
        <v>38581000</v>
      </c>
      <c r="M218" s="11">
        <f>VLOOKUP(B218,RoA!B:O,12,FALSE)</f>
        <v>10.59</v>
      </c>
      <c r="N218" s="11">
        <f>VLOOKUP(B218,RoE!B:O,12,FALSE)</f>
        <v>26.53</v>
      </c>
      <c r="O218" s="11">
        <f>VLOOKUP(B218,ASSET!B:P,12,FALSE)</f>
        <v>49033000</v>
      </c>
      <c r="P218" s="11">
        <f>VLOOKUP(B218,MCAP!B:P,12,FALSE)</f>
        <v>79790328</v>
      </c>
      <c r="Q218" s="11">
        <f>VLOOKUP(B218,MB!B:O,12,FALSE)</f>
        <v>4.1900000000000004</v>
      </c>
    </row>
    <row r="219" spans="1:17" x14ac:dyDescent="0.3">
      <c r="A219" s="20" t="s">
        <v>172</v>
      </c>
      <c r="B219" s="20">
        <v>905052</v>
      </c>
      <c r="C219" s="21">
        <f>VLOOKUP(B219,'[2]ESGC PORTFOLIO'!B:M,$C$2,FALSE)</f>
        <v>39.067331187794203</v>
      </c>
      <c r="D219" s="21" t="str">
        <f t="shared" si="9"/>
        <v>C</v>
      </c>
      <c r="E219" s="21">
        <f>VLOOKUP(B219,ESG!A:M,$E$2,FALSE)</f>
        <v>54.605250610882599</v>
      </c>
      <c r="F219" s="11" t="b">
        <f t="shared" si="10"/>
        <v>0</v>
      </c>
      <c r="G219" s="23" t="str">
        <f t="shared" si="11"/>
        <v>B</v>
      </c>
      <c r="H219" s="11">
        <f>VLOOKUP(B219,NI!C:P,12,FALSE)</f>
        <v>1899000</v>
      </c>
      <c r="I219" s="11">
        <f>VLOOKUP(B219,EBITDA!B:O,12,FALSE)</f>
        <v>3426000</v>
      </c>
      <c r="J219" s="11">
        <f>VLOOKUP(B219,EQIT!B:O,12,FALSE)</f>
        <v>5224000</v>
      </c>
      <c r="K219" s="11">
        <f>VLOOKUP(B219,DEBT!B:O,12,FALSE)</f>
        <v>7422000</v>
      </c>
      <c r="L219" s="11">
        <f>VLOOKUP(B219,REV!B:O,12,FALSE)</f>
        <v>13405000</v>
      </c>
      <c r="M219" s="11">
        <f>VLOOKUP(B219,RoA!B:O,12,FALSE)</f>
        <v>12.59</v>
      </c>
      <c r="N219" s="11">
        <f>VLOOKUP(B219,RoE!B:O,12,FALSE)</f>
        <v>31.54</v>
      </c>
      <c r="O219" s="11">
        <f>VLOOKUP(B219,ASSET!B:P,12,FALSE)</f>
        <v>15383000</v>
      </c>
      <c r="P219" s="11">
        <f>VLOOKUP(B219,MCAP!B:P,12,FALSE)</f>
        <v>33708650</v>
      </c>
      <c r="Q219" s="11">
        <f>VLOOKUP(B219,MB!B:O,12,FALSE)</f>
        <v>5.94</v>
      </c>
    </row>
    <row r="220" spans="1:17" x14ac:dyDescent="0.3">
      <c r="A220" s="20" t="s">
        <v>173</v>
      </c>
      <c r="B220" s="20">
        <v>905446</v>
      </c>
      <c r="C220" s="21">
        <f>VLOOKUP(B220,'[2]ESGC PORTFOLIO'!B:M,$C$2,FALSE)</f>
        <v>42.510581683168297</v>
      </c>
      <c r="D220" s="21" t="str">
        <f t="shared" si="9"/>
        <v>C</v>
      </c>
      <c r="E220" s="21">
        <f>VLOOKUP(B220,ESG!A:M,$E$2,FALSE)</f>
        <v>74.377599009901004</v>
      </c>
      <c r="F220" s="11" t="b">
        <f t="shared" si="10"/>
        <v>0</v>
      </c>
      <c r="G220" s="23" t="str">
        <f t="shared" si="11"/>
        <v>B</v>
      </c>
      <c r="H220" s="11">
        <f>VLOOKUP(B220,NI!C:P,12,FALSE)</f>
        <v>602566</v>
      </c>
      <c r="I220" s="11">
        <f>VLOOKUP(B220,EBITDA!B:O,12,FALSE)</f>
        <v>1663721</v>
      </c>
      <c r="J220" s="11">
        <f>VLOOKUP(B220,EQIT!B:O,12,FALSE)</f>
        <v>5357181</v>
      </c>
      <c r="K220" s="11">
        <f>VLOOKUP(B220,DEBT!B:O,12,FALSE)</f>
        <v>3904119</v>
      </c>
      <c r="L220" s="11">
        <f>VLOOKUP(B220,REV!B:O,12,FALSE)</f>
        <v>12059213</v>
      </c>
      <c r="M220" s="11">
        <f>VLOOKUP(B220,RoA!B:O,12,FALSE)</f>
        <v>4.83</v>
      </c>
      <c r="N220" s="11">
        <f>VLOOKUP(B220,RoE!B:O,12,FALSE)</f>
        <v>11.69</v>
      </c>
      <c r="O220" s="11">
        <f>VLOOKUP(B220,ASSET!B:P,12,FALSE)</f>
        <v>15416435</v>
      </c>
      <c r="P220" s="11">
        <f>VLOOKUP(B220,MCAP!B:P,12,FALSE)</f>
        <v>13297120</v>
      </c>
      <c r="Q220" s="11">
        <f>VLOOKUP(B220,MB!B:O,12,FALSE)</f>
        <v>2.5099999999999998</v>
      </c>
    </row>
    <row r="221" spans="1:17" x14ac:dyDescent="0.3">
      <c r="A221" s="20" t="s">
        <v>179</v>
      </c>
      <c r="B221" s="20">
        <v>923465</v>
      </c>
      <c r="C221" s="21">
        <f>VLOOKUP(B221,'[2]ESGC PORTFOLIO'!B:M,$C$2,FALSE)</f>
        <v>44.958374958374897</v>
      </c>
      <c r="D221" s="21" t="str">
        <f t="shared" si="9"/>
        <v>C</v>
      </c>
      <c r="E221" s="21">
        <f>VLOOKUP(B221,ESG!A:M,$E$2,FALSE)</f>
        <v>71.583416583416493</v>
      </c>
      <c r="F221" s="11" t="b">
        <f t="shared" si="10"/>
        <v>0</v>
      </c>
      <c r="G221" s="23" t="str">
        <f t="shared" si="11"/>
        <v>B</v>
      </c>
      <c r="H221" s="11">
        <f>VLOOKUP(B221,NI!C:P,12,FALSE)</f>
        <v>454600</v>
      </c>
      <c r="I221" s="11">
        <f>VLOOKUP(B221,EBITDA!B:O,12,FALSE)</f>
        <v>1005000</v>
      </c>
      <c r="J221" s="11">
        <f>VLOOKUP(B221,EQIT!B:O,12,FALSE)</f>
        <v>1965500</v>
      </c>
      <c r="K221" s="11">
        <f>VLOOKUP(B221,DEBT!B:O,12,FALSE)</f>
        <v>1762300</v>
      </c>
      <c r="L221" s="11">
        <f>VLOOKUP(B221,REV!B:O,12,FALSE)</f>
        <v>7613800</v>
      </c>
      <c r="M221" s="11" t="str">
        <f>VLOOKUP(B221,RoA!B:O,12,FALSE)</f>
        <v>NA</v>
      </c>
      <c r="N221" s="11" t="str">
        <f>VLOOKUP(B221,RoE!B:O,12,FALSE)</f>
        <v>NA</v>
      </c>
      <c r="O221" s="11">
        <f>VLOOKUP(B221,ASSET!B:P,12,FALSE)</f>
        <v>12356700</v>
      </c>
      <c r="P221" s="11">
        <f>VLOOKUP(B221,MCAP!B:P,12,FALSE)</f>
        <v>9386496</v>
      </c>
      <c r="Q221" s="11">
        <f>VLOOKUP(B221,MB!B:O,12,FALSE)</f>
        <v>4.2</v>
      </c>
    </row>
    <row r="222" spans="1:17" x14ac:dyDescent="0.3">
      <c r="A222" s="20" t="s">
        <v>181</v>
      </c>
      <c r="B222" s="20" t="s">
        <v>366</v>
      </c>
      <c r="C222" s="21">
        <f>VLOOKUP(B222,'[2]ESGC PORTFOLIO'!B:M,$C$2,FALSE)</f>
        <v>45.022889859804103</v>
      </c>
      <c r="D222" s="21" t="str">
        <f t="shared" si="9"/>
        <v>C</v>
      </c>
      <c r="E222" s="21">
        <f>VLOOKUP(B222,ESG!A:M,$E$2,FALSE)</f>
        <v>70.360740349529394</v>
      </c>
      <c r="F222" s="11" t="b">
        <f t="shared" si="10"/>
        <v>0</v>
      </c>
      <c r="G222" s="23" t="str">
        <f t="shared" si="11"/>
        <v>B</v>
      </c>
      <c r="H222" s="11">
        <f>VLOOKUP(B222,NI!C:P,12,FALSE)</f>
        <v>968100</v>
      </c>
      <c r="I222" s="11">
        <f>VLOOKUP(B222,EBITDA!B:O,12,FALSE)</f>
        <v>1502300</v>
      </c>
      <c r="J222" s="11">
        <f>VLOOKUP(B222,EQIT!B:O,12,FALSE)</f>
        <v>7885300</v>
      </c>
      <c r="K222" s="11">
        <f>VLOOKUP(B222,DEBT!B:O,12,FALSE)</f>
        <v>7509800</v>
      </c>
      <c r="L222" s="11">
        <f>VLOOKUP(B222,REV!B:O,12,FALSE)</f>
        <v>5147000</v>
      </c>
      <c r="M222" s="11">
        <f>VLOOKUP(B222,RoA!B:O,12,FALSE)</f>
        <v>4.49</v>
      </c>
      <c r="N222" s="11">
        <f>VLOOKUP(B222,RoE!B:O,12,FALSE)</f>
        <v>11.94</v>
      </c>
      <c r="O222" s="11">
        <f>VLOOKUP(B222,ASSET!B:P,12,FALSE)</f>
        <v>25073200</v>
      </c>
      <c r="P222" s="11">
        <f>VLOOKUP(B222,MCAP!B:P,12,FALSE)</f>
        <v>13696668</v>
      </c>
      <c r="Q222" s="11">
        <f>VLOOKUP(B222,MB!B:O,12,FALSE)</f>
        <v>1.77</v>
      </c>
    </row>
    <row r="223" spans="1:17" x14ac:dyDescent="0.3">
      <c r="A223" s="20" t="s">
        <v>182</v>
      </c>
      <c r="B223" s="20">
        <v>894720</v>
      </c>
      <c r="C223" s="21">
        <f>VLOOKUP(B223,'[2]ESGC PORTFOLIO'!B:M,$C$2,FALSE)</f>
        <v>29.949954457307399</v>
      </c>
      <c r="D223" s="21" t="str">
        <f t="shared" si="9"/>
        <v>C</v>
      </c>
      <c r="E223" s="21">
        <f>VLOOKUP(B223,ESG!A:M,$E$2,FALSE)</f>
        <v>59.479740847387902</v>
      </c>
      <c r="F223" s="11" t="b">
        <f t="shared" si="10"/>
        <v>0</v>
      </c>
      <c r="G223" s="23" t="str">
        <f t="shared" si="11"/>
        <v>B</v>
      </c>
      <c r="H223" s="11">
        <f>VLOOKUP(B223,NI!C:P,12,FALSE)</f>
        <v>123241</v>
      </c>
      <c r="I223" s="11">
        <f>VLOOKUP(B223,EBITDA!B:O,12,FALSE)</f>
        <v>784634</v>
      </c>
      <c r="J223" s="11">
        <f>VLOOKUP(B223,EQIT!B:O,12,FALSE)</f>
        <v>508841</v>
      </c>
      <c r="K223" s="11">
        <f>VLOOKUP(B223,DEBT!B:O,12,FALSE)</f>
        <v>4845678</v>
      </c>
      <c r="L223" s="11">
        <f>VLOOKUP(B223,REV!B:O,12,FALSE)</f>
        <v>3007976</v>
      </c>
      <c r="M223" s="11">
        <f>VLOOKUP(B223,RoA!B:O,12,FALSE)</f>
        <v>4.62</v>
      </c>
      <c r="N223" s="11">
        <f>VLOOKUP(B223,RoE!B:O,12,FALSE)</f>
        <v>18.05</v>
      </c>
      <c r="O223" s="11">
        <f>VLOOKUP(B223,ASSET!B:P,12,FALSE)</f>
        <v>6350587</v>
      </c>
      <c r="P223" s="11">
        <f>VLOOKUP(B223,MCAP!B:P,12,FALSE)</f>
        <v>5708301</v>
      </c>
      <c r="Q223" s="11">
        <f>VLOOKUP(B223,MB!B:O,12,FALSE)</f>
        <v>12.43</v>
      </c>
    </row>
    <row r="224" spans="1:17" x14ac:dyDescent="0.3">
      <c r="A224" s="20" t="s">
        <v>188</v>
      </c>
      <c r="B224" s="20">
        <v>699943</v>
      </c>
      <c r="C224" s="21">
        <f>VLOOKUP(B224,'[2]ESGC PORTFOLIO'!B:M,$C$2,FALSE)</f>
        <v>42.697063805759399</v>
      </c>
      <c r="D224" s="21" t="str">
        <f t="shared" si="9"/>
        <v>C</v>
      </c>
      <c r="E224" s="21">
        <f>VLOOKUP(B224,ESG!A:M,$E$2,FALSE)</f>
        <v>57.133258046301499</v>
      </c>
      <c r="F224" s="11" t="b">
        <f t="shared" si="10"/>
        <v>0</v>
      </c>
      <c r="G224" s="23" t="str">
        <f t="shared" si="11"/>
        <v>B</v>
      </c>
      <c r="H224" s="11">
        <f>VLOOKUP(B224,NI!C:P,12,FALSE)</f>
        <v>633700</v>
      </c>
      <c r="I224" s="11">
        <f>VLOOKUP(B224,EBITDA!B:O,12,FALSE)</f>
        <v>1112000</v>
      </c>
      <c r="J224" s="11">
        <f>VLOOKUP(B224,EQIT!B:O,12,FALSE)</f>
        <v>4574400</v>
      </c>
      <c r="K224" s="11">
        <f>VLOOKUP(B224,DEBT!B:O,12,FALSE)</f>
        <v>1948700</v>
      </c>
      <c r="L224" s="11">
        <f>VLOOKUP(B224,REV!B:O,12,FALSE)</f>
        <v>4857800</v>
      </c>
      <c r="M224" s="11">
        <f>VLOOKUP(B224,RoA!B:O,12,FALSE)</f>
        <v>8.15</v>
      </c>
      <c r="N224" s="11">
        <f>VLOOKUP(B224,RoE!B:O,12,FALSE)</f>
        <v>13.35</v>
      </c>
      <c r="O224" s="11">
        <f>VLOOKUP(B224,ASSET!B:P,12,FALSE)</f>
        <v>8619200</v>
      </c>
      <c r="P224" s="11">
        <f>VLOOKUP(B224,MCAP!B:P,12,FALSE)</f>
        <v>10598400</v>
      </c>
      <c r="Q224" s="11">
        <f>VLOOKUP(B224,MB!B:O,12,FALSE)</f>
        <v>2.15</v>
      </c>
    </row>
    <row r="225" spans="1:17" x14ac:dyDescent="0.3">
      <c r="A225" s="20" t="s">
        <v>189</v>
      </c>
      <c r="B225" s="20">
        <v>905922</v>
      </c>
      <c r="C225" s="21">
        <f>VLOOKUP(B225,'[2]ESGC PORTFOLIO'!B:M,$C$2,FALSE)</f>
        <v>37.451546738029101</v>
      </c>
      <c r="D225" s="21" t="str">
        <f t="shared" si="9"/>
        <v>C</v>
      </c>
      <c r="E225" s="21">
        <f>VLOOKUP(B225,ESG!A:M,$E$2,FALSE)</f>
        <v>66.932078983304706</v>
      </c>
      <c r="F225" s="11" t="b">
        <f t="shared" si="10"/>
        <v>0</v>
      </c>
      <c r="G225" s="23" t="str">
        <f t="shared" si="11"/>
        <v>B</v>
      </c>
      <c r="H225" s="11">
        <f>VLOOKUP(B225,NI!C:P,12,FALSE)</f>
        <v>614000</v>
      </c>
      <c r="I225" s="11">
        <f>VLOOKUP(B225,EBITDA!B:O,12,FALSE)</f>
        <v>1761000</v>
      </c>
      <c r="J225" s="11">
        <f>VLOOKUP(B225,EQIT!B:O,12,FALSE)</f>
        <v>2128000</v>
      </c>
      <c r="K225" s="11">
        <f>VLOOKUP(B225,DEBT!B:O,12,FALSE)</f>
        <v>7764000</v>
      </c>
      <c r="L225" s="11">
        <f>VLOOKUP(B225,REV!B:O,12,FALSE)</f>
        <v>13525000</v>
      </c>
      <c r="M225" s="11">
        <f>VLOOKUP(B225,RoA!B:O,12,FALSE)</f>
        <v>5.98</v>
      </c>
      <c r="N225" s="11">
        <f>VLOOKUP(B225,RoE!B:O,12,FALSE)</f>
        <v>24.97</v>
      </c>
      <c r="O225" s="11">
        <f>VLOOKUP(B225,ASSET!B:P,12,FALSE)</f>
        <v>15265000</v>
      </c>
      <c r="P225" s="11">
        <f>VLOOKUP(B225,MCAP!B:P,12,FALSE)</f>
        <v>25296240</v>
      </c>
      <c r="Q225" s="11">
        <f>VLOOKUP(B225,MB!B:O,12,FALSE)</f>
        <v>11.21</v>
      </c>
    </row>
    <row r="226" spans="1:17" x14ac:dyDescent="0.3">
      <c r="A226" s="20" t="s">
        <v>190</v>
      </c>
      <c r="B226" s="20">
        <v>916130</v>
      </c>
      <c r="C226" s="21">
        <f>VLOOKUP(B226,'[2]ESGC PORTFOLIO'!B:M,$C$2,FALSE)</f>
        <v>46.394315351911203</v>
      </c>
      <c r="D226" s="21" t="str">
        <f t="shared" si="9"/>
        <v>C</v>
      </c>
      <c r="E226" s="21">
        <f>VLOOKUP(B226,ESG!A:M,$E$2,FALSE)</f>
        <v>73.0066992396481</v>
      </c>
      <c r="F226" s="11" t="b">
        <f t="shared" si="10"/>
        <v>0</v>
      </c>
      <c r="G226" s="23" t="str">
        <f t="shared" si="11"/>
        <v>B</v>
      </c>
      <c r="H226" s="11">
        <f>VLOOKUP(B226,NI!C:P,12,FALSE)</f>
        <v>893000</v>
      </c>
      <c r="I226" s="11">
        <f>VLOOKUP(B226,EBITDA!B:O,12,FALSE)</f>
        <v>1602000</v>
      </c>
      <c r="J226" s="11">
        <f>VLOOKUP(B226,EQIT!B:O,12,FALSE)</f>
        <v>10456000</v>
      </c>
      <c r="K226" s="11">
        <f>VLOOKUP(B226,DEBT!B:O,12,FALSE)</f>
        <v>11091000</v>
      </c>
      <c r="L226" s="11">
        <f>VLOOKUP(B226,REV!B:O,12,FALSE)</f>
        <v>4502000</v>
      </c>
      <c r="M226" s="11">
        <f>VLOOKUP(B226,RoA!B:O,12,FALSE)</f>
        <v>1.1000000000000001</v>
      </c>
      <c r="N226" s="11">
        <f>VLOOKUP(B226,RoE!B:O,12,FALSE)</f>
        <v>8.6300000000000008</v>
      </c>
      <c r="O226" s="11">
        <f>VLOOKUP(B226,ASSET!B:P,12,FALSE)</f>
        <v>94056000</v>
      </c>
      <c r="P226" s="11">
        <f>VLOOKUP(B226,MCAP!B:P,12,FALSE)</f>
        <v>11023559</v>
      </c>
      <c r="Q226" s="11">
        <f>VLOOKUP(B226,MB!B:O,12,FALSE)</f>
        <v>1.04</v>
      </c>
    </row>
    <row r="227" spans="1:17" x14ac:dyDescent="0.3">
      <c r="A227" s="20" t="s">
        <v>194</v>
      </c>
      <c r="B227" s="20">
        <v>325849</v>
      </c>
      <c r="C227" s="21">
        <f>VLOOKUP(B227,'[2]ESGC PORTFOLIO'!B:M,$C$2,FALSE)</f>
        <v>39.145900974025899</v>
      </c>
      <c r="D227" s="21" t="str">
        <f t="shared" si="9"/>
        <v>C</v>
      </c>
      <c r="E227" s="21">
        <f>VLOOKUP(B227,ESG!A:M,$E$2,FALSE)</f>
        <v>70.479301948051898</v>
      </c>
      <c r="F227" s="11" t="b">
        <f t="shared" si="10"/>
        <v>0</v>
      </c>
      <c r="G227" s="23" t="str">
        <f t="shared" si="11"/>
        <v>B</v>
      </c>
      <c r="H227" s="11">
        <f>VLOOKUP(B227,NI!C:P,12,FALSE)</f>
        <v>673000</v>
      </c>
      <c r="I227" s="11">
        <f>VLOOKUP(B227,EBITDA!B:O,12,FALSE)</f>
        <v>2320000</v>
      </c>
      <c r="J227" s="11">
        <f>VLOOKUP(B227,EQIT!B:O,12,FALSE)</f>
        <v>5491000</v>
      </c>
      <c r="K227" s="11">
        <f>VLOOKUP(B227,DEBT!B:O,12,FALSE)</f>
        <v>4708000</v>
      </c>
      <c r="L227" s="11">
        <f>VLOOKUP(B227,REV!B:O,12,FALSE)</f>
        <v>19204000</v>
      </c>
      <c r="M227" s="11">
        <f>VLOOKUP(B227,RoA!B:O,12,FALSE)</f>
        <v>6.35</v>
      </c>
      <c r="N227" s="11">
        <f>VLOOKUP(B227,RoE!B:O,12,FALSE)</f>
        <v>11.72</v>
      </c>
      <c r="O227" s="11">
        <f>VLOOKUP(B227,ASSET!B:P,12,FALSE)</f>
        <v>13606000</v>
      </c>
      <c r="P227" s="11">
        <f>VLOOKUP(B227,MCAP!B:P,12,FALSE)</f>
        <v>8859180</v>
      </c>
      <c r="Q227" s="11">
        <f>VLOOKUP(B227,MB!B:O,12,FALSE)</f>
        <v>1.74</v>
      </c>
    </row>
    <row r="228" spans="1:17" x14ac:dyDescent="0.3">
      <c r="A228" s="20" t="s">
        <v>195</v>
      </c>
      <c r="B228" s="20">
        <v>912134</v>
      </c>
      <c r="C228" s="21">
        <f>VLOOKUP(B228,'[2]ESGC PORTFOLIO'!B:M,$C$2,FALSE)</f>
        <v>46.998858292126002</v>
      </c>
      <c r="D228" s="21" t="str">
        <f t="shared" si="9"/>
        <v>C</v>
      </c>
      <c r="E228" s="21">
        <f>VLOOKUP(B228,ESG!A:M,$E$2,FALSE)</f>
        <v>73.102194196192201</v>
      </c>
      <c r="F228" s="11" t="b">
        <f t="shared" si="10"/>
        <v>0</v>
      </c>
      <c r="G228" s="23" t="str">
        <f t="shared" si="11"/>
        <v>B</v>
      </c>
      <c r="H228" s="11">
        <f>VLOOKUP(B228,NI!C:P,12,FALSE)</f>
        <v>2021000</v>
      </c>
      <c r="I228" s="11">
        <f>VLOOKUP(B228,EBITDA!B:O,12,FALSE)</f>
        <v>5666000</v>
      </c>
      <c r="J228" s="11">
        <f>VLOOKUP(B228,EQIT!B:O,12,FALSE)</f>
        <v>6820000</v>
      </c>
      <c r="K228" s="11">
        <f>VLOOKUP(B228,DEBT!B:O,12,FALSE)</f>
        <v>12078000</v>
      </c>
      <c r="L228" s="11">
        <f>VLOOKUP(B228,REV!B:O,12,FALSE)</f>
        <v>109830000</v>
      </c>
      <c r="M228" s="11">
        <f>VLOOKUP(B228,RoA!B:O,12,FALSE)</f>
        <v>7.25</v>
      </c>
      <c r="N228" s="11">
        <f>VLOOKUP(B228,RoE!B:O,12,FALSE)</f>
        <v>33.04</v>
      </c>
      <c r="O228" s="11">
        <f>VLOOKUP(B228,ASSET!B:P,12,FALSE)</f>
        <v>33897000</v>
      </c>
      <c r="P228" s="11">
        <f>VLOOKUP(B228,MCAP!B:P,12,FALSE)</f>
        <v>40449610</v>
      </c>
      <c r="Q228" s="11">
        <f>VLOOKUP(B228,MB!B:O,12,FALSE)</f>
        <v>5.24</v>
      </c>
    </row>
    <row r="229" spans="1:17" x14ac:dyDescent="0.3">
      <c r="A229" s="20" t="s">
        <v>201</v>
      </c>
      <c r="B229" s="20">
        <v>912402</v>
      </c>
      <c r="C229" s="21">
        <f>VLOOKUP(B229,'[2]ESGC PORTFOLIO'!B:M,$C$2,FALSE)</f>
        <v>35.166084580313303</v>
      </c>
      <c r="D229" s="21" t="str">
        <f t="shared" si="9"/>
        <v>C</v>
      </c>
      <c r="E229" s="21">
        <f>VLOOKUP(B229,ESG!A:M,$E$2,FALSE)</f>
        <v>61.357810186267599</v>
      </c>
      <c r="F229" s="11" t="b">
        <f t="shared" si="10"/>
        <v>0</v>
      </c>
      <c r="G229" s="23" t="str">
        <f t="shared" si="11"/>
        <v>B</v>
      </c>
      <c r="H229" s="11">
        <f>VLOOKUP(B229,NI!C:P,12,FALSE)</f>
        <v>1154000</v>
      </c>
      <c r="I229" s="11">
        <f>VLOOKUP(B229,EBITDA!B:O,12,FALSE)</f>
        <v>1737000</v>
      </c>
      <c r="J229" s="11">
        <f>VLOOKUP(B229,EQIT!B:O,12,FALSE)</f>
        <v>12468000</v>
      </c>
      <c r="K229" s="11">
        <f>VLOOKUP(B229,DEBT!B:O,12,FALSE)</f>
        <v>5582000</v>
      </c>
      <c r="L229" s="11">
        <f>VLOOKUP(B229,REV!B:O,12,FALSE)</f>
        <v>13682000</v>
      </c>
      <c r="M229" s="11">
        <f>VLOOKUP(B229,RoA!B:O,12,FALSE)</f>
        <v>0.53</v>
      </c>
      <c r="N229" s="11">
        <f>VLOOKUP(B229,RoE!B:O,12,FALSE)</f>
        <v>9.3000000000000007</v>
      </c>
      <c r="O229" s="11">
        <f>VLOOKUP(B229,ASSET!B:P,12,FALSE)</f>
        <v>251937000</v>
      </c>
      <c r="P229" s="11">
        <f>VLOOKUP(B229,MCAP!B:P,12,FALSE)</f>
        <v>12255192</v>
      </c>
      <c r="Q229" s="11">
        <f>VLOOKUP(B229,MB!B:O,12,FALSE)</f>
        <v>0.96</v>
      </c>
    </row>
    <row r="230" spans="1:17" x14ac:dyDescent="0.3">
      <c r="A230" s="20" t="s">
        <v>215</v>
      </c>
      <c r="B230" s="20">
        <v>921910</v>
      </c>
      <c r="C230" s="21">
        <f>VLOOKUP(B230,'[2]ESGC PORTFOLIO'!B:M,$C$2,FALSE)</f>
        <v>35.655444336365299</v>
      </c>
      <c r="D230" s="21" t="str">
        <f t="shared" si="9"/>
        <v>C</v>
      </c>
      <c r="E230" s="21">
        <f>VLOOKUP(B230,ESG!A:M,$E$2,FALSE)</f>
        <v>70.872292181502701</v>
      </c>
      <c r="F230" s="11" t="b">
        <f t="shared" si="10"/>
        <v>0</v>
      </c>
      <c r="G230" s="23" t="str">
        <f t="shared" si="11"/>
        <v>B</v>
      </c>
      <c r="H230" s="11">
        <f>VLOOKUP(B230,NI!C:P,12,FALSE)</f>
        <v>4529300</v>
      </c>
      <c r="I230" s="11">
        <f>VLOOKUP(B230,EBITDA!B:O,12,FALSE)</f>
        <v>8896500</v>
      </c>
      <c r="J230" s="11">
        <f>VLOOKUP(B230,EQIT!B:O,12,FALSE)</f>
        <v>7087900</v>
      </c>
      <c r="K230" s="11">
        <f>VLOOKUP(B230,DEBT!B:O,12,FALSE)</f>
        <v>24122100</v>
      </c>
      <c r="L230" s="11">
        <f>VLOOKUP(B230,REV!B:O,12,FALSE)</f>
        <v>25413000</v>
      </c>
      <c r="M230" s="11">
        <f>VLOOKUP(B230,RoA!B:O,12,FALSE)</f>
        <v>13.7</v>
      </c>
      <c r="N230" s="11">
        <f>VLOOKUP(B230,RoE!B:O,12,FALSE)</f>
        <v>45.43</v>
      </c>
      <c r="O230" s="11">
        <f>VLOOKUP(B230,ASSET!B:P,12,FALSE)</f>
        <v>37938700</v>
      </c>
      <c r="P230" s="11">
        <f>VLOOKUP(B230,MCAP!B:P,12,FALSE)</f>
        <v>107129352</v>
      </c>
      <c r="Q230" s="11">
        <f>VLOOKUP(B230,MB!B:O,12,FALSE)</f>
        <v>12.9</v>
      </c>
    </row>
    <row r="231" spans="1:17" x14ac:dyDescent="0.3">
      <c r="A231" s="20" t="s">
        <v>216</v>
      </c>
      <c r="B231" s="20">
        <v>134784</v>
      </c>
      <c r="C231" s="21">
        <f>VLOOKUP(B231,'[2]ESGC PORTFOLIO'!B:M,$C$2,FALSE)</f>
        <v>38.6537212787212</v>
      </c>
      <c r="D231" s="21" t="str">
        <f t="shared" si="9"/>
        <v>C</v>
      </c>
      <c r="E231" s="21">
        <f>VLOOKUP(B231,ESG!A:M,$E$2,FALSE)</f>
        <v>65.5427366750896</v>
      </c>
      <c r="F231" s="11" t="b">
        <f t="shared" si="10"/>
        <v>0</v>
      </c>
      <c r="G231" s="23" t="str">
        <f t="shared" si="11"/>
        <v>B</v>
      </c>
      <c r="H231" s="11">
        <f>VLOOKUP(B231,NI!C:P,12,FALSE)</f>
        <v>1775000</v>
      </c>
      <c r="I231" s="11">
        <f>VLOOKUP(B231,EBITDA!B:O,12,FALSE)</f>
        <v>4253000</v>
      </c>
      <c r="J231" s="11">
        <f>VLOOKUP(B231,EQIT!B:O,12,FALSE)</f>
        <v>8001000</v>
      </c>
      <c r="K231" s="11">
        <f>VLOOKUP(B231,DEBT!B:O,12,FALSE)</f>
        <v>9844000</v>
      </c>
      <c r="L231" s="11">
        <f>VLOOKUP(B231,REV!B:O,12,FALSE)</f>
        <v>179045000</v>
      </c>
      <c r="M231" s="11">
        <f>VLOOKUP(B231,RoA!B:O,12,FALSE)</f>
        <v>3.25</v>
      </c>
      <c r="N231" s="11">
        <f>VLOOKUP(B231,RoE!B:O,12,FALSE)</f>
        <v>17.87</v>
      </c>
      <c r="O231" s="11">
        <f>VLOOKUP(B231,ASSET!B:P,12,FALSE)</f>
        <v>53870000</v>
      </c>
      <c r="P231" s="11">
        <f>VLOOKUP(B231,MCAP!B:P,12,FALSE)</f>
        <v>45757360</v>
      </c>
      <c r="Q231" s="11">
        <f>VLOOKUP(B231,MB!B:O,12,FALSE)</f>
        <v>5.31</v>
      </c>
    </row>
    <row r="232" spans="1:17" x14ac:dyDescent="0.3">
      <c r="A232" s="20" t="s">
        <v>218</v>
      </c>
      <c r="B232" s="20">
        <v>905019</v>
      </c>
      <c r="C232" s="21">
        <f>VLOOKUP(B232,'[2]ESGC PORTFOLIO'!B:M,$C$2,FALSE)</f>
        <v>46.6476828726828</v>
      </c>
      <c r="D232" s="21" t="str">
        <f t="shared" si="9"/>
        <v>C</v>
      </c>
      <c r="E232" s="21">
        <f>VLOOKUP(B232,ESG!A:M,$E$2,FALSE)</f>
        <v>73.8509213009213</v>
      </c>
      <c r="F232" s="11" t="b">
        <f t="shared" si="10"/>
        <v>0</v>
      </c>
      <c r="G232" s="23" t="str">
        <f t="shared" si="11"/>
        <v>B</v>
      </c>
      <c r="H232" s="11">
        <f>VLOOKUP(B232,NI!C:P,12,FALSE)</f>
        <v>4442000</v>
      </c>
      <c r="I232" s="11">
        <f>VLOOKUP(B232,EBITDA!B:O,12,FALSE)</f>
        <v>12243000</v>
      </c>
      <c r="J232" s="11">
        <f>VLOOKUP(B232,EQIT!B:O,12,FALSE)</f>
        <v>44676000</v>
      </c>
      <c r="K232" s="11">
        <f>VLOOKUP(B232,DEBT!B:O,12,FALSE)</f>
        <v>26514000</v>
      </c>
      <c r="L232" s="11">
        <f>VLOOKUP(B232,REV!B:O,12,FALSE)</f>
        <v>39498000</v>
      </c>
      <c r="M232" s="11">
        <f>VLOOKUP(B232,RoA!B:O,12,FALSE)</f>
        <v>4.88</v>
      </c>
      <c r="N232" s="11">
        <f>VLOOKUP(B232,RoE!B:O,12,FALSE)</f>
        <v>9.52</v>
      </c>
      <c r="O232" s="11">
        <f>VLOOKUP(B232,ASSET!B:P,12,FALSE)</f>
        <v>101779000</v>
      </c>
      <c r="P232" s="11">
        <f>VLOOKUP(B232,MCAP!B:P,12,FALSE)</f>
        <v>146899185</v>
      </c>
      <c r="Q232" s="11">
        <f>VLOOKUP(B232,MB!B:O,12,FALSE)</f>
        <v>3.29</v>
      </c>
    </row>
    <row r="233" spans="1:17" x14ac:dyDescent="0.3">
      <c r="A233" s="20" t="s">
        <v>219</v>
      </c>
      <c r="B233" s="20">
        <v>286738</v>
      </c>
      <c r="C233" s="21">
        <f>VLOOKUP(B233,'[2]ESGC PORTFOLIO'!B:M,$C$2,FALSE)</f>
        <v>35.064956782348098</v>
      </c>
      <c r="D233" s="21" t="str">
        <f t="shared" si="9"/>
        <v>C</v>
      </c>
      <c r="E233" s="21">
        <f>VLOOKUP(B233,ESG!A:M,$E$2,FALSE)</f>
        <v>67.645441515006695</v>
      </c>
      <c r="F233" s="11" t="b">
        <f t="shared" si="10"/>
        <v>0</v>
      </c>
      <c r="G233" s="23" t="str">
        <f t="shared" si="11"/>
        <v>B</v>
      </c>
      <c r="H233" s="11">
        <f>VLOOKUP(B233,NI!C:P,12,FALSE)</f>
        <v>5152000</v>
      </c>
      <c r="I233" s="11">
        <f>VLOOKUP(B233,EBITDA!B:O,12,FALSE)</f>
        <v>9371000</v>
      </c>
      <c r="J233" s="11">
        <f>VLOOKUP(B233,EQIT!B:O,12,FALSE)</f>
        <v>54076000</v>
      </c>
      <c r="K233" s="11">
        <f>VLOOKUP(B233,DEBT!B:O,12,FALSE)</f>
        <v>25456000</v>
      </c>
      <c r="L233" s="11">
        <f>VLOOKUP(B233,REV!B:O,12,FALSE)</f>
        <v>70041000</v>
      </c>
      <c r="M233" s="11">
        <f>VLOOKUP(B233,RoA!B:O,12,FALSE)</f>
        <v>0.68</v>
      </c>
      <c r="N233" s="11">
        <f>VLOOKUP(B233,RoE!B:O,12,FALSE)</f>
        <v>9.56</v>
      </c>
      <c r="O233" s="11">
        <f>VLOOKUP(B233,ASSET!B:P,12,FALSE)</f>
        <v>877933000</v>
      </c>
      <c r="P233" s="11">
        <f>VLOOKUP(B233,MCAP!B:P,12,FALSE)</f>
        <v>52935955</v>
      </c>
      <c r="Q233" s="11">
        <f>VLOOKUP(B233,MB!B:O,12,FALSE)</f>
        <v>0.96</v>
      </c>
    </row>
    <row r="234" spans="1:17" x14ac:dyDescent="0.3">
      <c r="A234" s="20" t="s">
        <v>220</v>
      </c>
      <c r="B234" s="20">
        <v>516007</v>
      </c>
      <c r="C234" s="21">
        <f>VLOOKUP(B234,'[2]ESGC PORTFOLIO'!B:M,$C$2,FALSE)</f>
        <v>34.284065558684901</v>
      </c>
      <c r="D234" s="21" t="str">
        <f t="shared" si="9"/>
        <v>C</v>
      </c>
      <c r="E234" s="21">
        <f>VLOOKUP(B234,ESG!A:M,$E$2,FALSE)</f>
        <v>62.146112768745901</v>
      </c>
      <c r="F234" s="11" t="b">
        <f t="shared" si="10"/>
        <v>0</v>
      </c>
      <c r="G234" s="23" t="str">
        <f t="shared" si="11"/>
        <v>B</v>
      </c>
      <c r="H234" s="11">
        <f>VLOOKUP(B234,NI!C:P,12,FALSE)</f>
        <v>-447720</v>
      </c>
      <c r="I234" s="11">
        <f>VLOOKUP(B234,EBITDA!B:O,12,FALSE)</f>
        <v>389798</v>
      </c>
      <c r="J234" s="11">
        <f>VLOOKUP(B234,EQIT!B:O,12,FALSE)</f>
        <v>5119927</v>
      </c>
      <c r="K234" s="11">
        <f>VLOOKUP(B234,DEBT!B:O,12,FALSE)</f>
        <v>12696753</v>
      </c>
      <c r="L234" s="11">
        <f>VLOOKUP(B234,REV!B:O,12,FALSE)</f>
        <v>8791232</v>
      </c>
      <c r="M234" s="11">
        <f>VLOOKUP(B234,RoA!B:O,12,FALSE)</f>
        <v>0.27</v>
      </c>
      <c r="N234" s="11">
        <f>VLOOKUP(B234,RoE!B:O,12,FALSE)</f>
        <v>-9.7200000000000006</v>
      </c>
      <c r="O234" s="11">
        <f>VLOOKUP(B234,ASSET!B:P,12,FALSE)</f>
        <v>25215178</v>
      </c>
      <c r="P234" s="11">
        <f>VLOOKUP(B234,MCAP!B:P,12,FALSE)</f>
        <v>12833140</v>
      </c>
      <c r="Q234" s="11">
        <f>VLOOKUP(B234,MB!B:O,12,FALSE)</f>
        <v>2.27</v>
      </c>
    </row>
    <row r="235" spans="1:17" x14ac:dyDescent="0.3">
      <c r="A235" s="20" t="s">
        <v>228</v>
      </c>
      <c r="B235" s="20">
        <v>327998</v>
      </c>
      <c r="C235" s="21">
        <f>VLOOKUP(B235,'[2]ESGC PORTFOLIO'!B:M,$C$2,FALSE)</f>
        <v>36.503708889535602</v>
      </c>
      <c r="D235" s="21" t="str">
        <f t="shared" si="9"/>
        <v>C</v>
      </c>
      <c r="E235" s="21">
        <f>VLOOKUP(B235,ESG!A:M,$E$2,FALSE)</f>
        <v>71.826315416866507</v>
      </c>
      <c r="F235" s="11" t="b">
        <f t="shared" si="10"/>
        <v>0</v>
      </c>
      <c r="G235" s="23" t="str">
        <f t="shared" si="11"/>
        <v>B</v>
      </c>
      <c r="H235" s="11">
        <f>VLOOKUP(B235,NI!C:P,12,FALSE)</f>
        <v>5671000</v>
      </c>
      <c r="I235" s="11">
        <f>VLOOKUP(B235,EBITDA!B:O,12,FALSE)</f>
        <v>12670000</v>
      </c>
      <c r="J235" s="11">
        <f>VLOOKUP(B235,EQIT!B:O,12,FALSE)</f>
        <v>67662000</v>
      </c>
      <c r="K235" s="11">
        <f>VLOOKUP(B235,DEBT!B:O,12,FALSE)</f>
        <v>231307000</v>
      </c>
      <c r="L235" s="11">
        <f>VLOOKUP(B235,REV!B:O,12,FALSE)</f>
        <v>37897000</v>
      </c>
      <c r="M235" s="11">
        <f>VLOOKUP(B235,RoA!B:O,12,FALSE)</f>
        <v>1</v>
      </c>
      <c r="N235" s="11">
        <f>VLOOKUP(B235,RoE!B:O,12,FALSE)</f>
        <v>8.56</v>
      </c>
      <c r="O235" s="11">
        <f>VLOOKUP(B235,ASSET!B:P,12,FALSE)</f>
        <v>787465000</v>
      </c>
      <c r="P235" s="11">
        <f>VLOOKUP(B235,MCAP!B:P,12,FALSE)</f>
        <v>61075964</v>
      </c>
      <c r="Q235" s="11">
        <f>VLOOKUP(B235,MB!B:O,12,FALSE)</f>
        <v>0.95</v>
      </c>
    </row>
    <row r="236" spans="1:17" x14ac:dyDescent="0.3">
      <c r="A236" s="20" t="s">
        <v>231</v>
      </c>
      <c r="B236" s="20">
        <v>906931</v>
      </c>
      <c r="C236" s="21">
        <f>VLOOKUP(B236,'[2]ESGC PORTFOLIO'!B:M,$C$2,FALSE)</f>
        <v>38.0694444444444</v>
      </c>
      <c r="D236" s="21" t="str">
        <f t="shared" si="9"/>
        <v>C</v>
      </c>
      <c r="E236" s="21">
        <f>VLOOKUP(B236,ESG!A:M,$E$2,FALSE)</f>
        <v>50.5833333333333</v>
      </c>
      <c r="F236" s="11" t="b">
        <f t="shared" si="10"/>
        <v>0</v>
      </c>
      <c r="G236" s="23" t="str">
        <f t="shared" si="11"/>
        <v>B</v>
      </c>
      <c r="H236" s="11">
        <f>VLOOKUP(B236,NI!C:P,12,FALSE)</f>
        <v>847600</v>
      </c>
      <c r="I236" s="11">
        <f>VLOOKUP(B236,EBITDA!B:O,12,FALSE)</f>
        <v>2286900</v>
      </c>
      <c r="J236" s="11">
        <f>VLOOKUP(B236,EQIT!B:O,12,FALSE)</f>
        <v>9764400</v>
      </c>
      <c r="K236" s="11">
        <f>VLOOKUP(B236,DEBT!B:O,12,FALSE)</f>
        <v>7373900</v>
      </c>
      <c r="L236" s="11">
        <f>VLOOKUP(B236,REV!B:O,12,FALSE)</f>
        <v>9429300</v>
      </c>
      <c r="M236" s="11">
        <f>VLOOKUP(B236,RoA!B:O,12,FALSE)</f>
        <v>5.74</v>
      </c>
      <c r="N236" s="11">
        <f>VLOOKUP(B236,RoE!B:O,12,FALSE)</f>
        <v>13.02</v>
      </c>
      <c r="O236" s="11">
        <f>VLOOKUP(B236,ASSET!B:P,12,FALSE)</f>
        <v>21810100</v>
      </c>
      <c r="P236" s="11">
        <f>VLOOKUP(B236,MCAP!B:P,12,FALSE)</f>
        <v>26527656</v>
      </c>
      <c r="Q236" s="11">
        <f>VLOOKUP(B236,MB!B:O,12,FALSE)</f>
        <v>2.5</v>
      </c>
    </row>
    <row r="237" spans="1:17" x14ac:dyDescent="0.3">
      <c r="A237" s="20" t="s">
        <v>232</v>
      </c>
      <c r="B237" s="20">
        <v>884383</v>
      </c>
      <c r="C237" s="21">
        <f>VLOOKUP(B237,'[2]ESGC PORTFOLIO'!B:M,$C$2,FALSE)</f>
        <v>35.503561542623999</v>
      </c>
      <c r="D237" s="21" t="str">
        <f t="shared" si="9"/>
        <v>C</v>
      </c>
      <c r="E237" s="21">
        <f>VLOOKUP(B237,ESG!A:M,$E$2,FALSE)</f>
        <v>66.840456418581397</v>
      </c>
      <c r="F237" s="11" t="b">
        <f t="shared" si="10"/>
        <v>0</v>
      </c>
      <c r="G237" s="23" t="str">
        <f t="shared" si="11"/>
        <v>B</v>
      </c>
      <c r="H237" s="11">
        <f>VLOOKUP(B237,NI!C:P,12,FALSE)</f>
        <v>-769000</v>
      </c>
      <c r="I237" s="11">
        <f>VLOOKUP(B237,EBITDA!B:O,12,FALSE)</f>
        <v>248000</v>
      </c>
      <c r="J237" s="11">
        <f>VLOOKUP(B237,EQIT!B:O,12,FALSE)</f>
        <v>16383000</v>
      </c>
      <c r="K237" s="11">
        <f>VLOOKUP(B237,DEBT!B:O,12,FALSE)</f>
        <v>3930000</v>
      </c>
      <c r="L237" s="11">
        <f>VLOOKUP(B237,REV!B:O,12,FALSE)</f>
        <v>14757000</v>
      </c>
      <c r="M237" s="11">
        <f>VLOOKUP(B237,RoA!B:O,12,FALSE)</f>
        <v>-2.37</v>
      </c>
      <c r="N237" s="11">
        <f>VLOOKUP(B237,RoE!B:O,12,FALSE)</f>
        <v>-4.1500000000000004</v>
      </c>
      <c r="O237" s="11">
        <f>VLOOKUP(B237,ASSET!B:P,12,FALSE)</f>
        <v>26237000</v>
      </c>
      <c r="P237" s="11">
        <f>VLOOKUP(B237,MCAP!B:P,12,FALSE)</f>
        <v>12584363</v>
      </c>
      <c r="Q237" s="11">
        <f>VLOOKUP(B237,MB!B:O,12,FALSE)</f>
        <v>0.89</v>
      </c>
    </row>
    <row r="238" spans="1:17" x14ac:dyDescent="0.3">
      <c r="A238" s="20" t="s">
        <v>234</v>
      </c>
      <c r="B238" s="20">
        <v>906933</v>
      </c>
      <c r="C238" s="21">
        <f>VLOOKUP(B238,'[2]ESGC PORTFOLIO'!B:M,$C$2,FALSE)</f>
        <v>35.171486716408502</v>
      </c>
      <c r="D238" s="21" t="str">
        <f t="shared" si="9"/>
        <v>C</v>
      </c>
      <c r="E238" s="21">
        <f>VLOOKUP(B238,ESG!A:M,$E$2,FALSE)</f>
        <v>60.186723432817097</v>
      </c>
      <c r="F238" s="11" t="b">
        <f t="shared" si="10"/>
        <v>0</v>
      </c>
      <c r="G238" s="23" t="str">
        <f t="shared" si="11"/>
        <v>B</v>
      </c>
      <c r="H238" s="11">
        <f>VLOOKUP(B238,NI!C:P,12,FALSE)</f>
        <v>254500</v>
      </c>
      <c r="I238" s="11">
        <f>VLOOKUP(B238,EBITDA!B:O,12,FALSE)</f>
        <v>599300</v>
      </c>
      <c r="J238" s="11">
        <f>VLOOKUP(B238,EQIT!B:O,12,FALSE)</f>
        <v>1822900</v>
      </c>
      <c r="K238" s="11">
        <f>VLOOKUP(B238,DEBT!B:O,12,FALSE)</f>
        <v>3076400</v>
      </c>
      <c r="L238" s="11">
        <f>VLOOKUP(B238,REV!B:O,12,FALSE)</f>
        <v>5915700</v>
      </c>
      <c r="M238" s="11">
        <f>VLOOKUP(B238,RoA!B:O,12,FALSE)</f>
        <v>6</v>
      </c>
      <c r="N238" s="11">
        <f>VLOOKUP(B238,RoE!B:O,12,FALSE)</f>
        <v>19.059999999999999</v>
      </c>
      <c r="O238" s="11">
        <f>VLOOKUP(B238,ASSET!B:P,12,FALSE)</f>
        <v>7239500</v>
      </c>
      <c r="P238" s="11">
        <f>VLOOKUP(B238,MCAP!B:P,12,FALSE)</f>
        <v>11778176</v>
      </c>
      <c r="Q238" s="11">
        <f>VLOOKUP(B238,MB!B:O,12,FALSE)</f>
        <v>6.2</v>
      </c>
    </row>
    <row r="239" spans="1:17" x14ac:dyDescent="0.3">
      <c r="A239" s="20" t="s">
        <v>237</v>
      </c>
      <c r="B239" s="20">
        <v>993249</v>
      </c>
      <c r="C239" s="21">
        <f>VLOOKUP(B239,'[2]ESGC PORTFOLIO'!B:M,$C$2,FALSE)</f>
        <v>43.180296985815602</v>
      </c>
      <c r="D239" s="21" t="str">
        <f t="shared" si="9"/>
        <v>C</v>
      </c>
      <c r="E239" s="21">
        <f>VLOOKUP(B239,ESG!A:M,$E$2,FALSE)</f>
        <v>73.860593971631204</v>
      </c>
      <c r="F239" s="11" t="b">
        <f t="shared" si="10"/>
        <v>0</v>
      </c>
      <c r="G239" s="23" t="str">
        <f t="shared" si="11"/>
        <v>B</v>
      </c>
      <c r="H239" s="11">
        <f>VLOOKUP(B239,NI!C:P,12,FALSE)</f>
        <v>3273000</v>
      </c>
      <c r="I239" s="11">
        <f>VLOOKUP(B239,EBITDA!B:O,12,FALSE)</f>
        <v>4888000</v>
      </c>
      <c r="J239" s="11">
        <f>VLOOKUP(B239,EQIT!B:O,12,FALSE)</f>
        <v>12707000</v>
      </c>
      <c r="K239" s="11">
        <f>VLOOKUP(B239,DEBT!B:O,12,FALSE)</f>
        <v>1265000</v>
      </c>
      <c r="L239" s="11">
        <f>VLOOKUP(B239,REV!B:O,12,FALSE)</f>
        <v>30696000</v>
      </c>
      <c r="M239" s="11">
        <f>VLOOKUP(B239,RoA!B:O,12,FALSE)</f>
        <v>17.86</v>
      </c>
      <c r="N239" s="11">
        <f>VLOOKUP(B239,RoE!B:O,12,FALSE)</f>
        <v>27.82</v>
      </c>
      <c r="O239" s="11">
        <f>VLOOKUP(B239,ASSET!B:P,12,FALSE)</f>
        <v>19924000</v>
      </c>
      <c r="P239" s="11">
        <f>VLOOKUP(B239,MCAP!B:P,12,FALSE)</f>
        <v>107125000</v>
      </c>
      <c r="Q239" s="11">
        <f>VLOOKUP(B239,MB!B:O,12,FALSE)</f>
        <v>8.0500000000000007</v>
      </c>
    </row>
    <row r="240" spans="1:17" x14ac:dyDescent="0.3">
      <c r="A240" s="20" t="s">
        <v>238</v>
      </c>
      <c r="B240" s="20">
        <v>906176</v>
      </c>
      <c r="C240" s="21">
        <f>VLOOKUP(B240,'[2]ESGC PORTFOLIO'!B:M,$C$2,FALSE)</f>
        <v>49.526365301365303</v>
      </c>
      <c r="D240" s="21" t="str">
        <f t="shared" si="9"/>
        <v>C</v>
      </c>
      <c r="E240" s="21">
        <f>VLOOKUP(B240,ESG!A:M,$E$2,FALSE)</f>
        <v>70.719397269397206</v>
      </c>
      <c r="F240" s="11" t="b">
        <f t="shared" si="10"/>
        <v>0</v>
      </c>
      <c r="G240" s="23" t="str">
        <f t="shared" si="11"/>
        <v>B</v>
      </c>
      <c r="H240" s="11">
        <f>VLOOKUP(B240,NI!C:P,12,FALSE)</f>
        <v>286500</v>
      </c>
      <c r="I240" s="11">
        <f>VLOOKUP(B240,EBITDA!B:O,12,FALSE)</f>
        <v>1238600</v>
      </c>
      <c r="J240" s="11">
        <f>VLOOKUP(B240,EQIT!B:O,12,FALSE)</f>
        <v>3843500</v>
      </c>
      <c r="K240" s="11">
        <f>VLOOKUP(B240,DEBT!B:O,12,FALSE)</f>
        <v>6949600</v>
      </c>
      <c r="L240" s="11">
        <f>VLOOKUP(B240,REV!B:O,12,FALSE)</f>
        <v>4651800</v>
      </c>
      <c r="M240" s="11">
        <f>VLOOKUP(B240,RoA!B:O,12,FALSE)</f>
        <v>2.52</v>
      </c>
      <c r="N240" s="11">
        <f>VLOOKUP(B240,RoE!B:O,12,FALSE)</f>
        <v>5.72</v>
      </c>
      <c r="O240" s="11">
        <f>VLOOKUP(B240,ASSET!B:P,12,FALSE)</f>
        <v>17492500</v>
      </c>
      <c r="P240" s="11">
        <f>VLOOKUP(B240,MCAP!B:P,12,FALSE)</f>
        <v>6225838</v>
      </c>
      <c r="Q240" s="11">
        <f>VLOOKUP(B240,MB!B:O,12,FALSE)</f>
        <v>1.44</v>
      </c>
    </row>
    <row r="241" spans="1:17" x14ac:dyDescent="0.3">
      <c r="A241" s="20" t="s">
        <v>241</v>
      </c>
      <c r="B241" s="20">
        <v>901899</v>
      </c>
      <c r="C241" s="21">
        <f>VLOOKUP(B241,'[2]ESGC PORTFOLIO'!B:M,$C$2,FALSE)</f>
        <v>36.795513080669302</v>
      </c>
      <c r="D241" s="21" t="str">
        <f t="shared" si="9"/>
        <v>C</v>
      </c>
      <c r="E241" s="21">
        <f>VLOOKUP(B241,ESG!A:M,$E$2,FALSE)</f>
        <v>68.903526161338604</v>
      </c>
      <c r="F241" s="11" t="b">
        <f t="shared" si="10"/>
        <v>0</v>
      </c>
      <c r="G241" s="23" t="str">
        <f t="shared" si="11"/>
        <v>B</v>
      </c>
      <c r="H241" s="11">
        <f>VLOOKUP(B241,NI!C:P,12,FALSE)</f>
        <v>1550000</v>
      </c>
      <c r="I241" s="11">
        <f>VLOOKUP(B241,EBITDA!B:O,12,FALSE)</f>
        <v>4050000</v>
      </c>
      <c r="J241" s="11">
        <f>VLOOKUP(B241,EQIT!B:O,12,FALSE)</f>
        <v>12188000</v>
      </c>
      <c r="K241" s="11">
        <f>VLOOKUP(B241,DEBT!B:O,12,FALSE)</f>
        <v>10093000</v>
      </c>
      <c r="L241" s="11">
        <f>VLOOKUP(B241,REV!B:O,12,FALSE)</f>
        <v>10511000</v>
      </c>
      <c r="M241" s="11">
        <f>VLOOKUP(B241,RoA!B:O,12,FALSE)</f>
        <v>5.65</v>
      </c>
      <c r="N241" s="11">
        <f>VLOOKUP(B241,RoE!B:O,12,FALSE)</f>
        <v>12.6</v>
      </c>
      <c r="O241" s="11">
        <f>VLOOKUP(B241,ASSET!B:P,12,FALSE)</f>
        <v>34260000</v>
      </c>
      <c r="P241" s="11">
        <f>VLOOKUP(B241,MCAP!B:P,12,FALSE)</f>
        <v>25190480</v>
      </c>
      <c r="Q241" s="11">
        <f>VLOOKUP(B241,MB!B:O,12,FALSE)</f>
        <v>1.95</v>
      </c>
    </row>
    <row r="242" spans="1:17" x14ac:dyDescent="0.3">
      <c r="A242" s="20" t="s">
        <v>243</v>
      </c>
      <c r="B242" s="20">
        <v>905809</v>
      </c>
      <c r="C242" s="21">
        <f>VLOOKUP(B242,'[2]ESGC PORTFOLIO'!B:M,$C$2,FALSE)</f>
        <v>44.1690729483282</v>
      </c>
      <c r="D242" s="21" t="str">
        <f t="shared" si="9"/>
        <v>C</v>
      </c>
      <c r="E242" s="21">
        <f>VLOOKUP(B242,ESG!A:M,$E$2,FALSE)</f>
        <v>68.100050658561301</v>
      </c>
      <c r="F242" s="11" t="b">
        <f t="shared" si="10"/>
        <v>0</v>
      </c>
      <c r="G242" s="23" t="str">
        <f t="shared" si="11"/>
        <v>B</v>
      </c>
      <c r="H242" s="11">
        <f>VLOOKUP(B242,NI!C:P,12,FALSE)</f>
        <v>1990000</v>
      </c>
      <c r="I242" s="11">
        <f>VLOOKUP(B242,EBITDA!B:O,12,FALSE)</f>
        <v>3558000</v>
      </c>
      <c r="J242" s="11">
        <f>VLOOKUP(B242,EQIT!B:O,12,FALSE)</f>
        <v>5522000</v>
      </c>
      <c r="K242" s="11">
        <f>VLOOKUP(B242,DEBT!B:O,12,FALSE)</f>
        <v>6526000</v>
      </c>
      <c r="L242" s="11">
        <f>VLOOKUP(B242,REV!B:O,12,FALSE)</f>
        <v>23526000</v>
      </c>
      <c r="M242" s="11">
        <f>VLOOKUP(B242,RoA!B:O,12,FALSE)</f>
        <v>9.19</v>
      </c>
      <c r="N242" s="11">
        <f>VLOOKUP(B242,RoE!B:O,12,FALSE)</f>
        <v>31.2</v>
      </c>
      <c r="O242" s="11">
        <f>VLOOKUP(B242,ASSET!B:P,12,FALSE)</f>
        <v>23045000</v>
      </c>
      <c r="P242" s="11">
        <f>VLOOKUP(B242,MCAP!B:P,12,FALSE)</f>
        <v>34231835</v>
      </c>
      <c r="Q242" s="11">
        <f>VLOOKUP(B242,MB!B:O,12,FALSE)</f>
        <v>5.73</v>
      </c>
    </row>
    <row r="243" spans="1:17" x14ac:dyDescent="0.3">
      <c r="A243" s="20" t="s">
        <v>244</v>
      </c>
      <c r="B243" s="20">
        <v>921482</v>
      </c>
      <c r="C243" s="21">
        <f>VLOOKUP(B243,'[2]ESGC PORTFOLIO'!B:M,$C$2,FALSE)</f>
        <v>36.125105599098802</v>
      </c>
      <c r="D243" s="21" t="str">
        <f t="shared" si="9"/>
        <v>C</v>
      </c>
      <c r="E243" s="21">
        <f>VLOOKUP(B243,ESG!A:M,$E$2,FALSE)</f>
        <v>54.9683320035669</v>
      </c>
      <c r="F243" s="11" t="b">
        <f t="shared" si="10"/>
        <v>0</v>
      </c>
      <c r="G243" s="23" t="str">
        <f t="shared" si="11"/>
        <v>B</v>
      </c>
      <c r="H243" s="11">
        <f>VLOOKUP(B243,NI!C:P,12,FALSE)</f>
        <v>356145</v>
      </c>
      <c r="I243" s="11">
        <f>VLOOKUP(B243,EBITDA!B:O,12,FALSE)</f>
        <v>1581469</v>
      </c>
      <c r="J243" s="11">
        <f>VLOOKUP(B243,EQIT!B:O,12,FALSE)</f>
        <v>7416878</v>
      </c>
      <c r="K243" s="11">
        <f>VLOOKUP(B243,DEBT!B:O,12,FALSE)</f>
        <v>4436491</v>
      </c>
      <c r="L243" s="11">
        <f>VLOOKUP(B243,REV!B:O,12,FALSE)</f>
        <v>16439276</v>
      </c>
      <c r="M243" s="11">
        <f>VLOOKUP(B243,RoA!B:O,12,FALSE)</f>
        <v>3.16</v>
      </c>
      <c r="N243" s="11">
        <f>VLOOKUP(B243,RoE!B:O,12,FALSE)</f>
        <v>4.6900000000000004</v>
      </c>
      <c r="O243" s="11">
        <f>VLOOKUP(B243,ASSET!B:P,12,FALSE)</f>
        <v>14250399</v>
      </c>
      <c r="P243" s="11">
        <f>VLOOKUP(B243,MCAP!B:P,12,FALSE)</f>
        <v>12813869</v>
      </c>
      <c r="Q243" s="11">
        <f>VLOOKUP(B243,MB!B:O,12,FALSE)</f>
        <v>1.73</v>
      </c>
    </row>
    <row r="244" spans="1:17" x14ac:dyDescent="0.3">
      <c r="A244" s="20" t="s">
        <v>247</v>
      </c>
      <c r="B244" s="20">
        <v>932913</v>
      </c>
      <c r="C244" s="21">
        <f>VLOOKUP(B244,'[2]ESGC PORTFOLIO'!B:M,$C$2,FALSE)</f>
        <v>33.747285220689399</v>
      </c>
      <c r="D244" s="21" t="str">
        <f t="shared" si="9"/>
        <v>C</v>
      </c>
      <c r="E244" s="21">
        <f>VLOOKUP(B244,ESG!A:M,$E$2,FALSE)</f>
        <v>50.827903774712198</v>
      </c>
      <c r="F244" s="11" t="b">
        <f t="shared" si="10"/>
        <v>0</v>
      </c>
      <c r="G244" s="23" t="str">
        <f t="shared" si="11"/>
        <v>B</v>
      </c>
      <c r="H244" s="11">
        <f>VLOOKUP(B244,NI!C:P,12,FALSE)</f>
        <v>1093900</v>
      </c>
      <c r="I244" s="11">
        <f>VLOOKUP(B244,EBITDA!B:O,12,FALSE)</f>
        <v>2250800</v>
      </c>
      <c r="J244" s="11">
        <f>VLOOKUP(B244,EQIT!B:O,12,FALSE)</f>
        <v>2452400</v>
      </c>
      <c r="K244" s="11">
        <f>VLOOKUP(B244,DEBT!B:O,12,FALSE)</f>
        <v>4570800</v>
      </c>
      <c r="L244" s="11">
        <f>VLOOKUP(B244,REV!B:O,12,FALSE)</f>
        <v>15134400</v>
      </c>
      <c r="M244" s="11">
        <f>VLOOKUP(B244,RoA!B:O,12,FALSE)</f>
        <v>5.57</v>
      </c>
      <c r="N244" s="11">
        <f>VLOOKUP(B244,RoE!B:O,12,FALSE)</f>
        <v>41.26</v>
      </c>
      <c r="O244" s="11">
        <f>VLOOKUP(B244,ASSET!B:P,12,FALSE)</f>
        <v>22110700</v>
      </c>
      <c r="P244" s="11">
        <f>VLOOKUP(B244,MCAP!B:P,12,FALSE)</f>
        <v>18135702</v>
      </c>
      <c r="Q244" s="11">
        <f>VLOOKUP(B244,MB!B:O,12,FALSE)</f>
        <v>6.67</v>
      </c>
    </row>
    <row r="245" spans="1:17" x14ac:dyDescent="0.3">
      <c r="A245" s="20" t="s">
        <v>248</v>
      </c>
      <c r="B245" s="20">
        <v>719618</v>
      </c>
      <c r="C245" s="21">
        <f>VLOOKUP(B245,'[2]ESGC PORTFOLIO'!B:M,$C$2,FALSE)</f>
        <v>40.706186235008602</v>
      </c>
      <c r="D245" s="21" t="str">
        <f t="shared" si="9"/>
        <v>C</v>
      </c>
      <c r="E245" s="21">
        <f>VLOOKUP(B245,ESG!A:M,$E$2,FALSE)</f>
        <v>74.048031384745798</v>
      </c>
      <c r="F245" s="11" t="b">
        <f t="shared" si="10"/>
        <v>0</v>
      </c>
      <c r="G245" s="23" t="str">
        <f t="shared" si="11"/>
        <v>B</v>
      </c>
      <c r="H245" s="11">
        <f>VLOOKUP(B245,NI!C:P,12,FALSE)</f>
        <v>10051000</v>
      </c>
      <c r="I245" s="11">
        <f>VLOOKUP(B245,EBITDA!B:O,12,FALSE)</f>
        <v>16838000</v>
      </c>
      <c r="J245" s="11">
        <f>VLOOKUP(B245,EQIT!B:O,12,FALSE)</f>
        <v>48663000</v>
      </c>
      <c r="K245" s="11">
        <f>VLOOKUP(B245,DEBT!B:O,12,FALSE)</f>
        <v>40977000</v>
      </c>
      <c r="L245" s="11">
        <f>VLOOKUP(B245,REV!B:O,12,FALSE)</f>
        <v>38226000</v>
      </c>
      <c r="M245" s="11">
        <f>VLOOKUP(B245,RoA!B:O,12,FALSE)</f>
        <v>10.82</v>
      </c>
      <c r="N245" s="11">
        <f>VLOOKUP(B245,RoE!B:O,12,FALSE)</f>
        <v>21.04</v>
      </c>
      <c r="O245" s="11">
        <f>VLOOKUP(B245,ASSET!B:P,12,FALSE)</f>
        <v>110108000</v>
      </c>
      <c r="P245" s="11">
        <f>VLOOKUP(B245,MCAP!B:P,12,FALSE)</f>
        <v>158649790</v>
      </c>
      <c r="Q245" s="11">
        <f>VLOOKUP(B245,MB!B:O,12,FALSE)</f>
        <v>3.28</v>
      </c>
    </row>
    <row r="246" spans="1:17" x14ac:dyDescent="0.3">
      <c r="A246" s="20" t="s">
        <v>259</v>
      </c>
      <c r="B246" s="20">
        <v>944175</v>
      </c>
      <c r="C246" s="21">
        <f>VLOOKUP(B246,'[2]ESGC PORTFOLIO'!B:M,$C$2,FALSE)</f>
        <v>34.903670615193697</v>
      </c>
      <c r="D246" s="21" t="str">
        <f t="shared" si="9"/>
        <v>C</v>
      </c>
      <c r="E246" s="21">
        <f>VLOOKUP(B246,ESG!A:M,$E$2,FALSE)</f>
        <v>66.536313193004304</v>
      </c>
      <c r="F246" s="11" t="b">
        <f t="shared" si="10"/>
        <v>0</v>
      </c>
      <c r="G246" s="23" t="str">
        <f t="shared" si="11"/>
        <v>B</v>
      </c>
      <c r="H246" s="11">
        <f>VLOOKUP(B246,NI!C:P,12,FALSE)</f>
        <v>3881000</v>
      </c>
      <c r="I246" s="11">
        <f>VLOOKUP(B246,EBITDA!B:O,12,FALSE)</f>
        <v>6792000</v>
      </c>
      <c r="J246" s="11">
        <f>VLOOKUP(B246,EQIT!B:O,12,FALSE)</f>
        <v>41258000</v>
      </c>
      <c r="K246" s="11">
        <f>VLOOKUP(B246,DEBT!B:O,12,FALSE)</f>
        <v>54532000</v>
      </c>
      <c r="L246" s="11">
        <f>VLOOKUP(B246,REV!B:O,12,FALSE)</f>
        <v>16270000</v>
      </c>
      <c r="M246" s="11">
        <f>VLOOKUP(B246,RoA!B:O,12,FALSE)</f>
        <v>1.28</v>
      </c>
      <c r="N246" s="11">
        <f>VLOOKUP(B246,RoE!B:O,12,FALSE)</f>
        <v>9.48</v>
      </c>
      <c r="O246" s="11">
        <f>VLOOKUP(B246,ASSET!B:P,12,FALSE)</f>
        <v>358493000</v>
      </c>
      <c r="P246" s="11">
        <f>VLOOKUP(B246,MCAP!B:P,12,FALSE)</f>
        <v>48036240</v>
      </c>
      <c r="Q246" s="11">
        <f>VLOOKUP(B246,MB!B:O,12,FALSE)</f>
        <v>1.0900000000000001</v>
      </c>
    </row>
    <row r="247" spans="1:17" x14ac:dyDescent="0.3">
      <c r="A247" s="20" t="s">
        <v>260</v>
      </c>
      <c r="B247" s="20">
        <v>901897</v>
      </c>
      <c r="C247" s="21">
        <f>VLOOKUP(B247,'[2]ESGC PORTFOLIO'!B:M,$C$2,FALSE)</f>
        <v>43.587020249254202</v>
      </c>
      <c r="D247" s="21" t="str">
        <f t="shared" si="9"/>
        <v>C</v>
      </c>
      <c r="E247" s="21">
        <f>VLOOKUP(B247,ESG!A:M,$E$2,FALSE)</f>
        <v>73.698863193544099</v>
      </c>
      <c r="F247" s="11" t="b">
        <f t="shared" si="10"/>
        <v>0</v>
      </c>
      <c r="G247" s="23" t="str">
        <f t="shared" si="11"/>
        <v>B</v>
      </c>
      <c r="H247" s="11">
        <f>VLOOKUP(B247,NI!C:P,12,FALSE)</f>
        <v>1406000</v>
      </c>
      <c r="I247" s="11">
        <f>VLOOKUP(B247,EBITDA!B:O,12,FALSE)</f>
        <v>2503000</v>
      </c>
      <c r="J247" s="11">
        <f>VLOOKUP(B247,EQIT!B:O,12,FALSE)</f>
        <v>4983000</v>
      </c>
      <c r="K247" s="11">
        <f>VLOOKUP(B247,DEBT!B:O,12,FALSE)</f>
        <v>4325000</v>
      </c>
      <c r="L247" s="11">
        <f>VLOOKUP(B247,REV!B:O,12,FALSE)</f>
        <v>15330000</v>
      </c>
      <c r="M247" s="11">
        <f>VLOOKUP(B247,RoA!B:O,12,FALSE)</f>
        <v>8.89</v>
      </c>
      <c r="N247" s="11">
        <f>VLOOKUP(B247,RoE!B:O,12,FALSE)</f>
        <v>27.67</v>
      </c>
      <c r="O247" s="11">
        <f>VLOOKUP(B247,ASSET!B:P,12,FALSE)</f>
        <v>16404000</v>
      </c>
      <c r="P247" s="11">
        <f>VLOOKUP(B247,MCAP!B:P,12,FALSE)</f>
        <v>26372687</v>
      </c>
      <c r="Q247" s="11">
        <f>VLOOKUP(B247,MB!B:O,12,FALSE)</f>
        <v>5.0599999999999996</v>
      </c>
    </row>
    <row r="248" spans="1:17" x14ac:dyDescent="0.3">
      <c r="A248" s="20" t="s">
        <v>270</v>
      </c>
      <c r="B248" s="20">
        <v>546370</v>
      </c>
      <c r="C248" s="21">
        <f>VLOOKUP(B248,'[2]ESGC PORTFOLIO'!B:M,$C$2,FALSE)</f>
        <v>34.680480110167601</v>
      </c>
      <c r="D248" s="21" t="str">
        <f t="shared" si="9"/>
        <v>C</v>
      </c>
      <c r="E248" s="21">
        <f>VLOOKUP(B248,ESG!A:M,$E$2,FALSE)</f>
        <v>65.888737998112902</v>
      </c>
      <c r="F248" s="11" t="b">
        <f t="shared" si="10"/>
        <v>0</v>
      </c>
      <c r="G248" s="23" t="str">
        <f t="shared" si="11"/>
        <v>B</v>
      </c>
      <c r="H248" s="11">
        <f>VLOOKUP(B248,NI!C:P,12,FALSE)</f>
        <v>5271000</v>
      </c>
      <c r="I248" s="11">
        <f>VLOOKUP(B248,EBITDA!B:O,12,FALSE)</f>
        <v>7839000</v>
      </c>
      <c r="J248" s="11">
        <f>VLOOKUP(B248,EQIT!B:O,12,FALSE)</f>
        <v>31421000</v>
      </c>
      <c r="K248" s="11">
        <f>VLOOKUP(B248,DEBT!B:O,12,FALSE)</f>
        <v>10969000</v>
      </c>
      <c r="L248" s="11">
        <f>VLOOKUP(B248,REV!B:O,12,FALSE)</f>
        <v>25281000</v>
      </c>
      <c r="M248" s="11">
        <f>VLOOKUP(B248,RoA!B:O,12,FALSE)</f>
        <v>11.04</v>
      </c>
      <c r="N248" s="11">
        <f>VLOOKUP(B248,RoE!B:O,12,FALSE)</f>
        <v>14.93</v>
      </c>
      <c r="O248" s="11">
        <f>VLOOKUP(B248,ASSET!B:P,12,FALSE)</f>
        <v>49343000</v>
      </c>
      <c r="P248" s="11">
        <f>VLOOKUP(B248,MCAP!B:P,12,FALSE)</f>
        <v>76177140</v>
      </c>
      <c r="Q248" s="11">
        <f>VLOOKUP(B248,MB!B:O,12,FALSE)</f>
        <v>2.72</v>
      </c>
    </row>
    <row r="249" spans="1:17" x14ac:dyDescent="0.3">
      <c r="A249" s="20" t="s">
        <v>271</v>
      </c>
      <c r="B249" s="20">
        <v>877181</v>
      </c>
      <c r="C249" s="21">
        <f>VLOOKUP(B249,'[2]ESGC PORTFOLIO'!B:M,$C$2,FALSE)</f>
        <v>36.313171225937097</v>
      </c>
      <c r="D249" s="21" t="str">
        <f t="shared" si="9"/>
        <v>C</v>
      </c>
      <c r="E249" s="21">
        <f>VLOOKUP(B249,ESG!A:M,$E$2,FALSE)</f>
        <v>59.293009118541001</v>
      </c>
      <c r="F249" s="11" t="b">
        <f t="shared" si="10"/>
        <v>0</v>
      </c>
      <c r="G249" s="23" t="str">
        <f t="shared" si="11"/>
        <v>B</v>
      </c>
      <c r="H249" s="11">
        <f>VLOOKUP(B249,NI!C:P,12,FALSE)</f>
        <v>706000</v>
      </c>
      <c r="I249" s="11">
        <f>VLOOKUP(B249,EBITDA!B:O,12,FALSE)</f>
        <v>1561000</v>
      </c>
      <c r="J249" s="11">
        <f>VLOOKUP(B249,EQIT!B:O,12,FALSE)</f>
        <v>4684000</v>
      </c>
      <c r="K249" s="11">
        <f>VLOOKUP(B249,DEBT!B:O,12,FALSE)</f>
        <v>3660000</v>
      </c>
      <c r="L249" s="11">
        <f>VLOOKUP(B249,REV!B:O,12,FALSE)</f>
        <v>7493000</v>
      </c>
      <c r="M249" s="11">
        <f>VLOOKUP(B249,RoA!B:O,12,FALSE)</f>
        <v>8.1300000000000008</v>
      </c>
      <c r="N249" s="11">
        <f>VLOOKUP(B249,RoE!B:O,12,FALSE)</f>
        <v>15.72</v>
      </c>
      <c r="O249" s="11">
        <f>VLOOKUP(B249,ASSET!B:P,12,FALSE)</f>
        <v>9962000</v>
      </c>
      <c r="P249" s="11">
        <f>VLOOKUP(B249,MCAP!B:P,12,FALSE)</f>
        <v>10173020</v>
      </c>
      <c r="Q249" s="11">
        <f>VLOOKUP(B249,MB!B:O,12,FALSE)</f>
        <v>2.0499999999999998</v>
      </c>
    </row>
    <row r="250" spans="1:17" x14ac:dyDescent="0.3">
      <c r="A250" s="20" t="s">
        <v>281</v>
      </c>
      <c r="B250" s="20">
        <v>322549</v>
      </c>
      <c r="C250" s="21">
        <f>VLOOKUP(B250,'[2]ESGC PORTFOLIO'!B:M,$C$2,FALSE)</f>
        <v>39.621559633027502</v>
      </c>
      <c r="D250" s="21" t="str">
        <f t="shared" si="9"/>
        <v>C</v>
      </c>
      <c r="E250" s="21">
        <f>VLOOKUP(B250,ESG!A:M,$E$2,FALSE)</f>
        <v>58.600917431192599</v>
      </c>
      <c r="F250" s="11" t="b">
        <f t="shared" si="10"/>
        <v>0</v>
      </c>
      <c r="G250" s="23" t="str">
        <f t="shared" si="11"/>
        <v>B</v>
      </c>
      <c r="H250" s="11">
        <f>VLOOKUP(B250,NI!C:P,12,FALSE)</f>
        <v>665783</v>
      </c>
      <c r="I250" s="11">
        <f>VLOOKUP(B250,EBITDA!B:O,12,FALSE)</f>
        <v>2075260</v>
      </c>
      <c r="J250" s="11">
        <f>VLOOKUP(B250,EQIT!B:O,12,FALSE)</f>
        <v>8063039</v>
      </c>
      <c r="K250" s="11">
        <f>VLOOKUP(B250,DEBT!B:O,12,FALSE)</f>
        <v>8707506</v>
      </c>
      <c r="L250" s="11">
        <f>VLOOKUP(B250,REV!B:O,12,FALSE)</f>
        <v>8299074</v>
      </c>
      <c r="M250" s="11">
        <f>VLOOKUP(B250,RoA!B:O,12,FALSE)</f>
        <v>5.0199999999999996</v>
      </c>
      <c r="N250" s="11">
        <f>VLOOKUP(B250,RoE!B:O,12,FALSE)</f>
        <v>8.15</v>
      </c>
      <c r="O250" s="11">
        <f>VLOOKUP(B250,ASSET!B:P,12,FALSE)</f>
        <v>20921855</v>
      </c>
      <c r="P250" s="11">
        <f>VLOOKUP(B250,MCAP!B:P,12,FALSE)</f>
        <v>22063091</v>
      </c>
      <c r="Q250" s="11">
        <f>VLOOKUP(B250,MB!B:O,12,FALSE)</f>
        <v>2.6</v>
      </c>
    </row>
    <row r="251" spans="1:17" x14ac:dyDescent="0.3">
      <c r="A251" s="20" t="s">
        <v>282</v>
      </c>
      <c r="B251" s="20">
        <v>905414</v>
      </c>
      <c r="C251" s="21">
        <f>VLOOKUP(B251,'[2]ESGC PORTFOLIO'!B:M,$C$2,FALSE)</f>
        <v>32.796194275582501</v>
      </c>
      <c r="D251" s="21" t="str">
        <f t="shared" si="9"/>
        <v>C</v>
      </c>
      <c r="E251" s="21">
        <f>VLOOKUP(B251,ESG!A:M,$E$2,FALSE)</f>
        <v>64.520959979736503</v>
      </c>
      <c r="F251" s="11" t="b">
        <f t="shared" si="10"/>
        <v>0</v>
      </c>
      <c r="G251" s="23" t="str">
        <f t="shared" si="11"/>
        <v>B</v>
      </c>
      <c r="H251" s="11">
        <f>VLOOKUP(B251,NI!C:P,12,FALSE)</f>
        <v>1156000</v>
      </c>
      <c r="I251" s="11">
        <f>VLOOKUP(B251,EBITDA!B:O,12,FALSE)</f>
        <v>2074000</v>
      </c>
      <c r="J251" s="11">
        <f>VLOOKUP(B251,EQIT!B:O,12,FALSE)</f>
        <v>194000</v>
      </c>
      <c r="K251" s="11">
        <f>VLOOKUP(B251,DEBT!B:O,12,FALSE)</f>
        <v>3611000</v>
      </c>
      <c r="L251" s="11">
        <f>VLOOKUP(B251,REV!B:O,12,FALSE)</f>
        <v>5313000</v>
      </c>
      <c r="M251" s="11">
        <f>VLOOKUP(B251,RoA!B:O,12,FALSE)</f>
        <v>16.350000000000001</v>
      </c>
      <c r="N251" s="11">
        <f>VLOOKUP(B251,RoE!B:O,12,FALSE)</f>
        <v>339</v>
      </c>
      <c r="O251" s="11">
        <f>VLOOKUP(B251,ASSET!B:P,12,FALSE)</f>
        <v>8183000</v>
      </c>
      <c r="P251" s="11">
        <f>VLOOKUP(B251,MCAP!B:P,12,FALSE)</f>
        <v>26222280</v>
      </c>
      <c r="Q251" s="11">
        <f>VLOOKUP(B251,MB!B:O,12,FALSE)</f>
        <v>129.54</v>
      </c>
    </row>
    <row r="252" spans="1:17" x14ac:dyDescent="0.3">
      <c r="A252" s="20" t="s">
        <v>285</v>
      </c>
      <c r="B252" s="20">
        <v>923036</v>
      </c>
      <c r="C252" s="21">
        <f>VLOOKUP(B252,'[2]ESGC PORTFOLIO'!B:M,$C$2,FALSE)</f>
        <v>27.194373072970102</v>
      </c>
      <c r="D252" s="21" t="str">
        <f t="shared" si="9"/>
        <v>C</v>
      </c>
      <c r="E252" s="21">
        <f>VLOOKUP(B252,ESG!A:M,$E$2,FALSE)</f>
        <v>50.940470283871399</v>
      </c>
      <c r="F252" s="11" t="b">
        <f t="shared" si="10"/>
        <v>0</v>
      </c>
      <c r="G252" s="23" t="str">
        <f t="shared" si="11"/>
        <v>B</v>
      </c>
      <c r="H252" s="11">
        <f>VLOOKUP(B252,NI!C:P,12,FALSE)</f>
        <v>333200</v>
      </c>
      <c r="I252" s="11">
        <f>VLOOKUP(B252,EBITDA!B:O,12,FALSE)</f>
        <v>866900</v>
      </c>
      <c r="J252" s="11">
        <f>VLOOKUP(B252,EQIT!B:O,12,FALSE)</f>
        <v>527100</v>
      </c>
      <c r="K252" s="11">
        <f>VLOOKUP(B252,DEBT!B:O,12,FALSE)</f>
        <v>4591200</v>
      </c>
      <c r="L252" s="11">
        <f>VLOOKUP(B252,REV!B:O,12,FALSE)</f>
        <v>7031500</v>
      </c>
      <c r="M252" s="11">
        <f>VLOOKUP(B252,RoA!B:O,12,FALSE)</f>
        <v>6.39</v>
      </c>
      <c r="N252" s="11">
        <f>VLOOKUP(B252,RoE!B:O,12,FALSE)</f>
        <v>39.43</v>
      </c>
      <c r="O252" s="11">
        <f>VLOOKUP(B252,ASSET!B:P,12,FALSE)</f>
        <v>7221300</v>
      </c>
      <c r="P252" s="11">
        <f>VLOOKUP(B252,MCAP!B:P,12,FALSE)</f>
        <v>8742193</v>
      </c>
      <c r="Q252" s="11">
        <f>VLOOKUP(B252,MB!B:O,12,FALSE)</f>
        <v>19.52</v>
      </c>
    </row>
    <row r="253" spans="1:17" x14ac:dyDescent="0.3">
      <c r="A253" s="20" t="s">
        <v>287</v>
      </c>
      <c r="B253" s="20">
        <v>905361</v>
      </c>
      <c r="C253" s="21">
        <f>VLOOKUP(B253,'[2]ESGC PORTFOLIO'!B:M,$C$2,FALSE)</f>
        <v>34.567783357561296</v>
      </c>
      <c r="D253" s="21" t="str">
        <f t="shared" si="9"/>
        <v>C</v>
      </c>
      <c r="E253" s="21">
        <f>VLOOKUP(B253,ESG!A:M,$E$2,FALSE)</f>
        <v>67.686291352803806</v>
      </c>
      <c r="F253" s="11" t="b">
        <f t="shared" si="10"/>
        <v>0</v>
      </c>
      <c r="G253" s="23" t="str">
        <f t="shared" si="11"/>
        <v>B</v>
      </c>
      <c r="H253" s="11">
        <f>VLOOKUP(B253,NI!C:P,12,FALSE)</f>
        <v>1049387</v>
      </c>
      <c r="I253" s="11">
        <f>VLOOKUP(B253,EBITDA!B:O,12,FALSE)</f>
        <v>1819011</v>
      </c>
      <c r="J253" s="11">
        <f>VLOOKUP(B253,EQIT!B:O,12,FALSE)</f>
        <v>867910</v>
      </c>
      <c r="K253" s="11">
        <f>VLOOKUP(B253,DEBT!B:O,12,FALSE)</f>
        <v>1962812</v>
      </c>
      <c r="L253" s="11">
        <f>VLOOKUP(B253,REV!B:O,12,FALSE)</f>
        <v>11339304</v>
      </c>
      <c r="M253" s="11">
        <f>VLOOKUP(B253,RoA!B:O,12,FALSE)</f>
        <v>19.059999999999999</v>
      </c>
      <c r="N253" s="11">
        <f>VLOOKUP(B253,RoE!B:O,12,FALSE)</f>
        <v>112.57</v>
      </c>
      <c r="O253" s="11">
        <f>VLOOKUP(B253,ASSET!B:P,12,FALSE)</f>
        <v>5791855</v>
      </c>
      <c r="P253" s="11">
        <f>VLOOKUP(B253,MCAP!B:P,12,FALSE)</f>
        <v>23947198</v>
      </c>
      <c r="Q253" s="11">
        <f>VLOOKUP(B253,MB!B:O,12,FALSE)</f>
        <v>26.49</v>
      </c>
    </row>
    <row r="254" spans="1:17" x14ac:dyDescent="0.3">
      <c r="A254" s="20" t="s">
        <v>288</v>
      </c>
      <c r="B254" s="20">
        <v>357834</v>
      </c>
      <c r="C254" s="21">
        <f>VLOOKUP(B254,'[2]ESGC PORTFOLIO'!B:M,$C$2,FALSE)</f>
        <v>28.901245813010501</v>
      </c>
      <c r="D254" s="21" t="str">
        <f t="shared" si="9"/>
        <v>C</v>
      </c>
      <c r="E254" s="21">
        <f>VLOOKUP(B254,ESG!A:M,$E$2,FALSE)</f>
        <v>55.701651289886499</v>
      </c>
      <c r="F254" s="11" t="b">
        <f t="shared" si="10"/>
        <v>0</v>
      </c>
      <c r="G254" s="23" t="str">
        <f t="shared" si="11"/>
        <v>B</v>
      </c>
      <c r="H254" s="11">
        <f>VLOOKUP(B254,NI!C:P,12,FALSE)</f>
        <v>1824383</v>
      </c>
      <c r="I254" s="11">
        <f>VLOOKUP(B254,EBITDA!B:O,12,FALSE)</f>
        <v>4017480</v>
      </c>
      <c r="J254" s="11">
        <f>VLOOKUP(B254,EQIT!B:O,12,FALSE)</f>
        <v>4427731</v>
      </c>
      <c r="K254" s="11">
        <f>VLOOKUP(B254,DEBT!B:O,12,FALSE)</f>
        <v>22502173</v>
      </c>
      <c r="L254" s="11">
        <f>VLOOKUP(B254,REV!B:O,12,FALSE)</f>
        <v>5266103</v>
      </c>
      <c r="M254" s="11">
        <f>VLOOKUP(B254,RoA!B:O,12,FALSE)</f>
        <v>8.07</v>
      </c>
      <c r="N254" s="11">
        <f>VLOOKUP(B254,RoE!B:O,12,FALSE)</f>
        <v>38.5</v>
      </c>
      <c r="O254" s="11">
        <f>VLOOKUP(B254,ASSET!B:P,12,FALSE)</f>
        <v>30650673</v>
      </c>
      <c r="P254" s="11">
        <f>VLOOKUP(B254,MCAP!B:P,12,FALSE)</f>
        <v>60163735</v>
      </c>
      <c r="Q254" s="11">
        <f>VLOOKUP(B254,MB!B:O,12,FALSE)</f>
        <v>12.86</v>
      </c>
    </row>
    <row r="255" spans="1:17" x14ac:dyDescent="0.3">
      <c r="A255" s="20" t="s">
        <v>292</v>
      </c>
      <c r="B255" s="20">
        <v>905647</v>
      </c>
      <c r="C255" s="21">
        <f>VLOOKUP(B255,'[2]ESGC PORTFOLIO'!B:M,$C$2,FALSE)</f>
        <v>39.1597331240188</v>
      </c>
      <c r="D255" s="21" t="str">
        <f t="shared" si="9"/>
        <v>C</v>
      </c>
      <c r="E255" s="21">
        <f>VLOOKUP(B255,ESG!A:M,$E$2,FALSE)</f>
        <v>72.197017268445805</v>
      </c>
      <c r="F255" s="11" t="b">
        <f t="shared" si="10"/>
        <v>0</v>
      </c>
      <c r="G255" s="23" t="str">
        <f t="shared" si="11"/>
        <v>B</v>
      </c>
      <c r="H255" s="11">
        <f>VLOOKUP(B255,NI!C:P,12,FALSE)</f>
        <v>2185000</v>
      </c>
      <c r="I255" s="11">
        <f>VLOOKUP(B255,EBITDA!B:O,12,FALSE)</f>
        <v>4584000</v>
      </c>
      <c r="J255" s="11">
        <f>VLOOKUP(B255,EQIT!B:O,12,FALSE)</f>
        <v>7358000</v>
      </c>
      <c r="K255" s="11">
        <f>VLOOKUP(B255,DEBT!B:O,12,FALSE)</f>
        <v>3343000</v>
      </c>
      <c r="L255" s="11">
        <f>VLOOKUP(B255,REV!B:O,12,FALSE)</f>
        <v>19820000</v>
      </c>
      <c r="M255" s="11">
        <f>VLOOKUP(B255,RoA!B:O,12,FALSE)</f>
        <v>10.93</v>
      </c>
      <c r="N255" s="11">
        <f>VLOOKUP(B255,RoE!B:O,12,FALSE)</f>
        <v>30.92</v>
      </c>
      <c r="O255" s="11">
        <f>VLOOKUP(B255,ASSET!B:P,12,FALSE)</f>
        <v>21312000</v>
      </c>
      <c r="P255" s="11">
        <f>VLOOKUP(B255,MCAP!B:P,12,FALSE)</f>
        <v>29091081</v>
      </c>
      <c r="Q255" s="11">
        <f>VLOOKUP(B255,MB!B:O,12,FALSE)</f>
        <v>3.54</v>
      </c>
    </row>
    <row r="256" spans="1:17" x14ac:dyDescent="0.3">
      <c r="A256" s="20" t="s">
        <v>293</v>
      </c>
      <c r="B256" s="20">
        <v>921503</v>
      </c>
      <c r="C256" s="21">
        <f>VLOOKUP(B256,'[2]ESGC PORTFOLIO'!B:M,$C$2,FALSE)</f>
        <v>33.096368366655902</v>
      </c>
      <c r="D256" s="21" t="str">
        <f t="shared" si="9"/>
        <v>C</v>
      </c>
      <c r="E256" s="21">
        <f>VLOOKUP(B256,ESG!A:M,$E$2,FALSE)</f>
        <v>57.147510602658599</v>
      </c>
      <c r="F256" s="11" t="b">
        <f t="shared" si="10"/>
        <v>0</v>
      </c>
      <c r="G256" s="23" t="str">
        <f t="shared" si="11"/>
        <v>B</v>
      </c>
      <c r="H256" s="11">
        <f>VLOOKUP(B256,NI!C:P,12,FALSE)</f>
        <v>883700</v>
      </c>
      <c r="I256" s="11">
        <f>VLOOKUP(B256,EBITDA!B:O,12,FALSE)</f>
        <v>1745200</v>
      </c>
      <c r="J256" s="11">
        <f>VLOOKUP(B256,EQIT!B:O,12,FALSE)</f>
        <v>5811600</v>
      </c>
      <c r="K256" s="11">
        <f>VLOOKUP(B256,DEBT!B:O,12,FALSE)</f>
        <v>3844200</v>
      </c>
      <c r="L256" s="11">
        <f>VLOOKUP(B256,REV!B:O,12,FALSE)</f>
        <v>11171800</v>
      </c>
      <c r="M256" s="11">
        <f>VLOOKUP(B256,RoA!B:O,12,FALSE)</f>
        <v>6.45</v>
      </c>
      <c r="N256" s="11">
        <f>VLOOKUP(B256,RoE!B:O,12,FALSE)</f>
        <v>14.44</v>
      </c>
      <c r="O256" s="11">
        <f>VLOOKUP(B256,ASSET!B:P,12,FALSE)</f>
        <v>15172300</v>
      </c>
      <c r="P256" s="11">
        <f>VLOOKUP(B256,MCAP!B:P,12,FALSE)</f>
        <v>16430474</v>
      </c>
      <c r="Q256" s="11">
        <f>VLOOKUP(B256,MB!B:O,12,FALSE)</f>
        <v>2.64</v>
      </c>
    </row>
    <row r="257" spans="1:17" x14ac:dyDescent="0.3">
      <c r="A257" s="20" t="s">
        <v>309</v>
      </c>
      <c r="B257" s="20">
        <v>933974</v>
      </c>
      <c r="C257" s="21">
        <f>VLOOKUP(B257,'[2]ESGC PORTFOLIO'!B:M,$C$2,FALSE)</f>
        <v>36.813387699257198</v>
      </c>
      <c r="D257" s="21" t="str">
        <f t="shared" si="9"/>
        <v>C</v>
      </c>
      <c r="E257" s="21">
        <f>VLOOKUP(B257,ESG!A:M,$E$2,FALSE)</f>
        <v>59.962179125222598</v>
      </c>
      <c r="F257" s="11" t="b">
        <f t="shared" si="10"/>
        <v>0</v>
      </c>
      <c r="G257" s="23" t="str">
        <f t="shared" si="11"/>
        <v>B</v>
      </c>
      <c r="H257" s="11">
        <f>VLOOKUP(B257,NI!C:P,12,FALSE)</f>
        <v>3414000</v>
      </c>
      <c r="I257" s="11">
        <f>VLOOKUP(B257,EBITDA!B:O,12,FALSE)</f>
        <v>5931000</v>
      </c>
      <c r="J257" s="11">
        <f>VLOOKUP(B257,EQIT!B:O,12,FALSE)</f>
        <v>22309000</v>
      </c>
      <c r="K257" s="11">
        <f>VLOOKUP(B257,DEBT!B:O,12,FALSE)</f>
        <v>6344000</v>
      </c>
      <c r="L257" s="11">
        <f>VLOOKUP(B257,REV!B:O,12,FALSE)</f>
        <v>26852000</v>
      </c>
      <c r="M257" s="11">
        <f>VLOOKUP(B257,RoA!B:O,12,FALSE)</f>
        <v>3.6</v>
      </c>
      <c r="N257" s="11">
        <f>VLOOKUP(B257,RoE!B:O,12,FALSE)</f>
        <v>15.11</v>
      </c>
      <c r="O257" s="11">
        <f>VLOOKUP(B257,ASSET!B:P,12,FALSE)</f>
        <v>99888000</v>
      </c>
      <c r="P257" s="11">
        <f>VLOOKUP(B257,MCAP!B:P,12,FALSE)</f>
        <v>33395274</v>
      </c>
      <c r="Q257" s="11">
        <f>VLOOKUP(B257,MB!B:O,12,FALSE)</f>
        <v>1.39</v>
      </c>
    </row>
    <row r="258" spans="1:17" x14ac:dyDescent="0.3">
      <c r="A258" s="20" t="s">
        <v>310</v>
      </c>
      <c r="B258" s="20">
        <v>906643</v>
      </c>
      <c r="C258" s="21">
        <f>VLOOKUP(B258,'[2]ESGC PORTFOLIO'!B:M,$C$2,FALSE)</f>
        <v>30.3029609279609</v>
      </c>
      <c r="D258" s="21" t="str">
        <f t="shared" si="9"/>
        <v>C</v>
      </c>
      <c r="E258" s="21">
        <f>VLOOKUP(B258,ESG!A:M,$E$2,FALSE)</f>
        <v>55.7448107448107</v>
      </c>
      <c r="F258" s="11" t="b">
        <f t="shared" si="10"/>
        <v>0</v>
      </c>
      <c r="G258" s="23" t="str">
        <f t="shared" si="11"/>
        <v>B</v>
      </c>
      <c r="H258" s="11">
        <f>VLOOKUP(B258,NI!C:P,12,FALSE)</f>
        <v>1220000</v>
      </c>
      <c r="I258" s="11">
        <f>VLOOKUP(B258,EBITDA!B:O,12,FALSE)</f>
        <v>2823000</v>
      </c>
      <c r="J258" s="11">
        <f>VLOOKUP(B258,EQIT!B:O,12,FALSE)</f>
        <v>9691000</v>
      </c>
      <c r="K258" s="11">
        <f>VLOOKUP(B258,DEBT!B:O,12,FALSE)</f>
        <v>6725000</v>
      </c>
      <c r="L258" s="11">
        <f>VLOOKUP(B258,REV!B:O,12,FALSE)</f>
        <v>41311000</v>
      </c>
      <c r="M258" s="11">
        <f>VLOOKUP(B258,RoA!B:O,12,FALSE)</f>
        <v>6.01</v>
      </c>
      <c r="N258" s="11">
        <f>VLOOKUP(B258,RoE!B:O,12,FALSE)</f>
        <v>13.13</v>
      </c>
      <c r="O258" s="11">
        <f>VLOOKUP(B258,ASSET!B:P,12,FALSE)</f>
        <v>23004000</v>
      </c>
      <c r="P258" s="11">
        <f>VLOOKUP(B258,MCAP!B:P,12,FALSE)</f>
        <v>19678770</v>
      </c>
      <c r="Q258" s="11">
        <f>VLOOKUP(B258,MB!B:O,12,FALSE)</f>
        <v>1.66</v>
      </c>
    </row>
    <row r="259" spans="1:17" x14ac:dyDescent="0.3">
      <c r="A259" s="20" t="s">
        <v>311</v>
      </c>
      <c r="B259" s="20">
        <v>951046</v>
      </c>
      <c r="C259" s="21">
        <f>VLOOKUP(B259,'[2]ESGC PORTFOLIO'!B:M,$C$2,FALSE)</f>
        <v>31.788332190197799</v>
      </c>
      <c r="D259" s="21" t="str">
        <f t="shared" ref="D259:D322" si="12">IF(C259&gt;75,"A",IF(C259&gt;50,"B",IF(C259&gt;25,"C","D")))</f>
        <v>C</v>
      </c>
      <c r="E259" s="21">
        <f>VLOOKUP(B259,ESG!A:M,$E$2,FALSE)</f>
        <v>60.1438285595002</v>
      </c>
      <c r="F259" s="11" t="b">
        <f t="shared" ref="F259:F322" si="13">C259=E259</f>
        <v>0</v>
      </c>
      <c r="G259" s="23" t="str">
        <f t="shared" ref="G259:G322" si="14">IF(E259&gt;75,"A",IF(E259&gt;50,"B",IF(E259&gt;25,"C","D")))</f>
        <v>B</v>
      </c>
      <c r="H259" s="11">
        <f>VLOOKUP(B259,NI!C:P,12,FALSE)</f>
        <v>5608000</v>
      </c>
      <c r="I259" s="11">
        <f>VLOOKUP(B259,EBITDA!B:O,12,FALSE)</f>
        <v>9281000</v>
      </c>
      <c r="J259" s="11">
        <f>VLOOKUP(B259,EQIT!B:O,12,FALSE)</f>
        <v>40630000</v>
      </c>
      <c r="K259" s="11">
        <f>VLOOKUP(B259,DEBT!B:O,12,FALSE)</f>
        <v>59955000</v>
      </c>
      <c r="L259" s="11">
        <f>VLOOKUP(B259,REV!B:O,12,FALSE)</f>
        <v>21495000</v>
      </c>
      <c r="M259" s="11">
        <f>VLOOKUP(B259,RoA!B:O,12,FALSE)</f>
        <v>1.57</v>
      </c>
      <c r="N259" s="11">
        <f>VLOOKUP(B259,RoE!B:O,12,FALSE)</f>
        <v>14.13</v>
      </c>
      <c r="O259" s="11">
        <f>VLOOKUP(B259,ASSET!B:P,12,FALSE)</f>
        <v>421853000</v>
      </c>
      <c r="P259" s="11">
        <f>VLOOKUP(B259,MCAP!B:P,12,FALSE)</f>
        <v>74467297</v>
      </c>
      <c r="Q259" s="11">
        <f>VLOOKUP(B259,MB!B:O,12,FALSE)</f>
        <v>1.78</v>
      </c>
    </row>
    <row r="260" spans="1:17" x14ac:dyDescent="0.3">
      <c r="A260" s="20" t="s">
        <v>313</v>
      </c>
      <c r="B260" s="20">
        <v>905105</v>
      </c>
      <c r="C260" s="21">
        <f>VLOOKUP(B260,'[2]ESGC PORTFOLIO'!B:M,$C$2,FALSE)</f>
        <v>34.553965565684301</v>
      </c>
      <c r="D260" s="21" t="str">
        <f t="shared" si="12"/>
        <v>C</v>
      </c>
      <c r="E260" s="21">
        <f>VLOOKUP(B260,ESG!A:M,$E$2,FALSE)</f>
        <v>64.420431131368602</v>
      </c>
      <c r="F260" s="11" t="b">
        <f t="shared" si="13"/>
        <v>0</v>
      </c>
      <c r="G260" s="23" t="str">
        <f t="shared" si="14"/>
        <v>B</v>
      </c>
      <c r="H260" s="11">
        <f>VLOOKUP(B260,NI!C:P,12,FALSE)</f>
        <v>4772000</v>
      </c>
      <c r="I260" s="11">
        <f>VLOOKUP(B260,EBITDA!B:O,12,FALSE)</f>
        <v>10290000</v>
      </c>
      <c r="J260" s="11">
        <f>VLOOKUP(B260,EQIT!B:O,12,FALSE)</f>
        <v>20702000</v>
      </c>
      <c r="K260" s="11">
        <f>VLOOKUP(B260,DEBT!B:O,12,FALSE)</f>
        <v>14201000</v>
      </c>
      <c r="L260" s="11">
        <f>VLOOKUP(B260,REV!B:O,12,FALSE)</f>
        <v>21813000</v>
      </c>
      <c r="M260" s="11">
        <f>VLOOKUP(B260,RoA!B:O,12,FALSE)</f>
        <v>9.68</v>
      </c>
      <c r="N260" s="11">
        <f>VLOOKUP(B260,RoE!B:O,12,FALSE)</f>
        <v>22.78</v>
      </c>
      <c r="O260" s="11">
        <f>VLOOKUP(B260,ASSET!B:P,12,FALSE)</f>
        <v>54600000</v>
      </c>
      <c r="P260" s="11">
        <f>VLOOKUP(B260,MCAP!B:P,12,FALSE)</f>
        <v>66408334</v>
      </c>
      <c r="Q260" s="11">
        <f>VLOOKUP(B260,MB!B:O,12,FALSE)</f>
        <v>3.68</v>
      </c>
    </row>
    <row r="261" spans="1:17" x14ac:dyDescent="0.3">
      <c r="A261" s="20" t="s">
        <v>314</v>
      </c>
      <c r="B261" s="20">
        <v>277487</v>
      </c>
      <c r="C261" s="21">
        <f>VLOOKUP(B261,'[2]ESGC PORTFOLIO'!B:M,$C$2,FALSE)</f>
        <v>31.0460043059777</v>
      </c>
      <c r="D261" s="21" t="str">
        <f t="shared" si="12"/>
        <v>C</v>
      </c>
      <c r="E261" s="21">
        <f>VLOOKUP(B261,ESG!A:M,$E$2,FALSE)</f>
        <v>57.9253419452887</v>
      </c>
      <c r="F261" s="11" t="b">
        <f t="shared" si="13"/>
        <v>0</v>
      </c>
      <c r="G261" s="23" t="str">
        <f t="shared" si="14"/>
        <v>B</v>
      </c>
      <c r="H261" s="11">
        <f>VLOOKUP(B261,NI!C:P,12,FALSE)</f>
        <v>4844000</v>
      </c>
      <c r="I261" s="11">
        <f>VLOOKUP(B261,EBITDA!B:O,12,FALSE)</f>
        <v>9746000</v>
      </c>
      <c r="J261" s="11">
        <f>VLOOKUP(B261,EQIT!B:O,12,FALSE)</f>
        <v>2470000</v>
      </c>
      <c r="K261" s="11">
        <f>VLOOKUP(B261,DEBT!B:O,12,FALSE)</f>
        <v>14334000</v>
      </c>
      <c r="L261" s="11">
        <f>VLOOKUP(B261,REV!B:O,12,FALSE)</f>
        <v>58363000</v>
      </c>
      <c r="M261" s="11">
        <f>VLOOKUP(B261,RoA!B:O,12,FALSE)</f>
        <v>13.98</v>
      </c>
      <c r="N261" s="11">
        <f>VLOOKUP(B261,RoE!B:O,12,FALSE)</f>
        <v>210.11</v>
      </c>
      <c r="O261" s="11">
        <f>VLOOKUP(B261,ASSET!B:P,12,FALSE)</f>
        <v>38056000</v>
      </c>
      <c r="P261" s="11">
        <f>VLOOKUP(B261,MCAP!B:P,12,FALSE)</f>
        <v>85259780</v>
      </c>
      <c r="Q261" s="11">
        <f>VLOOKUP(B261,MB!B:O,12,FALSE)</f>
        <v>35.6</v>
      </c>
    </row>
    <row r="262" spans="1:17" x14ac:dyDescent="0.3">
      <c r="A262" s="20" t="s">
        <v>316</v>
      </c>
      <c r="B262" s="20">
        <v>702635</v>
      </c>
      <c r="C262" s="21">
        <f>VLOOKUP(B262,'[2]ESGC PORTFOLIO'!B:M,$C$2,FALSE)</f>
        <v>38.051198801198801</v>
      </c>
      <c r="D262" s="21" t="str">
        <f t="shared" si="12"/>
        <v>C</v>
      </c>
      <c r="E262" s="21">
        <f>VLOOKUP(B262,ESG!A:M,$E$2,FALSE)</f>
        <v>69.371628371628304</v>
      </c>
      <c r="F262" s="11" t="b">
        <f t="shared" si="13"/>
        <v>0</v>
      </c>
      <c r="G262" s="23" t="str">
        <f t="shared" si="14"/>
        <v>B</v>
      </c>
      <c r="H262" s="11">
        <f>VLOOKUP(B262,NI!C:P,12,FALSE)</f>
        <v>5813000</v>
      </c>
      <c r="I262" s="11">
        <f>VLOOKUP(B262,EBITDA!B:O,12,FALSE)</f>
        <v>12714000</v>
      </c>
      <c r="J262" s="11">
        <f>VLOOKUP(B262,EQIT!B:O,12,FALSE)</f>
        <v>33774000</v>
      </c>
      <c r="K262" s="11">
        <f>VLOOKUP(B262,DEBT!B:O,12,FALSE)</f>
        <v>32094000</v>
      </c>
      <c r="L262" s="11">
        <f>VLOOKUP(B262,REV!B:O,12,FALSE)</f>
        <v>157107000</v>
      </c>
      <c r="M262" s="11">
        <f>VLOOKUP(B262,RoA!B:O,12,FALSE)</f>
        <v>6.44</v>
      </c>
      <c r="N262" s="11">
        <f>VLOOKUP(B262,RoE!B:O,12,FALSE)</f>
        <v>17.61</v>
      </c>
      <c r="O262" s="11">
        <f>VLOOKUP(B262,ASSET!B:P,12,FALSE)</f>
        <v>110523000</v>
      </c>
      <c r="P262" s="11">
        <f>VLOOKUP(B262,MCAP!B:P,12,FALSE)</f>
        <v>112110920</v>
      </c>
      <c r="Q262" s="11">
        <f>VLOOKUP(B262,MB!B:O,12,FALSE)</f>
        <v>3.46</v>
      </c>
    </row>
    <row r="263" spans="1:17" x14ac:dyDescent="0.3">
      <c r="A263" s="20" t="s">
        <v>317</v>
      </c>
      <c r="B263" s="20">
        <v>741410</v>
      </c>
      <c r="C263" s="21">
        <f>VLOOKUP(B263,'[2]ESGC PORTFOLIO'!B:M,$C$2,FALSE)</f>
        <v>33.846338444164502</v>
      </c>
      <c r="D263" s="21" t="str">
        <f t="shared" si="12"/>
        <v>C</v>
      </c>
      <c r="E263" s="21">
        <f>VLOOKUP(B263,ESG!A:M,$E$2,FALSE)</f>
        <v>67.382117882117797</v>
      </c>
      <c r="F263" s="11" t="b">
        <f t="shared" si="13"/>
        <v>0</v>
      </c>
      <c r="G263" s="23" t="str">
        <f t="shared" si="14"/>
        <v>B</v>
      </c>
      <c r="H263" s="11">
        <f>VLOOKUP(B263,NI!C:P,12,FALSE)</f>
        <v>867100</v>
      </c>
      <c r="I263" s="11">
        <f>VLOOKUP(B263,EBITDA!B:O,12,FALSE)</f>
        <v>1490600</v>
      </c>
      <c r="J263" s="11">
        <f>VLOOKUP(B263,EQIT!B:O,12,FALSE)</f>
        <v>8459600</v>
      </c>
      <c r="K263" s="11">
        <f>VLOOKUP(B263,DEBT!B:O,12,FALSE)</f>
        <v>2827500</v>
      </c>
      <c r="L263" s="11">
        <f>VLOOKUP(B263,REV!B:O,12,FALSE)</f>
        <v>10763700</v>
      </c>
      <c r="M263" s="11">
        <f>VLOOKUP(B263,RoA!B:O,12,FALSE)</f>
        <v>1.57</v>
      </c>
      <c r="N263" s="11">
        <f>VLOOKUP(B263,RoE!B:O,12,FALSE)</f>
        <v>10.39</v>
      </c>
      <c r="O263" s="11">
        <f>VLOOKUP(B263,ASSET!B:P,12,FALSE)</f>
        <v>60589700</v>
      </c>
      <c r="P263" s="11">
        <f>VLOOKUP(B263,MCAP!B:P,12,FALSE)</f>
        <v>8020138</v>
      </c>
      <c r="Q263" s="11" t="e">
        <f>VLOOKUP(B263,MB!B:O,12,FALSE)</f>
        <v>#N/A</v>
      </c>
    </row>
    <row r="264" spans="1:17" x14ac:dyDescent="0.3">
      <c r="A264" s="20" t="s">
        <v>323</v>
      </c>
      <c r="B264" s="20">
        <v>901892</v>
      </c>
      <c r="C264" s="21">
        <f>VLOOKUP(B264,'[2]ESGC PORTFOLIO'!B:M,$C$2,FALSE)</f>
        <v>33.617326917686597</v>
      </c>
      <c r="D264" s="21" t="str">
        <f t="shared" si="12"/>
        <v>C</v>
      </c>
      <c r="E264" s="21">
        <f>VLOOKUP(B264,ESG!A:M,$E$2,FALSE)</f>
        <v>61.5528356535551</v>
      </c>
      <c r="F264" s="11" t="b">
        <f t="shared" si="13"/>
        <v>0</v>
      </c>
      <c r="G264" s="23" t="str">
        <f t="shared" si="14"/>
        <v>B</v>
      </c>
      <c r="H264" s="11">
        <f>VLOOKUP(B264,NI!C:P,12,FALSE)</f>
        <v>1231593</v>
      </c>
      <c r="I264" s="11">
        <f>VLOOKUP(B264,EBITDA!B:O,12,FALSE)</f>
        <v>1941878</v>
      </c>
      <c r="J264" s="11">
        <f>VLOOKUP(B264,EQIT!B:O,12,FALSE)</f>
        <v>5384838</v>
      </c>
      <c r="K264" s="11">
        <f>VLOOKUP(B264,DEBT!B:O,12,FALSE)</f>
        <v>1864689</v>
      </c>
      <c r="L264" s="11">
        <f>VLOOKUP(B264,REV!B:O,12,FALSE)</f>
        <v>12376744</v>
      </c>
      <c r="M264" s="11">
        <f>VLOOKUP(B264,RoA!B:O,12,FALSE)</f>
        <v>13.24</v>
      </c>
      <c r="N264" s="11">
        <f>VLOOKUP(B264,RoE!B:O,12,FALSE)</f>
        <v>22.36</v>
      </c>
      <c r="O264" s="11">
        <f>VLOOKUP(B264,ASSET!B:P,12,FALSE)</f>
        <v>9639542</v>
      </c>
      <c r="P264" s="11">
        <f>VLOOKUP(B264,MCAP!B:P,12,FALSE)</f>
        <v>26556739</v>
      </c>
      <c r="Q264" s="11">
        <f>VLOOKUP(B264,MB!B:O,12,FALSE)</f>
        <v>5.58</v>
      </c>
    </row>
    <row r="265" spans="1:17" x14ac:dyDescent="0.3">
      <c r="A265" s="20" t="s">
        <v>324</v>
      </c>
      <c r="B265" s="20">
        <v>543487</v>
      </c>
      <c r="C265" s="21">
        <f>VLOOKUP(B265,'[2]ESGC PORTFOLIO'!B:M,$C$2,FALSE)</f>
        <v>36.306385281385197</v>
      </c>
      <c r="D265" s="21" t="str">
        <f t="shared" si="12"/>
        <v>C</v>
      </c>
      <c r="E265" s="21">
        <f>VLOOKUP(B265,ESG!A:M,$E$2,FALSE)</f>
        <v>63.8627705627705</v>
      </c>
      <c r="F265" s="11" t="b">
        <f t="shared" si="13"/>
        <v>0</v>
      </c>
      <c r="G265" s="23" t="str">
        <f t="shared" si="14"/>
        <v>B</v>
      </c>
      <c r="H265" s="11">
        <f>VLOOKUP(B265,NI!C:P,12,FALSE)</f>
        <v>1922000</v>
      </c>
      <c r="I265" s="11">
        <f>VLOOKUP(B265,EBITDA!B:O,12,FALSE)</f>
        <v>3280000</v>
      </c>
      <c r="J265" s="11">
        <f>VLOOKUP(B265,EQIT!B:O,12,FALSE)</f>
        <v>3538000</v>
      </c>
      <c r="K265" s="11">
        <f>VLOOKUP(B265,DEBT!B:O,12,FALSE)</f>
        <v>12285000</v>
      </c>
      <c r="L265" s="11">
        <f>VLOOKUP(B265,REV!B:O,12,FALSE)</f>
        <v>13268000</v>
      </c>
      <c r="M265" s="11">
        <f>VLOOKUP(B265,RoA!B:O,12,FALSE)</f>
        <v>10.36</v>
      </c>
      <c r="N265" s="11">
        <f>VLOOKUP(B265,RoE!B:O,12,FALSE)</f>
        <v>52.97</v>
      </c>
      <c r="O265" s="11">
        <f>VLOOKUP(B265,ASSET!B:P,12,FALSE)</f>
        <v>22217000</v>
      </c>
      <c r="P265" s="11">
        <f>VLOOKUP(B265,MCAP!B:P,12,FALSE)</f>
        <v>16385796</v>
      </c>
      <c r="Q265" s="11">
        <f>VLOOKUP(B265,MB!B:O,12,FALSE)</f>
        <v>5.13</v>
      </c>
    </row>
    <row r="266" spans="1:17" x14ac:dyDescent="0.3">
      <c r="A266" s="20" t="s">
        <v>325</v>
      </c>
      <c r="B266" s="20">
        <v>912146</v>
      </c>
      <c r="C266" s="21">
        <f>VLOOKUP(B266,'[2]ESGC PORTFOLIO'!B:M,$C$2,FALSE)</f>
        <v>28.633877912867199</v>
      </c>
      <c r="D266" s="21" t="str">
        <f t="shared" si="12"/>
        <v>C</v>
      </c>
      <c r="E266" s="21">
        <f>VLOOKUP(B266,ESG!A:M,$E$2,FALSE)</f>
        <v>54.085937643916303</v>
      </c>
      <c r="F266" s="11" t="b">
        <f t="shared" si="13"/>
        <v>0</v>
      </c>
      <c r="G266" s="23" t="str">
        <f t="shared" si="14"/>
        <v>B</v>
      </c>
      <c r="H266" s="11">
        <f>VLOOKUP(B266,NI!C:P,12,FALSE)</f>
        <v>679775</v>
      </c>
      <c r="I266" s="11">
        <f>VLOOKUP(B266,EBITDA!B:O,12,FALSE)</f>
        <v>1679335</v>
      </c>
      <c r="J266" s="11">
        <f>VLOOKUP(B266,EQIT!B:O,12,FALSE)</f>
        <v>5420641</v>
      </c>
      <c r="K266" s="11">
        <f>VLOOKUP(B266,DEBT!B:O,12,FALSE)</f>
        <v>11091010</v>
      </c>
      <c r="L266" s="11">
        <f>VLOOKUP(B266,REV!B:O,12,FALSE)</f>
        <v>2576348</v>
      </c>
      <c r="M266" s="11">
        <f>VLOOKUP(B266,RoA!B:O,12,FALSE)</f>
        <v>4.76</v>
      </c>
      <c r="N266" s="11">
        <f>VLOOKUP(B266,RoE!B:O,12,FALSE)</f>
        <v>12.49</v>
      </c>
      <c r="O266" s="11">
        <f>VLOOKUP(B266,ASSET!B:P,12,FALSE)</f>
        <v>21143293</v>
      </c>
      <c r="P266" s="11">
        <f>VLOOKUP(B266,MCAP!B:P,12,FALSE)</f>
        <v>18850142</v>
      </c>
      <c r="Q266" s="11">
        <f>VLOOKUP(B266,MB!B:O,12,FALSE)</f>
        <v>3.19</v>
      </c>
    </row>
    <row r="267" spans="1:17" x14ac:dyDescent="0.3">
      <c r="A267" s="20" t="s">
        <v>328</v>
      </c>
      <c r="B267" s="20">
        <v>904866</v>
      </c>
      <c r="C267" s="21">
        <f>VLOOKUP(B267,'[2]ESGC PORTFOLIO'!B:M,$C$2,FALSE)</f>
        <v>36.470771875183601</v>
      </c>
      <c r="D267" s="21" t="str">
        <f t="shared" si="12"/>
        <v>C</v>
      </c>
      <c r="E267" s="21">
        <f>VLOOKUP(B267,ESG!A:M,$E$2,FALSE)</f>
        <v>67.794484926837796</v>
      </c>
      <c r="F267" s="11" t="b">
        <f t="shared" si="13"/>
        <v>0</v>
      </c>
      <c r="G267" s="23" t="str">
        <f t="shared" si="14"/>
        <v>B</v>
      </c>
      <c r="H267" s="11">
        <f>VLOOKUP(B267,NI!C:P,12,FALSE)</f>
        <v>4220000</v>
      </c>
      <c r="I267" s="11">
        <f>VLOOKUP(B267,EBITDA!B:O,12,FALSE)</f>
        <v>6819000</v>
      </c>
      <c r="J267" s="11">
        <f>VLOOKUP(B267,EQIT!B:O,12,FALSE)</f>
        <v>30863000</v>
      </c>
      <c r="K267" s="11">
        <f>VLOOKUP(B267,DEBT!B:O,12,FALSE)</f>
        <v>16818000</v>
      </c>
      <c r="L267" s="11">
        <f>VLOOKUP(B267,REV!B:O,12,FALSE)</f>
        <v>103444000</v>
      </c>
      <c r="M267" s="11">
        <f>VLOOKUP(B267,RoA!B:O,12,FALSE)</f>
        <v>8.6999999999999993</v>
      </c>
      <c r="N267" s="11">
        <f>VLOOKUP(B267,RoE!B:O,12,FALSE)</f>
        <v>16.43</v>
      </c>
      <c r="O267" s="11">
        <f>VLOOKUP(B267,ASSET!B:P,12,FALSE)</f>
        <v>68784000</v>
      </c>
      <c r="P267" s="11">
        <f>VLOOKUP(B267,MCAP!B:P,12,FALSE)</f>
        <v>92811315</v>
      </c>
      <c r="Q267" s="11">
        <f>VLOOKUP(B267,MB!B:O,12,FALSE)</f>
        <v>3.16</v>
      </c>
    </row>
    <row r="268" spans="1:17" x14ac:dyDescent="0.3">
      <c r="A268" s="20" t="s">
        <v>330</v>
      </c>
      <c r="B268" s="20">
        <v>921964</v>
      </c>
      <c r="C268" s="21">
        <f>VLOOKUP(B268,'[2]ESGC PORTFOLIO'!B:M,$C$2,FALSE)</f>
        <v>36.875733899670102</v>
      </c>
      <c r="D268" s="21" t="str">
        <f t="shared" si="12"/>
        <v>C</v>
      </c>
      <c r="E268" s="21">
        <f>VLOOKUP(B268,ESG!A:M,$E$2,FALSE)</f>
        <v>73.324117371989701</v>
      </c>
      <c r="F268" s="11" t="b">
        <f t="shared" si="13"/>
        <v>0</v>
      </c>
      <c r="G268" s="23" t="str">
        <f t="shared" si="14"/>
        <v>B</v>
      </c>
      <c r="H268" s="11">
        <f>VLOOKUP(B268,NI!C:P,12,FALSE)</f>
        <v>8382000</v>
      </c>
      <c r="I268" s="11">
        <f>VLOOKUP(B268,EBITDA!B:O,12,FALSE)</f>
        <v>15673000</v>
      </c>
      <c r="J268" s="11">
        <f>VLOOKUP(B268,EQIT!B:O,12,FALSE)</f>
        <v>44525000</v>
      </c>
      <c r="K268" s="11">
        <f>VLOOKUP(B268,DEBT!B:O,12,FALSE)</f>
        <v>17336000</v>
      </c>
      <c r="L268" s="11">
        <f>VLOOKUP(B268,REV!B:O,12,FALSE)</f>
        <v>52465000</v>
      </c>
      <c r="M268" s="11">
        <f>VLOOKUP(B268,RoA!B:O,12,FALSE)</f>
        <v>9.93</v>
      </c>
      <c r="N268" s="11">
        <f>VLOOKUP(B268,RoE!B:O,12,FALSE)</f>
        <v>18.73</v>
      </c>
      <c r="O268" s="11">
        <f>VLOOKUP(B268,ASSET!B:P,12,FALSE)</f>
        <v>88182000</v>
      </c>
      <c r="P268" s="11">
        <f>VLOOKUP(B268,MCAP!B:P,12,FALSE)</f>
        <v>168128000</v>
      </c>
      <c r="Q268" s="11">
        <f>VLOOKUP(B268,MB!B:O,12,FALSE)</f>
        <v>3.9</v>
      </c>
    </row>
    <row r="269" spans="1:17" x14ac:dyDescent="0.3">
      <c r="A269" s="20" t="s">
        <v>331</v>
      </c>
      <c r="B269" s="20">
        <v>519514</v>
      </c>
      <c r="C269" s="21">
        <f>VLOOKUP(B269,'[2]ESGC PORTFOLIO'!B:M,$C$2,FALSE)</f>
        <v>41.475512917933102</v>
      </c>
      <c r="D269" s="21" t="str">
        <f t="shared" si="12"/>
        <v>C</v>
      </c>
      <c r="E269" s="21">
        <f>VLOOKUP(B269,ESG!A:M,$E$2,FALSE)</f>
        <v>71.165311550151898</v>
      </c>
      <c r="F269" s="11" t="b">
        <f t="shared" si="13"/>
        <v>0</v>
      </c>
      <c r="G269" s="23" t="str">
        <f t="shared" si="14"/>
        <v>B</v>
      </c>
      <c r="H269" s="11">
        <f>VLOOKUP(B269,NI!C:P,12,FALSE)</f>
        <v>753000</v>
      </c>
      <c r="I269" s="11">
        <f>VLOOKUP(B269,EBITDA!B:O,12,FALSE)</f>
        <v>2728000</v>
      </c>
      <c r="J269" s="11">
        <f>VLOOKUP(B269,EQIT!B:O,12,FALSE)</f>
        <v>5345000</v>
      </c>
      <c r="K269" s="11">
        <f>VLOOKUP(B269,DEBT!B:O,12,FALSE)</f>
        <v>8981000</v>
      </c>
      <c r="L269" s="11">
        <f>VLOOKUP(B269,REV!B:O,12,FALSE)</f>
        <v>12961000</v>
      </c>
      <c r="M269" s="11">
        <f>VLOOKUP(B269,RoA!B:O,12,FALSE)</f>
        <v>4.8099999999999996</v>
      </c>
      <c r="N269" s="11">
        <f>VLOOKUP(B269,RoE!B:O,12,FALSE)</f>
        <v>13.43</v>
      </c>
      <c r="O269" s="11">
        <f>VLOOKUP(B269,ASSET!B:P,12,FALSE)</f>
        <v>20419000</v>
      </c>
      <c r="P269" s="11">
        <f>VLOOKUP(B269,MCAP!B:P,12,FALSE)</f>
        <v>23865844</v>
      </c>
      <c r="Q269" s="11">
        <f>VLOOKUP(B269,MB!B:O,12,FALSE)</f>
        <v>4.22</v>
      </c>
    </row>
    <row r="270" spans="1:17" x14ac:dyDescent="0.3">
      <c r="A270" s="20" t="s">
        <v>332</v>
      </c>
      <c r="B270" s="20">
        <v>867390</v>
      </c>
      <c r="C270" s="21">
        <f>VLOOKUP(B270,'[2]ESGC PORTFOLIO'!B:M,$C$2,FALSE)</f>
        <v>41.326494427558202</v>
      </c>
      <c r="D270" s="21" t="str">
        <f t="shared" si="12"/>
        <v>C</v>
      </c>
      <c r="E270" s="21">
        <f>VLOOKUP(B270,ESG!A:M,$E$2,FALSE)</f>
        <v>54.081560283687899</v>
      </c>
      <c r="F270" s="11" t="b">
        <f t="shared" si="13"/>
        <v>0</v>
      </c>
      <c r="G270" s="23" t="str">
        <f t="shared" si="14"/>
        <v>B</v>
      </c>
      <c r="H270" s="11">
        <f>VLOOKUP(B270,NI!C:P,12,FALSE)</f>
        <v>469053</v>
      </c>
      <c r="I270" s="11">
        <f>VLOOKUP(B270,EBITDA!B:O,12,FALSE)</f>
        <v>668449</v>
      </c>
      <c r="J270" s="11">
        <f>VLOOKUP(B270,EQIT!B:O,12,FALSE)</f>
        <v>2058851</v>
      </c>
      <c r="K270" s="11">
        <f>VLOOKUP(B270,DEBT!B:O,12,FALSE)</f>
        <v>1668336</v>
      </c>
      <c r="L270" s="11">
        <f>VLOOKUP(B270,REV!B:O,12,FALSE)</f>
        <v>2042332</v>
      </c>
      <c r="M270" s="11">
        <f>VLOOKUP(B270,RoA!B:O,12,FALSE)</f>
        <v>12.1</v>
      </c>
      <c r="N270" s="11">
        <f>VLOOKUP(B270,RoE!B:O,12,FALSE)</f>
        <v>23.73</v>
      </c>
      <c r="O270" s="11">
        <f>VLOOKUP(B270,ASSET!B:P,12,FALSE)</f>
        <v>4268677</v>
      </c>
      <c r="P270" s="11">
        <f>VLOOKUP(B270,MCAP!B:P,12,FALSE)</f>
        <v>10964502</v>
      </c>
      <c r="Q270" s="11">
        <f>VLOOKUP(B270,MB!B:O,12,FALSE)</f>
        <v>4.88</v>
      </c>
    </row>
    <row r="271" spans="1:17" x14ac:dyDescent="0.3">
      <c r="A271" s="20" t="s">
        <v>334</v>
      </c>
      <c r="B271" s="20">
        <v>906195</v>
      </c>
      <c r="C271" s="21">
        <f>VLOOKUP(B271,'[2]ESGC PORTFOLIO'!B:M,$C$2,FALSE)</f>
        <v>37.077964472724801</v>
      </c>
      <c r="D271" s="21" t="str">
        <f t="shared" si="12"/>
        <v>C</v>
      </c>
      <c r="E271" s="21">
        <f>VLOOKUP(B271,ESG!A:M,$E$2,FALSE)</f>
        <v>72.909823026446603</v>
      </c>
      <c r="F271" s="11" t="b">
        <f t="shared" si="13"/>
        <v>0</v>
      </c>
      <c r="G271" s="23" t="str">
        <f t="shared" si="14"/>
        <v>B</v>
      </c>
      <c r="H271" s="11">
        <f>VLOOKUP(B271,NI!C:P,12,FALSE)</f>
        <v>21470000</v>
      </c>
      <c r="I271" s="11">
        <f>VLOOKUP(B271,EBITDA!B:O,12,FALSE)</f>
        <v>39585000</v>
      </c>
      <c r="J271" s="11">
        <f>VLOOKUP(B271,EQIT!B:O,12,FALSE)</f>
        <v>170784000</v>
      </c>
      <c r="K271" s="11">
        <f>VLOOKUP(B271,DEBT!B:O,12,FALSE)</f>
        <v>297064000</v>
      </c>
      <c r="L271" s="11">
        <f>VLOOKUP(B271,REV!B:O,12,FALSE)</f>
        <v>90033000</v>
      </c>
      <c r="M271" s="11">
        <f>VLOOKUP(B271,RoA!B:O,12,FALSE)</f>
        <v>1.42</v>
      </c>
      <c r="N271" s="11">
        <f>VLOOKUP(B271,RoE!B:O,12,FALSE)</f>
        <v>12.78</v>
      </c>
      <c r="O271" s="11">
        <f>VLOOKUP(B271,ASSET!B:P,12,FALSE)</f>
        <v>1787632000</v>
      </c>
      <c r="P271" s="11">
        <f>VLOOKUP(B271,MCAP!B:P,12,FALSE)</f>
        <v>276808122</v>
      </c>
      <c r="Q271" s="11">
        <f>VLOOKUP(B271,MB!B:O,12,FALSE)</f>
        <v>1.53</v>
      </c>
    </row>
    <row r="272" spans="1:17" x14ac:dyDescent="0.3">
      <c r="A272" s="20" t="s">
        <v>335</v>
      </c>
      <c r="B272" s="20">
        <v>906785</v>
      </c>
      <c r="C272" s="21">
        <f>VLOOKUP(B272,'[2]ESGC PORTFOLIO'!B:M,$C$2,FALSE)</f>
        <v>37.395457443568901</v>
      </c>
      <c r="D272" s="21" t="str">
        <f t="shared" si="12"/>
        <v>C</v>
      </c>
      <c r="E272" s="21">
        <f>VLOOKUP(B272,ESG!A:M,$E$2,FALSE)</f>
        <v>64.605729701952697</v>
      </c>
      <c r="F272" s="11" t="b">
        <f t="shared" si="13"/>
        <v>0</v>
      </c>
      <c r="G272" s="23" t="str">
        <f t="shared" si="14"/>
        <v>B</v>
      </c>
      <c r="H272" s="11">
        <f>VLOOKUP(B272,NI!C:P,12,FALSE)</f>
        <v>1465000</v>
      </c>
      <c r="I272" s="11">
        <f>VLOOKUP(B272,EBITDA!B:O,12,FALSE)</f>
        <v>2740000</v>
      </c>
      <c r="J272" s="11">
        <f>VLOOKUP(B272,EQIT!B:O,12,FALSE)</f>
        <v>9219000</v>
      </c>
      <c r="K272" s="11">
        <f>VLOOKUP(B272,DEBT!B:O,12,FALSE)</f>
        <v>2567000</v>
      </c>
      <c r="L272" s="11">
        <f>VLOOKUP(B272,REV!B:O,12,FALSE)</f>
        <v>14572000</v>
      </c>
      <c r="M272" s="11">
        <f>VLOOKUP(B272,RoA!B:O,12,FALSE)</f>
        <v>9.76</v>
      </c>
      <c r="N272" s="11">
        <f>VLOOKUP(B272,RoE!B:O,12,FALSE)</f>
        <v>16.22</v>
      </c>
      <c r="O272" s="11">
        <f>VLOOKUP(B272,ASSET!B:P,12,FALSE)</f>
        <v>15181000</v>
      </c>
      <c r="P272" s="11">
        <f>VLOOKUP(B272,MCAP!B:P,12,FALSE)</f>
        <v>13811500</v>
      </c>
      <c r="Q272" s="11">
        <f>VLOOKUP(B272,MB!B:O,12,FALSE)</f>
        <v>1.57</v>
      </c>
    </row>
    <row r="273" spans="1:17" x14ac:dyDescent="0.3">
      <c r="A273" s="20" t="s">
        <v>338</v>
      </c>
      <c r="B273" s="20">
        <v>904869</v>
      </c>
      <c r="C273" s="21">
        <f>VLOOKUP(B273,'[2]ESGC PORTFOLIO'!B:M,$C$2,FALSE)</f>
        <v>33.975364635364599</v>
      </c>
      <c r="D273" s="21" t="str">
        <f t="shared" si="12"/>
        <v>C</v>
      </c>
      <c r="E273" s="21">
        <f>VLOOKUP(B273,ESG!A:M,$E$2,FALSE)</f>
        <v>65.950729270729198</v>
      </c>
      <c r="F273" s="11" t="b">
        <f t="shared" si="13"/>
        <v>0</v>
      </c>
      <c r="G273" s="23" t="str">
        <f t="shared" si="14"/>
        <v>B</v>
      </c>
      <c r="H273" s="11">
        <f>VLOOKUP(B273,NI!C:P,12,FALSE)</f>
        <v>783000</v>
      </c>
      <c r="I273" s="11">
        <f>VLOOKUP(B273,EBITDA!B:O,12,FALSE)</f>
        <v>1982000</v>
      </c>
      <c r="J273" s="11">
        <f>VLOOKUP(B273,EQIT!B:O,12,FALSE)</f>
        <v>4743000</v>
      </c>
      <c r="K273" s="11">
        <f>VLOOKUP(B273,DEBT!B:O,12,FALSE)</f>
        <v>3998000</v>
      </c>
      <c r="L273" s="11">
        <f>VLOOKUP(B273,REV!B:O,12,FALSE)</f>
        <v>20891000</v>
      </c>
      <c r="M273" s="11">
        <f>VLOOKUP(B273,RoA!B:O,12,FALSE)</f>
        <v>5.48</v>
      </c>
      <c r="N273" s="11">
        <f>VLOOKUP(B273,RoE!B:O,12,FALSE)</f>
        <v>16.27</v>
      </c>
      <c r="O273" s="11">
        <f>VLOOKUP(B273,ASSET!B:P,12,FALSE)</f>
        <v>17160000</v>
      </c>
      <c r="P273" s="11">
        <f>VLOOKUP(B273,MCAP!B:P,12,FALSE)</f>
        <v>11308990</v>
      </c>
      <c r="Q273" s="11">
        <f>VLOOKUP(B273,MB!B:O,12,FALSE)</f>
        <v>2.71</v>
      </c>
    </row>
    <row r="274" spans="1:17" x14ac:dyDescent="0.3">
      <c r="A274" s="20" t="s">
        <v>339</v>
      </c>
      <c r="B274" s="20">
        <v>922407</v>
      </c>
      <c r="C274" s="21">
        <f>VLOOKUP(B274,'[2]ESGC PORTFOLIO'!B:M,$C$2,FALSE)</f>
        <v>32.600906940592999</v>
      </c>
      <c r="D274" s="21" t="str">
        <f t="shared" si="12"/>
        <v>C</v>
      </c>
      <c r="E274" s="21">
        <f>VLOOKUP(B274,ESG!A:M,$E$2,FALSE)</f>
        <v>58.9237869753564</v>
      </c>
      <c r="F274" s="11" t="b">
        <f t="shared" si="13"/>
        <v>0</v>
      </c>
      <c r="G274" s="23" t="str">
        <f t="shared" si="14"/>
        <v>B</v>
      </c>
      <c r="H274" s="11">
        <f>VLOOKUP(B274,NI!C:P,12,FALSE)</f>
        <v>-571000</v>
      </c>
      <c r="I274" s="11">
        <f>VLOOKUP(B274,EBITDA!B:O,12,FALSE)</f>
        <v>734000</v>
      </c>
      <c r="J274" s="11">
        <f>VLOOKUP(B274,EQIT!B:O,12,FALSE)</f>
        <v>6148000</v>
      </c>
      <c r="K274" s="11">
        <f>VLOOKUP(B274,DEBT!B:O,12,FALSE)</f>
        <v>24487000</v>
      </c>
      <c r="L274" s="11">
        <f>VLOOKUP(B274,REV!B:O,12,FALSE)</f>
        <v>7360000</v>
      </c>
      <c r="M274" s="11">
        <f>VLOOKUP(B274,RoA!B:O,12,FALSE)</f>
        <v>0.22</v>
      </c>
      <c r="N274" s="11">
        <f>VLOOKUP(B274,RoE!B:O,12,FALSE)</f>
        <v>-7.65</v>
      </c>
      <c r="O274" s="11">
        <f>VLOOKUP(B274,ASSET!B:P,12,FALSE)</f>
        <v>49020000</v>
      </c>
      <c r="P274" s="11">
        <f>VLOOKUP(B274,MCAP!B:P,12,FALSE)</f>
        <v>19249300</v>
      </c>
      <c r="Q274" s="11">
        <f>VLOOKUP(B274,MB!B:O,12,FALSE)</f>
        <v>5.63</v>
      </c>
    </row>
    <row r="275" spans="1:17" x14ac:dyDescent="0.3">
      <c r="A275" s="20" t="s">
        <v>342</v>
      </c>
      <c r="B275" s="20">
        <v>905010</v>
      </c>
      <c r="C275" s="21">
        <f>VLOOKUP(B275,'[2]ESGC PORTFOLIO'!B:M,$C$2,FALSE)</f>
        <v>41.9088367527862</v>
      </c>
      <c r="D275" s="21" t="str">
        <f t="shared" si="12"/>
        <v>C</v>
      </c>
      <c r="E275" s="21">
        <f>VLOOKUP(B275,ESG!A:M,$E$2,FALSE)</f>
        <v>67.567673505572401</v>
      </c>
      <c r="F275" s="11" t="b">
        <f t="shared" si="13"/>
        <v>0</v>
      </c>
      <c r="G275" s="23" t="str">
        <f t="shared" si="14"/>
        <v>B</v>
      </c>
      <c r="H275" s="11">
        <f>VLOOKUP(B275,NI!C:P,12,FALSE)</f>
        <v>984485</v>
      </c>
      <c r="I275" s="11">
        <f>VLOOKUP(B275,EBITDA!B:O,12,FALSE)</f>
        <v>3308796</v>
      </c>
      <c r="J275" s="11">
        <f>VLOOKUP(B275,EQIT!B:O,12,FALSE)</f>
        <v>10600920</v>
      </c>
      <c r="K275" s="11">
        <f>VLOOKUP(B275,DEBT!B:O,12,FALSE)</f>
        <v>13993740</v>
      </c>
      <c r="L275" s="11">
        <f>VLOOKUP(B275,REV!B:O,12,FALSE)</f>
        <v>11043612</v>
      </c>
      <c r="M275" s="11">
        <f>VLOOKUP(B275,RoA!B:O,12,FALSE)</f>
        <v>3.56</v>
      </c>
      <c r="N275" s="11">
        <f>VLOOKUP(B275,RoE!B:O,12,FALSE)</f>
        <v>9.4600000000000009</v>
      </c>
      <c r="O275" s="11">
        <f>VLOOKUP(B275,ASSET!B:P,12,FALSE)</f>
        <v>39053535</v>
      </c>
      <c r="P275" s="11">
        <f>VLOOKUP(B275,MCAP!B:P,12,FALSE)</f>
        <v>18225601</v>
      </c>
      <c r="Q275" s="11">
        <f>VLOOKUP(B275,MB!B:O,12,FALSE)</f>
        <v>1.61</v>
      </c>
    </row>
    <row r="276" spans="1:17" x14ac:dyDescent="0.3">
      <c r="A276" s="20" t="s">
        <v>345</v>
      </c>
      <c r="B276" s="20">
        <v>878574</v>
      </c>
      <c r="C276" s="21">
        <f>VLOOKUP(B276,'[2]ESGC PORTFOLIO'!B:M,$C$2,FALSE)</f>
        <v>31.8091448025658</v>
      </c>
      <c r="D276" s="21" t="str">
        <f t="shared" si="12"/>
        <v>C</v>
      </c>
      <c r="E276" s="21">
        <f>VLOOKUP(B276,ESG!A:M,$E$2,FALSE)</f>
        <v>60.5481141665352</v>
      </c>
      <c r="F276" s="11" t="b">
        <f t="shared" si="13"/>
        <v>0</v>
      </c>
      <c r="G276" s="23" t="str">
        <f t="shared" si="14"/>
        <v>B</v>
      </c>
      <c r="H276" s="11">
        <f>VLOOKUP(B276,NI!C:P,12,FALSE)</f>
        <v>1293000</v>
      </c>
      <c r="I276" s="11">
        <f>VLOOKUP(B276,EBITDA!B:O,12,FALSE)</f>
        <v>2648000</v>
      </c>
      <c r="J276" s="11">
        <f>VLOOKUP(B276,EQIT!B:O,12,FALSE)</f>
        <v>911000</v>
      </c>
      <c r="K276" s="11">
        <f>VLOOKUP(B276,DEBT!B:O,12,FALSE)</f>
        <v>3977000</v>
      </c>
      <c r="L276" s="11">
        <f>VLOOKUP(B276,REV!B:O,12,FALSE)</f>
        <v>13105000</v>
      </c>
      <c r="M276" s="11">
        <f>VLOOKUP(B276,RoA!B:O,12,FALSE)</f>
        <v>18.48</v>
      </c>
      <c r="N276" s="11">
        <f>VLOOKUP(B276,RoE!B:O,12,FALSE)</f>
        <v>105.21</v>
      </c>
      <c r="O276" s="11">
        <f>VLOOKUP(B276,ASSET!B:P,12,FALSE)</f>
        <v>7399000</v>
      </c>
      <c r="P276" s="11">
        <f>VLOOKUP(B276,MCAP!B:P,12,FALSE)</f>
        <v>30681000</v>
      </c>
      <c r="Q276" s="11">
        <f>VLOOKUP(B276,MB!B:O,12,FALSE)</f>
        <v>37.94</v>
      </c>
    </row>
    <row r="277" spans="1:17" x14ac:dyDescent="0.3">
      <c r="A277" s="20" t="s">
        <v>3</v>
      </c>
      <c r="B277" s="20">
        <v>312367</v>
      </c>
      <c r="C277" s="21">
        <f>VLOOKUP(B277,'[2]ESGC PORTFOLIO'!B:M,$C$2,FALSE)</f>
        <v>33.499075924075903</v>
      </c>
      <c r="D277" s="21" t="str">
        <f t="shared" si="12"/>
        <v>C</v>
      </c>
      <c r="E277" s="21">
        <f>VLOOKUP(B277,ESG!A:M,$E$2,FALSE)</f>
        <v>48.998151848151799</v>
      </c>
      <c r="F277" s="11" t="b">
        <f t="shared" si="13"/>
        <v>0</v>
      </c>
      <c r="G277" s="23" t="str">
        <f t="shared" si="14"/>
        <v>C</v>
      </c>
      <c r="H277" s="11">
        <f>VLOOKUP(B277,NI!C:P,12,FALSE)</f>
        <v>881000</v>
      </c>
      <c r="I277" s="11">
        <f>VLOOKUP(B277,EBITDA!B:O,12,FALSE)</f>
        <v>1825000</v>
      </c>
      <c r="J277" s="11">
        <f>VLOOKUP(B277,EQIT!B:O,12,FALSE)</f>
        <v>8068000</v>
      </c>
      <c r="K277" s="11">
        <f>VLOOKUP(B277,DEBT!B:O,12,FALSE)</f>
        <v>4079000</v>
      </c>
      <c r="L277" s="11">
        <f>VLOOKUP(B277,REV!B:O,12,FALSE)</f>
        <v>4664000</v>
      </c>
      <c r="M277" s="11">
        <f>VLOOKUP(B277,RoA!B:O,12,FALSE)</f>
        <v>6.88</v>
      </c>
      <c r="N277" s="11">
        <f>VLOOKUP(B277,RoE!B:O,12,FALSE)</f>
        <v>11.52</v>
      </c>
      <c r="O277" s="11">
        <f>VLOOKUP(B277,ASSET!B:P,12,FALSE)</f>
        <v>14976000</v>
      </c>
      <c r="P277" s="11">
        <f>VLOOKUP(B277,MCAP!B:P,12,FALSE)</f>
        <v>28432598</v>
      </c>
      <c r="Q277" s="11">
        <f>VLOOKUP(B277,MB!B:O,12,FALSE)</f>
        <v>2.81</v>
      </c>
    </row>
    <row r="278" spans="1:17" x14ac:dyDescent="0.3">
      <c r="A278" s="20" t="s">
        <v>5</v>
      </c>
      <c r="B278" s="20" t="s">
        <v>351</v>
      </c>
      <c r="C278" s="21">
        <f>VLOOKUP(B278,'[2]ESGC PORTFOLIO'!B:M,$C$2,FALSE)</f>
        <v>46.259532825030398</v>
      </c>
      <c r="D278" s="21" t="str">
        <f t="shared" si="12"/>
        <v>C</v>
      </c>
      <c r="E278" s="21">
        <f>VLOOKUP(B278,ESG!A:M,$E$2,FALSE)</f>
        <v>46.259532825030398</v>
      </c>
      <c r="F278" s="11" t="b">
        <f t="shared" si="13"/>
        <v>1</v>
      </c>
      <c r="G278" s="23" t="str">
        <f t="shared" si="14"/>
        <v>C</v>
      </c>
      <c r="H278" s="11">
        <f>VLOOKUP(B278,NI!C:P,12,FALSE)</f>
        <v>471745</v>
      </c>
      <c r="I278" s="11">
        <f>VLOOKUP(B278,EBITDA!B:O,12,FALSE)</f>
        <v>1095080</v>
      </c>
      <c r="J278" s="11">
        <f>VLOOKUP(B278,EQIT!B:O,12,FALSE)</f>
        <v>2460648</v>
      </c>
      <c r="K278" s="11">
        <f>VLOOKUP(B278,DEBT!B:O,12,FALSE)</f>
        <v>1213759</v>
      </c>
      <c r="L278" s="11">
        <f>VLOOKUP(B278,REV!B:O,12,FALSE)</f>
        <v>9737018</v>
      </c>
      <c r="M278" s="11">
        <f>VLOOKUP(B278,RoA!B:O,12,FALSE)</f>
        <v>6.39</v>
      </c>
      <c r="N278" s="11">
        <f>VLOOKUP(B278,RoE!B:O,12,FALSE)</f>
        <v>21.14</v>
      </c>
      <c r="O278" s="11">
        <f>VLOOKUP(B278,ASSET!B:P,12,FALSE)</f>
        <v>8134565</v>
      </c>
      <c r="P278" s="11">
        <f>VLOOKUP(B278,MCAP!B:P,12,FALSE)</f>
        <v>11034490</v>
      </c>
      <c r="Q278" s="11">
        <f>VLOOKUP(B278,MB!B:O,12,FALSE)</f>
        <v>5.17</v>
      </c>
    </row>
    <row r="279" spans="1:17" x14ac:dyDescent="0.3">
      <c r="A279" s="20" t="s">
        <v>7</v>
      </c>
      <c r="B279" s="20">
        <v>545101</v>
      </c>
      <c r="C279" s="21">
        <f>VLOOKUP(B279,'[2]ESGC PORTFOLIO'!B:M,$C$2,FALSE)</f>
        <v>32.588883611955403</v>
      </c>
      <c r="D279" s="21" t="str">
        <f t="shared" si="12"/>
        <v>C</v>
      </c>
      <c r="E279" s="21">
        <f>VLOOKUP(B279,ESG!A:M,$E$2,FALSE)</f>
        <v>48.927767223910799</v>
      </c>
      <c r="F279" s="11" t="b">
        <f t="shared" si="13"/>
        <v>0</v>
      </c>
      <c r="G279" s="23" t="str">
        <f t="shared" si="14"/>
        <v>C</v>
      </c>
      <c r="H279" s="11">
        <f>VLOOKUP(B279,NI!C:P,12,FALSE)</f>
        <v>306000</v>
      </c>
      <c r="I279" s="11">
        <f>VLOOKUP(B279,EBITDA!B:O,12,FALSE)</f>
        <v>3705000</v>
      </c>
      <c r="J279" s="11">
        <f>VLOOKUP(B279,EQIT!B:O,12,FALSE)</f>
        <v>3149000</v>
      </c>
      <c r="K279" s="11">
        <f>VLOOKUP(B279,DEBT!B:O,12,FALSE)</f>
        <v>20807000</v>
      </c>
      <c r="L279" s="11">
        <f>VLOOKUP(B279,REV!B:O,12,FALSE)</f>
        <v>14971000</v>
      </c>
      <c r="M279" s="11">
        <f>VLOOKUP(B279,RoA!B:O,12,FALSE)</f>
        <v>3.33</v>
      </c>
      <c r="N279" s="11">
        <f>VLOOKUP(B279,RoE!B:O,12,FALSE)</f>
        <v>8.25</v>
      </c>
      <c r="O279" s="11">
        <f>VLOOKUP(B279,ASSET!B:P,12,FALSE)</f>
        <v>36307000</v>
      </c>
      <c r="P279" s="11">
        <f>VLOOKUP(B279,MCAP!B:P,12,FALSE)</f>
        <v>6381360</v>
      </c>
      <c r="Q279" s="11">
        <f>VLOOKUP(B279,MB!B:O,12,FALSE)</f>
        <v>2.37</v>
      </c>
    </row>
    <row r="280" spans="1:17" x14ac:dyDescent="0.3">
      <c r="A280" s="20" t="s">
        <v>14</v>
      </c>
      <c r="B280" s="20">
        <v>906979</v>
      </c>
      <c r="C280" s="21">
        <f>VLOOKUP(B280,'[2]ESGC PORTFOLIO'!B:M,$C$2,FALSE)</f>
        <v>47.864747973657501</v>
      </c>
      <c r="D280" s="21" t="str">
        <f t="shared" si="12"/>
        <v>C</v>
      </c>
      <c r="E280" s="21">
        <f>VLOOKUP(B280,ESG!A:M,$E$2,FALSE)</f>
        <v>47.864747973657501</v>
      </c>
      <c r="F280" s="11" t="b">
        <f t="shared" si="13"/>
        <v>1</v>
      </c>
      <c r="G280" s="23" t="str">
        <f t="shared" si="14"/>
        <v>C</v>
      </c>
      <c r="H280" s="11">
        <f>VLOOKUP(B280,NI!C:P,12,FALSE)</f>
        <v>378200</v>
      </c>
      <c r="I280" s="11">
        <f>VLOOKUP(B280,EBITDA!B:O,12,FALSE)</f>
        <v>979000</v>
      </c>
      <c r="J280" s="11">
        <f>VLOOKUP(B280,EQIT!B:O,12,FALSE)</f>
        <v>3724100</v>
      </c>
      <c r="K280" s="11">
        <f>VLOOKUP(B280,DEBT!B:O,12,FALSE)</f>
        <v>3997400</v>
      </c>
      <c r="L280" s="11">
        <f>VLOOKUP(B280,REV!B:O,12,FALSE)</f>
        <v>3253600</v>
      </c>
      <c r="M280" s="11">
        <f>VLOOKUP(B280,RoA!B:O,12,FALSE)</f>
        <v>3.96</v>
      </c>
      <c r="N280" s="11">
        <f>VLOOKUP(B280,RoE!B:O,12,FALSE)</f>
        <v>10.56</v>
      </c>
      <c r="O280" s="11">
        <f>VLOOKUP(B280,ASSET!B:P,12,FALSE)</f>
        <v>12495200</v>
      </c>
      <c r="P280" s="11">
        <f>VLOOKUP(B280,MCAP!B:P,12,FALSE)</f>
        <v>7085528</v>
      </c>
      <c r="Q280" s="11">
        <f>VLOOKUP(B280,MB!B:O,12,FALSE)</f>
        <v>1.73</v>
      </c>
    </row>
    <row r="281" spans="1:17" x14ac:dyDescent="0.3">
      <c r="A281" s="20" t="s">
        <v>19</v>
      </c>
      <c r="B281" s="20">
        <v>670942</v>
      </c>
      <c r="C281" s="21">
        <f>VLOOKUP(B281,'[2]ESGC PORTFOLIO'!B:M,$C$2,FALSE)</f>
        <v>32.437475024975001</v>
      </c>
      <c r="D281" s="21" t="str">
        <f t="shared" si="12"/>
        <v>C</v>
      </c>
      <c r="E281" s="21">
        <f>VLOOKUP(B281,ESG!A:M,$E$2,FALSE)</f>
        <v>49.874950049950101</v>
      </c>
      <c r="F281" s="11" t="b">
        <f t="shared" si="13"/>
        <v>0</v>
      </c>
      <c r="G281" s="23" t="str">
        <f t="shared" si="14"/>
        <v>C</v>
      </c>
      <c r="H281" s="11">
        <f>VLOOKUP(B281,NI!C:P,12,FALSE)</f>
        <v>630000</v>
      </c>
      <c r="I281" s="11">
        <f>VLOOKUP(B281,EBITDA!B:O,12,FALSE)</f>
        <v>2099000</v>
      </c>
      <c r="J281" s="11">
        <f>VLOOKUP(B281,EQIT!B:O,12,FALSE)</f>
        <v>6946000</v>
      </c>
      <c r="K281" s="11">
        <f>VLOOKUP(B281,DEBT!B:O,12,FALSE)</f>
        <v>7576000</v>
      </c>
      <c r="L281" s="11">
        <f>VLOOKUP(B281,REV!B:O,12,FALSE)</f>
        <v>6098000</v>
      </c>
      <c r="M281" s="11">
        <f>VLOOKUP(B281,RoA!B:O,12,FALSE)</f>
        <v>3.75</v>
      </c>
      <c r="N281" s="11">
        <f>VLOOKUP(B281,RoE!B:O,12,FALSE)</f>
        <v>9.2200000000000006</v>
      </c>
      <c r="O281" s="11">
        <f>VLOOKUP(B281,ASSET!B:P,12,FALSE)</f>
        <v>23640000</v>
      </c>
      <c r="P281" s="11">
        <f>VLOOKUP(B281,MCAP!B:P,12,FALSE)</f>
        <v>10487598</v>
      </c>
      <c r="Q281" s="11">
        <f>VLOOKUP(B281,MB!B:O,12,FALSE)</f>
        <v>1.41</v>
      </c>
    </row>
    <row r="282" spans="1:17" x14ac:dyDescent="0.3">
      <c r="A282" s="20" t="s">
        <v>23</v>
      </c>
      <c r="B282" s="20">
        <v>680902</v>
      </c>
      <c r="C282" s="21">
        <f>VLOOKUP(B282,'[2]ESGC PORTFOLIO'!B:M,$C$2,FALSE)</f>
        <v>42.111836080586102</v>
      </c>
      <c r="D282" s="21" t="str">
        <f t="shared" si="12"/>
        <v>C</v>
      </c>
      <c r="E282" s="21">
        <f>VLOOKUP(B282,ESG!A:M,$E$2,FALSE)</f>
        <v>42.111836080586102</v>
      </c>
      <c r="F282" s="11" t="b">
        <f t="shared" si="13"/>
        <v>1</v>
      </c>
      <c r="G282" s="23" t="str">
        <f t="shared" si="14"/>
        <v>C</v>
      </c>
      <c r="H282" s="11">
        <f>VLOOKUP(B282,NI!C:P,12,FALSE)</f>
        <v>594911</v>
      </c>
      <c r="I282" s="11">
        <f>VLOOKUP(B282,EBITDA!B:O,12,FALSE)</f>
        <v>2712059</v>
      </c>
      <c r="J282" s="11">
        <f>VLOOKUP(B282,EQIT!B:O,12,FALSE)</f>
        <v>4676679</v>
      </c>
      <c r="K282" s="11">
        <f>VLOOKUP(B282,DEBT!B:O,12,FALSE)</f>
        <v>17119009</v>
      </c>
      <c r="L282" s="11">
        <f>VLOOKUP(B282,REV!B:O,12,FALSE)</f>
        <v>4771516</v>
      </c>
      <c r="M282" s="11">
        <f>VLOOKUP(B282,RoA!B:O,12,FALSE)</f>
        <v>4.5</v>
      </c>
      <c r="N282" s="11">
        <f>VLOOKUP(B282,RoE!B:O,12,FALSE)</f>
        <v>13.79</v>
      </c>
      <c r="O282" s="11">
        <f>VLOOKUP(B282,ASSET!B:P,12,FALSE)</f>
        <v>26692231</v>
      </c>
      <c r="P282" s="11">
        <f>VLOOKUP(B282,MCAP!B:P,12,FALSE)</f>
        <v>41095675</v>
      </c>
      <c r="Q282" s="11">
        <f>VLOOKUP(B282,MB!B:O,12,FALSE)</f>
        <v>8.19</v>
      </c>
    </row>
    <row r="283" spans="1:17" x14ac:dyDescent="0.3">
      <c r="A283" s="20" t="s">
        <v>25</v>
      </c>
      <c r="B283" s="20">
        <v>154680</v>
      </c>
      <c r="C283" s="21">
        <f>VLOOKUP(B283,'[2]ESGC PORTFOLIO'!B:M,$C$2,FALSE)</f>
        <v>35.240693130399002</v>
      </c>
      <c r="D283" s="21" t="str">
        <f t="shared" si="12"/>
        <v>C</v>
      </c>
      <c r="E283" s="21">
        <f>VLOOKUP(B283,ESG!A:M,$E$2,FALSE)</f>
        <v>35.240693130399002</v>
      </c>
      <c r="F283" s="11" t="b">
        <f t="shared" si="13"/>
        <v>1</v>
      </c>
      <c r="G283" s="23" t="str">
        <f t="shared" si="14"/>
        <v>C</v>
      </c>
      <c r="H283" s="11">
        <f>VLOOKUP(B283,NI!C:P,12,FALSE)</f>
        <v>-134887</v>
      </c>
      <c r="I283" s="11">
        <f>VLOOKUP(B283,EBITDA!B:O,12,FALSE)</f>
        <v>625735</v>
      </c>
      <c r="J283" s="11">
        <f>VLOOKUP(B283,EQIT!B:O,12,FALSE)</f>
        <v>633520</v>
      </c>
      <c r="K283" s="11">
        <f>VLOOKUP(B283,DEBT!B:O,12,FALSE)</f>
        <v>3597774</v>
      </c>
      <c r="L283" s="11">
        <f>VLOOKUP(B283,REV!B:O,12,FALSE)</f>
        <v>135961803</v>
      </c>
      <c r="M283" s="11">
        <f>VLOOKUP(B283,RoA!B:O,12,FALSE)</f>
        <v>-0.28000000000000003</v>
      </c>
      <c r="N283" s="11">
        <f>VLOOKUP(B283,RoE!B:O,12,FALSE)</f>
        <v>-10.41</v>
      </c>
      <c r="O283" s="11">
        <f>VLOOKUP(B283,ASSET!B:P,12,FALSE)</f>
        <v>27736157</v>
      </c>
      <c r="P283" s="11">
        <f>VLOOKUP(B283,MCAP!B:P,12,FALSE)</f>
        <v>21456756</v>
      </c>
      <c r="Q283" s="11">
        <f>VLOOKUP(B283,MB!B:O,12,FALSE)</f>
        <v>36.21</v>
      </c>
    </row>
    <row r="284" spans="1:17" x14ac:dyDescent="0.3">
      <c r="A284" s="20" t="s">
        <v>27</v>
      </c>
      <c r="B284" s="20">
        <v>546075</v>
      </c>
      <c r="C284" s="21">
        <f>VLOOKUP(B284,'[2]ESGC PORTFOLIO'!B:M,$C$2,FALSE)</f>
        <v>30.560114826072201</v>
      </c>
      <c r="D284" s="21" t="str">
        <f t="shared" si="12"/>
        <v>C</v>
      </c>
      <c r="E284" s="21">
        <f>VLOOKUP(B284,ESG!A:M,$E$2,FALSE)</f>
        <v>30.560114826072201</v>
      </c>
      <c r="F284" s="11" t="b">
        <f t="shared" si="13"/>
        <v>1</v>
      </c>
      <c r="G284" s="23" t="str">
        <f t="shared" si="14"/>
        <v>C</v>
      </c>
      <c r="H284" s="11">
        <f>VLOOKUP(B284,NI!C:P,12,FALSE)</f>
        <v>763500</v>
      </c>
      <c r="I284" s="11">
        <f>VLOOKUP(B284,EBITDA!B:O,12,FALSE)</f>
        <v>1292700</v>
      </c>
      <c r="J284" s="11">
        <f>VLOOKUP(B284,EQIT!B:O,12,FALSE)</f>
        <v>3238500</v>
      </c>
      <c r="K284" s="11">
        <f>VLOOKUP(B284,DEBT!B:O,12,FALSE)</f>
        <v>2813500</v>
      </c>
      <c r="L284" s="11">
        <f>VLOOKUP(B284,REV!B:O,12,FALSE)</f>
        <v>5568700</v>
      </c>
      <c r="M284" s="11">
        <f>VLOOKUP(B284,RoA!B:O,12,FALSE)</f>
        <v>11.19</v>
      </c>
      <c r="N284" s="11">
        <f>VLOOKUP(B284,RoE!B:O,12,FALSE)</f>
        <v>24.85</v>
      </c>
      <c r="O284" s="11">
        <f>VLOOKUP(B284,ASSET!B:P,12,FALSE)</f>
        <v>7458400</v>
      </c>
      <c r="P284" s="11">
        <f>VLOOKUP(B284,MCAP!B:P,12,FALSE)</f>
        <v>16086840</v>
      </c>
      <c r="Q284" s="11">
        <f>VLOOKUP(B284,MB!B:O,12,FALSE)</f>
        <v>4.96</v>
      </c>
    </row>
    <row r="285" spans="1:17" x14ac:dyDescent="0.3">
      <c r="A285" s="20" t="s">
        <v>37</v>
      </c>
      <c r="B285" s="20" t="s">
        <v>355</v>
      </c>
      <c r="C285" s="21">
        <f>VLOOKUP(B285,'[2]ESGC PORTFOLIO'!B:M,$C$2,FALSE)</f>
        <v>34.884340172239099</v>
      </c>
      <c r="D285" s="21" t="str">
        <f t="shared" si="12"/>
        <v>C</v>
      </c>
      <c r="E285" s="21">
        <f>VLOOKUP(B285,ESG!A:M,$E$2,FALSE)</f>
        <v>49.576372652170498</v>
      </c>
      <c r="F285" s="11" t="b">
        <f t="shared" si="13"/>
        <v>0</v>
      </c>
      <c r="G285" s="23" t="str">
        <f t="shared" si="14"/>
        <v>C</v>
      </c>
      <c r="H285" s="11">
        <f>VLOOKUP(B285,NI!C:P,12,FALSE)</f>
        <v>141555</v>
      </c>
      <c r="I285" s="11">
        <f>VLOOKUP(B285,EBITDA!B:O,12,FALSE)</f>
        <v>393402</v>
      </c>
      <c r="J285" s="11">
        <f>VLOOKUP(B285,EQIT!B:O,12,FALSE)</f>
        <v>4006090</v>
      </c>
      <c r="K285" s="11">
        <f>VLOOKUP(B285,DEBT!B:O,12,FALSE)</f>
        <v>1171382</v>
      </c>
      <c r="L285" s="11">
        <f>VLOOKUP(B285,REV!B:O,12,FALSE)</f>
        <v>10330518</v>
      </c>
      <c r="M285" s="11">
        <f>VLOOKUP(B285,RoA!B:O,12,FALSE)</f>
        <v>0.57999999999999996</v>
      </c>
      <c r="N285" s="11">
        <f>VLOOKUP(B285,RoE!B:O,12,FALSE)</f>
        <v>3.38</v>
      </c>
      <c r="O285" s="11">
        <f>VLOOKUP(B285,ASSET!B:P,12,FALSE)</f>
        <v>30043128</v>
      </c>
      <c r="P285" s="11">
        <f>VLOOKUP(B285,MCAP!B:P,12,FALSE)</f>
        <v>5303590</v>
      </c>
      <c r="Q285" s="11">
        <f>VLOOKUP(B285,MB!B:O,12,FALSE)</f>
        <v>1.26</v>
      </c>
    </row>
    <row r="286" spans="1:17" x14ac:dyDescent="0.3">
      <c r="A286" s="20" t="s">
        <v>49</v>
      </c>
      <c r="B286" s="20">
        <v>992305</v>
      </c>
      <c r="C286" s="21">
        <f>VLOOKUP(B286,'[2]ESGC PORTFOLIO'!B:M,$C$2,FALSE)</f>
        <v>25.545076565225799</v>
      </c>
      <c r="D286" s="21" t="str">
        <f t="shared" si="12"/>
        <v>C</v>
      </c>
      <c r="E286" s="21">
        <f>VLOOKUP(B286,ESG!A:M,$E$2,FALSE)</f>
        <v>32.582690443884402</v>
      </c>
      <c r="F286" s="11" t="b">
        <f t="shared" si="13"/>
        <v>0</v>
      </c>
      <c r="G286" s="23" t="str">
        <f t="shared" si="14"/>
        <v>C</v>
      </c>
      <c r="H286" s="11">
        <f>VLOOKUP(B286,NI!C:P,12,FALSE)</f>
        <v>1936000</v>
      </c>
      <c r="I286" s="11">
        <f>VLOOKUP(B286,EBITDA!B:O,12,FALSE)</f>
        <v>3775000</v>
      </c>
      <c r="J286" s="11">
        <f>VLOOKUP(B286,EQIT!B:O,12,FALSE)</f>
        <v>24631000</v>
      </c>
      <c r="K286" s="11">
        <f>VLOOKUP(B286,DEBT!B:O,12,FALSE)</f>
        <v>32686000</v>
      </c>
      <c r="L286" s="11">
        <f>VLOOKUP(B286,REV!B:O,12,FALSE)</f>
        <v>10603000</v>
      </c>
      <c r="M286" s="11">
        <f>VLOOKUP(B286,RoA!B:O,12,FALSE)</f>
        <v>1.21</v>
      </c>
      <c r="N286" s="11">
        <f>VLOOKUP(B286,RoE!B:O,12,FALSE)</f>
        <v>8.3699999999999992</v>
      </c>
      <c r="O286" s="11">
        <f>VLOOKUP(B286,ASSET!B:P,12,FALSE)</f>
        <v>209947000</v>
      </c>
      <c r="P286" s="11">
        <f>VLOOKUP(B286,MCAP!B:P,12,FALSE)</f>
        <v>29504542</v>
      </c>
      <c r="Q286" s="11">
        <f>VLOOKUP(B286,MB!B:O,12,FALSE)</f>
        <v>1.05</v>
      </c>
    </row>
    <row r="287" spans="1:17" x14ac:dyDescent="0.3">
      <c r="A287" s="20" t="s">
        <v>59</v>
      </c>
      <c r="B287" s="20">
        <v>879628</v>
      </c>
      <c r="C287" s="21">
        <f>VLOOKUP(B287,'[2]ESGC PORTFOLIO'!B:M,$C$2,FALSE)</f>
        <v>37.3669273131352</v>
      </c>
      <c r="D287" s="21" t="str">
        <f t="shared" si="12"/>
        <v>C</v>
      </c>
      <c r="E287" s="21">
        <f>VLOOKUP(B287,ESG!A:M,$E$2,FALSE)</f>
        <v>37.3669273131352</v>
      </c>
      <c r="F287" s="11" t="b">
        <f t="shared" si="13"/>
        <v>1</v>
      </c>
      <c r="G287" s="23" t="str">
        <f t="shared" si="14"/>
        <v>C</v>
      </c>
      <c r="H287" s="11">
        <f>VLOOKUP(B287,NI!C:P,12,FALSE)</f>
        <v>509699</v>
      </c>
      <c r="I287" s="11">
        <f>VLOOKUP(B287,EBITDA!B:O,12,FALSE)</f>
        <v>931919</v>
      </c>
      <c r="J287" s="11">
        <f>VLOOKUP(B287,EQIT!B:O,12,FALSE)</f>
        <v>1150450</v>
      </c>
      <c r="K287" s="11">
        <f>VLOOKUP(B287,DEBT!B:O,12,FALSE)</f>
        <v>1036298</v>
      </c>
      <c r="L287" s="11">
        <f>VLOOKUP(B287,REV!B:O,12,FALSE)</f>
        <v>13476084</v>
      </c>
      <c r="M287" s="11">
        <f>VLOOKUP(B287,RoA!B:O,12,FALSE)</f>
        <v>16.8</v>
      </c>
      <c r="N287" s="11">
        <f>VLOOKUP(B287,RoE!B:O,12,FALSE)</f>
        <v>46.39</v>
      </c>
      <c r="O287" s="11">
        <f>VLOOKUP(B287,ASSET!B:P,12,FALSE)</f>
        <v>3184358</v>
      </c>
      <c r="P287" s="11">
        <f>VLOOKUP(B287,MCAP!B:P,12,FALSE)</f>
        <v>8897079</v>
      </c>
      <c r="Q287" s="11">
        <f>VLOOKUP(B287,MB!B:O,12,FALSE)</f>
        <v>8.33</v>
      </c>
    </row>
    <row r="288" spans="1:17" x14ac:dyDescent="0.3">
      <c r="A288" s="20" t="s">
        <v>60</v>
      </c>
      <c r="B288" s="20">
        <v>755148</v>
      </c>
      <c r="C288" s="21">
        <f>VLOOKUP(B288,'[2]ESGC PORTFOLIO'!B:M,$C$2,FALSE)</f>
        <v>36.782056266346203</v>
      </c>
      <c r="D288" s="21" t="str">
        <f t="shared" si="12"/>
        <v>C</v>
      </c>
      <c r="E288" s="21">
        <f>VLOOKUP(B288,ESG!A:M,$E$2,FALSE)</f>
        <v>36.782056266346203</v>
      </c>
      <c r="F288" s="11" t="b">
        <f t="shared" si="13"/>
        <v>1</v>
      </c>
      <c r="G288" s="23" t="str">
        <f t="shared" si="14"/>
        <v>C</v>
      </c>
      <c r="H288" s="11">
        <f>VLOOKUP(B288,NI!C:P,12,FALSE)</f>
        <v>252417</v>
      </c>
      <c r="I288" s="11">
        <f>VLOOKUP(B288,EBITDA!B:O,12,FALSE)</f>
        <v>414072</v>
      </c>
      <c r="J288" s="11">
        <f>VLOOKUP(B288,EQIT!B:O,12,FALSE)</f>
        <v>1376115</v>
      </c>
      <c r="K288" s="11">
        <f>VLOOKUP(B288,DEBT!B:O,12,FALSE)</f>
        <v>348788</v>
      </c>
      <c r="L288" s="11">
        <f>VLOOKUP(B288,REV!B:O,12,FALSE)</f>
        <v>1702091</v>
      </c>
      <c r="M288" s="11">
        <f>VLOOKUP(B288,RoA!B:O,12,FALSE)</f>
        <v>10.47</v>
      </c>
      <c r="N288" s="11">
        <f>VLOOKUP(B288,RoE!B:O,12,FALSE)</f>
        <v>18.63</v>
      </c>
      <c r="O288" s="11">
        <f>VLOOKUP(B288,ASSET!B:P,12,FALSE)</f>
        <v>2105364</v>
      </c>
      <c r="P288" s="11">
        <f>VLOOKUP(B288,MCAP!B:P,12,FALSE)</f>
        <v>6067863</v>
      </c>
      <c r="Q288" s="11">
        <f>VLOOKUP(B288,MB!B:O,12,FALSE)</f>
        <v>4.41</v>
      </c>
    </row>
    <row r="289" spans="1:17" x14ac:dyDescent="0.3">
      <c r="A289" s="20" t="s">
        <v>71</v>
      </c>
      <c r="B289" s="20">
        <v>904842</v>
      </c>
      <c r="C289" s="21">
        <f>VLOOKUP(B289,'[2]ESGC PORTFOLIO'!B:M,$C$2,FALSE)</f>
        <v>38.026914751914703</v>
      </c>
      <c r="D289" s="21" t="str">
        <f t="shared" si="12"/>
        <v>C</v>
      </c>
      <c r="E289" s="21">
        <f>VLOOKUP(B289,ESG!A:M,$E$2,FALSE)</f>
        <v>38.026914751914703</v>
      </c>
      <c r="F289" s="11" t="b">
        <f t="shared" si="13"/>
        <v>1</v>
      </c>
      <c r="G289" s="23" t="str">
        <f t="shared" si="14"/>
        <v>C</v>
      </c>
      <c r="H289" s="11">
        <f>VLOOKUP(B289,NI!C:P,12,FALSE)</f>
        <v>-692000</v>
      </c>
      <c r="I289" s="11">
        <f>VLOOKUP(B289,EBITDA!B:O,12,FALSE)</f>
        <v>1930000</v>
      </c>
      <c r="J289" s="11">
        <f>VLOOKUP(B289,EQIT!B:O,12,FALSE)</f>
        <v>3461000</v>
      </c>
      <c r="K289" s="11">
        <f>VLOOKUP(B289,DEBT!B:O,12,FALSE)</f>
        <v>9259000</v>
      </c>
      <c r="L289" s="11">
        <f>VLOOKUP(B289,REV!B:O,12,FALSE)</f>
        <v>7252000</v>
      </c>
      <c r="M289" s="11">
        <f>VLOOKUP(B289,RoA!B:O,12,FALSE)</f>
        <v>-1.77</v>
      </c>
      <c r="N289" s="11">
        <f>VLOOKUP(B289,RoE!B:O,12,FALSE)</f>
        <v>-17.28</v>
      </c>
      <c r="O289" s="11">
        <f>VLOOKUP(B289,ASSET!B:P,12,FALSE)</f>
        <v>21334000</v>
      </c>
      <c r="P289" s="11">
        <f>VLOOKUP(B289,MCAP!B:P,12,FALSE)</f>
        <v>7894800</v>
      </c>
      <c r="Q289" s="11">
        <f>VLOOKUP(B289,MB!B:O,12,FALSE)</f>
        <v>2.2400000000000002</v>
      </c>
    </row>
    <row r="290" spans="1:17" x14ac:dyDescent="0.3">
      <c r="A290" s="20" t="s">
        <v>72</v>
      </c>
      <c r="B290" s="20">
        <v>755741</v>
      </c>
      <c r="C290" s="21">
        <f>VLOOKUP(B290,'[2]ESGC PORTFOLIO'!B:M,$C$2,FALSE)</f>
        <v>26.545854735815301</v>
      </c>
      <c r="D290" s="21" t="str">
        <f t="shared" si="12"/>
        <v>C</v>
      </c>
      <c r="E290" s="21">
        <f>VLOOKUP(B290,ESG!A:M,$E$2,FALSE)</f>
        <v>48.367300022811797</v>
      </c>
      <c r="F290" s="11" t="b">
        <f t="shared" si="13"/>
        <v>0</v>
      </c>
      <c r="G290" s="23" t="str">
        <f t="shared" si="14"/>
        <v>C</v>
      </c>
      <c r="H290" s="11">
        <f>VLOOKUP(B290,NI!C:P,12,FALSE)</f>
        <v>1364000</v>
      </c>
      <c r="I290" s="11">
        <f>VLOOKUP(B290,EBITDA!B:O,12,FALSE)</f>
        <v>2635000</v>
      </c>
      <c r="J290" s="11">
        <f>VLOOKUP(B290,EQIT!B:O,12,FALSE)</f>
        <v>11917000</v>
      </c>
      <c r="K290" s="11">
        <f>VLOOKUP(B290,DEBT!B:O,12,FALSE)</f>
        <v>2890000</v>
      </c>
      <c r="L290" s="11">
        <f>VLOOKUP(B290,REV!B:O,12,FALSE)</f>
        <v>6501000</v>
      </c>
      <c r="M290" s="11">
        <f>VLOOKUP(B290,RoA!B:O,12,FALSE)</f>
        <v>0.91</v>
      </c>
      <c r="N290" s="11">
        <f>VLOOKUP(B290,RoE!B:O,12,FALSE)</f>
        <v>11.95</v>
      </c>
      <c r="O290" s="11">
        <f>VLOOKUP(B290,ASSET!B:P,12,FALSE)</f>
        <v>183573000</v>
      </c>
      <c r="P290" s="11">
        <f>VLOOKUP(B290,MCAP!B:P,12,FALSE)</f>
        <v>43478716</v>
      </c>
      <c r="Q290" s="11">
        <f>VLOOKUP(B290,MB!B:O,12,FALSE)</f>
        <v>3.14</v>
      </c>
    </row>
    <row r="291" spans="1:17" x14ac:dyDescent="0.3">
      <c r="A291" s="20" t="s">
        <v>92</v>
      </c>
      <c r="B291" s="20">
        <v>937083</v>
      </c>
      <c r="C291" s="21">
        <f>VLOOKUP(B291,'[2]ESGC PORTFOLIO'!B:M,$C$2,FALSE)</f>
        <v>31.2691459562548</v>
      </c>
      <c r="D291" s="21" t="str">
        <f t="shared" si="12"/>
        <v>C</v>
      </c>
      <c r="E291" s="21">
        <f>VLOOKUP(B291,ESG!A:M,$E$2,FALSE)</f>
        <v>42.930448775254703</v>
      </c>
      <c r="F291" s="11" t="b">
        <f t="shared" si="13"/>
        <v>0</v>
      </c>
      <c r="G291" s="23" t="str">
        <f t="shared" si="14"/>
        <v>C</v>
      </c>
      <c r="H291" s="11">
        <f>VLOOKUP(B291,NI!C:P,12,FALSE)</f>
        <v>839300</v>
      </c>
      <c r="I291" s="11">
        <f>VLOOKUP(B291,EBITDA!B:O,12,FALSE)</f>
        <v>1697900</v>
      </c>
      <c r="J291" s="11">
        <f>VLOOKUP(B291,EQIT!B:O,12,FALSE)</f>
        <v>5770700</v>
      </c>
      <c r="K291" s="11">
        <f>VLOOKUP(B291,DEBT!B:O,12,FALSE)</f>
        <v>7348000</v>
      </c>
      <c r="L291" s="11">
        <f>VLOOKUP(B291,REV!B:O,12,FALSE)</f>
        <v>6028000</v>
      </c>
      <c r="M291" s="11">
        <f>VLOOKUP(B291,RoA!B:O,12,FALSE)</f>
        <v>7.19</v>
      </c>
      <c r="N291" s="11">
        <f>VLOOKUP(B291,RoE!B:O,12,FALSE)</f>
        <v>15.61</v>
      </c>
      <c r="O291" s="11">
        <f>VLOOKUP(B291,ASSET!B:P,12,FALSE)</f>
        <v>15144500</v>
      </c>
      <c r="P291" s="11">
        <f>VLOOKUP(B291,MCAP!B:P,12,FALSE)</f>
        <v>27710464</v>
      </c>
      <c r="Q291" s="11">
        <f>VLOOKUP(B291,MB!B:O,12,FALSE)</f>
        <v>3.78</v>
      </c>
    </row>
    <row r="292" spans="1:17" x14ac:dyDescent="0.3">
      <c r="A292" s="20" t="s">
        <v>93</v>
      </c>
      <c r="B292" s="20">
        <v>938928</v>
      </c>
      <c r="C292" s="21">
        <f>VLOOKUP(B292,'[2]ESGC PORTFOLIO'!B:M,$C$2,FALSE)</f>
        <v>38.1433878621378</v>
      </c>
      <c r="D292" s="21" t="str">
        <f t="shared" si="12"/>
        <v>C</v>
      </c>
      <c r="E292" s="21">
        <f>VLOOKUP(B292,ESG!A:M,$E$2,FALSE)</f>
        <v>38.1433878621378</v>
      </c>
      <c r="F292" s="11" t="b">
        <f t="shared" si="13"/>
        <v>1</v>
      </c>
      <c r="G292" s="23" t="str">
        <f t="shared" si="14"/>
        <v>C</v>
      </c>
      <c r="H292" s="11">
        <f>VLOOKUP(B292,NI!C:P,12,FALSE)</f>
        <v>203523</v>
      </c>
      <c r="I292" s="11">
        <f>VLOOKUP(B292,EBITDA!B:O,12,FALSE)</f>
        <v>424991</v>
      </c>
      <c r="J292" s="11">
        <f>VLOOKUP(B292,EQIT!B:O,12,FALSE)</f>
        <v>2667509</v>
      </c>
      <c r="K292" s="11">
        <f>VLOOKUP(B292,DEBT!B:O,12,FALSE)</f>
        <v>1349957</v>
      </c>
      <c r="L292" s="11">
        <f>VLOOKUP(B292,REV!B:O,12,FALSE)</f>
        <v>1797060</v>
      </c>
      <c r="M292" s="11">
        <f>VLOOKUP(B292,RoA!B:O,12,FALSE)</f>
        <v>4.84</v>
      </c>
      <c r="N292" s="11">
        <f>VLOOKUP(B292,RoE!B:O,12,FALSE)</f>
        <v>7.77</v>
      </c>
      <c r="O292" s="11">
        <f>VLOOKUP(B292,ASSET!B:P,12,FALSE)</f>
        <v>4456100</v>
      </c>
      <c r="P292" s="11">
        <f>VLOOKUP(B292,MCAP!B:P,12,FALSE)</f>
        <v>6477566</v>
      </c>
      <c r="Q292" s="11">
        <f>VLOOKUP(B292,MB!B:O,12,FALSE)</f>
        <v>2.79</v>
      </c>
    </row>
    <row r="293" spans="1:17" x14ac:dyDescent="0.3">
      <c r="A293" s="20" t="s">
        <v>96</v>
      </c>
      <c r="B293" s="20">
        <v>687197</v>
      </c>
      <c r="C293" s="21">
        <f>VLOOKUP(B293,'[2]ESGC PORTFOLIO'!B:M,$C$2,FALSE)</f>
        <v>33.076746782629101</v>
      </c>
      <c r="D293" s="21" t="str">
        <f t="shared" si="12"/>
        <v>C</v>
      </c>
      <c r="E293" s="21">
        <f>VLOOKUP(B293,ESG!A:M,$E$2,FALSE)</f>
        <v>33.076746782629101</v>
      </c>
      <c r="F293" s="11" t="b">
        <f t="shared" si="13"/>
        <v>1</v>
      </c>
      <c r="G293" s="23" t="str">
        <f t="shared" si="14"/>
        <v>C</v>
      </c>
      <c r="H293" s="11">
        <f>VLOOKUP(B293,NI!C:P,12,FALSE)</f>
        <v>1477004</v>
      </c>
      <c r="I293" s="11">
        <f>VLOOKUP(B293,EBITDA!B:O,12,FALSE)</f>
        <v>2998798</v>
      </c>
      <c r="J293" s="11">
        <f>VLOOKUP(B293,EQIT!B:O,12,FALSE)</f>
        <v>6111721</v>
      </c>
      <c r="K293" s="11">
        <f>VLOOKUP(B293,DEBT!B:O,12,FALSE)</f>
        <v>12249238</v>
      </c>
      <c r="L293" s="11">
        <f>VLOOKUP(B293,REV!B:O,12,FALSE)</f>
        <v>3663851</v>
      </c>
      <c r="M293" s="11">
        <f>VLOOKUP(B293,RoA!B:O,12,FALSE)</f>
        <v>8.58</v>
      </c>
      <c r="N293" s="11">
        <f>VLOOKUP(B293,RoE!B:O,12,FALSE)</f>
        <v>24.93</v>
      </c>
      <c r="O293" s="11">
        <f>VLOOKUP(B293,ASSET!B:P,12,FALSE)</f>
        <v>22036245</v>
      </c>
      <c r="P293" s="11">
        <f>VLOOKUP(B293,MCAP!B:P,12,FALSE)</f>
        <v>28854560</v>
      </c>
      <c r="Q293" s="11">
        <f>VLOOKUP(B293,MB!B:O,12,FALSE)</f>
        <v>4.2300000000000004</v>
      </c>
    </row>
    <row r="294" spans="1:17" x14ac:dyDescent="0.3">
      <c r="A294" s="20" t="s">
        <v>100</v>
      </c>
      <c r="B294" s="20">
        <v>325922</v>
      </c>
      <c r="C294" s="21">
        <f>VLOOKUP(B294,'[2]ESGC PORTFOLIO'!B:M,$C$2,FALSE)</f>
        <v>41.3900474525474</v>
      </c>
      <c r="D294" s="21" t="str">
        <f t="shared" si="12"/>
        <v>C</v>
      </c>
      <c r="E294" s="21">
        <f>VLOOKUP(B294,ESG!A:M,$E$2,FALSE)</f>
        <v>41.3900474525474</v>
      </c>
      <c r="F294" s="11" t="b">
        <f t="shared" si="13"/>
        <v>1</v>
      </c>
      <c r="G294" s="23" t="str">
        <f t="shared" si="14"/>
        <v>C</v>
      </c>
      <c r="H294" s="11">
        <f>VLOOKUP(B294,NI!C:P,12,FALSE)</f>
        <v>750700</v>
      </c>
      <c r="I294" s="11">
        <f>VLOOKUP(B294,EBITDA!B:O,12,FALSE)</f>
        <v>1194700</v>
      </c>
      <c r="J294" s="11">
        <f>VLOOKUP(B294,EQIT!B:O,12,FALSE)</f>
        <v>5894300</v>
      </c>
      <c r="K294" s="11">
        <f>VLOOKUP(B294,DEBT!B:O,12,FALSE)</f>
        <v>3811500</v>
      </c>
      <c r="L294" s="11">
        <f>VLOOKUP(B294,REV!B:O,12,FALSE)</f>
        <v>10824000</v>
      </c>
      <c r="M294" s="11">
        <f>VLOOKUP(B294,RoA!B:O,12,FALSE)</f>
        <v>7.54</v>
      </c>
      <c r="N294" s="11">
        <f>VLOOKUP(B294,RoE!B:O,12,FALSE)</f>
        <v>13.64</v>
      </c>
      <c r="O294" s="11">
        <f>VLOOKUP(B294,ASSET!B:P,12,FALSE)</f>
        <v>10592900</v>
      </c>
      <c r="P294" s="11">
        <f>VLOOKUP(B294,MCAP!B:P,12,FALSE)</f>
        <v>11807775</v>
      </c>
      <c r="Q294" s="11">
        <f>VLOOKUP(B294,MB!B:O,12,FALSE)</f>
        <v>1.97</v>
      </c>
    </row>
    <row r="295" spans="1:17" x14ac:dyDescent="0.3">
      <c r="A295" s="20" t="s">
        <v>105</v>
      </c>
      <c r="B295" s="20">
        <v>510209</v>
      </c>
      <c r="C295" s="21">
        <f>VLOOKUP(B295,'[2]ESGC PORTFOLIO'!B:M,$C$2,FALSE)</f>
        <v>42.704595404595402</v>
      </c>
      <c r="D295" s="21" t="str">
        <f t="shared" si="12"/>
        <v>C</v>
      </c>
      <c r="E295" s="21">
        <f>VLOOKUP(B295,ESG!A:M,$E$2,FALSE)</f>
        <v>42.704595404595402</v>
      </c>
      <c r="F295" s="11" t="b">
        <f t="shared" si="13"/>
        <v>1</v>
      </c>
      <c r="G295" s="23" t="str">
        <f t="shared" si="14"/>
        <v>C</v>
      </c>
      <c r="H295" s="11">
        <f>VLOOKUP(B295,NI!C:P,12,FALSE)</f>
        <v>251200</v>
      </c>
      <c r="I295" s="11">
        <f>VLOOKUP(B295,EBITDA!B:O,12,FALSE)</f>
        <v>508800</v>
      </c>
      <c r="J295" s="11">
        <f>VLOOKUP(B295,EQIT!B:O,12,FALSE)</f>
        <v>2338000</v>
      </c>
      <c r="K295" s="11">
        <f>VLOOKUP(B295,DEBT!B:O,12,FALSE)</f>
        <v>1153100</v>
      </c>
      <c r="L295" s="11">
        <f>VLOOKUP(B295,REV!B:O,12,FALSE)</f>
        <v>2674300</v>
      </c>
      <c r="M295" s="11">
        <f>VLOOKUP(B295,RoA!B:O,12,FALSE)</f>
        <v>6.4</v>
      </c>
      <c r="N295" s="11">
        <f>VLOOKUP(B295,RoE!B:O,12,FALSE)</f>
        <v>10.78</v>
      </c>
      <c r="O295" s="11">
        <f>VLOOKUP(B295,ASSET!B:P,12,FALSE)</f>
        <v>4386000</v>
      </c>
      <c r="P295" s="11">
        <f>VLOOKUP(B295,MCAP!B:P,12,FALSE)</f>
        <v>8525085</v>
      </c>
      <c r="Q295" s="11">
        <f>VLOOKUP(B295,MB!B:O,12,FALSE)</f>
        <v>3.16</v>
      </c>
    </row>
    <row r="296" spans="1:17" x14ac:dyDescent="0.3">
      <c r="A296" s="20" t="s">
        <v>109</v>
      </c>
      <c r="B296" s="20">
        <v>154259</v>
      </c>
      <c r="C296" s="21">
        <f>VLOOKUP(B296,'[2]ESGC PORTFOLIO'!B:M,$C$2,FALSE)</f>
        <v>43.6305407801418</v>
      </c>
      <c r="D296" s="21" t="str">
        <f t="shared" si="12"/>
        <v>C</v>
      </c>
      <c r="E296" s="21">
        <f>VLOOKUP(B296,ESG!A:M,$E$2,FALSE)</f>
        <v>43.6305407801418</v>
      </c>
      <c r="F296" s="11" t="b">
        <f t="shared" si="13"/>
        <v>1</v>
      </c>
      <c r="G296" s="23" t="str">
        <f t="shared" si="14"/>
        <v>C</v>
      </c>
      <c r="H296" s="11">
        <f>VLOOKUP(B296,NI!C:P,12,FALSE)</f>
        <v>282400</v>
      </c>
      <c r="I296" s="11">
        <f>VLOOKUP(B296,EBITDA!B:O,12,FALSE)</f>
        <v>1535200</v>
      </c>
      <c r="J296" s="11">
        <f>VLOOKUP(B296,EQIT!B:O,12,FALSE)</f>
        <v>4406900</v>
      </c>
      <c r="K296" s="11">
        <f>VLOOKUP(B296,DEBT!B:O,12,FALSE)</f>
        <v>7495700</v>
      </c>
      <c r="L296" s="11">
        <f>VLOOKUP(B296,REV!B:O,12,FALSE)</f>
        <v>15498400</v>
      </c>
      <c r="M296" s="11">
        <f>VLOOKUP(B296,RoA!B:O,12,FALSE)</f>
        <v>6.91</v>
      </c>
      <c r="N296" s="11">
        <f>VLOOKUP(B296,RoE!B:O,12,FALSE)</f>
        <v>9.1199999999999992</v>
      </c>
      <c r="O296" s="11">
        <f>VLOOKUP(B296,ASSET!B:P,12,FALSE)</f>
        <v>15901200</v>
      </c>
      <c r="P296" s="11">
        <f>VLOOKUP(B296,MCAP!B:P,12,FALSE)</f>
        <v>18144235</v>
      </c>
      <c r="Q296" s="11">
        <f>VLOOKUP(B296,MB!B:O,12,FALSE)</f>
        <v>3.55</v>
      </c>
    </row>
    <row r="297" spans="1:17" x14ac:dyDescent="0.3">
      <c r="A297" s="20" t="s">
        <v>114</v>
      </c>
      <c r="B297" s="20">
        <v>513260</v>
      </c>
      <c r="C297" s="21">
        <f>VLOOKUP(B297,'[2]ESGC PORTFOLIO'!B:M,$C$2,FALSE)</f>
        <v>49.133278486219602</v>
      </c>
      <c r="D297" s="21" t="str">
        <f t="shared" si="12"/>
        <v>C</v>
      </c>
      <c r="E297" s="21">
        <f>VLOOKUP(B297,ESG!A:M,$E$2,FALSE)</f>
        <v>49.133278486219602</v>
      </c>
      <c r="F297" s="11" t="b">
        <f t="shared" si="13"/>
        <v>1</v>
      </c>
      <c r="G297" s="23" t="str">
        <f t="shared" si="14"/>
        <v>C</v>
      </c>
      <c r="H297" s="11">
        <f>VLOOKUP(B297,NI!C:P,12,FALSE)</f>
        <v>190512</v>
      </c>
      <c r="I297" s="11">
        <f>VLOOKUP(B297,EBITDA!B:O,12,FALSE)</f>
        <v>679484</v>
      </c>
      <c r="J297" s="11">
        <f>VLOOKUP(B297,EQIT!B:O,12,FALSE)</f>
        <v>3181932</v>
      </c>
      <c r="K297" s="11">
        <f>VLOOKUP(B297,DEBT!B:O,12,FALSE)</f>
        <v>3341739</v>
      </c>
      <c r="L297" s="11">
        <f>VLOOKUP(B297,REV!B:O,12,FALSE)</f>
        <v>1214188</v>
      </c>
      <c r="M297" s="11">
        <f>VLOOKUP(B297,RoA!B:O,12,FALSE)</f>
        <v>9.8800000000000008</v>
      </c>
      <c r="N297" s="11">
        <f>VLOOKUP(B297,RoE!B:O,12,FALSE)</f>
        <v>20.260000000000002</v>
      </c>
      <c r="O297" s="11">
        <f>VLOOKUP(B297,ASSET!B:P,12,FALSE)</f>
        <v>6917113</v>
      </c>
      <c r="P297" s="11">
        <f>VLOOKUP(B297,MCAP!B:P,12,FALSE)</f>
        <v>7257891</v>
      </c>
      <c r="Q297" s="11">
        <f>VLOOKUP(B297,MB!B:O,12,FALSE)</f>
        <v>2.06</v>
      </c>
    </row>
    <row r="298" spans="1:17" x14ac:dyDescent="0.3">
      <c r="A298" s="20" t="s">
        <v>116</v>
      </c>
      <c r="B298" s="20">
        <v>883488</v>
      </c>
      <c r="C298" s="21">
        <f>VLOOKUP(B298,'[2]ESGC PORTFOLIO'!B:M,$C$2,FALSE)</f>
        <v>37.9891702785403</v>
      </c>
      <c r="D298" s="21" t="str">
        <f t="shared" si="12"/>
        <v>C</v>
      </c>
      <c r="E298" s="21">
        <f>VLOOKUP(B298,ESG!A:M,$E$2,FALSE)</f>
        <v>37.9891702785403</v>
      </c>
      <c r="F298" s="11" t="b">
        <f t="shared" si="13"/>
        <v>1</v>
      </c>
      <c r="G298" s="23" t="str">
        <f t="shared" si="14"/>
        <v>C</v>
      </c>
      <c r="H298" s="11">
        <f>VLOOKUP(B298,NI!C:P,12,FALSE)</f>
        <v>268000</v>
      </c>
      <c r="I298" s="11">
        <f>VLOOKUP(B298,EBITDA!B:O,12,FALSE)</f>
        <v>610000</v>
      </c>
      <c r="J298" s="11">
        <f>VLOOKUP(B298,EQIT!B:O,12,FALSE)</f>
        <v>5799000</v>
      </c>
      <c r="K298" s="11">
        <f>VLOOKUP(B298,DEBT!B:O,12,FALSE)</f>
        <v>1488000</v>
      </c>
      <c r="L298" s="11">
        <f>VLOOKUP(B298,REV!B:O,12,FALSE)</f>
        <v>1557000</v>
      </c>
      <c r="M298" s="11">
        <f>VLOOKUP(B298,RoA!B:O,12,FALSE)</f>
        <v>0.89</v>
      </c>
      <c r="N298" s="11">
        <f>VLOOKUP(B298,RoE!B:O,12,FALSE)</f>
        <v>4.8</v>
      </c>
      <c r="O298" s="11">
        <f>VLOOKUP(B298,ASSET!B:P,12,FALSE)</f>
        <v>44394000</v>
      </c>
      <c r="P298" s="11">
        <f>VLOOKUP(B298,MCAP!B:P,12,FALSE)</f>
        <v>8635177</v>
      </c>
      <c r="Q298" s="11">
        <f>VLOOKUP(B298,MB!B:O,12,FALSE)</f>
        <v>1.3</v>
      </c>
    </row>
    <row r="299" spans="1:17" x14ac:dyDescent="0.3">
      <c r="A299" s="20" t="s">
        <v>121</v>
      </c>
      <c r="B299" s="20">
        <v>902324</v>
      </c>
      <c r="C299" s="21">
        <f>VLOOKUP(B299,'[2]ESGC PORTFOLIO'!B:M,$C$2,FALSE)</f>
        <v>25.3513646149949</v>
      </c>
      <c r="D299" s="21" t="str">
        <f t="shared" si="12"/>
        <v>C</v>
      </c>
      <c r="E299" s="21">
        <f>VLOOKUP(B299,ESG!A:M,$E$2,FALSE)</f>
        <v>47.369395896656499</v>
      </c>
      <c r="F299" s="11" t="b">
        <f t="shared" si="13"/>
        <v>0</v>
      </c>
      <c r="G299" s="23" t="str">
        <f t="shared" si="14"/>
        <v>C</v>
      </c>
      <c r="H299" s="11">
        <f>VLOOKUP(B299,NI!C:P,12,FALSE)</f>
        <v>1020000</v>
      </c>
      <c r="I299" s="11">
        <f>VLOOKUP(B299,EBITDA!B:O,12,FALSE)</f>
        <v>4128000</v>
      </c>
      <c r="J299" s="11">
        <f>VLOOKUP(B299,EQIT!B:O,12,FALSE)</f>
        <v>11368000</v>
      </c>
      <c r="K299" s="11">
        <f>VLOOKUP(B299,DEBT!B:O,12,FALSE)</f>
        <v>11954000</v>
      </c>
      <c r="L299" s="11">
        <f>VLOOKUP(B299,REV!B:O,12,FALSE)</f>
        <v>11524000</v>
      </c>
      <c r="M299" s="11">
        <f>VLOOKUP(B299,RoA!B:O,12,FALSE)</f>
        <v>2.99</v>
      </c>
      <c r="N299" s="11">
        <f>VLOOKUP(B299,RoE!B:O,12,FALSE)</f>
        <v>9.14</v>
      </c>
      <c r="O299" s="11">
        <f>VLOOKUP(B299,ASSET!B:P,12,FALSE)</f>
        <v>50310000</v>
      </c>
      <c r="P299" s="11">
        <f>VLOOKUP(B299,MCAP!B:P,12,FALSE)</f>
        <v>19291282</v>
      </c>
      <c r="Q299" s="11">
        <f>VLOOKUP(B299,MB!B:O,12,FALSE)</f>
        <v>1.76</v>
      </c>
    </row>
    <row r="300" spans="1:17" x14ac:dyDescent="0.3">
      <c r="A300" s="20" t="s">
        <v>127</v>
      </c>
      <c r="B300" s="20">
        <v>906194</v>
      </c>
      <c r="C300" s="21">
        <f>VLOOKUP(B300,'[2]ESGC PORTFOLIO'!B:M,$C$2,FALSE)</f>
        <v>38.304054279054199</v>
      </c>
      <c r="D300" s="21" t="str">
        <f t="shared" si="12"/>
        <v>C</v>
      </c>
      <c r="E300" s="21">
        <f>VLOOKUP(B300,ESG!A:M,$E$2,FALSE)</f>
        <v>38.304054279054199</v>
      </c>
      <c r="F300" s="11" t="b">
        <f t="shared" si="13"/>
        <v>1</v>
      </c>
      <c r="G300" s="23" t="str">
        <f t="shared" si="14"/>
        <v>C</v>
      </c>
      <c r="H300" s="11">
        <f>VLOOKUP(B300,NI!C:P,12,FALSE)</f>
        <v>429100</v>
      </c>
      <c r="I300" s="11">
        <f>VLOOKUP(B300,EBITDA!B:O,12,FALSE)</f>
        <v>900400</v>
      </c>
      <c r="J300" s="11">
        <f>VLOOKUP(B300,EQIT!B:O,12,FALSE)</f>
        <v>2310900</v>
      </c>
      <c r="K300" s="11">
        <f>VLOOKUP(B300,DEBT!B:O,12,FALSE)</f>
        <v>1195200</v>
      </c>
      <c r="L300" s="11">
        <f>VLOOKUP(B300,REV!B:O,12,FALSE)</f>
        <v>2663600</v>
      </c>
      <c r="M300" s="11">
        <f>VLOOKUP(B300,RoA!B:O,12,FALSE)</f>
        <v>10.26</v>
      </c>
      <c r="N300" s="11">
        <f>VLOOKUP(B300,RoE!B:O,12,FALSE)</f>
        <v>19.02</v>
      </c>
      <c r="O300" s="11">
        <f>VLOOKUP(B300,ASSET!B:P,12,FALSE)</f>
        <v>4509000</v>
      </c>
      <c r="P300" s="11">
        <f>VLOOKUP(B300,MCAP!B:P,12,FALSE)</f>
        <v>13219619</v>
      </c>
      <c r="Q300" s="11">
        <f>VLOOKUP(B300,MB!B:O,12,FALSE)</f>
        <v>4.97</v>
      </c>
    </row>
    <row r="301" spans="1:17" x14ac:dyDescent="0.3">
      <c r="A301" s="20" t="s">
        <v>130</v>
      </c>
      <c r="B301" s="20">
        <v>311759</v>
      </c>
      <c r="C301" s="21">
        <f>VLOOKUP(B301,'[2]ESGC PORTFOLIO'!B:M,$C$2,FALSE)</f>
        <v>41.486498257839699</v>
      </c>
      <c r="D301" s="21" t="str">
        <f t="shared" si="12"/>
        <v>C</v>
      </c>
      <c r="E301" s="21">
        <f>VLOOKUP(B301,ESG!A:M,$E$2,FALSE)</f>
        <v>41.486498257839699</v>
      </c>
      <c r="F301" s="11" t="b">
        <f t="shared" si="13"/>
        <v>1</v>
      </c>
      <c r="G301" s="23" t="str">
        <f t="shared" si="14"/>
        <v>C</v>
      </c>
      <c r="H301" s="11">
        <f>VLOOKUP(B301,NI!C:P,12,FALSE)</f>
        <v>967676</v>
      </c>
      <c r="I301" s="11">
        <f>VLOOKUP(B301,EBITDA!B:O,12,FALSE)</f>
        <v>1244700</v>
      </c>
      <c r="J301" s="11">
        <f>VLOOKUP(B301,EQIT!B:O,12,FALSE)</f>
        <v>7565774</v>
      </c>
      <c r="K301" s="11">
        <f>VLOOKUP(B301,DEBT!B:O,12,FALSE)</f>
        <v>638368</v>
      </c>
      <c r="L301" s="11">
        <f>VLOOKUP(B301,REV!B:O,12,FALSE)</f>
        <v>5933771</v>
      </c>
      <c r="M301" s="11">
        <f>VLOOKUP(B301,RoA!B:O,12,FALSE)</f>
        <v>4.6900000000000004</v>
      </c>
      <c r="N301" s="11">
        <f>VLOOKUP(B301,RoE!B:O,12,FALSE)</f>
        <v>13.08</v>
      </c>
      <c r="O301" s="11">
        <f>VLOOKUP(B301,ASSET!B:P,12,FALSE)</f>
        <v>21426175</v>
      </c>
      <c r="P301" s="11">
        <f>VLOOKUP(B301,MCAP!B:P,12,FALSE)</f>
        <v>7816844</v>
      </c>
      <c r="Q301" s="11">
        <f>VLOOKUP(B301,MB!B:O,12,FALSE)</f>
        <v>1.23</v>
      </c>
    </row>
    <row r="302" spans="1:17" x14ac:dyDescent="0.3">
      <c r="A302" s="20" t="s">
        <v>133</v>
      </c>
      <c r="B302" s="20">
        <v>910722</v>
      </c>
      <c r="C302" s="21">
        <f>VLOOKUP(B302,'[2]ESGC PORTFOLIO'!B:M,$C$2,FALSE)</f>
        <v>43.211788211788203</v>
      </c>
      <c r="D302" s="21" t="str">
        <f t="shared" si="12"/>
        <v>C</v>
      </c>
      <c r="E302" s="21">
        <f>VLOOKUP(B302,ESG!A:M,$E$2,FALSE)</f>
        <v>43.211788211788203</v>
      </c>
      <c r="F302" s="11" t="b">
        <f t="shared" si="13"/>
        <v>1</v>
      </c>
      <c r="G302" s="23" t="str">
        <f t="shared" si="14"/>
        <v>C</v>
      </c>
      <c r="H302" s="11">
        <f>VLOOKUP(B302,NI!C:P,12,FALSE)</f>
        <v>457223</v>
      </c>
      <c r="I302" s="11">
        <f>VLOOKUP(B302,EBITDA!B:O,12,FALSE)</f>
        <v>782701</v>
      </c>
      <c r="J302" s="11">
        <f>VLOOKUP(B302,EQIT!B:O,12,FALSE)</f>
        <v>1691993</v>
      </c>
      <c r="K302" s="11">
        <f>VLOOKUP(B302,DEBT!B:O,12,FALSE)</f>
        <v>0</v>
      </c>
      <c r="L302" s="11">
        <f>VLOOKUP(B302,REV!B:O,12,FALSE)</f>
        <v>6616632</v>
      </c>
      <c r="M302" s="11">
        <f>VLOOKUP(B302,RoA!B:O,12,FALSE)</f>
        <v>16.71</v>
      </c>
      <c r="N302" s="11">
        <f>VLOOKUP(B302,RoE!B:O,12,FALSE)</f>
        <v>25.68</v>
      </c>
      <c r="O302" s="11">
        <f>VLOOKUP(B302,ASSET!B:P,12,FALSE)</f>
        <v>2582438</v>
      </c>
      <c r="P302" s="11">
        <f>VLOOKUP(B302,MCAP!B:P,12,FALSE)</f>
        <v>8211222</v>
      </c>
      <c r="Q302" s="11">
        <f>VLOOKUP(B302,MB!B:O,12,FALSE)</f>
        <v>5.22</v>
      </c>
    </row>
    <row r="303" spans="1:17" x14ac:dyDescent="0.3">
      <c r="A303" s="20" t="s">
        <v>138</v>
      </c>
      <c r="B303" s="20" t="s">
        <v>363</v>
      </c>
      <c r="C303" s="21">
        <f>VLOOKUP(B303,'[2]ESGC PORTFOLIO'!B:M,$C$2,FALSE)</f>
        <v>32.256717908956702</v>
      </c>
      <c r="D303" s="21" t="str">
        <f t="shared" si="12"/>
        <v>C</v>
      </c>
      <c r="E303" s="21">
        <f>VLOOKUP(B303,ESG!A:M,$E$2,FALSE)</f>
        <v>32.256717908956702</v>
      </c>
      <c r="F303" s="11" t="b">
        <f t="shared" si="13"/>
        <v>1</v>
      </c>
      <c r="G303" s="23" t="str">
        <f t="shared" si="14"/>
        <v>C</v>
      </c>
      <c r="H303" s="11">
        <f>VLOOKUP(B303,NI!C:P,12,FALSE)</f>
        <v>631500</v>
      </c>
      <c r="I303" s="11">
        <f>VLOOKUP(B303,EBITDA!B:O,12,FALSE)</f>
        <v>1905600</v>
      </c>
      <c r="J303" s="11">
        <f>VLOOKUP(B303,EQIT!B:O,12,FALSE)</f>
        <v>9321000</v>
      </c>
      <c r="K303" s="11">
        <f>VLOOKUP(B303,DEBT!B:O,12,FALSE)</f>
        <v>11513100</v>
      </c>
      <c r="L303" s="11">
        <f>VLOOKUP(B303,REV!B:O,12,FALSE)</f>
        <v>6595200</v>
      </c>
      <c r="M303" s="11">
        <f>VLOOKUP(B303,RoA!B:O,12,FALSE)</f>
        <v>3.73</v>
      </c>
      <c r="N303" s="11">
        <f>VLOOKUP(B303,RoE!B:O,12,FALSE)</f>
        <v>7.95</v>
      </c>
      <c r="O303" s="11">
        <f>VLOOKUP(B303,ASSET!B:P,12,FALSE)</f>
        <v>26268800</v>
      </c>
      <c r="P303" s="11">
        <f>VLOOKUP(B303,MCAP!B:P,12,FALSE)</f>
        <v>19664700</v>
      </c>
      <c r="Q303" s="11">
        <f>VLOOKUP(B303,MB!B:O,12,FALSE)</f>
        <v>2.06</v>
      </c>
    </row>
    <row r="304" spans="1:17" x14ac:dyDescent="0.3">
      <c r="A304" s="20" t="s">
        <v>141</v>
      </c>
      <c r="B304" s="20">
        <v>741123</v>
      </c>
      <c r="C304" s="21">
        <f>VLOOKUP(B304,'[2]ESGC PORTFOLIO'!B:M,$C$2,FALSE)</f>
        <v>27.789805194805101</v>
      </c>
      <c r="D304" s="21" t="str">
        <f t="shared" si="12"/>
        <v>C</v>
      </c>
      <c r="E304" s="21">
        <f>VLOOKUP(B304,ESG!A:M,$E$2,FALSE)</f>
        <v>27.789805194805101</v>
      </c>
      <c r="F304" s="11" t="b">
        <f t="shared" si="13"/>
        <v>1</v>
      </c>
      <c r="G304" s="23" t="str">
        <f t="shared" si="14"/>
        <v>C</v>
      </c>
      <c r="H304" s="11">
        <f>VLOOKUP(B304,NI!C:P,12,FALSE)</f>
        <v>712000</v>
      </c>
      <c r="I304" s="11">
        <f>VLOOKUP(B304,EBITDA!B:O,12,FALSE)</f>
        <v>1643000</v>
      </c>
      <c r="J304" s="11">
        <f>VLOOKUP(B304,EQIT!B:O,12,FALSE)</f>
        <v>2660000</v>
      </c>
      <c r="K304" s="11">
        <f>VLOOKUP(B304,DEBT!B:O,12,FALSE)</f>
        <v>4293000</v>
      </c>
      <c r="L304" s="11">
        <f>VLOOKUP(B304,REV!B:O,12,FALSE)</f>
        <v>5254000</v>
      </c>
      <c r="M304" s="11">
        <f>VLOOKUP(B304,RoA!B:O,12,FALSE)</f>
        <v>8.81</v>
      </c>
      <c r="N304" s="11">
        <f>VLOOKUP(B304,RoE!B:O,12,FALSE)</f>
        <v>23.91</v>
      </c>
      <c r="O304" s="11">
        <f>VLOOKUP(B304,ASSET!B:P,12,FALSE)</f>
        <v>9340000</v>
      </c>
      <c r="P304" s="11">
        <f>VLOOKUP(B304,MCAP!B:P,12,FALSE)</f>
        <v>20605938</v>
      </c>
      <c r="Q304" s="11">
        <f>VLOOKUP(B304,MB!B:O,12,FALSE)</f>
        <v>7.63</v>
      </c>
    </row>
    <row r="305" spans="1:17" x14ac:dyDescent="0.3">
      <c r="A305" s="20" t="s">
        <v>153</v>
      </c>
      <c r="B305" s="20">
        <v>993394</v>
      </c>
      <c r="C305" s="21">
        <f>VLOOKUP(B305,'[2]ESGC PORTFOLIO'!B:M,$C$2,FALSE)</f>
        <v>33.295921469834497</v>
      </c>
      <c r="D305" s="21" t="str">
        <f t="shared" si="12"/>
        <v>C</v>
      </c>
      <c r="E305" s="21">
        <f>VLOOKUP(B305,ESG!A:M,$E$2,FALSE)</f>
        <v>33.295921469834497</v>
      </c>
      <c r="F305" s="11" t="b">
        <f t="shared" si="13"/>
        <v>1</v>
      </c>
      <c r="G305" s="23" t="str">
        <f t="shared" si="14"/>
        <v>C</v>
      </c>
      <c r="H305" s="11">
        <f>VLOOKUP(B305,NI!C:P,12,FALSE)</f>
        <v>527100</v>
      </c>
      <c r="I305" s="11">
        <f>VLOOKUP(B305,EBITDA!B:O,12,FALSE)</f>
        <v>850829</v>
      </c>
      <c r="J305" s="11">
        <f>VLOOKUP(B305,EQIT!B:O,12,FALSE)</f>
        <v>4055552</v>
      </c>
      <c r="K305" s="11">
        <f>VLOOKUP(B305,DEBT!B:O,12,FALSE)</f>
        <v>1233862</v>
      </c>
      <c r="L305" s="11">
        <f>VLOOKUP(B305,REV!B:O,12,FALSE)</f>
        <v>3766065</v>
      </c>
      <c r="M305" s="11">
        <f>VLOOKUP(B305,RoA!B:O,12,FALSE)</f>
        <v>2.88</v>
      </c>
      <c r="N305" s="11">
        <f>VLOOKUP(B305,RoE!B:O,12,FALSE)</f>
        <v>12.04</v>
      </c>
      <c r="O305" s="11">
        <f>VLOOKUP(B305,ASSET!B:P,12,FALSE)</f>
        <v>19853213</v>
      </c>
      <c r="P305" s="11">
        <f>VLOOKUP(B305,MCAP!B:P,12,FALSE)</f>
        <v>6994666</v>
      </c>
      <c r="Q305" s="11">
        <f>VLOOKUP(B305,MB!B:O,12,FALSE)</f>
        <v>1.75</v>
      </c>
    </row>
    <row r="306" spans="1:17" x14ac:dyDescent="0.3">
      <c r="A306" s="20" t="s">
        <v>155</v>
      </c>
      <c r="B306" s="20">
        <v>905596</v>
      </c>
      <c r="C306" s="21">
        <f>VLOOKUP(B306,'[2]ESGC PORTFOLIO'!B:M,$C$2,FALSE)</f>
        <v>26.408202119354801</v>
      </c>
      <c r="D306" s="21" t="str">
        <f t="shared" si="12"/>
        <v>C</v>
      </c>
      <c r="E306" s="21">
        <f>VLOOKUP(B306,ESG!A:M,$E$2,FALSE)</f>
        <v>47.078699320676897</v>
      </c>
      <c r="F306" s="11" t="b">
        <f t="shared" si="13"/>
        <v>0</v>
      </c>
      <c r="G306" s="23" t="str">
        <f t="shared" si="14"/>
        <v>C</v>
      </c>
      <c r="H306" s="11">
        <f>VLOOKUP(B306,NI!C:P,12,FALSE)</f>
        <v>472889</v>
      </c>
      <c r="I306" s="11">
        <f>VLOOKUP(B306,EBITDA!B:O,12,FALSE)</f>
        <v>947855</v>
      </c>
      <c r="J306" s="11">
        <f>VLOOKUP(B306,EQIT!B:O,12,FALSE)</f>
        <v>1832949</v>
      </c>
      <c r="K306" s="11">
        <f>VLOOKUP(B306,DEBT!B:O,12,FALSE)</f>
        <v>506088</v>
      </c>
      <c r="L306" s="11">
        <f>VLOOKUP(B306,REV!B:O,12,FALSE)</f>
        <v>3078658</v>
      </c>
      <c r="M306" s="11">
        <f>VLOOKUP(B306,RoA!B:O,12,FALSE)</f>
        <v>10.98</v>
      </c>
      <c r="N306" s="11">
        <f>VLOOKUP(B306,RoE!B:O,12,FALSE)</f>
        <v>27.9</v>
      </c>
      <c r="O306" s="11">
        <f>VLOOKUP(B306,ASSET!B:P,12,FALSE)</f>
        <v>4501959</v>
      </c>
      <c r="P306" s="11">
        <f>VLOOKUP(B306,MCAP!B:P,12,FALSE)</f>
        <v>9169414</v>
      </c>
      <c r="Q306" s="11">
        <f>VLOOKUP(B306,MB!B:O,12,FALSE)</f>
        <v>424.72</v>
      </c>
    </row>
    <row r="307" spans="1:17" x14ac:dyDescent="0.3">
      <c r="A307" s="20" t="s">
        <v>158</v>
      </c>
      <c r="B307" s="20">
        <v>729665</v>
      </c>
      <c r="C307" s="21">
        <f>VLOOKUP(B307,'[2]ESGC PORTFOLIO'!B:M,$C$2,FALSE)</f>
        <v>33.112670662670602</v>
      </c>
      <c r="D307" s="21" t="str">
        <f t="shared" si="12"/>
        <v>C</v>
      </c>
      <c r="E307" s="21">
        <f>VLOOKUP(B307,ESG!A:M,$E$2,FALSE)</f>
        <v>38.606293706293698</v>
      </c>
      <c r="F307" s="11" t="b">
        <f t="shared" si="13"/>
        <v>0</v>
      </c>
      <c r="G307" s="23" t="str">
        <f t="shared" si="14"/>
        <v>C</v>
      </c>
      <c r="H307" s="11">
        <f>VLOOKUP(B307,NI!C:P,12,FALSE)</f>
        <v>752207</v>
      </c>
      <c r="I307" s="11">
        <f>VLOOKUP(B307,EBITDA!B:O,12,FALSE)</f>
        <v>1360354</v>
      </c>
      <c r="J307" s="11">
        <f>VLOOKUP(B307,EQIT!B:O,12,FALSE)</f>
        <v>1839654</v>
      </c>
      <c r="K307" s="11">
        <f>VLOOKUP(B307,DEBT!B:O,12,FALSE)</f>
        <v>6890388</v>
      </c>
      <c r="L307" s="11">
        <f>VLOOKUP(B307,REV!B:O,12,FALSE)</f>
        <v>5995402</v>
      </c>
      <c r="M307" s="11">
        <f>VLOOKUP(B307,RoA!B:O,12,FALSE)</f>
        <v>7.86</v>
      </c>
      <c r="N307" s="11">
        <f>VLOOKUP(B307,RoE!B:O,12,FALSE)</f>
        <v>31.68</v>
      </c>
      <c r="O307" s="11">
        <f>VLOOKUP(B307,ASSET!B:P,12,FALSE)</f>
        <v>9891553</v>
      </c>
      <c r="P307" s="11">
        <f>VLOOKUP(B307,MCAP!B:P,12,FALSE)</f>
        <v>8385064</v>
      </c>
      <c r="Q307" s="11">
        <f>VLOOKUP(B307,MB!B:O,12,FALSE)</f>
        <v>6.09</v>
      </c>
    </row>
    <row r="308" spans="1:17" x14ac:dyDescent="0.3">
      <c r="A308" s="20" t="s">
        <v>165</v>
      </c>
      <c r="B308" s="20">
        <v>542983</v>
      </c>
      <c r="C308" s="21">
        <f>VLOOKUP(B308,'[2]ESGC PORTFOLIO'!B:M,$C$2,FALSE)</f>
        <v>38.487712287712199</v>
      </c>
      <c r="D308" s="21" t="str">
        <f t="shared" si="12"/>
        <v>C</v>
      </c>
      <c r="E308" s="21">
        <f>VLOOKUP(B308,ESG!A:M,$E$2,FALSE)</f>
        <v>38.487712287712199</v>
      </c>
      <c r="F308" s="11" t="b">
        <f t="shared" si="13"/>
        <v>1</v>
      </c>
      <c r="G308" s="23" t="str">
        <f t="shared" si="14"/>
        <v>C</v>
      </c>
      <c r="H308" s="11">
        <f>VLOOKUP(B308,NI!C:P,12,FALSE)</f>
        <v>131600</v>
      </c>
      <c r="I308" s="11">
        <f>VLOOKUP(B308,EBITDA!B:O,12,FALSE)</f>
        <v>874100</v>
      </c>
      <c r="J308" s="11">
        <f>VLOOKUP(B308,EQIT!B:O,12,FALSE)</f>
        <v>2079200</v>
      </c>
      <c r="K308" s="11">
        <f>VLOOKUP(B308,DEBT!B:O,12,FALSE)</f>
        <v>3639800</v>
      </c>
      <c r="L308" s="11">
        <f>VLOOKUP(B308,REV!B:O,12,FALSE)</f>
        <v>2705000</v>
      </c>
      <c r="M308" s="11">
        <f>VLOOKUP(B308,RoA!B:O,12,FALSE)</f>
        <v>3.3</v>
      </c>
      <c r="N308" s="11">
        <f>VLOOKUP(B308,RoE!B:O,12,FALSE)</f>
        <v>6.35</v>
      </c>
      <c r="O308" s="11">
        <f>VLOOKUP(B308,ASSET!B:P,12,FALSE)</f>
        <v>7670100</v>
      </c>
      <c r="P308" s="11">
        <f>VLOOKUP(B308,MCAP!B:P,12,FALSE)</f>
        <v>10929732</v>
      </c>
      <c r="Q308" s="11">
        <f>VLOOKUP(B308,MB!B:O,12,FALSE)</f>
        <v>5.64</v>
      </c>
    </row>
    <row r="309" spans="1:17" x14ac:dyDescent="0.3">
      <c r="A309" s="20" t="s">
        <v>171</v>
      </c>
      <c r="B309" s="20">
        <v>951068</v>
      </c>
      <c r="C309" s="21">
        <f>VLOOKUP(B309,'[2]ESGC PORTFOLIO'!B:M,$C$2,FALSE)</f>
        <v>42.617405728599699</v>
      </c>
      <c r="D309" s="21" t="str">
        <f t="shared" si="12"/>
        <v>C</v>
      </c>
      <c r="E309" s="21">
        <f>VLOOKUP(B309,ESG!A:M,$E$2,FALSE)</f>
        <v>42.617405728599699</v>
      </c>
      <c r="F309" s="11" t="b">
        <f t="shared" si="13"/>
        <v>1</v>
      </c>
      <c r="G309" s="23" t="str">
        <f t="shared" si="14"/>
        <v>C</v>
      </c>
      <c r="H309" s="11">
        <f>VLOOKUP(B309,NI!C:P,12,FALSE)</f>
        <v>661084</v>
      </c>
      <c r="I309" s="11">
        <f>VLOOKUP(B309,EBITDA!B:O,12,FALSE)</f>
        <v>1081019</v>
      </c>
      <c r="J309" s="11">
        <f>VLOOKUP(B309,EQIT!B:O,12,FALSE)</f>
        <v>6208315</v>
      </c>
      <c r="K309" s="11">
        <f>VLOOKUP(B309,DEBT!B:O,12,FALSE)</f>
        <v>7682893</v>
      </c>
      <c r="L309" s="11">
        <f>VLOOKUP(B309,REV!B:O,12,FALSE)</f>
        <v>3155691</v>
      </c>
      <c r="M309" s="11">
        <f>VLOOKUP(B309,RoA!B:O,12,FALSE)</f>
        <v>1.0900000000000001</v>
      </c>
      <c r="N309" s="11">
        <f>VLOOKUP(B309,RoE!B:O,12,FALSE)</f>
        <v>10.88</v>
      </c>
      <c r="O309" s="11">
        <f>VLOOKUP(B309,ASSET!B:P,12,FALSE)</f>
        <v>71044551</v>
      </c>
      <c r="P309" s="11">
        <f>VLOOKUP(B309,MCAP!B:P,12,FALSE)</f>
        <v>8791913</v>
      </c>
      <c r="Q309" s="11">
        <f>VLOOKUP(B309,MB!B:O,12,FALSE)</f>
        <v>1.34</v>
      </c>
    </row>
    <row r="310" spans="1:17" x14ac:dyDescent="0.3">
      <c r="A310" s="20" t="s">
        <v>184</v>
      </c>
      <c r="B310" s="20">
        <v>921925</v>
      </c>
      <c r="C310" s="21">
        <f>VLOOKUP(B310,'[2]ESGC PORTFOLIO'!B:M,$C$2,FALSE)</f>
        <v>29.8495254745254</v>
      </c>
      <c r="D310" s="21" t="str">
        <f t="shared" si="12"/>
        <v>C</v>
      </c>
      <c r="E310" s="21">
        <f>VLOOKUP(B310,ESG!A:M,$E$2,FALSE)</f>
        <v>29.8913586413586</v>
      </c>
      <c r="F310" s="11" t="b">
        <f t="shared" si="13"/>
        <v>0</v>
      </c>
      <c r="G310" s="23" t="str">
        <f t="shared" si="14"/>
        <v>C</v>
      </c>
      <c r="H310" s="11">
        <f>VLOOKUP(B310,NI!C:P,12,FALSE)</f>
        <v>269783</v>
      </c>
      <c r="I310" s="11">
        <f>VLOOKUP(B310,EBITDA!B:O,12,FALSE)</f>
        <v>1379269</v>
      </c>
      <c r="J310" s="11">
        <f>VLOOKUP(B310,EQIT!B:O,12,FALSE)</f>
        <v>10401211</v>
      </c>
      <c r="K310" s="11">
        <f>VLOOKUP(B310,DEBT!B:O,12,FALSE)</f>
        <v>14782210</v>
      </c>
      <c r="L310" s="11">
        <f>VLOOKUP(B310,REV!B:O,12,FALSE)</f>
        <v>7940615</v>
      </c>
      <c r="M310" s="11">
        <f>VLOOKUP(B310,RoA!B:O,12,FALSE)</f>
        <v>1.82</v>
      </c>
      <c r="N310" s="11">
        <f>VLOOKUP(B310,RoE!B:O,12,FALSE)</f>
        <v>2.66</v>
      </c>
      <c r="O310" s="11">
        <f>VLOOKUP(B310,ASSET!B:P,12,FALSE)</f>
        <v>44764444</v>
      </c>
      <c r="P310" s="11">
        <f>VLOOKUP(B310,MCAP!B:P,12,FALSE)</f>
        <v>6305917</v>
      </c>
      <c r="Q310" s="11">
        <f>VLOOKUP(B310,MB!B:O,12,FALSE)</f>
        <v>0.72</v>
      </c>
    </row>
    <row r="311" spans="1:17" x14ac:dyDescent="0.3">
      <c r="A311" s="20" t="s">
        <v>193</v>
      </c>
      <c r="B311" s="20">
        <v>993062</v>
      </c>
      <c r="C311" s="21">
        <f>VLOOKUP(B311,'[2]ESGC PORTFOLIO'!B:M,$C$2,FALSE)</f>
        <v>49.665582427674799</v>
      </c>
      <c r="D311" s="21" t="str">
        <f t="shared" si="12"/>
        <v>C</v>
      </c>
      <c r="E311" s="21">
        <f>VLOOKUP(B311,ESG!A:M,$E$2,FALSE)</f>
        <v>49.665582427674799</v>
      </c>
      <c r="F311" s="11" t="b">
        <f t="shared" si="13"/>
        <v>1</v>
      </c>
      <c r="G311" s="23" t="str">
        <f t="shared" si="14"/>
        <v>C</v>
      </c>
      <c r="H311" s="11">
        <f>VLOOKUP(B311,NI!C:P,12,FALSE)</f>
        <v>366158</v>
      </c>
      <c r="I311" s="11">
        <f>VLOOKUP(B311,EBITDA!B:O,12,FALSE)</f>
        <v>620676</v>
      </c>
      <c r="J311" s="11">
        <f>VLOOKUP(B311,EQIT!B:O,12,FALSE)</f>
        <v>421439</v>
      </c>
      <c r="K311" s="11">
        <f>VLOOKUP(B311,DEBT!B:O,12,FALSE)</f>
        <v>3190416</v>
      </c>
      <c r="L311" s="11">
        <f>VLOOKUP(B311,REV!B:O,12,FALSE)</f>
        <v>2814049</v>
      </c>
      <c r="M311" s="11">
        <f>VLOOKUP(B311,RoA!B:O,12,FALSE)</f>
        <v>8.52</v>
      </c>
      <c r="N311" s="11">
        <f>VLOOKUP(B311,RoE!B:O,12,FALSE)</f>
        <v>17.899999999999999</v>
      </c>
      <c r="O311" s="11">
        <f>VLOOKUP(B311,ASSET!B:P,12,FALSE)</f>
        <v>4747364</v>
      </c>
      <c r="P311" s="11">
        <f>VLOOKUP(B311,MCAP!B:P,12,FALSE)</f>
        <v>10946967</v>
      </c>
      <c r="Q311" s="11">
        <f>VLOOKUP(B311,MB!B:O,12,FALSE)</f>
        <v>11.46</v>
      </c>
    </row>
    <row r="312" spans="1:17" x14ac:dyDescent="0.3">
      <c r="A312" s="20" t="s">
        <v>197</v>
      </c>
      <c r="B312" s="20">
        <v>905409</v>
      </c>
      <c r="C312" s="21">
        <f>VLOOKUP(B312,'[2]ESGC PORTFOLIO'!B:M,$C$2,FALSE)</f>
        <v>47.052684903748698</v>
      </c>
      <c r="D312" s="21" t="str">
        <f t="shared" si="12"/>
        <v>C</v>
      </c>
      <c r="E312" s="21">
        <f>VLOOKUP(B312,ESG!A:M,$E$2,FALSE)</f>
        <v>47.052684903748698</v>
      </c>
      <c r="F312" s="11" t="b">
        <f t="shared" si="13"/>
        <v>1</v>
      </c>
      <c r="G312" s="23" t="str">
        <f t="shared" si="14"/>
        <v>C</v>
      </c>
      <c r="H312" s="11">
        <f>VLOOKUP(B312,NI!C:P,12,FALSE)</f>
        <v>333000</v>
      </c>
      <c r="I312" s="11">
        <f>VLOOKUP(B312,EBITDA!B:O,12,FALSE)</f>
        <v>849000</v>
      </c>
      <c r="J312" s="11">
        <f>VLOOKUP(B312,EQIT!B:O,12,FALSE)</f>
        <v>3397000</v>
      </c>
      <c r="K312" s="11">
        <f>VLOOKUP(B312,DEBT!B:O,12,FALSE)</f>
        <v>5216100</v>
      </c>
      <c r="L312" s="11">
        <f>VLOOKUP(B312,REV!B:O,12,FALSE)</f>
        <v>5083000</v>
      </c>
      <c r="M312" s="11">
        <f>VLOOKUP(B312,RoA!B:O,12,FALSE)</f>
        <v>4.68</v>
      </c>
      <c r="N312" s="11">
        <f>VLOOKUP(B312,RoE!B:O,12,FALSE)</f>
        <v>12.75</v>
      </c>
      <c r="O312" s="11">
        <f>VLOOKUP(B312,ASSET!B:P,12,FALSE)</f>
        <v>12966000</v>
      </c>
      <c r="P312" s="11">
        <f>VLOOKUP(B312,MCAP!B:P,12,FALSE)</f>
        <v>10747423</v>
      </c>
      <c r="Q312" s="11">
        <f>VLOOKUP(B312,MB!B:O,12,FALSE)</f>
        <v>2.96</v>
      </c>
    </row>
    <row r="313" spans="1:17" x14ac:dyDescent="0.3">
      <c r="A313" s="20" t="s">
        <v>199</v>
      </c>
      <c r="B313" s="20">
        <v>906487</v>
      </c>
      <c r="C313" s="21">
        <f>VLOOKUP(B313,'[2]ESGC PORTFOLIO'!B:M,$C$2,FALSE)</f>
        <v>33.884630369630301</v>
      </c>
      <c r="D313" s="21" t="str">
        <f t="shared" si="12"/>
        <v>C</v>
      </c>
      <c r="E313" s="21">
        <f>VLOOKUP(B313,ESG!A:M,$E$2,FALSE)</f>
        <v>47.769260739260702</v>
      </c>
      <c r="F313" s="11" t="b">
        <f t="shared" si="13"/>
        <v>0</v>
      </c>
      <c r="G313" s="23" t="str">
        <f t="shared" si="14"/>
        <v>C</v>
      </c>
      <c r="H313" s="11">
        <f>VLOOKUP(B313,NI!C:P,12,FALSE)</f>
        <v>325100</v>
      </c>
      <c r="I313" s="11">
        <f>VLOOKUP(B313,EBITDA!B:O,12,FALSE)</f>
        <v>604100</v>
      </c>
      <c r="J313" s="11">
        <f>VLOOKUP(B313,EQIT!B:O,12,FALSE)</f>
        <v>1085600</v>
      </c>
      <c r="K313" s="11">
        <f>VLOOKUP(B313,DEBT!B:O,12,FALSE)</f>
        <v>969500</v>
      </c>
      <c r="L313" s="11">
        <f>VLOOKUP(B313,REV!B:O,12,FALSE)</f>
        <v>3917200</v>
      </c>
      <c r="M313" s="11">
        <f>VLOOKUP(B313,RoA!B:O,12,FALSE)</f>
        <v>11.65</v>
      </c>
      <c r="N313" s="11">
        <f>VLOOKUP(B313,RoE!B:O,12,FALSE)</f>
        <v>29.13</v>
      </c>
      <c r="O313" s="11">
        <f>VLOOKUP(B313,ASSET!B:P,12,FALSE)</f>
        <v>2934300</v>
      </c>
      <c r="P313" s="11">
        <f>VLOOKUP(B313,MCAP!B:P,12,FALSE)</f>
        <v>5697912</v>
      </c>
      <c r="Q313" s="11">
        <f>VLOOKUP(B313,MB!B:O,12,FALSE)</f>
        <v>5.49</v>
      </c>
    </row>
    <row r="314" spans="1:17" x14ac:dyDescent="0.3">
      <c r="A314" s="20" t="s">
        <v>200</v>
      </c>
      <c r="B314" s="20">
        <v>912219</v>
      </c>
      <c r="C314" s="21">
        <f>VLOOKUP(B314,'[2]ESGC PORTFOLIO'!B:M,$C$2,FALSE)</f>
        <v>32.789585414585403</v>
      </c>
      <c r="D314" s="21" t="str">
        <f t="shared" si="12"/>
        <v>C</v>
      </c>
      <c r="E314" s="21">
        <f>VLOOKUP(B314,ESG!A:M,$E$2,FALSE)</f>
        <v>32.789585414585403</v>
      </c>
      <c r="F314" s="11" t="b">
        <f t="shared" si="13"/>
        <v>1</v>
      </c>
      <c r="G314" s="23" t="str">
        <f t="shared" si="14"/>
        <v>C</v>
      </c>
      <c r="H314" s="11">
        <f>VLOOKUP(B314,NI!C:P,12,FALSE)</f>
        <v>794162</v>
      </c>
      <c r="I314" s="11">
        <f>VLOOKUP(B314,EBITDA!B:O,12,FALSE)</f>
        <v>1368245</v>
      </c>
      <c r="J314" s="11">
        <f>VLOOKUP(B314,EQIT!B:O,12,FALSE)</f>
        <v>5648944</v>
      </c>
      <c r="K314" s="11">
        <f>VLOOKUP(B314,DEBT!B:O,12,FALSE)</f>
        <v>6655158</v>
      </c>
      <c r="L314" s="11">
        <f>VLOOKUP(B314,REV!B:O,12,FALSE)</f>
        <v>9474008</v>
      </c>
      <c r="M314" s="11">
        <f>VLOOKUP(B314,RoA!B:O,12,FALSE)</f>
        <v>6.86</v>
      </c>
      <c r="N314" s="11">
        <f>VLOOKUP(B314,RoE!B:O,12,FALSE)</f>
        <v>15.16</v>
      </c>
      <c r="O314" s="11">
        <f>VLOOKUP(B314,ASSET!B:P,12,FALSE)</f>
        <v>14419509</v>
      </c>
      <c r="P314" s="11">
        <f>VLOOKUP(B314,MCAP!B:P,12,FALSE)</f>
        <v>10327140</v>
      </c>
      <c r="Q314" s="11">
        <f>VLOOKUP(B314,MB!B:O,12,FALSE)</f>
        <v>1.87</v>
      </c>
    </row>
    <row r="315" spans="1:17" x14ac:dyDescent="0.3">
      <c r="A315" s="20" t="s">
        <v>204</v>
      </c>
      <c r="B315" s="20">
        <v>922418</v>
      </c>
      <c r="C315" s="21">
        <f>VLOOKUP(B315,'[2]ESGC PORTFOLIO'!B:M,$C$2,FALSE)</f>
        <v>27.490601375574698</v>
      </c>
      <c r="D315" s="21" t="str">
        <f t="shared" si="12"/>
        <v>C</v>
      </c>
      <c r="E315" s="21">
        <f>VLOOKUP(B315,ESG!A:M,$E$2,FALSE)</f>
        <v>34.788895058841803</v>
      </c>
      <c r="F315" s="11" t="b">
        <f t="shared" si="13"/>
        <v>0</v>
      </c>
      <c r="G315" s="23" t="str">
        <f t="shared" si="14"/>
        <v>C</v>
      </c>
      <c r="H315" s="11">
        <f>VLOOKUP(B315,NI!C:P,12,FALSE)</f>
        <v>260000</v>
      </c>
      <c r="I315" s="11">
        <f>VLOOKUP(B315,EBITDA!B:O,12,FALSE)</f>
        <v>1719000</v>
      </c>
      <c r="J315" s="11">
        <f>VLOOKUP(B315,EQIT!B:O,12,FALSE)</f>
        <v>17190000</v>
      </c>
      <c r="K315" s="11">
        <f>VLOOKUP(B315,DEBT!B:O,12,FALSE)</f>
        <v>10583000</v>
      </c>
      <c r="L315" s="11">
        <f>VLOOKUP(B315,REV!B:O,12,FALSE)</f>
        <v>13571000</v>
      </c>
      <c r="M315" s="11">
        <f>VLOOKUP(B315,RoA!B:O,12,FALSE)</f>
        <v>0.77</v>
      </c>
      <c r="N315" s="11">
        <f>VLOOKUP(B315,RoE!B:O,12,FALSE)</f>
        <v>1.46</v>
      </c>
      <c r="O315" s="11">
        <f>VLOOKUP(B315,ASSET!B:P,12,FALSE)</f>
        <v>76029000</v>
      </c>
      <c r="P315" s="11">
        <f>VLOOKUP(B315,MCAP!B:P,12,FALSE)</f>
        <v>13052066</v>
      </c>
      <c r="Q315" s="11">
        <f>VLOOKUP(B315,MB!B:O,12,FALSE)</f>
        <v>0.76</v>
      </c>
    </row>
    <row r="316" spans="1:17" x14ac:dyDescent="0.3">
      <c r="A316" s="20" t="s">
        <v>206</v>
      </c>
      <c r="B316" s="20">
        <v>951503</v>
      </c>
      <c r="C316" s="21">
        <f>VLOOKUP(B316,'[2]ESGC PORTFOLIO'!B:M,$C$2,FALSE)</f>
        <v>29.492547005233501</v>
      </c>
      <c r="D316" s="21" t="str">
        <f t="shared" si="12"/>
        <v>C</v>
      </c>
      <c r="E316" s="21">
        <f>VLOOKUP(B316,ESG!A:M,$E$2,FALSE)</f>
        <v>40.477631323899899</v>
      </c>
      <c r="F316" s="11" t="b">
        <f t="shared" si="13"/>
        <v>0</v>
      </c>
      <c r="G316" s="23" t="str">
        <f t="shared" si="14"/>
        <v>C</v>
      </c>
      <c r="H316" s="11">
        <f>VLOOKUP(B316,NI!C:P,12,FALSE)</f>
        <v>987689</v>
      </c>
      <c r="I316" s="11">
        <f>VLOOKUP(B316,EBITDA!B:O,12,FALSE)</f>
        <v>2042421</v>
      </c>
      <c r="J316" s="11">
        <f>VLOOKUP(B316,EQIT!B:O,12,FALSE)</f>
        <v>14941789</v>
      </c>
      <c r="K316" s="11">
        <f>VLOOKUP(B316,DEBT!B:O,12,FALSE)</f>
        <v>12786040</v>
      </c>
      <c r="L316" s="11">
        <f>VLOOKUP(B316,REV!B:O,12,FALSE)</f>
        <v>5010148</v>
      </c>
      <c r="M316" s="11">
        <f>VLOOKUP(B316,RoA!B:O,12,FALSE)</f>
        <v>1.1200000000000001</v>
      </c>
      <c r="N316" s="11">
        <f>VLOOKUP(B316,RoE!B:O,12,FALSE)</f>
        <v>7.58</v>
      </c>
      <c r="O316" s="11">
        <f>VLOOKUP(B316,ASSET!B:P,12,FALSE)</f>
        <v>122787884</v>
      </c>
      <c r="P316" s="11">
        <f>VLOOKUP(B316,MCAP!B:P,12,FALSE)</f>
        <v>19335906</v>
      </c>
      <c r="Q316" s="11">
        <f>VLOOKUP(B316,MB!B:O,12,FALSE)</f>
        <v>1.06</v>
      </c>
    </row>
    <row r="317" spans="1:17" x14ac:dyDescent="0.3">
      <c r="A317" s="20" t="s">
        <v>211</v>
      </c>
      <c r="B317" s="20">
        <v>130062</v>
      </c>
      <c r="C317" s="21">
        <f>VLOOKUP(B317,'[2]ESGC PORTFOLIO'!B:M,$C$2,FALSE)</f>
        <v>39.460095460095403</v>
      </c>
      <c r="D317" s="21" t="str">
        <f t="shared" si="12"/>
        <v>C</v>
      </c>
      <c r="E317" s="21">
        <f>VLOOKUP(B317,ESG!A:M,$E$2,FALSE)</f>
        <v>39.460095460095403</v>
      </c>
      <c r="F317" s="11" t="b">
        <f t="shared" si="13"/>
        <v>1</v>
      </c>
      <c r="G317" s="23" t="str">
        <f t="shared" si="14"/>
        <v>C</v>
      </c>
      <c r="H317" s="11">
        <f>VLOOKUP(B317,NI!C:P,12,FALSE)</f>
        <v>287540</v>
      </c>
      <c r="I317" s="11">
        <f>VLOOKUP(B317,EBITDA!B:O,12,FALSE)</f>
        <v>753700</v>
      </c>
      <c r="J317" s="11">
        <f>VLOOKUP(B317,EQIT!B:O,12,FALSE)</f>
        <v>4057284</v>
      </c>
      <c r="K317" s="11">
        <f>VLOOKUP(B317,DEBT!B:O,12,FALSE)</f>
        <v>1583130</v>
      </c>
      <c r="L317" s="11">
        <f>VLOOKUP(B317,REV!B:O,12,FALSE)</f>
        <v>3539570</v>
      </c>
      <c r="M317" s="11">
        <f>VLOOKUP(B317,RoA!B:O,12,FALSE)</f>
        <v>4.75</v>
      </c>
      <c r="N317" s="11">
        <f>VLOOKUP(B317,RoE!B:O,12,FALSE)</f>
        <v>6.84</v>
      </c>
      <c r="O317" s="11">
        <f>VLOOKUP(B317,ASSET!B:P,12,FALSE)</f>
        <v>6961732</v>
      </c>
      <c r="P317" s="11">
        <f>VLOOKUP(B317,MCAP!B:P,12,FALSE)</f>
        <v>8806542</v>
      </c>
      <c r="Q317" s="11">
        <f>VLOOKUP(B317,MB!B:O,12,FALSE)</f>
        <v>2.81</v>
      </c>
    </row>
    <row r="318" spans="1:17" x14ac:dyDescent="0.3">
      <c r="A318" s="20" t="s">
        <v>212</v>
      </c>
      <c r="B318" s="20">
        <v>905624</v>
      </c>
      <c r="C318" s="21">
        <f>VLOOKUP(B318,'[2]ESGC PORTFOLIO'!B:M,$C$2,FALSE)</f>
        <v>40.747689810189797</v>
      </c>
      <c r="D318" s="21" t="str">
        <f t="shared" si="12"/>
        <v>C</v>
      </c>
      <c r="E318" s="21">
        <f>VLOOKUP(B318,ESG!A:M,$E$2,FALSE)</f>
        <v>40.747689810189797</v>
      </c>
      <c r="F318" s="11" t="b">
        <f t="shared" si="13"/>
        <v>1</v>
      </c>
      <c r="G318" s="23" t="str">
        <f t="shared" si="14"/>
        <v>C</v>
      </c>
      <c r="H318" s="11">
        <f>VLOOKUP(B318,NI!C:P,12,FALSE)</f>
        <v>350000</v>
      </c>
      <c r="I318" s="11">
        <f>VLOOKUP(B318,EBITDA!B:O,12,FALSE)</f>
        <v>1061000</v>
      </c>
      <c r="J318" s="11">
        <f>VLOOKUP(B318,EQIT!B:O,12,FALSE)</f>
        <v>-135000</v>
      </c>
      <c r="K318" s="11">
        <f>VLOOKUP(B318,DEBT!B:O,12,FALSE)</f>
        <v>3423000</v>
      </c>
      <c r="L318" s="11">
        <f>VLOOKUP(B318,REV!B:O,12,FALSE)</f>
        <v>7142000</v>
      </c>
      <c r="M318" s="11">
        <f>VLOOKUP(B318,RoA!B:O,12,FALSE)</f>
        <v>8</v>
      </c>
      <c r="N318" s="11">
        <f>VLOOKUP(B318,RoE!B:O,12,FALSE)</f>
        <v>88.72</v>
      </c>
      <c r="O318" s="11">
        <f>VLOOKUP(B318,ASSET!B:P,12,FALSE)</f>
        <v>5496000</v>
      </c>
      <c r="P318" s="11">
        <f>VLOOKUP(B318,MCAP!B:P,12,FALSE)</f>
        <v>9353150</v>
      </c>
      <c r="Q318" s="11">
        <f>VLOOKUP(B318,MB!B:O,12,FALSE)</f>
        <v>-69.45</v>
      </c>
    </row>
    <row r="319" spans="1:17" x14ac:dyDescent="0.3">
      <c r="A319" s="20" t="s">
        <v>222</v>
      </c>
      <c r="B319" s="20">
        <v>999506</v>
      </c>
      <c r="C319" s="21">
        <f>VLOOKUP(B319,'[2]ESGC PORTFOLIO'!B:M,$C$2,FALSE)</f>
        <v>25.2664230099797</v>
      </c>
      <c r="D319" s="21" t="str">
        <f t="shared" si="12"/>
        <v>C</v>
      </c>
      <c r="E319" s="21">
        <f>VLOOKUP(B319,ESG!A:M,$E$2,FALSE)</f>
        <v>48.986454267382101</v>
      </c>
      <c r="F319" s="11" t="b">
        <f t="shared" si="13"/>
        <v>0</v>
      </c>
      <c r="G319" s="23" t="str">
        <f t="shared" si="14"/>
        <v>C</v>
      </c>
      <c r="H319" s="11">
        <f>VLOOKUP(B319,NI!C:P,12,FALSE)</f>
        <v>2899000</v>
      </c>
      <c r="I319" s="11">
        <f>VLOOKUP(B319,EBITDA!B:O,12,FALSE)</f>
        <v>5647000</v>
      </c>
      <c r="J319" s="11">
        <f>VLOOKUP(B319,EQIT!B:O,12,FALSE)</f>
        <v>12302000</v>
      </c>
      <c r="K319" s="11">
        <f>VLOOKUP(B319,DEBT!B:O,12,FALSE)</f>
        <v>7390000</v>
      </c>
      <c r="L319" s="11">
        <f>VLOOKUP(B319,REV!B:O,12,FALSE)</f>
        <v>16192000</v>
      </c>
      <c r="M319" s="11">
        <f>VLOOKUP(B319,RoA!B:O,12,FALSE)</f>
        <v>13.89</v>
      </c>
      <c r="N319" s="11">
        <f>VLOOKUP(B319,RoE!B:O,12,FALSE)</f>
        <v>25.13</v>
      </c>
      <c r="O319" s="11">
        <f>VLOOKUP(B319,ASSET!B:P,12,FALSE)</f>
        <v>23546000</v>
      </c>
      <c r="P319" s="11">
        <f>VLOOKUP(B319,MCAP!B:P,12,FALSE)</f>
        <v>14712240</v>
      </c>
      <c r="Q319" s="11">
        <f>VLOOKUP(B319,MB!B:O,12,FALSE)</f>
        <v>1.39</v>
      </c>
    </row>
    <row r="320" spans="1:17" x14ac:dyDescent="0.3">
      <c r="A320" s="20" t="s">
        <v>233</v>
      </c>
      <c r="B320" s="20">
        <v>867422</v>
      </c>
      <c r="C320" s="21">
        <f>VLOOKUP(B320,'[2]ESGC PORTFOLIO'!B:M,$C$2,FALSE)</f>
        <v>31.248501498501501</v>
      </c>
      <c r="D320" s="21" t="str">
        <f t="shared" si="12"/>
        <v>C</v>
      </c>
      <c r="E320" s="21">
        <f>VLOOKUP(B320,ESG!A:M,$E$2,FALSE)</f>
        <v>31.248501498501501</v>
      </c>
      <c r="F320" s="11" t="b">
        <f t="shared" si="13"/>
        <v>1</v>
      </c>
      <c r="G320" s="23" t="str">
        <f t="shared" si="14"/>
        <v>C</v>
      </c>
      <c r="H320" s="11">
        <f>VLOOKUP(B320,NI!C:P,12,FALSE)</f>
        <v>559900</v>
      </c>
      <c r="I320" s="11">
        <f>VLOOKUP(B320,EBITDA!B:O,12,FALSE)</f>
        <v>1062000</v>
      </c>
      <c r="J320" s="11">
        <f>VLOOKUP(B320,EQIT!B:O,12,FALSE)</f>
        <v>3414100</v>
      </c>
      <c r="K320" s="11">
        <f>VLOOKUP(B320,DEBT!B:O,12,FALSE)</f>
        <v>1487500</v>
      </c>
      <c r="L320" s="11">
        <f>VLOOKUP(B320,REV!B:O,12,FALSE)</f>
        <v>6122700</v>
      </c>
      <c r="M320" s="11">
        <f>VLOOKUP(B320,RoA!B:O,12,FALSE)</f>
        <v>6.48</v>
      </c>
      <c r="N320" s="11">
        <f>VLOOKUP(B320,RoE!B:O,12,FALSE)</f>
        <v>15.55</v>
      </c>
      <c r="O320" s="11">
        <f>VLOOKUP(B320,ASSET!B:P,12,FALSE)</f>
        <v>9145300</v>
      </c>
      <c r="P320" s="11">
        <f>VLOOKUP(B320,MCAP!B:P,12,FALSE)</f>
        <v>8120833</v>
      </c>
      <c r="Q320" s="11">
        <f>VLOOKUP(B320,MB!B:O,12,FALSE)</f>
        <v>3.21</v>
      </c>
    </row>
    <row r="321" spans="1:17" x14ac:dyDescent="0.3">
      <c r="A321" s="20" t="s">
        <v>249</v>
      </c>
      <c r="B321" s="20">
        <v>921757</v>
      </c>
      <c r="C321" s="21">
        <f>VLOOKUP(B321,'[2]ESGC PORTFOLIO'!B:M,$C$2,FALSE)</f>
        <v>47.875137238998597</v>
      </c>
      <c r="D321" s="21" t="str">
        <f t="shared" si="12"/>
        <v>C</v>
      </c>
      <c r="E321" s="21">
        <f>VLOOKUP(B321,ESG!A:M,$E$2,FALSE)</f>
        <v>47.875137238998597</v>
      </c>
      <c r="F321" s="11" t="b">
        <f t="shared" si="13"/>
        <v>1</v>
      </c>
      <c r="G321" s="23" t="str">
        <f t="shared" si="14"/>
        <v>C</v>
      </c>
      <c r="H321" s="11">
        <f>VLOOKUP(B321,NI!C:P,12,FALSE)</f>
        <v>1604000</v>
      </c>
      <c r="I321" s="11">
        <f>VLOOKUP(B321,EBITDA!B:O,12,FALSE)</f>
        <v>3369800</v>
      </c>
      <c r="J321" s="11">
        <f>VLOOKUP(B321,EQIT!B:O,12,FALSE)</f>
        <v>6940400</v>
      </c>
      <c r="K321" s="11">
        <f>VLOOKUP(B321,DEBT!B:O,12,FALSE)</f>
        <v>8591500</v>
      </c>
      <c r="L321" s="11">
        <f>VLOOKUP(B321,REV!B:O,12,FALSE)</f>
        <v>19115100</v>
      </c>
      <c r="M321" s="11">
        <f>VLOOKUP(B321,RoA!B:O,12,FALSE)</f>
        <v>8.08</v>
      </c>
      <c r="N321" s="11">
        <f>VLOOKUP(B321,RoE!B:O,12,FALSE)</f>
        <v>23.43</v>
      </c>
      <c r="O321" s="11">
        <f>VLOOKUP(B321,ASSET!B:P,12,FALSE)</f>
        <v>21109800</v>
      </c>
      <c r="P321" s="11">
        <f>VLOOKUP(B321,MCAP!B:P,12,FALSE)</f>
        <v>16651620</v>
      </c>
      <c r="Q321" s="11">
        <f>VLOOKUP(B321,MB!B:O,12,FALSE)</f>
        <v>2.88</v>
      </c>
    </row>
    <row r="322" spans="1:17" x14ac:dyDescent="0.3">
      <c r="A322" s="20" t="s">
        <v>250</v>
      </c>
      <c r="B322" s="20">
        <v>905150</v>
      </c>
      <c r="C322" s="21">
        <f>VLOOKUP(B322,'[2]ESGC PORTFOLIO'!B:M,$C$2,FALSE)</f>
        <v>49.725100557697402</v>
      </c>
      <c r="D322" s="21" t="str">
        <f t="shared" si="12"/>
        <v>C</v>
      </c>
      <c r="E322" s="21">
        <f>VLOOKUP(B322,ESG!A:M,$E$2,FALSE)</f>
        <v>49.725100557697402</v>
      </c>
      <c r="F322" s="11" t="b">
        <f t="shared" si="13"/>
        <v>1</v>
      </c>
      <c r="G322" s="23" t="str">
        <f t="shared" si="14"/>
        <v>C</v>
      </c>
      <c r="H322" s="11">
        <f>VLOOKUP(B322,NI!C:P,12,FALSE)</f>
        <v>1012140</v>
      </c>
      <c r="I322" s="11">
        <f>VLOOKUP(B322,EBITDA!B:O,12,FALSE)</f>
        <v>1868137</v>
      </c>
      <c r="J322" s="11">
        <f>VLOOKUP(B322,EQIT!B:O,12,FALSE)</f>
        <v>5104287</v>
      </c>
      <c r="K322" s="11">
        <f>VLOOKUP(B322,DEBT!B:O,12,FALSE)</f>
        <v>2947102</v>
      </c>
      <c r="L322" s="11">
        <f>VLOOKUP(B322,REV!B:O,12,FALSE)</f>
        <v>12711744</v>
      </c>
      <c r="M322" s="11">
        <f>VLOOKUP(B322,RoA!B:O,12,FALSE)</f>
        <v>8.52</v>
      </c>
      <c r="N322" s="11">
        <f>VLOOKUP(B322,RoE!B:O,12,FALSE)</f>
        <v>17.21</v>
      </c>
      <c r="O322" s="11">
        <f>VLOOKUP(B322,ASSET!B:P,12,FALSE)</f>
        <v>12295037</v>
      </c>
      <c r="P322" s="11">
        <f>VLOOKUP(B322,MCAP!B:P,12,FALSE)</f>
        <v>13437427</v>
      </c>
      <c r="Q322" s="11">
        <f>VLOOKUP(B322,MB!B:O,12,FALSE)</f>
        <v>3.03</v>
      </c>
    </row>
    <row r="323" spans="1:17" x14ac:dyDescent="0.3">
      <c r="A323" s="20" t="s">
        <v>251</v>
      </c>
      <c r="B323" s="20">
        <v>945297</v>
      </c>
      <c r="C323" s="21">
        <f>VLOOKUP(B323,'[2]ESGC PORTFOLIO'!B:M,$C$2,FALSE)</f>
        <v>37.942515197568298</v>
      </c>
      <c r="D323" s="21" t="str">
        <f t="shared" ref="D323:D349" si="15">IF(C323&gt;75,"A",IF(C323&gt;50,"B",IF(C323&gt;25,"C","D")))</f>
        <v>C</v>
      </c>
      <c r="E323" s="21">
        <f>VLOOKUP(B323,ESG!A:M,$E$2,FALSE)</f>
        <v>37.942515197568298</v>
      </c>
      <c r="F323" s="11" t="b">
        <f t="shared" ref="F323:F349" si="16">C323=E323</f>
        <v>1</v>
      </c>
      <c r="G323" s="23" t="str">
        <f t="shared" ref="G323:G349" si="17">IF(E323&gt;75,"A",IF(E323&gt;50,"B",IF(E323&gt;25,"C","D")))</f>
        <v>C</v>
      </c>
      <c r="H323" s="11">
        <f>VLOOKUP(B323,NI!C:P,12,FALSE)</f>
        <v>674900</v>
      </c>
      <c r="I323" s="11">
        <f>VLOOKUP(B323,EBITDA!B:O,12,FALSE)</f>
        <v>1168000</v>
      </c>
      <c r="J323" s="11">
        <f>VLOOKUP(B323,EQIT!B:O,12,FALSE)</f>
        <v>1785500</v>
      </c>
      <c r="K323" s="11">
        <f>VLOOKUP(B323,DEBT!B:O,12,FALSE)</f>
        <v>0</v>
      </c>
      <c r="L323" s="11">
        <f>VLOOKUP(B323,REV!B:O,12,FALSE)</f>
        <v>2739600</v>
      </c>
      <c r="M323" s="11">
        <f>VLOOKUP(B323,RoA!B:O,12,FALSE)</f>
        <v>10.54</v>
      </c>
      <c r="N323" s="11">
        <f>VLOOKUP(B323,RoE!B:O,12,FALSE)</f>
        <v>37.89</v>
      </c>
      <c r="O323" s="11">
        <f>VLOOKUP(B323,ASSET!B:P,12,FALSE)</f>
        <v>6482500</v>
      </c>
      <c r="P323" s="11">
        <f>VLOOKUP(B323,MCAP!B:P,12,FALSE)</f>
        <v>19103868</v>
      </c>
      <c r="Q323" s="11">
        <f>VLOOKUP(B323,MB!B:O,12,FALSE)</f>
        <v>8.7799999999999994</v>
      </c>
    </row>
    <row r="324" spans="1:17" x14ac:dyDescent="0.3">
      <c r="A324" s="20" t="s">
        <v>252</v>
      </c>
      <c r="B324" s="20">
        <v>906585</v>
      </c>
      <c r="C324" s="21">
        <f>VLOOKUP(B324,'[2]ESGC PORTFOLIO'!B:M,$C$2,FALSE)</f>
        <v>47.0898514851485</v>
      </c>
      <c r="D324" s="21" t="str">
        <f t="shared" si="15"/>
        <v>C</v>
      </c>
      <c r="E324" s="21">
        <f>VLOOKUP(B324,ESG!A:M,$E$2,FALSE)</f>
        <v>47.0898514851485</v>
      </c>
      <c r="F324" s="11" t="b">
        <f t="shared" si="16"/>
        <v>1</v>
      </c>
      <c r="G324" s="23" t="str">
        <f t="shared" si="17"/>
        <v>C</v>
      </c>
      <c r="H324" s="11">
        <f>VLOOKUP(B324,NI!C:P,12,FALSE)</f>
        <v>-69700</v>
      </c>
      <c r="I324" s="11">
        <f>VLOOKUP(B324,EBITDA!B:O,12,FALSE)</f>
        <v>440900</v>
      </c>
      <c r="J324" s="11">
        <f>VLOOKUP(B324,EQIT!B:O,12,FALSE)</f>
        <v>4008800</v>
      </c>
      <c r="K324" s="11">
        <f>VLOOKUP(B324,DEBT!B:O,12,FALSE)</f>
        <v>4710000</v>
      </c>
      <c r="L324" s="11">
        <f>VLOOKUP(B324,REV!B:O,12,FALSE)</f>
        <v>6449000</v>
      </c>
      <c r="M324" s="11">
        <f>VLOOKUP(B324,RoA!B:O,12,FALSE)</f>
        <v>-0.05</v>
      </c>
      <c r="N324" s="11">
        <f>VLOOKUP(B324,RoE!B:O,12,FALSE)</f>
        <v>-1.76</v>
      </c>
      <c r="O324" s="11">
        <f>VLOOKUP(B324,ASSET!B:P,12,FALSE)</f>
        <v>11794200</v>
      </c>
      <c r="P324" s="11">
        <f>VLOOKUP(B324,MCAP!B:P,12,FALSE)</f>
        <v>8940165</v>
      </c>
      <c r="Q324" s="11">
        <f>VLOOKUP(B324,MB!B:O,12,FALSE)</f>
        <v>2.29</v>
      </c>
    </row>
    <row r="325" spans="1:17" x14ac:dyDescent="0.3">
      <c r="A325" s="20" t="s">
        <v>253</v>
      </c>
      <c r="B325" s="20">
        <v>517465</v>
      </c>
      <c r="C325" s="21">
        <f>VLOOKUP(B325,'[2]ESGC PORTFOLIO'!B:M,$C$2,FALSE)</f>
        <v>36.444340733892901</v>
      </c>
      <c r="D325" s="21" t="str">
        <f t="shared" si="15"/>
        <v>C</v>
      </c>
      <c r="E325" s="21">
        <f>VLOOKUP(B325,ESG!A:M,$E$2,FALSE)</f>
        <v>36.444340733892901</v>
      </c>
      <c r="F325" s="11" t="b">
        <f t="shared" si="16"/>
        <v>1</v>
      </c>
      <c r="G325" s="23" t="str">
        <f t="shared" si="17"/>
        <v>C</v>
      </c>
      <c r="H325" s="11">
        <f>VLOOKUP(B325,NI!C:P,12,FALSE)</f>
        <v>259000</v>
      </c>
      <c r="I325" s="11">
        <f>VLOOKUP(B325,EBITDA!B:O,12,FALSE)</f>
        <v>471100</v>
      </c>
      <c r="J325" s="11">
        <f>VLOOKUP(B325,EQIT!B:O,12,FALSE)</f>
        <v>4731600</v>
      </c>
      <c r="K325" s="11">
        <f>VLOOKUP(B325,DEBT!B:O,12,FALSE)</f>
        <v>5346000</v>
      </c>
      <c r="L325" s="11">
        <f>VLOOKUP(B325,REV!B:O,12,FALSE)</f>
        <v>1421300</v>
      </c>
      <c r="M325" s="11" t="str">
        <f>VLOOKUP(B325,RoA!B:O,12,FALSE)</f>
        <v>NA</v>
      </c>
      <c r="N325" s="11">
        <f>VLOOKUP(B325,RoE!B:O,12,FALSE)</f>
        <v>5.53</v>
      </c>
      <c r="O325" s="11">
        <f>VLOOKUP(B325,ASSET!B:P,12,FALSE)</f>
        <v>38875500</v>
      </c>
      <c r="P325" s="11">
        <f>VLOOKUP(B325,MCAP!B:P,12,FALSE)</f>
        <v>5008115</v>
      </c>
      <c r="Q325" s="11">
        <f>VLOOKUP(B325,MB!B:O,12,FALSE)</f>
        <v>1</v>
      </c>
    </row>
    <row r="326" spans="1:17" x14ac:dyDescent="0.3">
      <c r="A326" s="20" t="s">
        <v>258</v>
      </c>
      <c r="B326" s="20">
        <v>895705</v>
      </c>
      <c r="C326" s="21">
        <f>VLOOKUP(B326,'[2]ESGC PORTFOLIO'!B:M,$C$2,FALSE)</f>
        <v>30.3134841727504</v>
      </c>
      <c r="D326" s="21" t="str">
        <f t="shared" si="15"/>
        <v>C</v>
      </c>
      <c r="E326" s="21">
        <f>VLOOKUP(B326,ESG!A:M,$E$2,FALSE)</f>
        <v>41.701734700640998</v>
      </c>
      <c r="F326" s="11" t="b">
        <f t="shared" si="16"/>
        <v>0</v>
      </c>
      <c r="G326" s="23" t="str">
        <f t="shared" si="17"/>
        <v>C</v>
      </c>
      <c r="H326" s="11">
        <f>VLOOKUP(B326,NI!C:P,12,FALSE)</f>
        <v>-273000</v>
      </c>
      <c r="I326" s="11">
        <f>VLOOKUP(B326,EBITDA!B:O,12,FALSE)</f>
        <v>1146000</v>
      </c>
      <c r="J326" s="11">
        <f>VLOOKUP(B326,EQIT!B:O,12,FALSE)</f>
        <v>8368000</v>
      </c>
      <c r="K326" s="11">
        <f>VLOOKUP(B326,DEBT!B:O,12,FALSE)</f>
        <v>3655000</v>
      </c>
      <c r="L326" s="11">
        <f>VLOOKUP(B326,REV!B:O,12,FALSE)</f>
        <v>3142000</v>
      </c>
      <c r="M326" s="11">
        <f>VLOOKUP(B326,RoA!B:O,12,FALSE)</f>
        <v>-1.01</v>
      </c>
      <c r="N326" s="11">
        <f>VLOOKUP(B326,RoE!B:O,12,FALSE)</f>
        <v>-3.22</v>
      </c>
      <c r="O326" s="11">
        <f>VLOOKUP(B326,ASSET!B:P,12,FALSE)</f>
        <v>15154000</v>
      </c>
      <c r="P326" s="11">
        <f>VLOOKUP(B326,MCAP!B:P,12,FALSE)</f>
        <v>18729227</v>
      </c>
      <c r="Q326" s="11">
        <f>VLOOKUP(B326,MB!B:O,12,FALSE)</f>
        <v>2.17</v>
      </c>
    </row>
    <row r="327" spans="1:17" x14ac:dyDescent="0.3">
      <c r="A327" s="20" t="s">
        <v>268</v>
      </c>
      <c r="B327" s="20">
        <v>905792</v>
      </c>
      <c r="C327" s="21">
        <f>VLOOKUP(B327,'[2]ESGC PORTFOLIO'!B:M,$C$2,FALSE)</f>
        <v>45.499313186813097</v>
      </c>
      <c r="D327" s="21" t="str">
        <f t="shared" si="15"/>
        <v>C</v>
      </c>
      <c r="E327" s="21">
        <f>VLOOKUP(B327,ESG!A:M,$E$2,FALSE)</f>
        <v>45.499313186813097</v>
      </c>
      <c r="F327" s="11" t="b">
        <f t="shared" si="16"/>
        <v>1</v>
      </c>
      <c r="G327" s="23" t="str">
        <f t="shared" si="17"/>
        <v>C</v>
      </c>
      <c r="H327" s="11">
        <f>VLOOKUP(B327,NI!C:P,12,FALSE)</f>
        <v>1053050</v>
      </c>
      <c r="I327" s="11">
        <f>VLOOKUP(B327,EBITDA!B:O,12,FALSE)</f>
        <v>1693370</v>
      </c>
      <c r="J327" s="11">
        <f>VLOOKUP(B327,EQIT!B:O,12,FALSE)</f>
        <v>5115641</v>
      </c>
      <c r="K327" s="11">
        <f>VLOOKUP(B327,DEBT!B:O,12,FALSE)</f>
        <v>319016</v>
      </c>
      <c r="L327" s="11">
        <f>VLOOKUP(B327,REV!B:O,12,FALSE)</f>
        <v>2400199</v>
      </c>
      <c r="M327" s="11">
        <f>VLOOKUP(B327,RoA!B:O,12,FALSE)</f>
        <v>13.34</v>
      </c>
      <c r="N327" s="11">
        <f>VLOOKUP(B327,RoE!B:O,12,FALSE)</f>
        <v>20.5</v>
      </c>
      <c r="O327" s="11">
        <f>VLOOKUP(B327,ASSET!B:P,12,FALSE)</f>
        <v>9778232</v>
      </c>
      <c r="P327" s="11">
        <f>VLOOKUP(B327,MCAP!B:P,12,FALSE)</f>
        <v>42832591</v>
      </c>
      <c r="Q327" s="11">
        <f>VLOOKUP(B327,MB!B:O,12,FALSE)</f>
        <v>7</v>
      </c>
    </row>
    <row r="328" spans="1:17" x14ac:dyDescent="0.3">
      <c r="A328" s="20" t="s">
        <v>272</v>
      </c>
      <c r="B328" s="20">
        <v>894145</v>
      </c>
      <c r="C328" s="21">
        <f>VLOOKUP(B328,'[2]ESGC PORTFOLIO'!B:M,$C$2,FALSE)</f>
        <v>25.831001498501401</v>
      </c>
      <c r="D328" s="21" t="str">
        <f t="shared" si="15"/>
        <v>C</v>
      </c>
      <c r="E328" s="21">
        <f>VLOOKUP(B328,ESG!A:M,$E$2,FALSE)</f>
        <v>38.662002997002901</v>
      </c>
      <c r="F328" s="11" t="b">
        <f t="shared" si="16"/>
        <v>0</v>
      </c>
      <c r="G328" s="23" t="str">
        <f t="shared" si="17"/>
        <v>C</v>
      </c>
      <c r="H328" s="11">
        <f>VLOOKUP(B328,NI!C:P,12,FALSE)</f>
        <v>702000</v>
      </c>
      <c r="I328" s="11">
        <f>VLOOKUP(B328,EBITDA!B:O,12,FALSE)</f>
        <v>1309000</v>
      </c>
      <c r="J328" s="11">
        <f>VLOOKUP(B328,EQIT!B:O,12,FALSE)</f>
        <v>3891000</v>
      </c>
      <c r="K328" s="11">
        <f>VLOOKUP(B328,DEBT!B:O,12,FALSE)</f>
        <v>789000</v>
      </c>
      <c r="L328" s="11">
        <f>VLOOKUP(B328,REV!B:O,12,FALSE)</f>
        <v>7620000</v>
      </c>
      <c r="M328" s="11">
        <f>VLOOKUP(B328,RoA!B:O,12,FALSE)</f>
        <v>11.78</v>
      </c>
      <c r="N328" s="11">
        <f>VLOOKUP(B328,RoE!B:O,12,FALSE)</f>
        <v>17.72</v>
      </c>
      <c r="O328" s="11">
        <f>VLOOKUP(B328,ASSET!B:P,12,FALSE)</f>
        <v>6061000</v>
      </c>
      <c r="P328" s="11">
        <f>VLOOKUP(B328,MCAP!B:P,12,FALSE)</f>
        <v>9620724</v>
      </c>
      <c r="Q328" s="11">
        <f>VLOOKUP(B328,MB!B:O,12,FALSE)</f>
        <v>2.54</v>
      </c>
    </row>
    <row r="329" spans="1:17" x14ac:dyDescent="0.3">
      <c r="A329" s="20" t="s">
        <v>275</v>
      </c>
      <c r="B329" s="20">
        <v>951051</v>
      </c>
      <c r="C329" s="21">
        <f>VLOOKUP(B329,'[2]ESGC PORTFOLIO'!B:M,$C$2,FALSE)</f>
        <v>33.725775344058903</v>
      </c>
      <c r="D329" s="21" t="str">
        <f t="shared" si="15"/>
        <v>C</v>
      </c>
      <c r="E329" s="21">
        <f>VLOOKUP(B329,ESG!A:M,$E$2,FALSE)</f>
        <v>48.944088001550597</v>
      </c>
      <c r="F329" s="11" t="b">
        <f t="shared" si="16"/>
        <v>0</v>
      </c>
      <c r="G329" s="23" t="str">
        <f t="shared" si="17"/>
        <v>C</v>
      </c>
      <c r="H329" s="11">
        <f>VLOOKUP(B329,NI!C:P,12,FALSE)</f>
        <v>998000</v>
      </c>
      <c r="I329" s="11">
        <f>VLOOKUP(B329,EBITDA!B:O,12,FALSE)</f>
        <v>1717000</v>
      </c>
      <c r="J329" s="11">
        <f>VLOOKUP(B329,EQIT!B:O,12,FALSE)</f>
        <v>15844000</v>
      </c>
      <c r="K329" s="11">
        <f>VLOOKUP(B329,DEBT!B:O,12,FALSE)</f>
        <v>8359000</v>
      </c>
      <c r="L329" s="11">
        <f>VLOOKUP(B329,REV!B:O,12,FALSE)</f>
        <v>5642000</v>
      </c>
      <c r="M329" s="11">
        <f>VLOOKUP(B329,RoA!B:O,12,FALSE)</f>
        <v>0.95</v>
      </c>
      <c r="N329" s="11">
        <f>VLOOKUP(B329,RoE!B:O,12,FALSE)</f>
        <v>6.27</v>
      </c>
      <c r="O329" s="11">
        <f>VLOOKUP(B329,ASSET!B:P,12,FALSE)</f>
        <v>125796000</v>
      </c>
      <c r="P329" s="11">
        <f>VLOOKUP(B329,MCAP!B:P,12,FALSE)</f>
        <v>12454375</v>
      </c>
      <c r="Q329" s="11">
        <f>VLOOKUP(B329,MB!B:O,12,FALSE)</f>
        <v>0.75</v>
      </c>
    </row>
    <row r="330" spans="1:17" x14ac:dyDescent="0.3">
      <c r="A330" s="20" t="s">
        <v>277</v>
      </c>
      <c r="B330" s="20">
        <v>923649</v>
      </c>
      <c r="C330" s="21">
        <f>VLOOKUP(B330,'[2]ESGC PORTFOLIO'!B:M,$C$2,FALSE)</f>
        <v>42.753356129685898</v>
      </c>
      <c r="D330" s="21" t="str">
        <f t="shared" si="15"/>
        <v>C</v>
      </c>
      <c r="E330" s="21">
        <f>VLOOKUP(B330,ESG!A:M,$E$2,FALSE)</f>
        <v>42.753356129685898</v>
      </c>
      <c r="F330" s="11" t="b">
        <f t="shared" si="16"/>
        <v>1</v>
      </c>
      <c r="G330" s="23" t="str">
        <f t="shared" si="17"/>
        <v>C</v>
      </c>
      <c r="H330" s="11">
        <f>VLOOKUP(B330,NI!C:P,12,FALSE)</f>
        <v>357796</v>
      </c>
      <c r="I330" s="11" t="str">
        <f>VLOOKUP(B330,EBITDA!B:O,12,FALSE)</f>
        <v>NA</v>
      </c>
      <c r="J330" s="11">
        <f>VLOOKUP(B330,EQIT!B:O,12,FALSE)</f>
        <v>1003781</v>
      </c>
      <c r="K330" s="11">
        <f>VLOOKUP(B330,DEBT!B:O,12,FALSE)</f>
        <v>1160</v>
      </c>
      <c r="L330" s="11">
        <f>VLOOKUP(B330,REV!B:O,12,FALSE)</f>
        <v>5094933</v>
      </c>
      <c r="M330" s="11">
        <f>VLOOKUP(B330,RoA!B:O,12,FALSE)</f>
        <v>21.36</v>
      </c>
      <c r="N330" s="11">
        <f>VLOOKUP(B330,RoE!B:O,12,FALSE)</f>
        <v>36.07</v>
      </c>
      <c r="O330" s="11">
        <f>VLOOKUP(B330,ASSET!B:P,12,FALSE)</f>
        <v>1702960</v>
      </c>
      <c r="P330" s="11">
        <f>VLOOKUP(B330,MCAP!B:P,12,FALSE)</f>
        <v>6182697</v>
      </c>
      <c r="Q330" s="11">
        <f>VLOOKUP(B330,MB!B:O,12,FALSE)</f>
        <v>6.82</v>
      </c>
    </row>
    <row r="331" spans="1:17" x14ac:dyDescent="0.3">
      <c r="A331" s="20" t="s">
        <v>279</v>
      </c>
      <c r="B331" s="20">
        <v>546965</v>
      </c>
      <c r="C331" s="21">
        <f>VLOOKUP(B331,'[2]ESGC PORTFOLIO'!B:M,$C$2,FALSE)</f>
        <v>39.347777222777196</v>
      </c>
      <c r="D331" s="21" t="str">
        <f t="shared" si="15"/>
        <v>C</v>
      </c>
      <c r="E331" s="21">
        <f>VLOOKUP(B331,ESG!A:M,$E$2,FALSE)</f>
        <v>39.347777222777196</v>
      </c>
      <c r="F331" s="11" t="b">
        <f t="shared" si="16"/>
        <v>1</v>
      </c>
      <c r="G331" s="23" t="str">
        <f t="shared" si="17"/>
        <v>C</v>
      </c>
      <c r="H331" s="11">
        <f>VLOOKUP(B331,NI!C:P,12,FALSE)</f>
        <v>696067</v>
      </c>
      <c r="I331" s="11">
        <f>VLOOKUP(B331,EBITDA!B:O,12,FALSE)</f>
        <v>1290831</v>
      </c>
      <c r="J331" s="11">
        <f>VLOOKUP(B331,EQIT!B:O,12,FALSE)</f>
        <v>5298947</v>
      </c>
      <c r="K331" s="11">
        <f>VLOOKUP(B331,DEBT!B:O,12,FALSE)</f>
        <v>3275640</v>
      </c>
      <c r="L331" s="11">
        <f>VLOOKUP(B331,REV!B:O,12,FALSE)</f>
        <v>3582395</v>
      </c>
      <c r="M331" s="11">
        <f>VLOOKUP(B331,RoA!B:O,12,FALSE)</f>
        <v>8.11</v>
      </c>
      <c r="N331" s="11">
        <f>VLOOKUP(B331,RoE!B:O,12,FALSE)</f>
        <v>13.85</v>
      </c>
      <c r="O331" s="11">
        <f>VLOOKUP(B331,ASSET!B:P,12,FALSE)</f>
        <v>10136833</v>
      </c>
      <c r="P331" s="11">
        <f>VLOOKUP(B331,MCAP!B:P,12,FALSE)</f>
        <v>19144117</v>
      </c>
      <c r="Q331" s="11">
        <f>VLOOKUP(B331,MB!B:O,12,FALSE)</f>
        <v>2.99</v>
      </c>
    </row>
    <row r="332" spans="1:17" x14ac:dyDescent="0.3">
      <c r="A332" s="20" t="s">
        <v>280</v>
      </c>
      <c r="B332" s="20">
        <v>702365</v>
      </c>
      <c r="C332" s="21">
        <f>VLOOKUP(B332,'[2]ESGC PORTFOLIO'!B:M,$C$2,FALSE)</f>
        <v>46.255613226177601</v>
      </c>
      <c r="D332" s="21" t="str">
        <f t="shared" si="15"/>
        <v>C</v>
      </c>
      <c r="E332" s="21">
        <f>VLOOKUP(B332,ESG!A:M,$E$2,FALSE)</f>
        <v>46.255613226177601</v>
      </c>
      <c r="F332" s="11" t="b">
        <f t="shared" si="16"/>
        <v>1</v>
      </c>
      <c r="G332" s="23" t="str">
        <f t="shared" si="17"/>
        <v>C</v>
      </c>
      <c r="H332" s="11">
        <f>VLOOKUP(B332,NI!C:P,12,FALSE)</f>
        <v>1020661</v>
      </c>
      <c r="I332" s="11">
        <f>VLOOKUP(B332,EBITDA!B:O,12,FALSE)</f>
        <v>1899877</v>
      </c>
      <c r="J332" s="11">
        <f>VLOOKUP(B332,EQIT!B:O,12,FALSE)</f>
        <v>2471991</v>
      </c>
      <c r="K332" s="11">
        <f>VLOOKUP(B332,DEBT!B:O,12,FALSE)</f>
        <v>396025</v>
      </c>
      <c r="L332" s="11">
        <f>VLOOKUP(B332,REV!B:O,12,FALSE)</f>
        <v>11939999</v>
      </c>
      <c r="M332" s="11">
        <f>VLOOKUP(B332,RoA!B:O,12,FALSE)</f>
        <v>21.54</v>
      </c>
      <c r="N332" s="11">
        <f>VLOOKUP(B332,RoE!B:O,12,FALSE)</f>
        <v>42.96</v>
      </c>
      <c r="O332" s="11">
        <f>VLOOKUP(B332,ASSET!B:P,12,FALSE)</f>
        <v>4869119</v>
      </c>
      <c r="P332" s="11">
        <f>VLOOKUP(B332,MCAP!B:P,12,FALSE)</f>
        <v>21649862</v>
      </c>
      <c r="Q332" s="11">
        <f>VLOOKUP(B332,MB!B:O,12,FALSE)</f>
        <v>8.11</v>
      </c>
    </row>
    <row r="333" spans="1:17" x14ac:dyDescent="0.3">
      <c r="A333" s="20" t="s">
        <v>296</v>
      </c>
      <c r="B333" s="20">
        <v>981722</v>
      </c>
      <c r="C333" s="21">
        <f>VLOOKUP(B333,'[2]ESGC PORTFOLIO'!B:M,$C$2,FALSE)</f>
        <v>25.2325674325674</v>
      </c>
      <c r="D333" s="21" t="str">
        <f t="shared" si="15"/>
        <v>C</v>
      </c>
      <c r="E333" s="21">
        <f>VLOOKUP(B333,ESG!A:M,$E$2,FALSE)</f>
        <v>45.849750249750201</v>
      </c>
      <c r="F333" s="11" t="b">
        <f t="shared" si="16"/>
        <v>0</v>
      </c>
      <c r="G333" s="23" t="str">
        <f t="shared" si="17"/>
        <v>C</v>
      </c>
      <c r="H333" s="11">
        <f>VLOOKUP(B333,NI!C:P,12,FALSE)</f>
        <v>1439000</v>
      </c>
      <c r="I333" s="11">
        <f>VLOOKUP(B333,EBITDA!B:O,12,FALSE)</f>
        <v>2240000</v>
      </c>
      <c r="J333" s="11">
        <f>VLOOKUP(B333,EQIT!B:O,12,FALSE)</f>
        <v>8511000</v>
      </c>
      <c r="K333" s="11">
        <f>VLOOKUP(B333,DEBT!B:O,12,FALSE)</f>
        <v>4022000</v>
      </c>
      <c r="L333" s="11">
        <f>VLOOKUP(B333,REV!B:O,12,FALSE)</f>
        <v>9946000</v>
      </c>
      <c r="M333" s="11">
        <f>VLOOKUP(B333,RoA!B:O,12,FALSE)</f>
        <v>9</v>
      </c>
      <c r="N333" s="11">
        <f>VLOOKUP(B333,RoE!B:O,12,FALSE)</f>
        <v>16.82</v>
      </c>
      <c r="O333" s="11">
        <f>VLOOKUP(B333,ASSET!B:P,12,FALSE)</f>
        <v>16247000</v>
      </c>
      <c r="P333" s="11">
        <f>VLOOKUP(B333,MCAP!B:P,12,FALSE)</f>
        <v>34666620</v>
      </c>
      <c r="Q333" s="11">
        <f>VLOOKUP(B333,MB!B:O,12,FALSE)</f>
        <v>4.3899999999999997</v>
      </c>
    </row>
    <row r="334" spans="1:17" x14ac:dyDescent="0.3">
      <c r="A334" s="20" t="s">
        <v>297</v>
      </c>
      <c r="B334" s="20">
        <v>922725</v>
      </c>
      <c r="C334" s="21">
        <f>VLOOKUP(B334,'[2]ESGC PORTFOLIO'!B:M,$C$2,FALSE)</f>
        <v>27.330799797217701</v>
      </c>
      <c r="D334" s="21" t="str">
        <f t="shared" si="15"/>
        <v>C</v>
      </c>
      <c r="E334" s="21">
        <f>VLOOKUP(B334,ESG!A:M,$E$2,FALSE)</f>
        <v>47.198913027271203</v>
      </c>
      <c r="F334" s="11" t="b">
        <f t="shared" si="16"/>
        <v>0</v>
      </c>
      <c r="G334" s="23" t="str">
        <f t="shared" si="17"/>
        <v>C</v>
      </c>
      <c r="H334" s="11">
        <f>VLOOKUP(B334,NI!C:P,12,FALSE)</f>
        <v>1863000</v>
      </c>
      <c r="I334" s="11">
        <f>VLOOKUP(B334,EBITDA!B:O,12,FALSE)</f>
        <v>3164000</v>
      </c>
      <c r="J334" s="11">
        <f>VLOOKUP(B334,EQIT!B:O,12,FALSE)</f>
        <v>22212000</v>
      </c>
      <c r="K334" s="11">
        <f>VLOOKUP(B334,DEBT!B:O,12,FALSE)</f>
        <v>13089000</v>
      </c>
      <c r="L334" s="11">
        <f>VLOOKUP(B334,REV!B:O,12,FALSE)</f>
        <v>8533000</v>
      </c>
      <c r="M334" s="11">
        <f>VLOOKUP(B334,RoA!B:O,12,FALSE)</f>
        <v>1.1100000000000001</v>
      </c>
      <c r="N334" s="11">
        <f>VLOOKUP(B334,RoE!B:O,12,FALSE)</f>
        <v>8.4700000000000006</v>
      </c>
      <c r="O334" s="11">
        <f>VLOOKUP(B334,ASSET!B:P,12,FALSE)</f>
        <v>190817000</v>
      </c>
      <c r="P334" s="11">
        <f>VLOOKUP(B334,MCAP!B:P,12,FALSE)</f>
        <v>21793222</v>
      </c>
      <c r="Q334" s="11">
        <f>VLOOKUP(B334,MB!B:O,12,FALSE)</f>
        <v>0.87</v>
      </c>
    </row>
    <row r="335" spans="1:17" x14ac:dyDescent="0.3">
      <c r="A335" s="20" t="s">
        <v>299</v>
      </c>
      <c r="B335" s="20">
        <v>325059</v>
      </c>
      <c r="C335" s="21">
        <f>VLOOKUP(B335,'[2]ESGC PORTFOLIO'!B:M,$C$2,FALSE)</f>
        <v>26.9488588997209</v>
      </c>
      <c r="D335" s="21" t="str">
        <f t="shared" si="15"/>
        <v>C</v>
      </c>
      <c r="E335" s="21">
        <f>VLOOKUP(B335,ESG!A:M,$E$2,FALSE)</f>
        <v>37.6908212477178</v>
      </c>
      <c r="F335" s="11" t="b">
        <f t="shared" si="16"/>
        <v>0</v>
      </c>
      <c r="G335" s="23" t="str">
        <f t="shared" si="17"/>
        <v>C</v>
      </c>
      <c r="H335" s="11">
        <f>VLOOKUP(B335,NI!C:P,12,FALSE)</f>
        <v>225934</v>
      </c>
      <c r="I335" s="11">
        <f>VLOOKUP(B335,EBITDA!B:O,12,FALSE)</f>
        <v>496245</v>
      </c>
      <c r="J335" s="11">
        <f>VLOOKUP(B335,EQIT!B:O,12,FALSE)</f>
        <v>3133989</v>
      </c>
      <c r="K335" s="11">
        <f>VLOOKUP(B335,DEBT!B:O,12,FALSE)</f>
        <v>205000</v>
      </c>
      <c r="L335" s="11">
        <f>VLOOKUP(B335,REV!B:O,12,FALSE)</f>
        <v>2242211</v>
      </c>
      <c r="M335" s="11">
        <f>VLOOKUP(B335,RoA!B:O,12,FALSE)</f>
        <v>4.83</v>
      </c>
      <c r="N335" s="11">
        <f>VLOOKUP(B335,RoE!B:O,12,FALSE)</f>
        <v>7.3</v>
      </c>
      <c r="O335" s="11">
        <f>VLOOKUP(B335,ASSET!B:P,12,FALSE)</f>
        <v>4866824</v>
      </c>
      <c r="P335" s="11">
        <f>VLOOKUP(B335,MCAP!B:P,12,FALSE)</f>
        <v>7076711</v>
      </c>
      <c r="Q335" s="11">
        <f>VLOOKUP(B335,MB!B:O,12,FALSE)</f>
        <v>2.36</v>
      </c>
    </row>
    <row r="336" spans="1:17" x14ac:dyDescent="0.3">
      <c r="A336" s="20" t="s">
        <v>312</v>
      </c>
      <c r="B336" s="20">
        <v>992656</v>
      </c>
      <c r="C336" s="21">
        <f>VLOOKUP(B336,'[2]ESGC PORTFOLIO'!B:M,$C$2,FALSE)</f>
        <v>42.131985661397401</v>
      </c>
      <c r="D336" s="21" t="str">
        <f t="shared" si="15"/>
        <v>C</v>
      </c>
      <c r="E336" s="21">
        <f>VLOOKUP(B336,ESG!A:M,$E$2,FALSE)</f>
        <v>42.131985661397401</v>
      </c>
      <c r="F336" s="11" t="b">
        <f t="shared" si="16"/>
        <v>1</v>
      </c>
      <c r="G336" s="23" t="str">
        <f t="shared" si="17"/>
        <v>C</v>
      </c>
      <c r="H336" s="11">
        <f>VLOOKUP(B336,NI!C:P,12,FALSE)</f>
        <v>84984</v>
      </c>
      <c r="I336" s="11">
        <f>VLOOKUP(B336,EBITDA!B:O,12,FALSE)</f>
        <v>542419</v>
      </c>
      <c r="J336" s="11">
        <f>VLOOKUP(B336,EQIT!B:O,12,FALSE)</f>
        <v>2853297</v>
      </c>
      <c r="K336" s="11">
        <f>VLOOKUP(B336,DEBT!B:O,12,FALSE)</f>
        <v>3570795</v>
      </c>
      <c r="L336" s="11">
        <f>VLOOKUP(B336,REV!B:O,12,FALSE)</f>
        <v>894638</v>
      </c>
      <c r="M336" s="11">
        <f>VLOOKUP(B336,RoA!B:O,12,FALSE)</f>
        <v>5.79</v>
      </c>
      <c r="N336" s="11">
        <f>VLOOKUP(B336,RoE!B:O,12,FALSE)</f>
        <v>12.15</v>
      </c>
      <c r="O336" s="11">
        <f>VLOOKUP(B336,ASSET!B:P,12,FALSE)</f>
        <v>7663844</v>
      </c>
      <c r="P336" s="11">
        <f>VLOOKUP(B336,MCAP!B:P,12,FALSE)</f>
        <v>9837499</v>
      </c>
      <c r="Q336" s="11">
        <f>VLOOKUP(B336,MB!B:O,12,FALSE)</f>
        <v>3.09</v>
      </c>
    </row>
    <row r="337" spans="1:17" x14ac:dyDescent="0.3">
      <c r="A337" s="20" t="s">
        <v>336</v>
      </c>
      <c r="B337" s="20" t="s">
        <v>372</v>
      </c>
      <c r="C337" s="21">
        <f>VLOOKUP(B337,'[2]ESGC PORTFOLIO'!B:M,$C$2,FALSE)</f>
        <v>26.938896936396901</v>
      </c>
      <c r="D337" s="21" t="str">
        <f t="shared" si="15"/>
        <v>C</v>
      </c>
      <c r="E337" s="21">
        <f>VLOOKUP(B337,ESG!A:M,$E$2,FALSE)</f>
        <v>49.211127206127202</v>
      </c>
      <c r="F337" s="11" t="b">
        <f t="shared" si="16"/>
        <v>0</v>
      </c>
      <c r="G337" s="23" t="str">
        <f t="shared" si="17"/>
        <v>C</v>
      </c>
      <c r="H337" s="11">
        <f>VLOOKUP(B337,NI!C:P,12,FALSE)</f>
        <v>837800</v>
      </c>
      <c r="I337" s="11">
        <f>VLOOKUP(B337,EBITDA!B:O,12,FALSE)</f>
        <v>1393600</v>
      </c>
      <c r="J337" s="11">
        <f>VLOOKUP(B337,EQIT!B:O,12,FALSE)</f>
        <v>1404900</v>
      </c>
      <c r="K337" s="11">
        <f>VLOOKUP(B337,DEBT!B:O,12,FALSE)</f>
        <v>3225600</v>
      </c>
      <c r="L337" s="11">
        <f>VLOOKUP(B337,REV!B:O,12,FALSE)</f>
        <v>5483700</v>
      </c>
      <c r="M337" s="11">
        <f>VLOOKUP(B337,RoA!B:O,12,FALSE)</f>
        <v>9.8800000000000008</v>
      </c>
      <c r="N337" s="11">
        <f>VLOOKUP(B337,RoE!B:O,12,FALSE)</f>
        <v>61.94</v>
      </c>
      <c r="O337" s="11">
        <f>VLOOKUP(B337,ASSET!B:P,12,FALSE)</f>
        <v>9458900</v>
      </c>
      <c r="P337" s="11">
        <f>VLOOKUP(B337,MCAP!B:P,12,FALSE)</f>
        <v>8997984</v>
      </c>
      <c r="Q337" s="11">
        <f>VLOOKUP(B337,MB!B:O,12,FALSE)</f>
        <v>6.76</v>
      </c>
    </row>
    <row r="338" spans="1:17" x14ac:dyDescent="0.3">
      <c r="A338" s="20" t="s">
        <v>340</v>
      </c>
      <c r="B338" s="20" t="s">
        <v>373</v>
      </c>
      <c r="C338" s="21">
        <f>VLOOKUP(B338,'[2]ESGC PORTFOLIO'!B:M,$C$2,FALSE)</f>
        <v>38.9722826086956</v>
      </c>
      <c r="D338" s="21" t="str">
        <f t="shared" si="15"/>
        <v>C</v>
      </c>
      <c r="E338" s="21">
        <f>VLOOKUP(B338,ESG!A:M,$E$2,FALSE)</f>
        <v>38.9722826086956</v>
      </c>
      <c r="F338" s="11" t="b">
        <f t="shared" si="16"/>
        <v>1</v>
      </c>
      <c r="G338" s="23" t="str">
        <f t="shared" si="17"/>
        <v>C</v>
      </c>
      <c r="H338" s="11">
        <f>VLOOKUP(B338,NI!C:P,12,FALSE)</f>
        <v>373000</v>
      </c>
      <c r="I338" s="11">
        <f>VLOOKUP(B338,EBITDA!B:O,12,FALSE)</f>
        <v>594000</v>
      </c>
      <c r="J338" s="11">
        <f>VLOOKUP(B338,EQIT!B:O,12,FALSE)</f>
        <v>2229000</v>
      </c>
      <c r="K338" s="11">
        <f>VLOOKUP(B338,DEBT!B:O,12,FALSE)</f>
        <v>3266000</v>
      </c>
      <c r="L338" s="11">
        <f>VLOOKUP(B338,REV!B:O,12,FALSE)</f>
        <v>3829000</v>
      </c>
      <c r="M338" s="11">
        <f>VLOOKUP(B338,RoA!B:O,12,FALSE)</f>
        <v>2.72</v>
      </c>
      <c r="N338" s="11">
        <f>VLOOKUP(B338,RoE!B:O,12,FALSE)</f>
        <v>17.7</v>
      </c>
      <c r="O338" s="11">
        <f>VLOOKUP(B338,ASSET!B:P,12,FALSE)</f>
        <v>18763000</v>
      </c>
      <c r="P338" s="11">
        <f>VLOOKUP(B338,MCAP!B:P,12,FALSE)</f>
        <v>8827157</v>
      </c>
      <c r="Q338" s="11">
        <f>VLOOKUP(B338,MB!B:O,12,FALSE)</f>
        <v>3.37</v>
      </c>
    </row>
    <row r="339" spans="1:17" x14ac:dyDescent="0.3">
      <c r="A339" s="20" t="s">
        <v>347</v>
      </c>
      <c r="B339" s="20">
        <v>951584</v>
      </c>
      <c r="C339" s="21">
        <f>VLOOKUP(B339,'[2]ESGC PORTFOLIO'!B:M,$C$2,FALSE)</f>
        <v>35.871449446076298</v>
      </c>
      <c r="D339" s="21" t="str">
        <f t="shared" si="15"/>
        <v>C</v>
      </c>
      <c r="E339" s="21">
        <f>VLOOKUP(B339,ESG!A:M,$E$2,FALSE)</f>
        <v>35.871449446076298</v>
      </c>
      <c r="F339" s="11" t="b">
        <f t="shared" si="16"/>
        <v>1</v>
      </c>
      <c r="G339" s="23" t="str">
        <f t="shared" si="17"/>
        <v>C</v>
      </c>
      <c r="H339" s="11">
        <f>VLOOKUP(B339,NI!C:P,12,FALSE)</f>
        <v>244461</v>
      </c>
      <c r="I339" s="11">
        <f>VLOOKUP(B339,EBITDA!B:O,12,FALSE)</f>
        <v>662567</v>
      </c>
      <c r="J339" s="11">
        <f>VLOOKUP(B339,EQIT!B:O,12,FALSE)</f>
        <v>6679029</v>
      </c>
      <c r="K339" s="11">
        <f>VLOOKUP(B339,DEBT!B:O,12,FALSE)</f>
        <v>1164335</v>
      </c>
      <c r="L339" s="11">
        <f>VLOOKUP(B339,REV!B:O,12,FALSE)</f>
        <v>2200144</v>
      </c>
      <c r="M339" s="11">
        <f>VLOOKUP(B339,RoA!B:O,12,FALSE)</f>
        <v>0.6</v>
      </c>
      <c r="N339" s="11">
        <f>VLOOKUP(B339,RoE!B:O,12,FALSE)</f>
        <v>3.75</v>
      </c>
      <c r="O339" s="11">
        <f>VLOOKUP(B339,ASSET!B:P,12,FALSE)</f>
        <v>59466484</v>
      </c>
      <c r="P339" s="11">
        <f>VLOOKUP(B339,MCAP!B:P,12,FALSE)</f>
        <v>5580587</v>
      </c>
      <c r="Q339" s="11">
        <f>VLOOKUP(B339,MB!B:O,12,FALSE)</f>
        <v>0.84</v>
      </c>
    </row>
    <row r="340" spans="1:17" x14ac:dyDescent="0.3">
      <c r="A340" s="20" t="s">
        <v>13</v>
      </c>
      <c r="B340" s="20">
        <v>325596</v>
      </c>
      <c r="C340" s="21">
        <f>VLOOKUP(B340,'[2]ESGC PORTFOLIO'!B:M,$C$2,FALSE)</f>
        <v>22.6146501925545</v>
      </c>
      <c r="D340" s="21" t="str">
        <f t="shared" si="15"/>
        <v>D</v>
      </c>
      <c r="E340" s="21">
        <f>VLOOKUP(B340,ESG!A:M,$E$2,FALSE)</f>
        <v>29.985397946084699</v>
      </c>
      <c r="F340" s="11" t="b">
        <f t="shared" si="16"/>
        <v>0</v>
      </c>
      <c r="G340" s="23" t="str">
        <f t="shared" si="17"/>
        <v>C</v>
      </c>
      <c r="H340" s="11">
        <f>VLOOKUP(B340,NI!C:P,12,FALSE)</f>
        <v>3683200</v>
      </c>
      <c r="I340" s="11">
        <f>VLOOKUP(B340,EBITDA!B:O,12,FALSE)</f>
        <v>2758400</v>
      </c>
      <c r="J340" s="11">
        <f>VLOOKUP(B340,EQIT!B:O,12,FALSE)</f>
        <v>71661700</v>
      </c>
      <c r="K340" s="11">
        <f>VLOOKUP(B340,DEBT!B:O,12,FALSE)</f>
        <v>42726200</v>
      </c>
      <c r="L340" s="11">
        <f>VLOOKUP(B340,REV!B:O,12,FALSE)</f>
        <v>15071000</v>
      </c>
      <c r="M340" s="11">
        <f>VLOOKUP(B340,RoA!B:O,12,FALSE)</f>
        <v>4.9800000000000004</v>
      </c>
      <c r="N340" s="11">
        <f>VLOOKUP(B340,RoE!B:O,12,FALSE)</f>
        <v>7.37</v>
      </c>
      <c r="O340" s="11">
        <f>VLOOKUP(B340,ASSET!B:P,12,FALSE)</f>
        <v>135791200</v>
      </c>
      <c r="P340" s="11">
        <f>VLOOKUP(B340,MCAP!B:P,12,FALSE)</f>
        <v>123281250</v>
      </c>
      <c r="Q340" s="11">
        <f>VLOOKUP(B340,MB!B:O,12,FALSE)</f>
        <v>1.62</v>
      </c>
    </row>
    <row r="341" spans="1:17" x14ac:dyDescent="0.3">
      <c r="A341" s="20" t="s">
        <v>76</v>
      </c>
      <c r="B341" s="20" t="s">
        <v>359</v>
      </c>
      <c r="C341" s="21">
        <f>VLOOKUP(B341,'[2]ESGC PORTFOLIO'!B:M,$C$2,FALSE)</f>
        <v>22.408990947741099</v>
      </c>
      <c r="D341" s="21" t="str">
        <f t="shared" si="15"/>
        <v>D</v>
      </c>
      <c r="E341" s="21">
        <f>VLOOKUP(B341,ESG!A:M,$E$2,FALSE)</f>
        <v>25.8927482506225</v>
      </c>
      <c r="F341" s="11" t="b">
        <f t="shared" si="16"/>
        <v>0</v>
      </c>
      <c r="G341" s="23" t="str">
        <f t="shared" si="17"/>
        <v>C</v>
      </c>
      <c r="H341" s="11">
        <f>VLOOKUP(B341,NI!C:P,12,FALSE)</f>
        <v>-2408948</v>
      </c>
      <c r="I341" s="11">
        <f>VLOOKUP(B341,EBITDA!B:O,12,FALSE)</f>
        <v>-2948304</v>
      </c>
      <c r="J341" s="11">
        <f>VLOOKUP(B341,EQIT!B:O,12,FALSE)</f>
        <v>2797678</v>
      </c>
      <c r="K341" s="11">
        <f>VLOOKUP(B341,DEBT!B:O,12,FALSE)</f>
        <v>1485620</v>
      </c>
      <c r="L341" s="11">
        <f>VLOOKUP(B341,REV!B:O,12,FALSE)</f>
        <v>1452619</v>
      </c>
      <c r="M341" s="11">
        <f>VLOOKUP(B341,RoA!B:O,12,FALSE)</f>
        <v>-34.020000000000003</v>
      </c>
      <c r="N341" s="11">
        <f>VLOOKUP(B341,RoE!B:O,12,FALSE)</f>
        <v>-66.010000000000005</v>
      </c>
      <c r="O341" s="11">
        <f>VLOOKUP(B341,ASSET!B:P,12,FALSE)</f>
        <v>5243286</v>
      </c>
      <c r="P341" s="11">
        <f>VLOOKUP(B341,MCAP!B:P,12,FALSE)</f>
        <v>8475063</v>
      </c>
      <c r="Q341" s="11">
        <f>VLOOKUP(B341,MB!B:O,12,FALSE)</f>
        <v>3.51</v>
      </c>
    </row>
    <row r="342" spans="1:17" x14ac:dyDescent="0.3">
      <c r="A342" s="20" t="s">
        <v>135</v>
      </c>
      <c r="B342" s="20">
        <v>755980</v>
      </c>
      <c r="C342" s="21">
        <f>VLOOKUP(B342,'[2]ESGC PORTFOLIO'!B:M,$C$2,FALSE)</f>
        <v>23.696795778478901</v>
      </c>
      <c r="D342" s="21" t="str">
        <f t="shared" si="15"/>
        <v>D</v>
      </c>
      <c r="E342" s="21">
        <f>VLOOKUP(B342,ESG!A:M,$E$2,FALSE)</f>
        <v>36.750027200522197</v>
      </c>
      <c r="F342" s="11" t="b">
        <f t="shared" si="16"/>
        <v>0</v>
      </c>
      <c r="G342" s="23" t="str">
        <f t="shared" si="17"/>
        <v>C</v>
      </c>
      <c r="H342" s="11">
        <f>VLOOKUP(B342,NI!C:P,12,FALSE)</f>
        <v>516361</v>
      </c>
      <c r="I342" s="11">
        <f>VLOOKUP(B342,EBITDA!B:O,12,FALSE)</f>
        <v>915726</v>
      </c>
      <c r="J342" s="11">
        <f>VLOOKUP(B342,EQIT!B:O,12,FALSE)</f>
        <v>1801289</v>
      </c>
      <c r="K342" s="11">
        <f>VLOOKUP(B342,DEBT!B:O,12,FALSE)</f>
        <v>365000</v>
      </c>
      <c r="L342" s="11">
        <f>VLOOKUP(B342,REV!B:O,12,FALSE)</f>
        <v>3869187</v>
      </c>
      <c r="M342" s="11">
        <f>VLOOKUP(B342,RoA!B:O,12,FALSE)</f>
        <v>21.19</v>
      </c>
      <c r="N342" s="11">
        <f>VLOOKUP(B342,RoE!B:O,12,FALSE)</f>
        <v>27.79</v>
      </c>
      <c r="O342" s="11">
        <f>VLOOKUP(B342,ASSET!B:P,12,FALSE)</f>
        <v>2532462</v>
      </c>
      <c r="P342" s="11">
        <f>VLOOKUP(B342,MCAP!B:P,12,FALSE)</f>
        <v>11820724</v>
      </c>
      <c r="Q342" s="11">
        <f>VLOOKUP(B342,MB!B:O,12,FALSE)</f>
        <v>5.99</v>
      </c>
    </row>
    <row r="343" spans="1:17" x14ac:dyDescent="0.3">
      <c r="A343" s="20" t="s">
        <v>175</v>
      </c>
      <c r="B343" s="20" t="s">
        <v>365</v>
      </c>
      <c r="C343" s="21">
        <f>VLOOKUP(B343,'[2]ESGC PORTFOLIO'!B:M,$C$2,FALSE)</f>
        <v>23.549309942026401</v>
      </c>
      <c r="D343" s="21" t="str">
        <f t="shared" si="15"/>
        <v>D</v>
      </c>
      <c r="E343" s="21">
        <f>VLOOKUP(B343,ESG!A:M,$E$2,FALSE)</f>
        <v>43.555312797438702</v>
      </c>
      <c r="F343" s="11" t="b">
        <f t="shared" si="16"/>
        <v>0</v>
      </c>
      <c r="G343" s="23" t="str">
        <f t="shared" si="17"/>
        <v>C</v>
      </c>
      <c r="H343" s="11">
        <f>VLOOKUP(B343,NI!C:P,12,FALSE)</f>
        <v>1274000</v>
      </c>
      <c r="I343" s="11">
        <f>VLOOKUP(B343,EBITDA!B:O,12,FALSE)</f>
        <v>2124000</v>
      </c>
      <c r="J343" s="11">
        <f>VLOOKUP(B343,EQIT!B:O,12,FALSE)</f>
        <v>14808000</v>
      </c>
      <c r="K343" s="11">
        <f>VLOOKUP(B343,DEBT!B:O,12,FALSE)</f>
        <v>7308000</v>
      </c>
      <c r="L343" s="11">
        <f>VLOOKUP(B343,REV!B:O,12,FALSE)</f>
        <v>3338000</v>
      </c>
      <c r="M343" s="11">
        <f>VLOOKUP(B343,RoA!B:O,12,FALSE)</f>
        <v>1.83</v>
      </c>
      <c r="N343" s="11">
        <f>VLOOKUP(B343,RoE!B:O,12,FALSE)</f>
        <v>9.3800000000000008</v>
      </c>
      <c r="O343" s="11">
        <f>VLOOKUP(B343,ASSET!B:P,12,FALSE)</f>
        <v>77987000</v>
      </c>
      <c r="P343" s="11">
        <f>VLOOKUP(B343,MCAP!B:P,12,FALSE)</f>
        <v>30494940</v>
      </c>
      <c r="Q343" s="11">
        <f>VLOOKUP(B343,MB!B:O,12,FALSE)</f>
        <v>1.7</v>
      </c>
    </row>
    <row r="344" spans="1:17" x14ac:dyDescent="0.3">
      <c r="A344" s="20" t="s">
        <v>322</v>
      </c>
      <c r="B344" s="20">
        <v>545310</v>
      </c>
      <c r="C344" s="21">
        <f>VLOOKUP(B344,'[2]ESGC PORTFOLIO'!B:M,$C$2,FALSE)</f>
        <v>23.614718614718601</v>
      </c>
      <c r="D344" s="21" t="str">
        <f t="shared" si="15"/>
        <v>D</v>
      </c>
      <c r="E344" s="21">
        <f>VLOOKUP(B344,ESG!A:M,$E$2,FALSE)</f>
        <v>37.705627705627698</v>
      </c>
      <c r="F344" s="11" t="b">
        <f t="shared" si="16"/>
        <v>0</v>
      </c>
      <c r="G344" s="23" t="str">
        <f t="shared" si="17"/>
        <v>C</v>
      </c>
      <c r="H344" s="11">
        <f>VLOOKUP(B344,NI!C:P,12,FALSE)</f>
        <v>-556334</v>
      </c>
      <c r="I344" s="11">
        <f>VLOOKUP(B344,EBITDA!B:O,12,FALSE)</f>
        <v>-411251</v>
      </c>
      <c r="J344" s="11">
        <f>VLOOKUP(B344,EQIT!B:O,12,FALSE)</f>
        <v>939967</v>
      </c>
      <c r="K344" s="11">
        <f>VLOOKUP(B344,DEBT!B:O,12,FALSE)</f>
        <v>826526</v>
      </c>
      <c r="L344" s="11">
        <f>VLOOKUP(B344,REV!B:O,12,FALSE)</f>
        <v>1032336</v>
      </c>
      <c r="M344" s="11">
        <f>VLOOKUP(B344,RoA!B:O,12,FALSE)</f>
        <v>-20.75</v>
      </c>
      <c r="N344" s="11">
        <f>VLOOKUP(B344,RoE!B:O,12,FALSE)</f>
        <v>-55.22</v>
      </c>
      <c r="O344" s="11">
        <f>VLOOKUP(B344,ASSET!B:P,12,FALSE)</f>
        <v>2498875</v>
      </c>
      <c r="P344" s="11">
        <f>VLOOKUP(B344,MCAP!B:P,12,FALSE)</f>
        <v>30992787</v>
      </c>
      <c r="Q344" s="11">
        <f>VLOOKUP(B344,MB!B:O,12,FALSE)</f>
        <v>32.32</v>
      </c>
    </row>
    <row r="345" spans="1:17" x14ac:dyDescent="0.3">
      <c r="A345" s="20" t="s">
        <v>341</v>
      </c>
      <c r="B345" s="20" t="s">
        <v>374</v>
      </c>
      <c r="C345" s="21">
        <f>VLOOKUP(B345,'[2]ESGC PORTFOLIO'!B:M,$C$2,FALSE)</f>
        <v>23.586964250857399</v>
      </c>
      <c r="D345" s="21" t="str">
        <f t="shared" si="15"/>
        <v>D</v>
      </c>
      <c r="E345" s="21">
        <f>VLOOKUP(B345,ESG!A:M,$E$2,FALSE)</f>
        <v>26.531726666852499</v>
      </c>
      <c r="F345" s="11" t="b">
        <f t="shared" si="16"/>
        <v>0</v>
      </c>
      <c r="G345" s="23" t="str">
        <f t="shared" si="17"/>
        <v>C</v>
      </c>
      <c r="H345" s="11">
        <f>VLOOKUP(B345,NI!C:P,12,FALSE)</f>
        <v>195290</v>
      </c>
      <c r="I345" s="11">
        <f>VLOOKUP(B345,EBITDA!B:O,12,FALSE)</f>
        <v>910959</v>
      </c>
      <c r="J345" s="11">
        <f>VLOOKUP(B345,EQIT!B:O,12,FALSE)</f>
        <v>-111979</v>
      </c>
      <c r="K345" s="11">
        <f>VLOOKUP(B345,DEBT!B:O,12,FALSE)</f>
        <v>9212765</v>
      </c>
      <c r="L345" s="11">
        <f>VLOOKUP(B345,REV!B:O,12,FALSE)</f>
        <v>4075883</v>
      </c>
      <c r="M345" s="11">
        <f>VLOOKUP(B345,RoA!B:O,12,FALSE)</f>
        <v>3.99</v>
      </c>
      <c r="N345" s="11" t="str">
        <f>VLOOKUP(B345,RoE!B:O,12,FALSE)</f>
        <v>NA</v>
      </c>
      <c r="O345" s="11">
        <f>VLOOKUP(B345,ASSET!B:P,12,FALSE)</f>
        <v>10522259</v>
      </c>
      <c r="P345" s="11">
        <f>VLOOKUP(B345,MCAP!B:P,12,FALSE)</f>
        <v>7027760</v>
      </c>
      <c r="Q345" s="11">
        <f>VLOOKUP(B345,MB!B:O,12,FALSE)</f>
        <v>-62.06</v>
      </c>
    </row>
    <row r="346" spans="1:17" x14ac:dyDescent="0.3">
      <c r="A346" s="20" t="s">
        <v>51</v>
      </c>
      <c r="B346" s="20">
        <v>874227</v>
      </c>
      <c r="C346" s="21">
        <f>VLOOKUP(B346,'[2]ESGC PORTFOLIO'!B:M,$C$2,FALSE)</f>
        <v>12.234765234765201</v>
      </c>
      <c r="D346" s="21" t="str">
        <f t="shared" si="15"/>
        <v>D</v>
      </c>
      <c r="E346" s="21">
        <f>VLOOKUP(B346,ESG!A:M,$E$2,FALSE)</f>
        <v>23.5378534508969</v>
      </c>
      <c r="F346" s="11" t="b">
        <f t="shared" si="16"/>
        <v>0</v>
      </c>
      <c r="G346" s="23" t="str">
        <f t="shared" si="17"/>
        <v>D</v>
      </c>
      <c r="H346" s="11">
        <f>VLOOKUP(B346,NI!C:P,12,FALSE)</f>
        <v>24083000</v>
      </c>
      <c r="I346" s="11">
        <f>VLOOKUP(B346,EBITDA!B:O,12,FALSE)</f>
        <v>46240000</v>
      </c>
      <c r="J346" s="11">
        <f>VLOOKUP(B346,EQIT!B:O,12,FALSE)</f>
        <v>255550000</v>
      </c>
      <c r="K346" s="11">
        <f>VLOOKUP(B346,DEBT!B:O,12,FALSE)</f>
        <v>84289000</v>
      </c>
      <c r="L346" s="11">
        <f>VLOOKUP(B346,REV!B:O,12,FALSE)</f>
        <v>209847000</v>
      </c>
      <c r="M346" s="11">
        <f>VLOOKUP(B346,RoA!B:O,12,FALSE)</f>
        <v>4.8899999999999997</v>
      </c>
      <c r="N346" s="11">
        <f>VLOOKUP(B346,RoE!B:O,12,FALSE)</f>
        <v>9.7200000000000006</v>
      </c>
      <c r="O346" s="11">
        <f>VLOOKUP(B346,ASSET!B:P,12,FALSE)</f>
        <v>552257000</v>
      </c>
      <c r="P346" s="11">
        <f>VLOOKUP(B346,MCAP!B:P,12,FALSE)</f>
        <v>325063135</v>
      </c>
      <c r="Q346" s="11">
        <f>VLOOKUP(B346,MB!B:O,12,FALSE)</f>
        <v>1.24</v>
      </c>
    </row>
    <row r="347" spans="1:17" x14ac:dyDescent="0.3">
      <c r="A347" s="20" t="s">
        <v>108</v>
      </c>
      <c r="B347" s="20">
        <v>135448</v>
      </c>
      <c r="C347" s="21">
        <f>VLOOKUP(B347,'[2]ESGC PORTFOLIO'!B:M,$C$2,FALSE)</f>
        <v>15.1937437562437</v>
      </c>
      <c r="D347" s="21" t="str">
        <f t="shared" si="15"/>
        <v>D</v>
      </c>
      <c r="E347" s="21">
        <f>VLOOKUP(B347,ESG!A:M,$E$2,FALSE)</f>
        <v>21.6374875124875</v>
      </c>
      <c r="F347" s="11" t="b">
        <f t="shared" si="16"/>
        <v>0</v>
      </c>
      <c r="G347" s="23" t="str">
        <f t="shared" si="17"/>
        <v>D</v>
      </c>
      <c r="H347" s="11">
        <f>VLOOKUP(B347,NI!C:P,12,FALSE)</f>
        <v>747092</v>
      </c>
      <c r="I347" s="11">
        <f>VLOOKUP(B347,EBITDA!B:O,12,FALSE)</f>
        <v>2639010</v>
      </c>
      <c r="J347" s="11">
        <f>VLOOKUP(B347,EQIT!B:O,12,FALSE)</f>
        <v>2748787</v>
      </c>
      <c r="K347" s="11">
        <f>VLOOKUP(B347,DEBT!B:O,12,FALSE)</f>
        <v>13755925</v>
      </c>
      <c r="L347" s="11">
        <f>VLOOKUP(B347,REV!B:O,12,FALSE)</f>
        <v>15068901</v>
      </c>
      <c r="M347" s="11">
        <f>VLOOKUP(B347,RoA!B:O,12,FALSE)</f>
        <v>4.75</v>
      </c>
      <c r="N347" s="11">
        <f>VLOOKUP(B347,RoE!B:O,12,FALSE)</f>
        <v>31.38</v>
      </c>
      <c r="O347" s="11">
        <f>VLOOKUP(B347,ASSET!B:P,12,FALSE)</f>
        <v>22886710</v>
      </c>
      <c r="P347" s="11">
        <f>VLOOKUP(B347,MCAP!B:P,12,FALSE)</f>
        <v>26542032</v>
      </c>
      <c r="Q347" s="11">
        <f>VLOOKUP(B347,MB!B:O,12,FALSE)</f>
        <v>10.25</v>
      </c>
    </row>
    <row r="348" spans="1:17" x14ac:dyDescent="0.3">
      <c r="A348" s="20" t="s">
        <v>132</v>
      </c>
      <c r="B348" s="20" t="s">
        <v>362</v>
      </c>
      <c r="C348" s="21">
        <f>VLOOKUP(B348,'[2]ESGC PORTFOLIO'!B:M,$C$2,FALSE)</f>
        <v>20.744940366650798</v>
      </c>
      <c r="D348" s="21" t="str">
        <f t="shared" si="15"/>
        <v>D</v>
      </c>
      <c r="E348" s="21">
        <f>VLOOKUP(B348,ESG!A:M,$E$2,FALSE)</f>
        <v>23.507424592950901</v>
      </c>
      <c r="F348" s="11" t="b">
        <f t="shared" si="16"/>
        <v>0</v>
      </c>
      <c r="G348" s="23" t="str">
        <f t="shared" si="17"/>
        <v>D</v>
      </c>
      <c r="H348" s="11">
        <f>VLOOKUP(B348,NI!C:P,12,FALSE)</f>
        <v>764465</v>
      </c>
      <c r="I348" s="11">
        <f>VLOOKUP(B348,EBITDA!B:O,12,FALSE)</f>
        <v>1552515</v>
      </c>
      <c r="J348" s="11">
        <f>VLOOKUP(B348,EQIT!B:O,12,FALSE)</f>
        <v>4864394</v>
      </c>
      <c r="K348" s="11">
        <f>VLOOKUP(B348,DEBT!B:O,12,FALSE)</f>
        <v>3201277</v>
      </c>
      <c r="L348" s="11">
        <f>VLOOKUP(B348,REV!B:O,12,FALSE)</f>
        <v>6672317</v>
      </c>
      <c r="M348" s="11">
        <f>VLOOKUP(B348,RoA!B:O,12,FALSE)</f>
        <v>6.91</v>
      </c>
      <c r="N348" s="11">
        <f>VLOOKUP(B348,RoE!B:O,12,FALSE)</f>
        <v>23</v>
      </c>
      <c r="O348" s="11">
        <f>VLOOKUP(B348,ASSET!B:P,12,FALSE)</f>
        <v>15488354</v>
      </c>
      <c r="P348" s="11">
        <f>VLOOKUP(B348,MCAP!B:P,12,FALSE)</f>
        <v>18677194</v>
      </c>
      <c r="Q348" s="11">
        <f>VLOOKUP(B348,MB!B:O,12,FALSE)</f>
        <v>3.31</v>
      </c>
    </row>
    <row r="349" spans="1:17" x14ac:dyDescent="0.3">
      <c r="A349" s="20" t="s">
        <v>151</v>
      </c>
      <c r="B349" s="20">
        <v>906511</v>
      </c>
      <c r="C349" s="21">
        <f>VLOOKUP(B349,'[2]ESGC PORTFOLIO'!B:M,$C$2,FALSE)</f>
        <v>24.066876750700199</v>
      </c>
      <c r="D349" s="21" t="str">
        <f t="shared" si="15"/>
        <v>D</v>
      </c>
      <c r="E349" s="21">
        <f>VLOOKUP(B349,ESG!A:M,$E$2,FALSE)</f>
        <v>24.066876750700199</v>
      </c>
      <c r="F349" s="11" t="b">
        <f t="shared" si="16"/>
        <v>1</v>
      </c>
      <c r="G349" s="23" t="str">
        <f t="shared" si="17"/>
        <v>D</v>
      </c>
      <c r="H349" s="11">
        <f>VLOOKUP(B349,NI!C:P,12,FALSE)</f>
        <v>705672</v>
      </c>
      <c r="I349" s="11">
        <f>VLOOKUP(B349,EBITDA!B:O,12,FALSE)</f>
        <v>1287018</v>
      </c>
      <c r="J349" s="11">
        <f>VLOOKUP(B349,EQIT!B:O,12,FALSE)</f>
        <v>3146567</v>
      </c>
      <c r="K349" s="11">
        <f>VLOOKUP(B349,DEBT!B:O,12,FALSE)</f>
        <v>662642</v>
      </c>
      <c r="L349" s="11">
        <f>VLOOKUP(B349,REV!B:O,12,FALSE)</f>
        <v>15280044</v>
      </c>
      <c r="M349" s="11">
        <f>VLOOKUP(B349,RoA!B:O,12,FALSE)</f>
        <v>8.93</v>
      </c>
      <c r="N349" s="11">
        <f>VLOOKUP(B349,RoE!B:O,12,FALSE)</f>
        <v>21.89</v>
      </c>
      <c r="O349" s="11">
        <f>VLOOKUP(B349,ASSET!B:P,12,FALSE)</f>
        <v>8026246</v>
      </c>
      <c r="P349" s="11">
        <f>VLOOKUP(B349,MCAP!B:P,12,FALSE)</f>
        <v>12890498</v>
      </c>
      <c r="Q349" s="11">
        <f>VLOOKUP(B349,MB!B:O,12,FALSE)</f>
        <v>4.01</v>
      </c>
    </row>
    <row r="350" spans="1:17" x14ac:dyDescent="0.3">
      <c r="A350" s="20"/>
      <c r="B350" s="20"/>
      <c r="C350" s="21"/>
      <c r="D350" s="21"/>
      <c r="E350" s="21"/>
      <c r="F350" s="11"/>
      <c r="G350" s="23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</sheetData>
  <autoFilter ref="A3:Q3" xr:uid="{0092D2F3-DAD7-4D68-BD6C-127A07F06F45}">
    <sortState xmlns:xlrd2="http://schemas.microsoft.com/office/spreadsheetml/2017/richdata2" ref="A4:Q349">
      <sortCondition ref="G3"/>
    </sortState>
  </autoFilter>
  <mergeCells count="1">
    <mergeCell ref="A1:Q1"/>
  </mergeCells>
  <conditionalFormatting sqref="F1:F1048576">
    <cfRule type="containsText" dxfId="6" priority="1" operator="containsText" text="FALSCH">
      <formula>NOT(ISERROR(SEARCH("FALSCH",F1)))</formula>
    </cfRule>
  </conditionalFormatting>
  <conditionalFormatting sqref="F4:F350">
    <cfRule type="containsText" dxfId="5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3AB2-029E-400F-8A39-D3D70ED0EBB2}">
  <sheetPr>
    <tabColor rgb="FFFFFF00"/>
  </sheetPr>
  <dimension ref="A1:Q350"/>
  <sheetViews>
    <sheetView tabSelected="1" zoomScale="63" zoomScaleNormal="90" workbookViewId="0">
      <selection activeCell="G54" sqref="G54:G110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C2" s="10">
        <v>11</v>
      </c>
      <c r="E2" s="10">
        <v>12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0</v>
      </c>
      <c r="B4" s="18">
        <v>902172</v>
      </c>
      <c r="C4" s="19">
        <f>VLOOKUP(B4,'[2]ESGC PORTFOLIO'!B:M,$C$2,FALSE)</f>
        <v>87.1265194400561</v>
      </c>
      <c r="D4" s="19" t="str">
        <f t="shared" ref="D4:D63" si="0">IF(C4&gt;75,"A",IF(C4&gt;50,"B",IF(C4&gt;25,"C","D")))</f>
        <v>A</v>
      </c>
      <c r="E4" s="19">
        <f>VLOOKUP(B4,ESG!A:M,$E$2,FALSE)</f>
        <v>87.1265194400561</v>
      </c>
      <c r="F4" s="14" t="b">
        <f t="shared" ref="F4:F63" si="1">C4=E4</f>
        <v>1</v>
      </c>
      <c r="G4" s="15" t="str">
        <f t="shared" ref="G4:G63" si="2">IF(E4&gt;75,"A",IF(E4&gt;50,"B",IF(E4&gt;25,"C","D")))</f>
        <v>A</v>
      </c>
      <c r="H4" s="14">
        <f>VLOOKUP(B4,NI!C:P,13,FALSE)</f>
        <v>5050000</v>
      </c>
      <c r="I4" s="14">
        <f>VLOOKUP(B4,EBITDA!B:O,13,FALSE)</f>
        <v>8726000</v>
      </c>
      <c r="J4" s="14">
        <f>VLOOKUP(B4,EQIT!B:O,13,FALSE)</f>
        <v>10298000</v>
      </c>
      <c r="K4" s="14">
        <f>VLOOKUP(B4,DEBT!B:O,13,FALSE)</f>
        <v>11695000</v>
      </c>
      <c r="L4" s="14">
        <f>VLOOKUP(B4,REV!B:O,13,FALSE)</f>
        <v>30109000</v>
      </c>
      <c r="M4" s="14">
        <f>VLOOKUP(B4,RoA!B:O,13,FALSE)</f>
        <v>16.010000000000002</v>
      </c>
      <c r="N4" s="14">
        <f>VLOOKUP(B4,RoE!B:O,13,FALSE)</f>
        <v>46.49</v>
      </c>
      <c r="O4" s="14">
        <f>VLOOKUP(B4,ASSET!B:P,13,FALSE)</f>
        <v>32484000</v>
      </c>
      <c r="P4" s="14">
        <f>VLOOKUP(B4,MCAP!B:P,13,FALSE)</f>
        <v>106557411</v>
      </c>
      <c r="Q4" s="14">
        <f>VLOOKUP(B4,MB!B:O,13,FALSE)</f>
        <v>10.42</v>
      </c>
    </row>
    <row r="5" spans="1:17" x14ac:dyDescent="0.3">
      <c r="A5" s="20" t="s">
        <v>2</v>
      </c>
      <c r="B5" s="20" t="s">
        <v>350</v>
      </c>
      <c r="C5" s="21">
        <f>VLOOKUP(B5,'[2]ESGC PORTFOLIO'!B:M,$C$2,FALSE)</f>
        <v>92.692744755244703</v>
      </c>
      <c r="D5" s="21" t="str">
        <f t="shared" si="0"/>
        <v>A</v>
      </c>
      <c r="E5" s="21">
        <f>VLOOKUP(B5,ESG!A:M,$E$2,FALSE)</f>
        <v>92.692744755244703</v>
      </c>
      <c r="F5" s="11" t="b">
        <f t="shared" si="1"/>
        <v>1</v>
      </c>
      <c r="G5" s="12" t="str">
        <f t="shared" si="2"/>
        <v>A</v>
      </c>
      <c r="H5" s="11">
        <f>VLOOKUP(B5,NI!C:P,13,FALSE)</f>
        <v>4111892</v>
      </c>
      <c r="I5" s="11">
        <f>VLOOKUP(B5,EBITDA!B:O,13,FALSE)</f>
        <v>6348882</v>
      </c>
      <c r="J5" s="11">
        <f>VLOOKUP(B5,EQIT!B:O,13,FALSE)</f>
        <v>7555262</v>
      </c>
      <c r="K5" s="11">
        <f>VLOOKUP(B5,DEBT!B:O,13,FALSE)</f>
        <v>27230</v>
      </c>
      <c r="L5" s="11">
        <f>VLOOKUP(B5,REV!B:O,13,FALSE)</f>
        <v>32882723</v>
      </c>
      <c r="M5" s="11">
        <f>VLOOKUP(B5,RoA!B:O,13,FALSE)</f>
        <v>23.8</v>
      </c>
      <c r="N5" s="11">
        <f>VLOOKUP(B5,RoE!B:O,13,FALSE)</f>
        <v>60.08</v>
      </c>
      <c r="O5" s="11">
        <f>VLOOKUP(B5,ASSET!B:P,13,FALSE)</f>
        <v>18531692</v>
      </c>
      <c r="P5" s="11">
        <f>VLOOKUP(B5,MCAP!B:P,13,FALSE)</f>
        <v>75266594</v>
      </c>
      <c r="Q5" s="11">
        <f>VLOOKUP(B5,MB!B:O,13,FALSE)</f>
        <v>7.96</v>
      </c>
    </row>
    <row r="6" spans="1:17" x14ac:dyDescent="0.3">
      <c r="A6" s="20" t="s">
        <v>9</v>
      </c>
      <c r="B6" s="20">
        <v>277642</v>
      </c>
      <c r="C6" s="21">
        <f>VLOOKUP(B6,'[2]ESGC PORTFOLIO'!B:M,$C$2,FALSE)</f>
        <v>82.000544544975796</v>
      </c>
      <c r="D6" s="21" t="str">
        <f t="shared" si="0"/>
        <v>A</v>
      </c>
      <c r="E6" s="21">
        <f>VLOOKUP(B6,ESG!A:M,$E$2,FALSE)</f>
        <v>82.000544544975796</v>
      </c>
      <c r="F6" s="11" t="b">
        <f t="shared" si="1"/>
        <v>1</v>
      </c>
      <c r="G6" s="12" t="str">
        <f t="shared" si="2"/>
        <v>A</v>
      </c>
      <c r="H6" s="11">
        <f>VLOOKUP(B6,NI!C:P,13,FALSE)</f>
        <v>462000</v>
      </c>
      <c r="I6" s="11">
        <f>VLOOKUP(B6,EBITDA!B:O,13,FALSE)</f>
        <v>873000</v>
      </c>
      <c r="J6" s="11">
        <f>VLOOKUP(B6,EQIT!B:O,13,FALSE)</f>
        <v>4243000</v>
      </c>
      <c r="K6" s="11">
        <f>VLOOKUP(B6,DEBT!B:O,13,FALSE)</f>
        <v>1912000</v>
      </c>
      <c r="L6" s="11">
        <f>VLOOKUP(B6,REV!B:O,13,FALSE)</f>
        <v>4202000</v>
      </c>
      <c r="M6" s="11">
        <f>VLOOKUP(B6,RoA!B:O,13,FALSE)</f>
        <v>6.66</v>
      </c>
      <c r="N6" s="11">
        <f>VLOOKUP(B6,RoE!B:O,13,FALSE)</f>
        <v>10.99</v>
      </c>
      <c r="O6" s="11">
        <f>VLOOKUP(B6,ASSET!B:P,13,FALSE)</f>
        <v>7802000</v>
      </c>
      <c r="P6" s="11">
        <f>VLOOKUP(B6,MCAP!B:P,13,FALSE)</f>
        <v>14761440</v>
      </c>
      <c r="Q6" s="11">
        <f>VLOOKUP(B6,MB!B:O,13,FALSE)</f>
        <v>3.49</v>
      </c>
    </row>
    <row r="7" spans="1:17" x14ac:dyDescent="0.3">
      <c r="A7" s="20" t="s">
        <v>10</v>
      </c>
      <c r="B7" s="20">
        <v>905271</v>
      </c>
      <c r="C7" s="21">
        <f>VLOOKUP(B7,'[2]ESGC PORTFOLIO'!B:M,$C$2,FALSE)</f>
        <v>79.926533231776105</v>
      </c>
      <c r="D7" s="21" t="str">
        <f t="shared" si="0"/>
        <v>A</v>
      </c>
      <c r="E7" s="21">
        <f>VLOOKUP(B7,ESG!A:M,$E$2,FALSE)</f>
        <v>79.926533231776105</v>
      </c>
      <c r="F7" s="11" t="b">
        <f t="shared" si="1"/>
        <v>1</v>
      </c>
      <c r="G7" s="12" t="str">
        <f t="shared" si="2"/>
        <v>A</v>
      </c>
      <c r="H7" s="11">
        <f>VLOOKUP(B7,NI!C:P,13,FALSE)</f>
        <v>631100</v>
      </c>
      <c r="I7" s="11">
        <f>VLOOKUP(B7,EBITDA!B:O,13,FALSE)</f>
        <v>3016200</v>
      </c>
      <c r="J7" s="11">
        <f>VLOOKUP(B7,EQIT!B:O,13,FALSE)</f>
        <v>7079600</v>
      </c>
      <c r="K7" s="11">
        <f>VLOOKUP(B7,DEBT!B:O,13,FALSE)</f>
        <v>6225200</v>
      </c>
      <c r="L7" s="11">
        <f>VLOOKUP(B7,REV!B:O,13,FALSE)</f>
        <v>9524400</v>
      </c>
      <c r="M7" s="11">
        <f>VLOOKUP(B7,RoA!B:O,13,FALSE)</f>
        <v>3.99</v>
      </c>
      <c r="N7" s="11">
        <f>VLOOKUP(B7,RoE!B:O,13,FALSE)</f>
        <v>8.81</v>
      </c>
      <c r="O7" s="11">
        <f>VLOOKUP(B7,ASSET!B:P,13,FALSE)</f>
        <v>17862600</v>
      </c>
      <c r="P7" s="11">
        <f>VLOOKUP(B7,MCAP!B:P,13,FALSE)</f>
        <v>31259396</v>
      </c>
      <c r="Q7" s="11">
        <f>VLOOKUP(B7,MB!B:O,13,FALSE)</f>
        <v>4.5</v>
      </c>
    </row>
    <row r="8" spans="1:17" x14ac:dyDescent="0.3">
      <c r="A8" s="20" t="s">
        <v>26</v>
      </c>
      <c r="B8" s="20">
        <v>938692</v>
      </c>
      <c r="C8" s="21">
        <f>VLOOKUP(B8,'[2]ESGC PORTFOLIO'!B:M,$C$2,FALSE)</f>
        <v>75.952970163722497</v>
      </c>
      <c r="D8" s="21" t="str">
        <f t="shared" si="0"/>
        <v>A</v>
      </c>
      <c r="E8" s="21">
        <f>VLOOKUP(B8,ESG!A:M,$E$2,FALSE)</f>
        <v>75.952970163722497</v>
      </c>
      <c r="F8" s="11" t="b">
        <f t="shared" si="1"/>
        <v>1</v>
      </c>
      <c r="G8" s="12" t="str">
        <f t="shared" si="2"/>
        <v>A</v>
      </c>
      <c r="H8" s="11">
        <f>VLOOKUP(B8,NI!C:P,13,FALSE)</f>
        <v>7722000</v>
      </c>
      <c r="I8" s="11">
        <f>VLOOKUP(B8,EBITDA!B:O,13,FALSE)</f>
        <v>12542000</v>
      </c>
      <c r="J8" s="11">
        <f>VLOOKUP(B8,EQIT!B:O,13,FALSE)</f>
        <v>29875000</v>
      </c>
      <c r="K8" s="11">
        <f>VLOOKUP(B8,DEBT!B:O,13,FALSE)</f>
        <v>34596000</v>
      </c>
      <c r="L8" s="11">
        <f>VLOOKUP(B8,REV!B:O,13,FALSE)</f>
        <v>22991000</v>
      </c>
      <c r="M8" s="11">
        <f>VLOOKUP(B8,RoA!B:O,13,FALSE)</f>
        <v>11.45</v>
      </c>
      <c r="N8" s="11">
        <f>VLOOKUP(B8,RoE!B:O,13,FALSE)</f>
        <v>26.65</v>
      </c>
      <c r="O8" s="11">
        <f>VLOOKUP(B8,ASSET!B:P,13,FALSE)</f>
        <v>77626000</v>
      </c>
      <c r="P8" s="11">
        <f>VLOOKUP(B8,MCAP!B:P,13,FALSE)</f>
        <v>107932222</v>
      </c>
      <c r="Q8" s="11">
        <f>VLOOKUP(B8,MB!B:O,13,FALSE)</f>
        <v>4.34</v>
      </c>
    </row>
    <row r="9" spans="1:17" x14ac:dyDescent="0.3">
      <c r="A9" s="20" t="s">
        <v>28</v>
      </c>
      <c r="B9" s="20">
        <v>905276</v>
      </c>
      <c r="C9" s="21">
        <f>VLOOKUP(B9,'[2]ESGC PORTFOLIO'!B:M,$C$2,FALSE)</f>
        <v>78.3314828811897</v>
      </c>
      <c r="D9" s="21" t="str">
        <f t="shared" si="0"/>
        <v>A</v>
      </c>
      <c r="E9" s="21">
        <f>VLOOKUP(B9,ESG!A:M,$E$2,FALSE)</f>
        <v>78.3314828811897</v>
      </c>
      <c r="F9" s="11" t="b">
        <f t="shared" si="1"/>
        <v>1</v>
      </c>
      <c r="G9" s="12" t="str">
        <f t="shared" si="2"/>
        <v>A</v>
      </c>
      <c r="H9" s="11">
        <f>VLOOKUP(B9,NI!C:P,13,FALSE)</f>
        <v>861664</v>
      </c>
      <c r="I9" s="11">
        <f>VLOOKUP(B9,EBITDA!B:O,13,FALSE)</f>
        <v>1255468</v>
      </c>
      <c r="J9" s="11">
        <f>VLOOKUP(B9,EQIT!B:O,13,FALSE)</f>
        <v>5165618</v>
      </c>
      <c r="K9" s="11">
        <f>VLOOKUP(B9,DEBT!B:O,13,FALSE)</f>
        <v>1732177</v>
      </c>
      <c r="L9" s="11">
        <f>VLOOKUP(B9,REV!B:O,13,FALSE)</f>
        <v>3421409</v>
      </c>
      <c r="M9" s="11">
        <f>VLOOKUP(B9,RoA!B:O,13,FALSE)</f>
        <v>12.29</v>
      </c>
      <c r="N9" s="11">
        <f>VLOOKUP(B9,RoE!B:O,13,FALSE)</f>
        <v>16.829999999999998</v>
      </c>
      <c r="O9" s="11">
        <f>VLOOKUP(B9,ASSET!B:P,13,FALSE)</f>
        <v>7934273</v>
      </c>
      <c r="P9" s="11">
        <f>VLOOKUP(B9,MCAP!B:P,13,FALSE)</f>
        <v>22379346</v>
      </c>
      <c r="Q9" s="11">
        <f>VLOOKUP(B9,MB!B:O,13,FALSE)</f>
        <v>3.71</v>
      </c>
    </row>
    <row r="10" spans="1:17" x14ac:dyDescent="0.3">
      <c r="A10" s="20" t="s">
        <v>36</v>
      </c>
      <c r="B10" s="20">
        <v>905113</v>
      </c>
      <c r="C10" s="21">
        <f>VLOOKUP(B10,'[2]ESGC PORTFOLIO'!B:M,$C$2,FALSE)</f>
        <v>85.656436572905704</v>
      </c>
      <c r="D10" s="21" t="str">
        <f t="shared" si="0"/>
        <v>A</v>
      </c>
      <c r="E10" s="21">
        <f>VLOOKUP(B10,ESG!A:M,$E$2,FALSE)</f>
        <v>85.656436572905704</v>
      </c>
      <c r="F10" s="11" t="b">
        <f t="shared" si="1"/>
        <v>1</v>
      </c>
      <c r="G10" s="12" t="str">
        <f t="shared" si="2"/>
        <v>A</v>
      </c>
      <c r="H10" s="11">
        <f>VLOOKUP(B10,NI!C:P,13,FALSE)</f>
        <v>-1010000</v>
      </c>
      <c r="I10" s="11">
        <f>VLOOKUP(B10,EBITDA!B:O,13,FALSE)</f>
        <v>2038000</v>
      </c>
      <c r="J10" s="11">
        <f>VLOOKUP(B10,EQIT!B:O,13,FALSE)</f>
        <v>5057000</v>
      </c>
      <c r="K10" s="11">
        <f>VLOOKUP(B10,DEBT!B:O,13,FALSE)</f>
        <v>8084000</v>
      </c>
      <c r="L10" s="11">
        <f>VLOOKUP(B10,REV!B:O,13,FALSE)</f>
        <v>12394000</v>
      </c>
      <c r="M10" s="11">
        <f>VLOOKUP(B10,RoA!B:O,13,FALSE)</f>
        <v>-2.29</v>
      </c>
      <c r="N10" s="11">
        <f>VLOOKUP(B10,RoE!B:O,13,FALSE)</f>
        <v>-11.85</v>
      </c>
      <c r="O10" s="11">
        <f>VLOOKUP(B10,ASSET!B:P,13,FALSE)</f>
        <v>18804000</v>
      </c>
      <c r="P10" s="11">
        <f>VLOOKUP(B10,MCAP!B:P,13,FALSE)</f>
        <v>8130157</v>
      </c>
      <c r="Q10" s="11">
        <f>VLOOKUP(B10,MB!B:O,13,FALSE)</f>
        <v>2.46</v>
      </c>
    </row>
    <row r="11" spans="1:17" x14ac:dyDescent="0.3">
      <c r="A11" s="20" t="s">
        <v>39</v>
      </c>
      <c r="B11" s="20">
        <v>702259</v>
      </c>
      <c r="C11" s="21">
        <f>VLOOKUP(B11,'[2]ESGC PORTFOLIO'!B:M,$C$2,FALSE)</f>
        <v>91.840343601895697</v>
      </c>
      <c r="D11" s="21" t="str">
        <f t="shared" si="0"/>
        <v>A</v>
      </c>
      <c r="E11" s="21">
        <f>VLOOKUP(B11,ESG!A:M,$E$2,FALSE)</f>
        <v>91.840343601895697</v>
      </c>
      <c r="F11" s="11" t="b">
        <f t="shared" si="1"/>
        <v>1</v>
      </c>
      <c r="G11" s="12" t="str">
        <f t="shared" si="2"/>
        <v>A</v>
      </c>
      <c r="H11" s="11">
        <f>VLOOKUP(B11,NI!C:P,13,FALSE)</f>
        <v>-582100</v>
      </c>
      <c r="I11" s="11">
        <f>VLOOKUP(B11,EBITDA!B:O,13,FALSE)</f>
        <v>-337400</v>
      </c>
      <c r="J11" s="11">
        <f>VLOOKUP(B11,EQIT!B:O,13,FALSE)</f>
        <v>733600</v>
      </c>
      <c r="K11" s="11">
        <f>VLOOKUP(B11,DEBT!B:O,13,FALSE)</f>
        <v>1490700</v>
      </c>
      <c r="L11" s="11">
        <f>VLOOKUP(B11,REV!B:O,13,FALSE)</f>
        <v>2031000</v>
      </c>
      <c r="M11" s="11">
        <f>VLOOKUP(B11,RoA!B:O,13,FALSE)</f>
        <v>-10.85</v>
      </c>
      <c r="N11" s="11">
        <f>VLOOKUP(B11,RoE!B:O,13,FALSE)</f>
        <v>-49.47</v>
      </c>
      <c r="O11" s="11">
        <f>VLOOKUP(B11,ASSET!B:P,13,FALSE)</f>
        <v>4734200</v>
      </c>
      <c r="P11" s="11">
        <f>VLOOKUP(B11,MCAP!B:P,13,FALSE)</f>
        <v>16304403</v>
      </c>
      <c r="Q11" s="11">
        <f>VLOOKUP(B11,MB!B:O,13,FALSE)</f>
        <v>20.81</v>
      </c>
    </row>
    <row r="12" spans="1:17" x14ac:dyDescent="0.3">
      <c r="A12" s="20" t="s">
        <v>42</v>
      </c>
      <c r="B12" s="20">
        <v>130502</v>
      </c>
      <c r="C12" s="21">
        <f>VLOOKUP(B12,'[2]ESGC PORTFOLIO'!B:M,$C$2,FALSE)</f>
        <v>81.890418405124194</v>
      </c>
      <c r="D12" s="21" t="str">
        <f t="shared" si="0"/>
        <v>A</v>
      </c>
      <c r="E12" s="21">
        <f>VLOOKUP(B12,ESG!A:M,$E$2,FALSE)</f>
        <v>81.890418405124194</v>
      </c>
      <c r="F12" s="11" t="b">
        <f t="shared" si="1"/>
        <v>1</v>
      </c>
      <c r="G12" s="12" t="str">
        <f t="shared" si="2"/>
        <v>A</v>
      </c>
      <c r="H12" s="11">
        <f>VLOOKUP(B12,NI!C:P,13,FALSE)</f>
        <v>1031392</v>
      </c>
      <c r="I12" s="11">
        <f>VLOOKUP(B12,EBITDA!B:O,13,FALSE)</f>
        <v>1687995</v>
      </c>
      <c r="J12" s="11">
        <f>VLOOKUP(B12,EQIT!B:O,13,FALSE)</f>
        <v>10171416</v>
      </c>
      <c r="K12" s="11">
        <f>VLOOKUP(B12,DEBT!B:O,13,FALSE)</f>
        <v>7099117</v>
      </c>
      <c r="L12" s="11">
        <f>VLOOKUP(B12,REV!B:O,13,FALSE)</f>
        <v>2055479</v>
      </c>
      <c r="M12" s="11">
        <f>VLOOKUP(B12,RoA!B:O,13,FALSE)</f>
        <v>6.63</v>
      </c>
      <c r="N12" s="11">
        <f>VLOOKUP(B12,RoE!B:O,13,FALSE)</f>
        <v>10.31</v>
      </c>
      <c r="O12" s="11">
        <f>VLOOKUP(B12,ASSET!B:P,13,FALSE)</f>
        <v>17867271</v>
      </c>
      <c r="P12" s="11">
        <f>VLOOKUP(B12,MCAP!B:P,13,FALSE)</f>
        <v>24328170</v>
      </c>
      <c r="Q12" s="11">
        <f>VLOOKUP(B12,MB!B:O,13,FALSE)</f>
        <v>2.38</v>
      </c>
    </row>
    <row r="13" spans="1:17" x14ac:dyDescent="0.3">
      <c r="A13" s="20" t="s">
        <v>43</v>
      </c>
      <c r="B13" s="20">
        <v>921161</v>
      </c>
      <c r="C13" s="21">
        <f>VLOOKUP(B13,'[2]ESGC PORTFOLIO'!B:M,$C$2,FALSE)</f>
        <v>77.843473193473102</v>
      </c>
      <c r="D13" s="21" t="str">
        <f t="shared" si="0"/>
        <v>A</v>
      </c>
      <c r="E13" s="21">
        <f>VLOOKUP(B13,ESG!A:M,$E$2,FALSE)</f>
        <v>77.843473193473102</v>
      </c>
      <c r="F13" s="11" t="b">
        <f t="shared" si="1"/>
        <v>1</v>
      </c>
      <c r="G13" s="12" t="str">
        <f t="shared" si="2"/>
        <v>A</v>
      </c>
      <c r="H13" s="11">
        <f>VLOOKUP(B13,NI!C:P,13,FALSE)</f>
        <v>320700</v>
      </c>
      <c r="I13" s="11">
        <f>VLOOKUP(B13,EBITDA!B:O,13,FALSE)</f>
        <v>713500</v>
      </c>
      <c r="J13" s="11">
        <f>VLOOKUP(B13,EQIT!B:O,13,FALSE)</f>
        <v>925500</v>
      </c>
      <c r="K13" s="11">
        <f>VLOOKUP(B13,DEBT!B:O,13,FALSE)</f>
        <v>1292500</v>
      </c>
      <c r="L13" s="11">
        <f>VLOOKUP(B13,REV!B:O,13,FALSE)</f>
        <v>6086500</v>
      </c>
      <c r="M13" s="11">
        <f>VLOOKUP(B13,RoA!B:O,13,FALSE)</f>
        <v>9.11</v>
      </c>
      <c r="N13" s="11">
        <f>VLOOKUP(B13,RoE!B:O,13,FALSE)</f>
        <v>33.909999999999997</v>
      </c>
      <c r="O13" s="11">
        <f>VLOOKUP(B13,ASSET!B:P,13,FALSE)</f>
        <v>4083200</v>
      </c>
      <c r="P13" s="11">
        <f>VLOOKUP(B13,MCAP!B:P,13,FALSE)</f>
        <v>6201048</v>
      </c>
      <c r="Q13" s="11">
        <f>VLOOKUP(B13,MB!B:O,13,FALSE)</f>
        <v>7.45</v>
      </c>
    </row>
    <row r="14" spans="1:17" x14ac:dyDescent="0.3">
      <c r="A14" s="20" t="s">
        <v>53</v>
      </c>
      <c r="B14" s="20">
        <v>545725</v>
      </c>
      <c r="C14" s="21">
        <f>VLOOKUP(B14,'[2]ESGC PORTFOLIO'!B:M,$C$2,FALSE)</f>
        <v>80.059416738474695</v>
      </c>
      <c r="D14" s="21" t="str">
        <f t="shared" si="0"/>
        <v>A</v>
      </c>
      <c r="E14" s="21">
        <f>VLOOKUP(B14,ESG!A:M,$E$2,FALSE)</f>
        <v>80.059416738474695</v>
      </c>
      <c r="F14" s="11" t="b">
        <f t="shared" si="1"/>
        <v>1</v>
      </c>
      <c r="G14" s="12" t="str">
        <f t="shared" si="2"/>
        <v>A</v>
      </c>
      <c r="H14" s="11">
        <f>VLOOKUP(B14,NI!C:P,13,FALSE)</f>
        <v>3702800</v>
      </c>
      <c r="I14" s="11">
        <f>VLOOKUP(B14,EBITDA!B:O,13,FALSE)</f>
        <v>5885900</v>
      </c>
      <c r="J14" s="11">
        <f>VLOOKUP(B14,EQIT!B:O,13,FALSE)</f>
        <v>12140100</v>
      </c>
      <c r="K14" s="11">
        <f>VLOOKUP(B14,DEBT!B:O,13,FALSE)</f>
        <v>6517400</v>
      </c>
      <c r="L14" s="11">
        <f>VLOOKUP(B14,REV!B:O,13,FALSE)</f>
        <v>11448800</v>
      </c>
      <c r="M14" s="11">
        <f>VLOOKUP(B14,RoA!B:O,13,FALSE)</f>
        <v>18.27</v>
      </c>
      <c r="N14" s="11">
        <f>VLOOKUP(B14,RoE!B:O,13,FALSE)</f>
        <v>34.42</v>
      </c>
      <c r="O14" s="11">
        <f>VLOOKUP(B14,ASSET!B:P,13,FALSE)</f>
        <v>22876800</v>
      </c>
      <c r="P14" s="11">
        <f>VLOOKUP(B14,MCAP!B:P,13,FALSE)</f>
        <v>61224922</v>
      </c>
      <c r="Q14" s="11">
        <f>VLOOKUP(B14,MB!B:O,13,FALSE)</f>
        <v>5.54</v>
      </c>
    </row>
    <row r="15" spans="1:17" x14ac:dyDescent="0.3">
      <c r="A15" s="20" t="s">
        <v>57</v>
      </c>
      <c r="B15" s="20">
        <v>905080</v>
      </c>
      <c r="C15" s="21">
        <f>VLOOKUP(B15,'[2]ESGC PORTFOLIO'!B:M,$C$2,FALSE)</f>
        <v>75.109724932627103</v>
      </c>
      <c r="D15" s="21" t="str">
        <f t="shared" si="0"/>
        <v>A</v>
      </c>
      <c r="E15" s="21">
        <f>VLOOKUP(B15,ESG!A:M,$E$2,FALSE)</f>
        <v>75.109724932627103</v>
      </c>
      <c r="F15" s="11" t="b">
        <f t="shared" si="1"/>
        <v>1</v>
      </c>
      <c r="G15" s="12" t="str">
        <f t="shared" si="2"/>
        <v>A</v>
      </c>
      <c r="H15" s="11">
        <f>VLOOKUP(B15,NI!C:P,13,FALSE)</f>
        <v>4457000</v>
      </c>
      <c r="I15" s="11">
        <f>VLOOKUP(B15,EBITDA!B:O,13,FALSE)</f>
        <v>6675000</v>
      </c>
      <c r="J15" s="11">
        <f>VLOOKUP(B15,EQIT!B:O,13,FALSE)</f>
        <v>16177000</v>
      </c>
      <c r="K15" s="11">
        <f>VLOOKUP(B15,DEBT!B:O,13,FALSE)</f>
        <v>6708000</v>
      </c>
      <c r="L15" s="11">
        <f>VLOOKUP(B15,REV!B:O,13,FALSE)</f>
        <v>19427000</v>
      </c>
      <c r="M15" s="11">
        <f>VLOOKUP(B15,RoA!B:O,13,FALSE)</f>
        <v>15.32</v>
      </c>
      <c r="N15" s="11">
        <f>VLOOKUP(B15,RoE!B:O,13,FALSE)</f>
        <v>29.28</v>
      </c>
      <c r="O15" s="11">
        <f>VLOOKUP(B15,ASSET!B:P,13,FALSE)</f>
        <v>30711000</v>
      </c>
      <c r="P15" s="11">
        <f>VLOOKUP(B15,MCAP!B:P,13,FALSE)</f>
        <v>97244160</v>
      </c>
      <c r="Q15" s="11">
        <f>VLOOKUP(B15,MB!B:O,13,FALSE)</f>
        <v>5.74</v>
      </c>
    </row>
    <row r="16" spans="1:17" x14ac:dyDescent="0.3">
      <c r="A16" s="20" t="s">
        <v>61</v>
      </c>
      <c r="B16" s="20">
        <v>905075</v>
      </c>
      <c r="C16" s="21">
        <f>VLOOKUP(B16,'[2]ESGC PORTFOLIO'!B:M,$C$2,FALSE)</f>
        <v>82.0885902292152</v>
      </c>
      <c r="D16" s="21" t="str">
        <f t="shared" si="0"/>
        <v>A</v>
      </c>
      <c r="E16" s="21">
        <f>VLOOKUP(B16,ESG!A:M,$E$2,FALSE)</f>
        <v>82.0885902292152</v>
      </c>
      <c r="F16" s="11" t="b">
        <f t="shared" si="1"/>
        <v>1</v>
      </c>
      <c r="G16" s="12" t="str">
        <f t="shared" si="2"/>
        <v>A</v>
      </c>
      <c r="H16" s="11">
        <f>VLOOKUP(B16,NI!C:P,13,FALSE)</f>
        <v>563000</v>
      </c>
      <c r="I16" s="11">
        <f>VLOOKUP(B16,EBITDA!B:O,13,FALSE)</f>
        <v>1275000</v>
      </c>
      <c r="J16" s="11">
        <f>VLOOKUP(B16,EQIT!B:O,13,FALSE)</f>
        <v>1525000</v>
      </c>
      <c r="K16" s="11">
        <f>VLOOKUP(B16,DEBT!B:O,13,FALSE)</f>
        <v>3533000</v>
      </c>
      <c r="L16" s="11">
        <f>VLOOKUP(B16,REV!B:O,13,FALSE)</f>
        <v>7961000</v>
      </c>
      <c r="M16" s="11">
        <f>VLOOKUP(B16,RoA!B:O,13,FALSE)</f>
        <v>8.07</v>
      </c>
      <c r="N16" s="11">
        <f>VLOOKUP(B16,RoE!B:O,13,FALSE)</f>
        <v>38.75</v>
      </c>
      <c r="O16" s="11">
        <f>VLOOKUP(B16,ASSET!B:P,13,FALSE)</f>
        <v>7796000</v>
      </c>
      <c r="P16" s="11">
        <f>VLOOKUP(B16,MCAP!B:P,13,FALSE)</f>
        <v>18624760</v>
      </c>
      <c r="Q16" s="11">
        <f>VLOOKUP(B16,MB!B:O,13,FALSE)</f>
        <v>10.34</v>
      </c>
    </row>
    <row r="17" spans="1:17" x14ac:dyDescent="0.3">
      <c r="A17" s="20" t="s">
        <v>62</v>
      </c>
      <c r="B17" s="20">
        <v>134843</v>
      </c>
      <c r="C17" s="21">
        <f>VLOOKUP(B17,'[2]ESGC PORTFOLIO'!B:M,$C$2,FALSE)</f>
        <v>78.839337909833802</v>
      </c>
      <c r="D17" s="21" t="str">
        <f t="shared" si="0"/>
        <v>A</v>
      </c>
      <c r="E17" s="21">
        <f>VLOOKUP(B17,ESG!A:M,$E$2,FALSE)</f>
        <v>78.839337909833802</v>
      </c>
      <c r="F17" s="11" t="b">
        <f t="shared" si="1"/>
        <v>1</v>
      </c>
      <c r="G17" s="12" t="str">
        <f t="shared" si="2"/>
        <v>A</v>
      </c>
      <c r="H17" s="11">
        <f>VLOOKUP(B17,NI!C:P,13,FALSE)</f>
        <v>3513000</v>
      </c>
      <c r="I17" s="11">
        <f>VLOOKUP(B17,EBITDA!B:O,13,FALSE)</f>
        <v>6999000</v>
      </c>
      <c r="J17" s="11">
        <f>VLOOKUP(B17,EQIT!B:O,13,FALSE)</f>
        <v>43039000</v>
      </c>
      <c r="K17" s="11">
        <f>VLOOKUP(B17,DEBT!B:O,13,FALSE)</f>
        <v>60460000</v>
      </c>
      <c r="L17" s="11">
        <f>VLOOKUP(B17,REV!B:O,13,FALSE)</f>
        <v>27519000</v>
      </c>
      <c r="M17" s="11">
        <f>VLOOKUP(B17,RoA!B:O,13,FALSE)</f>
        <v>1.23</v>
      </c>
      <c r="N17" s="11">
        <f>VLOOKUP(B17,RoE!B:O,13,FALSE)</f>
        <v>8.08</v>
      </c>
      <c r="O17" s="11">
        <f>VLOOKUP(B17,ASSET!B:P,13,FALSE)</f>
        <v>357033000</v>
      </c>
      <c r="P17" s="11">
        <f>VLOOKUP(B17,MCAP!B:P,13,FALSE)</f>
        <v>41894266</v>
      </c>
      <c r="Q17" s="11">
        <f>VLOOKUP(B17,MB!B:O,13,FALSE)</f>
        <v>0.84</v>
      </c>
    </row>
    <row r="18" spans="1:17" x14ac:dyDescent="0.3">
      <c r="A18" s="20" t="s">
        <v>67</v>
      </c>
      <c r="B18" s="20" t="s">
        <v>356</v>
      </c>
      <c r="C18" s="21">
        <f>VLOOKUP(B18,'[2]ESGC PORTFOLIO'!B:M,$C$2,FALSE)</f>
        <v>85.726074990126307</v>
      </c>
      <c r="D18" s="21" t="str">
        <f t="shared" si="0"/>
        <v>A</v>
      </c>
      <c r="E18" s="21">
        <f>VLOOKUP(B18,ESG!A:M,$E$2,FALSE)</f>
        <v>85.726074990126307</v>
      </c>
      <c r="F18" s="11" t="b">
        <f t="shared" si="1"/>
        <v>1</v>
      </c>
      <c r="G18" s="12" t="str">
        <f t="shared" si="2"/>
        <v>A</v>
      </c>
      <c r="H18" s="11">
        <f>VLOOKUP(B18,NI!C:P,13,FALSE)</f>
        <v>571973</v>
      </c>
      <c r="I18" s="11">
        <f>VLOOKUP(B18,EBITDA!B:O,13,FALSE)</f>
        <v>1195153</v>
      </c>
      <c r="J18" s="11">
        <f>VLOOKUP(B18,EQIT!B:O,13,FALSE)</f>
        <v>3014487</v>
      </c>
      <c r="K18" s="11">
        <f>VLOOKUP(B18,DEBT!B:O,13,FALSE)</f>
        <v>3802806</v>
      </c>
      <c r="L18" s="11">
        <f>VLOOKUP(B18,REV!B:O,13,FALSE)</f>
        <v>13071589</v>
      </c>
      <c r="M18" s="11">
        <f>VLOOKUP(B18,RoA!B:O,13,FALSE)</f>
        <v>6.18</v>
      </c>
      <c r="N18" s="11">
        <f>VLOOKUP(B18,RoE!B:O,13,FALSE)</f>
        <v>19.97</v>
      </c>
      <c r="O18" s="11">
        <f>VLOOKUP(B18,ASSET!B:P,13,FALSE)</f>
        <v>10674263</v>
      </c>
      <c r="P18" s="11">
        <f>VLOOKUP(B18,MCAP!B:P,13,FALSE)</f>
        <v>10620930</v>
      </c>
      <c r="Q18" s="11">
        <f>VLOOKUP(B18,MB!B:O,13,FALSE)</f>
        <v>3.18</v>
      </c>
    </row>
    <row r="19" spans="1:17" x14ac:dyDescent="0.3">
      <c r="A19" s="20" t="s">
        <v>79</v>
      </c>
      <c r="B19" s="20">
        <v>542868</v>
      </c>
      <c r="C19" s="21">
        <f>VLOOKUP(B19,'[2]ESGC PORTFOLIO'!B:M,$C$2,FALSE)</f>
        <v>88.300225298003696</v>
      </c>
      <c r="D19" s="21" t="str">
        <f t="shared" si="0"/>
        <v>A</v>
      </c>
      <c r="E19" s="21">
        <f>VLOOKUP(B19,ESG!A:M,$E$2,FALSE)</f>
        <v>88.300225298003696</v>
      </c>
      <c r="F19" s="11" t="b">
        <f t="shared" si="1"/>
        <v>1</v>
      </c>
      <c r="G19" s="12" t="str">
        <f t="shared" si="2"/>
        <v>A</v>
      </c>
      <c r="H19" s="11">
        <f>VLOOKUP(B19,NI!C:P,13,FALSE)</f>
        <v>10739000</v>
      </c>
      <c r="I19" s="11">
        <f>VLOOKUP(B19,EBITDA!B:O,13,FALSE)</f>
        <v>15752000</v>
      </c>
      <c r="J19" s="11">
        <f>VLOOKUP(B19,EQIT!B:O,13,FALSE)</f>
        <v>63586000</v>
      </c>
      <c r="K19" s="11">
        <f>VLOOKUP(B19,DEBT!B:O,13,FALSE)</f>
        <v>28643000</v>
      </c>
      <c r="L19" s="11">
        <f>VLOOKUP(B19,REV!B:O,13,FALSE)</f>
        <v>49247000</v>
      </c>
      <c r="M19" s="11">
        <f>VLOOKUP(B19,RoA!B:O,13,FALSE)</f>
        <v>9.8800000000000008</v>
      </c>
      <c r="N19" s="11">
        <f>VLOOKUP(B19,RoE!B:O,13,FALSE)</f>
        <v>17.420000000000002</v>
      </c>
      <c r="O19" s="11">
        <f>VLOOKUP(B19,ASSET!B:P,13,FALSE)</f>
        <v>117353000</v>
      </c>
      <c r="P19" s="11">
        <f>VLOOKUP(B19,MCAP!B:P,13,FALSE)</f>
        <v>151976380</v>
      </c>
      <c r="Q19" s="11">
        <f>VLOOKUP(B19,MB!B:O,13,FALSE)</f>
        <v>2.36</v>
      </c>
    </row>
    <row r="20" spans="1:17" x14ac:dyDescent="0.3">
      <c r="A20" s="20" t="s">
        <v>82</v>
      </c>
      <c r="B20" s="20">
        <v>916125</v>
      </c>
      <c r="C20" s="21">
        <f>VLOOKUP(B20,'[2]ESGC PORTFOLIO'!B:M,$C$2,FALSE)</f>
        <v>80.755385239760201</v>
      </c>
      <c r="D20" s="21" t="str">
        <f t="shared" si="0"/>
        <v>A</v>
      </c>
      <c r="E20" s="21">
        <f>VLOOKUP(B20,ESG!A:M,$E$2,FALSE)</f>
        <v>80.755385239760201</v>
      </c>
      <c r="F20" s="11" t="b">
        <f t="shared" si="1"/>
        <v>1</v>
      </c>
      <c r="G20" s="12" t="str">
        <f t="shared" si="2"/>
        <v>A</v>
      </c>
      <c r="H20" s="11">
        <f>VLOOKUP(B20,NI!C:P,13,FALSE)</f>
        <v>648000</v>
      </c>
      <c r="I20" s="11">
        <f>VLOOKUP(B20,EBITDA!B:O,13,FALSE)</f>
        <v>1221000</v>
      </c>
      <c r="J20" s="11">
        <f>VLOOKUP(B20,EQIT!B:O,13,FALSE)</f>
        <v>297000</v>
      </c>
      <c r="K20" s="11">
        <f>VLOOKUP(B20,DEBT!B:O,13,FALSE)</f>
        <v>2320000</v>
      </c>
      <c r="L20" s="11">
        <f>VLOOKUP(B20,REV!B:O,13,FALSE)</f>
        <v>5761000</v>
      </c>
      <c r="M20" s="11">
        <f>VLOOKUP(B20,RoA!B:O,13,FALSE)</f>
        <v>16.25</v>
      </c>
      <c r="N20" s="11">
        <f>VLOOKUP(B20,RoE!B:O,13,FALSE)</f>
        <v>312.29000000000002</v>
      </c>
      <c r="O20" s="11">
        <f>VLOOKUP(B20,ASSET!B:P,13,FALSE)</f>
        <v>4518000</v>
      </c>
      <c r="P20" s="11">
        <f>VLOOKUP(B20,MCAP!B:P,13,FALSE)</f>
        <v>15525219</v>
      </c>
      <c r="Q20" s="11">
        <f>VLOOKUP(B20,MB!B:O,13,FALSE)</f>
        <v>29.51</v>
      </c>
    </row>
    <row r="21" spans="1:17" x14ac:dyDescent="0.3">
      <c r="A21" s="20" t="s">
        <v>91</v>
      </c>
      <c r="B21" s="20">
        <v>902288</v>
      </c>
      <c r="C21" s="21">
        <f>VLOOKUP(B21,'[2]ESGC PORTFOLIO'!B:M,$C$2,FALSE)</f>
        <v>75.4835138794854</v>
      </c>
      <c r="D21" s="21" t="str">
        <f t="shared" si="0"/>
        <v>A</v>
      </c>
      <c r="E21" s="21">
        <f>VLOOKUP(B21,ESG!A:M,$E$2,FALSE)</f>
        <v>75.4835138794854</v>
      </c>
      <c r="F21" s="11" t="b">
        <f t="shared" si="1"/>
        <v>1</v>
      </c>
      <c r="G21" s="12" t="str">
        <f t="shared" si="2"/>
        <v>A</v>
      </c>
      <c r="H21" s="11">
        <f>VLOOKUP(B21,NI!C:P,13,FALSE)</f>
        <v>1245000</v>
      </c>
      <c r="I21" s="11">
        <f>VLOOKUP(B21,EBITDA!B:O,13,FALSE)</f>
        <v>3831000</v>
      </c>
      <c r="J21" s="11">
        <f>VLOOKUP(B21,EQIT!B:O,13,FALSE)</f>
        <v>14298000</v>
      </c>
      <c r="K21" s="11">
        <f>VLOOKUP(B21,DEBT!B:O,13,FALSE)</f>
        <v>15828000</v>
      </c>
      <c r="L21" s="11">
        <f>VLOOKUP(B21,REV!B:O,13,FALSE)</f>
        <v>12075000</v>
      </c>
      <c r="M21" s="11">
        <f>VLOOKUP(B21,RoA!B:O,13,FALSE)</f>
        <v>3.58</v>
      </c>
      <c r="N21" s="11">
        <f>VLOOKUP(B21,RoE!B:O,13,FALSE)</f>
        <v>9.1</v>
      </c>
      <c r="O21" s="11">
        <f>VLOOKUP(B21,ASSET!B:P,13,FALSE)</f>
        <v>48255000</v>
      </c>
      <c r="P21" s="11">
        <f>VLOOKUP(B21,MCAP!B:P,13,FALSE)</f>
        <v>22472400</v>
      </c>
      <c r="Q21" s="11">
        <f>VLOOKUP(B21,MB!B:O,13,FALSE)</f>
        <v>1.63</v>
      </c>
    </row>
    <row r="22" spans="1:17" x14ac:dyDescent="0.3">
      <c r="A22" s="20" t="s">
        <v>110</v>
      </c>
      <c r="B22" s="20">
        <v>944314</v>
      </c>
      <c r="C22" s="21">
        <f>VLOOKUP(B22,'[2]ESGC PORTFOLIO'!B:M,$C$2,FALSE)</f>
        <v>75.201768788083896</v>
      </c>
      <c r="D22" s="21" t="str">
        <f t="shared" si="0"/>
        <v>A</v>
      </c>
      <c r="E22" s="21">
        <f>VLOOKUP(B22,ESG!A:M,$E$2,FALSE)</f>
        <v>75.201768788083896</v>
      </c>
      <c r="F22" s="11" t="b">
        <f t="shared" si="1"/>
        <v>1</v>
      </c>
      <c r="G22" s="12" t="str">
        <f t="shared" si="2"/>
        <v>A</v>
      </c>
      <c r="H22" s="11">
        <f>VLOOKUP(B22,NI!C:P,13,FALSE)</f>
        <v>2123000</v>
      </c>
      <c r="I22" s="11">
        <f>VLOOKUP(B22,EBITDA!B:O,13,FALSE)</f>
        <v>5726000</v>
      </c>
      <c r="J22" s="11">
        <f>VLOOKUP(B22,EQIT!B:O,13,FALSE)</f>
        <v>14605000</v>
      </c>
      <c r="K22" s="11">
        <f>VLOOKUP(B22,DEBT!B:O,13,FALSE)</f>
        <v>35095000</v>
      </c>
      <c r="L22" s="11">
        <f>VLOOKUP(B22,REV!B:O,13,FALSE)</f>
        <v>11737000</v>
      </c>
      <c r="M22" s="11">
        <f>VLOOKUP(B22,RoA!B:O,13,FALSE)</f>
        <v>4.26</v>
      </c>
      <c r="N22" s="11">
        <f>VLOOKUP(B22,RoE!B:O,13,FALSE)</f>
        <v>15.57</v>
      </c>
      <c r="O22" s="11">
        <f>VLOOKUP(B22,ASSET!B:P,13,FALSE)</f>
        <v>71610000</v>
      </c>
      <c r="P22" s="11">
        <f>VLOOKUP(B22,MCAP!B:P,13,FALSE)</f>
        <v>48098520</v>
      </c>
      <c r="Q22" s="11">
        <f>VLOOKUP(B22,MB!B:O,13,FALSE)</f>
        <v>3.19</v>
      </c>
    </row>
    <row r="23" spans="1:17" x14ac:dyDescent="0.3">
      <c r="A23" s="20" t="s">
        <v>125</v>
      </c>
      <c r="B23" s="20">
        <v>902306</v>
      </c>
      <c r="C23" s="21">
        <f>VLOOKUP(B23,'[2]ESGC PORTFOLIO'!B:M,$C$2,FALSE)</f>
        <v>77.714490521326994</v>
      </c>
      <c r="D23" s="21" t="str">
        <f t="shared" si="0"/>
        <v>A</v>
      </c>
      <c r="E23" s="21">
        <f>VLOOKUP(B23,ESG!A:M,$E$2,FALSE)</f>
        <v>77.714490521326994</v>
      </c>
      <c r="F23" s="11" t="b">
        <f t="shared" si="1"/>
        <v>1</v>
      </c>
      <c r="G23" s="12" t="str">
        <f t="shared" si="2"/>
        <v>A</v>
      </c>
      <c r="H23" s="11">
        <f>VLOOKUP(B23,NI!C:P,13,FALSE)</f>
        <v>-583618</v>
      </c>
      <c r="I23" s="11">
        <f>VLOOKUP(B23,EBITDA!B:O,13,FALSE)</f>
        <v>1407899</v>
      </c>
      <c r="J23" s="11">
        <f>VLOOKUP(B23,EQIT!B:O,13,FALSE)</f>
        <v>8081809</v>
      </c>
      <c r="K23" s="11">
        <f>VLOOKUP(B23,DEBT!B:O,13,FALSE)</f>
        <v>15274571</v>
      </c>
      <c r="L23" s="11">
        <f>VLOOKUP(B23,REV!B:O,13,FALSE)</f>
        <v>10845645</v>
      </c>
      <c r="M23" s="11">
        <f>VLOOKUP(B23,RoA!B:O,13,FALSE)</f>
        <v>-0.28999999999999998</v>
      </c>
      <c r="N23" s="11">
        <f>VLOOKUP(B23,RoE!B:O,13,FALSE)</f>
        <v>-6.73</v>
      </c>
      <c r="O23" s="11">
        <f>VLOOKUP(B23,ASSET!B:P,13,FALSE)</f>
        <v>45786549</v>
      </c>
      <c r="P23" s="11">
        <f>VLOOKUP(B23,MCAP!B:P,13,FALSE)</f>
        <v>13160639</v>
      </c>
      <c r="Q23" s="11">
        <f>VLOOKUP(B23,MB!B:O,13,FALSE)</f>
        <v>1.75</v>
      </c>
    </row>
    <row r="24" spans="1:17" x14ac:dyDescent="0.3">
      <c r="A24" s="20" t="s">
        <v>150</v>
      </c>
      <c r="B24" s="20">
        <v>905801</v>
      </c>
      <c r="C24" s="21">
        <f>VLOOKUP(B24,'[2]ESGC PORTFOLIO'!B:M,$C$2,FALSE)</f>
        <v>80.666390433662897</v>
      </c>
      <c r="D24" s="21" t="str">
        <f t="shared" si="0"/>
        <v>A</v>
      </c>
      <c r="E24" s="21">
        <f>VLOOKUP(B24,ESG!A:M,$E$2,FALSE)</f>
        <v>80.666390433662897</v>
      </c>
      <c r="F24" s="11" t="b">
        <f t="shared" si="1"/>
        <v>1</v>
      </c>
      <c r="G24" s="12" t="str">
        <f t="shared" si="2"/>
        <v>A</v>
      </c>
      <c r="H24" s="11">
        <f>VLOOKUP(B24,NI!C:P,13,FALSE)</f>
        <v>1697400</v>
      </c>
      <c r="I24" s="11">
        <f>VLOOKUP(B24,EBITDA!B:O,13,FALSE)</f>
        <v>3323600</v>
      </c>
      <c r="J24" s="11">
        <f>VLOOKUP(B24,EQIT!B:O,13,FALSE)</f>
        <v>4930200</v>
      </c>
      <c r="K24" s="11">
        <f>VLOOKUP(B24,DEBT!B:O,13,FALSE)</f>
        <v>8430900</v>
      </c>
      <c r="L24" s="11">
        <f>VLOOKUP(B24,REV!B:O,13,FALSE)</f>
        <v>16563100</v>
      </c>
      <c r="M24" s="11">
        <f>VLOOKUP(B24,RoA!B:O,13,FALSE)</f>
        <v>8.73</v>
      </c>
      <c r="N24" s="11">
        <f>VLOOKUP(B24,RoE!B:O,13,FALSE)</f>
        <v>34.200000000000003</v>
      </c>
      <c r="O24" s="11">
        <f>VLOOKUP(B24,ASSET!B:P,13,FALSE)</f>
        <v>21712300</v>
      </c>
      <c r="P24" s="11">
        <f>VLOOKUP(B24,MCAP!B:P,13,FALSE)</f>
        <v>36864336</v>
      </c>
      <c r="Q24" s="11">
        <f>VLOOKUP(B24,MB!B:O,13,FALSE)</f>
        <v>8.84</v>
      </c>
    </row>
    <row r="25" spans="1:17" x14ac:dyDescent="0.3">
      <c r="A25" s="20" t="s">
        <v>152</v>
      </c>
      <c r="B25" s="20">
        <v>546697</v>
      </c>
      <c r="C25" s="21">
        <f>VLOOKUP(B25,'[2]ESGC PORTFOLIO'!B:M,$C$2,FALSE)</f>
        <v>82.239619237397605</v>
      </c>
      <c r="D25" s="21" t="str">
        <f t="shared" si="0"/>
        <v>A</v>
      </c>
      <c r="E25" s="21">
        <f>VLOOKUP(B25,ESG!A:M,$E$2,FALSE)</f>
        <v>82.239619237397605</v>
      </c>
      <c r="F25" s="11" t="b">
        <f t="shared" si="1"/>
        <v>1</v>
      </c>
      <c r="G25" s="12" t="str">
        <f t="shared" si="2"/>
        <v>A</v>
      </c>
      <c r="H25" s="11">
        <f>VLOOKUP(B25,NI!C:P,13,FALSE)</f>
        <v>13501000</v>
      </c>
      <c r="I25" s="11">
        <f>VLOOKUP(B25,EBITDA!B:O,13,FALSE)</f>
        <v>19219000</v>
      </c>
      <c r="J25" s="11">
        <f>VLOOKUP(B25,EQIT!B:O,13,FALSE)</f>
        <v>18887000</v>
      </c>
      <c r="K25" s="11">
        <f>VLOOKUP(B25,DEBT!B:O,13,FALSE)</f>
        <v>26346000</v>
      </c>
      <c r="L25" s="11">
        <f>VLOOKUP(B25,REV!B:O,13,FALSE)</f>
        <v>30390000</v>
      </c>
      <c r="M25" s="11">
        <f>VLOOKUP(B25,RoA!B:O,13,FALSE)</f>
        <v>26.17</v>
      </c>
      <c r="N25" s="11">
        <f>VLOOKUP(B25,RoE!B:O,13,FALSE)</f>
        <v>72.16</v>
      </c>
      <c r="O25" s="11">
        <f>VLOOKUP(B25,ASSET!B:P,13,FALSE)</f>
        <v>56575000</v>
      </c>
      <c r="P25" s="11">
        <f>VLOOKUP(B25,MCAP!B:P,13,FALSE)</f>
        <v>93809100</v>
      </c>
      <c r="Q25" s="11">
        <f>VLOOKUP(B25,MB!B:O,13,FALSE)</f>
        <v>5.71</v>
      </c>
    </row>
    <row r="26" spans="1:17" x14ac:dyDescent="0.3">
      <c r="A26" s="20" t="s">
        <v>160</v>
      </c>
      <c r="B26" s="20">
        <v>912030</v>
      </c>
      <c r="C26" s="21">
        <f>VLOOKUP(B26,'[2]ESGC PORTFOLIO'!B:M,$C$2,FALSE)</f>
        <v>85.916794068185197</v>
      </c>
      <c r="D26" s="21" t="str">
        <f t="shared" si="0"/>
        <v>A</v>
      </c>
      <c r="E26" s="21">
        <f>VLOOKUP(B26,ESG!A:M,$E$2,FALSE)</f>
        <v>85.916794068185197</v>
      </c>
      <c r="F26" s="11" t="b">
        <f t="shared" si="1"/>
        <v>1</v>
      </c>
      <c r="G26" s="12" t="str">
        <f t="shared" si="2"/>
        <v>A</v>
      </c>
      <c r="H26" s="11">
        <f>VLOOKUP(B26,NI!C:P,13,FALSE)</f>
        <v>551380</v>
      </c>
      <c r="I26" s="11">
        <f>VLOOKUP(B26,EBITDA!B:O,13,FALSE)</f>
        <v>956495</v>
      </c>
      <c r="J26" s="11">
        <f>VLOOKUP(B26,EQIT!B:O,13,FALSE)</f>
        <v>1862736</v>
      </c>
      <c r="K26" s="11">
        <f>VLOOKUP(B26,DEBT!B:O,13,FALSE)</f>
        <v>1720974</v>
      </c>
      <c r="L26" s="11">
        <f>VLOOKUP(B26,REV!B:O,13,FALSE)</f>
        <v>5019822</v>
      </c>
      <c r="M26" s="11">
        <f>VLOOKUP(B26,RoA!B:O,13,FALSE)</f>
        <v>13.08</v>
      </c>
      <c r="N26" s="11">
        <f>VLOOKUP(B26,RoE!B:O,13,FALSE)</f>
        <v>31.27</v>
      </c>
      <c r="O26" s="11">
        <f>VLOOKUP(B26,ASSET!B:P,13,FALSE)</f>
        <v>4879049</v>
      </c>
      <c r="P26" s="11">
        <f>VLOOKUP(B26,MCAP!B:P,13,FALSE)</f>
        <v>9683840</v>
      </c>
      <c r="Q26" s="11">
        <f>VLOOKUP(B26,MB!B:O,13,FALSE)</f>
        <v>5.21</v>
      </c>
    </row>
    <row r="27" spans="1:17" x14ac:dyDescent="0.3">
      <c r="A27" s="20" t="s">
        <v>162</v>
      </c>
      <c r="B27" s="20">
        <v>945589</v>
      </c>
      <c r="C27" s="21">
        <f>VLOOKUP(B27,'[2]ESGC PORTFOLIO'!B:M,$C$2,FALSE)</f>
        <v>77.181520975952196</v>
      </c>
      <c r="D27" s="21" t="str">
        <f t="shared" si="0"/>
        <v>A</v>
      </c>
      <c r="E27" s="21">
        <f>VLOOKUP(B27,ESG!A:M,$E$2,FALSE)</f>
        <v>77.181520975952196</v>
      </c>
      <c r="F27" s="11" t="b">
        <f t="shared" si="1"/>
        <v>1</v>
      </c>
      <c r="G27" s="12" t="str">
        <f t="shared" si="2"/>
        <v>A</v>
      </c>
      <c r="H27" s="11">
        <f>VLOOKUP(B27,NI!C:P,13,FALSE)</f>
        <v>626549</v>
      </c>
      <c r="I27" s="11">
        <f>VLOOKUP(B27,EBITDA!B:O,13,FALSE)</f>
        <v>1399795</v>
      </c>
      <c r="J27" s="11">
        <f>VLOOKUP(B27,EQIT!B:O,13,FALSE)</f>
        <v>5547595</v>
      </c>
      <c r="K27" s="11">
        <f>VLOOKUP(B27,DEBT!B:O,13,FALSE)</f>
        <v>9189495</v>
      </c>
      <c r="L27" s="11">
        <f>VLOOKUP(B27,REV!B:O,13,FALSE)</f>
        <v>2293992</v>
      </c>
      <c r="M27" s="11">
        <f>VLOOKUP(B27,RoA!B:O,13,FALSE)</f>
        <v>4.99</v>
      </c>
      <c r="N27" s="11">
        <f>VLOOKUP(B27,RoE!B:O,13,FALSE)</f>
        <v>8.41</v>
      </c>
      <c r="O27" s="11">
        <f>VLOOKUP(B27,ASSET!B:P,13,FALSE)</f>
        <v>15759265</v>
      </c>
      <c r="P27" s="11">
        <f>VLOOKUP(B27,MCAP!B:P,13,FALSE)</f>
        <v>13911382</v>
      </c>
      <c r="Q27" s="11">
        <f>VLOOKUP(B27,MB!B:O,13,FALSE)</f>
        <v>3.17</v>
      </c>
    </row>
    <row r="28" spans="1:17" x14ac:dyDescent="0.3">
      <c r="A28" s="20" t="s">
        <v>167</v>
      </c>
      <c r="B28" s="20">
        <v>906191</v>
      </c>
      <c r="C28" s="21">
        <f>VLOOKUP(B28,'[2]ESGC PORTFOLIO'!B:M,$C$2,FALSE)</f>
        <v>75.688471175510799</v>
      </c>
      <c r="D28" s="21" t="str">
        <f t="shared" si="0"/>
        <v>A</v>
      </c>
      <c r="E28" s="21">
        <f>VLOOKUP(B28,ESG!A:M,$E$2,FALSE)</f>
        <v>75.688471175510799</v>
      </c>
      <c r="F28" s="11" t="b">
        <f t="shared" si="1"/>
        <v>1</v>
      </c>
      <c r="G28" s="12" t="str">
        <f t="shared" si="2"/>
        <v>A</v>
      </c>
      <c r="H28" s="11">
        <f>VLOOKUP(B28,NI!C:P,13,FALSE)</f>
        <v>4809000</v>
      </c>
      <c r="I28" s="11">
        <f>VLOOKUP(B28,EBITDA!B:O,13,FALSE)</f>
        <v>7806000</v>
      </c>
      <c r="J28" s="11">
        <f>VLOOKUP(B28,EQIT!B:O,13,FALSE)</f>
        <v>19369000</v>
      </c>
      <c r="K28" s="11">
        <f>VLOOKUP(B28,DEBT!B:O,13,FALSE)</f>
        <v>15775000</v>
      </c>
      <c r="L28" s="11">
        <f>VLOOKUP(B28,REV!B:O,13,FALSE)</f>
        <v>39302000</v>
      </c>
      <c r="M28" s="11">
        <f>VLOOKUP(B28,RoA!B:O,13,FALSE)</f>
        <v>9.81</v>
      </c>
      <c r="N28" s="11">
        <f>VLOOKUP(B28,RoE!B:O,13,FALSE)</f>
        <v>25.54</v>
      </c>
      <c r="O28" s="11">
        <f>VLOOKUP(B28,ASSET!B:P,13,FALSE)</f>
        <v>53799000</v>
      </c>
      <c r="P28" s="11">
        <f>VLOOKUP(B28,MCAP!B:P,13,FALSE)</f>
        <v>88138680</v>
      </c>
      <c r="Q28" s="11">
        <f>VLOOKUP(B28,MB!B:O,13,FALSE)</f>
        <v>4.51</v>
      </c>
    </row>
    <row r="29" spans="1:17" x14ac:dyDescent="0.3">
      <c r="A29" s="20" t="s">
        <v>169</v>
      </c>
      <c r="B29" s="20">
        <v>905277</v>
      </c>
      <c r="C29" s="21">
        <f>VLOOKUP(B29,'[2]ESGC PORTFOLIO'!B:M,$C$2,FALSE)</f>
        <v>82.063430941096797</v>
      </c>
      <c r="D29" s="21" t="str">
        <f t="shared" si="0"/>
        <v>A</v>
      </c>
      <c r="E29" s="21">
        <f>VLOOKUP(B29,ESG!A:M,$E$2,FALSE)</f>
        <v>82.063430941096797</v>
      </c>
      <c r="F29" s="11" t="b">
        <f t="shared" si="1"/>
        <v>1</v>
      </c>
      <c r="G29" s="12" t="str">
        <f t="shared" si="2"/>
        <v>A</v>
      </c>
      <c r="H29" s="11">
        <f>VLOOKUP(B29,NI!C:P,13,FALSE)</f>
        <v>2496000</v>
      </c>
      <c r="I29" s="11">
        <f>VLOOKUP(B29,EBITDA!B:O,13,FALSE)</f>
        <v>4366000</v>
      </c>
      <c r="J29" s="11">
        <f>VLOOKUP(B29,EQIT!B:O,13,FALSE)</f>
        <v>-3889000</v>
      </c>
      <c r="K29" s="11">
        <f>VLOOKUP(B29,DEBT!B:O,13,FALSE)</f>
        <v>6836000</v>
      </c>
      <c r="L29" s="11">
        <f>VLOOKUP(B29,REV!B:O,13,FALSE)</f>
        <v>48238000</v>
      </c>
      <c r="M29" s="11">
        <f>VLOOKUP(B29,RoA!B:O,13,FALSE)</f>
        <v>3.94</v>
      </c>
      <c r="N29" s="11">
        <f>VLOOKUP(B29,RoE!B:O,13,FALSE)</f>
        <v>20.91</v>
      </c>
      <c r="O29" s="11">
        <f>VLOOKUP(B29,ASSET!B:P,13,FALSE)</f>
        <v>28756000</v>
      </c>
      <c r="P29" s="11">
        <f>VLOOKUP(B29,MCAP!B:P,13,FALSE)</f>
        <v>25407430</v>
      </c>
      <c r="Q29" s="11">
        <f>VLOOKUP(B29,MB!B:O,13,FALSE)</f>
        <v>-6.4</v>
      </c>
    </row>
    <row r="30" spans="1:17" x14ac:dyDescent="0.3">
      <c r="A30" s="20" t="s">
        <v>177</v>
      </c>
      <c r="B30" s="20">
        <v>905050</v>
      </c>
      <c r="C30" s="21">
        <f>VLOOKUP(B30,'[2]ESGC PORTFOLIO'!B:M,$C$2,FALSE)</f>
        <v>75.097423755154793</v>
      </c>
      <c r="D30" s="21" t="str">
        <f t="shared" si="0"/>
        <v>A</v>
      </c>
      <c r="E30" s="21">
        <f>VLOOKUP(B30,ESG!A:M,$E$2,FALSE)</f>
        <v>75.097423755154793</v>
      </c>
      <c r="F30" s="11" t="b">
        <f t="shared" si="1"/>
        <v>1</v>
      </c>
      <c r="G30" s="12" t="str">
        <f t="shared" si="2"/>
        <v>A</v>
      </c>
      <c r="H30" s="11">
        <f>VLOOKUP(B30,NI!C:P,13,FALSE)</f>
        <v>404031</v>
      </c>
      <c r="I30" s="11">
        <f>VLOOKUP(B30,EBITDA!B:O,13,FALSE)</f>
        <v>679175</v>
      </c>
      <c r="J30" s="11">
        <f>VLOOKUP(B30,EQIT!B:O,13,FALSE)</f>
        <v>1626244</v>
      </c>
      <c r="K30" s="11">
        <f>VLOOKUP(B30,DEBT!B:O,13,FALSE)</f>
        <v>1325371</v>
      </c>
      <c r="L30" s="11">
        <f>VLOOKUP(B30,REV!B:O,13,FALSE)</f>
        <v>3116350</v>
      </c>
      <c r="M30" s="11">
        <f>VLOOKUP(B30,RoA!B:O,13,FALSE)</f>
        <v>11.83</v>
      </c>
      <c r="N30" s="11">
        <f>VLOOKUP(B30,RoE!B:O,13,FALSE)</f>
        <v>25.12</v>
      </c>
      <c r="O30" s="11">
        <f>VLOOKUP(B30,ASSET!B:P,13,FALSE)</f>
        <v>3878348</v>
      </c>
      <c r="P30" s="11">
        <f>VLOOKUP(B30,MCAP!B:P,13,FALSE)</f>
        <v>9333672</v>
      </c>
      <c r="Q30" s="11">
        <f>VLOOKUP(B30,MB!B:O,13,FALSE)</f>
        <v>6.77</v>
      </c>
    </row>
    <row r="31" spans="1:17" x14ac:dyDescent="0.3">
      <c r="A31" s="20" t="s">
        <v>178</v>
      </c>
      <c r="B31" s="20">
        <v>904069</v>
      </c>
      <c r="C31" s="21">
        <f>VLOOKUP(B31,'[2]ESGC PORTFOLIO'!B:M,$C$2,FALSE)</f>
        <v>76.028708842604104</v>
      </c>
      <c r="D31" s="21" t="str">
        <f t="shared" si="0"/>
        <v>A</v>
      </c>
      <c r="E31" s="21">
        <f>VLOOKUP(B31,ESG!A:M,$E$2,FALSE)</f>
        <v>76.028708842604104</v>
      </c>
      <c r="F31" s="11" t="b">
        <f t="shared" si="1"/>
        <v>1</v>
      </c>
      <c r="G31" s="12" t="str">
        <f t="shared" si="2"/>
        <v>A</v>
      </c>
      <c r="H31" s="11">
        <f>VLOOKUP(B31,NI!C:P,13,FALSE)</f>
        <v>904000</v>
      </c>
      <c r="I31" s="11">
        <f>VLOOKUP(B31,EBITDA!B:O,13,FALSE)</f>
        <v>2905000</v>
      </c>
      <c r="J31" s="11">
        <f>VLOOKUP(B31,EQIT!B:O,13,FALSE)</f>
        <v>4341000</v>
      </c>
      <c r="K31" s="11">
        <f>VLOOKUP(B31,DEBT!B:O,13,FALSE)</f>
        <v>11314000</v>
      </c>
      <c r="L31" s="11">
        <f>VLOOKUP(B31,REV!B:O,13,FALSE)</f>
        <v>21079000</v>
      </c>
      <c r="M31" s="11">
        <f>VLOOKUP(B31,RoA!B:O,13,FALSE)</f>
        <v>4.24</v>
      </c>
      <c r="N31" s="11">
        <f>VLOOKUP(B31,RoE!B:O,13,FALSE)</f>
        <v>21.98</v>
      </c>
      <c r="O31" s="11">
        <f>VLOOKUP(B31,ASSET!B:P,13,FALSE)</f>
        <v>33345000</v>
      </c>
      <c r="P31" s="11">
        <f>VLOOKUP(B31,MCAP!B:P,13,FALSE)</f>
        <v>21819811</v>
      </c>
      <c r="Q31" s="11">
        <f>VLOOKUP(B31,MB!B:O,13,FALSE)</f>
        <v>4.55</v>
      </c>
    </row>
    <row r="32" spans="1:17" x14ac:dyDescent="0.3">
      <c r="A32" s="20" t="s">
        <v>180</v>
      </c>
      <c r="B32" s="20">
        <v>328184</v>
      </c>
      <c r="C32" s="21">
        <f>VLOOKUP(B32,'[2]ESGC PORTFOLIO'!B:M,$C$2,FALSE)</f>
        <v>87.318676496401594</v>
      </c>
      <c r="D32" s="21" t="str">
        <f t="shared" si="0"/>
        <v>A</v>
      </c>
      <c r="E32" s="21">
        <f>VLOOKUP(B32,ESG!A:M,$E$2,FALSE)</f>
        <v>87.318676496401594</v>
      </c>
      <c r="F32" s="11" t="b">
        <f t="shared" si="1"/>
        <v>1</v>
      </c>
      <c r="G32" s="12" t="str">
        <f t="shared" si="2"/>
        <v>A</v>
      </c>
      <c r="H32" s="11">
        <f>VLOOKUP(B32,NI!C:P,13,FALSE)</f>
        <v>979000</v>
      </c>
      <c r="I32" s="11">
        <f>VLOOKUP(B32,EBITDA!B:O,13,FALSE)</f>
        <v>1476000</v>
      </c>
      <c r="J32" s="11">
        <f>VLOOKUP(B32,EQIT!B:O,13,FALSE)</f>
        <v>1161000</v>
      </c>
      <c r="K32" s="11">
        <f>VLOOKUP(B32,DEBT!B:O,13,FALSE)</f>
        <v>1000000</v>
      </c>
      <c r="L32" s="11">
        <f>VLOOKUP(B32,REV!B:O,13,FALSE)</f>
        <v>4694000</v>
      </c>
      <c r="M32" s="11">
        <f>VLOOKUP(B32,RoA!B:O,13,FALSE)</f>
        <v>22.08</v>
      </c>
      <c r="N32" s="11">
        <f>VLOOKUP(B32,RoE!B:O,13,FALSE)</f>
        <v>56.05</v>
      </c>
      <c r="O32" s="11">
        <f>VLOOKUP(B32,ASSET!B:P,13,FALSE)</f>
        <v>4111000</v>
      </c>
      <c r="P32" s="11">
        <f>VLOOKUP(B32,MCAP!B:P,13,FALSE)</f>
        <v>29552532</v>
      </c>
      <c r="Q32" s="11">
        <f>VLOOKUP(B32,MB!B:O,13,FALSE)</f>
        <v>20.76</v>
      </c>
    </row>
    <row r="33" spans="1:17" x14ac:dyDescent="0.3">
      <c r="A33" s="20" t="s">
        <v>186</v>
      </c>
      <c r="B33" s="20">
        <v>545615</v>
      </c>
      <c r="C33" s="21">
        <f>VLOOKUP(B33,'[2]ESGC PORTFOLIO'!B:M,$C$2,FALSE)</f>
        <v>91.075313807531302</v>
      </c>
      <c r="D33" s="21" t="str">
        <f t="shared" si="0"/>
        <v>A</v>
      </c>
      <c r="E33" s="21">
        <f>VLOOKUP(B33,ESG!A:M,$E$2,FALSE)</f>
        <v>91.075313807531302</v>
      </c>
      <c r="F33" s="11" t="b">
        <f t="shared" si="1"/>
        <v>1</v>
      </c>
      <c r="G33" s="12" t="str">
        <f t="shared" si="2"/>
        <v>A</v>
      </c>
      <c r="H33" s="11">
        <f>VLOOKUP(B33,NI!C:P,13,FALSE)</f>
        <v>-868000</v>
      </c>
      <c r="I33" s="11">
        <f>VLOOKUP(B33,EBITDA!B:O,13,FALSE)</f>
        <v>2317000</v>
      </c>
      <c r="J33" s="11">
        <f>VLOOKUP(B33,EQIT!B:O,13,FALSE)</f>
        <v>24118000</v>
      </c>
      <c r="K33" s="11">
        <f>VLOOKUP(B33,DEBT!B:O,13,FALSE)</f>
        <v>16353000</v>
      </c>
      <c r="L33" s="11">
        <f>VLOOKUP(B33,REV!B:O,13,FALSE)</f>
        <v>37674000</v>
      </c>
      <c r="M33" s="11">
        <f>VLOOKUP(B33,RoA!B:O,13,FALSE)</f>
        <v>-1.77</v>
      </c>
      <c r="N33" s="11">
        <f>VLOOKUP(B33,RoE!B:O,13,FALSE)</f>
        <v>-6.16</v>
      </c>
      <c r="O33" s="11">
        <f>VLOOKUP(B33,ASSET!B:P,13,FALSE)</f>
        <v>63253000</v>
      </c>
      <c r="P33" s="11">
        <f>VLOOKUP(B33,MCAP!B:P,13,FALSE)</f>
        <v>38545430</v>
      </c>
      <c r="Q33" s="11">
        <f>VLOOKUP(B33,MB!B:O,13,FALSE)</f>
        <v>1.7</v>
      </c>
    </row>
    <row r="34" spans="1:17" x14ac:dyDescent="0.3">
      <c r="A34" s="20" t="s">
        <v>189</v>
      </c>
      <c r="B34" s="20">
        <v>905922</v>
      </c>
      <c r="C34" s="21">
        <f>VLOOKUP(B34,'[2]ESGC PORTFOLIO'!B:M,$C$2,FALSE)</f>
        <v>76.339814535791504</v>
      </c>
      <c r="D34" s="21" t="str">
        <f t="shared" si="0"/>
        <v>A</v>
      </c>
      <c r="E34" s="21">
        <f>VLOOKUP(B34,ESG!A:M,$E$2,FALSE)</f>
        <v>76.339814535791504</v>
      </c>
      <c r="F34" s="11" t="b">
        <f t="shared" si="1"/>
        <v>1</v>
      </c>
      <c r="G34" s="12" t="str">
        <f t="shared" si="2"/>
        <v>A</v>
      </c>
      <c r="H34" s="11">
        <f>VLOOKUP(B34,NI!C:P,13,FALSE)</f>
        <v>694000</v>
      </c>
      <c r="I34" s="11">
        <f>VLOOKUP(B34,EBITDA!B:O,13,FALSE)</f>
        <v>1868000</v>
      </c>
      <c r="J34" s="11">
        <f>VLOOKUP(B34,EQIT!B:O,13,FALSE)</f>
        <v>1910000</v>
      </c>
      <c r="K34" s="11">
        <f>VLOOKUP(B34,DEBT!B:O,13,FALSE)</f>
        <v>7770000</v>
      </c>
      <c r="L34" s="11">
        <f>VLOOKUP(B34,REV!B:O,13,FALSE)</f>
        <v>13014000</v>
      </c>
      <c r="M34" s="11">
        <f>VLOOKUP(B34,RoA!B:O,13,FALSE)</f>
        <v>6.42</v>
      </c>
      <c r="N34" s="11">
        <f>VLOOKUP(B34,RoE!B:O,13,FALSE)</f>
        <v>34.369999999999997</v>
      </c>
      <c r="O34" s="11">
        <f>VLOOKUP(B34,ASSET!B:P,13,FALSE)</f>
        <v>14941000</v>
      </c>
      <c r="P34" s="11">
        <f>VLOOKUP(B34,MCAP!B:P,13,FALSE)</f>
        <v>25877321</v>
      </c>
      <c r="Q34" s="11">
        <f>VLOOKUP(B34,MB!B:O,13,FALSE)</f>
        <v>14.17</v>
      </c>
    </row>
    <row r="35" spans="1:17" x14ac:dyDescent="0.3">
      <c r="A35" s="20" t="s">
        <v>190</v>
      </c>
      <c r="B35" s="20">
        <v>916130</v>
      </c>
      <c r="C35" s="21">
        <f>VLOOKUP(B35,'[2]ESGC PORTFOLIO'!B:M,$C$2,FALSE)</f>
        <v>77.717472389856297</v>
      </c>
      <c r="D35" s="21" t="str">
        <f t="shared" si="0"/>
        <v>A</v>
      </c>
      <c r="E35" s="21">
        <f>VLOOKUP(B35,ESG!A:M,$E$2,FALSE)</f>
        <v>77.717472389856297</v>
      </c>
      <c r="F35" s="11" t="b">
        <f t="shared" si="1"/>
        <v>1</v>
      </c>
      <c r="G35" s="12" t="str">
        <f t="shared" si="2"/>
        <v>A</v>
      </c>
      <c r="H35" s="11">
        <f>VLOOKUP(B35,NI!C:P,13,FALSE)</f>
        <v>754000</v>
      </c>
      <c r="I35" s="11">
        <f>VLOOKUP(B35,EBITDA!B:O,13,FALSE)</f>
        <v>1455000</v>
      </c>
      <c r="J35" s="11">
        <f>VLOOKUP(B35,EQIT!B:O,13,FALSE)</f>
        <v>13575000</v>
      </c>
      <c r="K35" s="11">
        <f>VLOOKUP(B35,DEBT!B:O,13,FALSE)</f>
        <v>14694000</v>
      </c>
      <c r="L35" s="11">
        <f>VLOOKUP(B35,REV!B:O,13,FALSE)</f>
        <v>5390000</v>
      </c>
      <c r="M35" s="11">
        <f>VLOOKUP(B35,RoA!B:O,13,FALSE)</f>
        <v>0.82</v>
      </c>
      <c r="N35" s="11">
        <f>VLOOKUP(B35,RoE!B:O,13,FALSE)</f>
        <v>6.28</v>
      </c>
      <c r="O35" s="11">
        <f>VLOOKUP(B35,ASSET!B:P,13,FALSE)</f>
        <v>135017000</v>
      </c>
      <c r="P35" s="11">
        <f>VLOOKUP(B35,MCAP!B:P,13,FALSE)</f>
        <v>19719060</v>
      </c>
      <c r="Q35" s="11">
        <f>VLOOKUP(B35,MB!B:O,13,FALSE)</f>
        <v>0.97</v>
      </c>
    </row>
    <row r="36" spans="1:17" x14ac:dyDescent="0.3">
      <c r="A36" s="20" t="s">
        <v>192</v>
      </c>
      <c r="B36" s="20">
        <v>546169</v>
      </c>
      <c r="C36" s="21">
        <f>VLOOKUP(B36,'[2]ESGC PORTFOLIO'!B:M,$C$2,FALSE)</f>
        <v>79.902371569049805</v>
      </c>
      <c r="D36" s="21" t="str">
        <f t="shared" si="0"/>
        <v>A</v>
      </c>
      <c r="E36" s="21">
        <f>VLOOKUP(B36,ESG!A:M,$E$2,FALSE)</f>
        <v>79.902371569049805</v>
      </c>
      <c r="F36" s="11" t="b">
        <f t="shared" si="1"/>
        <v>1</v>
      </c>
      <c r="G36" s="12" t="str">
        <f t="shared" si="2"/>
        <v>A</v>
      </c>
      <c r="H36" s="11">
        <f>VLOOKUP(B36,NI!C:P,13,FALSE)</f>
        <v>330612</v>
      </c>
      <c r="I36" s="11">
        <f>VLOOKUP(B36,EBITDA!B:O,13,FALSE)</f>
        <v>615894</v>
      </c>
      <c r="J36" s="11">
        <f>VLOOKUP(B36,EQIT!B:O,13,FALSE)</f>
        <v>5255339</v>
      </c>
      <c r="K36" s="11">
        <f>VLOOKUP(B36,DEBT!B:O,13,FALSE)</f>
        <v>5066368</v>
      </c>
      <c r="L36" s="11">
        <f>VLOOKUP(B36,REV!B:O,13,FALSE)</f>
        <v>1170792</v>
      </c>
      <c r="M36" s="11">
        <f>VLOOKUP(B36,RoA!B:O,13,FALSE)</f>
        <v>4.45</v>
      </c>
      <c r="N36" s="11">
        <f>VLOOKUP(B36,RoE!B:O,13,FALSE)</f>
        <v>6.42</v>
      </c>
      <c r="O36" s="11">
        <f>VLOOKUP(B36,ASSET!B:P,13,FALSE)</f>
        <v>11230600</v>
      </c>
      <c r="P36" s="11">
        <f>VLOOKUP(B36,MCAP!B:P,13,FALSE)</f>
        <v>10693858</v>
      </c>
      <c r="Q36" s="11">
        <f>VLOOKUP(B36,MB!B:O,13,FALSE)</f>
        <v>2.3199999999999998</v>
      </c>
    </row>
    <row r="37" spans="1:17" x14ac:dyDescent="0.3">
      <c r="A37" s="20" t="s">
        <v>202</v>
      </c>
      <c r="B37" s="20" t="s">
        <v>367</v>
      </c>
      <c r="C37" s="21">
        <f>VLOOKUP(B37,'[2]ESGC PORTFOLIO'!B:M,$C$2,FALSE)</f>
        <v>84.479031385281402</v>
      </c>
      <c r="D37" s="21" t="str">
        <f t="shared" si="0"/>
        <v>A</v>
      </c>
      <c r="E37" s="21">
        <f>VLOOKUP(B37,ESG!A:M,$E$2,FALSE)</f>
        <v>84.479031385281402</v>
      </c>
      <c r="F37" s="11" t="b">
        <f t="shared" si="1"/>
        <v>1</v>
      </c>
      <c r="G37" s="12" t="str">
        <f t="shared" si="2"/>
        <v>A</v>
      </c>
      <c r="H37" s="11">
        <f>VLOOKUP(B37,NI!C:P,13,FALSE)</f>
        <v>1500000</v>
      </c>
      <c r="I37" s="11">
        <f>VLOOKUP(B37,EBITDA!B:O,13,FALSE)</f>
        <v>3360000</v>
      </c>
      <c r="J37" s="11">
        <f>VLOOKUP(B37,EQIT!B:O,13,FALSE)</f>
        <v>5021000</v>
      </c>
      <c r="K37" s="11">
        <f>VLOOKUP(B37,DEBT!B:O,13,FALSE)</f>
        <v>9515000</v>
      </c>
      <c r="L37" s="11">
        <f>VLOOKUP(B37,REV!B:O,13,FALSE)</f>
        <v>10534000</v>
      </c>
      <c r="M37" s="11">
        <f>VLOOKUP(B37,RoA!B:O,13,FALSE)</f>
        <v>8.69</v>
      </c>
      <c r="N37" s="11">
        <f>VLOOKUP(B37,RoE!B:O,13,FALSE)</f>
        <v>31.88</v>
      </c>
      <c r="O37" s="11">
        <f>VLOOKUP(B37,ASSET!B:P,13,FALSE)</f>
        <v>19147000</v>
      </c>
      <c r="P37" s="11">
        <f>VLOOKUP(B37,MCAP!B:P,13,FALSE)</f>
        <v>33387522</v>
      </c>
      <c r="Q37" s="11">
        <f>VLOOKUP(B37,MB!B:O,13,FALSE)</f>
        <v>6.68</v>
      </c>
    </row>
    <row r="38" spans="1:17" x14ac:dyDescent="0.3">
      <c r="A38" s="20" t="s">
        <v>205</v>
      </c>
      <c r="B38" s="20">
        <v>905620</v>
      </c>
      <c r="C38" s="21">
        <f>VLOOKUP(B38,'[2]ESGC PORTFOLIO'!B:M,$C$2,FALSE)</f>
        <v>82.145127599673003</v>
      </c>
      <c r="D38" s="21" t="str">
        <f t="shared" si="0"/>
        <v>A</v>
      </c>
      <c r="E38" s="21">
        <f>VLOOKUP(B38,ESG!A:M,$E$2,FALSE)</f>
        <v>82.145127599673003</v>
      </c>
      <c r="F38" s="11" t="b">
        <f t="shared" si="1"/>
        <v>1</v>
      </c>
      <c r="G38" s="12" t="str">
        <f t="shared" si="2"/>
        <v>A</v>
      </c>
      <c r="H38" s="11">
        <f>VLOOKUP(B38,NI!C:P,13,FALSE)</f>
        <v>3062000</v>
      </c>
      <c r="I38" s="11">
        <f>VLOOKUP(B38,EBITDA!B:O,13,FALSE)</f>
        <v>7423000</v>
      </c>
      <c r="J38" s="11">
        <f>VLOOKUP(B38,EQIT!B:O,13,FALSE)</f>
        <v>6434000</v>
      </c>
      <c r="K38" s="11">
        <f>VLOOKUP(B38,DEBT!B:O,13,FALSE)</f>
        <v>15699000</v>
      </c>
      <c r="L38" s="11">
        <f>VLOOKUP(B38,REV!B:O,13,FALSE)</f>
        <v>65017000</v>
      </c>
      <c r="M38" s="11">
        <f>VLOOKUP(B38,RoA!B:O,13,FALSE)</f>
        <v>10.65</v>
      </c>
      <c r="N38" s="11">
        <f>VLOOKUP(B38,RoE!B:O,13,FALSE)</f>
        <v>43.47</v>
      </c>
      <c r="O38" s="11">
        <f>VLOOKUP(B38,ASSET!B:P,13,FALSE)</f>
        <v>34186000</v>
      </c>
      <c r="P38" s="11">
        <f>VLOOKUP(B38,MCAP!B:P,13,FALSE)</f>
        <v>61589920</v>
      </c>
      <c r="Q38" s="11">
        <f>VLOOKUP(B38,MB!B:O,13,FALSE)</f>
        <v>9.6999999999999993</v>
      </c>
    </row>
    <row r="39" spans="1:17" x14ac:dyDescent="0.3">
      <c r="A39" s="20" t="s">
        <v>229</v>
      </c>
      <c r="B39" s="20">
        <v>771767</v>
      </c>
      <c r="C39" s="21">
        <f>VLOOKUP(B39,'[2]ESGC PORTFOLIO'!B:M,$C$2,FALSE)</f>
        <v>75.065793556759203</v>
      </c>
      <c r="D39" s="21" t="str">
        <f t="shared" si="0"/>
        <v>A</v>
      </c>
      <c r="E39" s="21">
        <f>VLOOKUP(B39,ESG!A:M,$E$2,FALSE)</f>
        <v>75.065793556759203</v>
      </c>
      <c r="F39" s="11" t="b">
        <f t="shared" si="1"/>
        <v>1</v>
      </c>
      <c r="G39" s="12" t="str">
        <f t="shared" si="2"/>
        <v>A</v>
      </c>
      <c r="H39" s="11">
        <f>VLOOKUP(B39,NI!C:P,13,FALSE)</f>
        <v>297800</v>
      </c>
      <c r="I39" s="11">
        <f>VLOOKUP(B39,EBITDA!B:O,13,FALSE)</f>
        <v>1094200</v>
      </c>
      <c r="J39" s="11">
        <f>VLOOKUP(B39,EQIT!B:O,13,FALSE)</f>
        <v>9584600</v>
      </c>
      <c r="K39" s="11">
        <f>VLOOKUP(B39,DEBT!B:O,13,FALSE)</f>
        <v>3818200</v>
      </c>
      <c r="L39" s="11">
        <f>VLOOKUP(B39,REV!B:O,13,FALSE)</f>
        <v>7162800</v>
      </c>
      <c r="M39" s="11">
        <f>VLOOKUP(B39,RoA!B:O,13,FALSE)</f>
        <v>2.38</v>
      </c>
      <c r="N39" s="11">
        <f>VLOOKUP(B39,RoE!B:O,13,FALSE)</f>
        <v>3.12</v>
      </c>
      <c r="O39" s="11">
        <f>VLOOKUP(B39,ASSET!B:P,13,FALSE)</f>
        <v>16004300</v>
      </c>
      <c r="P39" s="11">
        <f>VLOOKUP(B39,MCAP!B:P,13,FALSE)</f>
        <v>10272497</v>
      </c>
      <c r="Q39" s="11">
        <f>VLOOKUP(B39,MB!B:O,13,FALSE)</f>
        <v>0.92</v>
      </c>
    </row>
    <row r="40" spans="1:17" x14ac:dyDescent="0.3">
      <c r="A40" s="20" t="s">
        <v>235</v>
      </c>
      <c r="B40" s="20">
        <v>912160</v>
      </c>
      <c r="C40" s="21">
        <f>VLOOKUP(B40,'[2]ESGC PORTFOLIO'!B:M,$C$2,FALSE)</f>
        <v>80.934911060503396</v>
      </c>
      <c r="D40" s="21" t="str">
        <f t="shared" si="0"/>
        <v>A</v>
      </c>
      <c r="E40" s="21">
        <f>VLOOKUP(B40,ESG!A:M,$E$2,FALSE)</f>
        <v>80.934911060503396</v>
      </c>
      <c r="F40" s="11" t="b">
        <f t="shared" si="1"/>
        <v>1</v>
      </c>
      <c r="G40" s="12" t="str">
        <f t="shared" si="2"/>
        <v>A</v>
      </c>
      <c r="H40" s="11">
        <f>VLOOKUP(B40,NI!C:P,13,FALSE)</f>
        <v>-627000</v>
      </c>
      <c r="I40" s="11">
        <f>VLOOKUP(B40,EBITDA!B:O,13,FALSE)</f>
        <v>1279000</v>
      </c>
      <c r="J40" s="11">
        <f>VLOOKUP(B40,EQIT!B:O,13,FALSE)</f>
        <v>10721000</v>
      </c>
      <c r="K40" s="11">
        <f>VLOOKUP(B40,DEBT!B:O,13,FALSE)</f>
        <v>4626000</v>
      </c>
      <c r="L40" s="11">
        <f>VLOOKUP(B40,REV!B:O,13,FALSE)</f>
        <v>6711000</v>
      </c>
      <c r="M40" s="11">
        <f>VLOOKUP(B40,RoA!B:O,13,FALSE)</f>
        <v>-2.09</v>
      </c>
      <c r="N40" s="11">
        <f>VLOOKUP(B40,RoE!B:O,13,FALSE)</f>
        <v>-5.68</v>
      </c>
      <c r="O40" s="11">
        <f>VLOOKUP(B40,ASSET!B:P,13,FALSE)</f>
        <v>19700000</v>
      </c>
      <c r="P40" s="11">
        <f>VLOOKUP(B40,MCAP!B:P,13,FALSE)</f>
        <v>18079246</v>
      </c>
      <c r="Q40" s="11">
        <f>VLOOKUP(B40,MB!B:O,13,FALSE)</f>
        <v>1.89</v>
      </c>
    </row>
    <row r="41" spans="1:17" x14ac:dyDescent="0.3">
      <c r="A41" s="20" t="s">
        <v>237</v>
      </c>
      <c r="B41" s="20">
        <v>993249</v>
      </c>
      <c r="C41" s="21">
        <f>VLOOKUP(B41,'[2]ESGC PORTFOLIO'!B:M,$C$2,FALSE)</f>
        <v>75.887229180771797</v>
      </c>
      <c r="D41" s="21" t="str">
        <f t="shared" si="0"/>
        <v>A</v>
      </c>
      <c r="E41" s="21">
        <f>VLOOKUP(B41,ESG!A:M,$E$2,FALSE)</f>
        <v>75.887229180771797</v>
      </c>
      <c r="F41" s="11" t="b">
        <f t="shared" si="1"/>
        <v>1</v>
      </c>
      <c r="G41" s="12" t="str">
        <f t="shared" si="2"/>
        <v>A</v>
      </c>
      <c r="H41" s="11">
        <f>VLOOKUP(B41,NI!C:P,13,FALSE)</f>
        <v>3760000</v>
      </c>
      <c r="I41" s="11">
        <f>VLOOKUP(B41,EBITDA!B:O,13,FALSE)</f>
        <v>5318000</v>
      </c>
      <c r="J41" s="11">
        <f>VLOOKUP(B41,EQIT!B:O,13,FALSE)</f>
        <v>12258000</v>
      </c>
      <c r="K41" s="11">
        <f>VLOOKUP(B41,DEBT!B:O,13,FALSE)</f>
        <v>2070000</v>
      </c>
      <c r="L41" s="11">
        <f>VLOOKUP(B41,REV!B:O,13,FALSE)</f>
        <v>32464000</v>
      </c>
      <c r="M41" s="11">
        <f>VLOOKUP(B41,RoA!B:O,13,FALSE)</f>
        <v>19.59</v>
      </c>
      <c r="N41" s="11">
        <f>VLOOKUP(B41,RoE!B:O,13,FALSE)</f>
        <v>30.12</v>
      </c>
      <c r="O41" s="11">
        <f>VLOOKUP(B41,ASSET!B:P,13,FALSE)</f>
        <v>19078000</v>
      </c>
      <c r="P41" s="11">
        <f>VLOOKUP(B41,MCAP!B:P,13,FALSE)</f>
        <v>85496060</v>
      </c>
      <c r="Q41" s="11">
        <f>VLOOKUP(B41,MB!B:O,13,FALSE)</f>
        <v>7.46</v>
      </c>
    </row>
    <row r="42" spans="1:17" x14ac:dyDescent="0.3">
      <c r="A42" s="20" t="s">
        <v>243</v>
      </c>
      <c r="B42" s="20">
        <v>905809</v>
      </c>
      <c r="C42" s="21">
        <f>VLOOKUP(B42,'[2]ESGC PORTFOLIO'!B:M,$C$2,FALSE)</f>
        <v>79.958899852381293</v>
      </c>
      <c r="D42" s="21" t="str">
        <f t="shared" si="0"/>
        <v>A</v>
      </c>
      <c r="E42" s="21">
        <f>VLOOKUP(B42,ESG!A:M,$E$2,FALSE)</f>
        <v>79.958899852381293</v>
      </c>
      <c r="F42" s="11" t="b">
        <f t="shared" si="1"/>
        <v>1</v>
      </c>
      <c r="G42" s="12" t="str">
        <f t="shared" si="2"/>
        <v>A</v>
      </c>
      <c r="H42" s="11">
        <f>VLOOKUP(B42,NI!C:P,13,FALSE)</f>
        <v>2200000</v>
      </c>
      <c r="I42" s="11">
        <f>VLOOKUP(B42,EBITDA!B:O,13,FALSE)</f>
        <v>3680000</v>
      </c>
      <c r="J42" s="11">
        <f>VLOOKUP(B42,EQIT!B:O,13,FALSE)</f>
        <v>5259000</v>
      </c>
      <c r="K42" s="11">
        <f>VLOOKUP(B42,DEBT!B:O,13,FALSE)</f>
        <v>7070000</v>
      </c>
      <c r="L42" s="11">
        <f>VLOOKUP(B42,REV!B:O,13,FALSE)</f>
        <v>24508000</v>
      </c>
      <c r="M42" s="11">
        <f>VLOOKUP(B42,RoA!B:O,13,FALSE)</f>
        <v>10.16</v>
      </c>
      <c r="N42" s="11">
        <f>VLOOKUP(B42,RoE!B:O,13,FALSE)</f>
        <v>40.81</v>
      </c>
      <c r="O42" s="11">
        <f>VLOOKUP(B42,ASSET!B:P,13,FALSE)</f>
        <v>24152000</v>
      </c>
      <c r="P42" s="11">
        <f>VLOOKUP(B42,MCAP!B:P,13,FALSE)</f>
        <v>40717377</v>
      </c>
      <c r="Q42" s="11">
        <f>VLOOKUP(B42,MB!B:O,13,FALSE)</f>
        <v>7.2</v>
      </c>
    </row>
    <row r="43" spans="1:17" x14ac:dyDescent="0.3">
      <c r="A43" s="20" t="s">
        <v>245</v>
      </c>
      <c r="B43" s="20">
        <v>694405</v>
      </c>
      <c r="C43" s="21">
        <f>VLOOKUP(B43,'[2]ESGC PORTFOLIO'!B:M,$C$2,FALSE)</f>
        <v>84.305493136133293</v>
      </c>
      <c r="D43" s="21" t="str">
        <f t="shared" si="0"/>
        <v>A</v>
      </c>
      <c r="E43" s="21">
        <f>VLOOKUP(B43,ESG!A:M,$E$2,FALSE)</f>
        <v>84.305493136133293</v>
      </c>
      <c r="F43" s="11" t="b">
        <f t="shared" si="1"/>
        <v>1</v>
      </c>
      <c r="G43" s="12" t="str">
        <f t="shared" si="2"/>
        <v>A</v>
      </c>
      <c r="H43" s="11">
        <f>VLOOKUP(B43,NI!C:P,13,FALSE)</f>
        <v>1666000</v>
      </c>
      <c r="I43" s="11">
        <f>VLOOKUP(B43,EBITDA!B:O,13,FALSE)</f>
        <v>2175000</v>
      </c>
      <c r="J43" s="11">
        <f>VLOOKUP(B43,EQIT!B:O,13,FALSE)</f>
        <v>5762000</v>
      </c>
      <c r="K43" s="11">
        <f>VLOOKUP(B43,DEBT!B:O,13,FALSE)</f>
        <v>2820000</v>
      </c>
      <c r="L43" s="11">
        <f>VLOOKUP(B43,REV!B:O,13,FALSE)</f>
        <v>6910000</v>
      </c>
      <c r="M43" s="11">
        <f>VLOOKUP(B43,RoA!B:O,13,FALSE)</f>
        <v>19.989999999999998</v>
      </c>
      <c r="N43" s="11">
        <f>VLOOKUP(B43,RoE!B:O,13,FALSE)</f>
        <v>32.57</v>
      </c>
      <c r="O43" s="11">
        <f>VLOOKUP(B43,ASSET!B:P,13,FALSE)</f>
        <v>9841000</v>
      </c>
      <c r="P43" s="11">
        <f>VLOOKUP(B43,MCAP!B:P,13,FALSE)</f>
        <v>62442900</v>
      </c>
      <c r="Q43" s="11">
        <f>VLOOKUP(B43,MB!B:O,13,FALSE)</f>
        <v>5.86</v>
      </c>
    </row>
    <row r="44" spans="1:17" x14ac:dyDescent="0.3">
      <c r="A44" s="20" t="s">
        <v>265</v>
      </c>
      <c r="B44" s="20">
        <v>670129</v>
      </c>
      <c r="C44" s="21">
        <f>VLOOKUP(B44,'[2]ESGC PORTFOLIO'!B:M,$C$2,FALSE)</f>
        <v>88.669754416199893</v>
      </c>
      <c r="D44" s="21" t="str">
        <f t="shared" si="0"/>
        <v>A</v>
      </c>
      <c r="E44" s="21">
        <f>VLOOKUP(B44,ESG!A:M,$E$2,FALSE)</f>
        <v>88.669754416199893</v>
      </c>
      <c r="F44" s="11" t="b">
        <f t="shared" si="1"/>
        <v>1</v>
      </c>
      <c r="G44" s="12" t="str">
        <f t="shared" si="2"/>
        <v>A</v>
      </c>
      <c r="H44" s="11">
        <f>VLOOKUP(B44,NI!C:P,13,FALSE)</f>
        <v>1240297</v>
      </c>
      <c r="I44" s="11">
        <f>VLOOKUP(B44,EBITDA!B:O,13,FALSE)</f>
        <v>2374928</v>
      </c>
      <c r="J44" s="11">
        <f>VLOOKUP(B44,EQIT!B:O,13,FALSE)</f>
        <v>14912846</v>
      </c>
      <c r="K44" s="11">
        <f>VLOOKUP(B44,DEBT!B:O,13,FALSE)</f>
        <v>10608294</v>
      </c>
      <c r="L44" s="11">
        <f>VLOOKUP(B44,REV!B:O,13,FALSE)</f>
        <v>3290533</v>
      </c>
      <c r="M44" s="11">
        <f>VLOOKUP(B44,RoA!B:O,13,FALSE)</f>
        <v>4.6900000000000004</v>
      </c>
      <c r="N44" s="11">
        <f>VLOOKUP(B44,RoE!B:O,13,FALSE)</f>
        <v>8.41</v>
      </c>
      <c r="O44" s="11">
        <f>VLOOKUP(B44,ASSET!B:P,13,FALSE)</f>
        <v>30249932</v>
      </c>
      <c r="P44" s="11">
        <f>VLOOKUP(B44,MCAP!B:P,13,FALSE)</f>
        <v>27908542</v>
      </c>
      <c r="Q44" s="11">
        <f>VLOOKUP(B44,MB!B:O,13,FALSE)</f>
        <v>1.85</v>
      </c>
    </row>
    <row r="45" spans="1:17" x14ac:dyDescent="0.3">
      <c r="A45" s="20" t="s">
        <v>266</v>
      </c>
      <c r="B45" s="20" t="s">
        <v>370</v>
      </c>
      <c r="C45" s="21">
        <f>VLOOKUP(B45,'[2]ESGC PORTFOLIO'!B:M,$C$2,FALSE)</f>
        <v>83.858610845013501</v>
      </c>
      <c r="D45" s="21" t="str">
        <f t="shared" si="0"/>
        <v>A</v>
      </c>
      <c r="E45" s="21">
        <f>VLOOKUP(B45,ESG!A:M,$E$2,FALSE)</f>
        <v>83.858610845013501</v>
      </c>
      <c r="F45" s="11" t="b">
        <f t="shared" si="1"/>
        <v>1</v>
      </c>
      <c r="G45" s="12" t="str">
        <f t="shared" si="2"/>
        <v>A</v>
      </c>
      <c r="H45" s="11">
        <f>VLOOKUP(B45,NI!C:P,13,FALSE)</f>
        <v>4318000</v>
      </c>
      <c r="I45" s="11">
        <f>VLOOKUP(B45,EBITDA!B:O,13,FALSE)</f>
        <v>7347000</v>
      </c>
      <c r="J45" s="11">
        <f>VLOOKUP(B45,EQIT!B:O,13,FALSE)</f>
        <v>27692000</v>
      </c>
      <c r="K45" s="11">
        <f>VLOOKUP(B45,DEBT!B:O,13,FALSE)</f>
        <v>28930000</v>
      </c>
      <c r="L45" s="11">
        <f>VLOOKUP(B45,REV!B:O,13,FALSE)</f>
        <v>59001000</v>
      </c>
      <c r="M45" s="11">
        <f>VLOOKUP(B45,RoA!B:O,13,FALSE)</f>
        <v>0.67</v>
      </c>
      <c r="N45" s="11">
        <f>VLOOKUP(B45,RoE!B:O,13,FALSE)</f>
        <v>16.05</v>
      </c>
      <c r="O45" s="11">
        <f>VLOOKUP(B45,ASSET!B:P,13,FALSE)</f>
        <v>783962000</v>
      </c>
      <c r="P45" s="11">
        <f>VLOOKUP(B45,MCAP!B:P,13,FALSE)</f>
        <v>44701488</v>
      </c>
      <c r="Q45" s="11">
        <f>VLOOKUP(B45,MB!B:O,13,FALSE)</f>
        <v>1.26</v>
      </c>
    </row>
    <row r="46" spans="1:17" x14ac:dyDescent="0.3">
      <c r="A46" s="20" t="s">
        <v>298</v>
      </c>
      <c r="B46" s="20">
        <v>541900</v>
      </c>
      <c r="C46" s="21">
        <f>VLOOKUP(B46,'[2]ESGC PORTFOLIO'!B:M,$C$2,FALSE)</f>
        <v>80.2274003861681</v>
      </c>
      <c r="D46" s="21" t="str">
        <f t="shared" si="0"/>
        <v>A</v>
      </c>
      <c r="E46" s="21">
        <f>VLOOKUP(B46,ESG!A:M,$E$2,FALSE)</f>
        <v>80.2274003861681</v>
      </c>
      <c r="F46" s="11" t="b">
        <f t="shared" si="1"/>
        <v>1</v>
      </c>
      <c r="G46" s="12" t="str">
        <f t="shared" si="2"/>
        <v>A</v>
      </c>
      <c r="H46" s="11">
        <f>VLOOKUP(B46,NI!C:P,13,FALSE)</f>
        <v>2488000</v>
      </c>
      <c r="I46" s="11">
        <f>VLOOKUP(B46,EBITDA!B:O,13,FALSE)</f>
        <v>766000</v>
      </c>
      <c r="J46" s="11">
        <f>VLOOKUP(B46,EQIT!B:O,13,FALSE)</f>
        <v>3676000</v>
      </c>
      <c r="K46" s="11">
        <f>VLOOKUP(B46,DEBT!B:O,13,FALSE)</f>
        <v>2207000</v>
      </c>
      <c r="L46" s="11">
        <f>VLOOKUP(B46,REV!B:O,13,FALSE)</f>
        <v>3600000</v>
      </c>
      <c r="M46" s="11">
        <f>VLOOKUP(B46,RoA!B:O,13,FALSE)</f>
        <v>20.29</v>
      </c>
      <c r="N46" s="11">
        <f>VLOOKUP(B46,RoE!B:O,13,FALSE)</f>
        <v>51.77</v>
      </c>
      <c r="O46" s="11">
        <f>VLOOKUP(B46,ASSET!B:P,13,FALSE)</f>
        <v>11767000</v>
      </c>
      <c r="P46" s="11">
        <f>VLOOKUP(B46,MCAP!B:P,13,FALSE)</f>
        <v>14620680</v>
      </c>
      <c r="Q46" s="11">
        <f>VLOOKUP(B46,MB!B:O,13,FALSE)</f>
        <v>4.41</v>
      </c>
    </row>
    <row r="47" spans="1:17" x14ac:dyDescent="0.3">
      <c r="A47" s="20" t="s">
        <v>304</v>
      </c>
      <c r="B47" s="20">
        <v>905061</v>
      </c>
      <c r="C47" s="21">
        <f>VLOOKUP(B47,'[2]ESGC PORTFOLIO'!B:M,$C$2,FALSE)</f>
        <v>91.681519651903898</v>
      </c>
      <c r="D47" s="21" t="str">
        <f t="shared" si="0"/>
        <v>A</v>
      </c>
      <c r="E47" s="21">
        <f>VLOOKUP(B47,ESG!A:M,$E$2,FALSE)</f>
        <v>91.681519651903898</v>
      </c>
      <c r="F47" s="11" t="b">
        <f t="shared" si="1"/>
        <v>1</v>
      </c>
      <c r="G47" s="12" t="str">
        <f t="shared" si="2"/>
        <v>A</v>
      </c>
      <c r="H47" s="11">
        <f>VLOOKUP(B47,NI!C:P,13,FALSE)</f>
        <v>3551000</v>
      </c>
      <c r="I47" s="11">
        <f>VLOOKUP(B47,EBITDA!B:O,13,FALSE)</f>
        <v>5968000</v>
      </c>
      <c r="J47" s="11">
        <f>VLOOKUP(B47,EQIT!B:O,13,FALSE)</f>
        <v>10473000</v>
      </c>
      <c r="K47" s="11">
        <f>VLOOKUP(B47,DEBT!B:O,13,FALSE)</f>
        <v>3609000</v>
      </c>
      <c r="L47" s="11">
        <f>VLOOKUP(B47,REV!B:O,13,FALSE)</f>
        <v>13370000</v>
      </c>
      <c r="M47" s="11">
        <f>VLOOKUP(B47,RoA!B:O,13,FALSE)</f>
        <v>22.47</v>
      </c>
      <c r="N47" s="11">
        <f>VLOOKUP(B47,RoE!B:O,13,FALSE)</f>
        <v>34.78</v>
      </c>
      <c r="O47" s="11">
        <f>VLOOKUP(B47,ASSET!B:P,13,FALSE)</f>
        <v>16057000</v>
      </c>
      <c r="P47" s="11">
        <f>VLOOKUP(B47,MCAP!B:P,13,FALSE)</f>
        <v>72676950</v>
      </c>
      <c r="Q47" s="11">
        <f>VLOOKUP(B47,MB!B:O,13,FALSE)</f>
        <v>6.63</v>
      </c>
    </row>
    <row r="48" spans="1:17" x14ac:dyDescent="0.3">
      <c r="A48" s="20" t="s">
        <v>305</v>
      </c>
      <c r="B48" s="20">
        <v>906394</v>
      </c>
      <c r="C48" s="21">
        <f>VLOOKUP(B48,'[2]ESGC PORTFOLIO'!B:M,$C$2,FALSE)</f>
        <v>77.113786213786199</v>
      </c>
      <c r="D48" s="21" t="str">
        <f t="shared" si="0"/>
        <v>A</v>
      </c>
      <c r="E48" s="21">
        <f>VLOOKUP(B48,ESG!A:M,$E$2,FALSE)</f>
        <v>77.113786213786199</v>
      </c>
      <c r="F48" s="11" t="b">
        <f t="shared" si="1"/>
        <v>1</v>
      </c>
      <c r="G48" s="12" t="str">
        <f t="shared" si="2"/>
        <v>A</v>
      </c>
      <c r="H48" s="11">
        <f>VLOOKUP(B48,NI!C:P,13,FALSE)</f>
        <v>2021800</v>
      </c>
      <c r="I48" s="11">
        <f>VLOOKUP(B48,EBITDA!B:O,13,FALSE)</f>
        <v>4253500</v>
      </c>
      <c r="J48" s="11">
        <f>VLOOKUP(B48,EQIT!B:O,13,FALSE)</f>
        <v>21539300</v>
      </c>
      <c r="K48" s="11">
        <f>VLOOKUP(B48,DEBT!B:O,13,FALSE)</f>
        <v>16627900</v>
      </c>
      <c r="L48" s="11">
        <f>VLOOKUP(B48,REV!B:O,13,FALSE)</f>
        <v>18274100</v>
      </c>
      <c r="M48" s="11">
        <f>VLOOKUP(B48,RoA!B:O,13,FALSE)</f>
        <v>5.36</v>
      </c>
      <c r="N48" s="11">
        <f>VLOOKUP(B48,RoE!B:O,13,FALSE)</f>
        <v>9.43</v>
      </c>
      <c r="O48" s="11">
        <f>VLOOKUP(B48,ASSET!B:P,13,FALSE)</f>
        <v>45907500</v>
      </c>
      <c r="P48" s="11">
        <f>VLOOKUP(B48,MCAP!B:P,13,FALSE)</f>
        <v>55515497</v>
      </c>
      <c r="Q48" s="11">
        <f>VLOOKUP(B48,MB!B:O,13,FALSE)</f>
        <v>2.78</v>
      </c>
    </row>
    <row r="49" spans="1:17" x14ac:dyDescent="0.3">
      <c r="A49" s="20" t="s">
        <v>306</v>
      </c>
      <c r="B49" s="20">
        <v>745110</v>
      </c>
      <c r="C49" s="21">
        <f>VLOOKUP(B49,'[2]ESGC PORTFOLIO'!B:M,$C$2,FALSE)</f>
        <v>76.701976933019495</v>
      </c>
      <c r="D49" s="21" t="str">
        <f t="shared" si="0"/>
        <v>A</v>
      </c>
      <c r="E49" s="21">
        <f>VLOOKUP(B49,ESG!A:M,$E$2,FALSE)</f>
        <v>76.701976933019495</v>
      </c>
      <c r="F49" s="11" t="b">
        <f t="shared" si="1"/>
        <v>1</v>
      </c>
      <c r="G49" s="12" t="str">
        <f t="shared" si="2"/>
        <v>A</v>
      </c>
      <c r="H49" s="11">
        <f>VLOOKUP(B49,NI!C:P,13,FALSE)</f>
        <v>446100</v>
      </c>
      <c r="I49" s="11">
        <f>VLOOKUP(B49,EBITDA!B:O,13,FALSE)</f>
        <v>931100</v>
      </c>
      <c r="J49" s="11">
        <f>VLOOKUP(B49,EQIT!B:O,13,FALSE)</f>
        <v>3013500</v>
      </c>
      <c r="K49" s="11">
        <f>VLOOKUP(B49,DEBT!B:O,13,FALSE)</f>
        <v>1107100</v>
      </c>
      <c r="L49" s="11">
        <f>VLOOKUP(B49,REV!B:O,13,FALSE)</f>
        <v>4001800</v>
      </c>
      <c r="M49" s="11">
        <f>VLOOKUP(B49,RoA!B:O,13,FALSE)</f>
        <v>9.98</v>
      </c>
      <c r="N49" s="11">
        <f>VLOOKUP(B49,RoE!B:O,13,FALSE)</f>
        <v>15.06</v>
      </c>
      <c r="O49" s="11">
        <f>VLOOKUP(B49,ASSET!B:P,13,FALSE)</f>
        <v>4795800</v>
      </c>
      <c r="P49" s="11">
        <f>VLOOKUP(B49,MCAP!B:P,13,FALSE)</f>
        <v>9640035</v>
      </c>
      <c r="Q49" s="11">
        <f>VLOOKUP(B49,MB!B:O,13,FALSE)</f>
        <v>2.96</v>
      </c>
    </row>
    <row r="50" spans="1:17" x14ac:dyDescent="0.3">
      <c r="A50" s="20" t="s">
        <v>315</v>
      </c>
      <c r="B50" s="20">
        <v>905122</v>
      </c>
      <c r="C50" s="21">
        <f>VLOOKUP(B50,'[2]ESGC PORTFOLIO'!B:M,$C$2,FALSE)</f>
        <v>80.913050656514599</v>
      </c>
      <c r="D50" s="21" t="str">
        <f t="shared" si="0"/>
        <v>A</v>
      </c>
      <c r="E50" s="21">
        <f>VLOOKUP(B50,ESG!A:M,$E$2,FALSE)</f>
        <v>80.913050656514599</v>
      </c>
      <c r="F50" s="11" t="b">
        <f t="shared" si="1"/>
        <v>1</v>
      </c>
      <c r="G50" s="12" t="str">
        <f t="shared" si="2"/>
        <v>A</v>
      </c>
      <c r="H50" s="11">
        <f>VLOOKUP(B50,NI!C:P,13,FALSE)</f>
        <v>5055000</v>
      </c>
      <c r="I50" s="11">
        <f>VLOOKUP(B50,EBITDA!B:O,13,FALSE)</f>
        <v>10256000</v>
      </c>
      <c r="J50" s="11">
        <f>VLOOKUP(B50,EQIT!B:O,13,FALSE)</f>
        <v>27579000</v>
      </c>
      <c r="K50" s="11">
        <f>VLOOKUP(B50,DEBT!B:O,13,FALSE)</f>
        <v>23901000</v>
      </c>
      <c r="L50" s="11">
        <f>VLOOKUP(B50,REV!B:O,13,FALSE)</f>
        <v>57244000</v>
      </c>
      <c r="M50" s="11">
        <f>VLOOKUP(B50,RoA!B:O,13,FALSE)</f>
        <v>6.7</v>
      </c>
      <c r="N50" s="11">
        <f>VLOOKUP(B50,RoE!B:O,13,FALSE)</f>
        <v>18.399999999999999</v>
      </c>
      <c r="O50" s="11">
        <f>VLOOKUP(B50,ASSET!B:P,13,FALSE)</f>
        <v>87897000</v>
      </c>
      <c r="P50" s="11">
        <f>VLOOKUP(B50,MCAP!B:P,13,FALSE)</f>
        <v>88649804</v>
      </c>
      <c r="Q50" s="11">
        <f>VLOOKUP(B50,MB!B:O,13,FALSE)</f>
        <v>3.04</v>
      </c>
    </row>
    <row r="51" spans="1:17" x14ac:dyDescent="0.3">
      <c r="A51" s="20" t="s">
        <v>318</v>
      </c>
      <c r="B51" s="20">
        <v>982852</v>
      </c>
      <c r="C51" s="21">
        <f>VLOOKUP(B51,'[2]ESGC PORTFOLIO'!B:M,$C$2,FALSE)</f>
        <v>76.168832288787399</v>
      </c>
      <c r="D51" s="21" t="str">
        <f t="shared" si="0"/>
        <v>A</v>
      </c>
      <c r="E51" s="21">
        <f>VLOOKUP(B51,ESG!A:M,$E$2,FALSE)</f>
        <v>76.168832288787399</v>
      </c>
      <c r="F51" s="11" t="b">
        <f t="shared" si="1"/>
        <v>1</v>
      </c>
      <c r="G51" s="12" t="str">
        <f t="shared" si="2"/>
        <v>A</v>
      </c>
      <c r="H51" s="11">
        <f>VLOOKUP(B51,NI!C:P,13,FALSE)</f>
        <v>2286000</v>
      </c>
      <c r="I51" s="11">
        <f>VLOOKUP(B51,EBITDA!B:O,13,FALSE)</f>
        <v>5522000</v>
      </c>
      <c r="J51" s="11">
        <f>VLOOKUP(B51,EQIT!B:O,13,FALSE)</f>
        <v>20024000</v>
      </c>
      <c r="K51" s="11">
        <f>VLOOKUP(B51,DEBT!B:O,13,FALSE)</f>
        <v>8001000</v>
      </c>
      <c r="L51" s="11">
        <f>VLOOKUP(B51,REV!B:O,13,FALSE)</f>
        <v>75659000</v>
      </c>
      <c r="M51" s="11">
        <f>VLOOKUP(B51,RoA!B:O,13,FALSE)</f>
        <v>5.69</v>
      </c>
      <c r="N51" s="11">
        <f>VLOOKUP(B51,RoE!B:O,13,FALSE)</f>
        <v>11.27</v>
      </c>
      <c r="O51" s="11">
        <f>VLOOKUP(B51,ASSET!B:P,13,FALSE)</f>
        <v>46173000</v>
      </c>
      <c r="P51" s="11">
        <f>VLOOKUP(B51,MCAP!B:P,13,FALSE)</f>
        <v>30846587</v>
      </c>
      <c r="Q51" s="11">
        <f>VLOOKUP(B51,MB!B:O,13,FALSE)</f>
        <v>1.28</v>
      </c>
    </row>
    <row r="52" spans="1:17" x14ac:dyDescent="0.3">
      <c r="A52" s="20" t="s">
        <v>331</v>
      </c>
      <c r="B52" s="20">
        <v>519514</v>
      </c>
      <c r="C52" s="21">
        <f>VLOOKUP(B52,'[2]ESGC PORTFOLIO'!B:M,$C$2,FALSE)</f>
        <v>78.7875474525474</v>
      </c>
      <c r="D52" s="21" t="str">
        <f t="shared" si="0"/>
        <v>A</v>
      </c>
      <c r="E52" s="21">
        <f>VLOOKUP(B52,ESG!A:M,$E$2,FALSE)</f>
        <v>78.7875474525474</v>
      </c>
      <c r="F52" s="11" t="b">
        <f t="shared" si="1"/>
        <v>1</v>
      </c>
      <c r="G52" s="12" t="str">
        <f t="shared" si="2"/>
        <v>A</v>
      </c>
      <c r="H52" s="11">
        <f>VLOOKUP(B52,NI!C:P,13,FALSE)</f>
        <v>1182000</v>
      </c>
      <c r="I52" s="11">
        <f>VLOOKUP(B52,EBITDA!B:O,13,FALSE)</f>
        <v>3532000</v>
      </c>
      <c r="J52" s="11">
        <f>VLOOKUP(B52,EQIT!B:O,13,FALSE)</f>
        <v>5297000</v>
      </c>
      <c r="K52" s="11">
        <f>VLOOKUP(B52,DEBT!B:O,13,FALSE)</f>
        <v>9310000</v>
      </c>
      <c r="L52" s="11">
        <f>VLOOKUP(B52,REV!B:O,13,FALSE)</f>
        <v>13609000</v>
      </c>
      <c r="M52" s="11">
        <f>VLOOKUP(B52,RoA!B:O,13,FALSE)</f>
        <v>6.88</v>
      </c>
      <c r="N52" s="11">
        <f>VLOOKUP(B52,RoE!B:O,13,FALSE)</f>
        <v>22.21</v>
      </c>
      <c r="O52" s="11">
        <f>VLOOKUP(B52,ASSET!B:P,13,FALSE)</f>
        <v>20859000</v>
      </c>
      <c r="P52" s="11">
        <f>VLOOKUP(B52,MCAP!B:P,13,FALSE)</f>
        <v>31151889</v>
      </c>
      <c r="Q52" s="11">
        <f>VLOOKUP(B52,MB!B:O,13,FALSE)</f>
        <v>5.28</v>
      </c>
    </row>
    <row r="53" spans="1:17" x14ac:dyDescent="0.3">
      <c r="A53" s="20" t="s">
        <v>333</v>
      </c>
      <c r="B53" s="20">
        <v>902335</v>
      </c>
      <c r="C53" s="21">
        <f>VLOOKUP(B53,'[2]ESGC PORTFOLIO'!B:M,$C$2,FALSE)</f>
        <v>81.6740995260663</v>
      </c>
      <c r="D53" s="21" t="str">
        <f t="shared" si="0"/>
        <v>A</v>
      </c>
      <c r="E53" s="21">
        <f>VLOOKUP(B53,ESG!A:M,$E$2,FALSE)</f>
        <v>81.6740995260663</v>
      </c>
      <c r="F53" s="11" t="b">
        <f t="shared" si="1"/>
        <v>1</v>
      </c>
      <c r="G53" s="12" t="str">
        <f t="shared" si="2"/>
        <v>A</v>
      </c>
      <c r="H53" s="11">
        <f>VLOOKUP(B53,NI!C:P,13,FALSE)</f>
        <v>939000</v>
      </c>
      <c r="I53" s="11">
        <f>VLOOKUP(B53,EBITDA!B:O,13,FALSE)</f>
        <v>2525500</v>
      </c>
      <c r="J53" s="11">
        <f>VLOOKUP(B53,EQIT!B:O,13,FALSE)</f>
        <v>8929800</v>
      </c>
      <c r="K53" s="11">
        <f>VLOOKUP(B53,DEBT!B:O,13,FALSE)</f>
        <v>10175600</v>
      </c>
      <c r="L53" s="11">
        <f>VLOOKUP(B53,REV!B:O,13,FALSE)</f>
        <v>7472300</v>
      </c>
      <c r="M53" s="11">
        <f>VLOOKUP(B53,RoA!B:O,13,FALSE)</f>
        <v>4.04</v>
      </c>
      <c r="N53" s="11">
        <f>VLOOKUP(B53,RoE!B:O,13,FALSE)</f>
        <v>10.68</v>
      </c>
      <c r="O53" s="11">
        <f>VLOOKUP(B53,ASSET!B:P,13,FALSE)</f>
        <v>30123200</v>
      </c>
      <c r="P53" s="11">
        <f>VLOOKUP(B53,MCAP!B:P,13,FALSE)</f>
        <v>18510816</v>
      </c>
      <c r="Q53" s="11">
        <f>VLOOKUP(B53,MB!B:O,13,FALSE)</f>
        <v>2.17</v>
      </c>
    </row>
    <row r="54" spans="1:17" x14ac:dyDescent="0.3">
      <c r="A54" s="20" t="s">
        <v>97</v>
      </c>
      <c r="B54" s="20">
        <v>993189</v>
      </c>
      <c r="C54" s="21">
        <f>VLOOKUP(B54,'[2]ESGC PORTFOLIO'!B:M,$C$2,FALSE)</f>
        <v>50.538303493381598</v>
      </c>
      <c r="D54" s="21" t="str">
        <f t="shared" si="0"/>
        <v>B</v>
      </c>
      <c r="E54" s="21">
        <f>VLOOKUP(B54,ESG!A:M,$E$2,FALSE)</f>
        <v>81.545356986763196</v>
      </c>
      <c r="F54" s="11" t="b">
        <f t="shared" si="1"/>
        <v>0</v>
      </c>
      <c r="G54" s="13" t="str">
        <f t="shared" si="2"/>
        <v>A</v>
      </c>
      <c r="H54" s="11">
        <f>VLOOKUP(B54,NI!C:P,13,FALSE)</f>
        <v>1713000</v>
      </c>
      <c r="I54" s="11">
        <f>VLOOKUP(B54,EBITDA!B:O,13,FALSE)</f>
        <v>4621000</v>
      </c>
      <c r="J54" s="11">
        <f>VLOOKUP(B54,EQIT!B:O,13,FALSE)</f>
        <v>11679000</v>
      </c>
      <c r="K54" s="11">
        <f>VLOOKUP(B54,DEBT!B:O,13,FALSE)</f>
        <v>11293000</v>
      </c>
      <c r="L54" s="11">
        <f>VLOOKUP(B54,REV!B:O,13,FALSE)</f>
        <v>11069000</v>
      </c>
      <c r="M54" s="11">
        <f>VLOOKUP(B54,RoA!B:O,13,FALSE)</f>
        <v>5.93</v>
      </c>
      <c r="N54" s="11">
        <f>VLOOKUP(B54,RoE!B:O,13,FALSE)</f>
        <v>14.68</v>
      </c>
      <c r="O54" s="11">
        <f>VLOOKUP(B54,ASSET!B:P,13,FALSE)</f>
        <v>35414000</v>
      </c>
      <c r="P54" s="11">
        <f>VLOOKUP(B54,MCAP!B:P,13,FALSE)</f>
        <v>33349507</v>
      </c>
      <c r="Q54" s="11">
        <f>VLOOKUP(B54,MB!B:O,13,FALSE)</f>
        <v>2.36</v>
      </c>
    </row>
    <row r="55" spans="1:17" x14ac:dyDescent="0.3">
      <c r="A55" s="20" t="s">
        <v>99</v>
      </c>
      <c r="B55" s="20">
        <v>912635</v>
      </c>
      <c r="C55" s="21">
        <f>VLOOKUP(B55,'[2]ESGC PORTFOLIO'!B:M,$C$2,FALSE)</f>
        <v>52.812964934909097</v>
      </c>
      <c r="D55" s="21" t="str">
        <f t="shared" si="0"/>
        <v>B</v>
      </c>
      <c r="E55" s="21">
        <f>VLOOKUP(B55,ESG!A:M,$E$2,FALSE)</f>
        <v>86.005676705261195</v>
      </c>
      <c r="F55" s="11" t="b">
        <f t="shared" si="1"/>
        <v>0</v>
      </c>
      <c r="G55" s="13" t="str">
        <f t="shared" si="2"/>
        <v>A</v>
      </c>
      <c r="H55" s="11">
        <f>VLOOKUP(B55,NI!C:P,13,FALSE)</f>
        <v>5291000</v>
      </c>
      <c r="I55" s="11">
        <f>VLOOKUP(B55,EBITDA!B:O,13,FALSE)</f>
        <v>12210000</v>
      </c>
      <c r="J55" s="11">
        <f>VLOOKUP(B55,EQIT!B:O,13,FALSE)</f>
        <v>36830000</v>
      </c>
      <c r="K55" s="11">
        <f>VLOOKUP(B55,DEBT!B:O,13,FALSE)</f>
        <v>27531000</v>
      </c>
      <c r="L55" s="11">
        <f>VLOOKUP(B55,REV!B:O,13,FALSE)</f>
        <v>177526000</v>
      </c>
      <c r="M55" s="11">
        <f>VLOOKUP(B55,RoA!B:O,13,FALSE)</f>
        <v>6.4</v>
      </c>
      <c r="N55" s="11">
        <f>VLOOKUP(B55,RoE!B:O,13,FALSE)</f>
        <v>14.29</v>
      </c>
      <c r="O55" s="11">
        <f>VLOOKUP(B55,ASSET!B:P,13,FALSE)</f>
        <v>94462000</v>
      </c>
      <c r="P55" s="11">
        <f>VLOOKUP(B55,MCAP!B:P,13,FALSE)</f>
        <v>83723510</v>
      </c>
      <c r="Q55" s="11">
        <f>VLOOKUP(B55,MB!B:O,13,FALSE)</f>
        <v>2.61</v>
      </c>
    </row>
    <row r="56" spans="1:17" x14ac:dyDescent="0.3">
      <c r="A56" s="20" t="s">
        <v>170</v>
      </c>
      <c r="B56" s="20">
        <v>916860</v>
      </c>
      <c r="C56" s="21">
        <f>VLOOKUP(B56,'[2]ESGC PORTFOLIO'!B:M,$C$2,FALSE)</f>
        <v>51.302260239760201</v>
      </c>
      <c r="D56" s="21" t="str">
        <f t="shared" si="0"/>
        <v>B</v>
      </c>
      <c r="E56" s="21">
        <f>VLOOKUP(B56,ESG!A:M,$E$2,FALSE)</f>
        <v>82.412212787212695</v>
      </c>
      <c r="F56" s="11" t="b">
        <f t="shared" si="1"/>
        <v>0</v>
      </c>
      <c r="G56" s="13" t="str">
        <f t="shared" si="2"/>
        <v>A</v>
      </c>
      <c r="H56" s="11">
        <f>VLOOKUP(B56,NI!C:P,13,FALSE)</f>
        <v>614000</v>
      </c>
      <c r="I56" s="11">
        <f>VLOOKUP(B56,EBITDA!B:O,13,FALSE)</f>
        <v>2206000</v>
      </c>
      <c r="J56" s="11">
        <f>VLOOKUP(B56,EQIT!B:O,13,FALSE)</f>
        <v>10685000</v>
      </c>
      <c r="K56" s="11">
        <f>VLOOKUP(B56,DEBT!B:O,13,FALSE)</f>
        <v>4604000</v>
      </c>
      <c r="L56" s="11">
        <f>VLOOKUP(B56,REV!B:O,13,FALSE)</f>
        <v>54379000</v>
      </c>
      <c r="M56" s="11">
        <f>VLOOKUP(B56,RoA!B:O,13,FALSE)</f>
        <v>2.94</v>
      </c>
      <c r="N56" s="11">
        <f>VLOOKUP(B56,RoE!B:O,13,FALSE)</f>
        <v>5.84</v>
      </c>
      <c r="O56" s="11">
        <f>VLOOKUP(B56,ASSET!B:P,13,FALSE)</f>
        <v>25396000</v>
      </c>
      <c r="P56" s="11">
        <f>VLOOKUP(B56,MCAP!B:P,13,FALSE)</f>
        <v>30462739</v>
      </c>
      <c r="Q56" s="11">
        <f>VLOOKUP(B56,MB!B:O,13,FALSE)</f>
        <v>2.4300000000000002</v>
      </c>
    </row>
    <row r="57" spans="1:17" x14ac:dyDescent="0.3">
      <c r="A57" s="20" t="s">
        <v>226</v>
      </c>
      <c r="B57" s="20" t="s">
        <v>368</v>
      </c>
      <c r="C57" s="21">
        <f>VLOOKUP(B57,'[2]ESGC PORTFOLIO'!B:M,$C$2,FALSE)</f>
        <v>52.236378205128197</v>
      </c>
      <c r="D57" s="21" t="str">
        <f t="shared" si="0"/>
        <v>B</v>
      </c>
      <c r="E57" s="21">
        <f>VLOOKUP(B57,ESG!A:M,$E$2,FALSE)</f>
        <v>83.986645299145295</v>
      </c>
      <c r="F57" s="11" t="b">
        <f t="shared" si="1"/>
        <v>0</v>
      </c>
      <c r="G57" s="13" t="str">
        <f t="shared" si="2"/>
        <v>A</v>
      </c>
      <c r="H57" s="11">
        <f>VLOOKUP(B57,NI!C:P,13,FALSE)</f>
        <v>1659000</v>
      </c>
      <c r="I57" s="11">
        <f>VLOOKUP(B57,EBITDA!B:O,13,FALSE)</f>
        <v>2792000</v>
      </c>
      <c r="J57" s="11">
        <f>VLOOKUP(B57,EQIT!B:O,13,FALSE)</f>
        <v>25161000</v>
      </c>
      <c r="K57" s="11">
        <f>VLOOKUP(B57,DEBT!B:O,13,FALSE)</f>
        <v>17199000</v>
      </c>
      <c r="L57" s="11">
        <f>VLOOKUP(B57,REV!B:O,13,FALSE)</f>
        <v>25923000</v>
      </c>
      <c r="M57" s="11">
        <f>VLOOKUP(B57,RoA!B:O,13,FALSE)</f>
        <v>3.22</v>
      </c>
      <c r="N57" s="11">
        <f>VLOOKUP(B57,RoE!B:O,13,FALSE)</f>
        <v>6.24</v>
      </c>
      <c r="O57" s="11">
        <f>VLOOKUP(B57,ASSET!B:P,13,FALSE)</f>
        <v>61180000</v>
      </c>
      <c r="P57" s="11">
        <f>VLOOKUP(B57,MCAP!B:P,13,FALSE)</f>
        <v>67752444</v>
      </c>
      <c r="Q57" s="11">
        <f>VLOOKUP(B57,MB!B:O,13,FALSE)</f>
        <v>2.65</v>
      </c>
    </row>
    <row r="58" spans="1:17" x14ac:dyDescent="0.3">
      <c r="A58" s="20" t="s">
        <v>263</v>
      </c>
      <c r="B58" s="20">
        <v>912228</v>
      </c>
      <c r="C58" s="21">
        <f>VLOOKUP(B58,'[2]ESGC PORTFOLIO'!B:M,$C$2,FALSE)</f>
        <v>53.243803071928099</v>
      </c>
      <c r="D58" s="21" t="str">
        <f t="shared" si="0"/>
        <v>B</v>
      </c>
      <c r="E58" s="21">
        <f>VLOOKUP(B58,ESG!A:M,$E$2,FALSE)</f>
        <v>83.050106143856098</v>
      </c>
      <c r="F58" s="11" t="b">
        <f t="shared" si="1"/>
        <v>0</v>
      </c>
      <c r="G58" s="13" t="str">
        <f t="shared" si="2"/>
        <v>A</v>
      </c>
      <c r="H58" s="11">
        <f>VLOOKUP(B58,NI!C:P,13,FALSE)</f>
        <v>10253000</v>
      </c>
      <c r="I58" s="11">
        <f>VLOOKUP(B58,EBITDA!B:O,13,FALSE)</f>
        <v>17026000</v>
      </c>
      <c r="J58" s="11">
        <f>VLOOKUP(B58,EQIT!B:O,13,FALSE)</f>
        <v>56303000</v>
      </c>
      <c r="K58" s="11">
        <f>VLOOKUP(B58,DEBT!B:O,13,FALSE)</f>
        <v>30598000</v>
      </c>
      <c r="L58" s="11">
        <f>VLOOKUP(B58,REV!B:O,13,FALSE)</f>
        <v>65299000</v>
      </c>
      <c r="M58" s="11">
        <f>VLOOKUP(B58,RoA!B:O,13,FALSE)</f>
        <v>8.48</v>
      </c>
      <c r="N58" s="11">
        <f>VLOOKUP(B58,RoE!B:O,13,FALSE)</f>
        <v>17.43</v>
      </c>
      <c r="O58" s="11">
        <f>VLOOKUP(B58,ASSET!B:P,13,FALSE)</f>
        <v>127136000</v>
      </c>
      <c r="P58" s="11">
        <f>VLOOKUP(B58,MCAP!B:P,13,FALSE)</f>
        <v>224325440</v>
      </c>
      <c r="Q58" s="11">
        <f>VLOOKUP(B58,MB!B:O,13,FALSE)</f>
        <v>4.3600000000000003</v>
      </c>
    </row>
    <row r="59" spans="1:17" x14ac:dyDescent="0.3">
      <c r="A59" s="20" t="s">
        <v>1</v>
      </c>
      <c r="B59" s="20">
        <v>916328</v>
      </c>
      <c r="C59" s="21">
        <f>VLOOKUP(B59,'[2]ESGC PORTFOLIO'!B:M,$C$2,FALSE)</f>
        <v>45.821978672985701</v>
      </c>
      <c r="D59" s="21" t="str">
        <f t="shared" si="0"/>
        <v>C</v>
      </c>
      <c r="E59" s="21">
        <f>VLOOKUP(B59,ESG!A:M,$E$2,FALSE)</f>
        <v>81.037896739910906</v>
      </c>
      <c r="F59" s="11" t="b">
        <f t="shared" si="1"/>
        <v>0</v>
      </c>
      <c r="G59" s="13" t="str">
        <f t="shared" si="2"/>
        <v>A</v>
      </c>
      <c r="H59" s="11">
        <f>VLOOKUP(B59,NI!C:P,13,FALSE)</f>
        <v>1384000</v>
      </c>
      <c r="I59" s="11">
        <f>VLOOKUP(B59,EBITDA!B:O,13,FALSE)</f>
        <v>3197000</v>
      </c>
      <c r="J59" s="11">
        <f>VLOOKUP(B59,EQIT!B:O,13,FALSE)</f>
        <v>20538000</v>
      </c>
      <c r="K59" s="11">
        <f>VLOOKUP(B59,DEBT!B:O,13,FALSE)</f>
        <v>21552000</v>
      </c>
      <c r="L59" s="11">
        <f>VLOOKUP(B59,REV!B:O,13,FALSE)</f>
        <v>20853000</v>
      </c>
      <c r="M59" s="11">
        <f>VLOOKUP(B59,RoA!B:O,13,FALSE)</f>
        <v>3.75</v>
      </c>
      <c r="N59" s="11">
        <f>VLOOKUP(B59,RoE!B:O,13,FALSE)</f>
        <v>6.71</v>
      </c>
      <c r="O59" s="11">
        <f>VLOOKUP(B59,ASSET!B:P,13,FALSE)</f>
        <v>50411000</v>
      </c>
      <c r="P59" s="11">
        <f>VLOOKUP(B59,MCAP!B:P,13,FALSE)</f>
        <v>56572906</v>
      </c>
      <c r="Q59" s="11">
        <f>VLOOKUP(B59,MB!B:O,13,FALSE)</f>
        <v>2.98</v>
      </c>
    </row>
    <row r="60" spans="1:17" x14ac:dyDescent="0.3">
      <c r="A60" s="20" t="s">
        <v>4</v>
      </c>
      <c r="B60" s="20">
        <v>749382</v>
      </c>
      <c r="C60" s="21">
        <f>VLOOKUP(B60,'[2]ESGC PORTFOLIO'!B:M,$C$2,FALSE)</f>
        <v>45.014434680533597</v>
      </c>
      <c r="D60" s="21" t="str">
        <f t="shared" si="0"/>
        <v>C</v>
      </c>
      <c r="E60" s="21">
        <f>VLOOKUP(B60,ESG!A:M,$E$2,FALSE)</f>
        <v>82.158498990696799</v>
      </c>
      <c r="F60" s="11" t="b">
        <f t="shared" si="1"/>
        <v>0</v>
      </c>
      <c r="G60" s="13" t="str">
        <f t="shared" si="2"/>
        <v>A</v>
      </c>
      <c r="H60" s="11">
        <f>VLOOKUP(B60,NI!C:P,13,FALSE)</f>
        <v>1168782</v>
      </c>
      <c r="I60" s="11">
        <f>VLOOKUP(B60,EBITDA!B:O,13,FALSE)</f>
        <v>1837115</v>
      </c>
      <c r="J60" s="11">
        <f>VLOOKUP(B60,EQIT!B:O,13,FALSE)</f>
        <v>7424835</v>
      </c>
      <c r="K60" s="11">
        <f>VLOOKUP(B60,DEBT!B:O,13,FALSE)</f>
        <v>1902068</v>
      </c>
      <c r="L60" s="11">
        <f>VLOOKUP(B60,REV!B:O,13,FALSE)</f>
        <v>5854430</v>
      </c>
      <c r="M60" s="11">
        <f>VLOOKUP(B60,RoA!B:O,13,FALSE)</f>
        <v>9.94</v>
      </c>
      <c r="N60" s="11">
        <f>VLOOKUP(B60,RoE!B:O,13,FALSE)</f>
        <v>16.2</v>
      </c>
      <c r="O60" s="11">
        <f>VLOOKUP(B60,ASSET!B:P,13,FALSE)</f>
        <v>12707114</v>
      </c>
      <c r="P60" s="11">
        <f>VLOOKUP(B60,MCAP!B:P,13,FALSE)</f>
        <v>50883449</v>
      </c>
      <c r="Q60" s="11">
        <f>VLOOKUP(B60,MB!B:O,13,FALSE)</f>
        <v>6.75</v>
      </c>
    </row>
    <row r="61" spans="1:17" x14ac:dyDescent="0.3">
      <c r="A61" s="20" t="s">
        <v>6</v>
      </c>
      <c r="B61" s="20">
        <v>936365</v>
      </c>
      <c r="C61" s="21">
        <f>VLOOKUP(B61,'[2]ESGC PORTFOLIO'!B:M,$C$2,FALSE)</f>
        <v>39.892114328969903</v>
      </c>
      <c r="D61" s="21" t="str">
        <f t="shared" si="0"/>
        <v>C</v>
      </c>
      <c r="E61" s="21">
        <f>VLOOKUP(B61,ESG!A:M,$E$2,FALSE)</f>
        <v>75.660517317733806</v>
      </c>
      <c r="F61" s="11" t="b">
        <f t="shared" si="1"/>
        <v>0</v>
      </c>
      <c r="G61" s="13" t="str">
        <f t="shared" si="2"/>
        <v>A</v>
      </c>
      <c r="H61" s="11">
        <f>VLOOKUP(B61,NI!C:P,13,FALSE)</f>
        <v>-497000</v>
      </c>
      <c r="I61" s="11">
        <f>VLOOKUP(B61,EBITDA!B:O,13,FALSE)</f>
        <v>-159000</v>
      </c>
      <c r="J61" s="11">
        <f>VLOOKUP(B61,EQIT!B:O,13,FALSE)</f>
        <v>416000</v>
      </c>
      <c r="K61" s="11">
        <f>VLOOKUP(B61,DEBT!B:O,13,FALSE)</f>
        <v>1435000</v>
      </c>
      <c r="L61" s="11">
        <f>VLOOKUP(B61,REV!B:O,13,FALSE)</f>
        <v>4272000</v>
      </c>
      <c r="M61" s="11">
        <f>VLOOKUP(B61,RoA!B:O,13,FALSE)</f>
        <v>-12.3</v>
      </c>
      <c r="N61" s="11">
        <f>VLOOKUP(B61,RoE!B:O,14,FALSE)</f>
        <v>8.3699999999999992</v>
      </c>
      <c r="O61" s="11">
        <f>VLOOKUP(B61,ASSET!B:P,13,FALSE)</f>
        <v>3321000</v>
      </c>
      <c r="P61" s="11">
        <f>VLOOKUP(B61,MCAP!B:P,13,FALSE)</f>
        <v>10602900</v>
      </c>
      <c r="Q61" s="11">
        <f>VLOOKUP(B61,MB!B:O,13,FALSE)</f>
        <v>13.27</v>
      </c>
    </row>
    <row r="62" spans="1:17" x14ac:dyDescent="0.3">
      <c r="A62" s="20" t="s">
        <v>15</v>
      </c>
      <c r="B62" s="20">
        <v>322677</v>
      </c>
      <c r="C62" s="21">
        <f>VLOOKUP(B62,'[2]ESGC PORTFOLIO'!B:M,$C$2,FALSE)</f>
        <v>49.023834860791297</v>
      </c>
      <c r="D62" s="21" t="str">
        <f t="shared" si="0"/>
        <v>C</v>
      </c>
      <c r="E62" s="21">
        <f>VLOOKUP(B62,ESG!A:M,$E$2,FALSE)</f>
        <v>84.383073448290801</v>
      </c>
      <c r="F62" s="11" t="b">
        <f t="shared" si="1"/>
        <v>0</v>
      </c>
      <c r="G62" s="13" t="str">
        <f t="shared" si="2"/>
        <v>A</v>
      </c>
      <c r="H62" s="11">
        <f>VLOOKUP(B62,NI!C:P,13,FALSE)</f>
        <v>1761000</v>
      </c>
      <c r="I62" s="11">
        <f>VLOOKUP(B62,EBITDA!B:O,13,FALSE)</f>
        <v>3431000</v>
      </c>
      <c r="J62" s="11">
        <f>VLOOKUP(B62,EQIT!B:O,13,FALSE)</f>
        <v>17715000</v>
      </c>
      <c r="K62" s="11">
        <f>VLOOKUP(B62,DEBT!B:O,13,FALSE)</f>
        <v>6347000</v>
      </c>
      <c r="L62" s="11">
        <f>VLOOKUP(B62,REV!B:O,13,FALSE)</f>
        <v>36847000</v>
      </c>
      <c r="M62" s="11">
        <f>VLOOKUP(B62,RoA!B:O,13,FALSE)</f>
        <v>1.94</v>
      </c>
      <c r="N62" s="11">
        <f>VLOOKUP(B62,RoE!B:O,13,FALSE)</f>
        <v>9.9700000000000006</v>
      </c>
      <c r="O62" s="11">
        <f>VLOOKUP(B62,ASSET!B:P,13,FALSE)</f>
        <v>108610000</v>
      </c>
      <c r="P62" s="11">
        <f>VLOOKUP(B62,MCAP!B:P,13,FALSE)</f>
        <v>27127920</v>
      </c>
      <c r="Q62" s="11">
        <f>VLOOKUP(B62,MB!B:O,13,FALSE)</f>
        <v>1.42</v>
      </c>
    </row>
    <row r="63" spans="1:17" x14ac:dyDescent="0.3">
      <c r="A63" s="20" t="s">
        <v>16</v>
      </c>
      <c r="B63" s="20" t="s">
        <v>352</v>
      </c>
      <c r="C63" s="21">
        <f>VLOOKUP(B63,'[2]ESGC PORTFOLIO'!B:M,$C$2,FALSE)</f>
        <v>38.496925465157098</v>
      </c>
      <c r="D63" s="21" t="str">
        <f t="shared" si="0"/>
        <v>C</v>
      </c>
      <c r="E63" s="21">
        <f>VLOOKUP(B63,ESG!A:M,$E$2,FALSE)</f>
        <v>76.7623694488327</v>
      </c>
      <c r="F63" s="11" t="b">
        <f t="shared" si="1"/>
        <v>0</v>
      </c>
      <c r="G63" s="13" t="str">
        <f t="shared" si="2"/>
        <v>A</v>
      </c>
      <c r="H63" s="11">
        <f>VLOOKUP(B63,NI!C:P,13,FALSE)</f>
        <v>19478000</v>
      </c>
      <c r="I63" s="11">
        <f>VLOOKUP(B63,EBITDA!B:O,13,FALSE)</f>
        <v>30374000</v>
      </c>
      <c r="J63" s="11">
        <f>VLOOKUP(B63,EQIT!B:O,13,FALSE)</f>
        <v>139036000</v>
      </c>
      <c r="K63" s="11">
        <f>VLOOKUP(B63,DEBT!B:O,13,FALSE)</f>
        <v>3935000</v>
      </c>
      <c r="L63" s="11">
        <f>VLOOKUP(B63,REV!B:O,13,FALSE)</f>
        <v>90272000</v>
      </c>
      <c r="M63" s="11">
        <f>VLOOKUP(B63,RoA!B:O,13,FALSE)</f>
        <v>12.44</v>
      </c>
      <c r="N63" s="11">
        <f>VLOOKUP(B63,RoE!B:O,13,FALSE)</f>
        <v>15.02</v>
      </c>
      <c r="O63" s="11">
        <f>VLOOKUP(B63,ASSET!B:P,13,FALSE)</f>
        <v>167114000</v>
      </c>
      <c r="P63" s="11">
        <f>VLOOKUP(B63,MCAP!B:P,13,FALSE)</f>
        <v>547815138</v>
      </c>
      <c r="Q63" s="11">
        <f>VLOOKUP(B63,MB!B:O,13,FALSE)</f>
        <v>3.95</v>
      </c>
    </row>
    <row r="64" spans="1:17" x14ac:dyDescent="0.3">
      <c r="A64" s="20" t="s">
        <v>22</v>
      </c>
      <c r="B64" s="20">
        <v>916305</v>
      </c>
      <c r="C64" s="21">
        <f>VLOOKUP(B64,'[2]ESGC PORTFOLIO'!B:M,$C$2,FALSE)</f>
        <v>39.456614903700697</v>
      </c>
      <c r="D64" s="21" t="str">
        <f t="shared" ref="D64:D126" si="3">IF(C64&gt;75,"A",IF(C64&gt;50,"B",IF(C64&gt;25,"C","D")))</f>
        <v>C</v>
      </c>
      <c r="E64" s="21">
        <f>VLOOKUP(B64,ESG!A:M,$E$2,FALSE)</f>
        <v>77.051527679741795</v>
      </c>
      <c r="F64" s="11" t="b">
        <f t="shared" ref="F64:F126" si="4">C64=E64</f>
        <v>0</v>
      </c>
      <c r="G64" s="13" t="str">
        <f t="shared" ref="G64:G126" si="5">IF(E64&gt;75,"A",IF(E64&gt;50,"B",IF(E64&gt;25,"C","D")))</f>
        <v>A</v>
      </c>
      <c r="H64" s="11">
        <f>VLOOKUP(B64,NI!C:P,13,FALSE)</f>
        <v>-849000</v>
      </c>
      <c r="I64" s="11">
        <f>VLOOKUP(B64,EBITDA!B:O,13,FALSE)</f>
        <v>5276000</v>
      </c>
      <c r="J64" s="11">
        <f>VLOOKUP(B64,EQIT!B:O,13,FALSE)</f>
        <v>69469000</v>
      </c>
      <c r="K64" s="11">
        <f>VLOOKUP(B64,DEBT!B:O,13,FALSE)</f>
        <v>30912000</v>
      </c>
      <c r="L64" s="11">
        <f>VLOOKUP(B64,REV!B:O,13,FALSE)</f>
        <v>52854000</v>
      </c>
      <c r="M64" s="11">
        <f>VLOOKUP(B64,RoA!B:O,13,FALSE)</f>
        <v>-0.01</v>
      </c>
      <c r="N64" s="11">
        <f>VLOOKUP(B64,RoE!B:O,13,FALSE)</f>
        <v>-1.1100000000000001</v>
      </c>
      <c r="O64" s="11">
        <f>VLOOKUP(B64,ASSET!B:P,13,FALSE)</f>
        <v>476932000</v>
      </c>
      <c r="P64" s="11">
        <f>VLOOKUP(B64,MCAP!B:P,13,FALSE)</f>
        <v>65005384</v>
      </c>
      <c r="Q64" s="11">
        <f>VLOOKUP(B64,MB!B:O,13,FALSE)</f>
        <v>0.89</v>
      </c>
    </row>
    <row r="65" spans="1:17" x14ac:dyDescent="0.3">
      <c r="A65" s="20" t="s">
        <v>33</v>
      </c>
      <c r="B65" s="20">
        <v>992816</v>
      </c>
      <c r="C65" s="21">
        <f>VLOOKUP(B65,'[2]ESGC PORTFOLIO'!B:M,$C$2,FALSE)</f>
        <v>38.812563473256603</v>
      </c>
      <c r="D65" s="21" t="str">
        <f t="shared" si="3"/>
        <v>C</v>
      </c>
      <c r="E65" s="21">
        <f>VLOOKUP(B65,ESG!A:M,$E$2,FALSE)</f>
        <v>76.732269803656095</v>
      </c>
      <c r="F65" s="11" t="b">
        <f t="shared" si="4"/>
        <v>0</v>
      </c>
      <c r="G65" s="13" t="str">
        <f t="shared" si="5"/>
        <v>A</v>
      </c>
      <c r="H65" s="11">
        <f>VLOOKUP(B65,NI!C:P,13,FALSE)</f>
        <v>45687000</v>
      </c>
      <c r="I65" s="11">
        <f>VLOOKUP(B65,EBITDA!B:O,13,FALSE)</f>
        <v>73333000</v>
      </c>
      <c r="J65" s="11">
        <f>VLOOKUP(B65,EQIT!B:O,13,FALSE)</f>
        <v>128249000</v>
      </c>
      <c r="K65" s="11">
        <f>VLOOKUP(B65,DEBT!B:O,13,FALSE)</f>
        <v>87032000</v>
      </c>
      <c r="L65" s="11">
        <f>VLOOKUP(B65,REV!B:O,13,FALSE)</f>
        <v>215639000</v>
      </c>
      <c r="M65" s="11">
        <f>VLOOKUP(B65,RoA!B:O,13,FALSE)</f>
        <v>15.24</v>
      </c>
      <c r="N65" s="11">
        <f>VLOOKUP(B65,RoE!B:O,13,FALSE)</f>
        <v>36.9</v>
      </c>
      <c r="O65" s="11">
        <f>VLOOKUP(B65,ASSET!B:P,13,FALSE)</f>
        <v>321686000</v>
      </c>
      <c r="P65" s="11">
        <f>VLOOKUP(B65,MCAP!B:P,13,FALSE)</f>
        <v>618034746</v>
      </c>
      <c r="Q65" s="11">
        <f>VLOOKUP(B65,MB!B:O,13,FALSE)</f>
        <v>4.7699999999999996</v>
      </c>
    </row>
    <row r="66" spans="1:17" x14ac:dyDescent="0.3">
      <c r="A66" s="20" t="s">
        <v>44</v>
      </c>
      <c r="B66" s="20">
        <v>921431</v>
      </c>
      <c r="C66" s="21">
        <f>VLOOKUP(B66,'[2]ESGC PORTFOLIO'!B:M,$C$2,FALSE)</f>
        <v>44.060842803030297</v>
      </c>
      <c r="D66" s="21" t="str">
        <f t="shared" si="3"/>
        <v>C</v>
      </c>
      <c r="E66" s="21">
        <f>VLOOKUP(B66,ESG!A:M,$E$2,FALSE)</f>
        <v>75.621685606060595</v>
      </c>
      <c r="F66" s="11" t="b">
        <f t="shared" si="4"/>
        <v>0</v>
      </c>
      <c r="G66" s="13" t="str">
        <f t="shared" si="5"/>
        <v>A</v>
      </c>
      <c r="H66" s="11">
        <f>VLOOKUP(B66,NI!C:P,13,FALSE)</f>
        <v>-2738000</v>
      </c>
      <c r="I66" s="11">
        <f>VLOOKUP(B66,EBITDA!B:O,13,FALSE)</f>
        <v>-663000</v>
      </c>
      <c r="J66" s="11">
        <f>VLOOKUP(B66,EQIT!B:O,13,FALSE)</f>
        <v>12656000</v>
      </c>
      <c r="K66" s="11">
        <f>VLOOKUP(B66,DEBT!B:O,13,FALSE)</f>
        <v>3018000</v>
      </c>
      <c r="L66" s="11">
        <f>VLOOKUP(B66,REV!B:O,13,FALSE)</f>
        <v>9841000</v>
      </c>
      <c r="M66" s="11">
        <f>VLOOKUP(B66,RoA!B:O,13,FALSE)</f>
        <v>-12.06</v>
      </c>
      <c r="N66" s="11">
        <f>VLOOKUP(B66,RoE!B:O,13,FALSE)</f>
        <v>-18.91</v>
      </c>
      <c r="O66" s="11">
        <f>VLOOKUP(B66,ASSET!B:P,13,FALSE)</f>
        <v>19034000</v>
      </c>
      <c r="P66" s="11">
        <f>VLOOKUP(B66,MCAP!B:P,13,FALSE)</f>
        <v>27547280</v>
      </c>
      <c r="Q66" s="11">
        <f>VLOOKUP(B66,MB!B:O,13,FALSE)</f>
        <v>1.64</v>
      </c>
    </row>
    <row r="67" spans="1:17" x14ac:dyDescent="0.3">
      <c r="A67" s="20" t="s">
        <v>47</v>
      </c>
      <c r="B67" s="20">
        <v>905840</v>
      </c>
      <c r="C67" s="21">
        <f>VLOOKUP(B67,'[2]ESGC PORTFOLIO'!B:M,$C$2,FALSE)</f>
        <v>42.030308821281103</v>
      </c>
      <c r="D67" s="21" t="str">
        <f t="shared" si="3"/>
        <v>C</v>
      </c>
      <c r="E67" s="21">
        <f>VLOOKUP(B67,ESG!A:M,$E$2,FALSE)</f>
        <v>80.5122305457881</v>
      </c>
      <c r="F67" s="11" t="b">
        <f t="shared" si="4"/>
        <v>0</v>
      </c>
      <c r="G67" s="13" t="str">
        <f t="shared" si="5"/>
        <v>A</v>
      </c>
      <c r="H67" s="11">
        <f>VLOOKUP(B67,NI!C:P,13,FALSE)</f>
        <v>3373000</v>
      </c>
      <c r="I67" s="11">
        <f>VLOOKUP(B67,EBITDA!B:O,13,FALSE)</f>
        <v>6354000</v>
      </c>
      <c r="J67" s="11">
        <f>VLOOKUP(B67,EQIT!B:O,13,FALSE)</f>
        <v>35269000</v>
      </c>
      <c r="K67" s="11">
        <f>VLOOKUP(B67,DEBT!B:O,13,FALSE)</f>
        <v>35206000</v>
      </c>
      <c r="L67" s="11">
        <f>VLOOKUP(B67,REV!B:O,13,FALSE)</f>
        <v>15640000</v>
      </c>
      <c r="M67" s="11">
        <f>VLOOKUP(B67,RoA!B:O,13,FALSE)</f>
        <v>1.03</v>
      </c>
      <c r="N67" s="11">
        <f>VLOOKUP(B67,RoE!B:O,13,FALSE)</f>
        <v>9.5299999999999994</v>
      </c>
      <c r="O67" s="11">
        <f>VLOOKUP(B67,ASSET!B:P,13,FALSE)</f>
        <v>333469000</v>
      </c>
      <c r="P67" s="11">
        <f>VLOOKUP(B67,MCAP!B:P,13,FALSE)</f>
        <v>49629996</v>
      </c>
      <c r="Q67" s="11">
        <f>VLOOKUP(B67,MB!B:O,13,FALSE)</f>
        <v>1.22</v>
      </c>
    </row>
    <row r="68" spans="1:17" x14ac:dyDescent="0.3">
      <c r="A68" s="20" t="s">
        <v>48</v>
      </c>
      <c r="B68" s="20">
        <v>916365</v>
      </c>
      <c r="C68" s="21">
        <f>VLOOKUP(B68,'[2]ESGC PORTFOLIO'!B:M,$C$2,FALSE)</f>
        <v>46.833841158841103</v>
      </c>
      <c r="D68" s="21" t="str">
        <f t="shared" si="3"/>
        <v>C</v>
      </c>
      <c r="E68" s="21">
        <f>VLOOKUP(B68,ESG!A:M,$E$2,FALSE)</f>
        <v>76.744605394605301</v>
      </c>
      <c r="F68" s="11" t="b">
        <f t="shared" si="4"/>
        <v>0</v>
      </c>
      <c r="G68" s="13" t="str">
        <f t="shared" si="5"/>
        <v>A</v>
      </c>
      <c r="H68" s="11">
        <f>VLOOKUP(B68,NI!C:P,13,FALSE)</f>
        <v>4965000</v>
      </c>
      <c r="I68" s="11">
        <f>VLOOKUP(B68,EBITDA!B:O,13,FALSE)</f>
        <v>5843000</v>
      </c>
      <c r="J68" s="11">
        <f>VLOOKUP(B68,EQIT!B:O,13,FALSE)</f>
        <v>8290000</v>
      </c>
      <c r="K68" s="11">
        <f>VLOOKUP(B68,DEBT!B:O,13,FALSE)</f>
        <v>2782000</v>
      </c>
      <c r="L68" s="11">
        <f>VLOOKUP(B68,REV!B:O,13,FALSE)</f>
        <v>10163000</v>
      </c>
      <c r="M68" s="11">
        <f>VLOOKUP(B68,RoA!B:O,13,FALSE)</f>
        <v>27.51</v>
      </c>
      <c r="N68" s="11">
        <f>VLOOKUP(B68,RoE!B:O,13,FALSE)</f>
        <v>57.95</v>
      </c>
      <c r="O68" s="11">
        <f>VLOOKUP(B68,ASSET!B:P,13,FALSE)</f>
        <v>15546000</v>
      </c>
      <c r="P68" s="11">
        <f>VLOOKUP(B68,MCAP!B:P,13,FALSE)</f>
        <v>23926080</v>
      </c>
      <c r="Q68" s="11">
        <f>VLOOKUP(B68,MB!B:O,13,FALSE)</f>
        <v>3.11</v>
      </c>
    </row>
    <row r="69" spans="1:17" x14ac:dyDescent="0.3">
      <c r="A69" s="20" t="s">
        <v>50</v>
      </c>
      <c r="B69" s="20">
        <v>905876</v>
      </c>
      <c r="C69" s="21">
        <f>VLOOKUP(B69,'[2]ESGC PORTFOLIO'!B:M,$C$2,FALSE)</f>
        <v>45.326885561778901</v>
      </c>
      <c r="D69" s="21" t="str">
        <f t="shared" si="3"/>
        <v>C</v>
      </c>
      <c r="E69" s="21">
        <f>VLOOKUP(B69,ESG!A:M,$E$2,FALSE)</f>
        <v>80.047710517497194</v>
      </c>
      <c r="F69" s="11" t="b">
        <f t="shared" si="4"/>
        <v>0</v>
      </c>
      <c r="G69" s="13" t="str">
        <f t="shared" si="5"/>
        <v>A</v>
      </c>
      <c r="H69" s="11">
        <f>VLOOKUP(B69,NI!C:P,13,FALSE)</f>
        <v>976000</v>
      </c>
      <c r="I69" s="11">
        <f>VLOOKUP(B69,EBITDA!B:O,13,FALSE)</f>
        <v>2576000</v>
      </c>
      <c r="J69" s="11">
        <f>VLOOKUP(B69,EQIT!B:O,13,FALSE)</f>
        <v>7633000</v>
      </c>
      <c r="K69" s="11">
        <f>VLOOKUP(B69,DEBT!B:O,13,FALSE)</f>
        <v>11551000</v>
      </c>
      <c r="L69" s="11">
        <f>VLOOKUP(B69,REV!B:O,13,FALSE)</f>
        <v>12483000</v>
      </c>
      <c r="M69" s="11">
        <f>VLOOKUP(B69,RoA!B:O,13,FALSE)</f>
        <v>4.6900000000000004</v>
      </c>
      <c r="N69" s="11">
        <f>VLOOKUP(B69,RoE!B:O,13,FALSE)</f>
        <v>13.19</v>
      </c>
      <c r="O69" s="11">
        <f>VLOOKUP(B69,ASSET!B:P,13,FALSE)</f>
        <v>25586000</v>
      </c>
      <c r="P69" s="11">
        <f>VLOOKUP(B69,MCAP!B:P,13,FALSE)</f>
        <v>35310362</v>
      </c>
      <c r="Q69" s="11">
        <f>VLOOKUP(B69,MB!B:O,13,FALSE)</f>
        <v>4.91</v>
      </c>
    </row>
    <row r="70" spans="1:17" x14ac:dyDescent="0.3">
      <c r="A70" s="20" t="s">
        <v>52</v>
      </c>
      <c r="B70" s="20">
        <v>929302</v>
      </c>
      <c r="C70" s="21">
        <f>VLOOKUP(B70,'[2]ESGC PORTFOLIO'!B:M,$C$2,FALSE)</f>
        <v>49.835809332847198</v>
      </c>
      <c r="D70" s="21" t="str">
        <f t="shared" si="3"/>
        <v>C</v>
      </c>
      <c r="E70" s="21">
        <f>VLOOKUP(B70,ESG!A:M,$E$2,FALSE)</f>
        <v>82.538751532827305</v>
      </c>
      <c r="F70" s="11" t="b">
        <f t="shared" si="4"/>
        <v>0</v>
      </c>
      <c r="G70" s="13" t="str">
        <f t="shared" si="5"/>
        <v>A</v>
      </c>
      <c r="H70" s="11">
        <f>VLOOKUP(B70,NI!C:P,13,FALSE)</f>
        <v>1228000</v>
      </c>
      <c r="I70" s="11">
        <f>VLOOKUP(B70,EBITDA!B:O,13,FALSE)</f>
        <v>2542000</v>
      </c>
      <c r="J70" s="11">
        <f>VLOOKUP(B70,EQIT!B:O,13,FALSE)</f>
        <v>4709000</v>
      </c>
      <c r="K70" s="11">
        <f>VLOOKUP(B70,DEBT!B:O,13,FALSE)</f>
        <v>1365000</v>
      </c>
      <c r="L70" s="11">
        <f>VLOOKUP(B70,REV!B:O,13,FALSE)</f>
        <v>39403000</v>
      </c>
      <c r="M70" s="11">
        <f>VLOOKUP(B70,RoA!B:O,13,FALSE)</f>
        <v>9.6</v>
      </c>
      <c r="N70" s="11">
        <f>VLOOKUP(B70,RoE!B:O,13,FALSE)</f>
        <v>27.03</v>
      </c>
      <c r="O70" s="11">
        <f>VLOOKUP(B70,ASSET!B:P,13,FALSE)</f>
        <v>13539000</v>
      </c>
      <c r="P70" s="11">
        <f>VLOOKUP(B70,MCAP!B:P,13,FALSE)</f>
        <v>13274978</v>
      </c>
      <c r="Q70" s="11">
        <f>VLOOKUP(B70,MB!B:O,13,FALSE)</f>
        <v>2.5499999999999998</v>
      </c>
    </row>
    <row r="71" spans="1:17" x14ac:dyDescent="0.3">
      <c r="A71" s="20" t="s">
        <v>54</v>
      </c>
      <c r="B71" s="20">
        <v>904818</v>
      </c>
      <c r="C71" s="21">
        <f>VLOOKUP(B71,'[2]ESGC PORTFOLIO'!B:M,$C$2,FALSE)</f>
        <v>42.705682833501598</v>
      </c>
      <c r="D71" s="21" t="str">
        <f t="shared" si="3"/>
        <v>C</v>
      </c>
      <c r="E71" s="21">
        <f>VLOOKUP(B71,ESG!A:M,$E$2,FALSE)</f>
        <v>84.591693535855796</v>
      </c>
      <c r="F71" s="11" t="b">
        <f t="shared" si="4"/>
        <v>0</v>
      </c>
      <c r="G71" s="13" t="str">
        <f t="shared" si="5"/>
        <v>A</v>
      </c>
      <c r="H71" s="11">
        <f>VLOOKUP(B71,NI!C:P,13,FALSE)</f>
        <v>4892000</v>
      </c>
      <c r="I71" s="11">
        <f>VLOOKUP(B71,EBITDA!B:O,13,FALSE)</f>
        <v>7784000</v>
      </c>
      <c r="J71" s="11">
        <f>VLOOKUP(B71,EQIT!B:O,13,FALSE)</f>
        <v>817000</v>
      </c>
      <c r="K71" s="11">
        <f>VLOOKUP(B71,DEBT!B:O,13,FALSE)</f>
        <v>9952000</v>
      </c>
      <c r="L71" s="11">
        <f>VLOOKUP(B71,REV!B:O,13,FALSE)</f>
        <v>94571000</v>
      </c>
      <c r="M71" s="11">
        <f>VLOOKUP(B71,RoA!B:O,13,FALSE)</f>
        <v>5.54</v>
      </c>
      <c r="N71" s="11">
        <f>VLOOKUP(B71,RoE!B:O,13,FALSE)</f>
        <v>136.80000000000001</v>
      </c>
      <c r="O71" s="11">
        <f>VLOOKUP(B71,ASSET!B:P,13,FALSE)</f>
        <v>89665000</v>
      </c>
      <c r="P71" s="11">
        <f>VLOOKUP(B71,MCAP!B:P,13,FALSE)</f>
        <v>96078160</v>
      </c>
      <c r="Q71" s="11">
        <f>VLOOKUP(B71,MB!B:O,13,FALSE)</f>
        <v>97.57</v>
      </c>
    </row>
    <row r="72" spans="1:17" x14ac:dyDescent="0.3">
      <c r="A72" s="20" t="s">
        <v>66</v>
      </c>
      <c r="B72" s="20">
        <v>902224</v>
      </c>
      <c r="C72" s="21">
        <f>VLOOKUP(B72,'[2]ESGC PORTFOLIO'!B:M,$C$2,FALSE)</f>
        <v>40.654534821614</v>
      </c>
      <c r="D72" s="21" t="str">
        <f t="shared" si="3"/>
        <v>C</v>
      </c>
      <c r="E72" s="21">
        <f>VLOOKUP(B72,ESG!A:M,$E$2,FALSE)</f>
        <v>77.843723108574494</v>
      </c>
      <c r="F72" s="11" t="b">
        <f t="shared" si="4"/>
        <v>0</v>
      </c>
      <c r="G72" s="13" t="str">
        <f t="shared" si="5"/>
        <v>A</v>
      </c>
      <c r="H72" s="11">
        <f>VLOOKUP(B72,NI!C:P,13,FALSE)</f>
        <v>-67000</v>
      </c>
      <c r="I72" s="11">
        <f>VLOOKUP(B72,EBITDA!B:O,13,FALSE)</f>
        <v>4274000</v>
      </c>
      <c r="J72" s="11">
        <f>VLOOKUP(B72,EQIT!B:O,13,FALSE)</f>
        <v>13137000</v>
      </c>
      <c r="K72" s="11">
        <f>VLOOKUP(B72,DEBT!B:O,13,FALSE)</f>
        <v>36783000</v>
      </c>
      <c r="L72" s="11">
        <f>VLOOKUP(B72,REV!B:O,13,FALSE)</f>
        <v>38537000</v>
      </c>
      <c r="M72" s="11">
        <f>VLOOKUP(B72,RoA!B:O,13,FALSE)</f>
        <v>0.88</v>
      </c>
      <c r="N72" s="11">
        <f>VLOOKUP(B72,RoE!B:O,13,FALSE)</f>
        <v>-0.48</v>
      </c>
      <c r="O72" s="11">
        <f>VLOOKUP(B72,ASSET!B:P,13,FALSE)</f>
        <v>71914000</v>
      </c>
      <c r="P72" s="11">
        <f>VLOOKUP(B72,MCAP!B:P,13,FALSE)</f>
        <v>54390714</v>
      </c>
      <c r="Q72" s="11">
        <f>VLOOKUP(B72,MB!B:O,13,FALSE)</f>
        <v>3.63</v>
      </c>
    </row>
    <row r="73" spans="1:17" x14ac:dyDescent="0.3">
      <c r="A73" s="20" t="s">
        <v>73</v>
      </c>
      <c r="B73" s="20">
        <v>905024</v>
      </c>
      <c r="C73" s="21">
        <f>VLOOKUP(B73,'[2]ESGC PORTFOLIO'!B:M,$C$2,FALSE)</f>
        <v>46.490647245620401</v>
      </c>
      <c r="D73" s="21" t="str">
        <f t="shared" si="3"/>
        <v>C</v>
      </c>
      <c r="E73" s="21">
        <f>VLOOKUP(B73,ESG!A:M,$E$2,FALSE)</f>
        <v>88.325424045896696</v>
      </c>
      <c r="F73" s="11" t="b">
        <f t="shared" si="4"/>
        <v>0</v>
      </c>
      <c r="G73" s="13" t="str">
        <f t="shared" si="5"/>
        <v>A</v>
      </c>
      <c r="H73" s="11">
        <f>VLOOKUP(B73,NI!C:P,13,FALSE)</f>
        <v>-497000</v>
      </c>
      <c r="I73" s="11">
        <f>VLOOKUP(B73,EBITDA!B:O,13,FALSE)</f>
        <v>14837000</v>
      </c>
      <c r="J73" s="11">
        <f>VLOOKUP(B73,EQIT!B:O,13,FALSE)</f>
        <v>145556000</v>
      </c>
      <c r="K73" s="11">
        <f>VLOOKUP(B73,DEBT!B:O,13,FALSE)</f>
        <v>46126000</v>
      </c>
      <c r="L73" s="11">
        <f>VLOOKUP(B73,REV!B:O,13,FALSE)</f>
        <v>110484000</v>
      </c>
      <c r="M73" s="11">
        <f>VLOOKUP(B73,RoA!B:O,13,FALSE)</f>
        <v>-0.14000000000000001</v>
      </c>
      <c r="N73" s="11">
        <f>VLOOKUP(B73,RoE!B:O,13,FALSE)</f>
        <v>-0.33</v>
      </c>
      <c r="O73" s="11">
        <f>VLOOKUP(B73,ASSET!B:P,13,FALSE)</f>
        <v>255429000</v>
      </c>
      <c r="P73" s="11">
        <f>VLOOKUP(B73,MCAP!B:P,13,FALSE)</f>
        <v>222630306</v>
      </c>
      <c r="Q73" s="11">
        <f>VLOOKUP(B73,MB!B:O,13,FALSE)</f>
        <v>1.27</v>
      </c>
    </row>
    <row r="74" spans="1:17" x14ac:dyDescent="0.3">
      <c r="A74" s="20" t="s">
        <v>75</v>
      </c>
      <c r="B74" s="20">
        <v>912278</v>
      </c>
      <c r="C74" s="21">
        <f>VLOOKUP(B74,'[2]ESGC PORTFOLIO'!B:M,$C$2,FALSE)</f>
        <v>38.127043523747098</v>
      </c>
      <c r="D74" s="21" t="str">
        <f t="shared" si="3"/>
        <v>C</v>
      </c>
      <c r="E74" s="21">
        <f>VLOOKUP(B74,ESG!A:M,$E$2,FALSE)</f>
        <v>75.988129600685596</v>
      </c>
      <c r="F74" s="11" t="b">
        <f t="shared" si="4"/>
        <v>0</v>
      </c>
      <c r="G74" s="13" t="str">
        <f t="shared" si="5"/>
        <v>A</v>
      </c>
      <c r="H74" s="11">
        <f>VLOOKUP(B74,NI!C:P,13,FALSE)</f>
        <v>1867000</v>
      </c>
      <c r="I74" s="11">
        <f>VLOOKUP(B74,EBITDA!B:O,13,FALSE)</f>
        <v>3842000</v>
      </c>
      <c r="J74" s="11">
        <f>VLOOKUP(B74,EQIT!B:O,13,FALSE)</f>
        <v>13361000</v>
      </c>
      <c r="K74" s="11">
        <f>VLOOKUP(B74,DEBT!B:O,13,FALSE)</f>
        <v>5032000</v>
      </c>
      <c r="L74" s="11">
        <f>VLOOKUP(B74,REV!B:O,13,FALSE)</f>
        <v>39703000</v>
      </c>
      <c r="M74" s="11">
        <f>VLOOKUP(B74,RoA!B:O,13,FALSE)</f>
        <v>3.51</v>
      </c>
      <c r="N74" s="11">
        <f>VLOOKUP(B74,RoE!B:O,13,FALSE)</f>
        <v>14.7</v>
      </c>
      <c r="O74" s="11">
        <f>VLOOKUP(B74,ASSET!B:P,13,FALSE)</f>
        <v>59056000</v>
      </c>
      <c r="P74" s="11">
        <f>VLOOKUP(B74,MCAP!B:P,13,FALSE)</f>
        <v>34263756</v>
      </c>
      <c r="Q74" s="11">
        <f>VLOOKUP(B74,MB!B:O,13,FALSE)</f>
        <v>2.5299999999999998</v>
      </c>
    </row>
    <row r="75" spans="1:17" x14ac:dyDescent="0.3">
      <c r="A75" s="20" t="s">
        <v>80</v>
      </c>
      <c r="B75" s="20">
        <v>741344</v>
      </c>
      <c r="C75" s="21">
        <f>VLOOKUP(B75,'[2]ESGC PORTFOLIO'!B:M,$C$2,FALSE)</f>
        <v>42.0936329335305</v>
      </c>
      <c r="D75" s="21" t="str">
        <f t="shared" si="3"/>
        <v>C</v>
      </c>
      <c r="E75" s="21">
        <f>VLOOKUP(B75,ESG!A:M,$E$2,FALSE)</f>
        <v>83.389999352254605</v>
      </c>
      <c r="F75" s="11" t="b">
        <f t="shared" si="4"/>
        <v>0</v>
      </c>
      <c r="G75" s="13" t="str">
        <f t="shared" si="5"/>
        <v>A</v>
      </c>
      <c r="H75" s="11">
        <f>VLOOKUP(B75,NI!C:P,13,FALSE)</f>
        <v>13640000</v>
      </c>
      <c r="I75" s="11">
        <f>VLOOKUP(B75,EBITDA!B:O,13,FALSE)</f>
        <v>29491000</v>
      </c>
      <c r="J75" s="11">
        <f>VLOOKUP(B75,EQIT!B:O,13,FALSE)</f>
        <v>205867000</v>
      </c>
      <c r="K75" s="11">
        <f>VLOOKUP(B75,DEBT!B:O,13,FALSE)</f>
        <v>378700000</v>
      </c>
      <c r="L75" s="11">
        <f>VLOOKUP(B75,REV!B:O,13,FALSE)</f>
        <v>83006000</v>
      </c>
      <c r="M75" s="11">
        <f>VLOOKUP(B75,RoA!B:O,13,FALSE)</f>
        <v>1.05</v>
      </c>
      <c r="N75" s="11">
        <f>VLOOKUP(B75,RoE!B:O,13,FALSE)</f>
        <v>6.64</v>
      </c>
      <c r="O75" s="11">
        <f>VLOOKUP(B75,ASSET!B:P,13,FALSE)</f>
        <v>1742387000</v>
      </c>
      <c r="P75" s="11">
        <f>VLOOKUP(B75,MCAP!B:P,13,FALSE)</f>
        <v>164763248</v>
      </c>
      <c r="Q75" s="11">
        <f>VLOOKUP(B75,MB!B:O,13,FALSE)</f>
        <v>0.66</v>
      </c>
    </row>
    <row r="76" spans="1:17" x14ac:dyDescent="0.3">
      <c r="A76" s="20" t="s">
        <v>88</v>
      </c>
      <c r="B76" s="20">
        <v>922964</v>
      </c>
      <c r="C76" s="21">
        <f>VLOOKUP(B76,'[2]ESGC PORTFOLIO'!B:M,$C$2,FALSE)</f>
        <v>47.414264094114799</v>
      </c>
      <c r="D76" s="21" t="str">
        <f t="shared" si="3"/>
        <v>C</v>
      </c>
      <c r="E76" s="21">
        <f>VLOOKUP(B76,ESG!A:M,$E$2,FALSE)</f>
        <v>76.321065501662503</v>
      </c>
      <c r="F76" s="11" t="b">
        <f t="shared" si="4"/>
        <v>0</v>
      </c>
      <c r="G76" s="13" t="str">
        <f t="shared" si="5"/>
        <v>A</v>
      </c>
      <c r="H76" s="11">
        <f>VLOOKUP(B76,NI!C:P,13,FALSE)</f>
        <v>473000</v>
      </c>
      <c r="I76" s="11">
        <f>VLOOKUP(B76,EBITDA!B:O,13,FALSE)</f>
        <v>863000</v>
      </c>
      <c r="J76" s="11">
        <f>VLOOKUP(B76,EQIT!B:O,13,FALSE)</f>
        <v>7796000</v>
      </c>
      <c r="K76" s="11">
        <f>VLOOKUP(B76,DEBT!B:O,13,FALSE)</f>
        <v>5185000</v>
      </c>
      <c r="L76" s="11">
        <f>VLOOKUP(B76,REV!B:O,13,FALSE)</f>
        <v>2960000</v>
      </c>
      <c r="M76" s="11">
        <f>VLOOKUP(B76,RoA!B:O,13,FALSE)</f>
        <v>0.72</v>
      </c>
      <c r="N76" s="11">
        <f>VLOOKUP(B76,RoE!B:O,13,FALSE)</f>
        <v>6.16</v>
      </c>
      <c r="O76" s="11">
        <f>VLOOKUP(B76,ASSET!B:P,13,FALSE)</f>
        <v>72978000</v>
      </c>
      <c r="P76" s="11">
        <f>VLOOKUP(B76,MCAP!B:P,13,FALSE)</f>
        <v>11940614</v>
      </c>
      <c r="Q76" s="11">
        <f>VLOOKUP(B76,MB!B:O,13,FALSE)</f>
        <v>1.03</v>
      </c>
    </row>
    <row r="77" spans="1:17" x14ac:dyDescent="0.3">
      <c r="A77" s="20" t="s">
        <v>90</v>
      </c>
      <c r="B77" s="20">
        <v>901666</v>
      </c>
      <c r="C77" s="21">
        <f>VLOOKUP(B77,'[2]ESGC PORTFOLIO'!B:M,$C$2,FALSE)</f>
        <v>46.5500916207763</v>
      </c>
      <c r="D77" s="21" t="str">
        <f t="shared" si="3"/>
        <v>C</v>
      </c>
      <c r="E77" s="21">
        <f>VLOOKUP(B77,ESG!A:M,$E$2,FALSE)</f>
        <v>88.444312796208493</v>
      </c>
      <c r="F77" s="11" t="b">
        <f t="shared" si="4"/>
        <v>0</v>
      </c>
      <c r="G77" s="13" t="str">
        <f t="shared" si="5"/>
        <v>A</v>
      </c>
      <c r="H77" s="11">
        <f>VLOOKUP(B77,NI!C:P,13,FALSE)</f>
        <v>-3615000</v>
      </c>
      <c r="I77" s="11">
        <f>VLOOKUP(B77,EBITDA!B:O,13,FALSE)</f>
        <v>4725000</v>
      </c>
      <c r="J77" s="11">
        <f>VLOOKUP(B77,EQIT!B:O,13,FALSE)</f>
        <v>34974000</v>
      </c>
      <c r="K77" s="11">
        <f>VLOOKUP(B77,DEBT!B:O,13,FALSE)</f>
        <v>27275000</v>
      </c>
      <c r="L77" s="11">
        <f>VLOOKUP(B77,REV!B:O,13,FALSE)</f>
        <v>24147000</v>
      </c>
      <c r="M77" s="11">
        <f>VLOOKUP(B77,RoA!B:O,13,FALSE)</f>
        <v>-3</v>
      </c>
      <c r="N77" s="11">
        <f>VLOOKUP(B77,RoE!B:O,13,FALSE)</f>
        <v>-9.67</v>
      </c>
      <c r="O77" s="11">
        <f>VLOOKUP(B77,ASSET!B:P,13,FALSE)</f>
        <v>89772000</v>
      </c>
      <c r="P77" s="11">
        <f>VLOOKUP(B77,MCAP!B:P,13,FALSE)</f>
        <v>62036685</v>
      </c>
      <c r="Q77" s="11">
        <f>VLOOKUP(B77,MB!B:O,13,FALSE)</f>
        <v>1.38</v>
      </c>
    </row>
    <row r="78" spans="1:17" x14ac:dyDescent="0.3">
      <c r="A78" s="20" t="s">
        <v>98</v>
      </c>
      <c r="B78" s="20">
        <v>905966</v>
      </c>
      <c r="C78" s="21">
        <f>VLOOKUP(B78,'[2]ESGC PORTFOLIO'!B:M,$C$2,FALSE)</f>
        <v>47.906109979129702</v>
      </c>
      <c r="D78" s="21" t="str">
        <f t="shared" si="3"/>
        <v>C</v>
      </c>
      <c r="E78" s="21">
        <f>VLOOKUP(B78,ESG!A:M,$E$2,FALSE)</f>
        <v>85.1686556018239</v>
      </c>
      <c r="F78" s="11" t="b">
        <f t="shared" si="4"/>
        <v>0</v>
      </c>
      <c r="G78" s="13" t="str">
        <f t="shared" si="5"/>
        <v>A</v>
      </c>
      <c r="H78" s="11">
        <f>VLOOKUP(B78,NI!C:P,13,FALSE)</f>
        <v>1394000</v>
      </c>
      <c r="I78" s="11">
        <f>VLOOKUP(B78,EBITDA!B:O,13,FALSE)</f>
        <v>2212000</v>
      </c>
      <c r="J78" s="11">
        <f>VLOOKUP(B78,EQIT!B:O,13,FALSE)</f>
        <v>6875000</v>
      </c>
      <c r="K78" s="11">
        <f>VLOOKUP(B78,DEBT!B:O,13,FALSE)</f>
        <v>1856000</v>
      </c>
      <c r="L78" s="11">
        <f>VLOOKUP(B78,REV!B:O,13,FALSE)</f>
        <v>17509000</v>
      </c>
      <c r="M78" s="11">
        <f>VLOOKUP(B78,RoA!B:O,13,FALSE)</f>
        <v>9.56</v>
      </c>
      <c r="N78" s="11">
        <f>VLOOKUP(B78,RoE!B:O,13,FALSE)</f>
        <v>19.52</v>
      </c>
      <c r="O78" s="11">
        <f>VLOOKUP(B78,ASSET!B:P,13,FALSE)</f>
        <v>15011000</v>
      </c>
      <c r="P78" s="11">
        <f>VLOOKUP(B78,MCAP!B:P,13,FALSE)</f>
        <v>22987894</v>
      </c>
      <c r="Q78" s="11">
        <f>VLOOKUP(B78,MB!B:O,13,FALSE)</f>
        <v>2.92</v>
      </c>
    </row>
    <row r="79" spans="1:17" x14ac:dyDescent="0.3">
      <c r="A79" s="20" t="s">
        <v>134</v>
      </c>
      <c r="B79" s="20">
        <v>905039</v>
      </c>
      <c r="C79" s="21">
        <f>VLOOKUP(B79,'[2]ESGC PORTFOLIO'!B:M,$C$2,FALSE)</f>
        <v>40.065418886046601</v>
      </c>
      <c r="D79" s="21" t="str">
        <f t="shared" si="3"/>
        <v>C</v>
      </c>
      <c r="E79" s="21">
        <f>VLOOKUP(B79,ESG!A:M,$E$2,FALSE)</f>
        <v>75.4223175927211</v>
      </c>
      <c r="F79" s="11" t="b">
        <f t="shared" si="4"/>
        <v>0</v>
      </c>
      <c r="G79" s="13" t="str">
        <f t="shared" si="5"/>
        <v>A</v>
      </c>
      <c r="H79" s="11">
        <f>VLOOKUP(B79,NI!C:P,13,FALSE)</f>
        <v>7840000</v>
      </c>
      <c r="I79" s="11">
        <f>VLOOKUP(B79,EBITDA!B:O,13,FALSE)</f>
        <v>25924000</v>
      </c>
      <c r="J79" s="11">
        <f>VLOOKUP(B79,EQIT!B:O,13,FALSE)</f>
        <v>167325000</v>
      </c>
      <c r="K79" s="11">
        <f>VLOOKUP(B79,DEBT!B:O,13,FALSE)</f>
        <v>42762000</v>
      </c>
      <c r="L79" s="11">
        <f>VLOOKUP(B79,REV!B:O,13,FALSE)</f>
        <v>197518000</v>
      </c>
      <c r="M79" s="11">
        <f>VLOOKUP(B79,RoA!B:O,13,FALSE)</f>
        <v>2.44</v>
      </c>
      <c r="N79" s="11">
        <f>VLOOKUP(B79,RoE!B:O,13,FALSE)</f>
        <v>4.6399999999999997</v>
      </c>
      <c r="O79" s="11">
        <f>VLOOKUP(B79,ASSET!B:P,13,FALSE)</f>
        <v>330314000</v>
      </c>
      <c r="P79" s="11">
        <f>VLOOKUP(B79,MCAP!B:P,13,FALSE)</f>
        <v>374398480</v>
      </c>
      <c r="Q79" s="11">
        <f>VLOOKUP(B79,MB!B:O,13,FALSE)</f>
        <v>2.0499999999999998</v>
      </c>
    </row>
    <row r="80" spans="1:17" x14ac:dyDescent="0.3">
      <c r="A80" s="20" t="s">
        <v>145</v>
      </c>
      <c r="B80" s="20">
        <v>152594</v>
      </c>
      <c r="C80" s="21">
        <f>VLOOKUP(B80,'[2]ESGC PORTFOLIO'!B:M,$C$2,FALSE)</f>
        <v>39.323280836462096</v>
      </c>
      <c r="D80" s="21" t="str">
        <f t="shared" si="3"/>
        <v>C</v>
      </c>
      <c r="E80" s="21">
        <f>VLOOKUP(B80,ESG!A:M,$E$2,FALSE)</f>
        <v>77.510198036560595</v>
      </c>
      <c r="F80" s="11" t="b">
        <f t="shared" si="4"/>
        <v>0</v>
      </c>
      <c r="G80" s="13" t="str">
        <f t="shared" si="5"/>
        <v>A</v>
      </c>
      <c r="H80" s="11">
        <f>VLOOKUP(B80,NI!C:P,13,FALSE)</f>
        <v>-3961000</v>
      </c>
      <c r="I80" s="11">
        <f>VLOOKUP(B80,EBITDA!B:O,13,FALSE)</f>
        <v>-107000</v>
      </c>
      <c r="J80" s="11">
        <f>VLOOKUP(B80,EQIT!B:O,13,FALSE)</f>
        <v>6051000</v>
      </c>
      <c r="K80" s="11">
        <f>VLOOKUP(B80,DEBT!B:O,13,FALSE)</f>
        <v>16027000</v>
      </c>
      <c r="L80" s="11">
        <f>VLOOKUP(B80,REV!B:O,13,FALSE)</f>
        <v>14599000</v>
      </c>
      <c r="M80" s="11">
        <f>VLOOKUP(B80,RoA!B:O,13,FALSE)</f>
        <v>-8.73</v>
      </c>
      <c r="N80" s="11">
        <f>VLOOKUP(B80,RoE!B:O,13,FALSE)</f>
        <v>-59.86</v>
      </c>
      <c r="O80" s="11">
        <f>VLOOKUP(B80,ASSET!B:P,13,FALSE)</f>
        <v>37317000</v>
      </c>
      <c r="P80" s="11">
        <f>VLOOKUP(B80,MCAP!B:P,13,FALSE)</f>
        <v>19059550</v>
      </c>
      <c r="Q80" s="11">
        <f>VLOOKUP(B80,MB!B:O,13,FALSE)</f>
        <v>2.1800000000000002</v>
      </c>
    </row>
    <row r="81" spans="1:17" x14ac:dyDescent="0.3">
      <c r="A81" s="20" t="s">
        <v>146</v>
      </c>
      <c r="B81" s="20">
        <v>951018</v>
      </c>
      <c r="C81" s="21">
        <f>VLOOKUP(B81,'[2]ESGC PORTFOLIO'!B:M,$C$2,FALSE)</f>
        <v>46.001294617704502</v>
      </c>
      <c r="D81" s="21" t="str">
        <f t="shared" si="3"/>
        <v>C</v>
      </c>
      <c r="E81" s="21">
        <f>VLOOKUP(B81,ESG!A:M,$E$2,FALSE)</f>
        <v>89.205386438206304</v>
      </c>
      <c r="F81" s="11" t="b">
        <f t="shared" si="4"/>
        <v>0</v>
      </c>
      <c r="G81" s="13" t="str">
        <f t="shared" si="5"/>
        <v>A</v>
      </c>
      <c r="H81" s="11">
        <f>VLOOKUP(B81,NI!C:P,13,FALSE)</f>
        <v>676000</v>
      </c>
      <c r="I81" s="11">
        <f>VLOOKUP(B81,EBITDA!B:O,13,FALSE)</f>
        <v>1792000</v>
      </c>
      <c r="J81" s="11">
        <f>VLOOKUP(B81,EQIT!B:O,13,FALSE)</f>
        <v>2904000</v>
      </c>
      <c r="K81" s="11">
        <f>VLOOKUP(B81,DEBT!B:O,13,FALSE)</f>
        <v>1313000</v>
      </c>
      <c r="L81" s="11">
        <f>VLOOKUP(B81,REV!B:O,13,FALSE)</f>
        <v>15516000</v>
      </c>
      <c r="M81" s="11">
        <f>VLOOKUP(B81,RoA!B:O,13,FALSE)</f>
        <v>9.61</v>
      </c>
      <c r="N81" s="11">
        <f>VLOOKUP(B81,RoE!B:O,13,FALSE)</f>
        <v>24.81</v>
      </c>
      <c r="O81" s="11">
        <f>VLOOKUP(B81,ASSET!B:P,13,FALSE)</f>
        <v>7610000</v>
      </c>
      <c r="P81" s="11">
        <f>VLOOKUP(B81,MCAP!B:P,13,FALSE)</f>
        <v>8953560</v>
      </c>
      <c r="Q81" s="11">
        <f>VLOOKUP(B81,MB!B:O,13,FALSE)</f>
        <v>3.1</v>
      </c>
    </row>
    <row r="82" spans="1:17" x14ac:dyDescent="0.3">
      <c r="A82" s="20" t="s">
        <v>149</v>
      </c>
      <c r="B82" s="20">
        <v>906150</v>
      </c>
      <c r="C82" s="21">
        <f>VLOOKUP(B82,'[2]ESGC PORTFOLIO'!B:M,$C$2,FALSE)</f>
        <v>45.949269480519398</v>
      </c>
      <c r="D82" s="21" t="str">
        <f t="shared" si="3"/>
        <v>C</v>
      </c>
      <c r="E82" s="21">
        <f>VLOOKUP(B82,ESG!A:M,$E$2,FALSE)</f>
        <v>90.937000499500499</v>
      </c>
      <c r="F82" s="11" t="b">
        <f t="shared" si="4"/>
        <v>0</v>
      </c>
      <c r="G82" s="13" t="str">
        <f t="shared" si="5"/>
        <v>A</v>
      </c>
      <c r="H82" s="11">
        <f>VLOOKUP(B82,NI!C:P,13,FALSE)</f>
        <v>9415000</v>
      </c>
      <c r="I82" s="11">
        <f>VLOOKUP(B82,EBITDA!B:O,13,FALSE)</f>
        <v>20645000</v>
      </c>
      <c r="J82" s="11">
        <f>VLOOKUP(B82,EQIT!B:O,13,FALSE)</f>
        <v>75821000</v>
      </c>
      <c r="K82" s="11">
        <f>VLOOKUP(B82,DEBT!B:O,13,FALSE)</f>
        <v>136211000</v>
      </c>
      <c r="L82" s="11">
        <f>VLOOKUP(B82,REV!B:O,13,FALSE)</f>
        <v>119688000</v>
      </c>
      <c r="M82" s="11">
        <f>VLOOKUP(B82,RoA!B:O,13,FALSE)</f>
        <v>2.83</v>
      </c>
      <c r="N82" s="11">
        <f>VLOOKUP(B82,RoE!B:O,13,FALSE)</f>
        <v>9.3800000000000008</v>
      </c>
      <c r="O82" s="11">
        <f>VLOOKUP(B82,ASSET!B:P,13,FALSE)</f>
        <v>363350000</v>
      </c>
      <c r="P82" s="11">
        <f>VLOOKUP(B82,MCAP!B:P,13,FALSE)</f>
        <v>276266602</v>
      </c>
      <c r="Q82" s="11">
        <f>VLOOKUP(B82,MB!B:O,13,FALSE)</f>
        <v>3.51</v>
      </c>
    </row>
    <row r="83" spans="1:17" x14ac:dyDescent="0.3">
      <c r="A83" s="20" t="s">
        <v>156</v>
      </c>
      <c r="B83" s="20">
        <v>904678</v>
      </c>
      <c r="C83" s="21">
        <f>VLOOKUP(B83,'[2]ESGC PORTFOLIO'!B:M,$C$2,FALSE)</f>
        <v>39.103840288748401</v>
      </c>
      <c r="D83" s="21" t="str">
        <f t="shared" si="3"/>
        <v>C</v>
      </c>
      <c r="E83" s="21">
        <f>VLOOKUP(B83,ESG!A:M,$E$2,FALSE)</f>
        <v>76.818791688608002</v>
      </c>
      <c r="F83" s="11" t="b">
        <f t="shared" si="4"/>
        <v>0</v>
      </c>
      <c r="G83" s="13" t="str">
        <f t="shared" si="5"/>
        <v>A</v>
      </c>
      <c r="H83" s="11">
        <f>VLOOKUP(B83,NI!C:P,13,FALSE)</f>
        <v>-5763000</v>
      </c>
      <c r="I83" s="11">
        <f>VLOOKUP(B83,EBITDA!B:O,13,FALSE)</f>
        <v>-5424000</v>
      </c>
      <c r="J83" s="11">
        <f>VLOOKUP(B83,EQIT!B:O,13,FALSE)</f>
        <v>9409000</v>
      </c>
      <c r="K83" s="11">
        <f>VLOOKUP(B83,DEBT!B:O,13,FALSE)</f>
        <v>12377000</v>
      </c>
      <c r="L83" s="11">
        <f>VLOOKUP(B83,REV!B:O,13,FALSE)</f>
        <v>15887000</v>
      </c>
      <c r="M83" s="11">
        <f>VLOOKUP(B83,RoA!B:O,13,FALSE)</f>
        <v>-17.29</v>
      </c>
      <c r="N83" s="11">
        <f>VLOOKUP(B83,RoE!B:O,13,FALSE)</f>
        <v>-46.34</v>
      </c>
      <c r="O83" s="11">
        <f>VLOOKUP(B83,ASSET!B:P,13,FALSE)</f>
        <v>25040000</v>
      </c>
      <c r="P83" s="11">
        <f>VLOOKUP(B83,MCAP!B:P,13,FALSE)</f>
        <v>46841940</v>
      </c>
      <c r="Q83" s="11">
        <f>VLOOKUP(B83,MB!B:O,13,FALSE)</f>
        <v>3.78</v>
      </c>
    </row>
    <row r="84" spans="1:17" x14ac:dyDescent="0.3">
      <c r="A84" s="20" t="s">
        <v>159</v>
      </c>
      <c r="B84" s="20">
        <v>867871</v>
      </c>
      <c r="C84" s="21">
        <f>VLOOKUP(B84,'[2]ESGC PORTFOLIO'!B:M,$C$2,FALSE)</f>
        <v>38.935658150146203</v>
      </c>
      <c r="D84" s="21" t="str">
        <f t="shared" si="3"/>
        <v>C</v>
      </c>
      <c r="E84" s="21">
        <f>VLOOKUP(B84,ESG!A:M,$E$2,FALSE)</f>
        <v>76.009614172632794</v>
      </c>
      <c r="F84" s="11" t="b">
        <f t="shared" si="4"/>
        <v>0</v>
      </c>
      <c r="G84" s="13" t="str">
        <f t="shared" si="5"/>
        <v>A</v>
      </c>
      <c r="H84" s="11">
        <f>VLOOKUP(B84,NI!C:P,13,FALSE)</f>
        <v>896000</v>
      </c>
      <c r="I84" s="11">
        <f>VLOOKUP(B84,EBITDA!B:O,13,FALSE)</f>
        <v>1541000</v>
      </c>
      <c r="J84" s="11">
        <f>VLOOKUP(B84,EQIT!B:O,13,FALSE)</f>
        <v>15627000</v>
      </c>
      <c r="K84" s="11">
        <f>VLOOKUP(B84,DEBT!B:O,13,FALSE)</f>
        <v>5052000</v>
      </c>
      <c r="L84" s="11">
        <f>VLOOKUP(B84,REV!B:O,13,FALSE)</f>
        <v>18364000</v>
      </c>
      <c r="M84" s="11">
        <f>VLOOKUP(B84,RoA!B:O,13,FALSE)</f>
        <v>0.5</v>
      </c>
      <c r="N84" s="11">
        <f>VLOOKUP(B84,RoE!B:O,13,FALSE)</f>
        <v>5.6</v>
      </c>
      <c r="O84" s="11">
        <f>VLOOKUP(B84,ASSET!B:P,13,FALSE)</f>
        <v>220151000</v>
      </c>
      <c r="P84" s="11">
        <f>VLOOKUP(B84,MCAP!B:P,13,FALSE)</f>
        <v>17818677</v>
      </c>
      <c r="Q84" s="11">
        <f>VLOOKUP(B84,MB!B:O,13,FALSE)</f>
        <v>1.04</v>
      </c>
    </row>
    <row r="85" spans="1:17" x14ac:dyDescent="0.3">
      <c r="A85" s="20" t="s">
        <v>166</v>
      </c>
      <c r="B85" s="20">
        <v>998171</v>
      </c>
      <c r="C85" s="21">
        <f>VLOOKUP(B85,'[2]ESGC PORTFOLIO'!B:M,$C$2,FALSE)</f>
        <v>43.333961493052399</v>
      </c>
      <c r="D85" s="21" t="str">
        <f t="shared" si="3"/>
        <v>C</v>
      </c>
      <c r="E85" s="21">
        <f>VLOOKUP(B85,ESG!A:M,$E$2,FALSE)</f>
        <v>86.254699845608897</v>
      </c>
      <c r="F85" s="11" t="b">
        <f t="shared" si="4"/>
        <v>0</v>
      </c>
      <c r="G85" s="13" t="str">
        <f t="shared" si="5"/>
        <v>A</v>
      </c>
      <c r="H85" s="11">
        <f>VLOOKUP(B85,NI!C:P,13,FALSE)</f>
        <v>7957000</v>
      </c>
      <c r="I85" s="11">
        <f>VLOOKUP(B85,EBITDA!B:O,13,FALSE)</f>
        <v>15436000</v>
      </c>
      <c r="J85" s="11">
        <f>VLOOKUP(B85,EQIT!B:O,13,FALSE)</f>
        <v>4333000</v>
      </c>
      <c r="K85" s="11">
        <f>VLOOKUP(B85,DEBT!B:O,13,FALSE)</f>
        <v>23601000</v>
      </c>
      <c r="L85" s="11">
        <f>VLOOKUP(B85,REV!B:O,13,FALSE)</f>
        <v>94595000</v>
      </c>
      <c r="M85" s="11">
        <f>VLOOKUP(B85,RoA!B:O,13,FALSE)</f>
        <v>20.12</v>
      </c>
      <c r="N85" s="11">
        <f>VLOOKUP(B85,RoE!B:O,13,FALSE)</f>
        <v>149.44</v>
      </c>
      <c r="O85" s="11">
        <f>VLOOKUP(B85,ASSET!B:P,13,FALSE)</f>
        <v>42875000</v>
      </c>
      <c r="P85" s="11">
        <f>VLOOKUP(B85,MCAP!B:P,13,FALSE)</f>
        <v>161298240</v>
      </c>
      <c r="Q85" s="11">
        <f>VLOOKUP(B85,MB!B:O,13,FALSE)</f>
        <v>36.17</v>
      </c>
    </row>
    <row r="86" spans="1:17" x14ac:dyDescent="0.3">
      <c r="A86" s="20" t="s">
        <v>174</v>
      </c>
      <c r="B86" s="20">
        <v>922726</v>
      </c>
      <c r="C86" s="21">
        <f>VLOOKUP(B86,'[2]ESGC PORTFOLIO'!B:M,$C$2,FALSE)</f>
        <v>49.809520040039203</v>
      </c>
      <c r="D86" s="21" t="str">
        <f t="shared" si="3"/>
        <v>C</v>
      </c>
      <c r="E86" s="21">
        <f>VLOOKUP(B86,ESG!A:M,$E$2,FALSE)</f>
        <v>91.429384907664598</v>
      </c>
      <c r="F86" s="11" t="b">
        <f t="shared" si="4"/>
        <v>0</v>
      </c>
      <c r="G86" s="13" t="str">
        <f t="shared" si="5"/>
        <v>A</v>
      </c>
      <c r="H86" s="11">
        <f>VLOOKUP(B86,NI!C:P,13,FALSE)</f>
        <v>10316000</v>
      </c>
      <c r="I86" s="11">
        <f>VLOOKUP(B86,EBITDA!B:O,13,FALSE)</f>
        <v>21122000</v>
      </c>
      <c r="J86" s="11">
        <f>VLOOKUP(B86,EQIT!B:O,13,FALSE)</f>
        <v>66226000</v>
      </c>
      <c r="K86" s="11">
        <f>VLOOKUP(B86,DEBT!B:O,13,FALSE)</f>
        <v>25283000</v>
      </c>
      <c r="L86" s="11">
        <f>VLOOKUP(B86,REV!B:O,13,FALSE)</f>
        <v>59387000</v>
      </c>
      <c r="M86" s="11">
        <f>VLOOKUP(B86,RoA!B:O,13,FALSE)</f>
        <v>10.14</v>
      </c>
      <c r="N86" s="11">
        <f>VLOOKUP(B86,RoE!B:O,13,FALSE)</f>
        <v>16.21</v>
      </c>
      <c r="O86" s="11">
        <f>VLOOKUP(B86,ASSET!B:P,13,FALSE)</f>
        <v>112420000</v>
      </c>
      <c r="P86" s="11">
        <f>VLOOKUP(B86,MCAP!B:P,13,FALSE)</f>
        <v>171557100</v>
      </c>
      <c r="Q86" s="11">
        <f>VLOOKUP(B86,MB!B:O,13,FALSE)</f>
        <v>2.65</v>
      </c>
    </row>
    <row r="87" spans="1:17" x14ac:dyDescent="0.3">
      <c r="A87" s="20" t="s">
        <v>176</v>
      </c>
      <c r="B87" s="20">
        <v>906187</v>
      </c>
      <c r="C87" s="21">
        <f>VLOOKUP(B87,'[2]ESGC PORTFOLIO'!B:M,$C$2,FALSE)</f>
        <v>45.207540701246202</v>
      </c>
      <c r="D87" s="21" t="str">
        <f t="shared" si="3"/>
        <v>C</v>
      </c>
      <c r="E87" s="21">
        <f>VLOOKUP(B87,ESG!A:M,$E$2,FALSE)</f>
        <v>86.711377698788795</v>
      </c>
      <c r="F87" s="11" t="b">
        <f t="shared" si="4"/>
        <v>0</v>
      </c>
      <c r="G87" s="13" t="str">
        <f t="shared" si="5"/>
        <v>A</v>
      </c>
      <c r="H87" s="11">
        <f>VLOOKUP(B87,NI!C:P,13,FALSE)</f>
        <v>11872000</v>
      </c>
      <c r="I87" s="11">
        <f>VLOOKUP(B87,EBITDA!B:O,13,FALSE)</f>
        <v>17449000</v>
      </c>
      <c r="J87" s="11">
        <f>VLOOKUP(B87,EQIT!B:O,13,FALSE)</f>
        <v>18246000</v>
      </c>
      <c r="K87" s="11">
        <f>VLOOKUP(B87,DEBT!B:O,13,FALSE)</f>
        <v>42168000</v>
      </c>
      <c r="L87" s="11">
        <f>VLOOKUP(B87,REV!B:O,13,FALSE)</f>
        <v>79919000</v>
      </c>
      <c r="M87" s="11">
        <f>VLOOKUP(B87,RoA!B:O,13,FALSE)</f>
        <v>11.34</v>
      </c>
      <c r="N87" s="11">
        <f>VLOOKUP(B87,RoE!B:O,13,FALSE)</f>
        <v>73.040000000000006</v>
      </c>
      <c r="O87" s="11">
        <f>VLOOKUP(B87,ASSET!B:P,13,FALSE)</f>
        <v>112246000</v>
      </c>
      <c r="P87" s="11">
        <f>VLOOKUP(B87,MCAP!B:P,13,FALSE)</f>
        <v>157004530</v>
      </c>
      <c r="Q87" s="11">
        <f>VLOOKUP(B87,MB!B:O,13,FALSE)</f>
        <v>8.09</v>
      </c>
    </row>
    <row r="88" spans="1:17" x14ac:dyDescent="0.3">
      <c r="A88" s="20" t="s">
        <v>185</v>
      </c>
      <c r="B88" s="20">
        <v>912212</v>
      </c>
      <c r="C88" s="21">
        <f>VLOOKUP(B88,'[2]ESGC PORTFOLIO'!B:M,$C$2,FALSE)</f>
        <v>43.877376789876699</v>
      </c>
      <c r="D88" s="21" t="str">
        <f t="shared" si="3"/>
        <v>C</v>
      </c>
      <c r="E88" s="21">
        <f>VLOOKUP(B88,ESG!A:M,$E$2,FALSE)</f>
        <v>87.199198024197997</v>
      </c>
      <c r="F88" s="11" t="b">
        <f t="shared" si="4"/>
        <v>0</v>
      </c>
      <c r="G88" s="13" t="str">
        <f t="shared" si="5"/>
        <v>A</v>
      </c>
      <c r="H88" s="11">
        <f>VLOOKUP(B88,NI!C:P,13,FALSE)</f>
        <v>16540000</v>
      </c>
      <c r="I88" s="11">
        <f>VLOOKUP(B88,EBITDA!B:O,13,FALSE)</f>
        <v>24283000</v>
      </c>
      <c r="J88" s="11">
        <f>VLOOKUP(B88,EQIT!B:O,13,FALSE)</f>
        <v>70418000</v>
      </c>
      <c r="K88" s="11">
        <f>VLOOKUP(B88,DEBT!B:O,13,FALSE)</f>
        <v>27126000</v>
      </c>
      <c r="L88" s="11">
        <f>VLOOKUP(B88,REV!B:O,13,FALSE)</f>
        <v>71891000</v>
      </c>
      <c r="M88" s="11">
        <f>VLOOKUP(B88,RoA!B:O,13,FALSE)</f>
        <v>12.94</v>
      </c>
      <c r="N88" s="11">
        <f>VLOOKUP(B88,RoE!B:O,13,FALSE)</f>
        <v>23.37</v>
      </c>
      <c r="O88" s="11">
        <f>VLOOKUP(B88,ASSET!B:P,13,FALSE)</f>
        <v>135060000</v>
      </c>
      <c r="P88" s="11">
        <f>VLOOKUP(B88,MCAP!B:P,13,FALSE)</f>
        <v>311817132</v>
      </c>
      <c r="Q88" s="11">
        <f>VLOOKUP(B88,MB!B:O,13,FALSE)</f>
        <v>4.58</v>
      </c>
    </row>
    <row r="89" spans="1:17" x14ac:dyDescent="0.3">
      <c r="A89" s="20" t="s">
        <v>187</v>
      </c>
      <c r="B89" s="20">
        <v>902242</v>
      </c>
      <c r="C89" s="21">
        <f>VLOOKUP(B89,'[2]ESGC PORTFOLIO'!B:M,$C$2,FALSE)</f>
        <v>42.9787106022412</v>
      </c>
      <c r="D89" s="21" t="str">
        <f t="shared" si="3"/>
        <v>C</v>
      </c>
      <c r="E89" s="21">
        <f>VLOOKUP(B89,ESG!A:M,$E$2,FALSE)</f>
        <v>85.843525988081396</v>
      </c>
      <c r="F89" s="11" t="b">
        <f t="shared" si="4"/>
        <v>0</v>
      </c>
      <c r="G89" s="13" t="str">
        <f t="shared" si="5"/>
        <v>A</v>
      </c>
      <c r="H89" s="11">
        <f>VLOOKUP(B89,NI!C:P,13,FALSE)</f>
        <v>22583000</v>
      </c>
      <c r="I89" s="11">
        <f>VLOOKUP(B89,EBITDA!B:O,13,FALSE)</f>
        <v>45713000</v>
      </c>
      <c r="J89" s="11">
        <f>VLOOKUP(B89,EQIT!B:O,13,FALSE)</f>
        <v>228122000</v>
      </c>
      <c r="K89" s="11">
        <f>VLOOKUP(B89,DEBT!B:O,13,FALSE)</f>
        <v>495354000</v>
      </c>
      <c r="L89" s="11">
        <f>VLOOKUP(B89,REV!B:O,13,FALSE)</f>
        <v>105514000</v>
      </c>
      <c r="M89" s="11">
        <f>VLOOKUP(B89,RoA!B:O,13,FALSE)</f>
        <v>1.1499999999999999</v>
      </c>
      <c r="N89" s="11">
        <f>VLOOKUP(B89,RoE!B:O,13,FALSE)</f>
        <v>10.050000000000001</v>
      </c>
      <c r="O89" s="11">
        <f>VLOOKUP(B89,ASSET!B:P,13,FALSE)</f>
        <v>2490972000</v>
      </c>
      <c r="P89" s="11">
        <f>VLOOKUP(B89,MCAP!B:P,13,FALSE)</f>
        <v>307295076</v>
      </c>
      <c r="Q89" s="11">
        <f>VLOOKUP(B89,MB!B:O,13,FALSE)</f>
        <v>1.05</v>
      </c>
    </row>
    <row r="90" spans="1:17" x14ac:dyDescent="0.3">
      <c r="A90" s="20" t="s">
        <v>194</v>
      </c>
      <c r="B90" s="20">
        <v>325849</v>
      </c>
      <c r="C90" s="21">
        <f>VLOOKUP(B90,'[2]ESGC PORTFOLIO'!B:M,$C$2,FALSE)</f>
        <v>49.470675355450197</v>
      </c>
      <c r="D90" s="21" t="str">
        <f t="shared" si="3"/>
        <v>C</v>
      </c>
      <c r="E90" s="21">
        <f>VLOOKUP(B90,ESG!A:M,$E$2,FALSE)</f>
        <v>75.968377737927497</v>
      </c>
      <c r="F90" s="11" t="b">
        <f t="shared" si="4"/>
        <v>0</v>
      </c>
      <c r="G90" s="13" t="str">
        <f t="shared" si="5"/>
        <v>A</v>
      </c>
      <c r="H90" s="11">
        <f>VLOOKUP(B90,NI!C:P,13,FALSE)</f>
        <v>556000</v>
      </c>
      <c r="I90" s="11">
        <f>VLOOKUP(B90,EBITDA!B:O,13,FALSE)</f>
        <v>2121000</v>
      </c>
      <c r="J90" s="11">
        <f>VLOOKUP(B90,EQIT!B:O,13,FALSE)</f>
        <v>5177000</v>
      </c>
      <c r="K90" s="11">
        <f>VLOOKUP(B90,DEBT!B:O,13,FALSE)</f>
        <v>4611000</v>
      </c>
      <c r="L90" s="11">
        <f>VLOOKUP(B90,REV!B:O,13,FALSE)</f>
        <v>18686000</v>
      </c>
      <c r="M90" s="11">
        <f>VLOOKUP(B90,RoA!B:O,13,FALSE)</f>
        <v>5.56</v>
      </c>
      <c r="N90" s="11">
        <f>VLOOKUP(B90,RoE!B:O,13,FALSE)</f>
        <v>10.42</v>
      </c>
      <c r="O90" s="11">
        <f>VLOOKUP(B90,ASSET!B:P,13,FALSE)</f>
        <v>13574000</v>
      </c>
      <c r="P90" s="11">
        <f>VLOOKUP(B90,MCAP!B:P,13,FALSE)</f>
        <v>8592120</v>
      </c>
      <c r="Q90" s="11">
        <f>VLOOKUP(B90,MB!B:O,13,FALSE)</f>
        <v>1.51</v>
      </c>
    </row>
    <row r="91" spans="1:17" x14ac:dyDescent="0.3">
      <c r="A91" s="20" t="s">
        <v>203</v>
      </c>
      <c r="B91" s="20">
        <v>154423</v>
      </c>
      <c r="C91" s="21">
        <f>VLOOKUP(B91,'[2]ESGC PORTFOLIO'!B:M,$C$2,FALSE)</f>
        <v>46.7687424733897</v>
      </c>
      <c r="D91" s="21" t="str">
        <f t="shared" si="3"/>
        <v>C</v>
      </c>
      <c r="E91" s="21">
        <f>VLOOKUP(B91,ESG!A:M,$E$2,FALSE)</f>
        <v>87.799780028746696</v>
      </c>
      <c r="F91" s="11" t="b">
        <f t="shared" si="4"/>
        <v>0</v>
      </c>
      <c r="G91" s="13" t="str">
        <f t="shared" si="5"/>
        <v>A</v>
      </c>
      <c r="H91" s="11">
        <f>VLOOKUP(B91,NI!C:P,13,FALSE)</f>
        <v>5302000</v>
      </c>
      <c r="I91" s="11">
        <f>VLOOKUP(B91,EBITDA!B:O,13,FALSE)</f>
        <v>6273000</v>
      </c>
      <c r="J91" s="11">
        <f>VLOOKUP(B91,EQIT!B:O,13,FALSE)</f>
        <v>1511000</v>
      </c>
      <c r="K91" s="11">
        <f>VLOOKUP(B91,DEBT!B:O,13,FALSE)</f>
        <v>14282000</v>
      </c>
      <c r="L91" s="11">
        <f>VLOOKUP(B91,REV!B:O,13,FALSE)</f>
        <v>47248000</v>
      </c>
      <c r="M91" s="11">
        <f>VLOOKUP(B91,RoA!B:O,13,FALSE)</f>
        <v>13.58</v>
      </c>
      <c r="N91" s="11">
        <f>VLOOKUP(B91,RoE!B:O,13,FALSE)</f>
        <v>230.12</v>
      </c>
      <c r="O91" s="11">
        <f>VLOOKUP(B91,ASSET!B:P,13,FALSE)</f>
        <v>41181000</v>
      </c>
      <c r="P91" s="11">
        <f>VLOOKUP(B91,MCAP!B:P,13,FALSE)</f>
        <v>72232660</v>
      </c>
      <c r="Q91" s="11">
        <f>VLOOKUP(B91,MB!B:O,13,FALSE)</f>
        <v>48.21</v>
      </c>
    </row>
    <row r="92" spans="1:17" x14ac:dyDescent="0.3">
      <c r="A92" s="20" t="s">
        <v>209</v>
      </c>
      <c r="B92" s="20">
        <v>544682</v>
      </c>
      <c r="C92" s="21">
        <f>VLOOKUP(B92,'[2]ESGC PORTFOLIO'!B:M,$C$2,FALSE)</f>
        <v>46.020140980869897</v>
      </c>
      <c r="D92" s="21" t="str">
        <f t="shared" si="3"/>
        <v>C</v>
      </c>
      <c r="E92" s="21">
        <f>VLOOKUP(B92,ESG!A:M,$E$2,FALSE)</f>
        <v>79.894532973885603</v>
      </c>
      <c r="F92" s="11" t="b">
        <f t="shared" si="4"/>
        <v>0</v>
      </c>
      <c r="G92" s="13" t="str">
        <f t="shared" si="5"/>
        <v>A</v>
      </c>
      <c r="H92" s="11">
        <f>VLOOKUP(B92,NI!C:P,13,FALSE)</f>
        <v>-2140000</v>
      </c>
      <c r="I92" s="11">
        <f>VLOOKUP(B92,EBITDA!B:O,13,FALSE)</f>
        <v>1364000</v>
      </c>
      <c r="J92" s="11">
        <f>VLOOKUP(B92,EQIT!B:O,13,FALSE)</f>
        <v>17541000</v>
      </c>
      <c r="K92" s="11">
        <f>VLOOKUP(B92,DEBT!B:O,13,FALSE)</f>
        <v>7275000</v>
      </c>
      <c r="L92" s="11">
        <f>VLOOKUP(B92,REV!B:O,13,FALSE)</f>
        <v>4086000</v>
      </c>
      <c r="M92" s="11">
        <f>VLOOKUP(B92,RoA!B:O,13,FALSE)</f>
        <v>-5.97</v>
      </c>
      <c r="N92" s="11">
        <f>VLOOKUP(B92,RoE!B:O,13,FALSE)</f>
        <v>-11.86</v>
      </c>
      <c r="O92" s="11">
        <f>VLOOKUP(B92,ASSET!B:P,13,FALSE)</f>
        <v>31094000</v>
      </c>
      <c r="P92" s="11">
        <f>VLOOKUP(B92,MCAP!B:P,13,FALSE)</f>
        <v>14661570</v>
      </c>
      <c r="Q92" s="11">
        <f>VLOOKUP(B92,MB!B:O,13,FALSE)</f>
        <v>0.67</v>
      </c>
    </row>
    <row r="93" spans="1:17" x14ac:dyDescent="0.3">
      <c r="A93" s="20" t="s">
        <v>217</v>
      </c>
      <c r="B93" s="20">
        <v>906496</v>
      </c>
      <c r="C93" s="21">
        <f>VLOOKUP(B93,'[2]ESGC PORTFOLIO'!B:M,$C$2,FALSE)</f>
        <v>39.814182692307597</v>
      </c>
      <c r="D93" s="21" t="str">
        <f t="shared" si="3"/>
        <v>C</v>
      </c>
      <c r="E93" s="21">
        <f>VLOOKUP(B93,ESG!A:M,$E$2,FALSE)</f>
        <v>78.859134615384605</v>
      </c>
      <c r="F93" s="11" t="b">
        <f t="shared" si="4"/>
        <v>0</v>
      </c>
      <c r="G93" s="13" t="str">
        <f t="shared" si="5"/>
        <v>A</v>
      </c>
      <c r="H93" s="11">
        <f>VLOOKUP(B93,NI!C:P,13,FALSE)</f>
        <v>3538000</v>
      </c>
      <c r="I93" s="11">
        <f>VLOOKUP(B93,EBITDA!B:O,13,FALSE)</f>
        <v>8542000</v>
      </c>
      <c r="J93" s="11">
        <f>VLOOKUP(B93,EQIT!B:O,13,FALSE)</f>
        <v>52063000</v>
      </c>
      <c r="K93" s="11">
        <f>VLOOKUP(B93,DEBT!B:O,13,FALSE)</f>
        <v>31240000</v>
      </c>
      <c r="L93" s="11">
        <f>VLOOKUP(B93,REV!B:O,13,FALSE)</f>
        <v>28833000</v>
      </c>
      <c r="M93" s="11">
        <f>VLOOKUP(B93,RoA!B:O,13,FALSE)</f>
        <v>4.3499999999999996</v>
      </c>
      <c r="N93" s="11">
        <f>VLOOKUP(B93,RoE!B:O,13,FALSE)</f>
        <v>6.72</v>
      </c>
      <c r="O93" s="11">
        <f>VLOOKUP(B93,ASSET!B:P,13,FALSE)</f>
        <v>98399000</v>
      </c>
      <c r="P93" s="11">
        <f>VLOOKUP(B93,MCAP!B:P,13,FALSE)</f>
        <v>99652054</v>
      </c>
      <c r="Q93" s="11">
        <f>VLOOKUP(B93,MB!B:O,13,FALSE)</f>
        <v>2.37</v>
      </c>
    </row>
    <row r="94" spans="1:17" x14ac:dyDescent="0.3">
      <c r="A94" s="20" t="s">
        <v>219</v>
      </c>
      <c r="B94" s="20">
        <v>286738</v>
      </c>
      <c r="C94" s="21">
        <f>VLOOKUP(B94,'[2]ESGC PORTFOLIO'!B:M,$C$2,FALSE)</f>
        <v>41.322575816779199</v>
      </c>
      <c r="D94" s="21" t="str">
        <f t="shared" si="3"/>
        <v>C</v>
      </c>
      <c r="E94" s="21">
        <f>VLOOKUP(B94,ESG!A:M,$E$2,FALSE)</f>
        <v>75.198343122920207</v>
      </c>
      <c r="F94" s="11" t="b">
        <f t="shared" si="4"/>
        <v>0</v>
      </c>
      <c r="G94" s="13" t="str">
        <f t="shared" si="5"/>
        <v>A</v>
      </c>
      <c r="H94" s="11">
        <f>VLOOKUP(B94,NI!C:P,13,FALSE)</f>
        <v>697000</v>
      </c>
      <c r="I94" s="11">
        <f>VLOOKUP(B94,EBITDA!B:O,13,FALSE)</f>
        <v>1658000</v>
      </c>
      <c r="J94" s="11">
        <f>VLOOKUP(B94,EQIT!B:O,13,FALSE)</f>
        <v>52578000</v>
      </c>
      <c r="K94" s="11">
        <f>VLOOKUP(B94,DEBT!B:O,13,FALSE)</f>
        <v>23984000</v>
      </c>
      <c r="L94" s="11">
        <f>VLOOKUP(B94,REV!B:O,13,FALSE)</f>
        <v>63605000</v>
      </c>
      <c r="M94" s="11">
        <f>VLOOKUP(B94,RoA!B:O,13,FALSE)</f>
        <v>0.18</v>
      </c>
      <c r="N94" s="11">
        <f>VLOOKUP(B94,RoE!B:O,13,FALSE)</f>
        <v>1.31</v>
      </c>
      <c r="O94" s="11">
        <f>VLOOKUP(B94,ASSET!B:P,13,FALSE)</f>
        <v>898764000</v>
      </c>
      <c r="P94" s="11">
        <f>VLOOKUP(B94,MCAP!B:P,13,FALSE)</f>
        <v>59037519</v>
      </c>
      <c r="Q94" s="11">
        <f>VLOOKUP(B94,MB!B:O,13,FALSE)</f>
        <v>0.92</v>
      </c>
    </row>
    <row r="95" spans="1:17" x14ac:dyDescent="0.3">
      <c r="A95" s="20" t="s">
        <v>223</v>
      </c>
      <c r="B95" s="20">
        <v>719643</v>
      </c>
      <c r="C95" s="21">
        <f>VLOOKUP(B95,'[2]ESGC PORTFOLIO'!B:M,$C$2,FALSE)</f>
        <v>46.939678023609197</v>
      </c>
      <c r="D95" s="21" t="str">
        <f t="shared" si="3"/>
        <v>C</v>
      </c>
      <c r="E95" s="21">
        <f>VLOOKUP(B95,ESG!A:M,$E$2,FALSE)</f>
        <v>92.716565349544098</v>
      </c>
      <c r="F95" s="11" t="b">
        <f t="shared" si="4"/>
        <v>0</v>
      </c>
      <c r="G95" s="13" t="str">
        <f t="shared" si="5"/>
        <v>A</v>
      </c>
      <c r="H95" s="11">
        <f>VLOOKUP(B95,NI!C:P,13,FALSE)</f>
        <v>16798000</v>
      </c>
      <c r="I95" s="11">
        <f>VLOOKUP(B95,EBITDA!B:O,13,FALSE)</f>
        <v>27616000</v>
      </c>
      <c r="J95" s="11">
        <f>VLOOKUP(B95,EQIT!B:O,13,FALSE)</f>
        <v>71997000</v>
      </c>
      <c r="K95" s="11">
        <f>VLOOKUP(B95,DEBT!B:O,13,FALSE)</f>
        <v>53687000</v>
      </c>
      <c r="L95" s="11">
        <f>VLOOKUP(B95,REV!B:O,13,FALSE)</f>
        <v>85320000</v>
      </c>
      <c r="M95" s="11">
        <f>VLOOKUP(B95,RoA!B:O,13,FALSE)</f>
        <v>9.58</v>
      </c>
      <c r="N95" s="11">
        <f>VLOOKUP(B95,RoE!B:O,13,FALSE)</f>
        <v>22.09</v>
      </c>
      <c r="O95" s="11">
        <f>VLOOKUP(B95,ASSET!B:P,13,FALSE)</f>
        <v>193475000</v>
      </c>
      <c r="P95" s="11">
        <f>VLOOKUP(B95,MCAP!B:P,13,FALSE)</f>
        <v>485189120</v>
      </c>
      <c r="Q95" s="11">
        <f>VLOOKUP(B95,MB!B:O,13,FALSE)</f>
        <v>6.12</v>
      </c>
    </row>
    <row r="96" spans="1:17" x14ac:dyDescent="0.3">
      <c r="A96" s="20" t="s">
        <v>228</v>
      </c>
      <c r="B96" s="20">
        <v>327998</v>
      </c>
      <c r="C96" s="21">
        <f>VLOOKUP(B96,'[2]ESGC PORTFOLIO'!B:M,$C$2,FALSE)</f>
        <v>39.747444962543902</v>
      </c>
      <c r="D96" s="21" t="str">
        <f t="shared" si="3"/>
        <v>C</v>
      </c>
      <c r="E96" s="21">
        <f>VLOOKUP(B96,ESG!A:M,$E$2,FALSE)</f>
        <v>78.527147989604003</v>
      </c>
      <c r="F96" s="11" t="b">
        <f t="shared" si="4"/>
        <v>0</v>
      </c>
      <c r="G96" s="13" t="str">
        <f t="shared" si="5"/>
        <v>A</v>
      </c>
      <c r="H96" s="11">
        <f>VLOOKUP(B96,NI!C:P,13,FALSE)</f>
        <v>5508000</v>
      </c>
      <c r="I96" s="11">
        <f>VLOOKUP(B96,EBITDA!B:O,13,FALSE)</f>
        <v>13902000</v>
      </c>
      <c r="J96" s="11">
        <f>VLOOKUP(B96,EQIT!B:O,13,FALSE)</f>
        <v>68530000</v>
      </c>
      <c r="K96" s="11">
        <f>VLOOKUP(B96,DEBT!B:O,13,FALSE)</f>
        <v>236188000</v>
      </c>
      <c r="L96" s="11">
        <f>VLOOKUP(B96,REV!B:O,13,FALSE)</f>
        <v>37949000</v>
      </c>
      <c r="M96" s="11">
        <f>VLOOKUP(B96,RoA!B:O,13,FALSE)</f>
        <v>1.02</v>
      </c>
      <c r="N96" s="11">
        <f>VLOOKUP(B96,RoE!B:O,13,FALSE)</f>
        <v>8.09</v>
      </c>
      <c r="O96" s="11">
        <f>VLOOKUP(B96,ASSET!B:P,13,FALSE)</f>
        <v>814949000</v>
      </c>
      <c r="P96" s="11">
        <f>VLOOKUP(B96,MCAP!B:P,13,FALSE)</f>
        <v>78267348</v>
      </c>
      <c r="Q96" s="11">
        <f>VLOOKUP(B96,MB!B:O,13,FALSE)</f>
        <v>0.88</v>
      </c>
    </row>
    <row r="97" spans="1:17" x14ac:dyDescent="0.3">
      <c r="A97" s="20" t="s">
        <v>240</v>
      </c>
      <c r="B97" s="20">
        <v>906560</v>
      </c>
      <c r="C97" s="21">
        <f>VLOOKUP(B97,'[2]ESGC PORTFOLIO'!B:M,$C$2,FALSE)</f>
        <v>47.1665834165834</v>
      </c>
      <c r="D97" s="21" t="str">
        <f t="shared" si="3"/>
        <v>C</v>
      </c>
      <c r="E97" s="21">
        <f>VLOOKUP(B97,ESG!A:M,$E$2,FALSE)</f>
        <v>75.324902370356895</v>
      </c>
      <c r="F97" s="11" t="b">
        <f t="shared" si="4"/>
        <v>0</v>
      </c>
      <c r="G97" s="13" t="str">
        <f t="shared" si="5"/>
        <v>A</v>
      </c>
      <c r="H97" s="11">
        <f>VLOOKUP(B97,NI!C:P,13,FALSE)</f>
        <v>354000</v>
      </c>
      <c r="I97" s="11">
        <f>VLOOKUP(B97,EBITDA!B:O,13,FALSE)</f>
        <v>1451000</v>
      </c>
      <c r="J97" s="11">
        <f>VLOOKUP(B97,EQIT!B:O,13,FALSE)</f>
        <v>870000</v>
      </c>
      <c r="K97" s="11">
        <f>VLOOKUP(B97,DEBT!B:O,13,FALSE)</f>
        <v>2774000</v>
      </c>
      <c r="L97" s="11">
        <f>VLOOKUP(B97,REV!B:O,13,FALSE)</f>
        <v>14757000</v>
      </c>
      <c r="M97" s="11">
        <f>VLOOKUP(B97,RoA!B:O,13,FALSE)</f>
        <v>5.57</v>
      </c>
      <c r="N97" s="11">
        <f>VLOOKUP(B97,RoE!B:O,13,FALSE)</f>
        <v>40.67</v>
      </c>
      <c r="O97" s="11">
        <f>VLOOKUP(B97,ASSET!B:P,13,FALSE)</f>
        <v>7858000</v>
      </c>
      <c r="P97" s="11">
        <f>VLOOKUP(B97,MCAP!B:P,13,FALSE)</f>
        <v>8148100</v>
      </c>
      <c r="Q97" s="11">
        <f>VLOOKUP(B97,MB!B:O,13,FALSE)</f>
        <v>9.92</v>
      </c>
    </row>
    <row r="98" spans="1:17" x14ac:dyDescent="0.3">
      <c r="A98" s="20" t="s">
        <v>242</v>
      </c>
      <c r="B98" s="20">
        <v>905861</v>
      </c>
      <c r="C98" s="21">
        <f>VLOOKUP(B98,'[2]ESGC PORTFOLIO'!B:M,$C$2,FALSE)</f>
        <v>49.291132096250202</v>
      </c>
      <c r="D98" s="21" t="str">
        <f t="shared" si="3"/>
        <v>C</v>
      </c>
      <c r="E98" s="21">
        <f>VLOOKUP(B98,ESG!A:M,$E$2,FALSE)</f>
        <v>78.897224822421606</v>
      </c>
      <c r="F98" s="11" t="b">
        <f t="shared" si="4"/>
        <v>0</v>
      </c>
      <c r="G98" s="13" t="str">
        <f t="shared" si="5"/>
        <v>A</v>
      </c>
      <c r="H98" s="11">
        <f>VLOOKUP(B98,NI!C:P,13,FALSE)</f>
        <v>990400</v>
      </c>
      <c r="I98" s="11">
        <f>VLOOKUP(B98,EBITDA!B:O,13,FALSE)</f>
        <v>2072400</v>
      </c>
      <c r="J98" s="11">
        <f>VLOOKUP(B98,EQIT!B:O,13,FALSE)</f>
        <v>8888400</v>
      </c>
      <c r="K98" s="11">
        <f>VLOOKUP(B98,DEBT!B:O,13,FALSE)</f>
        <v>8892900</v>
      </c>
      <c r="L98" s="11">
        <f>VLOOKUP(B98,REV!B:O,13,FALSE)</f>
        <v>5143800</v>
      </c>
      <c r="M98" s="11">
        <f>VLOOKUP(B98,RoA!B:O,13,FALSE)</f>
        <v>0.94</v>
      </c>
      <c r="N98" s="11">
        <f>VLOOKUP(B98,RoE!B:O,13,FALSE)</f>
        <v>11.51</v>
      </c>
      <c r="O98" s="11">
        <f>VLOOKUP(B98,ASSET!B:P,13,FALSE)</f>
        <v>123926900</v>
      </c>
      <c r="P98" s="11">
        <f>VLOOKUP(B98,MCAP!B:P,13,FALSE)</f>
        <v>20357318</v>
      </c>
      <c r="Q98" s="11">
        <f>VLOOKUP(B98,MB!B:O,13,FALSE)</f>
        <v>1.75</v>
      </c>
    </row>
    <row r="99" spans="1:17" x14ac:dyDescent="0.3">
      <c r="A99" s="20" t="s">
        <v>254</v>
      </c>
      <c r="B99" s="20">
        <v>905677</v>
      </c>
      <c r="C99" s="21">
        <f>VLOOKUP(B99,'[2]ESGC PORTFOLIO'!B:M,$C$2,FALSE)</f>
        <v>42.229463036962997</v>
      </c>
      <c r="D99" s="21" t="str">
        <f t="shared" si="3"/>
        <v>C</v>
      </c>
      <c r="E99" s="21">
        <f>VLOOKUP(B99,ESG!A:M,$E$2,FALSE)</f>
        <v>79.458926073926094</v>
      </c>
      <c r="F99" s="11" t="b">
        <f t="shared" si="4"/>
        <v>0</v>
      </c>
      <c r="G99" s="13" t="str">
        <f t="shared" si="5"/>
        <v>A</v>
      </c>
      <c r="H99" s="11">
        <f>VLOOKUP(B99,NI!C:P,13,FALSE)</f>
        <v>6323000</v>
      </c>
      <c r="I99" s="11">
        <f>VLOOKUP(B99,EBITDA!B:O,13,FALSE)</f>
        <v>11971000</v>
      </c>
      <c r="J99" s="11">
        <f>VLOOKUP(B99,EQIT!B:O,13,FALSE)</f>
        <v>11054000</v>
      </c>
      <c r="K99" s="11">
        <f>VLOOKUP(B99,DEBT!B:O,13,FALSE)</f>
        <v>36945000</v>
      </c>
      <c r="L99" s="11">
        <f>VLOOKUP(B99,REV!B:O,13,FALSE)</f>
        <v>62799000</v>
      </c>
      <c r="M99" s="11">
        <f>VLOOKUP(B99,RoA!B:O,13,FALSE)</f>
        <v>9.75</v>
      </c>
      <c r="N99" s="11">
        <f>VLOOKUP(B99,RoE!B:O,13,FALSE)</f>
        <v>55.14</v>
      </c>
      <c r="O99" s="11">
        <f>VLOOKUP(B99,ASSET!B:P,13,FALSE)</f>
        <v>74129000</v>
      </c>
      <c r="P99" s="11">
        <f>VLOOKUP(B99,MCAP!B:P,13,FALSE)</f>
        <v>149411640</v>
      </c>
      <c r="Q99" s="11">
        <f>VLOOKUP(B99,MB!B:O,13,FALSE)</f>
        <v>13.84</v>
      </c>
    </row>
    <row r="100" spans="1:17" x14ac:dyDescent="0.3">
      <c r="A100" s="20" t="s">
        <v>256</v>
      </c>
      <c r="B100" s="20">
        <v>904030</v>
      </c>
      <c r="C100" s="21">
        <f>VLOOKUP(B100,'[2]ESGC PORTFOLIO'!B:M,$C$2,FALSE)</f>
        <v>42.272325992008099</v>
      </c>
      <c r="D100" s="21" t="str">
        <f t="shared" si="3"/>
        <v>C</v>
      </c>
      <c r="E100" s="21">
        <f>VLOOKUP(B100,ESG!A:M,$E$2,FALSE)</f>
        <v>79.152495121271201</v>
      </c>
      <c r="F100" s="11" t="b">
        <f t="shared" si="4"/>
        <v>0</v>
      </c>
      <c r="G100" s="13" t="str">
        <f t="shared" si="5"/>
        <v>A</v>
      </c>
      <c r="H100" s="11">
        <f>VLOOKUP(B100,NI!C:P,13,FALSE)</f>
        <v>7214000</v>
      </c>
      <c r="I100" s="11">
        <f>VLOOKUP(B100,EBITDA!B:O,13,FALSE)</f>
        <v>15294000</v>
      </c>
      <c r="J100" s="11">
        <f>VLOOKUP(B100,EQIT!B:O,13,FALSE)</f>
        <v>59520000</v>
      </c>
      <c r="K100" s="11">
        <f>VLOOKUP(B100,DEBT!B:O,13,FALSE)</f>
        <v>42086000</v>
      </c>
      <c r="L100" s="11">
        <f>VLOOKUP(B100,REV!B:O,13,FALSE)</f>
        <v>52824000</v>
      </c>
      <c r="M100" s="11">
        <f>VLOOKUP(B100,RoA!B:O,13,FALSE)</f>
        <v>4.76</v>
      </c>
      <c r="N100" s="11">
        <f>VLOOKUP(B100,RoE!B:O,13,FALSE)</f>
        <v>11.62</v>
      </c>
      <c r="O100" s="11">
        <f>VLOOKUP(B100,ASSET!B:P,13,FALSE)</f>
        <v>169803000</v>
      </c>
      <c r="P100" s="11">
        <f>VLOOKUP(B100,MCAP!B:P,13,FALSE)</f>
        <v>197153600</v>
      </c>
      <c r="Q100" s="11">
        <f>VLOOKUP(B100,MB!B:O,13,FALSE)</f>
        <v>3.45</v>
      </c>
    </row>
    <row r="101" spans="1:17" x14ac:dyDescent="0.3">
      <c r="A101" s="20" t="s">
        <v>259</v>
      </c>
      <c r="B101" s="20">
        <v>944175</v>
      </c>
      <c r="C101" s="21">
        <f>VLOOKUP(B101,'[2]ESGC PORTFOLIO'!B:M,$C$2,FALSE)</f>
        <v>48.702758435594198</v>
      </c>
      <c r="D101" s="21" t="str">
        <f t="shared" si="3"/>
        <v>C</v>
      </c>
      <c r="E101" s="21">
        <f>VLOOKUP(B101,ESG!A:M,$E$2,FALSE)</f>
        <v>78.898054184621301</v>
      </c>
      <c r="F101" s="11" t="b">
        <f t="shared" si="4"/>
        <v>0</v>
      </c>
      <c r="G101" s="13" t="str">
        <f t="shared" si="5"/>
        <v>A</v>
      </c>
      <c r="H101" s="11">
        <f>VLOOKUP(B101,NI!C:P,13,FALSE)</f>
        <v>3662000</v>
      </c>
      <c r="I101" s="11">
        <f>VLOOKUP(B101,EBITDA!B:O,13,FALSE)</f>
        <v>6800000</v>
      </c>
      <c r="J101" s="11">
        <f>VLOOKUP(B101,EQIT!B:O,13,FALSE)</f>
        <v>41722000</v>
      </c>
      <c r="K101" s="11">
        <f>VLOOKUP(B101,DEBT!B:O,13,FALSE)</f>
        <v>52706000</v>
      </c>
      <c r="L101" s="11">
        <f>VLOOKUP(B101,REV!B:O,13,FALSE)</f>
        <v>16456000</v>
      </c>
      <c r="M101" s="11">
        <f>VLOOKUP(B101,RoA!B:O,13,FALSE)</f>
        <v>1.23</v>
      </c>
      <c r="N101" s="11">
        <f>VLOOKUP(B101,RoE!B:O,13,FALSE)</f>
        <v>8.83</v>
      </c>
      <c r="O101" s="11">
        <f>VLOOKUP(B101,ASSET!B:P,13,FALSE)</f>
        <v>366380000</v>
      </c>
      <c r="P101" s="11">
        <f>VLOOKUP(B101,MCAP!B:P,13,FALSE)</f>
        <v>56725600</v>
      </c>
      <c r="Q101" s="11">
        <f>VLOOKUP(B101,MB!B:O,13,FALSE)</f>
        <v>1.06</v>
      </c>
    </row>
    <row r="102" spans="1:17" x14ac:dyDescent="0.3">
      <c r="A102" s="20" t="s">
        <v>282</v>
      </c>
      <c r="B102" s="20">
        <v>905414</v>
      </c>
      <c r="C102" s="21">
        <f>VLOOKUP(B102,'[2]ESGC PORTFOLIO'!B:M,$C$2,FALSE)</f>
        <v>39.846348660225999</v>
      </c>
      <c r="D102" s="21" t="str">
        <f t="shared" si="3"/>
        <v>C</v>
      </c>
      <c r="E102" s="21">
        <f>VLOOKUP(B102,ESG!A:M,$E$2,FALSE)</f>
        <v>77.385005012759706</v>
      </c>
      <c r="F102" s="11" t="b">
        <f t="shared" si="4"/>
        <v>0</v>
      </c>
      <c r="G102" s="13" t="str">
        <f t="shared" si="5"/>
        <v>A</v>
      </c>
      <c r="H102" s="11">
        <f>VLOOKUP(B102,NI!C:P,13,FALSE)</f>
        <v>2106000</v>
      </c>
      <c r="I102" s="11">
        <f>VLOOKUP(B102,EBITDA!B:O,13,FALSE)</f>
        <v>3550000</v>
      </c>
      <c r="J102" s="11">
        <f>VLOOKUP(B102,EQIT!B:O,13,FALSE)</f>
        <v>650000</v>
      </c>
      <c r="K102" s="11">
        <f>VLOOKUP(B102,DEBT!B:O,13,FALSE)</f>
        <v>3564000</v>
      </c>
      <c r="L102" s="11">
        <f>VLOOKUP(B102,REV!B:O,13,FALSE)</f>
        <v>5661000</v>
      </c>
      <c r="M102" s="11">
        <f>VLOOKUP(B102,RoA!B:O,13,FALSE)</f>
        <v>26.39</v>
      </c>
      <c r="N102" s="11">
        <f>VLOOKUP(B102,RoE!B:O,13,FALSE)</f>
        <v>499.05</v>
      </c>
      <c r="O102" s="11">
        <f>VLOOKUP(B102,ASSET!B:P,13,FALSE)</f>
        <v>8669000</v>
      </c>
      <c r="P102" s="11">
        <f>VLOOKUP(B102,MCAP!B:P,13,FALSE)</f>
        <v>27852860</v>
      </c>
      <c r="Q102" s="11">
        <f>VLOOKUP(B102,MB!B:O,13,FALSE)</f>
        <v>50.68</v>
      </c>
    </row>
    <row r="103" spans="1:17" x14ac:dyDescent="0.3">
      <c r="A103" s="20" t="s">
        <v>286</v>
      </c>
      <c r="B103" s="20">
        <v>902103</v>
      </c>
      <c r="C103" s="21">
        <f>VLOOKUP(B103,'[2]ESGC PORTFOLIO'!B:M,$C$2,FALSE)</f>
        <v>44.397901150981703</v>
      </c>
      <c r="D103" s="21" t="str">
        <f t="shared" si="3"/>
        <v>C</v>
      </c>
      <c r="E103" s="21">
        <f>VLOOKUP(B103,ESG!A:M,$E$2,FALSE)</f>
        <v>83.081516587677697</v>
      </c>
      <c r="F103" s="11" t="b">
        <f t="shared" si="4"/>
        <v>0</v>
      </c>
      <c r="G103" s="13" t="str">
        <f t="shared" si="5"/>
        <v>A</v>
      </c>
      <c r="H103" s="11">
        <f>VLOOKUP(B103,NI!C:P,13,FALSE)</f>
        <v>1370000</v>
      </c>
      <c r="I103" s="11">
        <f>VLOOKUP(B103,EBITDA!B:O,13,FALSE)</f>
        <v>3072000</v>
      </c>
      <c r="J103" s="11">
        <f>VLOOKUP(B103,EQIT!B:O,13,FALSE)</f>
        <v>12925000</v>
      </c>
      <c r="K103" s="11">
        <f>VLOOKUP(B103,DEBT!B:O,13,FALSE)</f>
        <v>17121000</v>
      </c>
      <c r="L103" s="11">
        <f>VLOOKUP(B103,REV!B:O,13,FALSE)</f>
        <v>10201000</v>
      </c>
      <c r="M103" s="11">
        <f>VLOOKUP(B103,RoA!B:O,13,FALSE)</f>
        <v>3.91</v>
      </c>
      <c r="N103" s="11">
        <f>VLOOKUP(B103,RoE!B:O,13,FALSE)</f>
        <v>11.08</v>
      </c>
      <c r="O103" s="11">
        <f>VLOOKUP(B103,ASSET!B:P,13,FALSE)</f>
        <v>47526000</v>
      </c>
      <c r="P103" s="11">
        <f>VLOOKUP(B103,MCAP!B:P,13,FALSE)</f>
        <v>25175349</v>
      </c>
      <c r="Q103" s="11">
        <f>VLOOKUP(B103,MB!B:O,13,FALSE)</f>
        <v>2.1</v>
      </c>
    </row>
    <row r="104" spans="1:17" x14ac:dyDescent="0.3">
      <c r="A104" s="20" t="s">
        <v>294</v>
      </c>
      <c r="B104" s="20">
        <v>326143</v>
      </c>
      <c r="C104" s="21">
        <f>VLOOKUP(B104,'[2]ESGC PORTFOLIO'!B:M,$C$2,FALSE)</f>
        <v>45.429547444879397</v>
      </c>
      <c r="D104" s="21" t="str">
        <f t="shared" si="3"/>
        <v>C</v>
      </c>
      <c r="E104" s="21">
        <f>VLOOKUP(B104,ESG!A:M,$E$2,FALSE)</f>
        <v>82.163442715845804</v>
      </c>
      <c r="F104" s="11" t="b">
        <f t="shared" si="4"/>
        <v>0</v>
      </c>
      <c r="G104" s="13" t="str">
        <f t="shared" si="5"/>
        <v>A</v>
      </c>
      <c r="H104" s="11">
        <f>VLOOKUP(B104,NI!C:P,13,FALSE)</f>
        <v>2817700</v>
      </c>
      <c r="I104" s="11">
        <f>VLOOKUP(B104,EBITDA!B:O,13,FALSE)</f>
        <v>4991800</v>
      </c>
      <c r="J104" s="11">
        <f>VLOOKUP(B104,EQIT!B:O,13,FALSE)</f>
        <v>5884000</v>
      </c>
      <c r="K104" s="11">
        <f>VLOOKUP(B104,DEBT!B:O,13,FALSE)</f>
        <v>3602200</v>
      </c>
      <c r="L104" s="11">
        <f>VLOOKUP(B104,REV!B:O,13,FALSE)</f>
        <v>21315900</v>
      </c>
      <c r="M104" s="11">
        <f>VLOOKUP(B104,RoA!B:O,13,FALSE)</f>
        <v>22.91</v>
      </c>
      <c r="N104" s="11">
        <f>VLOOKUP(B104,RoE!B:O,13,FALSE)</f>
        <v>48.16</v>
      </c>
      <c r="O104" s="11">
        <f>VLOOKUP(B104,ASSET!B:P,13,FALSE)</f>
        <v>13444100</v>
      </c>
      <c r="P104" s="11">
        <f>VLOOKUP(B104,MCAP!B:P,13,FALSE)</f>
        <v>81086960</v>
      </c>
      <c r="Q104" s="11">
        <f>VLOOKUP(B104,MB!B:O,13,FALSE)</f>
        <v>13.29</v>
      </c>
    </row>
    <row r="105" spans="1:17" x14ac:dyDescent="0.3">
      <c r="A105" s="20" t="s">
        <v>307</v>
      </c>
      <c r="B105" s="20">
        <v>921855</v>
      </c>
      <c r="C105" s="21">
        <f>VLOOKUP(B105,'[2]ESGC PORTFOLIO'!B:M,$C$2,FALSE)</f>
        <v>42.326494299539299</v>
      </c>
      <c r="D105" s="21" t="str">
        <f t="shared" si="3"/>
        <v>C</v>
      </c>
      <c r="E105" s="21">
        <f>VLOOKUP(B105,ESG!A:M,$E$2,FALSE)</f>
        <v>76.960680906770904</v>
      </c>
      <c r="F105" s="11" t="b">
        <f t="shared" si="4"/>
        <v>0</v>
      </c>
      <c r="G105" s="13" t="str">
        <f t="shared" si="5"/>
        <v>A</v>
      </c>
      <c r="H105" s="11">
        <f>VLOOKUP(B105,NI!C:P,13,FALSE)</f>
        <v>2298234</v>
      </c>
      <c r="I105" s="11">
        <f>VLOOKUP(B105,EBITDA!B:O,13,FALSE)</f>
        <v>4443510</v>
      </c>
      <c r="J105" s="11">
        <f>VLOOKUP(B105,EQIT!B:O,13,FALSE)</f>
        <v>4510599</v>
      </c>
      <c r="K105" s="11">
        <f>VLOOKUP(B105,DEBT!B:O,13,FALSE)</f>
        <v>2403831</v>
      </c>
      <c r="L105" s="11">
        <f>VLOOKUP(B105,REV!B:O,13,FALSE)</f>
        <v>33183744</v>
      </c>
      <c r="M105" s="11">
        <f>VLOOKUP(B105,RoA!B:O,13,FALSE)</f>
        <v>19.2</v>
      </c>
      <c r="N105" s="11">
        <f>VLOOKUP(B105,RoE!B:O,13,FALSE)</f>
        <v>52.13</v>
      </c>
      <c r="O105" s="11">
        <f>VLOOKUP(B105,ASSET!B:P,13,FALSE)</f>
        <v>12877615</v>
      </c>
      <c r="P105" s="11">
        <f>VLOOKUP(B105,MCAP!B:P,13,FALSE)</f>
        <v>48557950</v>
      </c>
      <c r="Q105" s="11">
        <f>VLOOKUP(B105,MB!B:O,13,FALSE)</f>
        <v>10.93</v>
      </c>
    </row>
    <row r="106" spans="1:17" x14ac:dyDescent="0.3">
      <c r="A106" s="20" t="s">
        <v>321</v>
      </c>
      <c r="B106" s="20">
        <v>945384</v>
      </c>
      <c r="C106" s="21">
        <f>VLOOKUP(B106,'[2]ESGC PORTFOLIO'!B:M,$C$2,FALSE)</f>
        <v>45.341668945193803</v>
      </c>
      <c r="D106" s="21" t="str">
        <f t="shared" si="3"/>
        <v>C</v>
      </c>
      <c r="E106" s="21">
        <f>VLOOKUP(B106,ESG!A:M,$E$2,FALSE)</f>
        <v>75.298722505772204</v>
      </c>
      <c r="F106" s="11" t="b">
        <f t="shared" si="4"/>
        <v>0</v>
      </c>
      <c r="G106" s="13" t="str">
        <f t="shared" si="5"/>
        <v>A</v>
      </c>
      <c r="H106" s="11">
        <f>VLOOKUP(B106,NI!C:P,13,FALSE)</f>
        <v>13127000</v>
      </c>
      <c r="I106" s="11">
        <f>VLOOKUP(B106,EBITDA!B:O,13,FALSE)</f>
        <v>41388000</v>
      </c>
      <c r="J106" s="11">
        <f>VLOOKUP(B106,EQIT!B:O,13,FALSE)</f>
        <v>22524000</v>
      </c>
      <c r="K106" s="11">
        <f>VLOOKUP(B106,DEBT!B:O,13,FALSE)</f>
        <v>108078000</v>
      </c>
      <c r="L106" s="11">
        <f>VLOOKUP(B106,REV!B:O,13,FALSE)</f>
        <v>125980000</v>
      </c>
      <c r="M106" s="11">
        <f>VLOOKUP(B106,RoA!B:O,13,FALSE)</f>
        <v>6.53</v>
      </c>
      <c r="N106" s="11">
        <f>VLOOKUP(B106,RoE!B:O,13,FALSE)</f>
        <v>67.400000000000006</v>
      </c>
      <c r="O106" s="11">
        <f>VLOOKUP(B106,ASSET!B:P,13,FALSE)</f>
        <v>244180000</v>
      </c>
      <c r="P106" s="11">
        <f>VLOOKUP(B106,MCAP!B:P,13,FALSE)</f>
        <v>217615941</v>
      </c>
      <c r="Q106" s="11">
        <f>VLOOKUP(B106,MB!B:O,13,FALSE)</f>
        <v>9.2799999999999994</v>
      </c>
    </row>
    <row r="107" spans="1:17" x14ac:dyDescent="0.3">
      <c r="A107" s="20" t="s">
        <v>329</v>
      </c>
      <c r="B107" s="20">
        <v>916548</v>
      </c>
      <c r="C107" s="21">
        <f>VLOOKUP(B107,'[2]ESGC PORTFOLIO'!B:M,$C$2,FALSE)</f>
        <v>42.727201950172898</v>
      </c>
      <c r="D107" s="21" t="str">
        <f t="shared" si="3"/>
        <v>C</v>
      </c>
      <c r="E107" s="21">
        <f>VLOOKUP(B107,ESG!A:M,$E$2,FALSE)</f>
        <v>84.778728224670104</v>
      </c>
      <c r="F107" s="11" t="b">
        <f t="shared" si="4"/>
        <v>0</v>
      </c>
      <c r="G107" s="13" t="str">
        <f t="shared" si="5"/>
        <v>A</v>
      </c>
      <c r="H107" s="11">
        <f>VLOOKUP(B107,NI!C:P,13,FALSE)</f>
        <v>13643000</v>
      </c>
      <c r="I107" s="11">
        <f>VLOOKUP(B107,EBITDA!B:O,13,FALSE)</f>
        <v>32944000</v>
      </c>
      <c r="J107" s="11">
        <f>VLOOKUP(B107,EQIT!B:O,13,FALSE)</f>
        <v>77798000</v>
      </c>
      <c r="K107" s="11">
        <f>VLOOKUP(B107,DEBT!B:O,13,FALSE)</f>
        <v>42729000</v>
      </c>
      <c r="L107" s="11">
        <f>VLOOKUP(B107,REV!B:O,13,FALSE)</f>
        <v>485873000</v>
      </c>
      <c r="M107" s="11">
        <f>VLOOKUP(B107,RoA!B:O,13,FALSE)</f>
        <v>7.62</v>
      </c>
      <c r="N107" s="11">
        <f>VLOOKUP(B107,RoE!B:O,13,FALSE)</f>
        <v>17.23</v>
      </c>
      <c r="O107" s="11">
        <f>VLOOKUP(B107,ASSET!B:P,13,FALSE)</f>
        <v>198825000</v>
      </c>
      <c r="P107" s="11">
        <f>VLOOKUP(B107,MCAP!B:P,13,FALSE)</f>
        <v>210677760</v>
      </c>
      <c r="Q107" s="11">
        <f>VLOOKUP(B107,MB!B:O,13,FALSE)</f>
        <v>2.86</v>
      </c>
    </row>
    <row r="108" spans="1:17" x14ac:dyDescent="0.3">
      <c r="A108" s="20" t="s">
        <v>330</v>
      </c>
      <c r="B108" s="20">
        <v>921964</v>
      </c>
      <c r="C108" s="21">
        <f>VLOOKUP(B108,'[2]ESGC PORTFOLIO'!B:M,$C$2,FALSE)</f>
        <v>43.893479180771799</v>
      </c>
      <c r="D108" s="21" t="str">
        <f t="shared" si="3"/>
        <v>C</v>
      </c>
      <c r="E108" s="21">
        <f>VLOOKUP(B108,ESG!A:M,$E$2,FALSE)</f>
        <v>80.286958361543597</v>
      </c>
      <c r="F108" s="11" t="b">
        <f t="shared" si="4"/>
        <v>0</v>
      </c>
      <c r="G108" s="13" t="str">
        <f t="shared" si="5"/>
        <v>A</v>
      </c>
      <c r="H108" s="11">
        <f>VLOOKUP(B108,NI!C:P,13,FALSE)</f>
        <v>9391000</v>
      </c>
      <c r="I108" s="11">
        <f>VLOOKUP(B108,EBITDA!B:O,13,FALSE)</f>
        <v>16823000</v>
      </c>
      <c r="J108" s="11">
        <f>VLOOKUP(B108,EQIT!B:O,13,FALSE)</f>
        <v>43265000</v>
      </c>
      <c r="K108" s="11">
        <f>VLOOKUP(B108,DEBT!B:O,13,FALSE)</f>
        <v>20170000</v>
      </c>
      <c r="L108" s="11">
        <f>VLOOKUP(B108,REV!B:O,13,FALSE)</f>
        <v>55632000</v>
      </c>
      <c r="M108" s="11">
        <f>VLOOKUP(B108,RoA!B:O,13,FALSE)</f>
        <v>10.68</v>
      </c>
      <c r="N108" s="11">
        <f>VLOOKUP(B108,RoE!B:O,13,FALSE)</f>
        <v>21.39</v>
      </c>
      <c r="O108" s="11">
        <f>VLOOKUP(B108,ASSET!B:P,13,FALSE)</f>
        <v>92033000</v>
      </c>
      <c r="P108" s="11">
        <f>VLOOKUP(B108,MCAP!B:P,13,FALSE)</f>
        <v>166752000</v>
      </c>
      <c r="Q108" s="11">
        <f>VLOOKUP(B108,MB!B:O,13,FALSE)</f>
        <v>3.45</v>
      </c>
    </row>
    <row r="109" spans="1:17" x14ac:dyDescent="0.3">
      <c r="A109" s="20" t="s">
        <v>334</v>
      </c>
      <c r="B109" s="20">
        <v>906195</v>
      </c>
      <c r="C109" s="21">
        <f>VLOOKUP(B109,'[2]ESGC PORTFOLIO'!B:M,$C$2,FALSE)</f>
        <v>43.417484501344099</v>
      </c>
      <c r="D109" s="21" t="str">
        <f t="shared" si="3"/>
        <v>C</v>
      </c>
      <c r="E109" s="21">
        <f>VLOOKUP(B109,ESG!A:M,$E$2,FALSE)</f>
        <v>85.468226405877203</v>
      </c>
      <c r="F109" s="11" t="b">
        <f t="shared" si="4"/>
        <v>0</v>
      </c>
      <c r="G109" s="13" t="str">
        <f t="shared" si="5"/>
        <v>A</v>
      </c>
      <c r="H109" s="11">
        <f>VLOOKUP(B109,NI!C:P,13,FALSE)</f>
        <v>20373000</v>
      </c>
      <c r="I109" s="11">
        <f>VLOOKUP(B109,EBITDA!B:O,13,FALSE)</f>
        <v>41250000</v>
      </c>
      <c r="J109" s="11">
        <f>VLOOKUP(B109,EQIT!B:O,13,FALSE)</f>
        <v>175030000</v>
      </c>
      <c r="K109" s="11">
        <f>VLOOKUP(B109,DEBT!B:O,13,FALSE)</f>
        <v>351858000</v>
      </c>
      <c r="L109" s="11">
        <f>VLOOKUP(B109,REV!B:O,13,FALSE)</f>
        <v>94176000</v>
      </c>
      <c r="M109" s="11">
        <f>VLOOKUP(B109,RoA!B:O,13,FALSE)</f>
        <v>1.33</v>
      </c>
      <c r="N109" s="11">
        <f>VLOOKUP(B109,RoE!B:O,13,FALSE)</f>
        <v>11.78</v>
      </c>
      <c r="O109" s="11">
        <f>VLOOKUP(B109,ASSET!B:P,13,FALSE)</f>
        <v>1930115000</v>
      </c>
      <c r="P109" s="11">
        <f>VLOOKUP(B109,MCAP!B:P,13,FALSE)</f>
        <v>276437785</v>
      </c>
      <c r="Q109" s="11">
        <f>VLOOKUP(B109,MB!B:O,13,FALSE)</f>
        <v>1.34</v>
      </c>
    </row>
    <row r="110" spans="1:17" x14ac:dyDescent="0.3">
      <c r="A110" s="20" t="s">
        <v>343</v>
      </c>
      <c r="B110" s="20">
        <v>905284</v>
      </c>
      <c r="C110" s="21">
        <f>VLOOKUP(B110,'[2]ESGC PORTFOLIO'!B:M,$C$2,FALSE)</f>
        <v>44.162964394096399</v>
      </c>
      <c r="D110" s="21" t="str">
        <f t="shared" si="3"/>
        <v>C</v>
      </c>
      <c r="E110" s="21">
        <f>VLOOKUP(B110,ESG!A:M,$E$2,FALSE)</f>
        <v>77.948570297626901</v>
      </c>
      <c r="F110" s="11" t="b">
        <f t="shared" si="4"/>
        <v>0</v>
      </c>
      <c r="G110" s="13" t="str">
        <f t="shared" si="5"/>
        <v>A</v>
      </c>
      <c r="H110" s="11">
        <f>VLOOKUP(B110,NI!C:P,13,FALSE)</f>
        <v>-501000</v>
      </c>
      <c r="I110" s="11">
        <f>VLOOKUP(B110,EBITDA!B:O,13,FALSE)</f>
        <v>1652000</v>
      </c>
      <c r="J110" s="11">
        <f>VLOOKUP(B110,EQIT!B:O,13,FALSE)</f>
        <v>4803000</v>
      </c>
      <c r="K110" s="11">
        <f>VLOOKUP(B110,DEBT!B:O,13,FALSE)</f>
        <v>6316000</v>
      </c>
      <c r="L110" s="11">
        <f>VLOOKUP(B110,REV!B:O,13,FALSE)</f>
        <v>10771000</v>
      </c>
      <c r="M110" s="11">
        <f>VLOOKUP(B110,RoA!B:O,13,FALSE)</f>
        <v>-0.68</v>
      </c>
      <c r="N110" s="11">
        <f>VLOOKUP(B110,RoE!B:O,13,FALSE)</f>
        <v>-7.22</v>
      </c>
      <c r="O110" s="11">
        <f>VLOOKUP(B110,ASSET!B:P,13,FALSE)</f>
        <v>16670000</v>
      </c>
      <c r="P110" s="11">
        <f>VLOOKUP(B110,MCAP!B:P,13,FALSE)</f>
        <v>8855494</v>
      </c>
      <c r="Q110" s="11">
        <f>VLOOKUP(B110,MB!B:O,13,FALSE)</f>
        <v>2.0699999999999998</v>
      </c>
    </row>
    <row r="111" spans="1:17" x14ac:dyDescent="0.3">
      <c r="A111" s="20" t="s">
        <v>7</v>
      </c>
      <c r="B111" s="20">
        <v>545101</v>
      </c>
      <c r="C111" s="21">
        <f>VLOOKUP(B111,'[2]ESGC PORTFOLIO'!B:M,$C$2,FALSE)</f>
        <v>58.433746808746797</v>
      </c>
      <c r="D111" s="21" t="str">
        <f t="shared" si="3"/>
        <v>B</v>
      </c>
      <c r="E111" s="21">
        <f>VLOOKUP(B111,ESG!A:M,$E$2,FALSE)</f>
        <v>58.433746808746797</v>
      </c>
      <c r="F111" s="11" t="b">
        <f t="shared" si="4"/>
        <v>1</v>
      </c>
      <c r="G111" s="23" t="str">
        <f t="shared" si="5"/>
        <v>B</v>
      </c>
      <c r="H111" s="11">
        <f>VLOOKUP(B111,NI!C:P,13,FALSE)</f>
        <v>-11000</v>
      </c>
      <c r="I111" s="11">
        <f>VLOOKUP(B111,EBITDA!B:O,13,FALSE)</f>
        <v>2744000</v>
      </c>
      <c r="J111" s="11">
        <f>VLOOKUP(B111,EQIT!B:O,13,FALSE)</f>
        <v>2794000</v>
      </c>
      <c r="K111" s="11">
        <f>VLOOKUP(B111,DEBT!B:O,13,FALSE)</f>
        <v>20463000</v>
      </c>
      <c r="L111" s="11">
        <f>VLOOKUP(B111,REV!B:O,13,FALSE)</f>
        <v>13586000</v>
      </c>
      <c r="M111" s="11">
        <f>VLOOKUP(B111,RoA!B:O,13,FALSE)</f>
        <v>-0.56000000000000005</v>
      </c>
      <c r="N111" s="11">
        <f>VLOOKUP(B111,RoE!B:O,13,FALSE)</f>
        <v>-38.03</v>
      </c>
      <c r="O111" s="11">
        <f>VLOOKUP(B111,ASSET!B:P,13,FALSE)</f>
        <v>35338000</v>
      </c>
      <c r="P111" s="11">
        <f>VLOOKUP(B111,MCAP!B:P,13,FALSE)</f>
        <v>7659698</v>
      </c>
      <c r="Q111" s="11">
        <f>VLOOKUP(B111,MB!B:O,13,FALSE)</f>
        <v>3.01</v>
      </c>
    </row>
    <row r="112" spans="1:17" x14ac:dyDescent="0.3">
      <c r="A112" s="20" t="s">
        <v>8</v>
      </c>
      <c r="B112" s="20">
        <v>933185</v>
      </c>
      <c r="C112" s="21">
        <f>VLOOKUP(B112,'[2]ESGC PORTFOLIO'!B:M,$C$2,FALSE)</f>
        <v>69.118896213572597</v>
      </c>
      <c r="D112" s="21" t="str">
        <f t="shared" si="3"/>
        <v>B</v>
      </c>
      <c r="E112" s="21">
        <f>VLOOKUP(B112,ESG!A:M,$E$2,FALSE)</f>
        <v>69.118896213572597</v>
      </c>
      <c r="F112" s="11" t="b">
        <f t="shared" si="4"/>
        <v>1</v>
      </c>
      <c r="G112" s="23" t="str">
        <f t="shared" si="5"/>
        <v>B</v>
      </c>
      <c r="H112" s="11">
        <f>VLOOKUP(B112,NI!C:P,13,FALSE)</f>
        <v>2659000</v>
      </c>
      <c r="I112" s="11">
        <f>VLOOKUP(B112,EBITDA!B:O,13,FALSE)</f>
        <v>4389000</v>
      </c>
      <c r="J112" s="11">
        <f>VLOOKUP(B112,EQIT!B:O,13,FALSE)</f>
        <v>15677000</v>
      </c>
      <c r="K112" s="11">
        <f>VLOOKUP(B112,DEBT!B:O,13,FALSE)</f>
        <v>5360000</v>
      </c>
      <c r="L112" s="11">
        <f>VLOOKUP(B112,REV!B:O,13,FALSE)</f>
        <v>22642000</v>
      </c>
      <c r="M112" s="11">
        <f>VLOOKUP(B112,RoA!B:O,13,FALSE)</f>
        <v>2.2799999999999998</v>
      </c>
      <c r="N112" s="11">
        <f>VLOOKUP(B112,RoE!B:O,13,FALSE)</f>
        <v>17.489999999999998</v>
      </c>
      <c r="O112" s="11">
        <f>VLOOKUP(B112,ASSET!B:P,13,FALSE)</f>
        <v>129819000</v>
      </c>
      <c r="P112" s="11">
        <f>VLOOKUP(B112,MCAP!B:P,13,FALSE)</f>
        <v>28244376</v>
      </c>
      <c r="Q112" s="11">
        <f>VLOOKUP(B112,MB!B:O,13,FALSE)</f>
        <v>1.89</v>
      </c>
    </row>
    <row r="113" spans="1:17" x14ac:dyDescent="0.3">
      <c r="A113" s="20" t="s">
        <v>11</v>
      </c>
      <c r="B113" s="20">
        <v>277355</v>
      </c>
      <c r="C113" s="21">
        <f>VLOOKUP(B113,'[2]ESGC PORTFOLIO'!B:M,$C$2,FALSE)</f>
        <v>66.453928602773303</v>
      </c>
      <c r="D113" s="21" t="str">
        <f t="shared" si="3"/>
        <v>B</v>
      </c>
      <c r="E113" s="21">
        <f>VLOOKUP(B113,ESG!A:M,$E$2,FALSE)</f>
        <v>66.453928602773303</v>
      </c>
      <c r="F113" s="11" t="b">
        <f t="shared" si="4"/>
        <v>1</v>
      </c>
      <c r="G113" s="23" t="str">
        <f t="shared" si="5"/>
        <v>B</v>
      </c>
      <c r="H113" s="11">
        <f>VLOOKUP(B113,NI!C:P,13,FALSE)</f>
        <v>316132</v>
      </c>
      <c r="I113" s="11">
        <f>VLOOKUP(B113,EBITDA!B:O,13,FALSE)</f>
        <v>812426</v>
      </c>
      <c r="J113" s="11">
        <f>VLOOKUP(B113,EQIT!B:O,13,FALSE)</f>
        <v>3224370</v>
      </c>
      <c r="K113" s="11">
        <f>VLOOKUP(B113,DEBT!B:O,13,FALSE)</f>
        <v>640087</v>
      </c>
      <c r="L113" s="11">
        <f>VLOOKUP(B113,REV!B:O,13,FALSE)</f>
        <v>2340049</v>
      </c>
      <c r="M113" s="11">
        <f>VLOOKUP(B113,RoA!B:O,13,FALSE)</f>
        <v>7.68</v>
      </c>
      <c r="N113" s="11">
        <f>VLOOKUP(B113,RoE!B:O,13,FALSE)</f>
        <v>9.9600000000000009</v>
      </c>
      <c r="O113" s="11">
        <f>VLOOKUP(B113,ASSET!B:P,13,FALSE)</f>
        <v>4364164</v>
      </c>
      <c r="P113" s="11">
        <f>VLOOKUP(B113,MCAP!B:P,13,FALSE)</f>
        <v>11552630</v>
      </c>
      <c r="Q113" s="11">
        <f>VLOOKUP(B113,MB!B:O,13,FALSE)</f>
        <v>2.78</v>
      </c>
    </row>
    <row r="114" spans="1:17" x14ac:dyDescent="0.3">
      <c r="A114" s="20" t="s">
        <v>12</v>
      </c>
      <c r="B114" s="20">
        <v>130298</v>
      </c>
      <c r="C114" s="21">
        <f>VLOOKUP(B114,'[2]ESGC PORTFOLIO'!B:M,$C$2,FALSE)</f>
        <v>65.401329167286605</v>
      </c>
      <c r="D114" s="21" t="str">
        <f t="shared" si="3"/>
        <v>B</v>
      </c>
      <c r="E114" s="21">
        <f>VLOOKUP(B114,ESG!A:M,$E$2,FALSE)</f>
        <v>65.401329167286605</v>
      </c>
      <c r="F114" s="11" t="b">
        <f t="shared" si="4"/>
        <v>1</v>
      </c>
      <c r="G114" s="23" t="str">
        <f t="shared" si="5"/>
        <v>B</v>
      </c>
      <c r="H114" s="11">
        <f>VLOOKUP(B114,NI!C:P,13,FALSE)</f>
        <v>643675</v>
      </c>
      <c r="I114" s="11">
        <f>VLOOKUP(B114,EBITDA!B:O,13,FALSE)</f>
        <v>813445</v>
      </c>
      <c r="J114" s="11">
        <f>VLOOKUP(B114,EQIT!B:O,13,FALSE)</f>
        <v>3795062</v>
      </c>
      <c r="K114" s="11">
        <f>VLOOKUP(B114,DEBT!B:O,13,FALSE)</f>
        <v>2369262</v>
      </c>
      <c r="L114" s="11">
        <f>VLOOKUP(B114,REV!B:O,13,FALSE)</f>
        <v>2677203</v>
      </c>
      <c r="M114" s="11">
        <f>VLOOKUP(B114,RoA!B:O,13,FALSE)</f>
        <v>7.79</v>
      </c>
      <c r="N114" s="11">
        <f>VLOOKUP(B114,RoE!B:O,13,FALSE)</f>
        <v>18.260000000000002</v>
      </c>
      <c r="O114" s="11">
        <f>VLOOKUP(B114,ASSET!B:P,13,FALSE)</f>
        <v>8100075</v>
      </c>
      <c r="P114" s="11">
        <f>VLOOKUP(B114,MCAP!B:P,13,FALSE)</f>
        <v>9686066</v>
      </c>
      <c r="Q114" s="11">
        <f>VLOOKUP(B114,MB!B:O,13,FALSE)</f>
        <v>2.27</v>
      </c>
    </row>
    <row r="115" spans="1:17" x14ac:dyDescent="0.3">
      <c r="A115" s="20" t="s">
        <v>14</v>
      </c>
      <c r="B115" s="20">
        <v>906979</v>
      </c>
      <c r="C115" s="21">
        <f>VLOOKUP(B115,'[2]ESGC PORTFOLIO'!B:M,$C$2,FALSE)</f>
        <v>53.556449447077398</v>
      </c>
      <c r="D115" s="21" t="str">
        <f t="shared" si="3"/>
        <v>B</v>
      </c>
      <c r="E115" s="21">
        <f>VLOOKUP(B115,ESG!A:M,$E$2,FALSE)</f>
        <v>53.556449447077398</v>
      </c>
      <c r="F115" s="11" t="b">
        <f t="shared" si="4"/>
        <v>1</v>
      </c>
      <c r="G115" s="23" t="str">
        <f t="shared" si="5"/>
        <v>B</v>
      </c>
      <c r="H115" s="11">
        <f>VLOOKUP(B115,NI!C:P,13,FALSE)</f>
        <v>371500</v>
      </c>
      <c r="I115" s="11">
        <f>VLOOKUP(B115,EBITDA!B:O,13,FALSE)</f>
        <v>949100</v>
      </c>
      <c r="J115" s="11">
        <f>VLOOKUP(B115,EQIT!B:O,13,FALSE)</f>
        <v>3862000</v>
      </c>
      <c r="K115" s="11">
        <f>VLOOKUP(B115,DEBT!B:O,13,FALSE)</f>
        <v>4570300</v>
      </c>
      <c r="L115" s="11">
        <f>VLOOKUP(B115,REV!B:O,13,FALSE)</f>
        <v>3320000</v>
      </c>
      <c r="M115" s="11">
        <f>VLOOKUP(B115,RoA!B:O,13,FALSE)</f>
        <v>3.62</v>
      </c>
      <c r="N115" s="11">
        <f>VLOOKUP(B115,RoE!B:O,13,FALSE)</f>
        <v>9.7899999999999991</v>
      </c>
      <c r="O115" s="11">
        <f>VLOOKUP(B115,ASSET!B:P,13,FALSE)</f>
        <v>13373800</v>
      </c>
      <c r="P115" s="11">
        <f>VLOOKUP(B115,MCAP!B:P,13,FALSE)</f>
        <v>8626555</v>
      </c>
      <c r="Q115" s="11">
        <f>VLOOKUP(B115,MB!B:O,13,FALSE)</f>
        <v>2.29</v>
      </c>
    </row>
    <row r="116" spans="1:17" x14ac:dyDescent="0.3">
      <c r="A116" s="20" t="s">
        <v>20</v>
      </c>
      <c r="B116" s="20">
        <v>905425</v>
      </c>
      <c r="C116" s="21">
        <f>VLOOKUP(B116,'[2]ESGC PORTFOLIO'!B:M,$C$2,FALSE)</f>
        <v>73.905789889415402</v>
      </c>
      <c r="D116" s="21" t="str">
        <f t="shared" si="3"/>
        <v>B</v>
      </c>
      <c r="E116" s="21">
        <f>VLOOKUP(B116,ESG!A:M,$E$2,FALSE)</f>
        <v>73.905789889415402</v>
      </c>
      <c r="F116" s="11" t="b">
        <f t="shared" si="4"/>
        <v>1</v>
      </c>
      <c r="G116" s="23" t="str">
        <f t="shared" si="5"/>
        <v>B</v>
      </c>
      <c r="H116" s="11">
        <f>VLOOKUP(B116,NI!C:P,13,FALSE)</f>
        <v>610900</v>
      </c>
      <c r="I116" s="11">
        <f>VLOOKUP(B116,EBITDA!B:O,13,FALSE)</f>
        <v>3330500</v>
      </c>
      <c r="J116" s="11">
        <f>VLOOKUP(B116,EQIT!B:O,13,FALSE)</f>
        <v>17397000</v>
      </c>
      <c r="K116" s="11">
        <f>VLOOKUP(B116,DEBT!B:O,13,FALSE)</f>
        <v>21969400</v>
      </c>
      <c r="L116" s="11">
        <f>VLOOKUP(B116,REV!B:O,13,FALSE)</f>
        <v>16380100</v>
      </c>
      <c r="M116" s="11">
        <f>VLOOKUP(B116,RoA!B:O,13,FALSE)</f>
        <v>1.77</v>
      </c>
      <c r="N116" s="11">
        <f>VLOOKUP(B116,RoE!B:O,13,FALSE)</f>
        <v>3.46</v>
      </c>
      <c r="O116" s="11">
        <f>VLOOKUP(B116,ASSET!B:P,13,FALSE)</f>
        <v>63467700</v>
      </c>
      <c r="P116" s="11">
        <f>VLOOKUP(B116,MCAP!B:P,13,FALSE)</f>
        <v>30958183</v>
      </c>
      <c r="Q116" s="11">
        <f>VLOOKUP(B116,MB!B:O,13,FALSE)</f>
        <v>1.84</v>
      </c>
    </row>
    <row r="117" spans="1:17" x14ac:dyDescent="0.3">
      <c r="A117" s="20" t="s">
        <v>23</v>
      </c>
      <c r="B117" s="20">
        <v>680902</v>
      </c>
      <c r="C117" s="21">
        <f>VLOOKUP(B117,'[2]ESGC PORTFOLIO'!B:M,$C$2,FALSE)</f>
        <v>50.839086614412402</v>
      </c>
      <c r="D117" s="21" t="str">
        <f t="shared" si="3"/>
        <v>B</v>
      </c>
      <c r="E117" s="21">
        <f>VLOOKUP(B117,ESG!A:M,$E$2,FALSE)</f>
        <v>50.839086614412402</v>
      </c>
      <c r="F117" s="11" t="b">
        <f t="shared" si="4"/>
        <v>1</v>
      </c>
      <c r="G117" s="23" t="str">
        <f t="shared" si="5"/>
        <v>B</v>
      </c>
      <c r="H117" s="11">
        <f>VLOOKUP(B117,NI!C:P,13,FALSE)</f>
        <v>849300</v>
      </c>
      <c r="I117" s="11">
        <f>VLOOKUP(B117,EBITDA!B:O,13,FALSE)</f>
        <v>3369783</v>
      </c>
      <c r="J117" s="11">
        <f>VLOOKUP(B117,EQIT!B:O,13,FALSE)</f>
        <v>4788895</v>
      </c>
      <c r="K117" s="11">
        <f>VLOOKUP(B117,DEBT!B:O,13,FALSE)</f>
        <v>18533465</v>
      </c>
      <c r="L117" s="11">
        <f>VLOOKUP(B117,REV!B:O,13,FALSE)</f>
        <v>5785668</v>
      </c>
      <c r="M117" s="11">
        <f>VLOOKUP(B117,RoA!B:O,13,FALSE)</f>
        <v>4.96</v>
      </c>
      <c r="N117" s="11">
        <f>VLOOKUP(B117,RoE!B:O,13,FALSE)</f>
        <v>17.95</v>
      </c>
      <c r="O117" s="11">
        <f>VLOOKUP(B117,ASSET!B:P,13,FALSE)</f>
        <v>30683472</v>
      </c>
      <c r="P117" s="11">
        <f>VLOOKUP(B117,MCAP!B:P,13,FALSE)</f>
        <v>45136193</v>
      </c>
      <c r="Q117" s="11">
        <f>VLOOKUP(B117,MB!B:O,13,FALSE)</f>
        <v>9.65</v>
      </c>
    </row>
    <row r="118" spans="1:17" x14ac:dyDescent="0.3">
      <c r="A118" s="20" t="s">
        <v>24</v>
      </c>
      <c r="B118" s="20" t="s">
        <v>353</v>
      </c>
      <c r="C118" s="21">
        <f>VLOOKUP(B118,'[2]ESGC PORTFOLIO'!B:M,$C$2,FALSE)</f>
        <v>61.137424514600198</v>
      </c>
      <c r="D118" s="21" t="str">
        <f t="shared" si="3"/>
        <v>B</v>
      </c>
      <c r="E118" s="21">
        <f>VLOOKUP(B118,ESG!A:M,$E$2,FALSE)</f>
        <v>61.137424514600198</v>
      </c>
      <c r="F118" s="11" t="b">
        <f t="shared" si="4"/>
        <v>1</v>
      </c>
      <c r="G118" s="23" t="str">
        <f t="shared" si="5"/>
        <v>B</v>
      </c>
      <c r="H118" s="11">
        <f>VLOOKUP(B118,NI!C:P,13,FALSE)</f>
        <v>1314000</v>
      </c>
      <c r="I118" s="11">
        <f>VLOOKUP(B118,EBITDA!B:O,13,FALSE)</f>
        <v>2120000</v>
      </c>
      <c r="J118" s="11">
        <f>VLOOKUP(B118,EQIT!B:O,13,FALSE)</f>
        <v>6292000</v>
      </c>
      <c r="K118" s="11">
        <f>VLOOKUP(B118,DEBT!B:O,13,FALSE)</f>
        <v>5436000</v>
      </c>
      <c r="L118" s="11">
        <f>VLOOKUP(B118,REV!B:O,13,FALSE)</f>
        <v>11735000</v>
      </c>
      <c r="M118" s="11" t="str">
        <f>VLOOKUP(B118,RoA!B:O,13,FALSE)</f>
        <v>NA</v>
      </c>
      <c r="N118" s="11" t="str">
        <f>VLOOKUP(B118,RoE!B:O,13,FALSE)</f>
        <v>NA</v>
      </c>
      <c r="O118" s="11">
        <f>VLOOKUP(B118,ASSET!B:P,13,FALSE)</f>
        <v>139821000</v>
      </c>
      <c r="P118" s="11">
        <f>VLOOKUP(B118,MCAP!B:P,13,FALSE)</f>
        <v>17169064</v>
      </c>
      <c r="Q118" s="11">
        <f>VLOOKUP(B118,MB!B:O,13,FALSE)</f>
        <v>2.5499999999999998</v>
      </c>
    </row>
    <row r="119" spans="1:17" x14ac:dyDescent="0.3">
      <c r="A119" s="20" t="s">
        <v>30</v>
      </c>
      <c r="B119" s="20">
        <v>922817</v>
      </c>
      <c r="C119" s="21">
        <f>VLOOKUP(B119,'[2]ESGC PORTFOLIO'!B:M,$C$2,FALSE)</f>
        <v>54.720797607706103</v>
      </c>
      <c r="D119" s="21" t="str">
        <f t="shared" si="3"/>
        <v>B</v>
      </c>
      <c r="E119" s="21">
        <f>VLOOKUP(B119,ESG!A:M,$E$2,FALSE)</f>
        <v>54.720797607706103</v>
      </c>
      <c r="F119" s="11" t="b">
        <f t="shared" si="4"/>
        <v>1</v>
      </c>
      <c r="G119" s="23" t="str">
        <f t="shared" si="5"/>
        <v>B</v>
      </c>
      <c r="H119" s="11">
        <f>VLOOKUP(B119,NI!C:P,13,FALSE)</f>
        <v>1396000</v>
      </c>
      <c r="I119" s="11">
        <f>VLOOKUP(B119,EBITDA!B:O,13,FALSE)</f>
        <v>2447000</v>
      </c>
      <c r="J119" s="11">
        <f>VLOOKUP(B119,EQIT!B:O,13,FALSE)</f>
        <v>5475000</v>
      </c>
      <c r="K119" s="11">
        <f>VLOOKUP(B119,DEBT!B:O,13,FALSE)</f>
        <v>6374000</v>
      </c>
      <c r="L119" s="11">
        <f>VLOOKUP(B119,REV!B:O,13,FALSE)</f>
        <v>11627000</v>
      </c>
      <c r="M119" s="11">
        <f>VLOOKUP(B119,RoA!B:O,13,FALSE)</f>
        <v>5.97</v>
      </c>
      <c r="N119" s="11">
        <f>VLOOKUP(B119,RoE!B:O,13,FALSE)</f>
        <v>24.33</v>
      </c>
      <c r="O119" s="11">
        <f>VLOOKUP(B119,ASSET!B:P,13,FALSE)</f>
        <v>26293000</v>
      </c>
      <c r="P119" s="11">
        <f>VLOOKUP(B119,MCAP!B:P,13,FALSE)</f>
        <v>29220860</v>
      </c>
      <c r="Q119" s="11">
        <f>VLOOKUP(B119,MB!B:O,13,FALSE)</f>
        <v>5.35</v>
      </c>
    </row>
    <row r="120" spans="1:17" x14ac:dyDescent="0.3">
      <c r="A120" s="20" t="s">
        <v>34</v>
      </c>
      <c r="B120" s="20">
        <v>905296</v>
      </c>
      <c r="C120" s="21">
        <f>VLOOKUP(B120,'[2]ESGC PORTFOLIO'!B:M,$C$2,FALSE)</f>
        <v>72.050395480807794</v>
      </c>
      <c r="D120" s="21" t="str">
        <f t="shared" si="3"/>
        <v>B</v>
      </c>
      <c r="E120" s="21">
        <f>VLOOKUP(B120,ESG!A:M,$E$2,FALSE)</f>
        <v>72.050395480807794</v>
      </c>
      <c r="F120" s="11" t="b">
        <f t="shared" si="4"/>
        <v>1</v>
      </c>
      <c r="G120" s="23" t="str">
        <f t="shared" si="5"/>
        <v>B</v>
      </c>
      <c r="H120" s="11">
        <f>VLOOKUP(B120,NI!C:P,13,FALSE)</f>
        <v>1721000</v>
      </c>
      <c r="I120" s="11">
        <f>VLOOKUP(B120,EBITDA!B:O,13,FALSE)</f>
        <v>2557000</v>
      </c>
      <c r="J120" s="11">
        <f>VLOOKUP(B120,EQIT!B:O,13,FALSE)</f>
        <v>7217000</v>
      </c>
      <c r="K120" s="11">
        <f>VLOOKUP(B120,DEBT!B:O,13,FALSE)</f>
        <v>3343000</v>
      </c>
      <c r="L120" s="11">
        <f>VLOOKUP(B120,REV!B:O,13,FALSE)</f>
        <v>10825000</v>
      </c>
      <c r="M120" s="11">
        <f>VLOOKUP(B120,RoA!B:O,13,FALSE)</f>
        <v>12.45</v>
      </c>
      <c r="N120" s="11">
        <f>VLOOKUP(B120,RoE!B:O,13,FALSE)</f>
        <v>23.21</v>
      </c>
      <c r="O120" s="11">
        <f>VLOOKUP(B120,ASSET!B:P,13,FALSE)</f>
        <v>14110000</v>
      </c>
      <c r="P120" s="11">
        <f>VLOOKUP(B120,MCAP!B:P,13,FALSE)</f>
        <v>34787060</v>
      </c>
      <c r="Q120" s="11">
        <f>VLOOKUP(B120,MB!B:O,13,FALSE)</f>
        <v>4.55</v>
      </c>
    </row>
    <row r="121" spans="1:17" x14ac:dyDescent="0.3">
      <c r="A121" s="20" t="s">
        <v>35</v>
      </c>
      <c r="B121" s="20">
        <v>921093</v>
      </c>
      <c r="C121" s="21">
        <f>VLOOKUP(B121,'[2]ESGC PORTFOLIO'!B:M,$C$2,FALSE)</f>
        <v>61.8789020765416</v>
      </c>
      <c r="D121" s="21" t="str">
        <f t="shared" si="3"/>
        <v>B</v>
      </c>
      <c r="E121" s="21">
        <f>VLOOKUP(B121,ESG!A:M,$E$2,FALSE)</f>
        <v>61.8789020765416</v>
      </c>
      <c r="F121" s="11" t="b">
        <f t="shared" si="4"/>
        <v>1</v>
      </c>
      <c r="G121" s="23" t="str">
        <f t="shared" si="5"/>
        <v>B</v>
      </c>
      <c r="H121" s="11">
        <f>VLOOKUP(B121,NI!C:P,13,FALSE)</f>
        <v>1279000</v>
      </c>
      <c r="I121" s="11">
        <f>VLOOKUP(B121,EBITDA!B:O,13,FALSE)</f>
        <v>2723000</v>
      </c>
      <c r="J121" s="11">
        <f>VLOOKUP(B121,EQIT!B:O,13,FALSE)</f>
        <v>17173000</v>
      </c>
      <c r="K121" s="11">
        <f>VLOOKUP(B121,DEBT!B:O,13,FALSE)</f>
        <v>6931000</v>
      </c>
      <c r="L121" s="11">
        <f>VLOOKUP(B121,REV!B:O,13,FALSE)</f>
        <v>62351000</v>
      </c>
      <c r="M121" s="11">
        <f>VLOOKUP(B121,RoA!B:O,13,FALSE)</f>
        <v>3.68</v>
      </c>
      <c r="N121" s="11">
        <f>VLOOKUP(B121,RoE!B:O,13,FALSE)</f>
        <v>7.29</v>
      </c>
      <c r="O121" s="11">
        <f>VLOOKUP(B121,ASSET!B:P,13,FALSE)</f>
        <v>39769000</v>
      </c>
      <c r="P121" s="11">
        <f>VLOOKUP(B121,MCAP!B:P,13,FALSE)</f>
        <v>26157450</v>
      </c>
      <c r="Q121" s="11">
        <f>VLOOKUP(B121,MB!B:O,13,FALSE)</f>
        <v>1.43</v>
      </c>
    </row>
    <row r="122" spans="1:17" x14ac:dyDescent="0.3">
      <c r="A122" s="20" t="s">
        <v>40</v>
      </c>
      <c r="B122" s="20">
        <v>912669</v>
      </c>
      <c r="C122" s="21">
        <f>VLOOKUP(B122,'[2]ESGC PORTFOLIO'!B:M,$C$2,FALSE)</f>
        <v>54.089526342451798</v>
      </c>
      <c r="D122" s="21" t="str">
        <f t="shared" si="3"/>
        <v>B</v>
      </c>
      <c r="E122" s="21">
        <f>VLOOKUP(B122,ESG!A:M,$E$2,FALSE)</f>
        <v>54.089526342451798</v>
      </c>
      <c r="F122" s="11" t="b">
        <f t="shared" si="4"/>
        <v>1</v>
      </c>
      <c r="G122" s="23" t="str">
        <f t="shared" si="5"/>
        <v>B</v>
      </c>
      <c r="H122" s="11">
        <f>VLOOKUP(B122,NI!C:P,13,FALSE)</f>
        <v>1492500</v>
      </c>
      <c r="I122" s="11">
        <f>VLOOKUP(B122,EBITDA!B:O,13,FALSE)</f>
        <v>2579500</v>
      </c>
      <c r="J122" s="11">
        <f>VLOOKUP(B122,EQIT!B:O,13,FALSE)</f>
        <v>4481600</v>
      </c>
      <c r="K122" s="11">
        <f>VLOOKUP(B122,DEBT!B:O,13,FALSE)</f>
        <v>2010200</v>
      </c>
      <c r="L122" s="11">
        <f>VLOOKUP(B122,REV!B:O,13,FALSE)</f>
        <v>11667800</v>
      </c>
      <c r="M122" s="11">
        <f>VLOOKUP(B122,RoA!B:O,13,FALSE)</f>
        <v>3.98</v>
      </c>
      <c r="N122" s="11">
        <f>VLOOKUP(B122,RoE!B:O,13,FALSE)</f>
        <v>32.130000000000003</v>
      </c>
      <c r="O122" s="11">
        <f>VLOOKUP(B122,ASSET!B:P,13,FALSE)</f>
        <v>43670000</v>
      </c>
      <c r="P122" s="11">
        <f>VLOOKUP(B122,MCAP!B:P,13,FALSE)</f>
        <v>46836846</v>
      </c>
      <c r="Q122" s="11">
        <f>VLOOKUP(B122,MB!B:O,13,FALSE)</f>
        <v>10.029999999999999</v>
      </c>
    </row>
    <row r="123" spans="1:17" x14ac:dyDescent="0.3">
      <c r="A123" s="20" t="s">
        <v>55</v>
      </c>
      <c r="B123" s="20">
        <v>894371</v>
      </c>
      <c r="C123" s="21">
        <f>VLOOKUP(B123,'[2]ESGC PORTFOLIO'!B:M,$C$2,FALSE)</f>
        <v>66.876811307245802</v>
      </c>
      <c r="D123" s="21" t="str">
        <f t="shared" si="3"/>
        <v>B</v>
      </c>
      <c r="E123" s="21">
        <f>VLOOKUP(B123,ESG!A:M,$E$2,FALSE)</f>
        <v>66.876811307245802</v>
      </c>
      <c r="F123" s="11" t="b">
        <f t="shared" si="4"/>
        <v>1</v>
      </c>
      <c r="G123" s="23" t="str">
        <f t="shared" si="5"/>
        <v>B</v>
      </c>
      <c r="H123" s="11">
        <f>VLOOKUP(B123,NI!C:P,13,FALSE)</f>
        <v>502285</v>
      </c>
      <c r="I123" s="11">
        <f>VLOOKUP(B123,EBITDA!B:O,13,FALSE)</f>
        <v>1669155</v>
      </c>
      <c r="J123" s="11">
        <f>VLOOKUP(B123,EQIT!B:O,13,FALSE)</f>
        <v>5586295</v>
      </c>
      <c r="K123" s="11">
        <f>VLOOKUP(B123,DEBT!B:O,13,FALSE)</f>
        <v>9796133</v>
      </c>
      <c r="L123" s="11">
        <f>VLOOKUP(B123,REV!B:O,13,FALSE)</f>
        <v>2631426</v>
      </c>
      <c r="M123" s="11">
        <f>VLOOKUP(B123,RoA!B:O,13,FALSE)</f>
        <v>4.2</v>
      </c>
      <c r="N123" s="11">
        <f>VLOOKUP(B123,RoE!B:O,13,FALSE)</f>
        <v>8.89</v>
      </c>
      <c r="O123" s="11">
        <f>VLOOKUP(B123,ASSET!B:P,13,FALSE)</f>
        <v>18851643</v>
      </c>
      <c r="P123" s="11">
        <f>VLOOKUP(B123,MCAP!B:P,13,FALSE)</f>
        <v>19343728</v>
      </c>
      <c r="Q123" s="11">
        <f>VLOOKUP(B123,MB!B:O,13,FALSE)</f>
        <v>3.72</v>
      </c>
    </row>
    <row r="124" spans="1:17" x14ac:dyDescent="0.3">
      <c r="A124" s="20" t="s">
        <v>58</v>
      </c>
      <c r="B124" s="20">
        <v>912216</v>
      </c>
      <c r="C124" s="21">
        <f>VLOOKUP(B124,'[2]ESGC PORTFOLIO'!B:M,$C$2,FALSE)</f>
        <v>62.4319614593579</v>
      </c>
      <c r="D124" s="21" t="str">
        <f t="shared" si="3"/>
        <v>B</v>
      </c>
      <c r="E124" s="21">
        <f>VLOOKUP(B124,ESG!A:M,$E$2,FALSE)</f>
        <v>62.4319614593579</v>
      </c>
      <c r="F124" s="11" t="b">
        <f t="shared" si="4"/>
        <v>1</v>
      </c>
      <c r="G124" s="23" t="str">
        <f t="shared" si="5"/>
        <v>B</v>
      </c>
      <c r="H124" s="11">
        <f>VLOOKUP(B124,NI!C:P,13,FALSE)</f>
        <v>1067000</v>
      </c>
      <c r="I124" s="11">
        <f>VLOOKUP(B124,EBITDA!B:O,13,FALSE)</f>
        <v>1591000</v>
      </c>
      <c r="J124" s="11">
        <f>VLOOKUP(B124,EQIT!B:O,13,FALSE)</f>
        <v>1562000</v>
      </c>
      <c r="K124" s="11">
        <f>VLOOKUP(B124,DEBT!B:O,13,FALSE)</f>
        <v>1501000</v>
      </c>
      <c r="L124" s="11">
        <f>VLOOKUP(B124,REV!B:O,13,FALSE)</f>
        <v>3028000</v>
      </c>
      <c r="M124" s="11">
        <f>VLOOKUP(B124,RoA!B:O,13,FALSE)</f>
        <v>26.32</v>
      </c>
      <c r="N124" s="11">
        <f>VLOOKUP(B124,RoE!B:O,13,FALSE)</f>
        <v>61.55</v>
      </c>
      <c r="O124" s="11">
        <f>VLOOKUP(B124,ASSET!B:P,13,FALSE)</f>
        <v>4166000</v>
      </c>
      <c r="P124" s="11">
        <f>VLOOKUP(B124,MCAP!B:P,13,FALSE)</f>
        <v>17765141</v>
      </c>
      <c r="Q124" s="11">
        <f>VLOOKUP(B124,MB!B:O,13,FALSE)</f>
        <v>13.65</v>
      </c>
    </row>
    <row r="125" spans="1:17" x14ac:dyDescent="0.3">
      <c r="A125" s="20" t="s">
        <v>63</v>
      </c>
      <c r="B125" s="20">
        <v>944704</v>
      </c>
      <c r="C125" s="21">
        <f>VLOOKUP(B125,'[2]ESGC PORTFOLIO'!B:M,$C$2,FALSE)</f>
        <v>56.4238261738261</v>
      </c>
      <c r="D125" s="21" t="str">
        <f t="shared" si="3"/>
        <v>B</v>
      </c>
      <c r="E125" s="21">
        <f>VLOOKUP(B125,ESG!A:M,$E$2,FALSE)</f>
        <v>56.4238261738261</v>
      </c>
      <c r="F125" s="11" t="b">
        <f t="shared" si="4"/>
        <v>1</v>
      </c>
      <c r="G125" s="23" t="str">
        <f t="shared" si="5"/>
        <v>B</v>
      </c>
      <c r="H125" s="11">
        <f>VLOOKUP(B125,NI!C:P,13,FALSE)</f>
        <v>1427000</v>
      </c>
      <c r="I125" s="11">
        <f>VLOOKUP(B125,EBITDA!B:O,13,FALSE)</f>
        <v>3095000</v>
      </c>
      <c r="J125" s="11">
        <f>VLOOKUP(B125,EQIT!B:O,13,FALSE)</f>
        <v>6554000</v>
      </c>
      <c r="K125" s="11">
        <f>VLOOKUP(B125,DEBT!B:O,13,FALSE)</f>
        <v>5539000</v>
      </c>
      <c r="L125" s="11">
        <f>VLOOKUP(B125,REV!B:O,13,FALSE)</f>
        <v>121546000</v>
      </c>
      <c r="M125" s="11">
        <f>VLOOKUP(B125,RoA!B:O,13,FALSE)</f>
        <v>4.8</v>
      </c>
      <c r="N125" s="11">
        <f>VLOOKUP(B125,RoE!B:O,13,FALSE)</f>
        <v>22.28</v>
      </c>
      <c r="O125" s="11">
        <f>VLOOKUP(B125,ASSET!B:P,13,FALSE)</f>
        <v>34122000</v>
      </c>
      <c r="P125" s="11">
        <f>VLOOKUP(B125,MCAP!B:P,13,FALSE)</f>
        <v>23174340</v>
      </c>
      <c r="Q125" s="11">
        <f>VLOOKUP(B125,MB!B:O,13,FALSE)</f>
        <v>3.57</v>
      </c>
    </row>
    <row r="126" spans="1:17" x14ac:dyDescent="0.3">
      <c r="A126" s="20" t="s">
        <v>65</v>
      </c>
      <c r="B126" s="20">
        <v>755695</v>
      </c>
      <c r="C126" s="21">
        <f>VLOOKUP(B126,'[2]ESGC PORTFOLIO'!B:M,$C$2,FALSE)</f>
        <v>72.270703933747399</v>
      </c>
      <c r="D126" s="21" t="str">
        <f t="shared" si="3"/>
        <v>B</v>
      </c>
      <c r="E126" s="21">
        <f>VLOOKUP(B126,ESG!A:M,$E$2,FALSE)</f>
        <v>72.270703933747399</v>
      </c>
      <c r="F126" s="11" t="b">
        <f t="shared" si="4"/>
        <v>1</v>
      </c>
      <c r="G126" s="23" t="str">
        <f t="shared" si="5"/>
        <v>B</v>
      </c>
      <c r="H126" s="11">
        <f>VLOOKUP(B126,NI!C:P,13,FALSE)</f>
        <v>2779000</v>
      </c>
      <c r="I126" s="11">
        <f>VLOOKUP(B126,EBITDA!B:O,13,FALSE)</f>
        <v>4789000</v>
      </c>
      <c r="J126" s="11">
        <f>VLOOKUP(B126,EQIT!B:O,13,FALSE)</f>
        <v>22597000</v>
      </c>
      <c r="K126" s="11">
        <f>VLOOKUP(B126,DEBT!B:O,13,FALSE)</f>
        <v>9454000</v>
      </c>
      <c r="L126" s="11">
        <f>VLOOKUP(B126,REV!B:O,13,FALSE)</f>
        <v>16389000</v>
      </c>
      <c r="M126" s="11">
        <f>VLOOKUP(B126,RoA!B:O,13,FALSE)</f>
        <v>7.48</v>
      </c>
      <c r="N126" s="11">
        <f>VLOOKUP(B126,RoE!B:O,13,FALSE)</f>
        <v>11.99</v>
      </c>
      <c r="O126" s="11">
        <f>VLOOKUP(B126,ASSET!B:P,13,FALSE)</f>
        <v>38936000</v>
      </c>
      <c r="P126" s="11">
        <f>VLOOKUP(B126,MCAP!B:P,13,FALSE)</f>
        <v>37795560</v>
      </c>
      <c r="Q126" s="11">
        <f>VLOOKUP(B126,MB!B:O,13,FALSE)</f>
        <v>1.53</v>
      </c>
    </row>
    <row r="127" spans="1:17" x14ac:dyDescent="0.3">
      <c r="A127" s="20" t="s">
        <v>68</v>
      </c>
      <c r="B127" s="20" t="s">
        <v>357</v>
      </c>
      <c r="C127" s="21">
        <f>VLOOKUP(B127,'[2]ESGC PORTFOLIO'!B:M,$C$2,FALSE)</f>
        <v>64.081254231550403</v>
      </c>
      <c r="D127" s="21" t="str">
        <f t="shared" ref="D127:D190" si="6">IF(C127&gt;75,"A",IF(C127&gt;50,"B",IF(C127&gt;25,"C","D")))</f>
        <v>B</v>
      </c>
      <c r="E127" s="21">
        <f>VLOOKUP(B127,ESG!A:M,$E$2,FALSE)</f>
        <v>64.081254231550403</v>
      </c>
      <c r="F127" s="11" t="b">
        <f t="shared" ref="F127:F190" si="7">C127=E127</f>
        <v>1</v>
      </c>
      <c r="G127" s="23" t="str">
        <f t="shared" ref="G127:G190" si="8">IF(E127&gt;75,"A",IF(E127&gt;50,"B",IF(E127&gt;25,"C","D")))</f>
        <v>B</v>
      </c>
      <c r="H127" s="11">
        <f>VLOOKUP(B127,NI!C:P,13,FALSE)</f>
        <v>1261000</v>
      </c>
      <c r="I127" s="11">
        <f>VLOOKUP(B127,EBITDA!B:O,13,FALSE)</f>
        <v>2866000</v>
      </c>
      <c r="J127" s="11">
        <f>VLOOKUP(B127,EQIT!B:O,13,FALSE)</f>
        <v>3689000</v>
      </c>
      <c r="K127" s="11">
        <f>VLOOKUP(B127,DEBT!B:O,13,FALSE)</f>
        <v>9375000</v>
      </c>
      <c r="L127" s="11">
        <f>VLOOKUP(B127,REV!B:O,13,FALSE)</f>
        <v>13166000</v>
      </c>
      <c r="M127" s="11">
        <f>VLOOKUP(B127,RoA!B:O,13,FALSE)</f>
        <v>6.37</v>
      </c>
      <c r="N127" s="11">
        <f>VLOOKUP(B127,RoE!B:O,13,FALSE)</f>
        <v>27.26</v>
      </c>
      <c r="O127" s="11">
        <f>VLOOKUP(B127,ASSET!B:P,13,FALSE)</f>
        <v>24238000</v>
      </c>
      <c r="P127" s="11">
        <f>VLOOKUP(B127,MCAP!B:P,13,FALSE)</f>
        <v>26211440</v>
      </c>
      <c r="Q127" s="11">
        <f>VLOOKUP(B127,MB!B:O,13,FALSE)</f>
        <v>6.07</v>
      </c>
    </row>
    <row r="128" spans="1:17" x14ac:dyDescent="0.3">
      <c r="A128" s="20" t="s">
        <v>69</v>
      </c>
      <c r="B128" s="20" t="s">
        <v>358</v>
      </c>
      <c r="C128" s="21">
        <f>VLOOKUP(B128,'[2]ESGC PORTFOLIO'!B:M,$C$2,FALSE)</f>
        <v>57.320053317535503</v>
      </c>
      <c r="D128" s="21" t="str">
        <f t="shared" si="6"/>
        <v>B</v>
      </c>
      <c r="E128" s="21">
        <f>VLOOKUP(B128,ESG!A:M,$E$2,FALSE)</f>
        <v>57.320053317535503</v>
      </c>
      <c r="F128" s="11" t="b">
        <f t="shared" si="7"/>
        <v>1</v>
      </c>
      <c r="G128" s="23" t="str">
        <f t="shared" si="8"/>
        <v>B</v>
      </c>
      <c r="H128" s="11">
        <f>VLOOKUP(B128,NI!C:P,13,FALSE)</f>
        <v>900000</v>
      </c>
      <c r="I128" s="11">
        <f>VLOOKUP(B128,EBITDA!B:O,13,FALSE)</f>
        <v>1296000</v>
      </c>
      <c r="J128" s="11">
        <f>VLOOKUP(B128,EQIT!B:O,13,FALSE)</f>
        <v>2588000</v>
      </c>
      <c r="K128" s="11">
        <f>VLOOKUP(B128,DEBT!B:O,13,FALSE)</f>
        <v>3008000</v>
      </c>
      <c r="L128" s="11">
        <f>VLOOKUP(B128,REV!B:O,13,FALSE)</f>
        <v>5389000</v>
      </c>
      <c r="M128" s="11">
        <f>VLOOKUP(B128,RoA!B:O,13,FALSE)</f>
        <v>11.86</v>
      </c>
      <c r="N128" s="11">
        <f>VLOOKUP(B128,RoE!B:O,13,FALSE)</f>
        <v>36.25</v>
      </c>
      <c r="O128" s="11">
        <f>VLOOKUP(B128,ASSET!B:P,13,FALSE)</f>
        <v>8198000</v>
      </c>
      <c r="P128" s="11">
        <f>VLOOKUP(B128,MCAP!B:P,13,FALSE)</f>
        <v>11075604</v>
      </c>
      <c r="Q128" s="11" t="e">
        <f>VLOOKUP(B128,MB!B:O,13,FALSE)</f>
        <v>#N/A</v>
      </c>
    </row>
    <row r="129" spans="1:17" x14ac:dyDescent="0.3">
      <c r="A129" s="20" t="s">
        <v>72</v>
      </c>
      <c r="B129" s="20">
        <v>755741</v>
      </c>
      <c r="C129" s="21">
        <f>VLOOKUP(B129,'[2]ESGC PORTFOLIO'!B:M,$C$2,FALSE)</f>
        <v>50.474918781531798</v>
      </c>
      <c r="D129" s="21" t="str">
        <f t="shared" si="6"/>
        <v>B</v>
      </c>
      <c r="E129" s="21">
        <f>VLOOKUP(B129,ESG!A:M,$E$2,FALSE)</f>
        <v>50.474918781531798</v>
      </c>
      <c r="F129" s="11" t="b">
        <f t="shared" si="7"/>
        <v>1</v>
      </c>
      <c r="G129" s="23" t="str">
        <f t="shared" si="8"/>
        <v>B</v>
      </c>
      <c r="H129" s="11">
        <f>VLOOKUP(B129,NI!C:P,13,FALSE)</f>
        <v>1746000</v>
      </c>
      <c r="I129" s="11">
        <f>VLOOKUP(B129,EBITDA!B:O,13,FALSE)</f>
        <v>3398000</v>
      </c>
      <c r="J129" s="11">
        <f>VLOOKUP(B129,EQIT!B:O,13,FALSE)</f>
        <v>13586000</v>
      </c>
      <c r="K129" s="11">
        <f>VLOOKUP(B129,DEBT!B:O,13,FALSE)</f>
        <v>2876000</v>
      </c>
      <c r="L129" s="11">
        <f>VLOOKUP(B129,REV!B:O,13,FALSE)</f>
        <v>7644000</v>
      </c>
      <c r="M129" s="11">
        <f>VLOOKUP(B129,RoA!B:O,13,FALSE)</f>
        <v>0.98</v>
      </c>
      <c r="N129" s="11">
        <f>VLOOKUP(B129,RoE!B:O,13,FALSE)</f>
        <v>13.69</v>
      </c>
      <c r="O129" s="11">
        <f>VLOOKUP(B129,ASSET!B:P,13,FALSE)</f>
        <v>223240000</v>
      </c>
      <c r="P129" s="11">
        <f>VLOOKUP(B129,MCAP!B:P,13,FALSE)</f>
        <v>52603638</v>
      </c>
      <c r="Q129" s="11">
        <f>VLOOKUP(B129,MB!B:O,13,FALSE)</f>
        <v>2.99</v>
      </c>
    </row>
    <row r="130" spans="1:17" x14ac:dyDescent="0.3">
      <c r="A130" s="20" t="s">
        <v>74</v>
      </c>
      <c r="B130" s="20">
        <v>328314</v>
      </c>
      <c r="C130" s="21">
        <f>VLOOKUP(B130,'[2]ESGC PORTFOLIO'!B:M,$C$2,FALSE)</f>
        <v>57.636047463175103</v>
      </c>
      <c r="D130" s="21" t="str">
        <f t="shared" si="6"/>
        <v>B</v>
      </c>
      <c r="E130" s="21">
        <f>VLOOKUP(B130,ESG!A:M,$E$2,FALSE)</f>
        <v>57.636047463175103</v>
      </c>
      <c r="F130" s="11" t="b">
        <f t="shared" si="7"/>
        <v>1</v>
      </c>
      <c r="G130" s="23" t="str">
        <f t="shared" si="8"/>
        <v>B</v>
      </c>
      <c r="H130" s="11">
        <f>VLOOKUP(B130,NI!C:P,13,FALSE)</f>
        <v>4135000</v>
      </c>
      <c r="I130" s="11">
        <f>VLOOKUP(B130,EBITDA!B:O,13,FALSE)</f>
        <v>5310000</v>
      </c>
      <c r="J130" s="11">
        <f>VLOOKUP(B130,EQIT!B:O,13,FALSE)</f>
        <v>47217000</v>
      </c>
      <c r="K130" s="11">
        <f>VLOOKUP(B130,DEBT!B:O,13,FALSE)</f>
        <v>14821000</v>
      </c>
      <c r="L130" s="11">
        <f>VLOOKUP(B130,REV!B:O,13,FALSE)</f>
        <v>31572000</v>
      </c>
      <c r="M130" s="11">
        <f>VLOOKUP(B130,RoA!B:O,13,FALSE)</f>
        <v>3.46</v>
      </c>
      <c r="N130" s="11">
        <f>VLOOKUP(B130,RoE!B:O,13,FALSE)</f>
        <v>10.96</v>
      </c>
      <c r="O130" s="11">
        <f>VLOOKUP(B130,ASSET!B:P,13,FALSE)</f>
        <v>159786000</v>
      </c>
      <c r="P130" s="11">
        <f>VLOOKUP(B130,MCAP!B:P,13,FALSE)</f>
        <v>61563787</v>
      </c>
      <c r="Q130" s="11">
        <f>VLOOKUP(B130,MB!B:O,13,FALSE)</f>
        <v>1.23</v>
      </c>
    </row>
    <row r="131" spans="1:17" x14ac:dyDescent="0.3">
      <c r="A131" s="20" t="s">
        <v>77</v>
      </c>
      <c r="B131" s="20">
        <v>951545</v>
      </c>
      <c r="C131" s="21">
        <f>VLOOKUP(B131,'[2]ESGC PORTFOLIO'!B:M,$C$2,FALSE)</f>
        <v>54.554508671977402</v>
      </c>
      <c r="D131" s="21" t="str">
        <f t="shared" si="6"/>
        <v>B</v>
      </c>
      <c r="E131" s="21">
        <f>VLOOKUP(B131,ESG!A:M,$E$2,FALSE)</f>
        <v>54.554508671977402</v>
      </c>
      <c r="F131" s="11" t="b">
        <f t="shared" si="7"/>
        <v>1</v>
      </c>
      <c r="G131" s="23" t="str">
        <f t="shared" si="8"/>
        <v>B</v>
      </c>
      <c r="H131" s="11" t="e">
        <f>VLOOKUP(B131,NI!C:P,13,FALSE)</f>
        <v>#N/A</v>
      </c>
      <c r="I131" s="11">
        <f>VLOOKUP(B131,EBITDA!B:O,13,FALSE)</f>
        <v>913000</v>
      </c>
      <c r="J131" s="11">
        <f>VLOOKUP(B131,EQIT!B:O,13,FALSE)</f>
        <v>5343000</v>
      </c>
      <c r="K131" s="11">
        <f>VLOOKUP(B131,DEBT!B:O,13,FALSE)</f>
        <v>858000</v>
      </c>
      <c r="L131" s="11">
        <f>VLOOKUP(B131,REV!B:O,13,FALSE)</f>
        <v>5449000</v>
      </c>
      <c r="M131" s="11">
        <f>VLOOKUP(B131,RoA!B:O,13,FALSE)</f>
        <v>3.19</v>
      </c>
      <c r="N131" s="11">
        <f>VLOOKUP(B131,RoE!B:O,13,FALSE)</f>
        <v>11.37</v>
      </c>
      <c r="O131" s="11">
        <f>VLOOKUP(B131,ASSET!B:P,13,FALSE)</f>
        <v>20386000</v>
      </c>
      <c r="P131" s="11">
        <f>VLOOKUP(B131,MCAP!B:P,13,FALSE)</f>
        <v>12453300</v>
      </c>
      <c r="Q131" s="11">
        <f>VLOOKUP(B131,MB!B:O,13,FALSE)</f>
        <v>2.2999999999999998</v>
      </c>
    </row>
    <row r="132" spans="1:17" x14ac:dyDescent="0.3">
      <c r="A132" s="20" t="s">
        <v>78</v>
      </c>
      <c r="B132" s="20">
        <v>944777</v>
      </c>
      <c r="C132" s="21">
        <f>VLOOKUP(B132,'[2]ESGC PORTFOLIO'!B:M,$C$2,FALSE)</f>
        <v>68.604254079254105</v>
      </c>
      <c r="D132" s="21" t="str">
        <f t="shared" si="6"/>
        <v>B</v>
      </c>
      <c r="E132" s="21">
        <f>VLOOKUP(B132,ESG!A:M,$E$2,FALSE)</f>
        <v>68.604254079254105</v>
      </c>
      <c r="F132" s="11" t="b">
        <f t="shared" si="7"/>
        <v>1</v>
      </c>
      <c r="G132" s="23" t="str">
        <f t="shared" si="8"/>
        <v>B</v>
      </c>
      <c r="H132" s="11">
        <f>VLOOKUP(B132,NI!C:P,13,FALSE)</f>
        <v>686115</v>
      </c>
      <c r="I132" s="11">
        <f>VLOOKUP(B132,EBITDA!B:O,13,FALSE)</f>
        <v>947923</v>
      </c>
      <c r="J132" s="11">
        <f>VLOOKUP(B132,EQIT!B:O,13,FALSE)</f>
        <v>1842659</v>
      </c>
      <c r="K132" s="11">
        <f>VLOOKUP(B132,DEBT!B:O,13,FALSE)</f>
        <v>1300000</v>
      </c>
      <c r="L132" s="11">
        <f>VLOOKUP(B132,REV!B:O,13,FALSE)</f>
        <v>4905458</v>
      </c>
      <c r="M132" s="11">
        <f>VLOOKUP(B132,RoA!B:O,13,FALSE)</f>
        <v>20.77</v>
      </c>
      <c r="N132" s="11">
        <f>VLOOKUP(B132,RoE!B:O,13,FALSE)</f>
        <v>43.43</v>
      </c>
      <c r="O132" s="11">
        <f>VLOOKUP(B132,ASSET!B:P,13,FALSE)</f>
        <v>4104393</v>
      </c>
      <c r="P132" s="11">
        <f>VLOOKUP(B132,MCAP!B:P,13,FALSE)</f>
        <v>12042910</v>
      </c>
      <c r="Q132" s="11">
        <f>VLOOKUP(B132,MB!B:O,13,FALSE)</f>
        <v>5.19</v>
      </c>
    </row>
    <row r="133" spans="1:17" x14ac:dyDescent="0.3">
      <c r="A133" s="20" t="s">
        <v>81</v>
      </c>
      <c r="B133" s="20">
        <v>867705</v>
      </c>
      <c r="C133" s="21">
        <f>VLOOKUP(B133,'[2]ESGC PORTFOLIO'!B:M,$C$2,FALSE)</f>
        <v>63.844984202211599</v>
      </c>
      <c r="D133" s="21" t="str">
        <f t="shared" si="6"/>
        <v>B</v>
      </c>
      <c r="E133" s="21">
        <f>VLOOKUP(B133,ESG!A:M,$E$2,FALSE)</f>
        <v>63.844984202211599</v>
      </c>
      <c r="F133" s="11" t="b">
        <f t="shared" si="7"/>
        <v>1</v>
      </c>
      <c r="G133" s="23" t="str">
        <f t="shared" si="8"/>
        <v>B</v>
      </c>
      <c r="H133" s="11">
        <f>VLOOKUP(B133,NI!C:P,13,FALSE)</f>
        <v>536112</v>
      </c>
      <c r="I133" s="11">
        <f>VLOOKUP(B133,EBITDA!B:O,13,FALSE)</f>
        <v>910751</v>
      </c>
      <c r="J133" s="11">
        <f>VLOOKUP(B133,EQIT!B:O,13,FALSE)</f>
        <v>2608727</v>
      </c>
      <c r="K133" s="11">
        <f>VLOOKUP(B133,DEBT!B:O,13,FALSE)</f>
        <v>1427651</v>
      </c>
      <c r="L133" s="11">
        <f>VLOOKUP(B133,REV!B:O,13,FALSE)</f>
        <v>3418265</v>
      </c>
      <c r="M133" s="11">
        <f>VLOOKUP(B133,RoA!B:O,13,FALSE)</f>
        <v>9.93</v>
      </c>
      <c r="N133" s="11">
        <f>VLOOKUP(B133,RoE!B:O,13,FALSE)</f>
        <v>23.4</v>
      </c>
      <c r="O133" s="11">
        <f>VLOOKUP(B133,ASSET!B:P,13,FALSE)</f>
        <v>6137831</v>
      </c>
      <c r="P133" s="11">
        <f>VLOOKUP(B133,MCAP!B:P,13,FALSE)</f>
        <v>13959064</v>
      </c>
      <c r="Q133" s="11">
        <f>VLOOKUP(B133,MB!B:O,13,FALSE)</f>
        <v>4.97</v>
      </c>
    </row>
    <row r="134" spans="1:17" x14ac:dyDescent="0.3">
      <c r="A134" s="20" t="s">
        <v>83</v>
      </c>
      <c r="B134" s="20" t="s">
        <v>360</v>
      </c>
      <c r="C134" s="21">
        <f>VLOOKUP(B134,'[2]ESGC PORTFOLIO'!B:M,$C$2,FALSE)</f>
        <v>59.133182999541297</v>
      </c>
      <c r="D134" s="21" t="str">
        <f t="shared" si="6"/>
        <v>B</v>
      </c>
      <c r="E134" s="21">
        <f>VLOOKUP(B134,ESG!A:M,$E$2,FALSE)</f>
        <v>59.133182999541297</v>
      </c>
      <c r="F134" s="11" t="b">
        <f t="shared" si="7"/>
        <v>1</v>
      </c>
      <c r="G134" s="23" t="str">
        <f t="shared" si="8"/>
        <v>B</v>
      </c>
      <c r="H134" s="11">
        <f>VLOOKUP(B134,NI!C:P,13,FALSE)</f>
        <v>1534100</v>
      </c>
      <c r="I134" s="11">
        <f>VLOOKUP(B134,EBITDA!B:O,13,FALSE)</f>
        <v>2526200</v>
      </c>
      <c r="J134" s="11">
        <f>VLOOKUP(B134,EQIT!B:O,13,FALSE)</f>
        <v>20340700</v>
      </c>
      <c r="K134" s="11">
        <f>VLOOKUP(B134,DEBT!B:O,13,FALSE)</f>
        <v>2231200</v>
      </c>
      <c r="L134" s="11">
        <f>VLOOKUP(B134,REV!B:O,13,FALSE)</f>
        <v>3595200</v>
      </c>
      <c r="M134" s="11">
        <f>VLOOKUP(B134,RoA!B:O,13,FALSE)</f>
        <v>2.36</v>
      </c>
      <c r="N134" s="11">
        <f>VLOOKUP(B134,RoE!B:O,13,FALSE)</f>
        <v>7.5</v>
      </c>
      <c r="O134" s="11">
        <f>VLOOKUP(B134,ASSET!B:P,13,FALSE)</f>
        <v>69369400</v>
      </c>
      <c r="P134" s="11">
        <f>VLOOKUP(B134,MCAP!B:P,13,FALSE)</f>
        <v>39016346</v>
      </c>
      <c r="Q134" s="11">
        <f>VLOOKUP(B134,MB!B:O,13,FALSE)</f>
        <v>1.81</v>
      </c>
    </row>
    <row r="135" spans="1:17" x14ac:dyDescent="0.3">
      <c r="A135" s="20" t="s">
        <v>84</v>
      </c>
      <c r="B135" s="20">
        <v>901686</v>
      </c>
      <c r="C135" s="21">
        <f>VLOOKUP(B135,'[2]ESGC PORTFOLIO'!B:M,$C$2,FALSE)</f>
        <v>66.398916723087297</v>
      </c>
      <c r="D135" s="21" t="str">
        <f t="shared" si="6"/>
        <v>B</v>
      </c>
      <c r="E135" s="21">
        <f>VLOOKUP(B135,ESG!A:M,$E$2,FALSE)</f>
        <v>66.398916723087297</v>
      </c>
      <c r="F135" s="11" t="b">
        <f t="shared" si="7"/>
        <v>1</v>
      </c>
      <c r="G135" s="23" t="str">
        <f t="shared" si="8"/>
        <v>B</v>
      </c>
      <c r="H135" s="11">
        <f>VLOOKUP(B135,NI!C:P,13,FALSE)</f>
        <v>551000</v>
      </c>
      <c r="I135" s="11">
        <f>VLOOKUP(B135,EBITDA!B:O,13,FALSE)</f>
        <v>2059000</v>
      </c>
      <c r="J135" s="11">
        <f>VLOOKUP(B135,EQIT!B:O,13,FALSE)</f>
        <v>4253000</v>
      </c>
      <c r="K135" s="11">
        <f>VLOOKUP(B135,DEBT!B:O,13,FALSE)</f>
        <v>10034000</v>
      </c>
      <c r="L135" s="11">
        <f>VLOOKUP(B135,REV!B:O,13,FALSE)</f>
        <v>6399000</v>
      </c>
      <c r="M135" s="11">
        <f>VLOOKUP(B135,RoA!B:O,13,FALSE)</f>
        <v>3.97</v>
      </c>
      <c r="N135" s="11">
        <f>VLOOKUP(B135,RoE!B:O,13,FALSE)</f>
        <v>13.45</v>
      </c>
      <c r="O135" s="11">
        <f>VLOOKUP(B135,ASSET!B:P,13,FALSE)</f>
        <v>21622000</v>
      </c>
      <c r="P135" s="11">
        <f>VLOOKUP(B135,MCAP!B:P,13,FALSE)</f>
        <v>11620304</v>
      </c>
      <c r="Q135" s="11">
        <f>VLOOKUP(B135,MB!B:O,13,FALSE)</f>
        <v>2.81</v>
      </c>
    </row>
    <row r="136" spans="1:17" x14ac:dyDescent="0.3">
      <c r="A136" s="20" t="s">
        <v>89</v>
      </c>
      <c r="B136" s="20">
        <v>929814</v>
      </c>
      <c r="C136" s="21">
        <f>VLOOKUP(B136,'[2]ESGC PORTFOLIO'!B:M,$C$2,FALSE)</f>
        <v>70.033668465605501</v>
      </c>
      <c r="D136" s="21" t="str">
        <f t="shared" si="6"/>
        <v>B</v>
      </c>
      <c r="E136" s="21">
        <f>VLOOKUP(B136,ESG!A:M,$E$2,FALSE)</f>
        <v>70.033668465605501</v>
      </c>
      <c r="F136" s="11" t="b">
        <f t="shared" si="7"/>
        <v>1</v>
      </c>
      <c r="G136" s="23" t="str">
        <f t="shared" si="8"/>
        <v>B</v>
      </c>
      <c r="H136" s="11">
        <f>VLOOKUP(B136,NI!C:P,13,FALSE)</f>
        <v>-681800</v>
      </c>
      <c r="I136" s="11">
        <f>VLOOKUP(B136,EBITDA!B:O,13,FALSE)</f>
        <v>1256600</v>
      </c>
      <c r="J136" s="11">
        <f>VLOOKUP(B136,EQIT!B:O,13,FALSE)</f>
        <v>3713600</v>
      </c>
      <c r="K136" s="11">
        <f>VLOOKUP(B136,DEBT!B:O,13,FALSE)</f>
        <v>5528000</v>
      </c>
      <c r="L136" s="11">
        <f>VLOOKUP(B136,REV!B:O,13,FALSE)</f>
        <v>11642900</v>
      </c>
      <c r="M136" s="11">
        <f>VLOOKUP(B136,RoA!B:O,13,FALSE)</f>
        <v>-3.16</v>
      </c>
      <c r="N136" s="11">
        <f>VLOOKUP(B136,RoE!B:O,13,FALSE)</f>
        <v>-16.55</v>
      </c>
      <c r="O136" s="11">
        <f>VLOOKUP(B136,ASSET!B:P,13,FALSE)</f>
        <v>13390600</v>
      </c>
      <c r="P136" s="11">
        <f>VLOOKUP(B136,MCAP!B:P,13,FALSE)</f>
        <v>17325469</v>
      </c>
      <c r="Q136" s="11">
        <f>VLOOKUP(B136,MB!B:O,13,FALSE)</f>
        <v>4.68</v>
      </c>
    </row>
    <row r="137" spans="1:17" x14ac:dyDescent="0.3">
      <c r="A137" s="20" t="s">
        <v>94</v>
      </c>
      <c r="B137" s="20">
        <v>912273</v>
      </c>
      <c r="C137" s="21">
        <f>VLOOKUP(B137,'[2]ESGC PORTFOLIO'!B:M,$C$2,FALSE)</f>
        <v>66.089735594911403</v>
      </c>
      <c r="D137" s="21" t="str">
        <f t="shared" si="6"/>
        <v>B</v>
      </c>
      <c r="E137" s="21">
        <f>VLOOKUP(B137,ESG!A:M,$E$2,FALSE)</f>
        <v>66.089735594911403</v>
      </c>
      <c r="F137" s="11" t="b">
        <f t="shared" si="7"/>
        <v>1</v>
      </c>
      <c r="G137" s="23" t="str">
        <f t="shared" si="8"/>
        <v>B</v>
      </c>
      <c r="H137" s="11">
        <f>VLOOKUP(B137,NI!C:P,13,FALSE)</f>
        <v>3597000</v>
      </c>
      <c r="I137" s="11">
        <f>VLOOKUP(B137,EBITDA!B:O,13,FALSE)</f>
        <v>4762000</v>
      </c>
      <c r="J137" s="11">
        <f>VLOOKUP(B137,EQIT!B:O,13,FALSE)</f>
        <v>15593000</v>
      </c>
      <c r="K137" s="11">
        <f>VLOOKUP(B137,DEBT!B:O,13,FALSE)</f>
        <v>4255000</v>
      </c>
      <c r="L137" s="11">
        <f>VLOOKUP(B137,REV!B:O,13,FALSE)</f>
        <v>9390000</v>
      </c>
      <c r="M137" s="11">
        <f>VLOOKUP(B137,RoA!B:O,13,FALSE)</f>
        <v>14.6</v>
      </c>
      <c r="N137" s="11">
        <f>VLOOKUP(B137,RoE!B:O,13,FALSE)</f>
        <v>22.42</v>
      </c>
      <c r="O137" s="11">
        <f>VLOOKUP(B137,ASSET!B:P,13,FALSE)</f>
        <v>25574000</v>
      </c>
      <c r="P137" s="11">
        <f>VLOOKUP(B137,MCAP!B:P,13,FALSE)</f>
        <v>22474020</v>
      </c>
      <c r="Q137" s="11">
        <f>VLOOKUP(B137,MB!B:O,13,FALSE)</f>
        <v>1.51</v>
      </c>
    </row>
    <row r="138" spans="1:17" x14ac:dyDescent="0.3">
      <c r="A138" s="20" t="s">
        <v>100</v>
      </c>
      <c r="B138" s="20">
        <v>325922</v>
      </c>
      <c r="C138" s="21">
        <f>VLOOKUP(B138,'[2]ESGC PORTFOLIO'!B:M,$C$2,FALSE)</f>
        <v>51.210329778830904</v>
      </c>
      <c r="D138" s="21" t="str">
        <f t="shared" si="6"/>
        <v>B</v>
      </c>
      <c r="E138" s="21">
        <f>VLOOKUP(B138,ESG!A:M,$E$2,FALSE)</f>
        <v>51.210329778830904</v>
      </c>
      <c r="F138" s="11" t="b">
        <f t="shared" si="7"/>
        <v>1</v>
      </c>
      <c r="G138" s="23" t="str">
        <f t="shared" si="8"/>
        <v>B</v>
      </c>
      <c r="H138" s="11">
        <f>VLOOKUP(B138,NI!C:P,13,FALSE)</f>
        <v>886300</v>
      </c>
      <c r="I138" s="11">
        <f>VLOOKUP(B138,EBITDA!B:O,13,FALSE)</f>
        <v>1422900</v>
      </c>
      <c r="J138" s="11">
        <f>VLOOKUP(B138,EQIT!B:O,13,FALSE)</f>
        <v>6792500</v>
      </c>
      <c r="K138" s="11">
        <f>VLOOKUP(B138,DEBT!B:O,13,FALSE)</f>
        <v>3271300</v>
      </c>
      <c r="L138" s="11">
        <f>VLOOKUP(B138,REV!B:O,13,FALSE)</f>
        <v>12157400</v>
      </c>
      <c r="M138" s="11">
        <f>VLOOKUP(B138,RoA!B:O,13,FALSE)</f>
        <v>8.23</v>
      </c>
      <c r="N138" s="11">
        <f>VLOOKUP(B138,RoE!B:O,13,FALSE)</f>
        <v>13.97</v>
      </c>
      <c r="O138" s="11">
        <f>VLOOKUP(B138,ASSET!B:P,13,FALSE)</f>
        <v>11082600</v>
      </c>
      <c r="P138" s="11">
        <f>VLOOKUP(B138,MCAP!B:P,13,FALSE)</f>
        <v>10191991</v>
      </c>
      <c r="Q138" s="11">
        <f>VLOOKUP(B138,MB!B:O,13,FALSE)</f>
        <v>1.64</v>
      </c>
    </row>
    <row r="139" spans="1:17" x14ac:dyDescent="0.3">
      <c r="A139" s="20" t="s">
        <v>101</v>
      </c>
      <c r="B139" s="20">
        <v>912941</v>
      </c>
      <c r="C139" s="21">
        <f>VLOOKUP(B139,'[2]ESGC PORTFOLIO'!B:M,$C$2,FALSE)</f>
        <v>56.5963467225843</v>
      </c>
      <c r="D139" s="21" t="str">
        <f t="shared" si="6"/>
        <v>B</v>
      </c>
      <c r="E139" s="21">
        <f>VLOOKUP(B139,ESG!A:M,$E$2,FALSE)</f>
        <v>56.5963467225843</v>
      </c>
      <c r="F139" s="11" t="b">
        <f t="shared" si="7"/>
        <v>1</v>
      </c>
      <c r="G139" s="23" t="str">
        <f t="shared" si="8"/>
        <v>B</v>
      </c>
      <c r="H139" s="11">
        <f>VLOOKUP(B139,NI!C:P,13,FALSE)</f>
        <v>2553700</v>
      </c>
      <c r="I139" s="11">
        <f>VLOOKUP(B139,EBITDA!B:O,13,FALSE)</f>
        <v>3923800</v>
      </c>
      <c r="J139" s="11">
        <f>VLOOKUP(B139,EQIT!B:O,13,FALSE)</f>
        <v>23002800</v>
      </c>
      <c r="K139" s="11">
        <f>VLOOKUP(B139,DEBT!B:O,13,FALSE)</f>
        <v>12269000</v>
      </c>
      <c r="L139" s="11">
        <f>VLOOKUP(B139,REV!B:O,13,FALSE)</f>
        <v>16882400</v>
      </c>
      <c r="M139" s="11">
        <f>VLOOKUP(B139,RoA!B:O,13,FALSE)</f>
        <v>5.72</v>
      </c>
      <c r="N139" s="11">
        <f>VLOOKUP(B139,RoE!B:O,13,FALSE)</f>
        <v>10.94</v>
      </c>
      <c r="O139" s="11">
        <f>VLOOKUP(B139,ASSET!B:P,13,FALSE)</f>
        <v>45295300</v>
      </c>
      <c r="P139" s="11">
        <f>VLOOKUP(B139,MCAP!B:P,13,FALSE)</f>
        <v>53880848</v>
      </c>
      <c r="Q139" s="11">
        <f>VLOOKUP(B139,MB!B:O,13,FALSE)</f>
        <v>2.2999999999999998</v>
      </c>
    </row>
    <row r="140" spans="1:17" x14ac:dyDescent="0.3">
      <c r="A140" s="20" t="s">
        <v>104</v>
      </c>
      <c r="B140" s="20">
        <v>906189</v>
      </c>
      <c r="C140" s="21">
        <f>VLOOKUP(B140,'[2]ESGC PORTFOLIO'!B:M,$C$2,FALSE)</f>
        <v>68.740786441281401</v>
      </c>
      <c r="D140" s="21" t="str">
        <f t="shared" si="6"/>
        <v>B</v>
      </c>
      <c r="E140" s="21">
        <f>VLOOKUP(B140,ESG!A:M,$E$2,FALSE)</f>
        <v>68.740786441281401</v>
      </c>
      <c r="F140" s="11" t="b">
        <f t="shared" si="7"/>
        <v>1</v>
      </c>
      <c r="G140" s="23" t="str">
        <f t="shared" si="8"/>
        <v>B</v>
      </c>
      <c r="H140" s="11">
        <f>VLOOKUP(B140,NI!C:P,13,FALSE)</f>
        <v>1523200</v>
      </c>
      <c r="I140" s="11">
        <f>VLOOKUP(B140,EBITDA!B:O,13,FALSE)</f>
        <v>4697500</v>
      </c>
      <c r="J140" s="11">
        <f>VLOOKUP(B140,EQIT!B:O,13,FALSE)</f>
        <v>6520000</v>
      </c>
      <c r="K140" s="11">
        <f>VLOOKUP(B140,DEBT!B:O,13,FALSE)</f>
        <v>35708400</v>
      </c>
      <c r="L140" s="11">
        <f>VLOOKUP(B140,REV!B:O,13,FALSE)</f>
        <v>26644000</v>
      </c>
      <c r="M140" s="11">
        <f>VLOOKUP(B140,RoA!B:O,13,FALSE)</f>
        <v>3.84</v>
      </c>
      <c r="N140" s="11">
        <f>VLOOKUP(B140,RoE!B:O,13,FALSE)</f>
        <v>22.97</v>
      </c>
      <c r="O140" s="11">
        <f>VLOOKUP(B140,ASSET!B:P,13,FALSE)</f>
        <v>55017000</v>
      </c>
      <c r="P140" s="11">
        <f>VLOOKUP(B140,MCAP!B:P,13,FALSE)</f>
        <v>32433677</v>
      </c>
      <c r="Q140" s="11" t="e">
        <f>VLOOKUP(B140,MB!B:O,13,FALSE)</f>
        <v>#N/A</v>
      </c>
    </row>
    <row r="141" spans="1:17" x14ac:dyDescent="0.3">
      <c r="A141" s="20" t="s">
        <v>107</v>
      </c>
      <c r="B141" s="20" t="s">
        <v>361</v>
      </c>
      <c r="C141" s="21">
        <f>VLOOKUP(B141,'[2]ESGC PORTFOLIO'!B:M,$C$2,FALSE)</f>
        <v>59.579912830060898</v>
      </c>
      <c r="D141" s="21" t="str">
        <f t="shared" si="6"/>
        <v>B</v>
      </c>
      <c r="E141" s="21">
        <f>VLOOKUP(B141,ESG!A:M,$E$2,FALSE)</f>
        <v>59.579912830060898</v>
      </c>
      <c r="F141" s="11" t="b">
        <f t="shared" si="7"/>
        <v>1</v>
      </c>
      <c r="G141" s="23" t="str">
        <f t="shared" si="8"/>
        <v>B</v>
      </c>
      <c r="H141" s="11">
        <f>VLOOKUP(B141,NI!C:P,13,FALSE)</f>
        <v>789000</v>
      </c>
      <c r="I141" s="11">
        <f>VLOOKUP(B141,EBITDA!B:O,13,FALSE)</f>
        <v>4157000</v>
      </c>
      <c r="J141" s="11">
        <f>VLOOKUP(B141,EQIT!B:O,13,FALSE)</f>
        <v>5165000</v>
      </c>
      <c r="K141" s="11">
        <f>VLOOKUP(B141,DEBT!B:O,13,FALSE)</f>
        <v>7923000</v>
      </c>
      <c r="L141" s="11">
        <f>VLOOKUP(B141,REV!B:O,13,FALSE)</f>
        <v>6497000</v>
      </c>
      <c r="M141" s="11">
        <f>VLOOKUP(B141,RoA!B:O,13,FALSE)</f>
        <v>9</v>
      </c>
      <c r="N141" s="11">
        <f>VLOOKUP(B141,RoE!B:O,13,FALSE)</f>
        <v>14.87</v>
      </c>
      <c r="O141" s="11">
        <f>VLOOKUP(B141,ASSET!B:P,13,FALSE)</f>
        <v>15758000</v>
      </c>
      <c r="P141" s="11">
        <f>VLOOKUP(B141,MCAP!B:P,13,FALSE)</f>
        <v>10689900</v>
      </c>
      <c r="Q141" s="11">
        <f>VLOOKUP(B141,MB!B:O,13,FALSE)</f>
        <v>1.82</v>
      </c>
    </row>
    <row r="142" spans="1:17" x14ac:dyDescent="0.3">
      <c r="A142" s="20" t="s">
        <v>111</v>
      </c>
      <c r="B142" s="20">
        <v>904830</v>
      </c>
      <c r="C142" s="21">
        <f>VLOOKUP(B142,'[2]ESGC PORTFOLIO'!B:M,$C$2,FALSE)</f>
        <v>66.201429237145206</v>
      </c>
      <c r="D142" s="21" t="str">
        <f t="shared" si="6"/>
        <v>B</v>
      </c>
      <c r="E142" s="21">
        <f>VLOOKUP(B142,ESG!A:M,$E$2,FALSE)</f>
        <v>66.201429237145206</v>
      </c>
      <c r="F142" s="11" t="b">
        <f t="shared" si="7"/>
        <v>1</v>
      </c>
      <c r="G142" s="23" t="str">
        <f t="shared" si="8"/>
        <v>B</v>
      </c>
      <c r="H142" s="11">
        <f>VLOOKUP(B142,NI!C:P,13,FALSE)</f>
        <v>508892</v>
      </c>
      <c r="I142" s="11">
        <f>VLOOKUP(B142,EBITDA!B:O,13,FALSE)</f>
        <v>1186472</v>
      </c>
      <c r="J142" s="11">
        <f>VLOOKUP(B142,EQIT!B:O,13,FALSE)</f>
        <v>3799746</v>
      </c>
      <c r="K142" s="11">
        <f>VLOOKUP(B142,DEBT!B:O,13,FALSE)</f>
        <v>3634817</v>
      </c>
      <c r="L142" s="11">
        <f>VLOOKUP(B142,REV!B:O,13,FALSE)</f>
        <v>6794342</v>
      </c>
      <c r="M142" s="11">
        <f>VLOOKUP(B142,RoA!B:O,13,FALSE)</f>
        <v>6.38</v>
      </c>
      <c r="N142" s="11">
        <f>VLOOKUP(B142,RoE!B:O,13,FALSE)</f>
        <v>13.67</v>
      </c>
      <c r="O142" s="11">
        <f>VLOOKUP(B142,ASSET!B:P,13,FALSE)</f>
        <v>10115991</v>
      </c>
      <c r="P142" s="11">
        <f>VLOOKUP(B142,MCAP!B:P,13,FALSE)</f>
        <v>11646246</v>
      </c>
      <c r="Q142" s="11">
        <f>VLOOKUP(B142,MB!B:O,13,FALSE)</f>
        <v>2.82</v>
      </c>
    </row>
    <row r="143" spans="1:17" x14ac:dyDescent="0.3">
      <c r="A143" s="20" t="s">
        <v>112</v>
      </c>
      <c r="B143" s="20">
        <v>905214</v>
      </c>
      <c r="C143" s="21">
        <f>VLOOKUP(B143,'[2]ESGC PORTFOLIO'!B:M,$C$2,FALSE)</f>
        <v>69.114482739482696</v>
      </c>
      <c r="D143" s="21" t="str">
        <f t="shared" si="6"/>
        <v>B</v>
      </c>
      <c r="E143" s="21">
        <f>VLOOKUP(B143,ESG!A:M,$E$2,FALSE)</f>
        <v>69.114482739482696</v>
      </c>
      <c r="F143" s="11" t="b">
        <f t="shared" si="7"/>
        <v>1</v>
      </c>
      <c r="G143" s="23" t="str">
        <f t="shared" si="8"/>
        <v>B</v>
      </c>
      <c r="H143" s="11">
        <f>VLOOKUP(B143,NI!C:P,13,FALSE)</f>
        <v>868000</v>
      </c>
      <c r="I143" s="11">
        <f>VLOOKUP(B143,EBITDA!B:O,13,FALSE)</f>
        <v>2553000</v>
      </c>
      <c r="J143" s="11">
        <f>VLOOKUP(B143,EQIT!B:O,13,FALSE)</f>
        <v>9011000</v>
      </c>
      <c r="K143" s="11">
        <f>VLOOKUP(B143,DEBT!B:O,13,FALSE)</f>
        <v>11782000</v>
      </c>
      <c r="L143" s="11">
        <f>VLOOKUP(B143,REV!B:O,13,FALSE)</f>
        <v>10737000</v>
      </c>
      <c r="M143" s="11">
        <f>VLOOKUP(B143,RoA!B:O,13,FALSE)</f>
        <v>3.87</v>
      </c>
      <c r="N143" s="11">
        <f>VLOOKUP(B143,RoE!B:O,13,FALSE)</f>
        <v>9.76</v>
      </c>
      <c r="O143" s="11">
        <f>VLOOKUP(B143,ASSET!B:P,13,FALSE)</f>
        <v>32041000</v>
      </c>
      <c r="P143" s="11">
        <f>VLOOKUP(B143,MCAP!B:P,13,FALSE)</f>
        <v>17675904</v>
      </c>
      <c r="Q143" s="11">
        <f>VLOOKUP(B143,MB!B:O,13,FALSE)</f>
        <v>1.87</v>
      </c>
    </row>
    <row r="144" spans="1:17" x14ac:dyDescent="0.3">
      <c r="A144" s="20" t="s">
        <v>117</v>
      </c>
      <c r="B144" s="20">
        <v>357922</v>
      </c>
      <c r="C144" s="21">
        <f>VLOOKUP(B144,'[2]ESGC PORTFOLIO'!B:M,$C$2,FALSE)</f>
        <v>74.719016798804006</v>
      </c>
      <c r="D144" s="21" t="str">
        <f t="shared" si="6"/>
        <v>B</v>
      </c>
      <c r="E144" s="21">
        <f>VLOOKUP(B144,ESG!A:M,$E$2,FALSE)</f>
        <v>74.719016798804006</v>
      </c>
      <c r="F144" s="11" t="b">
        <f t="shared" si="7"/>
        <v>1</v>
      </c>
      <c r="G144" s="23" t="str">
        <f t="shared" si="8"/>
        <v>B</v>
      </c>
      <c r="H144" s="11">
        <f>VLOOKUP(B144,NI!C:P,13,FALSE)</f>
        <v>854000</v>
      </c>
      <c r="I144" s="11">
        <f>VLOOKUP(B144,EBITDA!B:O,13,FALSE)</f>
        <v>1906000</v>
      </c>
      <c r="J144" s="11">
        <f>VLOOKUP(B144,EQIT!B:O,13,FALSE)</f>
        <v>4532000</v>
      </c>
      <c r="K144" s="11">
        <f>VLOOKUP(B144,DEBT!B:O,13,FALSE)</f>
        <v>6594000</v>
      </c>
      <c r="L144" s="11">
        <f>VLOOKUP(B144,REV!B:O,13,FALSE)</f>
        <v>9008000</v>
      </c>
      <c r="M144" s="11">
        <f>VLOOKUP(B144,RoA!B:O,13,FALSE)</f>
        <v>6.72</v>
      </c>
      <c r="N144" s="11">
        <f>VLOOKUP(B144,RoE!B:O,13,FALSE)</f>
        <v>20.16</v>
      </c>
      <c r="O144" s="11">
        <f>VLOOKUP(B144,ASSET!B:P,13,FALSE)</f>
        <v>15457000</v>
      </c>
      <c r="P144" s="11">
        <f>VLOOKUP(B144,MCAP!B:P,13,FALSE)</f>
        <v>11013611</v>
      </c>
      <c r="Q144" s="11">
        <f>VLOOKUP(B144,MB!B:O,13,FALSE)</f>
        <v>2.1</v>
      </c>
    </row>
    <row r="145" spans="1:17" x14ac:dyDescent="0.3">
      <c r="A145" s="20" t="s">
        <v>118</v>
      </c>
      <c r="B145" s="20">
        <v>903749</v>
      </c>
      <c r="C145" s="21">
        <f>VLOOKUP(B145,'[2]ESGC PORTFOLIO'!B:M,$C$2,FALSE)</f>
        <v>70.383439520730306</v>
      </c>
      <c r="D145" s="21" t="str">
        <f t="shared" si="6"/>
        <v>B</v>
      </c>
      <c r="E145" s="21">
        <f>VLOOKUP(B145,ESG!A:M,$E$2,FALSE)</f>
        <v>70.383439520730306</v>
      </c>
      <c r="F145" s="11" t="b">
        <f t="shared" si="7"/>
        <v>1</v>
      </c>
      <c r="G145" s="23" t="str">
        <f t="shared" si="8"/>
        <v>B</v>
      </c>
      <c r="H145" s="11">
        <f>VLOOKUP(B145,NI!C:P,13,FALSE)</f>
        <v>1922000</v>
      </c>
      <c r="I145" s="11">
        <f>VLOOKUP(B145,EBITDA!B:O,13,FALSE)</f>
        <v>3529000</v>
      </c>
      <c r="J145" s="11">
        <f>VLOOKUP(B145,EQIT!B:O,13,FALSE)</f>
        <v>14897000</v>
      </c>
      <c r="K145" s="11">
        <f>VLOOKUP(B145,DEBT!B:O,13,FALSE)</f>
        <v>8277000</v>
      </c>
      <c r="L145" s="11">
        <f>VLOOKUP(B145,REV!B:O,13,FALSE)</f>
        <v>19747000</v>
      </c>
      <c r="M145" s="11">
        <f>VLOOKUP(B145,RoA!B:O,13,FALSE)</f>
        <v>7.35</v>
      </c>
      <c r="N145" s="11">
        <f>VLOOKUP(B145,RoE!B:O,13,FALSE)</f>
        <v>12.78</v>
      </c>
      <c r="O145" s="11">
        <f>VLOOKUP(B145,ASSET!B:P,13,FALSE)</f>
        <v>30059000</v>
      </c>
      <c r="P145" s="11">
        <f>VLOOKUP(B145,MCAP!B:P,13,FALSE)</f>
        <v>30150246</v>
      </c>
      <c r="Q145" s="11">
        <f>VLOOKUP(B145,MB!B:O,13,FALSE)</f>
        <v>1.92</v>
      </c>
    </row>
    <row r="146" spans="1:17" x14ac:dyDescent="0.3">
      <c r="A146" s="20" t="s">
        <v>120</v>
      </c>
      <c r="B146" s="20">
        <v>921268</v>
      </c>
      <c r="C146" s="21">
        <f>VLOOKUP(B146,'[2]ESGC PORTFOLIO'!B:M,$C$2,FALSE)</f>
        <v>71.006365445376105</v>
      </c>
      <c r="D146" s="21" t="str">
        <f t="shared" si="6"/>
        <v>B</v>
      </c>
      <c r="E146" s="21">
        <f>VLOOKUP(B146,ESG!A:M,$E$2,FALSE)</f>
        <v>71.006365445376105</v>
      </c>
      <c r="F146" s="11" t="b">
        <f t="shared" si="7"/>
        <v>1</v>
      </c>
      <c r="G146" s="23" t="str">
        <f t="shared" si="8"/>
        <v>B</v>
      </c>
      <c r="H146" s="11">
        <f>VLOOKUP(B146,NI!C:P,13,FALSE)</f>
        <v>1229600</v>
      </c>
      <c r="I146" s="11">
        <f>VLOOKUP(B146,EBITDA!B:O,13,FALSE)</f>
        <v>2778100</v>
      </c>
      <c r="J146" s="11">
        <f>VLOOKUP(B146,EQIT!B:O,13,FALSE)</f>
        <v>6901100</v>
      </c>
      <c r="K146" s="11">
        <f>VLOOKUP(B146,DEBT!B:O,13,FALSE)</f>
        <v>6687000</v>
      </c>
      <c r="L146" s="11">
        <f>VLOOKUP(B146,REV!B:O,13,FALSE)</f>
        <v>13152800</v>
      </c>
      <c r="M146" s="11">
        <f>VLOOKUP(B146,RoA!B:O,13,FALSE)</f>
        <v>7.66</v>
      </c>
      <c r="N146" s="11">
        <f>VLOOKUP(B146,RoE!B:O,13,FALSE)</f>
        <v>17.809999999999999</v>
      </c>
      <c r="O146" s="11">
        <f>VLOOKUP(B146,ASSET!B:P,13,FALSE)</f>
        <v>18237900</v>
      </c>
      <c r="P146" s="11">
        <f>VLOOKUP(B146,MCAP!B:P,13,FALSE)</f>
        <v>34204796</v>
      </c>
      <c r="Q146" s="11">
        <f>VLOOKUP(B146,MB!B:O,13,FALSE)</f>
        <v>4.96</v>
      </c>
    </row>
    <row r="147" spans="1:17" x14ac:dyDescent="0.3">
      <c r="A147" s="20" t="s">
        <v>121</v>
      </c>
      <c r="B147" s="20">
        <v>902324</v>
      </c>
      <c r="C147" s="21">
        <f>VLOOKUP(B147,'[2]ESGC PORTFOLIO'!B:M,$C$2,FALSE)</f>
        <v>51.073801342811997</v>
      </c>
      <c r="D147" s="21" t="str">
        <f t="shared" si="6"/>
        <v>B</v>
      </c>
      <c r="E147" s="21">
        <f>VLOOKUP(B147,ESG!A:M,$E$2,FALSE)</f>
        <v>51.073801342811997</v>
      </c>
      <c r="F147" s="11" t="b">
        <f t="shared" si="7"/>
        <v>1</v>
      </c>
      <c r="G147" s="23" t="str">
        <f t="shared" si="8"/>
        <v>B</v>
      </c>
      <c r="H147" s="11">
        <f>VLOOKUP(B147,NI!C:P,13,FALSE)</f>
        <v>1311000</v>
      </c>
      <c r="I147" s="11">
        <f>VLOOKUP(B147,EBITDA!B:O,13,FALSE)</f>
        <v>4269000</v>
      </c>
      <c r="J147" s="11">
        <f>VLOOKUP(B147,EQIT!B:O,13,FALSE)</f>
        <v>11996000</v>
      </c>
      <c r="K147" s="11">
        <f>VLOOKUP(B147,DEBT!B:O,13,FALSE)</f>
        <v>12463000</v>
      </c>
      <c r="L147" s="11">
        <f>VLOOKUP(B147,REV!B:O,13,FALSE)</f>
        <v>11869000</v>
      </c>
      <c r="M147" s="11">
        <f>VLOOKUP(B147,RoA!B:O,13,FALSE)</f>
        <v>3.57</v>
      </c>
      <c r="N147" s="11">
        <f>VLOOKUP(B147,RoE!B:O,13,FALSE)</f>
        <v>11.22</v>
      </c>
      <c r="O147" s="11">
        <f>VLOOKUP(B147,ASSET!B:P,13,FALSE)</f>
        <v>51319000</v>
      </c>
      <c r="P147" s="11">
        <f>VLOOKUP(B147,MCAP!B:P,13,FALSE)</f>
        <v>23455149</v>
      </c>
      <c r="Q147" s="11">
        <f>VLOOKUP(B147,MB!B:O,13,FALSE)</f>
        <v>1.99</v>
      </c>
    </row>
    <row r="148" spans="1:17" x14ac:dyDescent="0.3">
      <c r="A148" s="20" t="s">
        <v>123</v>
      </c>
      <c r="B148" s="20">
        <v>921290</v>
      </c>
      <c r="C148" s="21">
        <f>VLOOKUP(B148,'[2]ESGC PORTFOLIO'!B:M,$C$2,FALSE)</f>
        <v>74.770601012916998</v>
      </c>
      <c r="D148" s="21" t="str">
        <f t="shared" si="6"/>
        <v>B</v>
      </c>
      <c r="E148" s="21">
        <f>VLOOKUP(B148,ESG!A:M,$E$2,FALSE)</f>
        <v>74.770601012916998</v>
      </c>
      <c r="F148" s="11" t="b">
        <f t="shared" si="7"/>
        <v>1</v>
      </c>
      <c r="G148" s="23" t="str">
        <f t="shared" si="8"/>
        <v>B</v>
      </c>
      <c r="H148" s="11">
        <f>VLOOKUP(B148,NI!C:P,13,FALSE)</f>
        <v>2737600</v>
      </c>
      <c r="I148" s="11">
        <f>VLOOKUP(B148,EBITDA!B:O,13,FALSE)</f>
        <v>5055800</v>
      </c>
      <c r="J148" s="11">
        <f>VLOOKUP(B148,EQIT!B:O,13,FALSE)</f>
        <v>14007700</v>
      </c>
      <c r="K148" s="11">
        <f>VLOOKUP(B148,DEBT!B:O,13,FALSE)</f>
        <v>10305200</v>
      </c>
      <c r="L148" s="11">
        <f>VLOOKUP(B148,REV!B:O,13,FALSE)</f>
        <v>21222100</v>
      </c>
      <c r="M148" s="11">
        <f>VLOOKUP(B148,RoA!B:O,13,FALSE)</f>
        <v>7.69</v>
      </c>
      <c r="N148" s="11">
        <f>VLOOKUP(B148,RoE!B:O,13,FALSE)</f>
        <v>19.16</v>
      </c>
      <c r="O148" s="11">
        <f>VLOOKUP(B148,ASSET!B:P,13,FALSE)</f>
        <v>38805900</v>
      </c>
      <c r="P148" s="11">
        <f>VLOOKUP(B148,MCAP!B:P,13,FALSE)</f>
        <v>80969356</v>
      </c>
      <c r="Q148" s="11">
        <f>VLOOKUP(B148,MB!B:O,13,FALSE)</f>
        <v>6.29</v>
      </c>
    </row>
    <row r="149" spans="1:17" x14ac:dyDescent="0.3">
      <c r="A149" s="20" t="s">
        <v>124</v>
      </c>
      <c r="B149" s="20">
        <v>905115</v>
      </c>
      <c r="C149" s="21">
        <f>VLOOKUP(B149,'[2]ESGC PORTFOLIO'!B:M,$C$2,FALSE)</f>
        <v>60.663798360070601</v>
      </c>
      <c r="D149" s="21" t="str">
        <f t="shared" si="6"/>
        <v>B</v>
      </c>
      <c r="E149" s="21">
        <f>VLOOKUP(B149,ESG!A:M,$E$2,FALSE)</f>
        <v>60.663798360070601</v>
      </c>
      <c r="F149" s="11" t="b">
        <f t="shared" si="7"/>
        <v>1</v>
      </c>
      <c r="G149" s="23" t="str">
        <f t="shared" si="8"/>
        <v>B</v>
      </c>
      <c r="H149" s="11">
        <f>VLOOKUP(B149,NI!C:P,13,FALSE)</f>
        <v>1635000</v>
      </c>
      <c r="I149" s="11">
        <f>VLOOKUP(B149,EBITDA!B:O,13,FALSE)</f>
        <v>3099000</v>
      </c>
      <c r="J149" s="11">
        <f>VLOOKUP(B149,EQIT!B:O,13,FALSE)</f>
        <v>7568000</v>
      </c>
      <c r="K149" s="11">
        <f>VLOOKUP(B149,DEBT!B:O,13,FALSE)</f>
        <v>6646000</v>
      </c>
      <c r="L149" s="11">
        <f>VLOOKUP(B149,REV!B:O,13,FALSE)</f>
        <v>14522000</v>
      </c>
      <c r="M149" s="11">
        <f>VLOOKUP(B149,RoA!B:O,13,FALSE)</f>
        <v>8.1</v>
      </c>
      <c r="N149" s="11">
        <f>VLOOKUP(B149,RoE!B:O,13,FALSE)</f>
        <v>20.9</v>
      </c>
      <c r="O149" s="11">
        <f>VLOOKUP(B149,ASSET!B:P,13,FALSE)</f>
        <v>21743000</v>
      </c>
      <c r="P149" s="11">
        <f>VLOOKUP(B149,MCAP!B:P,13,FALSE)</f>
        <v>35835904</v>
      </c>
      <c r="Q149" s="11">
        <f>VLOOKUP(B149,MB!B:O,13,FALSE)</f>
        <v>4.3600000000000003</v>
      </c>
    </row>
    <row r="150" spans="1:17" x14ac:dyDescent="0.3">
      <c r="A150" s="20" t="s">
        <v>126</v>
      </c>
      <c r="B150" s="20">
        <v>500373</v>
      </c>
      <c r="C150" s="21">
        <f>VLOOKUP(B150,'[2]ESGC PORTFOLIO'!B:M,$C$2,FALSE)</f>
        <v>64.522360146401297</v>
      </c>
      <c r="D150" s="21" t="str">
        <f t="shared" si="6"/>
        <v>B</v>
      </c>
      <c r="E150" s="21">
        <f>VLOOKUP(B150,ESG!A:M,$E$2,FALSE)</f>
        <v>64.522360146401297</v>
      </c>
      <c r="F150" s="11" t="b">
        <f t="shared" si="7"/>
        <v>1</v>
      </c>
      <c r="G150" s="23" t="str">
        <f t="shared" si="8"/>
        <v>B</v>
      </c>
      <c r="H150" s="11">
        <f>VLOOKUP(B150,NI!C:P,13,FALSE)</f>
        <v>-1096686</v>
      </c>
      <c r="I150" s="11">
        <f>VLOOKUP(B150,EBITDA!B:O,13,FALSE)</f>
        <v>2277593</v>
      </c>
      <c r="J150" s="11">
        <f>VLOOKUP(B150,EQIT!B:O,13,FALSE)</f>
        <v>13981581</v>
      </c>
      <c r="K150" s="11">
        <f>VLOOKUP(B150,DEBT!B:O,13,FALSE)</f>
        <v>6986358</v>
      </c>
      <c r="L150" s="11">
        <f>VLOOKUP(B150,REV!B:O,13,FALSE)</f>
        <v>7544405</v>
      </c>
      <c r="M150" s="11">
        <f>VLOOKUP(B150,RoA!B:O,13,FALSE)</f>
        <v>-3.24</v>
      </c>
      <c r="N150" s="11">
        <f>VLOOKUP(B150,RoE!B:O,13,FALSE)</f>
        <v>-8.15</v>
      </c>
      <c r="O150" s="11">
        <f>VLOOKUP(B150,ASSET!B:P,13,FALSE)</f>
        <v>29459433</v>
      </c>
      <c r="P150" s="11">
        <f>VLOOKUP(B150,MCAP!B:P,13,FALSE)</f>
        <v>58304382</v>
      </c>
      <c r="Q150" s="11">
        <f>VLOOKUP(B150,MB!B:O,13,FALSE)</f>
        <v>3.56</v>
      </c>
    </row>
    <row r="151" spans="1:17" x14ac:dyDescent="0.3">
      <c r="A151" s="20" t="s">
        <v>128</v>
      </c>
      <c r="B151" s="20">
        <v>329534</v>
      </c>
      <c r="C151" s="21">
        <f>VLOOKUP(B151,'[2]ESGC PORTFOLIO'!B:M,$C$2,FALSE)</f>
        <v>62.763076735433501</v>
      </c>
      <c r="D151" s="21" t="str">
        <f t="shared" si="6"/>
        <v>B</v>
      </c>
      <c r="E151" s="21">
        <f>VLOOKUP(B151,ESG!A:M,$E$2,FALSE)</f>
        <v>62.763076735433501</v>
      </c>
      <c r="F151" s="11" t="b">
        <f t="shared" si="7"/>
        <v>1</v>
      </c>
      <c r="G151" s="23" t="str">
        <f t="shared" si="8"/>
        <v>B</v>
      </c>
      <c r="H151" s="11">
        <f>VLOOKUP(B151,NI!C:P,13,FALSE)</f>
        <v>4289072</v>
      </c>
      <c r="I151" s="11">
        <f>VLOOKUP(B151,EBITDA!B:O,13,FALSE)</f>
        <v>6382618</v>
      </c>
      <c r="J151" s="11">
        <f>VLOOKUP(B151,EQIT!B:O,13,FALSE)</f>
        <v>10191798</v>
      </c>
      <c r="K151" s="11">
        <f>VLOOKUP(B151,DEBT!B:O,13,FALSE)</f>
        <v>8987258</v>
      </c>
      <c r="L151" s="11">
        <f>VLOOKUP(B151,REV!B:O,13,FALSE)</f>
        <v>6485586</v>
      </c>
      <c r="M151" s="11">
        <f>VLOOKUP(B151,RoA!B:O,13,FALSE)</f>
        <v>21.06</v>
      </c>
      <c r="N151" s="11">
        <f>VLOOKUP(B151,RoE!B:O,13,FALSE)</f>
        <v>41.59</v>
      </c>
      <c r="O151" s="11">
        <f>VLOOKUP(B151,ASSET!B:P,13,FALSE)</f>
        <v>20704148</v>
      </c>
      <c r="P151" s="11">
        <f>VLOOKUP(B151,MCAP!B:P,13,FALSE)</f>
        <v>23547453</v>
      </c>
      <c r="Q151" s="11">
        <f>VLOOKUP(B151,MB!B:O,13,FALSE)</f>
        <v>2.34</v>
      </c>
    </row>
    <row r="152" spans="1:17" x14ac:dyDescent="0.3">
      <c r="A152" s="20" t="s">
        <v>129</v>
      </c>
      <c r="B152" s="20">
        <v>867375</v>
      </c>
      <c r="C152" s="21">
        <f>VLOOKUP(B152,'[2]ESGC PORTFOLIO'!B:M,$C$2,FALSE)</f>
        <v>70.387002215793601</v>
      </c>
      <c r="D152" s="21" t="str">
        <f t="shared" si="6"/>
        <v>B</v>
      </c>
      <c r="E152" s="21">
        <f>VLOOKUP(B152,ESG!A:M,$E$2,FALSE)</f>
        <v>70.387002215793601</v>
      </c>
      <c r="F152" s="11" t="b">
        <f t="shared" si="7"/>
        <v>1</v>
      </c>
      <c r="G152" s="23" t="str">
        <f t="shared" si="8"/>
        <v>B</v>
      </c>
      <c r="H152" s="11">
        <f>VLOOKUP(B152,NI!C:P,13,FALSE)</f>
        <v>1114600</v>
      </c>
      <c r="I152" s="11">
        <f>VLOOKUP(B152,EBITDA!B:O,13,FALSE)</f>
        <v>2042900</v>
      </c>
      <c r="J152" s="11">
        <f>VLOOKUP(B152,EQIT!B:O,13,FALSE)</f>
        <v>3571900</v>
      </c>
      <c r="K152" s="11">
        <f>VLOOKUP(B152,DEBT!B:O,13,FALSE)</f>
        <v>2241500</v>
      </c>
      <c r="L152" s="11">
        <f>VLOOKUP(B152,REV!B:O,13,FALSE)</f>
        <v>11262300</v>
      </c>
      <c r="M152" s="11">
        <f>VLOOKUP(B152,RoA!B:O,13,FALSE)</f>
        <v>13.63</v>
      </c>
      <c r="N152" s="11">
        <f>VLOOKUP(B152,RoE!B:O,13,FALSE)</f>
        <v>30.9</v>
      </c>
      <c r="O152" s="11">
        <f>VLOOKUP(B152,ASSET!B:P,13,FALSE)</f>
        <v>8801300</v>
      </c>
      <c r="P152" s="11">
        <f>VLOOKUP(B152,MCAP!B:P,13,FALSE)</f>
        <v>28129948</v>
      </c>
      <c r="Q152" s="11">
        <f>VLOOKUP(B152,MB!B:O,13,FALSE)</f>
        <v>7.26</v>
      </c>
    </row>
    <row r="153" spans="1:17" x14ac:dyDescent="0.3">
      <c r="A153" s="20" t="s">
        <v>136</v>
      </c>
      <c r="B153" s="20">
        <v>905994</v>
      </c>
      <c r="C153" s="21">
        <f>VLOOKUP(B153,'[2]ESGC PORTFOLIO'!B:M,$C$2,FALSE)</f>
        <v>60.860974446866202</v>
      </c>
      <c r="D153" s="21" t="str">
        <f t="shared" si="6"/>
        <v>B</v>
      </c>
      <c r="E153" s="21">
        <f>VLOOKUP(B153,ESG!A:M,$E$2,FALSE)</f>
        <v>60.860974446866202</v>
      </c>
      <c r="F153" s="11" t="b">
        <f t="shared" si="7"/>
        <v>1</v>
      </c>
      <c r="G153" s="23" t="str">
        <f t="shared" si="8"/>
        <v>B</v>
      </c>
      <c r="H153" s="11">
        <f>VLOOKUP(B153,NI!C:P,13,FALSE)</f>
        <v>216209</v>
      </c>
      <c r="I153" s="11">
        <f>VLOOKUP(B153,EBITDA!B:O,13,FALSE)</f>
        <v>514954</v>
      </c>
      <c r="J153" s="11">
        <f>VLOOKUP(B153,EQIT!B:O,13,FALSE)</f>
        <v>1966736</v>
      </c>
      <c r="K153" s="11">
        <f>VLOOKUP(B153,DEBT!B:O,13,FALSE)</f>
        <v>2798452</v>
      </c>
      <c r="L153" s="11">
        <f>VLOOKUP(B153,REV!B:O,13,FALSE)</f>
        <v>801591</v>
      </c>
      <c r="M153" s="11">
        <f>VLOOKUP(B153,RoA!B:O,13,FALSE)</f>
        <v>6.03</v>
      </c>
      <c r="N153" s="11">
        <f>VLOOKUP(B153,RoE!B:O,13,FALSE)</f>
        <v>13.74</v>
      </c>
      <c r="O153" s="11">
        <f>VLOOKUP(B153,ASSET!B:P,13,FALSE)</f>
        <v>5423279</v>
      </c>
      <c r="P153" s="11">
        <f>VLOOKUP(B153,MCAP!B:P,13,FALSE)</f>
        <v>10231337</v>
      </c>
      <c r="Q153" s="11">
        <f>VLOOKUP(B153,MB!B:O,13,FALSE)</f>
        <v>5.6</v>
      </c>
    </row>
    <row r="154" spans="1:17" x14ac:dyDescent="0.3">
      <c r="A154" s="20" t="s">
        <v>139</v>
      </c>
      <c r="B154" s="20">
        <v>997198</v>
      </c>
      <c r="C154" s="21">
        <f>VLOOKUP(B154,'[2]ESGC PORTFOLIO'!B:M,$C$2,FALSE)</f>
        <v>63.664757729760602</v>
      </c>
      <c r="D154" s="21" t="str">
        <f t="shared" si="6"/>
        <v>B</v>
      </c>
      <c r="E154" s="21">
        <f>VLOOKUP(B154,ESG!A:M,$E$2,FALSE)</f>
        <v>63.664757729760602</v>
      </c>
      <c r="F154" s="11" t="b">
        <f t="shared" si="7"/>
        <v>1</v>
      </c>
      <c r="G154" s="23" t="str">
        <f t="shared" si="8"/>
        <v>B</v>
      </c>
      <c r="H154" s="11">
        <f>VLOOKUP(B154,NI!C:P,13,FALSE)</f>
        <v>1474000</v>
      </c>
      <c r="I154" s="11">
        <f>VLOOKUP(B154,EBITDA!B:O,13,FALSE)</f>
        <v>2823000</v>
      </c>
      <c r="J154" s="11">
        <f>VLOOKUP(B154,EQIT!B:O,13,FALSE)</f>
        <v>14874000</v>
      </c>
      <c r="K154" s="11">
        <f>VLOOKUP(B154,DEBT!B:O,13,FALSE)</f>
        <v>17681000</v>
      </c>
      <c r="L154" s="11">
        <f>VLOOKUP(B154,REV!B:O,13,FALSE)</f>
        <v>6823000</v>
      </c>
      <c r="M154" s="11">
        <f>VLOOKUP(B154,RoA!B:O,13,FALSE)</f>
        <v>1.27</v>
      </c>
      <c r="N154" s="11">
        <f>VLOOKUP(B154,RoE!B:O,13,FALSE)</f>
        <v>10.029999999999999</v>
      </c>
      <c r="O154" s="11">
        <f>VLOOKUP(B154,ASSET!B:P,13,FALSE)</f>
        <v>141271000</v>
      </c>
      <c r="P154" s="11">
        <f>VLOOKUP(B154,MCAP!B:P,13,FALSE)</f>
        <v>20240427</v>
      </c>
      <c r="Q154" s="11">
        <f>VLOOKUP(B154,MB!B:O,13,FALSE)</f>
        <v>1.06</v>
      </c>
    </row>
    <row r="155" spans="1:17" x14ac:dyDescent="0.3">
      <c r="A155" s="20" t="s">
        <v>140</v>
      </c>
      <c r="B155" s="20">
        <v>905159</v>
      </c>
      <c r="C155" s="21">
        <f>VLOOKUP(B155,'[2]ESGC PORTFOLIO'!B:M,$C$2,FALSE)</f>
        <v>56.193526856240098</v>
      </c>
      <c r="D155" s="21" t="str">
        <f t="shared" si="6"/>
        <v>B</v>
      </c>
      <c r="E155" s="21">
        <f>VLOOKUP(B155,ESG!A:M,$E$2,FALSE)</f>
        <v>56.193526856240098</v>
      </c>
      <c r="F155" s="11" t="b">
        <f t="shared" si="7"/>
        <v>1</v>
      </c>
      <c r="G155" s="23" t="str">
        <f t="shared" si="8"/>
        <v>B</v>
      </c>
      <c r="H155" s="11">
        <f>VLOOKUP(B155,NI!C:P,13,FALSE)</f>
        <v>-6177000</v>
      </c>
      <c r="I155" s="11">
        <f>VLOOKUP(B155,EBITDA!B:O,13,FALSE)</f>
        <v>-6751000</v>
      </c>
      <c r="J155" s="11">
        <f>VLOOKUP(B155,EQIT!B:O,13,FALSE)</f>
        <v>6241000</v>
      </c>
      <c r="K155" s="11">
        <f>VLOOKUP(B155,DEBT!B:O,13,FALSE)</f>
        <v>22552000</v>
      </c>
      <c r="L155" s="11">
        <f>VLOOKUP(B155,REV!B:O,13,FALSE)</f>
        <v>14562000</v>
      </c>
      <c r="M155" s="11">
        <f>VLOOKUP(B155,RoA!B:O,13,FALSE)</f>
        <v>-11.53</v>
      </c>
      <c r="N155" s="11">
        <f>VLOOKUP(B155,RoE!B:O,13,FALSE)</f>
        <v>-66.2</v>
      </c>
      <c r="O155" s="11">
        <f>VLOOKUP(B155,ASSET!B:P,13,FALSE)</f>
        <v>43148000</v>
      </c>
      <c r="P155" s="11">
        <f>VLOOKUP(B155,MCAP!B:P,13,FALSE)</f>
        <v>13699400</v>
      </c>
      <c r="Q155" s="11">
        <f>VLOOKUP(B155,MB!B:O,13,FALSE)</f>
        <v>2.2999999999999998</v>
      </c>
    </row>
    <row r="156" spans="1:17" x14ac:dyDescent="0.3">
      <c r="A156" s="20" t="s">
        <v>144</v>
      </c>
      <c r="B156" s="20">
        <v>938076</v>
      </c>
      <c r="C156" s="21">
        <f>VLOOKUP(B156,'[2]ESGC PORTFOLIO'!B:M,$C$2,FALSE)</f>
        <v>68.197281570096294</v>
      </c>
      <c r="D156" s="21" t="str">
        <f t="shared" si="6"/>
        <v>B</v>
      </c>
      <c r="E156" s="21">
        <f>VLOOKUP(B156,ESG!A:M,$E$2,FALSE)</f>
        <v>68.197281570096294</v>
      </c>
      <c r="F156" s="11" t="b">
        <f t="shared" si="7"/>
        <v>1</v>
      </c>
      <c r="G156" s="23" t="str">
        <f t="shared" si="8"/>
        <v>B</v>
      </c>
      <c r="H156" s="11">
        <f>VLOOKUP(B156,NI!C:P,13,FALSE)</f>
        <v>1715800</v>
      </c>
      <c r="I156" s="11">
        <f>VLOOKUP(B156,EBITDA!B:O,13,FALSE)</f>
        <v>2584400</v>
      </c>
      <c r="J156" s="11">
        <f>VLOOKUP(B156,EQIT!B:O,13,FALSE)</f>
        <v>11935800</v>
      </c>
      <c r="K156" s="11">
        <f>VLOOKUP(B156,DEBT!B:O,13,FALSE)</f>
        <v>2083400</v>
      </c>
      <c r="L156" s="11">
        <f>VLOOKUP(B156,REV!B:O,13,FALSE)</f>
        <v>6683500</v>
      </c>
      <c r="M156" s="11">
        <f>VLOOKUP(B156,RoA!B:O,13,FALSE)</f>
        <v>10.81</v>
      </c>
      <c r="N156" s="11">
        <f>VLOOKUP(B156,RoE!B:O,13,FALSE)</f>
        <v>14.43</v>
      </c>
      <c r="O156" s="11">
        <f>VLOOKUP(B156,ASSET!B:P,13,FALSE)</f>
        <v>16098800</v>
      </c>
      <c r="P156" s="11">
        <f>VLOOKUP(B156,MCAP!B:P,13,FALSE)</f>
        <v>22574261</v>
      </c>
      <c r="Q156" s="11">
        <f>VLOOKUP(B156,MB!B:O,13,FALSE)</f>
        <v>1.69</v>
      </c>
    </row>
    <row r="157" spans="1:17" x14ac:dyDescent="0.3">
      <c r="A157" s="20" t="s">
        <v>147</v>
      </c>
      <c r="B157" s="20">
        <v>255781</v>
      </c>
      <c r="C157" s="21">
        <f>VLOOKUP(B157,'[2]ESGC PORTFOLIO'!B:M,$C$2,FALSE)</f>
        <v>57.925824175824097</v>
      </c>
      <c r="D157" s="21" t="str">
        <f t="shared" si="6"/>
        <v>B</v>
      </c>
      <c r="E157" s="21">
        <f>VLOOKUP(B157,ESG!A:M,$E$2,FALSE)</f>
        <v>57.925824175824097</v>
      </c>
      <c r="F157" s="11" t="b">
        <f t="shared" si="7"/>
        <v>1</v>
      </c>
      <c r="G157" s="23" t="str">
        <f t="shared" si="8"/>
        <v>B</v>
      </c>
      <c r="H157" s="11">
        <f>VLOOKUP(B157,NI!C:P,13,FALSE)</f>
        <v>510814</v>
      </c>
      <c r="I157" s="11">
        <f>VLOOKUP(B157,EBITDA!B:O,13,FALSE)</f>
        <v>716010</v>
      </c>
      <c r="J157" s="11">
        <f>VLOOKUP(B157,EQIT!B:O,13,FALSE)</f>
        <v>3418003</v>
      </c>
      <c r="K157" s="11">
        <f>VLOOKUP(B157,DEBT!B:O,13,FALSE)</f>
        <v>0</v>
      </c>
      <c r="L157" s="11">
        <f>VLOOKUP(B157,REV!B:O,13,FALSE)</f>
        <v>3018665</v>
      </c>
      <c r="M157" s="11">
        <f>VLOOKUP(B157,RoA!B:O,13,FALSE)</f>
        <v>11.61</v>
      </c>
      <c r="N157" s="11">
        <f>VLOOKUP(B157,RoE!B:O,13,FALSE)</f>
        <v>15.11</v>
      </c>
      <c r="O157" s="11">
        <f>VLOOKUP(B157,ASSET!B:P,13,FALSE)</f>
        <v>4414840</v>
      </c>
      <c r="P157" s="11">
        <f>VLOOKUP(B157,MCAP!B:P,13,FALSE)</f>
        <v>9143517</v>
      </c>
      <c r="Q157" s="11">
        <f>VLOOKUP(B157,MB!B:O,13,FALSE)</f>
        <v>2.63</v>
      </c>
    </row>
    <row r="158" spans="1:17" x14ac:dyDescent="0.3">
      <c r="A158" s="20" t="s">
        <v>157</v>
      </c>
      <c r="B158" s="20" t="s">
        <v>364</v>
      </c>
      <c r="C158" s="21">
        <f>VLOOKUP(B158,'[2]ESGC PORTFOLIO'!B:M,$C$2,FALSE)</f>
        <v>74.305221733243101</v>
      </c>
      <c r="D158" s="21" t="str">
        <f t="shared" si="6"/>
        <v>B</v>
      </c>
      <c r="E158" s="21">
        <f>VLOOKUP(B158,ESG!A:M,$E$2,FALSE)</f>
        <v>74.305221733243101</v>
      </c>
      <c r="F158" s="11" t="b">
        <f t="shared" si="7"/>
        <v>1</v>
      </c>
      <c r="G158" s="23" t="str">
        <f t="shared" si="8"/>
        <v>B</v>
      </c>
      <c r="H158" s="11">
        <f>VLOOKUP(B158,NI!C:P,13,FALSE)</f>
        <v>539382</v>
      </c>
      <c r="I158" s="11">
        <f>VLOOKUP(B158,EBITDA!B:O,13,FALSE)</f>
        <v>827066</v>
      </c>
      <c r="J158" s="11">
        <f>VLOOKUP(B158,EQIT!B:O,13,FALSE)</f>
        <v>1223914</v>
      </c>
      <c r="K158" s="11">
        <f>VLOOKUP(B158,DEBT!B:O,13,FALSE)</f>
        <v>3742445</v>
      </c>
      <c r="L158" s="11">
        <f>VLOOKUP(B158,REV!B:O,13,FALSE)</f>
        <v>6028199</v>
      </c>
      <c r="M158" s="11">
        <f>VLOOKUP(B158,RoA!B:O,13,FALSE)</f>
        <v>11</v>
      </c>
      <c r="N158" s="11">
        <f>VLOOKUP(B158,RoE!B:O,13,FALSE)</f>
        <v>43.15</v>
      </c>
      <c r="O158" s="11">
        <f>VLOOKUP(B158,ASSET!B:P,13,FALSE)</f>
        <v>6442862</v>
      </c>
      <c r="P158" s="11">
        <f>VLOOKUP(B158,MCAP!B:P,13,FALSE)</f>
        <v>8168280</v>
      </c>
      <c r="Q158" s="11">
        <f>VLOOKUP(B158,MB!B:O,13,FALSE)</f>
        <v>7.94</v>
      </c>
    </row>
    <row r="159" spans="1:17" x14ac:dyDescent="0.3">
      <c r="A159" s="20" t="s">
        <v>158</v>
      </c>
      <c r="B159" s="20">
        <v>729665</v>
      </c>
      <c r="C159" s="21">
        <f>VLOOKUP(B159,'[2]ESGC PORTFOLIO'!B:M,$C$2,FALSE)</f>
        <v>50.225058237609403</v>
      </c>
      <c r="D159" s="21" t="str">
        <f t="shared" si="6"/>
        <v>B</v>
      </c>
      <c r="E159" s="21">
        <f>VLOOKUP(B159,ESG!A:M,$E$2,FALSE)</f>
        <v>50.225058237609403</v>
      </c>
      <c r="F159" s="11" t="b">
        <f t="shared" si="7"/>
        <v>1</v>
      </c>
      <c r="G159" s="23" t="str">
        <f t="shared" si="8"/>
        <v>B</v>
      </c>
      <c r="H159" s="11">
        <f>VLOOKUP(B159,NI!C:P,13,FALSE)</f>
        <v>692164</v>
      </c>
      <c r="I159" s="11">
        <f>VLOOKUP(B159,EBITDA!B:O,13,FALSE)</f>
        <v>1263136</v>
      </c>
      <c r="J159" s="11">
        <f>VLOOKUP(B159,EQIT!B:O,13,FALSE)</f>
        <v>1920158</v>
      </c>
      <c r="K159" s="11">
        <f>VLOOKUP(B159,DEBT!B:O,13,FALSE)</f>
        <v>6807567</v>
      </c>
      <c r="L159" s="11">
        <f>VLOOKUP(B159,REV!B:O,13,FALSE)</f>
        <v>5996458</v>
      </c>
      <c r="M159" s="11">
        <f>VLOOKUP(B159,RoA!B:O,13,FALSE)</f>
        <v>7.26</v>
      </c>
      <c r="N159" s="11">
        <f>VLOOKUP(B159,RoE!B:O,13,FALSE)</f>
        <v>36.82</v>
      </c>
      <c r="O159" s="11">
        <f>VLOOKUP(B159,ASSET!B:P,13,FALSE)</f>
        <v>9722511</v>
      </c>
      <c r="P159" s="11">
        <f>VLOOKUP(B159,MCAP!B:P,13,FALSE)</f>
        <v>10264789</v>
      </c>
      <c r="Q159" s="11">
        <f>VLOOKUP(B159,MB!B:O,13,FALSE)</f>
        <v>4.7</v>
      </c>
    </row>
    <row r="160" spans="1:17" x14ac:dyDescent="0.3">
      <c r="A160" s="20" t="s">
        <v>163</v>
      </c>
      <c r="B160" s="20">
        <v>905077</v>
      </c>
      <c r="C160" s="21">
        <f>VLOOKUP(B160,'[2]ESGC PORTFOLIO'!B:M,$C$2,FALSE)</f>
        <v>73.029731289209096</v>
      </c>
      <c r="D160" s="21" t="str">
        <f t="shared" si="6"/>
        <v>B</v>
      </c>
      <c r="E160" s="21">
        <f>VLOOKUP(B160,ESG!A:M,$E$2,FALSE)</f>
        <v>73.029731289209096</v>
      </c>
      <c r="F160" s="11" t="b">
        <f t="shared" si="7"/>
        <v>1</v>
      </c>
      <c r="G160" s="23" t="str">
        <f t="shared" si="8"/>
        <v>B</v>
      </c>
      <c r="H160" s="11">
        <f>VLOOKUP(B160,NI!C:P,13,FALSE)</f>
        <v>720044</v>
      </c>
      <c r="I160" s="11">
        <f>VLOOKUP(B160,EBITDA!B:O,13,FALSE)</f>
        <v>1493266</v>
      </c>
      <c r="J160" s="11">
        <f>VLOOKUP(B160,EQIT!B:O,13,FALSE)</f>
        <v>785856</v>
      </c>
      <c r="K160" s="11">
        <f>VLOOKUP(B160,DEBT!B:O,13,FALSE)</f>
        <v>2980169</v>
      </c>
      <c r="L160" s="11">
        <f>VLOOKUP(B160,REV!B:O,13,FALSE)</f>
        <v>7440181</v>
      </c>
      <c r="M160" s="11">
        <f>VLOOKUP(B160,RoA!B:O,13,FALSE)</f>
        <v>14.47</v>
      </c>
      <c r="N160" s="11">
        <f>VLOOKUP(B160,RoE!B:O,13,FALSE)</f>
        <v>80.73</v>
      </c>
      <c r="O160" s="11">
        <f>VLOOKUP(B160,ASSET!B:P,13,FALSE)</f>
        <v>5467472</v>
      </c>
      <c r="P160" s="11">
        <f>VLOOKUP(B160,MCAP!B:P,13,FALSE)</f>
        <v>21954024</v>
      </c>
      <c r="Q160" s="11">
        <f>VLOOKUP(B160,MB!B:O,13,FALSE)</f>
        <v>25.96</v>
      </c>
    </row>
    <row r="161" spans="1:17" x14ac:dyDescent="0.3">
      <c r="A161" s="20" t="s">
        <v>168</v>
      </c>
      <c r="B161" s="20">
        <v>912588</v>
      </c>
      <c r="C161" s="21">
        <f>VLOOKUP(B161,'[2]ESGC PORTFOLIO'!B:M,$C$2,FALSE)</f>
        <v>61.5498734214477</v>
      </c>
      <c r="D161" s="21" t="str">
        <f t="shared" si="6"/>
        <v>B</v>
      </c>
      <c r="E161" s="21">
        <f>VLOOKUP(B161,ESG!A:M,$E$2,FALSE)</f>
        <v>61.5498734214477</v>
      </c>
      <c r="F161" s="11" t="b">
        <f t="shared" si="7"/>
        <v>1</v>
      </c>
      <c r="G161" s="23" t="str">
        <f t="shared" si="8"/>
        <v>B</v>
      </c>
      <c r="H161" s="11">
        <f>VLOOKUP(B161,NI!C:P,13,FALSE)</f>
        <v>762000</v>
      </c>
      <c r="I161" s="11">
        <f>VLOOKUP(B161,EBITDA!B:O,13,FALSE)</f>
        <v>1668000</v>
      </c>
      <c r="J161" s="11">
        <f>VLOOKUP(B161,EQIT!B:O,13,FALSE)</f>
        <v>6994000</v>
      </c>
      <c r="K161" s="11">
        <f>VLOOKUP(B161,DEBT!B:O,13,FALSE)</f>
        <v>3649000</v>
      </c>
      <c r="L161" s="11">
        <f>VLOOKUP(B161,REV!B:O,13,FALSE)</f>
        <v>5430000</v>
      </c>
      <c r="M161" s="11">
        <f>VLOOKUP(B161,RoA!B:O,13,FALSE)</f>
        <v>7.43</v>
      </c>
      <c r="N161" s="11">
        <f>VLOOKUP(B161,RoE!B:O,13,FALSE)</f>
        <v>10.84</v>
      </c>
      <c r="O161" s="11">
        <f>VLOOKUP(B161,ASSET!B:P,13,FALSE)</f>
        <v>11408000</v>
      </c>
      <c r="P161" s="11">
        <f>VLOOKUP(B161,MCAP!B:P,13,FALSE)</f>
        <v>13900152</v>
      </c>
      <c r="Q161" s="11">
        <f>VLOOKUP(B161,MB!B:O,13,FALSE)</f>
        <v>1.7</v>
      </c>
    </row>
    <row r="162" spans="1:17" x14ac:dyDescent="0.3">
      <c r="A162" s="20" t="s">
        <v>173</v>
      </c>
      <c r="B162" s="20">
        <v>905446</v>
      </c>
      <c r="C162" s="21">
        <f>VLOOKUP(B162,'[2]ESGC PORTFOLIO'!B:M,$C$2,FALSE)</f>
        <v>73.816398820844398</v>
      </c>
      <c r="D162" s="21" t="str">
        <f t="shared" si="6"/>
        <v>B</v>
      </c>
      <c r="E162" s="21">
        <f>VLOOKUP(B162,ESG!A:M,$E$2,FALSE)</f>
        <v>73.816398820844398</v>
      </c>
      <c r="F162" s="11" t="b">
        <f t="shared" si="7"/>
        <v>1</v>
      </c>
      <c r="G162" s="23" t="str">
        <f t="shared" si="8"/>
        <v>B</v>
      </c>
      <c r="H162" s="11">
        <f>VLOOKUP(B162,NI!C:P,13,FALSE)</f>
        <v>1337467</v>
      </c>
      <c r="I162" s="11">
        <f>VLOOKUP(B162,EBITDA!B:O,13,FALSE)</f>
        <v>2097436</v>
      </c>
      <c r="J162" s="11">
        <f>VLOOKUP(B162,EQIT!B:O,13,FALSE)</f>
        <v>6298322</v>
      </c>
      <c r="K162" s="11">
        <f>VLOOKUP(B162,DEBT!B:O,13,FALSE)</f>
        <v>3858550</v>
      </c>
      <c r="L162" s="11">
        <f>VLOOKUP(B162,REV!B:O,13,FALSE)</f>
        <v>12239334</v>
      </c>
      <c r="M162" s="11">
        <f>VLOOKUP(B162,RoA!B:O,13,FALSE)</f>
        <v>9.44</v>
      </c>
      <c r="N162" s="11">
        <f>VLOOKUP(B162,RoE!B:O,13,FALSE)</f>
        <v>22.95</v>
      </c>
      <c r="O162" s="11">
        <f>VLOOKUP(B162,ASSET!B:P,13,FALSE)</f>
        <v>16492735</v>
      </c>
      <c r="P162" s="11">
        <f>VLOOKUP(B162,MCAP!B:P,13,FALSE)</f>
        <v>18434780</v>
      </c>
      <c r="Q162" s="11">
        <f>VLOOKUP(B162,MB!B:O,13,FALSE)</f>
        <v>2.4900000000000002</v>
      </c>
    </row>
    <row r="163" spans="1:17" x14ac:dyDescent="0.3">
      <c r="A163" s="20" t="s">
        <v>175</v>
      </c>
      <c r="B163" s="20" t="s">
        <v>365</v>
      </c>
      <c r="C163" s="21">
        <f>VLOOKUP(B163,'[2]ESGC PORTFOLIO'!B:M,$C$2,FALSE)</f>
        <v>72.4251710365387</v>
      </c>
      <c r="D163" s="21" t="str">
        <f t="shared" si="6"/>
        <v>B</v>
      </c>
      <c r="E163" s="21">
        <f>VLOOKUP(B163,ESG!A:M,$E$2,FALSE)</f>
        <v>72.4251710365387</v>
      </c>
      <c r="F163" s="11" t="b">
        <f t="shared" si="7"/>
        <v>1</v>
      </c>
      <c r="G163" s="23" t="str">
        <f t="shared" si="8"/>
        <v>B</v>
      </c>
      <c r="H163" s="11">
        <f>VLOOKUP(B163,NI!C:P,13,FALSE)</f>
        <v>1422000</v>
      </c>
      <c r="I163" s="11">
        <f>VLOOKUP(B163,EBITDA!B:O,13,FALSE)</f>
        <v>2817000</v>
      </c>
      <c r="J163" s="11">
        <f>VLOOKUP(B163,EQIT!B:O,13,FALSE)</f>
        <v>15717000</v>
      </c>
      <c r="K163" s="11">
        <f>VLOOKUP(B163,DEBT!B:O,13,FALSE)</f>
        <v>6364000</v>
      </c>
      <c r="L163" s="11">
        <f>VLOOKUP(B163,REV!B:O,13,FALSE)</f>
        <v>4499000</v>
      </c>
      <c r="M163" s="11">
        <f>VLOOKUP(B163,RoA!B:O,13,FALSE)</f>
        <v>1.92</v>
      </c>
      <c r="N163" s="11">
        <f>VLOOKUP(B163,RoE!B:O,13,FALSE)</f>
        <v>9.32</v>
      </c>
      <c r="O163" s="11">
        <f>VLOOKUP(B163,ASSET!B:P,13,FALSE)</f>
        <v>82003000</v>
      </c>
      <c r="P163" s="11">
        <f>VLOOKUP(B163,MCAP!B:P,13,FALSE)</f>
        <v>33569900</v>
      </c>
      <c r="Q163" s="11">
        <f>VLOOKUP(B163,MB!B:O,13,FALSE)</f>
        <v>2.12</v>
      </c>
    </row>
    <row r="164" spans="1:17" x14ac:dyDescent="0.3">
      <c r="A164" s="20" t="s">
        <v>181</v>
      </c>
      <c r="B164" s="20" t="s">
        <v>366</v>
      </c>
      <c r="C164" s="21">
        <f>VLOOKUP(B164,'[2]ESGC PORTFOLIO'!B:M,$C$2,FALSE)</f>
        <v>68.273996050032906</v>
      </c>
      <c r="D164" s="21" t="str">
        <f t="shared" si="6"/>
        <v>B</v>
      </c>
      <c r="E164" s="21">
        <f>VLOOKUP(B164,ESG!A:M,$E$2,FALSE)</f>
        <v>68.273996050032906</v>
      </c>
      <c r="F164" s="11" t="b">
        <f t="shared" si="7"/>
        <v>1</v>
      </c>
      <c r="G164" s="23" t="str">
        <f t="shared" si="8"/>
        <v>B</v>
      </c>
      <c r="H164" s="11">
        <f>VLOOKUP(B164,NI!C:P,13,FALSE)</f>
        <v>854200</v>
      </c>
      <c r="I164" s="11">
        <f>VLOOKUP(B164,EBITDA!B:O,13,FALSE)</f>
        <v>1391900</v>
      </c>
      <c r="J164" s="11">
        <f>VLOOKUP(B164,EQIT!B:O,13,FALSE)</f>
        <v>7503800</v>
      </c>
      <c r="K164" s="11">
        <f>VLOOKUP(B164,DEBT!B:O,13,FALSE)</f>
        <v>6505500</v>
      </c>
      <c r="L164" s="11">
        <f>VLOOKUP(B164,REV!B:O,13,FALSE)</f>
        <v>4766100</v>
      </c>
      <c r="M164" s="11">
        <f>VLOOKUP(B164,RoA!B:O,13,FALSE)</f>
        <v>3.6</v>
      </c>
      <c r="N164" s="11">
        <f>VLOOKUP(B164,RoE!B:O,13,FALSE)</f>
        <v>11.1</v>
      </c>
      <c r="O164" s="11">
        <f>VLOOKUP(B164,ASSET!B:P,13,FALSE)</f>
        <v>25734300</v>
      </c>
      <c r="P164" s="11">
        <f>VLOOKUP(B164,MCAP!B:P,13,FALSE)</f>
        <v>12252432</v>
      </c>
      <c r="Q164" s="11">
        <f>VLOOKUP(B164,MB!B:O,13,FALSE)</f>
        <v>1.67</v>
      </c>
    </row>
    <row r="165" spans="1:17" x14ac:dyDescent="0.3">
      <c r="A165" s="20" t="s">
        <v>182</v>
      </c>
      <c r="B165" s="20">
        <v>894720</v>
      </c>
      <c r="C165" s="21">
        <f>VLOOKUP(B165,'[2]ESGC PORTFOLIO'!B:M,$C$2,FALSE)</f>
        <v>63.349385882099497</v>
      </c>
      <c r="D165" s="21" t="str">
        <f t="shared" si="6"/>
        <v>B</v>
      </c>
      <c r="E165" s="21">
        <f>VLOOKUP(B165,ESG!A:M,$E$2,FALSE)</f>
        <v>63.349385882099497</v>
      </c>
      <c r="F165" s="11" t="b">
        <f t="shared" si="7"/>
        <v>1</v>
      </c>
      <c r="G165" s="23" t="str">
        <f t="shared" si="8"/>
        <v>B</v>
      </c>
      <c r="H165" s="11">
        <f>VLOOKUP(B165,NI!C:P,13,FALSE)</f>
        <v>104824</v>
      </c>
      <c r="I165" s="11">
        <f>VLOOKUP(B165,EBITDA!B:O,13,FALSE)</f>
        <v>912075</v>
      </c>
      <c r="J165" s="11">
        <f>VLOOKUP(B165,EQIT!B:O,13,FALSE)</f>
        <v>1936547</v>
      </c>
      <c r="K165" s="11">
        <f>VLOOKUP(B165,DEBT!B:O,13,FALSE)</f>
        <v>6305878</v>
      </c>
      <c r="L165" s="11">
        <f>VLOOKUP(B165,REV!B:O,13,FALSE)</f>
        <v>3511453</v>
      </c>
      <c r="M165" s="11">
        <f>VLOOKUP(B165,RoA!B:O,13,FALSE)</f>
        <v>3.89</v>
      </c>
      <c r="N165" s="11">
        <f>VLOOKUP(B165,RoE!B:O,13,FALSE)</f>
        <v>8.57</v>
      </c>
      <c r="O165" s="11">
        <f>VLOOKUP(B165,ASSET!B:P,13,FALSE)</f>
        <v>9486800</v>
      </c>
      <c r="P165" s="11">
        <f>VLOOKUP(B165,MCAP!B:P,13,FALSE)</f>
        <v>8564413</v>
      </c>
      <c r="Q165" s="11">
        <f>VLOOKUP(B165,MB!B:O,13,FALSE)</f>
        <v>4.9800000000000004</v>
      </c>
    </row>
    <row r="166" spans="1:17" x14ac:dyDescent="0.3">
      <c r="A166" s="20" t="s">
        <v>183</v>
      </c>
      <c r="B166" s="20">
        <v>912142</v>
      </c>
      <c r="C166" s="21">
        <f>VLOOKUP(B166,'[2]ESGC PORTFOLIO'!B:M,$C$2,FALSE)</f>
        <v>60.012195873023302</v>
      </c>
      <c r="D166" s="21" t="str">
        <f t="shared" si="6"/>
        <v>B</v>
      </c>
      <c r="E166" s="21">
        <f>VLOOKUP(B166,ESG!A:M,$E$2,FALSE)</f>
        <v>60.012195873023302</v>
      </c>
      <c r="F166" s="11" t="b">
        <f t="shared" si="7"/>
        <v>1</v>
      </c>
      <c r="G166" s="23" t="str">
        <f t="shared" si="8"/>
        <v>B</v>
      </c>
      <c r="H166" s="11">
        <f>VLOOKUP(B166,NI!C:P,13,FALSE)</f>
        <v>210463</v>
      </c>
      <c r="I166" s="11">
        <f>VLOOKUP(B166,EBITDA!B:O,13,FALSE)</f>
        <v>431954</v>
      </c>
      <c r="J166" s="11">
        <f>VLOOKUP(B166,EQIT!B:O,13,FALSE)</f>
        <v>4265276</v>
      </c>
      <c r="K166" s="11">
        <f>VLOOKUP(B166,DEBT!B:O,13,FALSE)</f>
        <v>390172</v>
      </c>
      <c r="L166" s="11">
        <f>VLOOKUP(B166,REV!B:O,13,FALSE)</f>
        <v>10964157</v>
      </c>
      <c r="M166" s="11" t="str">
        <f>VLOOKUP(B166,RoA!B:O,13,FALSE)</f>
        <v>NA</v>
      </c>
      <c r="N166" s="11" t="str">
        <f>VLOOKUP(B166,RoE!B:O,13,FALSE)</f>
        <v>NA</v>
      </c>
      <c r="O166" s="11">
        <f>VLOOKUP(B166,ASSET!B:P,13,FALSE)</f>
        <v>6946459</v>
      </c>
      <c r="P166" s="11">
        <f>VLOOKUP(B166,MCAP!B:P,13,FALSE)</f>
        <v>6894201</v>
      </c>
      <c r="Q166" s="11">
        <f>VLOOKUP(B166,MB!B:O,13,FALSE)</f>
        <v>1.42</v>
      </c>
    </row>
    <row r="167" spans="1:17" x14ac:dyDescent="0.3">
      <c r="A167" s="20" t="s">
        <v>196</v>
      </c>
      <c r="B167" s="20">
        <v>937343</v>
      </c>
      <c r="C167" s="21">
        <f>VLOOKUP(B167,'[2]ESGC PORTFOLIO'!B:M,$C$2,FALSE)</f>
        <v>68.978684378417796</v>
      </c>
      <c r="D167" s="21" t="str">
        <f t="shared" si="6"/>
        <v>B</v>
      </c>
      <c r="E167" s="21">
        <f>VLOOKUP(B167,ESG!A:M,$E$2,FALSE)</f>
        <v>68.978684378417796</v>
      </c>
      <c r="F167" s="11" t="b">
        <f t="shared" si="7"/>
        <v>1</v>
      </c>
      <c r="G167" s="23" t="str">
        <f t="shared" si="8"/>
        <v>B</v>
      </c>
      <c r="H167" s="11">
        <f>VLOOKUP(B167,NI!C:P,13,FALSE)</f>
        <v>1158000</v>
      </c>
      <c r="I167" s="11">
        <f>VLOOKUP(B167,EBITDA!B:O,13,FALSE)</f>
        <v>2608000</v>
      </c>
      <c r="J167" s="11">
        <f>VLOOKUP(B167,EQIT!B:O,13,FALSE)</f>
        <v>-729000</v>
      </c>
      <c r="K167" s="11">
        <f>VLOOKUP(B167,DEBT!B:O,13,FALSE)</f>
        <v>5736000</v>
      </c>
      <c r="L167" s="11">
        <f>VLOOKUP(B167,REV!B:O,13,FALSE)</f>
        <v>12574000</v>
      </c>
      <c r="M167" s="11">
        <f>VLOOKUP(B167,RoA!B:O,13,FALSE)</f>
        <v>17.02</v>
      </c>
      <c r="N167" s="11" t="str">
        <f>VLOOKUP(B167,RoE!B:O,13,FALSE)</f>
        <v>NA</v>
      </c>
      <c r="O167" s="11">
        <f>VLOOKUP(B167,ASSET!B:P,13,FALSE)</f>
        <v>8151000</v>
      </c>
      <c r="P167" s="11">
        <f>VLOOKUP(B167,MCAP!B:P,13,FALSE)</f>
        <v>18830240</v>
      </c>
      <c r="Q167" s="11">
        <f>VLOOKUP(B167,MB!B:O,13,FALSE)</f>
        <v>-28.33</v>
      </c>
    </row>
    <row r="168" spans="1:17" x14ac:dyDescent="0.3">
      <c r="A168" s="20" t="s">
        <v>198</v>
      </c>
      <c r="B168" s="20">
        <v>152533</v>
      </c>
      <c r="C168" s="21">
        <f>VLOOKUP(B168,'[2]ESGC PORTFOLIO'!B:M,$C$2,FALSE)</f>
        <v>63.923060748347098</v>
      </c>
      <c r="D168" s="21" t="str">
        <f t="shared" si="6"/>
        <v>B</v>
      </c>
      <c r="E168" s="21">
        <f>VLOOKUP(B168,ESG!A:M,$E$2,FALSE)</f>
        <v>63.923060748347098</v>
      </c>
      <c r="F168" s="11" t="b">
        <f t="shared" si="7"/>
        <v>1</v>
      </c>
      <c r="G168" s="23" t="str">
        <f t="shared" si="8"/>
        <v>B</v>
      </c>
      <c r="H168" s="11">
        <f>VLOOKUP(B168,NI!C:P,13,FALSE)</f>
        <v>732100</v>
      </c>
      <c r="I168" s="11">
        <f>VLOOKUP(B168,EBITDA!B:O,13,FALSE)</f>
        <v>1815900</v>
      </c>
      <c r="J168" s="11">
        <f>VLOOKUP(B168,EQIT!B:O,13,FALSE)</f>
        <v>5505800</v>
      </c>
      <c r="K168" s="11">
        <f>VLOOKUP(B168,DEBT!B:O,13,FALSE)</f>
        <v>5849500</v>
      </c>
      <c r="L168" s="11">
        <f>VLOOKUP(B168,REV!B:O,13,FALSE)</f>
        <v>9437200</v>
      </c>
      <c r="M168" s="11">
        <f>VLOOKUP(B168,RoA!B:O,13,FALSE)</f>
        <v>6.17</v>
      </c>
      <c r="N168" s="11">
        <f>VLOOKUP(B168,RoE!B:O,13,FALSE)</f>
        <v>14.01</v>
      </c>
      <c r="O168" s="11">
        <f>VLOOKUP(B168,ASSET!B:P,13,FALSE)</f>
        <v>14244900</v>
      </c>
      <c r="P168" s="11">
        <f>VLOOKUP(B168,MCAP!B:P,13,FALSE)</f>
        <v>13184626</v>
      </c>
      <c r="Q168" s="11">
        <f>VLOOKUP(B168,MB!B:O,13,FALSE)</f>
        <v>2.5</v>
      </c>
    </row>
    <row r="169" spans="1:17" x14ac:dyDescent="0.3">
      <c r="A169" s="20" t="s">
        <v>201</v>
      </c>
      <c r="B169" s="20">
        <v>912402</v>
      </c>
      <c r="C169" s="21">
        <f>VLOOKUP(B169,'[2]ESGC PORTFOLIO'!B:M,$C$2,FALSE)</f>
        <v>60.294727012118301</v>
      </c>
      <c r="D169" s="21" t="str">
        <f t="shared" si="6"/>
        <v>B</v>
      </c>
      <c r="E169" s="21">
        <f>VLOOKUP(B169,ESG!A:M,$E$2,FALSE)</f>
        <v>60.294727012118301</v>
      </c>
      <c r="F169" s="11" t="b">
        <f t="shared" si="7"/>
        <v>1</v>
      </c>
      <c r="G169" s="23" t="str">
        <f t="shared" si="8"/>
        <v>B</v>
      </c>
      <c r="H169" s="11">
        <f>VLOOKUP(B169,NI!C:P,13,FALSE)</f>
        <v>1192000</v>
      </c>
      <c r="I169" s="11">
        <f>VLOOKUP(B169,EBITDA!B:O,13,FALSE)</f>
        <v>1835000</v>
      </c>
      <c r="J169" s="11">
        <f>VLOOKUP(B169,EQIT!B:O,13,FALSE)</f>
        <v>12620000</v>
      </c>
      <c r="K169" s="11">
        <f>VLOOKUP(B169,DEBT!B:O,13,FALSE)</f>
        <v>5795000</v>
      </c>
      <c r="L169" s="11">
        <f>VLOOKUP(B169,REV!B:O,13,FALSE)</f>
        <v>13505000</v>
      </c>
      <c r="M169" s="11">
        <f>VLOOKUP(B169,RoA!B:O,13,FALSE)</f>
        <v>0.56000000000000005</v>
      </c>
      <c r="N169" s="11">
        <f>VLOOKUP(B169,RoE!B:O,13,FALSE)</f>
        <v>9.5</v>
      </c>
      <c r="O169" s="11">
        <f>VLOOKUP(B169,ASSET!B:P,13,FALSE)</f>
        <v>261627000</v>
      </c>
      <c r="P169" s="11">
        <f>VLOOKUP(B169,MCAP!B:P,13,FALSE)</f>
        <v>14999227</v>
      </c>
      <c r="Q169" s="11">
        <f>VLOOKUP(B169,MB!B:O,13,FALSE)</f>
        <v>0.86</v>
      </c>
    </row>
    <row r="170" spans="1:17" x14ac:dyDescent="0.3">
      <c r="A170" s="20" t="s">
        <v>207</v>
      </c>
      <c r="B170" s="20">
        <v>357366</v>
      </c>
      <c r="C170" s="21">
        <f>VLOOKUP(B170,'[2]ESGC PORTFOLIO'!B:M,$C$2,FALSE)</f>
        <v>50.223746841393897</v>
      </c>
      <c r="D170" s="21" t="str">
        <f t="shared" si="6"/>
        <v>B</v>
      </c>
      <c r="E170" s="21">
        <f>VLOOKUP(B170,ESG!A:M,$E$2,FALSE)</f>
        <v>50.223746841393897</v>
      </c>
      <c r="F170" s="11" t="b">
        <f t="shared" si="7"/>
        <v>1</v>
      </c>
      <c r="G170" s="23" t="str">
        <f t="shared" si="8"/>
        <v>B</v>
      </c>
      <c r="H170" s="11">
        <f>VLOOKUP(B170,NI!C:P,13,FALSE)</f>
        <v>516216</v>
      </c>
      <c r="I170" s="11">
        <f>VLOOKUP(B170,EBITDA!B:O,13,FALSE)</f>
        <v>1017653</v>
      </c>
      <c r="J170" s="11">
        <f>VLOOKUP(B170,EQIT!B:O,13,FALSE)</f>
        <v>4105887</v>
      </c>
      <c r="K170" s="11">
        <f>VLOOKUP(B170,DEBT!B:O,13,FALSE)</f>
        <v>4965900</v>
      </c>
      <c r="L170" s="11">
        <f>VLOOKUP(B170,REV!B:O,13,FALSE)</f>
        <v>1041271</v>
      </c>
      <c r="M170" s="11">
        <f>VLOOKUP(B170,RoA!B:O,13,FALSE)</f>
        <v>5.89</v>
      </c>
      <c r="N170" s="11">
        <f>VLOOKUP(B170,RoE!B:O,13,FALSE)</f>
        <v>11.7</v>
      </c>
      <c r="O170" s="11">
        <f>VLOOKUP(B170,ASSET!B:P,13,FALSE)</f>
        <v>9919847</v>
      </c>
      <c r="P170" s="11">
        <f>VLOOKUP(B170,MCAP!B:P,13,FALSE)</f>
        <v>10199900</v>
      </c>
      <c r="Q170" s="11">
        <f>VLOOKUP(B170,MB!B:O,13,FALSE)</f>
        <v>2.81</v>
      </c>
    </row>
    <row r="171" spans="1:17" x14ac:dyDescent="0.3">
      <c r="A171" s="20" t="s">
        <v>210</v>
      </c>
      <c r="B171" s="20">
        <v>904780</v>
      </c>
      <c r="C171" s="21">
        <f>VLOOKUP(B171,'[2]ESGC PORTFOLIO'!B:M,$C$2,FALSE)</f>
        <v>62.014656019965699</v>
      </c>
      <c r="D171" s="21" t="str">
        <f t="shared" si="6"/>
        <v>B</v>
      </c>
      <c r="E171" s="21">
        <f>VLOOKUP(B171,ESG!A:M,$E$2,FALSE)</f>
        <v>62.014656019965699</v>
      </c>
      <c r="F171" s="11" t="b">
        <f t="shared" si="7"/>
        <v>1</v>
      </c>
      <c r="G171" s="23" t="str">
        <f t="shared" si="8"/>
        <v>B</v>
      </c>
      <c r="H171" s="11">
        <f>VLOOKUP(B171,NI!C:P,13,FALSE)</f>
        <v>1768000</v>
      </c>
      <c r="I171" s="11">
        <f>VLOOKUP(B171,EBITDA!B:O,13,FALSE)</f>
        <v>3107000</v>
      </c>
      <c r="J171" s="11">
        <f>VLOOKUP(B171,EQIT!B:O,13,FALSE)</f>
        <v>6192000</v>
      </c>
      <c r="K171" s="11">
        <f>VLOOKUP(B171,DEBT!B:O,13,FALSE)</f>
        <v>4807000</v>
      </c>
      <c r="L171" s="11">
        <f>VLOOKUP(B171,REV!B:O,13,FALSE)</f>
        <v>13211000</v>
      </c>
      <c r="M171" s="11">
        <f>VLOOKUP(B171,RoA!B:O,13,FALSE)</f>
        <v>11.07</v>
      </c>
      <c r="N171" s="11">
        <f>VLOOKUP(B171,RoE!B:O,13,FALSE)</f>
        <v>27.83</v>
      </c>
      <c r="O171" s="11">
        <f>VLOOKUP(B171,ASSET!B:P,13,FALSE)</f>
        <v>17093000</v>
      </c>
      <c r="P171" s="11">
        <f>VLOOKUP(B171,MCAP!B:P,13,FALSE)</f>
        <v>34774462</v>
      </c>
      <c r="Q171" s="11">
        <f>VLOOKUP(B171,MB!B:O,13,FALSE)</f>
        <v>5.59</v>
      </c>
    </row>
    <row r="172" spans="1:17" x14ac:dyDescent="0.3">
      <c r="A172" s="20" t="s">
        <v>213</v>
      </c>
      <c r="B172" s="20">
        <v>771830</v>
      </c>
      <c r="C172" s="21">
        <f>VLOOKUP(B172,'[2]ESGC PORTFOLIO'!B:M,$C$2,FALSE)</f>
        <v>66.863248692596798</v>
      </c>
      <c r="D172" s="21" t="str">
        <f t="shared" si="6"/>
        <v>B</v>
      </c>
      <c r="E172" s="21">
        <f>VLOOKUP(B172,ESG!A:M,$E$2,FALSE)</f>
        <v>66.863248692596798</v>
      </c>
      <c r="F172" s="11" t="b">
        <f t="shared" si="7"/>
        <v>1</v>
      </c>
      <c r="G172" s="23" t="str">
        <f t="shared" si="8"/>
        <v>B</v>
      </c>
      <c r="H172" s="11">
        <f>VLOOKUP(B172,NI!C:P,13,FALSE)</f>
        <v>227475</v>
      </c>
      <c r="I172" s="11">
        <f>VLOOKUP(B172,EBITDA!B:O,13,FALSE)</f>
        <v>562391</v>
      </c>
      <c r="J172" s="11">
        <f>VLOOKUP(B172,EQIT!B:O,13,FALSE)</f>
        <v>2107814</v>
      </c>
      <c r="K172" s="11">
        <f>VLOOKUP(B172,DEBT!B:O,13,FALSE)</f>
        <v>1239807</v>
      </c>
      <c r="L172" s="11">
        <f>VLOOKUP(B172,REV!B:O,13,FALSE)</f>
        <v>2194719</v>
      </c>
      <c r="M172" s="11">
        <f>VLOOKUP(B172,RoA!B:O,13,FALSE)</f>
        <v>5.89</v>
      </c>
      <c r="N172" s="11">
        <f>VLOOKUP(B172,RoE!B:O,13,FALSE)</f>
        <v>10.34</v>
      </c>
      <c r="O172" s="11">
        <f>VLOOKUP(B172,ASSET!B:P,13,FALSE)</f>
        <v>4234616</v>
      </c>
      <c r="P172" s="11">
        <f>VLOOKUP(B172,MCAP!B:P,13,FALSE)</f>
        <v>10950370</v>
      </c>
      <c r="Q172" s="11">
        <f>VLOOKUP(B172,MB!B:O,13,FALSE)</f>
        <v>4.9800000000000004</v>
      </c>
    </row>
    <row r="173" spans="1:17" x14ac:dyDescent="0.3">
      <c r="A173" s="20" t="s">
        <v>214</v>
      </c>
      <c r="B173" s="20">
        <v>510493</v>
      </c>
      <c r="C173" s="21">
        <f>VLOOKUP(B173,'[2]ESGC PORTFOLIO'!B:M,$C$2,FALSE)</f>
        <v>58.484134865627396</v>
      </c>
      <c r="D173" s="21" t="str">
        <f t="shared" si="6"/>
        <v>B</v>
      </c>
      <c r="E173" s="21">
        <f>VLOOKUP(B173,ESG!A:M,$E$2,FALSE)</f>
        <v>58.484134865627396</v>
      </c>
      <c r="F173" s="11" t="b">
        <f t="shared" si="7"/>
        <v>1</v>
      </c>
      <c r="G173" s="23" t="str">
        <f t="shared" si="8"/>
        <v>B</v>
      </c>
      <c r="H173" s="11">
        <f>VLOOKUP(B173,NI!C:P,13,FALSE)</f>
        <v>472300</v>
      </c>
      <c r="I173" s="11">
        <f>VLOOKUP(B173,EBITDA!B:O,13,FALSE)</f>
        <v>755500</v>
      </c>
      <c r="J173" s="11">
        <f>VLOOKUP(B173,EQIT!B:O,13,FALSE)</f>
        <v>1626600</v>
      </c>
      <c r="K173" s="11">
        <f>VLOOKUP(B173,DEBT!B:O,13,FALSE)</f>
        <v>1447200</v>
      </c>
      <c r="L173" s="11">
        <f>VLOOKUP(B173,REV!B:O,13,FALSE)</f>
        <v>4411500</v>
      </c>
      <c r="M173" s="11">
        <f>VLOOKUP(B173,RoA!B:O,13,FALSE)</f>
        <v>11.19</v>
      </c>
      <c r="N173" s="11">
        <f>VLOOKUP(B173,RoE!B:O,13,FALSE)</f>
        <v>28.65</v>
      </c>
      <c r="O173" s="11">
        <f>VLOOKUP(B173,ASSET!B:P,13,FALSE)</f>
        <v>4635900</v>
      </c>
      <c r="P173" s="11">
        <f>VLOOKUP(B173,MCAP!B:P,13,FALSE)</f>
        <v>11694249</v>
      </c>
      <c r="Q173" s="11">
        <f>VLOOKUP(B173,MB!B:O,13,FALSE)</f>
        <v>7.49</v>
      </c>
    </row>
    <row r="174" spans="1:17" x14ac:dyDescent="0.3">
      <c r="A174" s="20" t="s">
        <v>220</v>
      </c>
      <c r="B174" s="20">
        <v>516007</v>
      </c>
      <c r="C174" s="21">
        <f>VLOOKUP(B174,'[2]ESGC PORTFOLIO'!B:M,$C$2,FALSE)</f>
        <v>71.044352168025597</v>
      </c>
      <c r="D174" s="21" t="str">
        <f t="shared" si="6"/>
        <v>B</v>
      </c>
      <c r="E174" s="21">
        <f>VLOOKUP(B174,ESG!A:M,$E$2,FALSE)</f>
        <v>71.044352168025597</v>
      </c>
      <c r="F174" s="11" t="b">
        <f t="shared" si="7"/>
        <v>1</v>
      </c>
      <c r="G174" s="23" t="str">
        <f t="shared" si="8"/>
        <v>B</v>
      </c>
      <c r="H174" s="11">
        <f>VLOOKUP(B174,NI!C:P,13,FALSE)</f>
        <v>1101440</v>
      </c>
      <c r="I174" s="11">
        <f>VLOOKUP(B174,EBITDA!B:O,13,FALSE)</f>
        <v>2329000</v>
      </c>
      <c r="J174" s="11">
        <f>VLOOKUP(B174,EQIT!B:O,13,FALSE)</f>
        <v>6220180</v>
      </c>
      <c r="K174" s="11">
        <f>VLOOKUP(B174,DEBT!B:O,13,FALSE)</f>
        <v>12987595</v>
      </c>
      <c r="L174" s="11">
        <f>VLOOKUP(B174,REV!B:O,13,FALSE)</f>
        <v>9057971</v>
      </c>
      <c r="M174" s="11">
        <f>VLOOKUP(B174,RoA!B:O,13,FALSE)</f>
        <v>5.82</v>
      </c>
      <c r="N174" s="11">
        <f>VLOOKUP(B174,RoE!B:O,13,FALSE)</f>
        <v>19.43</v>
      </c>
      <c r="O174" s="11">
        <f>VLOOKUP(B174,ASSET!B:P,13,FALSE)</f>
        <v>28173301</v>
      </c>
      <c r="P174" s="11">
        <f>VLOOKUP(B174,MCAP!B:P,13,FALSE)</f>
        <v>16551986</v>
      </c>
      <c r="Q174" s="11">
        <f>VLOOKUP(B174,MB!B:O,13,FALSE)</f>
        <v>2.27</v>
      </c>
    </row>
    <row r="175" spans="1:17" x14ac:dyDescent="0.3">
      <c r="A175" s="20" t="s">
        <v>221</v>
      </c>
      <c r="B175" s="20">
        <v>328228</v>
      </c>
      <c r="C175" s="21">
        <f>VLOOKUP(B175,'[2]ESGC PORTFOLIO'!B:M,$C$2,FALSE)</f>
        <v>58.054068270959299</v>
      </c>
      <c r="D175" s="21" t="str">
        <f t="shared" si="6"/>
        <v>B</v>
      </c>
      <c r="E175" s="21">
        <f>VLOOKUP(B175,ESG!A:M,$E$2,FALSE)</f>
        <v>58.054068270959299</v>
      </c>
      <c r="F175" s="11" t="b">
        <f t="shared" si="7"/>
        <v>1</v>
      </c>
      <c r="G175" s="23" t="str">
        <f t="shared" si="8"/>
        <v>B</v>
      </c>
      <c r="H175" s="11">
        <f>VLOOKUP(B175,NI!C:P,13,FALSE)</f>
        <v>324132</v>
      </c>
      <c r="I175" s="11">
        <f>VLOOKUP(B175,EBITDA!B:O,13,FALSE)</f>
        <v>668856</v>
      </c>
      <c r="J175" s="11">
        <f>VLOOKUP(B175,EQIT!B:O,13,FALSE)</f>
        <v>2150919</v>
      </c>
      <c r="K175" s="11">
        <f>VLOOKUP(B175,DEBT!B:O,13,FALSE)</f>
        <v>2483037</v>
      </c>
      <c r="L175" s="11">
        <f>VLOOKUP(B175,REV!B:O,13,FALSE)</f>
        <v>2173334</v>
      </c>
      <c r="M175" s="11">
        <f>VLOOKUP(B175,RoA!B:O,13,FALSE)</f>
        <v>7.58</v>
      </c>
      <c r="N175" s="11">
        <f>VLOOKUP(B175,RoE!B:O,13,FALSE)</f>
        <v>15.45</v>
      </c>
      <c r="O175" s="11">
        <f>VLOOKUP(B175,ASSET!B:P,13,FALSE)</f>
        <v>5552684</v>
      </c>
      <c r="P175" s="11">
        <f>VLOOKUP(B175,MCAP!B:P,13,FALSE)</f>
        <v>13091843</v>
      </c>
      <c r="Q175" s="11">
        <f>VLOOKUP(B175,MB!B:O,13,FALSE)</f>
        <v>3.96</v>
      </c>
    </row>
    <row r="176" spans="1:17" x14ac:dyDescent="0.3">
      <c r="A176" s="20" t="s">
        <v>222</v>
      </c>
      <c r="B176" s="20">
        <v>999506</v>
      </c>
      <c r="C176" s="21">
        <f>VLOOKUP(B176,'[2]ESGC PORTFOLIO'!B:M,$C$2,FALSE)</f>
        <v>65.255622855041594</v>
      </c>
      <c r="D176" s="21" t="str">
        <f t="shared" si="6"/>
        <v>B</v>
      </c>
      <c r="E176" s="21">
        <f>VLOOKUP(B176,ESG!A:M,$E$2,FALSE)</f>
        <v>65.255622855041594</v>
      </c>
      <c r="F176" s="11" t="b">
        <f t="shared" si="7"/>
        <v>1</v>
      </c>
      <c r="G176" s="23" t="str">
        <f t="shared" si="8"/>
        <v>B</v>
      </c>
      <c r="H176" s="11">
        <f>VLOOKUP(B176,NI!C:P,13,FALSE)</f>
        <v>-276000</v>
      </c>
      <c r="I176" s="11">
        <f>VLOOKUP(B176,EBITDA!B:O,13,FALSE)</f>
        <v>3136000</v>
      </c>
      <c r="J176" s="11">
        <f>VLOOKUP(B176,EQIT!B:O,13,FALSE)</f>
        <v>12080000</v>
      </c>
      <c r="K176" s="11">
        <f>VLOOKUP(B176,DEBT!B:O,13,FALSE)</f>
        <v>9910000</v>
      </c>
      <c r="L176" s="11">
        <f>VLOOKUP(B176,REV!B:O,13,FALSE)</f>
        <v>12399000</v>
      </c>
      <c r="M176" s="11">
        <f>VLOOKUP(B176,RoA!B:O,13,FALSE)</f>
        <v>0.03</v>
      </c>
      <c r="N176" s="11">
        <f>VLOOKUP(B176,RoE!B:O,13,FALSE)</f>
        <v>-2.2599999999999998</v>
      </c>
      <c r="O176" s="11">
        <f>VLOOKUP(B176,ASSET!B:P,13,FALSE)</f>
        <v>26883000</v>
      </c>
      <c r="P176" s="11">
        <f>VLOOKUP(B176,MCAP!B:P,13,FALSE)</f>
        <v>22796800</v>
      </c>
      <c r="Q176" s="11">
        <f>VLOOKUP(B176,MB!B:O,13,FALSE)</f>
        <v>0.94</v>
      </c>
    </row>
    <row r="177" spans="1:17" x14ac:dyDescent="0.3">
      <c r="A177" s="20" t="s">
        <v>225</v>
      </c>
      <c r="B177" s="20">
        <v>905997</v>
      </c>
      <c r="C177" s="21">
        <f>VLOOKUP(B177,'[2]ESGC PORTFOLIO'!B:M,$C$2,FALSE)</f>
        <v>62.224975024975002</v>
      </c>
      <c r="D177" s="21" t="str">
        <f t="shared" si="6"/>
        <v>B</v>
      </c>
      <c r="E177" s="21">
        <f>VLOOKUP(B177,ESG!A:M,$E$2,FALSE)</f>
        <v>62.224975024975002</v>
      </c>
      <c r="F177" s="11" t="b">
        <f t="shared" si="7"/>
        <v>1</v>
      </c>
      <c r="G177" s="23" t="str">
        <f t="shared" si="8"/>
        <v>B</v>
      </c>
      <c r="H177" s="11">
        <f>VLOOKUP(B177,NI!C:P,13,FALSE)</f>
        <v>1975900</v>
      </c>
      <c r="I177" s="11">
        <f>VLOOKUP(B177,EBITDA!B:O,13,FALSE)</f>
        <v>3158000</v>
      </c>
      <c r="J177" s="11">
        <f>VLOOKUP(B177,EQIT!B:O,13,FALSE)</f>
        <v>11418700</v>
      </c>
      <c r="K177" s="11">
        <f>VLOOKUP(B177,DEBT!B:O,13,FALSE)</f>
        <v>12072500</v>
      </c>
      <c r="L177" s="11">
        <f>VLOOKUP(B177,REV!B:O,13,FALSE)</f>
        <v>4885000</v>
      </c>
      <c r="M177" s="11">
        <f>VLOOKUP(B177,RoA!B:O,13,FALSE)</f>
        <v>10.24</v>
      </c>
      <c r="N177" s="11">
        <f>VLOOKUP(B177,RoE!B:O,13,FALSE)</f>
        <v>21.41</v>
      </c>
      <c r="O177" s="11">
        <f>VLOOKUP(B177,ASSET!B:P,13,FALSE)</f>
        <v>29341500</v>
      </c>
      <c r="P177" s="11">
        <f>VLOOKUP(B177,MCAP!B:P,13,FALSE)</f>
        <v>20911919</v>
      </c>
      <c r="Q177" s="11">
        <f>VLOOKUP(B177,MB!B:O,13,FALSE)</f>
        <v>1.74</v>
      </c>
    </row>
    <row r="178" spans="1:17" x14ac:dyDescent="0.3">
      <c r="A178" s="20" t="s">
        <v>227</v>
      </c>
      <c r="B178" s="20">
        <v>683118</v>
      </c>
      <c r="C178" s="21">
        <f>VLOOKUP(B178,'[2]ESGC PORTFOLIO'!B:M,$C$2,FALSE)</f>
        <v>63.635513124316397</v>
      </c>
      <c r="D178" s="21" t="str">
        <f t="shared" si="6"/>
        <v>B</v>
      </c>
      <c r="E178" s="21">
        <f>VLOOKUP(B178,ESG!A:M,$E$2,FALSE)</f>
        <v>63.635513124316397</v>
      </c>
      <c r="F178" s="11" t="b">
        <f t="shared" si="7"/>
        <v>1</v>
      </c>
      <c r="G178" s="23" t="str">
        <f t="shared" si="8"/>
        <v>B</v>
      </c>
      <c r="H178" s="11">
        <f>VLOOKUP(B178,NI!C:P,13,FALSE)</f>
        <v>266600</v>
      </c>
      <c r="I178" s="11">
        <f>VLOOKUP(B178,EBITDA!B:O,13,FALSE)</f>
        <v>825600</v>
      </c>
      <c r="J178" s="11">
        <f>VLOOKUP(B178,EQIT!B:O,13,FALSE)</f>
        <v>-1225000</v>
      </c>
      <c r="K178" s="11">
        <f>VLOOKUP(B178,DEBT!B:O,13,FALSE)</f>
        <v>3363000</v>
      </c>
      <c r="L178" s="11">
        <f>VLOOKUP(B178,REV!B:O,13,FALSE)</f>
        <v>3604200</v>
      </c>
      <c r="M178" s="11">
        <f>VLOOKUP(B178,RoA!B:O,13,FALSE)</f>
        <v>7.31</v>
      </c>
      <c r="N178" s="11" t="str">
        <f>VLOOKUP(B178,RoE!B:O,13,FALSE)</f>
        <v>NA</v>
      </c>
      <c r="O178" s="11">
        <f>VLOOKUP(B178,ASSET!B:P,13,FALSE)</f>
        <v>5011200</v>
      </c>
      <c r="P178" s="11">
        <f>VLOOKUP(B178,MCAP!B:P,13,FALSE)</f>
        <v>17976727</v>
      </c>
      <c r="Q178" s="11">
        <f>VLOOKUP(B178,MB!B:O,13,FALSE)</f>
        <v>-16.95</v>
      </c>
    </row>
    <row r="179" spans="1:17" x14ac:dyDescent="0.3">
      <c r="A179" s="20" t="s">
        <v>231</v>
      </c>
      <c r="B179" s="20">
        <v>906931</v>
      </c>
      <c r="C179" s="21">
        <f>VLOOKUP(B179,'[2]ESGC PORTFOLIO'!B:M,$C$2,FALSE)</f>
        <v>55.464855433698901</v>
      </c>
      <c r="D179" s="21" t="str">
        <f t="shared" si="6"/>
        <v>B</v>
      </c>
      <c r="E179" s="21">
        <f>VLOOKUP(B179,ESG!A:M,$E$2,FALSE)</f>
        <v>55.464855433698901</v>
      </c>
      <c r="F179" s="11" t="b">
        <f t="shared" si="7"/>
        <v>1</v>
      </c>
      <c r="G179" s="23" t="str">
        <f t="shared" si="8"/>
        <v>B</v>
      </c>
      <c r="H179" s="11">
        <f>VLOOKUP(B179,NI!C:P,13,FALSE)</f>
        <v>480000</v>
      </c>
      <c r="I179" s="11">
        <f>VLOOKUP(B179,EBITDA!B:O,13,FALSE)</f>
        <v>2000900</v>
      </c>
      <c r="J179" s="11">
        <f>VLOOKUP(B179,EQIT!B:O,13,FALSE)</f>
        <v>11116200</v>
      </c>
      <c r="K179" s="11">
        <f>VLOOKUP(B179,DEBT!B:O,13,FALSE)</f>
        <v>15539300</v>
      </c>
      <c r="L179" s="11">
        <f>VLOOKUP(B179,REV!B:O,13,FALSE)</f>
        <v>11076900</v>
      </c>
      <c r="M179" s="11">
        <f>VLOOKUP(B179,RoA!B:O,13,FALSE)</f>
        <v>2.7</v>
      </c>
      <c r="N179" s="11">
        <f>VLOOKUP(B179,RoE!B:O,13,FALSE)</f>
        <v>4.5999999999999996</v>
      </c>
      <c r="O179" s="11">
        <f>VLOOKUP(B179,ASSET!B:P,13,FALSE)</f>
        <v>34093000</v>
      </c>
      <c r="P179" s="11">
        <f>VLOOKUP(B179,MCAP!B:P,13,FALSE)</f>
        <v>20422767</v>
      </c>
      <c r="Q179" s="11">
        <f>VLOOKUP(B179,MB!B:O,13,FALSE)</f>
        <v>1.99</v>
      </c>
    </row>
    <row r="180" spans="1:17" x14ac:dyDescent="0.3">
      <c r="A180" s="20" t="s">
        <v>234</v>
      </c>
      <c r="B180" s="20">
        <v>906933</v>
      </c>
      <c r="C180" s="21">
        <f>VLOOKUP(B180,'[2]ESGC PORTFOLIO'!B:M,$C$2,FALSE)</f>
        <v>64.853401781867404</v>
      </c>
      <c r="D180" s="21" t="str">
        <f t="shared" si="6"/>
        <v>B</v>
      </c>
      <c r="E180" s="21">
        <f>VLOOKUP(B180,ESG!A:M,$E$2,FALSE)</f>
        <v>64.853401781867404</v>
      </c>
      <c r="F180" s="11" t="b">
        <f t="shared" si="7"/>
        <v>1</v>
      </c>
      <c r="G180" s="23" t="str">
        <f t="shared" si="8"/>
        <v>B</v>
      </c>
      <c r="H180" s="11">
        <f>VLOOKUP(B180,NI!C:P,13,FALSE)</f>
        <v>527200</v>
      </c>
      <c r="I180" s="11">
        <f>VLOOKUP(B180,EBITDA!B:O,13,FALSE)</f>
        <v>1650000</v>
      </c>
      <c r="J180" s="11">
        <f>VLOOKUP(B180,EQIT!B:O,13,FALSE)</f>
        <v>11348800</v>
      </c>
      <c r="K180" s="11">
        <f>VLOOKUP(B180,DEBT!B:O,13,FALSE)</f>
        <v>11892800</v>
      </c>
      <c r="L180" s="11">
        <f>VLOOKUP(B180,REV!B:O,13,FALSE)</f>
        <v>13264000</v>
      </c>
      <c r="M180" s="11">
        <f>VLOOKUP(B180,RoA!B:O,13,FALSE)</f>
        <v>3.84</v>
      </c>
      <c r="N180" s="11">
        <f>VLOOKUP(B180,RoE!B:O,13,FALSE)</f>
        <v>8.01</v>
      </c>
      <c r="O180" s="11">
        <f>VLOOKUP(B180,ASSET!B:P,13,FALSE)</f>
        <v>33742200</v>
      </c>
      <c r="P180" s="11">
        <f>VLOOKUP(B180,MCAP!B:P,13,FALSE)</f>
        <v>21543625</v>
      </c>
      <c r="Q180" s="11">
        <f>VLOOKUP(B180,MB!B:O,13,FALSE)</f>
        <v>2.19</v>
      </c>
    </row>
    <row r="181" spans="1:17" x14ac:dyDescent="0.3">
      <c r="A181" s="20" t="s">
        <v>236</v>
      </c>
      <c r="B181" s="20">
        <v>905016</v>
      </c>
      <c r="C181" s="21">
        <f>VLOOKUP(B181,'[2]ESGC PORTFOLIO'!B:M,$C$2,FALSE)</f>
        <v>69.300005924170605</v>
      </c>
      <c r="D181" s="21" t="str">
        <f t="shared" si="6"/>
        <v>B</v>
      </c>
      <c r="E181" s="21">
        <f>VLOOKUP(B181,ESG!A:M,$E$2,FALSE)</f>
        <v>69.300005924170605</v>
      </c>
      <c r="F181" s="11" t="b">
        <f t="shared" si="7"/>
        <v>1</v>
      </c>
      <c r="G181" s="23" t="str">
        <f t="shared" si="8"/>
        <v>B</v>
      </c>
      <c r="H181" s="11">
        <f>VLOOKUP(B181,NI!C:P,13,FALSE)</f>
        <v>2912000</v>
      </c>
      <c r="I181" s="11">
        <f>VLOOKUP(B181,EBITDA!B:O,13,FALSE)</f>
        <v>8905000</v>
      </c>
      <c r="J181" s="11">
        <f>VLOOKUP(B181,EQIT!B:O,13,FALSE)</f>
        <v>24341000</v>
      </c>
      <c r="K181" s="11">
        <f>VLOOKUP(B181,DEBT!B:O,13,FALSE)</f>
        <v>30840000</v>
      </c>
      <c r="L181" s="11">
        <f>VLOOKUP(B181,REV!B:O,13,FALSE)</f>
        <v>15696000</v>
      </c>
      <c r="M181" s="11">
        <f>VLOOKUP(B181,RoA!B:O,13,FALSE)</f>
        <v>4.3499999999999996</v>
      </c>
      <c r="N181" s="11">
        <f>VLOOKUP(B181,RoE!B:O,13,FALSE)</f>
        <v>12.41</v>
      </c>
      <c r="O181" s="11">
        <f>VLOOKUP(B181,ASSET!B:P,13,FALSE)</f>
        <v>89993000</v>
      </c>
      <c r="P181" s="11">
        <f>VLOOKUP(B181,MCAP!B:P,13,FALSE)</f>
        <v>55907280</v>
      </c>
      <c r="Q181" s="11">
        <f>VLOOKUP(B181,MB!B:O,13,FALSE)</f>
        <v>2.37</v>
      </c>
    </row>
    <row r="182" spans="1:17" x14ac:dyDescent="0.3">
      <c r="A182" s="20" t="s">
        <v>238</v>
      </c>
      <c r="B182" s="20">
        <v>906176</v>
      </c>
      <c r="C182" s="21">
        <f>VLOOKUP(B182,'[2]ESGC PORTFOLIO'!B:M,$C$2,FALSE)</f>
        <v>71.934174001354094</v>
      </c>
      <c r="D182" s="21" t="str">
        <f t="shared" si="6"/>
        <v>B</v>
      </c>
      <c r="E182" s="21">
        <f>VLOOKUP(B182,ESG!A:M,$E$2,FALSE)</f>
        <v>71.934174001354094</v>
      </c>
      <c r="F182" s="11" t="b">
        <f t="shared" si="7"/>
        <v>1</v>
      </c>
      <c r="G182" s="23" t="str">
        <f t="shared" si="8"/>
        <v>B</v>
      </c>
      <c r="H182" s="11">
        <f>VLOOKUP(B182,NI!C:P,13,FALSE)</f>
        <v>331500</v>
      </c>
      <c r="I182" s="11">
        <f>VLOOKUP(B182,EBITDA!B:O,13,FALSE)</f>
        <v>1413200</v>
      </c>
      <c r="J182" s="11">
        <f>VLOOKUP(B182,EQIT!B:O,13,FALSE)</f>
        <v>4071200</v>
      </c>
      <c r="K182" s="11">
        <f>VLOOKUP(B182,DEBT!B:O,13,FALSE)</f>
        <v>7909300</v>
      </c>
      <c r="L182" s="11">
        <f>VLOOKUP(B182,REV!B:O,13,FALSE)</f>
        <v>4492500</v>
      </c>
      <c r="M182" s="11">
        <f>VLOOKUP(B182,RoA!B:O,13,FALSE)</f>
        <v>3.11</v>
      </c>
      <c r="N182" s="11">
        <f>VLOOKUP(B182,RoE!B:O,13,FALSE)</f>
        <v>8.3800000000000008</v>
      </c>
      <c r="O182" s="11">
        <f>VLOOKUP(B182,ASSET!B:P,13,FALSE)</f>
        <v>18691900</v>
      </c>
      <c r="P182" s="11">
        <f>VLOOKUP(B182,MCAP!B:P,13,FALSE)</f>
        <v>7154755</v>
      </c>
      <c r="Q182" s="11">
        <f>VLOOKUP(B182,MB!B:O,13,FALSE)</f>
        <v>1.95</v>
      </c>
    </row>
    <row r="183" spans="1:17" x14ac:dyDescent="0.3">
      <c r="A183" s="20" t="s">
        <v>239</v>
      </c>
      <c r="B183" s="20">
        <v>906557</v>
      </c>
      <c r="C183" s="21">
        <f>VLOOKUP(B183,'[2]ESGC PORTFOLIO'!B:M,$C$2,FALSE)</f>
        <v>51.9620535285991</v>
      </c>
      <c r="D183" s="21" t="str">
        <f t="shared" si="6"/>
        <v>B</v>
      </c>
      <c r="E183" s="21">
        <f>VLOOKUP(B183,ESG!A:M,$E$2,FALSE)</f>
        <v>51.9620535285991</v>
      </c>
      <c r="F183" s="11" t="b">
        <f t="shared" si="7"/>
        <v>1</v>
      </c>
      <c r="G183" s="23" t="str">
        <f t="shared" si="8"/>
        <v>B</v>
      </c>
      <c r="H183" s="11">
        <f>VLOOKUP(B183,NI!C:P,13,FALSE)</f>
        <v>-998000</v>
      </c>
      <c r="I183" s="11">
        <f>VLOOKUP(B183,EBITDA!B:O,13,FALSE)</f>
        <v>908000</v>
      </c>
      <c r="J183" s="11">
        <f>VLOOKUP(B183,EQIT!B:O,13,FALSE)</f>
        <v>9288000</v>
      </c>
      <c r="K183" s="11">
        <f>VLOOKUP(B183,DEBT!B:O,13,FALSE)</f>
        <v>7074000</v>
      </c>
      <c r="L183" s="11">
        <f>VLOOKUP(B183,REV!B:O,13,FALSE)</f>
        <v>3389000</v>
      </c>
      <c r="M183" s="11">
        <f>VLOOKUP(B183,RoA!B:O,13,FALSE)</f>
        <v>-3.47</v>
      </c>
      <c r="N183" s="11">
        <f>VLOOKUP(B183,RoE!B:O,13,FALSE)</f>
        <v>-10.15</v>
      </c>
      <c r="O183" s="11">
        <f>VLOOKUP(B183,ASSET!B:P,13,FALSE)</f>
        <v>21011000</v>
      </c>
      <c r="P183" s="11">
        <f>VLOOKUP(B183,MCAP!B:P,13,FALSE)</f>
        <v>16385756</v>
      </c>
      <c r="Q183" s="11">
        <f>VLOOKUP(B183,MB!B:O,13,FALSE)</f>
        <v>1.53</v>
      </c>
    </row>
    <row r="184" spans="1:17" x14ac:dyDescent="0.3">
      <c r="A184" s="20" t="s">
        <v>241</v>
      </c>
      <c r="B184" s="20">
        <v>901899</v>
      </c>
      <c r="C184" s="21">
        <f>VLOOKUP(B184,'[2]ESGC PORTFOLIO'!B:M,$C$2,FALSE)</f>
        <v>74.142207521502499</v>
      </c>
      <c r="D184" s="21" t="str">
        <f t="shared" si="6"/>
        <v>B</v>
      </c>
      <c r="E184" s="21">
        <f>VLOOKUP(B184,ESG!A:M,$E$2,FALSE)</f>
        <v>74.142207521502499</v>
      </c>
      <c r="F184" s="11" t="b">
        <f t="shared" si="7"/>
        <v>1</v>
      </c>
      <c r="G184" s="23" t="str">
        <f t="shared" si="8"/>
        <v>B</v>
      </c>
      <c r="H184" s="11">
        <f>VLOOKUP(B184,NI!C:P,13,FALSE)</f>
        <v>1663000</v>
      </c>
      <c r="I184" s="11">
        <f>VLOOKUP(B184,EBITDA!B:O,13,FALSE)</f>
        <v>4181000</v>
      </c>
      <c r="J184" s="11">
        <f>VLOOKUP(B184,EQIT!B:O,13,FALSE)</f>
        <v>12409000</v>
      </c>
      <c r="K184" s="11">
        <f>VLOOKUP(B184,DEBT!B:O,13,FALSE)</f>
        <v>10212000</v>
      </c>
      <c r="L184" s="11">
        <f>VLOOKUP(B184,REV!B:O,13,FALSE)</f>
        <v>9888000</v>
      </c>
      <c r="M184" s="11">
        <f>VLOOKUP(B184,RoA!B:O,13,FALSE)</f>
        <v>5.89</v>
      </c>
      <c r="N184" s="11">
        <f>VLOOKUP(B184,RoE!B:O,13,FALSE)</f>
        <v>13.52</v>
      </c>
      <c r="O184" s="11">
        <f>VLOOKUP(B184,ASSET!B:P,13,FALSE)</f>
        <v>34892000</v>
      </c>
      <c r="P184" s="11">
        <f>VLOOKUP(B184,MCAP!B:P,13,FALSE)</f>
        <v>31385431</v>
      </c>
      <c r="Q184" s="11">
        <f>VLOOKUP(B184,MB!B:O,13,FALSE)</f>
        <v>2.17</v>
      </c>
    </row>
    <row r="185" spans="1:17" x14ac:dyDescent="0.3">
      <c r="A185" s="20" t="s">
        <v>244</v>
      </c>
      <c r="B185" s="20">
        <v>921482</v>
      </c>
      <c r="C185" s="21">
        <f>VLOOKUP(B185,'[2]ESGC PORTFOLIO'!B:M,$C$2,FALSE)</f>
        <v>63.835771603988398</v>
      </c>
      <c r="D185" s="21" t="str">
        <f t="shared" si="6"/>
        <v>B</v>
      </c>
      <c r="E185" s="21">
        <f>VLOOKUP(B185,ESG!A:M,$E$2,FALSE)</f>
        <v>63.835771603988398</v>
      </c>
      <c r="F185" s="11" t="b">
        <f t="shared" si="7"/>
        <v>1</v>
      </c>
      <c r="G185" s="23" t="str">
        <f t="shared" si="8"/>
        <v>B</v>
      </c>
      <c r="H185" s="11">
        <f>VLOOKUP(B185,NI!C:P,13,FALSE)</f>
        <v>793639</v>
      </c>
      <c r="I185" s="11">
        <f>VLOOKUP(B185,EBITDA!B:O,13,FALSE)</f>
        <v>2128135</v>
      </c>
      <c r="J185" s="11">
        <f>VLOOKUP(B185,EQIT!B:O,13,FALSE)</f>
        <v>7879865</v>
      </c>
      <c r="K185" s="11">
        <f>VLOOKUP(B185,DEBT!B:O,13,FALSE)</f>
        <v>4388968</v>
      </c>
      <c r="L185" s="11">
        <f>VLOOKUP(B185,REV!B:O,13,FALSE)</f>
        <v>16208122</v>
      </c>
      <c r="M185" s="11">
        <f>VLOOKUP(B185,RoA!B:O,13,FALSE)</f>
        <v>6.17</v>
      </c>
      <c r="N185" s="11">
        <f>VLOOKUP(B185,RoE!B:O,13,FALSE)</f>
        <v>10.34</v>
      </c>
      <c r="O185" s="11">
        <f>VLOOKUP(B185,ASSET!B:P,13,FALSE)</f>
        <v>15223518</v>
      </c>
      <c r="P185" s="11">
        <f>VLOOKUP(B185,MCAP!B:P,13,FALSE)</f>
        <v>18956237</v>
      </c>
      <c r="Q185" s="11">
        <f>VLOOKUP(B185,MB!B:O,13,FALSE)</f>
        <v>1.87</v>
      </c>
    </row>
    <row r="186" spans="1:17" x14ac:dyDescent="0.3">
      <c r="A186" s="20" t="s">
        <v>246</v>
      </c>
      <c r="B186" s="20">
        <v>905102</v>
      </c>
      <c r="C186" s="21">
        <f>VLOOKUP(B186,'[2]ESGC PORTFOLIO'!B:M,$C$2,FALSE)</f>
        <v>73.200130586901807</v>
      </c>
      <c r="D186" s="21" t="str">
        <f t="shared" si="6"/>
        <v>B</v>
      </c>
      <c r="E186" s="21">
        <f>VLOOKUP(B186,ESG!A:M,$E$2,FALSE)</f>
        <v>73.200130586901807</v>
      </c>
      <c r="F186" s="11" t="b">
        <f t="shared" si="7"/>
        <v>1</v>
      </c>
      <c r="G186" s="23" t="str">
        <f t="shared" si="8"/>
        <v>B</v>
      </c>
      <c r="H186" s="11">
        <f>VLOOKUP(B186,NI!C:P,13,FALSE)</f>
        <v>-574000</v>
      </c>
      <c r="I186" s="11">
        <f>VLOOKUP(B186,EBITDA!B:O,13,FALSE)</f>
        <v>2715000</v>
      </c>
      <c r="J186" s="11">
        <f>VLOOKUP(B186,EQIT!B:O,13,FALSE)</f>
        <v>21497000</v>
      </c>
      <c r="K186" s="11">
        <f>VLOOKUP(B186,DEBT!B:O,13,FALSE)</f>
        <v>9819000</v>
      </c>
      <c r="L186" s="11">
        <f>VLOOKUP(B186,REV!B:O,13,FALSE)</f>
        <v>10196000</v>
      </c>
      <c r="M186" s="11">
        <f>VLOOKUP(B186,RoA!B:O,13,FALSE)</f>
        <v>-0.89</v>
      </c>
      <c r="N186" s="11">
        <f>VLOOKUP(B186,RoE!B:O,13,FALSE)</f>
        <v>-2.5</v>
      </c>
      <c r="O186" s="11">
        <f>VLOOKUP(B186,ASSET!B:P,13,FALSE)</f>
        <v>43109000</v>
      </c>
      <c r="P186" s="11">
        <f>VLOOKUP(B186,MCAP!B:P,13,FALSE)</f>
        <v>54436623</v>
      </c>
      <c r="Q186" s="11">
        <f>VLOOKUP(B186,MB!B:O,13,FALSE)</f>
        <v>2.5099999999999998</v>
      </c>
    </row>
    <row r="187" spans="1:17" x14ac:dyDescent="0.3">
      <c r="A187" s="20" t="s">
        <v>249</v>
      </c>
      <c r="B187" s="20">
        <v>921757</v>
      </c>
      <c r="C187" s="21">
        <f>VLOOKUP(B187,'[2]ESGC PORTFOLIO'!B:M,$C$2,FALSE)</f>
        <v>56.666845341965903</v>
      </c>
      <c r="D187" s="21" t="str">
        <f t="shared" si="6"/>
        <v>B</v>
      </c>
      <c r="E187" s="21">
        <f>VLOOKUP(B187,ESG!A:M,$E$2,FALSE)</f>
        <v>56.666845341965903</v>
      </c>
      <c r="F187" s="11" t="b">
        <f t="shared" si="7"/>
        <v>1</v>
      </c>
      <c r="G187" s="23" t="str">
        <f t="shared" si="8"/>
        <v>B</v>
      </c>
      <c r="H187" s="11">
        <f>VLOOKUP(B187,NI!C:P,13,FALSE)</f>
        <v>521700</v>
      </c>
      <c r="I187" s="11">
        <f>VLOOKUP(B187,EBITDA!B:O,13,FALSE)</f>
        <v>2279000</v>
      </c>
      <c r="J187" s="11">
        <f>VLOOKUP(B187,EQIT!B:O,13,FALSE)</f>
        <v>6777600</v>
      </c>
      <c r="K187" s="11">
        <f>VLOOKUP(B187,DEBT!B:O,13,FALSE)</f>
        <v>8475200</v>
      </c>
      <c r="L187" s="11">
        <f>VLOOKUP(B187,REV!B:O,13,FALSE)</f>
        <v>17032900</v>
      </c>
      <c r="M187" s="11">
        <f>VLOOKUP(B187,RoA!B:O,13,FALSE)</f>
        <v>2.98</v>
      </c>
      <c r="N187" s="11">
        <f>VLOOKUP(B187,RoE!B:O,13,FALSE)</f>
        <v>7.61</v>
      </c>
      <c r="O187" s="11">
        <f>VLOOKUP(B187,ASSET!B:P,13,FALSE)</f>
        <v>20638900</v>
      </c>
      <c r="P187" s="11">
        <f>VLOOKUP(B187,MCAP!B:P,13,FALSE)</f>
        <v>22409730</v>
      </c>
      <c r="Q187" s="11">
        <f>VLOOKUP(B187,MB!B:O,13,FALSE)</f>
        <v>2.96</v>
      </c>
    </row>
    <row r="188" spans="1:17" x14ac:dyDescent="0.3">
      <c r="A188" s="20" t="s">
        <v>255</v>
      </c>
      <c r="B188" s="20">
        <v>912157</v>
      </c>
      <c r="C188" s="21">
        <f>VLOOKUP(B188,'[2]ESGC PORTFOLIO'!B:M,$C$2,FALSE)</f>
        <v>55.910239760239698</v>
      </c>
      <c r="D188" s="21" t="str">
        <f t="shared" si="6"/>
        <v>B</v>
      </c>
      <c r="E188" s="21">
        <f>VLOOKUP(B188,ESG!A:M,$E$2,FALSE)</f>
        <v>55.910239760239698</v>
      </c>
      <c r="F188" s="11" t="b">
        <f t="shared" si="7"/>
        <v>1</v>
      </c>
      <c r="G188" s="23" t="str">
        <f t="shared" si="8"/>
        <v>B</v>
      </c>
      <c r="H188" s="11">
        <f>VLOOKUP(B188,NI!C:P,13,FALSE)</f>
        <v>234299</v>
      </c>
      <c r="I188" s="11">
        <f>VLOOKUP(B188,EBITDA!B:O,13,FALSE)</f>
        <v>385596</v>
      </c>
      <c r="J188" s="11">
        <f>VLOOKUP(B188,EQIT!B:O,13,FALSE)</f>
        <v>2153570</v>
      </c>
      <c r="K188" s="11">
        <f>VLOOKUP(B188,DEBT!B:O,13,FALSE)</f>
        <v>1046426</v>
      </c>
      <c r="L188" s="11">
        <f>VLOOKUP(B188,REV!B:O,13,FALSE)</f>
        <v>2115517</v>
      </c>
      <c r="M188" s="11">
        <f>VLOOKUP(B188,RoA!B:O,13,FALSE)</f>
        <v>6.19</v>
      </c>
      <c r="N188" s="11">
        <f>VLOOKUP(B188,RoE!B:O,13,FALSE)</f>
        <v>10.99</v>
      </c>
      <c r="O188" s="11">
        <f>VLOOKUP(B188,ASSET!B:P,13,FALSE)</f>
        <v>4276683</v>
      </c>
      <c r="P188" s="11">
        <f>VLOOKUP(B188,MCAP!B:P,13,FALSE)</f>
        <v>5716527</v>
      </c>
      <c r="Q188" s="11">
        <f>VLOOKUP(B188,MB!B:O,13,FALSE)</f>
        <v>2.71</v>
      </c>
    </row>
    <row r="189" spans="1:17" x14ac:dyDescent="0.3">
      <c r="A189" s="20" t="s">
        <v>257</v>
      </c>
      <c r="B189" s="20">
        <v>902607</v>
      </c>
      <c r="C189" s="21">
        <f>VLOOKUP(B189,'[2]ESGC PORTFOLIO'!B:M,$C$2,FALSE)</f>
        <v>72.717699447077393</v>
      </c>
      <c r="D189" s="21" t="str">
        <f t="shared" si="6"/>
        <v>B</v>
      </c>
      <c r="E189" s="21">
        <f>VLOOKUP(B189,ESG!A:M,$E$2,FALSE)</f>
        <v>72.717699447077393</v>
      </c>
      <c r="F189" s="11" t="b">
        <f t="shared" si="7"/>
        <v>1</v>
      </c>
      <c r="G189" s="23" t="str">
        <f t="shared" si="8"/>
        <v>B</v>
      </c>
      <c r="H189" s="11">
        <f>VLOOKUP(B189,NI!C:P,13,FALSE)</f>
        <v>442034</v>
      </c>
      <c r="I189" s="11">
        <f>VLOOKUP(B189,EBITDA!B:O,13,FALSE)</f>
        <v>1406559</v>
      </c>
      <c r="J189" s="11">
        <f>VLOOKUP(B189,EQIT!B:O,13,FALSE)</f>
        <v>4803622</v>
      </c>
      <c r="K189" s="11">
        <f>VLOOKUP(B189,DEBT!B:O,13,FALSE)</f>
        <v>4323985</v>
      </c>
      <c r="L189" s="11">
        <f>VLOOKUP(B189,REV!B:O,13,FALSE)</f>
        <v>3497911</v>
      </c>
      <c r="M189" s="11">
        <f>VLOOKUP(B189,RoA!B:O,13,FALSE)</f>
        <v>3.45</v>
      </c>
      <c r="N189" s="11">
        <f>VLOOKUP(B189,RoE!B:O,13,FALSE)</f>
        <v>9.42</v>
      </c>
      <c r="O189" s="11">
        <f>VLOOKUP(B189,ASSET!B:P,13,FALSE)</f>
        <v>16004253</v>
      </c>
      <c r="P189" s="11">
        <f>VLOOKUP(B189,MCAP!B:P,13,FALSE)</f>
        <v>8687606</v>
      </c>
      <c r="Q189" s="11">
        <f>VLOOKUP(B189,MB!B:O,13,FALSE)</f>
        <v>1.78</v>
      </c>
    </row>
    <row r="190" spans="1:17" x14ac:dyDescent="0.3">
      <c r="A190" s="20" t="s">
        <v>260</v>
      </c>
      <c r="B190" s="20">
        <v>901897</v>
      </c>
      <c r="C190" s="21">
        <f>VLOOKUP(B190,'[2]ESGC PORTFOLIO'!B:M,$C$2,FALSE)</f>
        <v>74.202705371248001</v>
      </c>
      <c r="D190" s="21" t="str">
        <f t="shared" si="6"/>
        <v>B</v>
      </c>
      <c r="E190" s="21">
        <f>VLOOKUP(B190,ESG!A:M,$E$2,FALSE)</f>
        <v>74.202705371248001</v>
      </c>
      <c r="F190" s="11" t="b">
        <f t="shared" si="7"/>
        <v>1</v>
      </c>
      <c r="G190" s="23" t="str">
        <f t="shared" si="8"/>
        <v>B</v>
      </c>
      <c r="H190" s="11">
        <f>VLOOKUP(B190,NI!C:P,13,FALSE)</f>
        <v>877000</v>
      </c>
      <c r="I190" s="11">
        <f>VLOOKUP(B190,EBITDA!B:O,13,FALSE)</f>
        <v>1414000</v>
      </c>
      <c r="J190" s="11">
        <f>VLOOKUP(B190,EQIT!B:O,13,FALSE)</f>
        <v>4826000</v>
      </c>
      <c r="K190" s="11">
        <f>VLOOKUP(B190,DEBT!B:O,13,FALSE)</f>
        <v>4416000</v>
      </c>
      <c r="L190" s="11">
        <f>VLOOKUP(B190,REV!B:O,13,FALSE)</f>
        <v>14751000</v>
      </c>
      <c r="M190" s="11">
        <f>VLOOKUP(B190,RoA!B:O,13,FALSE)</f>
        <v>5.99</v>
      </c>
      <c r="N190" s="11">
        <f>VLOOKUP(B190,RoE!B:O,13,FALSE)</f>
        <v>17.88</v>
      </c>
      <c r="O190" s="11">
        <f>VLOOKUP(B190,ASSET!B:P,13,FALSE)</f>
        <v>15615000</v>
      </c>
      <c r="P190" s="11">
        <f>VLOOKUP(B190,MCAP!B:P,13,FALSE)</f>
        <v>24384606</v>
      </c>
      <c r="Q190" s="11">
        <f>VLOOKUP(B190,MB!B:O,13,FALSE)</f>
        <v>5.59</v>
      </c>
    </row>
    <row r="191" spans="1:17" x14ac:dyDescent="0.3">
      <c r="A191" s="20" t="s">
        <v>261</v>
      </c>
      <c r="B191" s="20">
        <v>902107</v>
      </c>
      <c r="C191" s="21">
        <f>VLOOKUP(B191,'[2]ESGC PORTFOLIO'!B:M,$C$2,FALSE)</f>
        <v>65.587938388625503</v>
      </c>
      <c r="D191" s="21" t="str">
        <f t="shared" ref="D191:D254" si="9">IF(C191&gt;75,"A",IF(C191&gt;50,"B",IF(C191&gt;25,"C","D")))</f>
        <v>B</v>
      </c>
      <c r="E191" s="21">
        <f>VLOOKUP(B191,ESG!A:M,$E$2,FALSE)</f>
        <v>65.587938388625503</v>
      </c>
      <c r="F191" s="11" t="b">
        <f t="shared" ref="F191:F254" si="10">C191=E191</f>
        <v>1</v>
      </c>
      <c r="G191" s="23" t="str">
        <f t="shared" ref="G191:G254" si="11">IF(E191&gt;75,"A",IF(E191&gt;50,"B",IF(E191&gt;25,"C","D")))</f>
        <v>B</v>
      </c>
      <c r="H191" s="11">
        <f>VLOOKUP(B191,NI!C:P,13,FALSE)</f>
        <v>1896000</v>
      </c>
      <c r="I191" s="11">
        <f>VLOOKUP(B191,EBITDA!B:O,13,FALSE)</f>
        <v>4444000</v>
      </c>
      <c r="J191" s="11">
        <f>VLOOKUP(B191,EQIT!B:O,13,FALSE)</f>
        <v>9899000</v>
      </c>
      <c r="K191" s="11">
        <f>VLOOKUP(B191,DEBT!B:O,13,FALSE)</f>
        <v>19249000</v>
      </c>
      <c r="L191" s="11">
        <f>VLOOKUP(B191,REV!B:O,13,FALSE)</f>
        <v>7517000</v>
      </c>
      <c r="M191" s="11">
        <f>VLOOKUP(B191,RoA!B:O,13,FALSE)</f>
        <v>6.37</v>
      </c>
      <c r="N191" s="11">
        <f>VLOOKUP(B191,RoE!B:O,13,FALSE)</f>
        <v>19.13</v>
      </c>
      <c r="O191" s="11">
        <f>VLOOKUP(B191,ASSET!B:P,13,FALSE)</f>
        <v>38315000</v>
      </c>
      <c r="P191" s="11">
        <f>VLOOKUP(B191,MCAP!B:P,13,FALSE)</f>
        <v>23144841</v>
      </c>
      <c r="Q191" s="11">
        <f>VLOOKUP(B191,MB!B:O,13,FALSE)</f>
        <v>2.38</v>
      </c>
    </row>
    <row r="192" spans="1:17" x14ac:dyDescent="0.3">
      <c r="A192" s="20" t="s">
        <v>262</v>
      </c>
      <c r="B192" s="20" t="s">
        <v>369</v>
      </c>
      <c r="C192" s="21">
        <f>VLOOKUP(B192,'[2]ESGC PORTFOLIO'!B:M,$C$2,FALSE)</f>
        <v>64.490956186346594</v>
      </c>
      <c r="D192" s="21" t="str">
        <f t="shared" si="9"/>
        <v>B</v>
      </c>
      <c r="E192" s="21">
        <f>VLOOKUP(B192,ESG!A:M,$E$2,FALSE)</f>
        <v>64.490956186346594</v>
      </c>
      <c r="F192" s="11" t="b">
        <f t="shared" si="10"/>
        <v>1</v>
      </c>
      <c r="G192" s="23" t="str">
        <f t="shared" si="11"/>
        <v>B</v>
      </c>
      <c r="H192" s="11">
        <f>VLOOKUP(B192,NI!C:P,13,FALSE)</f>
        <v>1316500</v>
      </c>
      <c r="I192" s="11">
        <f>VLOOKUP(B192,EBITDA!B:O,13,FALSE)</f>
        <v>1944100</v>
      </c>
      <c r="J192" s="11">
        <f>VLOOKUP(B192,EQIT!B:O,13,FALSE)</f>
        <v>10227300</v>
      </c>
      <c r="K192" s="11">
        <f>VLOOKUP(B192,DEBT!B:O,13,FALSE)</f>
        <v>3177100</v>
      </c>
      <c r="L192" s="11">
        <f>VLOOKUP(B192,REV!B:O,13,FALSE)</f>
        <v>12492500</v>
      </c>
      <c r="M192" s="11">
        <f>VLOOKUP(B192,RoA!B:O,13,FALSE)</f>
        <v>0.64</v>
      </c>
      <c r="N192" s="11">
        <f>VLOOKUP(B192,RoE!B:O,13,FALSE)</f>
        <v>13.48</v>
      </c>
      <c r="O192" s="11">
        <f>VLOOKUP(B192,ASSET!B:P,13,FALSE)</f>
        <v>228014300</v>
      </c>
      <c r="P192" s="11">
        <f>VLOOKUP(B192,MCAP!B:P,13,FALSE)</f>
        <v>16646322</v>
      </c>
      <c r="Q192" s="11">
        <f>VLOOKUP(B192,MB!B:O,13,FALSE)</f>
        <v>1.38</v>
      </c>
    </row>
    <row r="193" spans="1:17" x14ac:dyDescent="0.3">
      <c r="A193" s="20" t="s">
        <v>264</v>
      </c>
      <c r="B193" s="20">
        <v>936324</v>
      </c>
      <c r="C193" s="21">
        <f>VLOOKUP(B193,'[2]ESGC PORTFOLIO'!B:M,$C$2,FALSE)</f>
        <v>58.7219085262563</v>
      </c>
      <c r="D193" s="21" t="str">
        <f t="shared" si="9"/>
        <v>B</v>
      </c>
      <c r="E193" s="21">
        <f>VLOOKUP(B193,ESG!A:M,$E$2,FALSE)</f>
        <v>58.7219085262563</v>
      </c>
      <c r="F193" s="11" t="b">
        <f t="shared" si="10"/>
        <v>1</v>
      </c>
      <c r="G193" s="23" t="str">
        <f t="shared" si="11"/>
        <v>B</v>
      </c>
      <c r="H193" s="11">
        <f>VLOOKUP(B193,NI!C:P,13,FALSE)</f>
        <v>1031000</v>
      </c>
      <c r="I193" s="11">
        <f>VLOOKUP(B193,EBITDA!B:O,13,FALSE)</f>
        <v>1811100</v>
      </c>
      <c r="J193" s="11">
        <f>VLOOKUP(B193,EQIT!B:O,13,FALSE)</f>
        <v>7017500</v>
      </c>
      <c r="K193" s="11">
        <f>VLOOKUP(B193,DEBT!B:O,13,FALSE)</f>
        <v>3148200</v>
      </c>
      <c r="L193" s="11">
        <f>VLOOKUP(B193,REV!B:O,13,FALSE)</f>
        <v>23417400</v>
      </c>
      <c r="M193" s="11">
        <f>VLOOKUP(B193,RoA!B:O,13,FALSE)</f>
        <v>3.55</v>
      </c>
      <c r="N193" s="11">
        <f>VLOOKUP(B193,RoE!B:O,13,FALSE)</f>
        <v>15.28</v>
      </c>
      <c r="O193" s="11">
        <f>VLOOKUP(B193,ASSET!B:P,13,FALSE)</f>
        <v>33427500</v>
      </c>
      <c r="P193" s="11">
        <f>VLOOKUP(B193,MCAP!B:P,13,FALSE)</f>
        <v>20586450</v>
      </c>
      <c r="Q193" s="11">
        <f>VLOOKUP(B193,MB!B:O,13,FALSE)</f>
        <v>2.57</v>
      </c>
    </row>
    <row r="194" spans="1:17" x14ac:dyDescent="0.3">
      <c r="A194" s="20" t="s">
        <v>267</v>
      </c>
      <c r="B194" s="20">
        <v>902321</v>
      </c>
      <c r="C194" s="21">
        <f>VLOOKUP(B194,'[2]ESGC PORTFOLIO'!B:M,$C$2,FALSE)</f>
        <v>70.647796208530806</v>
      </c>
      <c r="D194" s="21" t="str">
        <f t="shared" si="9"/>
        <v>B</v>
      </c>
      <c r="E194" s="21">
        <f>VLOOKUP(B194,ESG!A:M,$E$2,FALSE)</f>
        <v>70.647796208530806</v>
      </c>
      <c r="F194" s="11" t="b">
        <f t="shared" si="10"/>
        <v>1</v>
      </c>
      <c r="G194" s="23" t="str">
        <f t="shared" si="11"/>
        <v>B</v>
      </c>
      <c r="H194" s="11">
        <f>VLOOKUP(B194,NI!C:P,13,FALSE)</f>
        <v>887000</v>
      </c>
      <c r="I194" s="11">
        <f>VLOOKUP(B194,EBITDA!B:O,13,FALSE)</f>
        <v>3351000</v>
      </c>
      <c r="J194" s="11">
        <f>VLOOKUP(B194,EQIT!B:O,13,FALSE)</f>
        <v>13130000</v>
      </c>
      <c r="K194" s="11">
        <f>VLOOKUP(B194,DEBT!B:O,13,FALSE)</f>
        <v>11783000</v>
      </c>
      <c r="L194" s="11">
        <f>VLOOKUP(B194,REV!B:O,13,FALSE)</f>
        <v>9061000</v>
      </c>
      <c r="M194" s="11">
        <f>VLOOKUP(B194,RoA!B:O,13,FALSE)</f>
        <v>2.93</v>
      </c>
      <c r="N194" s="11">
        <f>VLOOKUP(B194,RoE!B:O,13,FALSE)</f>
        <v>6.77</v>
      </c>
      <c r="O194" s="11">
        <f>VLOOKUP(B194,ASSET!B:P,13,FALSE)</f>
        <v>40070000</v>
      </c>
      <c r="P194" s="11">
        <f>VLOOKUP(B194,MCAP!B:P,13,FALSE)</f>
        <v>22159400</v>
      </c>
      <c r="Q194" s="11">
        <f>VLOOKUP(B194,MB!B:O,13,FALSE)</f>
        <v>1.64</v>
      </c>
    </row>
    <row r="195" spans="1:17" x14ac:dyDescent="0.3">
      <c r="A195" s="20" t="s">
        <v>268</v>
      </c>
      <c r="B195" s="20">
        <v>905792</v>
      </c>
      <c r="C195" s="21">
        <f>VLOOKUP(B195,'[2]ESGC PORTFOLIO'!B:M,$C$2,FALSE)</f>
        <v>53.105964030776398</v>
      </c>
      <c r="D195" s="21" t="str">
        <f t="shared" si="9"/>
        <v>B</v>
      </c>
      <c r="E195" s="21">
        <f>VLOOKUP(B195,ESG!A:M,$E$2,FALSE)</f>
        <v>53.105964030776398</v>
      </c>
      <c r="F195" s="11" t="b">
        <f t="shared" si="10"/>
        <v>1</v>
      </c>
      <c r="G195" s="23" t="str">
        <f t="shared" si="11"/>
        <v>B</v>
      </c>
      <c r="H195" s="11">
        <f>VLOOKUP(B195,NI!C:P,13,FALSE)</f>
        <v>1183879</v>
      </c>
      <c r="I195" s="11">
        <f>VLOOKUP(B195,EBITDA!B:O,13,FALSE)</f>
        <v>1841207</v>
      </c>
      <c r="J195" s="11">
        <f>VLOOKUP(B195,EQIT!B:O,13,FALSE)</f>
        <v>5044410</v>
      </c>
      <c r="K195" s="11">
        <f>VLOOKUP(B195,DEBT!B:O,13,FALSE)</f>
        <v>390749</v>
      </c>
      <c r="L195" s="11">
        <f>VLOOKUP(B195,REV!B:O,13,FALSE)</f>
        <v>2561238</v>
      </c>
      <c r="M195" s="11">
        <f>VLOOKUP(B195,RoA!B:O,13,FALSE)</f>
        <v>14.58</v>
      </c>
      <c r="N195" s="11">
        <f>VLOOKUP(B195,RoE!B:O,13,FALSE)</f>
        <v>23.3</v>
      </c>
      <c r="O195" s="11">
        <f>VLOOKUP(B195,ASSET!B:P,13,FALSE)</f>
        <v>10130338</v>
      </c>
      <c r="P195" s="11">
        <f>VLOOKUP(B195,MCAP!B:P,13,FALSE)</f>
        <v>38730044</v>
      </c>
      <c r="Q195" s="11">
        <f>VLOOKUP(B195,MB!B:O,13,FALSE)</f>
        <v>7.45</v>
      </c>
    </row>
    <row r="196" spans="1:17" x14ac:dyDescent="0.3">
      <c r="A196" s="20" t="s">
        <v>269</v>
      </c>
      <c r="B196" s="20">
        <v>912518</v>
      </c>
      <c r="C196" s="21">
        <f>VLOOKUP(B196,'[2]ESGC PORTFOLIO'!B:M,$C$2,FALSE)</f>
        <v>55.538728278041098</v>
      </c>
      <c r="D196" s="21" t="str">
        <f t="shared" si="9"/>
        <v>B</v>
      </c>
      <c r="E196" s="21">
        <f>VLOOKUP(B196,ESG!A:M,$E$2,FALSE)</f>
        <v>55.538728278041098</v>
      </c>
      <c r="F196" s="11" t="b">
        <f t="shared" si="10"/>
        <v>1</v>
      </c>
      <c r="G196" s="23" t="str">
        <f t="shared" si="11"/>
        <v>B</v>
      </c>
      <c r="H196" s="11">
        <f>VLOOKUP(B196,NI!C:P,13,FALSE)</f>
        <v>597981</v>
      </c>
      <c r="I196" s="11">
        <f>VLOOKUP(B196,EBITDA!B:O,13,FALSE)</f>
        <v>980206</v>
      </c>
      <c r="J196" s="11">
        <f>VLOOKUP(B196,EQIT!B:O,13,FALSE)</f>
        <v>4659363</v>
      </c>
      <c r="K196" s="11">
        <f>VLOOKUP(B196,DEBT!B:O,13,FALSE)</f>
        <v>3470739</v>
      </c>
      <c r="L196" s="11">
        <f>VLOOKUP(B196,REV!B:O,13,FALSE)</f>
        <v>7668476</v>
      </c>
      <c r="M196" s="11">
        <f>VLOOKUP(B196,RoA!B:O,13,FALSE)</f>
        <v>7.07</v>
      </c>
      <c r="N196" s="11">
        <f>VLOOKUP(B196,RoE!B:O,13,FALSE)</f>
        <v>12.7</v>
      </c>
      <c r="O196" s="11">
        <f>VLOOKUP(B196,ASSET!B:P,13,FALSE)</f>
        <v>9128792</v>
      </c>
      <c r="P196" s="11">
        <f>VLOOKUP(B196,MCAP!B:P,13,FALSE)</f>
        <v>5864869</v>
      </c>
      <c r="Q196" s="11">
        <f>VLOOKUP(B196,MB!B:O,13,FALSE)</f>
        <v>1.42</v>
      </c>
    </row>
    <row r="197" spans="1:17" x14ac:dyDescent="0.3">
      <c r="A197" s="20" t="s">
        <v>271</v>
      </c>
      <c r="B197" s="20">
        <v>877181</v>
      </c>
      <c r="C197" s="21">
        <f>VLOOKUP(B197,'[2]ESGC PORTFOLIO'!B:M,$C$2,FALSE)</f>
        <v>58.246753246753201</v>
      </c>
      <c r="D197" s="21" t="str">
        <f t="shared" si="9"/>
        <v>B</v>
      </c>
      <c r="E197" s="21">
        <f>VLOOKUP(B197,ESG!A:M,$E$2,FALSE)</f>
        <v>58.246753246753201</v>
      </c>
      <c r="F197" s="11" t="b">
        <f t="shared" si="10"/>
        <v>1</v>
      </c>
      <c r="G197" s="23" t="str">
        <f t="shared" si="11"/>
        <v>B</v>
      </c>
      <c r="H197" s="11">
        <f>VLOOKUP(B197,NI!C:P,13,FALSE)</f>
        <v>642000</v>
      </c>
      <c r="I197" s="11">
        <f>VLOOKUP(B197,EBITDA!B:O,13,FALSE)</f>
        <v>1479000</v>
      </c>
      <c r="J197" s="11">
        <f>VLOOKUP(B197,EQIT!B:O,13,FALSE)</f>
        <v>4628000</v>
      </c>
      <c r="K197" s="11">
        <f>VLOOKUP(B197,DEBT!B:O,13,FALSE)</f>
        <v>3740000</v>
      </c>
      <c r="L197" s="11">
        <f>VLOOKUP(B197,REV!B:O,13,FALSE)</f>
        <v>7515000</v>
      </c>
      <c r="M197" s="11">
        <f>VLOOKUP(B197,RoA!B:O,13,FALSE)</f>
        <v>7.33</v>
      </c>
      <c r="N197" s="11">
        <f>VLOOKUP(B197,RoE!B:O,13,FALSE)</f>
        <v>13.79</v>
      </c>
      <c r="O197" s="11">
        <f>VLOOKUP(B197,ASSET!B:P,13,FALSE)</f>
        <v>10100000</v>
      </c>
      <c r="P197" s="11">
        <f>VLOOKUP(B197,MCAP!B:P,13,FALSE)</f>
        <v>12590300</v>
      </c>
      <c r="Q197" s="11">
        <f>VLOOKUP(B197,MB!B:O,13,FALSE)</f>
        <v>2.5</v>
      </c>
    </row>
    <row r="198" spans="1:17" x14ac:dyDescent="0.3">
      <c r="A198" s="20" t="s">
        <v>273</v>
      </c>
      <c r="B198" s="20">
        <v>912633</v>
      </c>
      <c r="C198" s="21">
        <f>VLOOKUP(B198,'[2]ESGC PORTFOLIO'!B:M,$C$2,FALSE)</f>
        <v>73.142651114909398</v>
      </c>
      <c r="D198" s="21" t="str">
        <f t="shared" si="9"/>
        <v>B</v>
      </c>
      <c r="E198" s="21">
        <f>VLOOKUP(B198,ESG!A:M,$E$2,FALSE)</f>
        <v>73.142651114909398</v>
      </c>
      <c r="F198" s="11" t="b">
        <f t="shared" si="10"/>
        <v>1</v>
      </c>
      <c r="G198" s="23" t="str">
        <f t="shared" si="11"/>
        <v>B</v>
      </c>
      <c r="H198" s="11">
        <f>VLOOKUP(B198,NI!C:P,13,FALSE)</f>
        <v>2211000</v>
      </c>
      <c r="I198" s="11">
        <f>VLOOKUP(B198,EBITDA!B:O,13,FALSE)</f>
        <v>3777000</v>
      </c>
      <c r="J198" s="11">
        <f>VLOOKUP(B198,EQIT!B:O,13,FALSE)</f>
        <v>10066000</v>
      </c>
      <c r="K198" s="11">
        <f>VLOOKUP(B198,DEBT!B:O,13,FALSE)</f>
        <v>5335000</v>
      </c>
      <c r="L198" s="11">
        <f>VLOOKUP(B198,REV!B:O,13,FALSE)</f>
        <v>24069000</v>
      </c>
      <c r="M198" s="11">
        <f>VLOOKUP(B198,RoA!B:O,13,FALSE)</f>
        <v>8.19</v>
      </c>
      <c r="N198" s="11">
        <f>VLOOKUP(B198,RoE!B:O,13,FALSE)</f>
        <v>21.9</v>
      </c>
      <c r="O198" s="11">
        <f>VLOOKUP(B198,ASSET!B:P,13,FALSE)</f>
        <v>29299000</v>
      </c>
      <c r="P198" s="11">
        <f>VLOOKUP(B198,MCAP!B:P,13,FALSE)</f>
        <v>41606000</v>
      </c>
      <c r="Q198" s="11">
        <f>VLOOKUP(B198,MB!B:O,13,FALSE)</f>
        <v>4.04</v>
      </c>
    </row>
    <row r="199" spans="1:17" x14ac:dyDescent="0.3">
      <c r="A199" s="20" t="s">
        <v>274</v>
      </c>
      <c r="B199" s="20">
        <v>312451</v>
      </c>
      <c r="C199" s="21">
        <f>VLOOKUP(B199,'[2]ESGC PORTFOLIO'!B:M,$C$2,FALSE)</f>
        <v>73.527861817928297</v>
      </c>
      <c r="D199" s="21" t="str">
        <f t="shared" si="9"/>
        <v>B</v>
      </c>
      <c r="E199" s="21">
        <f>VLOOKUP(B199,ESG!A:M,$E$2,FALSE)</f>
        <v>73.527861817928297</v>
      </c>
      <c r="F199" s="11" t="b">
        <f t="shared" si="10"/>
        <v>1</v>
      </c>
      <c r="G199" s="23" t="str">
        <f t="shared" si="11"/>
        <v>B</v>
      </c>
      <c r="H199" s="11">
        <f>VLOOKUP(B199,NI!C:P,13,FALSE)</f>
        <v>143860</v>
      </c>
      <c r="I199" s="11">
        <f>VLOOKUP(B199,EBITDA!B:O,13,FALSE)</f>
        <v>308964</v>
      </c>
      <c r="J199" s="11">
        <f>VLOOKUP(B199,EQIT!B:O,13,FALSE)</f>
        <v>2266301</v>
      </c>
      <c r="K199" s="11">
        <f>VLOOKUP(B199,DEBT!B:O,13,FALSE)</f>
        <v>1642420</v>
      </c>
      <c r="L199" s="11">
        <f>VLOOKUP(B199,REV!B:O,13,FALSE)</f>
        <v>614371</v>
      </c>
      <c r="M199" s="11">
        <f>VLOOKUP(B199,RoA!B:O,13,FALSE)</f>
        <v>5.0599999999999996</v>
      </c>
      <c r="N199" s="11">
        <f>VLOOKUP(B199,RoE!B:O,13,FALSE)</f>
        <v>7.2</v>
      </c>
      <c r="O199" s="11">
        <f>VLOOKUP(B199,ASSET!B:P,13,FALSE)</f>
        <v>4488906</v>
      </c>
      <c r="P199" s="11">
        <f>VLOOKUP(B199,MCAP!B:P,13,FALSE)</f>
        <v>7181100</v>
      </c>
      <c r="Q199" s="11">
        <f>VLOOKUP(B199,MB!B:O,13,FALSE)</f>
        <v>3.55</v>
      </c>
    </row>
    <row r="200" spans="1:17" x14ac:dyDescent="0.3">
      <c r="A200" s="20" t="s">
        <v>276</v>
      </c>
      <c r="B200" s="20">
        <v>683432</v>
      </c>
      <c r="C200" s="21">
        <f>VLOOKUP(B200,'[2]ESGC PORTFOLIO'!B:M,$C$2,FALSE)</f>
        <v>65.617205158585406</v>
      </c>
      <c r="D200" s="21" t="str">
        <f t="shared" si="9"/>
        <v>B</v>
      </c>
      <c r="E200" s="21">
        <f>VLOOKUP(B200,ESG!A:M,$E$2,FALSE)</f>
        <v>65.617205158585406</v>
      </c>
      <c r="F200" s="11" t="b">
        <f t="shared" si="10"/>
        <v>1</v>
      </c>
      <c r="G200" s="23" t="str">
        <f t="shared" si="11"/>
        <v>B</v>
      </c>
      <c r="H200" s="11">
        <f>VLOOKUP(B200,NI!C:P,13,FALSE)</f>
        <v>612600</v>
      </c>
      <c r="I200" s="11">
        <f>VLOOKUP(B200,EBITDA!B:O,13,FALSE)</f>
        <v>2360100</v>
      </c>
      <c r="J200" s="11">
        <f>VLOOKUP(B200,EQIT!B:O,13,FALSE)</f>
        <v>7691300</v>
      </c>
      <c r="K200" s="11">
        <f>VLOOKUP(B200,DEBT!B:O,13,FALSE)</f>
        <v>7658900</v>
      </c>
      <c r="L200" s="11">
        <f>VLOOKUP(B200,REV!B:O,13,FALSE)</f>
        <v>9387700</v>
      </c>
      <c r="M200" s="11">
        <f>VLOOKUP(B200,RoA!B:O,13,FALSE)</f>
        <v>3.98</v>
      </c>
      <c r="N200" s="11">
        <f>VLOOKUP(B200,RoE!B:O,13,FALSE)</f>
        <v>7.92</v>
      </c>
      <c r="O200" s="11">
        <f>VLOOKUP(B200,ASSET!B:P,13,FALSE)</f>
        <v>20629600</v>
      </c>
      <c r="P200" s="11">
        <f>VLOOKUP(B200,MCAP!B:P,13,FALSE)</f>
        <v>19362770</v>
      </c>
      <c r="Q200" s="11">
        <f>VLOOKUP(B200,MB!B:O,13,FALSE)</f>
        <v>2.2599999999999998</v>
      </c>
    </row>
    <row r="201" spans="1:17" x14ac:dyDescent="0.3">
      <c r="A201" s="20" t="s">
        <v>278</v>
      </c>
      <c r="B201" s="20">
        <v>902233</v>
      </c>
      <c r="C201" s="21">
        <f>VLOOKUP(B201,'[2]ESGC PORTFOLIO'!B:M,$C$2,FALSE)</f>
        <v>67.479632255249896</v>
      </c>
      <c r="D201" s="21" t="str">
        <f t="shared" si="9"/>
        <v>B</v>
      </c>
      <c r="E201" s="21">
        <f>VLOOKUP(B201,ESG!A:M,$E$2,FALSE)</f>
        <v>67.479632255249896</v>
      </c>
      <c r="F201" s="11" t="b">
        <f t="shared" si="10"/>
        <v>1</v>
      </c>
      <c r="G201" s="23" t="str">
        <f t="shared" si="11"/>
        <v>B</v>
      </c>
      <c r="H201" s="11">
        <f>VLOOKUP(B201,NI!C:P,13,FALSE)</f>
        <v>729000</v>
      </c>
      <c r="I201" s="11">
        <f>VLOOKUP(B201,EBITDA!B:O,13,FALSE)</f>
        <v>1200700</v>
      </c>
      <c r="J201" s="11">
        <f>VLOOKUP(B201,EQIT!B:O,13,FALSE)</f>
        <v>1990100</v>
      </c>
      <c r="K201" s="11">
        <f>VLOOKUP(B201,DEBT!B:O,13,FALSE)</f>
        <v>2036600</v>
      </c>
      <c r="L201" s="11">
        <f>VLOOKUP(B201,REV!B:O,13,FALSE)</f>
        <v>5879500</v>
      </c>
      <c r="M201" s="11">
        <f>VLOOKUP(B201,RoA!B:O,13,FALSE)</f>
        <v>12.68</v>
      </c>
      <c r="N201" s="11">
        <f>VLOOKUP(B201,RoE!B:O,13,FALSE)</f>
        <v>34.33</v>
      </c>
      <c r="O201" s="11">
        <f>VLOOKUP(B201,ASSET!B:P,13,FALSE)</f>
        <v>6467300</v>
      </c>
      <c r="P201" s="11">
        <f>VLOOKUP(B201,MCAP!B:P,13,FALSE)</f>
        <v>17270400</v>
      </c>
      <c r="Q201" s="11">
        <f>VLOOKUP(B201,MB!B:O,13,FALSE)</f>
        <v>7.48</v>
      </c>
    </row>
    <row r="202" spans="1:17" x14ac:dyDescent="0.3">
      <c r="A202" s="20" t="s">
        <v>281</v>
      </c>
      <c r="B202" s="20">
        <v>322549</v>
      </c>
      <c r="C202" s="21">
        <f>VLOOKUP(B202,'[2]ESGC PORTFOLIO'!B:M,$C$2,FALSE)</f>
        <v>74.110248447204896</v>
      </c>
      <c r="D202" s="21" t="str">
        <f t="shared" si="9"/>
        <v>B</v>
      </c>
      <c r="E202" s="21">
        <f>VLOOKUP(B202,ESG!A:M,$E$2,FALSE)</f>
        <v>74.110248447204896</v>
      </c>
      <c r="F202" s="11" t="b">
        <f t="shared" si="10"/>
        <v>1</v>
      </c>
      <c r="G202" s="23" t="str">
        <f t="shared" si="11"/>
        <v>B</v>
      </c>
      <c r="H202" s="11">
        <f>VLOOKUP(B202,NI!C:P,13,FALSE)</f>
        <v>1283388</v>
      </c>
      <c r="I202" s="11">
        <f>VLOOKUP(B202,EBITDA!B:O,13,FALSE)</f>
        <v>2371974</v>
      </c>
      <c r="J202" s="11">
        <f>VLOOKUP(B202,EQIT!B:O,13,FALSE)</f>
        <v>9121412</v>
      </c>
      <c r="K202" s="11">
        <f>VLOOKUP(B202,DEBT!B:O,13,FALSE)</f>
        <v>9109579</v>
      </c>
      <c r="L202" s="11">
        <f>VLOOKUP(B202,REV!B:O,13,FALSE)</f>
        <v>8496401</v>
      </c>
      <c r="M202" s="11">
        <f>VLOOKUP(B202,RoA!B:O,13,FALSE)</f>
        <v>6.93</v>
      </c>
      <c r="N202" s="11">
        <f>VLOOKUP(B202,RoE!B:O,13,FALSE)</f>
        <v>14.94</v>
      </c>
      <c r="O202" s="11">
        <f>VLOOKUP(B202,ASSET!B:P,13,FALSE)</f>
        <v>22310324</v>
      </c>
      <c r="P202" s="11">
        <f>VLOOKUP(B202,MCAP!B:P,13,FALSE)</f>
        <v>17605312</v>
      </c>
      <c r="Q202" s="11">
        <f>VLOOKUP(B202,MB!B:O,13,FALSE)</f>
        <v>1.61</v>
      </c>
    </row>
    <row r="203" spans="1:17" x14ac:dyDescent="0.3">
      <c r="A203" s="20" t="s">
        <v>284</v>
      </c>
      <c r="B203" s="20" t="s">
        <v>371</v>
      </c>
      <c r="C203" s="21">
        <f>VLOOKUP(B203,'[2]ESGC PORTFOLIO'!B:M,$C$2,FALSE)</f>
        <v>58.9679383116883</v>
      </c>
      <c r="D203" s="21" t="str">
        <f t="shared" si="9"/>
        <v>B</v>
      </c>
      <c r="E203" s="21">
        <f>VLOOKUP(B203,ESG!A:M,$E$2,FALSE)</f>
        <v>58.9679383116883</v>
      </c>
      <c r="F203" s="11" t="b">
        <f t="shared" si="10"/>
        <v>1</v>
      </c>
      <c r="G203" s="23" t="str">
        <f t="shared" si="11"/>
        <v>B</v>
      </c>
      <c r="H203" s="11">
        <f>VLOOKUP(B203,NI!C:P,13,FALSE)</f>
        <v>248000</v>
      </c>
      <c r="I203" s="11">
        <f>VLOOKUP(B203,EBITDA!B:O,13,FALSE)</f>
        <v>1282000</v>
      </c>
      <c r="J203" s="11">
        <f>VLOOKUP(B203,EQIT!B:O,13,FALSE)</f>
        <v>1593000</v>
      </c>
      <c r="K203" s="11">
        <f>VLOOKUP(B203,DEBT!B:O,13,FALSE)</f>
        <v>4130000</v>
      </c>
      <c r="L203" s="11">
        <f>VLOOKUP(B203,REV!B:O,13,FALSE)</f>
        <v>11160000</v>
      </c>
      <c r="M203" s="11">
        <f>VLOOKUP(B203,RoA!B:O,13,FALSE)</f>
        <v>4.4000000000000004</v>
      </c>
      <c r="N203" s="11">
        <f>VLOOKUP(B203,RoE!B:O,13,FALSE)</f>
        <v>10.76</v>
      </c>
      <c r="O203" s="11">
        <f>VLOOKUP(B203,ASSET!B:P,13,FALSE)</f>
        <v>7636000</v>
      </c>
      <c r="P203" s="11">
        <f>VLOOKUP(B203,MCAP!B:P,13,FALSE)</f>
        <v>11396502</v>
      </c>
      <c r="Q203" s="11">
        <f>VLOOKUP(B203,MB!B:O,13,FALSE)</f>
        <v>7.81</v>
      </c>
    </row>
    <row r="204" spans="1:17" x14ac:dyDescent="0.3">
      <c r="A204" s="20" t="s">
        <v>287</v>
      </c>
      <c r="B204" s="20">
        <v>905361</v>
      </c>
      <c r="C204" s="21">
        <f>VLOOKUP(B204,'[2]ESGC PORTFOLIO'!B:M,$C$2,FALSE)</f>
        <v>67.414254682915796</v>
      </c>
      <c r="D204" s="21" t="str">
        <f t="shared" si="9"/>
        <v>B</v>
      </c>
      <c r="E204" s="21">
        <f>VLOOKUP(B204,ESG!A:M,$E$2,FALSE)</f>
        <v>67.414254682915796</v>
      </c>
      <c r="F204" s="11" t="b">
        <f t="shared" si="10"/>
        <v>1</v>
      </c>
      <c r="G204" s="23" t="str">
        <f t="shared" si="11"/>
        <v>B</v>
      </c>
      <c r="H204" s="11">
        <f>VLOOKUP(B204,NI!C:P,13,FALSE)</f>
        <v>1132703</v>
      </c>
      <c r="I204" s="11">
        <f>VLOOKUP(B204,EBITDA!B:O,13,FALSE)</f>
        <v>1950739</v>
      </c>
      <c r="J204" s="11">
        <f>VLOOKUP(B204,EQIT!B:O,13,FALSE)</f>
        <v>1878441</v>
      </c>
      <c r="K204" s="11">
        <f>VLOOKUP(B204,DEBT!B:O,13,FALSE)</f>
        <v>1952540</v>
      </c>
      <c r="L204" s="11">
        <f>VLOOKUP(B204,REV!B:O,13,FALSE)</f>
        <v>11855602</v>
      </c>
      <c r="M204" s="11">
        <f>VLOOKUP(B204,RoA!B:O,13,FALSE)</f>
        <v>19.690000000000001</v>
      </c>
      <c r="N204" s="11">
        <f>VLOOKUP(B204,RoE!B:O,13,FALSE)</f>
        <v>82.49</v>
      </c>
      <c r="O204" s="11">
        <f>VLOOKUP(B204,ASSET!B:P,13,FALSE)</f>
        <v>6752521</v>
      </c>
      <c r="P204" s="11">
        <f>VLOOKUP(B204,MCAP!B:P,13,FALSE)</f>
        <v>24996322</v>
      </c>
      <c r="Q204" s="11">
        <f>VLOOKUP(B204,MB!B:O,13,FALSE)</f>
        <v>13.51</v>
      </c>
    </row>
    <row r="205" spans="1:17" x14ac:dyDescent="0.3">
      <c r="A205" s="20" t="s">
        <v>289</v>
      </c>
      <c r="B205" s="20">
        <v>895784</v>
      </c>
      <c r="C205" s="21">
        <f>VLOOKUP(B205,'[2]ESGC PORTFOLIO'!B:M,$C$2,FALSE)</f>
        <v>56.8467855673738</v>
      </c>
      <c r="D205" s="21" t="str">
        <f t="shared" si="9"/>
        <v>B</v>
      </c>
      <c r="E205" s="21">
        <f>VLOOKUP(B205,ESG!A:M,$E$2,FALSE)</f>
        <v>56.8467855673738</v>
      </c>
      <c r="F205" s="11" t="b">
        <f t="shared" si="10"/>
        <v>1</v>
      </c>
      <c r="G205" s="23" t="str">
        <f t="shared" si="11"/>
        <v>B</v>
      </c>
      <c r="H205" s="11">
        <f>VLOOKUP(B205,NI!C:P,13,FALSE)</f>
        <v>234946</v>
      </c>
      <c r="I205" s="11">
        <f>VLOOKUP(B205,EBITDA!B:O,13,FALSE)</f>
        <v>1417949</v>
      </c>
      <c r="J205" s="11">
        <f>VLOOKUP(B205,EQIT!B:O,13,FALSE)</f>
        <v>7094475</v>
      </c>
      <c r="K205" s="11">
        <f>VLOOKUP(B205,DEBT!B:O,13,FALSE)</f>
        <v>6523798</v>
      </c>
      <c r="L205" s="11">
        <f>VLOOKUP(B205,REV!B:O,13,FALSE)</f>
        <v>2102097</v>
      </c>
      <c r="M205" s="11">
        <f>VLOOKUP(B205,RoA!B:O,13,FALSE)</f>
        <v>2.74</v>
      </c>
      <c r="N205" s="11">
        <f>VLOOKUP(B205,RoE!B:O,13,FALSE)</f>
        <v>3.32</v>
      </c>
      <c r="O205" s="11">
        <f>VLOOKUP(B205,ASSET!B:P,13,FALSE)</f>
        <v>15857787</v>
      </c>
      <c r="P205" s="11">
        <f>VLOOKUP(B205,MCAP!B:P,13,FALSE)</f>
        <v>10815443</v>
      </c>
      <c r="Q205" s="11">
        <f>VLOOKUP(B205,MB!B:O,13,FALSE)</f>
        <v>1.56</v>
      </c>
    </row>
    <row r="206" spans="1:17" x14ac:dyDescent="0.3">
      <c r="A206" s="20" t="s">
        <v>290</v>
      </c>
      <c r="B206" s="20">
        <v>906400</v>
      </c>
      <c r="C206" s="21">
        <f>VLOOKUP(B206,'[2]ESGC PORTFOLIO'!B:M,$C$2,FALSE)</f>
        <v>59.116671458882799</v>
      </c>
      <c r="D206" s="21" t="str">
        <f t="shared" si="9"/>
        <v>B</v>
      </c>
      <c r="E206" s="21">
        <f>VLOOKUP(B206,ESG!A:M,$E$2,FALSE)</f>
        <v>59.116671458882799</v>
      </c>
      <c r="F206" s="11" t="b">
        <f t="shared" si="10"/>
        <v>1</v>
      </c>
      <c r="G206" s="23" t="str">
        <f t="shared" si="11"/>
        <v>B</v>
      </c>
      <c r="H206" s="11">
        <f>VLOOKUP(B206,NI!C:P,13,FALSE)</f>
        <v>546400</v>
      </c>
      <c r="I206" s="11">
        <f>VLOOKUP(B206,EBITDA!B:O,13,FALSE)</f>
        <v>939200</v>
      </c>
      <c r="J206" s="11">
        <f>VLOOKUP(B206,EQIT!B:O,13,FALSE)</f>
        <v>2617200</v>
      </c>
      <c r="K206" s="11">
        <f>VLOOKUP(B206,DEBT!B:O,13,FALSE)</f>
        <v>1010200</v>
      </c>
      <c r="L206" s="11">
        <f>VLOOKUP(B206,REV!B:O,13,FALSE)</f>
        <v>3711800</v>
      </c>
      <c r="M206" s="11">
        <f>VLOOKUP(B206,RoA!B:O,13,FALSE)</f>
        <v>12.85</v>
      </c>
      <c r="N206" s="11">
        <f>VLOOKUP(B206,RoE!B:O,13,FALSE)</f>
        <v>21.73</v>
      </c>
      <c r="O206" s="11">
        <f>VLOOKUP(B206,ASSET!B:P,13,FALSE)</f>
        <v>4650400</v>
      </c>
      <c r="P206" s="11">
        <f>VLOOKUP(B206,MCAP!B:P,13,FALSE)</f>
        <v>9925072</v>
      </c>
      <c r="Q206" s="11">
        <f>VLOOKUP(B206,MB!B:O,13,FALSE)</f>
        <v>3.32</v>
      </c>
    </row>
    <row r="207" spans="1:17" x14ac:dyDescent="0.3">
      <c r="A207" s="20" t="s">
        <v>291</v>
      </c>
      <c r="B207" s="20">
        <v>902325</v>
      </c>
      <c r="C207" s="21">
        <f>VLOOKUP(B207,'[2]ESGC PORTFOLIO'!B:M,$C$2,FALSE)</f>
        <v>65.537794233807205</v>
      </c>
      <c r="D207" s="21" t="str">
        <f t="shared" si="9"/>
        <v>B</v>
      </c>
      <c r="E207" s="21">
        <f>VLOOKUP(B207,ESG!A:M,$E$2,FALSE)</f>
        <v>65.537794233807205</v>
      </c>
      <c r="F207" s="11" t="b">
        <f t="shared" si="10"/>
        <v>1</v>
      </c>
      <c r="G207" s="23" t="str">
        <f t="shared" si="11"/>
        <v>B</v>
      </c>
      <c r="H207" s="11">
        <f>VLOOKUP(B207,NI!C:P,13,FALSE)</f>
        <v>2448000</v>
      </c>
      <c r="I207" s="11">
        <f>VLOOKUP(B207,EBITDA!B:O,13,FALSE)</f>
        <v>7640000</v>
      </c>
      <c r="J207" s="11">
        <f>VLOOKUP(B207,EQIT!B:O,13,FALSE)</f>
        <v>24758000</v>
      </c>
      <c r="K207" s="11">
        <f>VLOOKUP(B207,DEBT!B:O,13,FALSE)</f>
        <v>47324000</v>
      </c>
      <c r="L207" s="11">
        <f>VLOOKUP(B207,REV!B:O,13,FALSE)</f>
        <v>19896000</v>
      </c>
      <c r="M207" s="11">
        <f>VLOOKUP(B207,RoA!B:O,13,FALSE)</f>
        <v>3.55</v>
      </c>
      <c r="N207" s="11">
        <f>VLOOKUP(B207,RoE!B:O,13,FALSE)</f>
        <v>10.8</v>
      </c>
      <c r="O207" s="11">
        <f>VLOOKUP(B207,ASSET!B:P,13,FALSE)</f>
        <v>109697000</v>
      </c>
      <c r="P207" s="11">
        <f>VLOOKUP(B207,MCAP!B:P,13,FALSE)</f>
        <v>48707938</v>
      </c>
      <c r="Q207" s="11">
        <f>VLOOKUP(B207,MB!B:O,13,FALSE)</f>
        <v>2.06</v>
      </c>
    </row>
    <row r="208" spans="1:17" x14ac:dyDescent="0.3">
      <c r="A208" s="20" t="s">
        <v>293</v>
      </c>
      <c r="B208" s="20">
        <v>921503</v>
      </c>
      <c r="C208" s="21">
        <f>VLOOKUP(B208,'[2]ESGC PORTFOLIO'!B:M,$C$2,FALSE)</f>
        <v>52.175121829701098</v>
      </c>
      <c r="D208" s="21" t="str">
        <f t="shared" si="9"/>
        <v>B</v>
      </c>
      <c r="E208" s="21">
        <f>VLOOKUP(B208,ESG!A:M,$E$2,FALSE)</f>
        <v>52.175121829701098</v>
      </c>
      <c r="F208" s="11" t="b">
        <f t="shared" si="10"/>
        <v>1</v>
      </c>
      <c r="G208" s="23" t="str">
        <f t="shared" si="11"/>
        <v>B</v>
      </c>
      <c r="H208" s="11">
        <f>VLOOKUP(B208,NI!C:P,13,FALSE)</f>
        <v>965300</v>
      </c>
      <c r="I208" s="11">
        <f>VLOOKUP(B208,EBITDA!B:O,13,FALSE)</f>
        <v>1828600</v>
      </c>
      <c r="J208" s="11">
        <f>VLOOKUP(B208,EQIT!B:O,13,FALSE)</f>
        <v>6367000</v>
      </c>
      <c r="K208" s="11">
        <f>VLOOKUP(B208,DEBT!B:O,13,FALSE)</f>
        <v>3827400</v>
      </c>
      <c r="L208" s="11">
        <f>VLOOKUP(B208,REV!B:O,13,FALSE)</f>
        <v>11406900</v>
      </c>
      <c r="M208" s="11">
        <f>VLOOKUP(B208,RoA!B:O,13,FALSE)</f>
        <v>7.1</v>
      </c>
      <c r="N208" s="11">
        <f>VLOOKUP(B208,RoE!B:O,13,FALSE)</f>
        <v>15.85</v>
      </c>
      <c r="O208" s="11">
        <f>VLOOKUP(B208,ASSET!B:P,13,FALSE)</f>
        <v>15634900</v>
      </c>
      <c r="P208" s="11">
        <f>VLOOKUP(B208,MCAP!B:P,13,FALSE)</f>
        <v>17497080</v>
      </c>
      <c r="Q208" s="11">
        <f>VLOOKUP(B208,MB!B:O,13,FALSE)</f>
        <v>2.88</v>
      </c>
    </row>
    <row r="209" spans="1:17" x14ac:dyDescent="0.3">
      <c r="A209" s="20" t="s">
        <v>296</v>
      </c>
      <c r="B209" s="20">
        <v>981722</v>
      </c>
      <c r="C209" s="21">
        <f>VLOOKUP(B209,'[2]ESGC PORTFOLIO'!B:M,$C$2,FALSE)</f>
        <v>54.832410299679204</v>
      </c>
      <c r="D209" s="21" t="str">
        <f t="shared" si="9"/>
        <v>B</v>
      </c>
      <c r="E209" s="21">
        <f>VLOOKUP(B209,ESG!A:M,$E$2,FALSE)</f>
        <v>54.832410299679204</v>
      </c>
      <c r="F209" s="11" t="b">
        <f t="shared" si="10"/>
        <v>1</v>
      </c>
      <c r="G209" s="23" t="str">
        <f t="shared" si="11"/>
        <v>B</v>
      </c>
      <c r="H209" s="11">
        <f>VLOOKUP(B209,NI!C:P,13,FALSE)</f>
        <v>1647000</v>
      </c>
      <c r="I209" s="11">
        <f>VLOOKUP(B209,EBITDA!B:O,13,FALSE)</f>
        <v>2695000</v>
      </c>
      <c r="J209" s="11">
        <f>VLOOKUP(B209,EQIT!B:O,13,FALSE)</f>
        <v>9550000</v>
      </c>
      <c r="K209" s="11">
        <f>VLOOKUP(B209,DEBT!B:O,13,FALSE)</f>
        <v>6914000</v>
      </c>
      <c r="L209" s="11">
        <f>VLOOKUP(B209,REV!B:O,13,FALSE)</f>
        <v>11325000</v>
      </c>
      <c r="M209" s="11">
        <f>VLOOKUP(B209,RoA!B:O,13,FALSE)</f>
        <v>9.7899999999999991</v>
      </c>
      <c r="N209" s="11">
        <f>VLOOKUP(B209,RoE!B:O,13,FALSE)</f>
        <v>18.239999999999998</v>
      </c>
      <c r="O209" s="11">
        <f>VLOOKUP(B209,ASSET!B:P,13,FALSE)</f>
        <v>20435000</v>
      </c>
      <c r="P209" s="11">
        <f>VLOOKUP(B209,MCAP!B:P,13,FALSE)</f>
        <v>44928750</v>
      </c>
      <c r="Q209" s="11">
        <f>VLOOKUP(B209,MB!B:O,13,FALSE)</f>
        <v>4.49</v>
      </c>
    </row>
    <row r="210" spans="1:17" x14ac:dyDescent="0.3">
      <c r="A210" s="20" t="s">
        <v>297</v>
      </c>
      <c r="B210" s="20">
        <v>922725</v>
      </c>
      <c r="C210" s="21">
        <f>VLOOKUP(B210,'[2]ESGC PORTFOLIO'!B:M,$C$2,FALSE)</f>
        <v>54.301044691727199</v>
      </c>
      <c r="D210" s="21" t="str">
        <f t="shared" si="9"/>
        <v>B</v>
      </c>
      <c r="E210" s="21">
        <f>VLOOKUP(B210,ESG!A:M,$E$2,FALSE)</f>
        <v>54.301044691727199</v>
      </c>
      <c r="F210" s="11" t="b">
        <f t="shared" si="10"/>
        <v>1</v>
      </c>
      <c r="G210" s="23" t="str">
        <f t="shared" si="11"/>
        <v>B</v>
      </c>
      <c r="H210" s="11">
        <f>VLOOKUP(B210,NI!C:P,13,FALSE)</f>
        <v>1811000</v>
      </c>
      <c r="I210" s="11">
        <f>VLOOKUP(B210,EBITDA!B:O,13,FALSE)</f>
        <v>3169000</v>
      </c>
      <c r="J210" s="11">
        <f>VLOOKUP(B210,EQIT!B:O,13,FALSE)</f>
        <v>22393000</v>
      </c>
      <c r="K210" s="11">
        <f>VLOOKUP(B210,DEBT!B:O,13,FALSE)</f>
        <v>18299000</v>
      </c>
      <c r="L210" s="11">
        <f>VLOOKUP(B210,REV!B:O,13,FALSE)</f>
        <v>9161000</v>
      </c>
      <c r="M210" s="11">
        <f>VLOOKUP(B210,RoA!B:O,13,FALSE)</f>
        <v>1.05</v>
      </c>
      <c r="N210" s="11">
        <f>VLOOKUP(B210,RoE!B:O,13,FALSE)</f>
        <v>8.1199999999999992</v>
      </c>
      <c r="O210" s="11">
        <f>VLOOKUP(B210,ASSET!B:P,13,FALSE)</f>
        <v>204875000</v>
      </c>
      <c r="P210" s="11">
        <f>VLOOKUP(B210,MCAP!B:P,13,FALSE)</f>
        <v>26941662</v>
      </c>
      <c r="Q210" s="11">
        <f>VLOOKUP(B210,MB!B:O,13,FALSE)</f>
        <v>0.97</v>
      </c>
    </row>
    <row r="211" spans="1:17" x14ac:dyDescent="0.3">
      <c r="A211" s="20" t="s">
        <v>299</v>
      </c>
      <c r="B211" s="20">
        <v>325059</v>
      </c>
      <c r="C211" s="21">
        <f>VLOOKUP(B211,'[2]ESGC PORTFOLIO'!B:M,$C$2,FALSE)</f>
        <v>62.942403896787702</v>
      </c>
      <c r="D211" s="21" t="str">
        <f t="shared" si="9"/>
        <v>B</v>
      </c>
      <c r="E211" s="21">
        <f>VLOOKUP(B211,ESG!A:M,$E$2,FALSE)</f>
        <v>62.942403896787702</v>
      </c>
      <c r="F211" s="11" t="b">
        <f t="shared" si="10"/>
        <v>1</v>
      </c>
      <c r="G211" s="23" t="str">
        <f t="shared" si="11"/>
        <v>B</v>
      </c>
      <c r="H211" s="11">
        <f>VLOOKUP(B211,NI!C:P,13,FALSE)</f>
        <v>266826</v>
      </c>
      <c r="I211" s="11">
        <f>VLOOKUP(B211,EBITDA!B:O,13,FALSE)</f>
        <v>540441</v>
      </c>
      <c r="J211" s="11">
        <f>VLOOKUP(B211,EQIT!B:O,13,FALSE)</f>
        <v>3195146</v>
      </c>
      <c r="K211" s="11">
        <f>VLOOKUP(B211,DEBT!B:O,13,FALSE)</f>
        <v>205000</v>
      </c>
      <c r="L211" s="11">
        <f>VLOOKUP(B211,REV!B:O,13,FALSE)</f>
        <v>2422532</v>
      </c>
      <c r="M211" s="11">
        <f>VLOOKUP(B211,RoA!B:O,13,FALSE)</f>
        <v>5.48</v>
      </c>
      <c r="N211" s="11">
        <f>VLOOKUP(B211,RoE!B:O,13,FALSE)</f>
        <v>8.43</v>
      </c>
      <c r="O211" s="11">
        <f>VLOOKUP(B211,ASSET!B:P,13,FALSE)</f>
        <v>4958439</v>
      </c>
      <c r="P211" s="11">
        <f>VLOOKUP(B211,MCAP!B:P,13,FALSE)</f>
        <v>8914582</v>
      </c>
      <c r="Q211" s="11">
        <f>VLOOKUP(B211,MB!B:O,13,FALSE)</f>
        <v>2.76</v>
      </c>
    </row>
    <row r="212" spans="1:17" x14ac:dyDescent="0.3">
      <c r="A212" s="20" t="s">
        <v>301</v>
      </c>
      <c r="B212" s="20">
        <v>729104</v>
      </c>
      <c r="C212" s="21">
        <f>VLOOKUP(B212,'[2]ESGC PORTFOLIO'!B:M,$C$2,FALSE)</f>
        <v>61.347327868981402</v>
      </c>
      <c r="D212" s="21" t="str">
        <f t="shared" si="9"/>
        <v>B</v>
      </c>
      <c r="E212" s="21">
        <f>VLOOKUP(B212,ESG!A:M,$E$2,FALSE)</f>
        <v>61.347327868981402</v>
      </c>
      <c r="F212" s="11" t="b">
        <f t="shared" si="10"/>
        <v>1</v>
      </c>
      <c r="G212" s="23" t="str">
        <f t="shared" si="11"/>
        <v>B</v>
      </c>
      <c r="H212" s="11">
        <f>VLOOKUP(B212,NI!C:P,13,FALSE)</f>
        <v>1189500</v>
      </c>
      <c r="I212" s="11" t="str">
        <f>VLOOKUP(B212,EBITDA!B:O,13,FALSE)</f>
        <v>NA</v>
      </c>
      <c r="J212" s="11">
        <f>VLOOKUP(B212,EQIT!B:O,13,FALSE)</f>
        <v>5008600</v>
      </c>
      <c r="K212" s="11">
        <f>VLOOKUP(B212,DEBT!B:O,13,FALSE)</f>
        <v>0</v>
      </c>
      <c r="L212" s="11">
        <f>VLOOKUP(B212,REV!B:O,13,FALSE)</f>
        <v>4222900</v>
      </c>
      <c r="M212" s="11">
        <f>VLOOKUP(B212,RoA!B:O,13,FALSE)</f>
        <v>21.46</v>
      </c>
      <c r="N212" s="11">
        <f>VLOOKUP(B212,RoE!B:O,13,FALSE)</f>
        <v>24.35</v>
      </c>
      <c r="O212" s="11">
        <f>VLOOKUP(B212,ASSET!B:P,13,FALSE)</f>
        <v>6092500</v>
      </c>
      <c r="P212" s="11">
        <f>VLOOKUP(B212,MCAP!B:P,13,FALSE)</f>
        <v>18422444</v>
      </c>
      <c r="Q212" s="11">
        <f>VLOOKUP(B212,MB!B:O,13,FALSE)</f>
        <v>3.31</v>
      </c>
    </row>
    <row r="213" spans="1:17" x14ac:dyDescent="0.3">
      <c r="A213" s="20" t="s">
        <v>302</v>
      </c>
      <c r="B213" s="20">
        <v>266220</v>
      </c>
      <c r="C213" s="21">
        <f>VLOOKUP(B213,'[2]ESGC PORTFOLIO'!B:M,$C$2,FALSE)</f>
        <v>58.517047893805902</v>
      </c>
      <c r="D213" s="21" t="str">
        <f t="shared" si="9"/>
        <v>B</v>
      </c>
      <c r="E213" s="21">
        <f>VLOOKUP(B213,ESG!A:M,$E$2,FALSE)</f>
        <v>58.517047893805902</v>
      </c>
      <c r="F213" s="11" t="b">
        <f t="shared" si="10"/>
        <v>1</v>
      </c>
      <c r="G213" s="23" t="str">
        <f t="shared" si="11"/>
        <v>B</v>
      </c>
      <c r="H213" s="11">
        <f>VLOOKUP(B213,NI!C:P,13,FALSE)</f>
        <v>460500</v>
      </c>
      <c r="I213" s="11">
        <f>VLOOKUP(B213,EBITDA!B:O,13,FALSE)</f>
        <v>864100</v>
      </c>
      <c r="J213" s="11">
        <f>VLOOKUP(B213,EQIT!B:O,13,FALSE)</f>
        <v>2682900</v>
      </c>
      <c r="K213" s="11">
        <f>VLOOKUP(B213,DEBT!B:O,13,FALSE)</f>
        <v>876200</v>
      </c>
      <c r="L213" s="11">
        <f>VLOOKUP(B213,REV!B:O,13,FALSE)</f>
        <v>4491800</v>
      </c>
      <c r="M213" s="11">
        <f>VLOOKUP(B213,RoA!B:O,13,FALSE)</f>
        <v>10.4</v>
      </c>
      <c r="N213" s="11">
        <f>VLOOKUP(B213,RoE!B:O,13,FALSE)</f>
        <v>17.8</v>
      </c>
      <c r="O213" s="11">
        <f>VLOOKUP(B213,ASSET!B:P,13,FALSE)</f>
        <v>4643900</v>
      </c>
      <c r="P213" s="11">
        <f>VLOOKUP(B213,MCAP!B:P,13,FALSE)</f>
        <v>9753070</v>
      </c>
      <c r="Q213" s="11">
        <f>VLOOKUP(B213,MB!B:O,13,FALSE)</f>
        <v>3.35</v>
      </c>
    </row>
    <row r="214" spans="1:17" x14ac:dyDescent="0.3">
      <c r="A214" s="20" t="s">
        <v>308</v>
      </c>
      <c r="B214" s="20">
        <v>944738</v>
      </c>
      <c r="C214" s="21">
        <f>VLOOKUP(B214,'[2]ESGC PORTFOLIO'!B:M,$C$2,FALSE)</f>
        <v>64.078544628751899</v>
      </c>
      <c r="D214" s="21" t="str">
        <f t="shared" si="9"/>
        <v>B</v>
      </c>
      <c r="E214" s="21">
        <f>VLOOKUP(B214,ESG!A:M,$E$2,FALSE)</f>
        <v>64.078544628751899</v>
      </c>
      <c r="F214" s="11" t="b">
        <f t="shared" si="10"/>
        <v>1</v>
      </c>
      <c r="G214" s="23" t="str">
        <f t="shared" si="11"/>
        <v>B</v>
      </c>
      <c r="H214" s="11">
        <f>VLOOKUP(B214,NI!C:P,13,FALSE)</f>
        <v>318081</v>
      </c>
      <c r="I214" s="11">
        <f>VLOOKUP(B214,EBITDA!B:O,13,FALSE)</f>
        <v>950123</v>
      </c>
      <c r="J214" s="11">
        <f>VLOOKUP(B214,EQIT!B:O,13,FALSE)</f>
        <v>2099920</v>
      </c>
      <c r="K214" s="11">
        <f>VLOOKUP(B214,DEBT!B:O,13,FALSE)</f>
        <v>3364003</v>
      </c>
      <c r="L214" s="11">
        <f>VLOOKUP(B214,REV!B:O,13,FALSE)</f>
        <v>4170077</v>
      </c>
      <c r="M214" s="11">
        <f>VLOOKUP(B214,RoA!B:O,13,FALSE)</f>
        <v>7.68</v>
      </c>
      <c r="N214" s="11">
        <f>VLOOKUP(B214,RoE!B:O,13,FALSE)</f>
        <v>16.13</v>
      </c>
      <c r="O214" s="11">
        <f>VLOOKUP(B214,ASSET!B:P,13,FALSE)</f>
        <v>6359122</v>
      </c>
      <c r="P214" s="11">
        <f>VLOOKUP(B214,MCAP!B:P,13,FALSE)</f>
        <v>8994603</v>
      </c>
      <c r="Q214" s="11">
        <f>VLOOKUP(B214,MB!B:O,13,FALSE)</f>
        <v>4.08</v>
      </c>
    </row>
    <row r="215" spans="1:17" x14ac:dyDescent="0.3">
      <c r="A215" s="20" t="s">
        <v>309</v>
      </c>
      <c r="B215" s="20">
        <v>933974</v>
      </c>
      <c r="C215" s="21">
        <f>VLOOKUP(B215,'[2]ESGC PORTFOLIO'!B:M,$C$2,FALSE)</f>
        <v>60.708593828778803</v>
      </c>
      <c r="D215" s="21" t="str">
        <f t="shared" si="9"/>
        <v>B</v>
      </c>
      <c r="E215" s="21">
        <f>VLOOKUP(B215,ESG!A:M,$E$2,FALSE)</f>
        <v>60.708593828778803</v>
      </c>
      <c r="F215" s="11" t="b">
        <f t="shared" si="10"/>
        <v>1</v>
      </c>
      <c r="G215" s="23" t="str">
        <f t="shared" si="11"/>
        <v>B</v>
      </c>
      <c r="H215" s="11">
        <f>VLOOKUP(B215,NI!C:P,13,FALSE)</f>
        <v>2992000</v>
      </c>
      <c r="I215" s="11">
        <f>VLOOKUP(B215,EBITDA!B:O,13,FALSE)</f>
        <v>5242000</v>
      </c>
      <c r="J215" s="11">
        <f>VLOOKUP(B215,EQIT!B:O,13,FALSE)</f>
        <v>22491000</v>
      </c>
      <c r="K215" s="11">
        <f>VLOOKUP(B215,DEBT!B:O,13,FALSE)</f>
        <v>6437000</v>
      </c>
      <c r="L215" s="11">
        <f>VLOOKUP(B215,REV!B:O,13,FALSE)</f>
        <v>27654000</v>
      </c>
      <c r="M215" s="11">
        <f>VLOOKUP(B215,RoA!B:O,13,FALSE)</f>
        <v>3.23</v>
      </c>
      <c r="N215" s="11">
        <f>VLOOKUP(B215,RoE!B:O,13,FALSE)</f>
        <v>13.36</v>
      </c>
      <c r="O215" s="11">
        <f>VLOOKUP(B215,ASSET!B:P,13,FALSE)</f>
        <v>99780000</v>
      </c>
      <c r="P215" s="11">
        <f>VLOOKUP(B215,MCAP!B:P,13,FALSE)</f>
        <v>34228632</v>
      </c>
      <c r="Q215" s="11">
        <f>VLOOKUP(B215,MB!B:O,13,FALSE)</f>
        <v>1.47</v>
      </c>
    </row>
    <row r="216" spans="1:17" x14ac:dyDescent="0.3">
      <c r="A216" s="20" t="s">
        <v>311</v>
      </c>
      <c r="B216" s="20">
        <v>951046</v>
      </c>
      <c r="C216" s="21">
        <f>VLOOKUP(B216,'[2]ESGC PORTFOLIO'!B:M,$C$2,FALSE)</f>
        <v>66.526695203445996</v>
      </c>
      <c r="D216" s="21" t="str">
        <f t="shared" si="9"/>
        <v>B</v>
      </c>
      <c r="E216" s="21">
        <f>VLOOKUP(B216,ESG!A:M,$E$2,FALSE)</f>
        <v>66.526695203445996</v>
      </c>
      <c r="F216" s="11" t="b">
        <f t="shared" si="10"/>
        <v>1</v>
      </c>
      <c r="G216" s="23" t="str">
        <f t="shared" si="11"/>
        <v>B</v>
      </c>
      <c r="H216" s="11">
        <f>VLOOKUP(B216,NI!C:P,13,FALSE)</f>
        <v>5589000</v>
      </c>
      <c r="I216" s="11">
        <f>VLOOKUP(B216,EBITDA!B:O,13,FALSE)</f>
        <v>9413000</v>
      </c>
      <c r="J216" s="11">
        <f>VLOOKUP(B216,EQIT!B:O,13,FALSE)</f>
        <v>41797000</v>
      </c>
      <c r="K216" s="11">
        <f>VLOOKUP(B216,DEBT!B:O,13,FALSE)</f>
        <v>47286000</v>
      </c>
      <c r="L216" s="11">
        <f>VLOOKUP(B216,REV!B:O,13,FALSE)</f>
        <v>22749000</v>
      </c>
      <c r="M216" s="11">
        <f>VLOOKUP(B216,RoA!B:O,13,FALSE)</f>
        <v>1.51</v>
      </c>
      <c r="N216" s="11">
        <f>VLOOKUP(B216,RoE!B:O,13,FALSE)</f>
        <v>13.56</v>
      </c>
      <c r="O216" s="11">
        <f>VLOOKUP(B216,ASSET!B:P,13,FALSE)</f>
        <v>445964000</v>
      </c>
      <c r="P216" s="11">
        <f>VLOOKUP(B216,MCAP!B:P,13,FALSE)</f>
        <v>87170378</v>
      </c>
      <c r="Q216" s="11">
        <f>VLOOKUP(B216,MB!B:O,13,FALSE)</f>
        <v>1.76</v>
      </c>
    </row>
    <row r="217" spans="1:17" x14ac:dyDescent="0.3">
      <c r="A217" s="20" t="s">
        <v>312</v>
      </c>
      <c r="B217" s="20">
        <v>992656</v>
      </c>
      <c r="C217" s="21">
        <f>VLOOKUP(B217,'[2]ESGC PORTFOLIO'!B:M,$C$2,FALSE)</f>
        <v>53.0713617038801</v>
      </c>
      <c r="D217" s="21" t="str">
        <f t="shared" si="9"/>
        <v>B</v>
      </c>
      <c r="E217" s="21">
        <f>VLOOKUP(B217,ESG!A:M,$E$2,FALSE)</f>
        <v>53.0713617038801</v>
      </c>
      <c r="F217" s="11" t="b">
        <f t="shared" si="10"/>
        <v>1</v>
      </c>
      <c r="G217" s="23" t="str">
        <f t="shared" si="11"/>
        <v>B</v>
      </c>
      <c r="H217" s="11">
        <f>VLOOKUP(B217,NI!C:P,13,FALSE)</f>
        <v>78150</v>
      </c>
      <c r="I217" s="11">
        <f>VLOOKUP(B217,EBITDA!B:O,13,FALSE)</f>
        <v>602190</v>
      </c>
      <c r="J217" s="11">
        <f>VLOOKUP(B217,EQIT!B:O,13,FALSE)</f>
        <v>3046652</v>
      </c>
      <c r="K217" s="11">
        <f>VLOOKUP(B217,DEBT!B:O,13,FALSE)</f>
        <v>3401478</v>
      </c>
      <c r="L217" s="11">
        <f>VLOOKUP(B217,REV!B:O,13,FALSE)</f>
        <v>959861</v>
      </c>
      <c r="M217" s="11">
        <f>VLOOKUP(B217,RoA!B:O,13,FALSE)</f>
        <v>4.8600000000000003</v>
      </c>
      <c r="N217" s="11">
        <f>VLOOKUP(B217,RoE!B:O,13,FALSE)</f>
        <v>9.8000000000000007</v>
      </c>
      <c r="O217" s="11">
        <f>VLOOKUP(B217,ASSET!B:P,13,FALSE)</f>
        <v>7679584</v>
      </c>
      <c r="P217" s="11">
        <f>VLOOKUP(B217,MCAP!B:P,13,FALSE)</f>
        <v>9749625</v>
      </c>
      <c r="Q217" s="11">
        <f>VLOOKUP(B217,MB!B:O,13,FALSE)</f>
        <v>3.11</v>
      </c>
    </row>
    <row r="218" spans="1:17" x14ac:dyDescent="0.3">
      <c r="A218" s="20" t="s">
        <v>313</v>
      </c>
      <c r="B218" s="20">
        <v>905105</v>
      </c>
      <c r="C218" s="21">
        <f>VLOOKUP(B218,'[2]ESGC PORTFOLIO'!B:M,$C$2,FALSE)</f>
        <v>70.242357088526106</v>
      </c>
      <c r="D218" s="21" t="str">
        <f t="shared" si="9"/>
        <v>B</v>
      </c>
      <c r="E218" s="21">
        <f>VLOOKUP(B218,ESG!A:M,$E$2,FALSE)</f>
        <v>70.242357088526106</v>
      </c>
      <c r="F218" s="11" t="b">
        <f t="shared" si="10"/>
        <v>1</v>
      </c>
      <c r="G218" s="23" t="str">
        <f t="shared" si="11"/>
        <v>B</v>
      </c>
      <c r="H218" s="11">
        <f>VLOOKUP(B218,NI!C:P,13,FALSE)</f>
        <v>4233000</v>
      </c>
      <c r="I218" s="11">
        <f>VLOOKUP(B218,EBITDA!B:O,13,FALSE)</f>
        <v>9502000</v>
      </c>
      <c r="J218" s="11">
        <f>VLOOKUP(B218,EQIT!B:O,13,FALSE)</f>
        <v>19932000</v>
      </c>
      <c r="K218" s="11">
        <f>VLOOKUP(B218,DEBT!B:O,13,FALSE)</f>
        <v>15007000</v>
      </c>
      <c r="L218" s="11">
        <f>VLOOKUP(B218,REV!B:O,13,FALSE)</f>
        <v>19941000</v>
      </c>
      <c r="M218" s="11">
        <f>VLOOKUP(B218,RoA!B:O,13,FALSE)</f>
        <v>8.5</v>
      </c>
      <c r="N218" s="11">
        <f>VLOOKUP(B218,RoE!B:O,13,FALSE)</f>
        <v>20.83</v>
      </c>
      <c r="O218" s="11">
        <f>VLOOKUP(B218,ASSET!B:P,13,FALSE)</f>
        <v>55718000</v>
      </c>
      <c r="P218" s="11">
        <f>VLOOKUP(B218,MCAP!B:P,13,FALSE)</f>
        <v>84584675</v>
      </c>
      <c r="Q218" s="11">
        <f>VLOOKUP(B218,MB!B:O,13,FALSE)</f>
        <v>3.89</v>
      </c>
    </row>
    <row r="219" spans="1:17" x14ac:dyDescent="0.3">
      <c r="A219" s="20" t="s">
        <v>316</v>
      </c>
      <c r="B219" s="20">
        <v>702635</v>
      </c>
      <c r="C219" s="21">
        <f>VLOOKUP(B219,'[2]ESGC PORTFOLIO'!B:M,$C$2,FALSE)</f>
        <v>69.103896056403897</v>
      </c>
      <c r="D219" s="21" t="str">
        <f t="shared" si="9"/>
        <v>B</v>
      </c>
      <c r="E219" s="21">
        <f>VLOOKUP(B219,ESG!A:M,$E$2,FALSE)</f>
        <v>69.103896056403897</v>
      </c>
      <c r="F219" s="11" t="b">
        <f t="shared" si="10"/>
        <v>1</v>
      </c>
      <c r="G219" s="23" t="str">
        <f t="shared" si="11"/>
        <v>B</v>
      </c>
      <c r="H219" s="11">
        <f>VLOOKUP(B219,NI!C:P,13,FALSE)</f>
        <v>7017000</v>
      </c>
      <c r="I219" s="11">
        <f>VLOOKUP(B219,EBITDA!B:O,13,FALSE)</f>
        <v>14985000</v>
      </c>
      <c r="J219" s="11">
        <f>VLOOKUP(B219,EQIT!B:O,13,FALSE)</f>
        <v>38371000</v>
      </c>
      <c r="K219" s="11">
        <f>VLOOKUP(B219,DEBT!B:O,13,FALSE)</f>
        <v>32970000</v>
      </c>
      <c r="L219" s="11">
        <f>VLOOKUP(B219,REV!B:O,13,FALSE)</f>
        <v>184840000</v>
      </c>
      <c r="M219" s="11">
        <f>VLOOKUP(B219,RoA!B:O,13,FALSE)</f>
        <v>6.59</v>
      </c>
      <c r="N219" s="11">
        <f>VLOOKUP(B219,RoE!B:O,13,FALSE)</f>
        <v>19.45</v>
      </c>
      <c r="O219" s="11">
        <f>VLOOKUP(B219,ASSET!B:P,13,FALSE)</f>
        <v>122810000</v>
      </c>
      <c r="P219" s="11">
        <f>VLOOKUP(B219,MCAP!B:P,13,FALSE)</f>
        <v>152358080</v>
      </c>
      <c r="Q219" s="11">
        <f>VLOOKUP(B219,MB!B:O,13,FALSE)</f>
        <v>3.41</v>
      </c>
    </row>
    <row r="220" spans="1:17" x14ac:dyDescent="0.3">
      <c r="A220" s="20" t="s">
        <v>317</v>
      </c>
      <c r="B220" s="20">
        <v>741410</v>
      </c>
      <c r="C220" s="21">
        <f>VLOOKUP(B220,'[2]ESGC PORTFOLIO'!B:M,$C$2,FALSE)</f>
        <v>61.204002596551298</v>
      </c>
      <c r="D220" s="21" t="str">
        <f t="shared" si="9"/>
        <v>B</v>
      </c>
      <c r="E220" s="21">
        <f>VLOOKUP(B220,ESG!A:M,$E$2,FALSE)</f>
        <v>61.204002596551298</v>
      </c>
      <c r="F220" s="11" t="b">
        <f t="shared" si="10"/>
        <v>1</v>
      </c>
      <c r="G220" s="23" t="str">
        <f t="shared" si="11"/>
        <v>B</v>
      </c>
      <c r="H220" s="11">
        <f>VLOOKUP(B220,NI!C:P,13,FALSE)</f>
        <v>931400</v>
      </c>
      <c r="I220" s="11">
        <f>VLOOKUP(B220,EBITDA!B:O,13,FALSE)</f>
        <v>1615400</v>
      </c>
      <c r="J220" s="11">
        <f>VLOOKUP(B220,EQIT!B:O,13,FALSE)</f>
        <v>8527400</v>
      </c>
      <c r="K220" s="11">
        <f>VLOOKUP(B220,DEBT!B:O,13,FALSE)</f>
        <v>2999400</v>
      </c>
      <c r="L220" s="11">
        <f>VLOOKUP(B220,REV!B:O,13,FALSE)</f>
        <v>11077000</v>
      </c>
      <c r="M220" s="11">
        <f>VLOOKUP(B220,RoA!B:O,13,FALSE)</f>
        <v>1.7</v>
      </c>
      <c r="N220" s="11">
        <f>VLOOKUP(B220,RoE!B:O,13,FALSE)</f>
        <v>10.97</v>
      </c>
      <c r="O220" s="11">
        <f>VLOOKUP(B220,ASSET!B:P,13,FALSE)</f>
        <v>61941500</v>
      </c>
      <c r="P220" s="11">
        <f>VLOOKUP(B220,MCAP!B:P,13,FALSE)</f>
        <v>10096122</v>
      </c>
      <c r="Q220" s="11" t="e">
        <f>VLOOKUP(B220,MB!B:O,13,FALSE)</f>
        <v>#N/A</v>
      </c>
    </row>
    <row r="221" spans="1:17" x14ac:dyDescent="0.3">
      <c r="A221" s="20" t="s">
        <v>320</v>
      </c>
      <c r="B221" s="20">
        <v>674693</v>
      </c>
      <c r="C221" s="21">
        <f>VLOOKUP(B221,'[2]ESGC PORTFOLIO'!B:M,$C$2,FALSE)</f>
        <v>62.406431016324298</v>
      </c>
      <c r="D221" s="21" t="str">
        <f t="shared" si="9"/>
        <v>B</v>
      </c>
      <c r="E221" s="21">
        <f>VLOOKUP(B221,ESG!A:M,$E$2,FALSE)</f>
        <v>62.406431016324298</v>
      </c>
      <c r="F221" s="11" t="b">
        <f t="shared" si="10"/>
        <v>1</v>
      </c>
      <c r="G221" s="23" t="str">
        <f t="shared" si="11"/>
        <v>B</v>
      </c>
      <c r="H221" s="11">
        <f>VLOOKUP(B221,NI!C:P,13,FALSE)</f>
        <v>440645</v>
      </c>
      <c r="I221" s="11">
        <f>VLOOKUP(B221,EBITDA!B:O,13,FALSE)</f>
        <v>754904</v>
      </c>
      <c r="J221" s="11">
        <f>VLOOKUP(B221,EQIT!B:O,13,FALSE)</f>
        <v>-1200595</v>
      </c>
      <c r="K221" s="11">
        <f>VLOOKUP(B221,DEBT!B:O,13,FALSE)</f>
        <v>1866953</v>
      </c>
      <c r="L221" s="11">
        <f>VLOOKUP(B221,REV!B:O,13,FALSE)</f>
        <v>1142167</v>
      </c>
      <c r="M221" s="11">
        <f>VLOOKUP(B221,RoA!B:O,13,FALSE)</f>
        <v>22.11</v>
      </c>
      <c r="N221" s="11" t="str">
        <f>VLOOKUP(B221,RoE!B:O,13,FALSE)</f>
        <v>NA</v>
      </c>
      <c r="O221" s="11">
        <f>VLOOKUP(B221,ASSET!B:P,13,FALSE)</f>
        <v>2325187</v>
      </c>
      <c r="P221" s="11">
        <f>VLOOKUP(B221,MCAP!B:P,13,FALSE)</f>
        <v>7842132</v>
      </c>
      <c r="Q221" s="11">
        <f>VLOOKUP(B221,MB!B:O,13,FALSE)</f>
        <v>-6.91</v>
      </c>
    </row>
    <row r="222" spans="1:17" x14ac:dyDescent="0.3">
      <c r="A222" s="20" t="s">
        <v>323</v>
      </c>
      <c r="B222" s="20">
        <v>901892</v>
      </c>
      <c r="C222" s="21">
        <f>VLOOKUP(B222,'[2]ESGC PORTFOLIO'!B:M,$C$2,FALSE)</f>
        <v>73.645884115884101</v>
      </c>
      <c r="D222" s="21" t="str">
        <f t="shared" si="9"/>
        <v>B</v>
      </c>
      <c r="E222" s="21">
        <f>VLOOKUP(B222,ESG!A:M,$E$2,FALSE)</f>
        <v>73.645884115884101</v>
      </c>
      <c r="F222" s="11" t="b">
        <f t="shared" si="10"/>
        <v>1</v>
      </c>
      <c r="G222" s="23" t="str">
        <f t="shared" si="11"/>
        <v>B</v>
      </c>
      <c r="H222" s="11">
        <f>VLOOKUP(B222,NI!C:P,13,FALSE)</f>
        <v>1074106</v>
      </c>
      <c r="I222" s="11">
        <f>VLOOKUP(B222,EBITDA!B:O,13,FALSE)</f>
        <v>1791898</v>
      </c>
      <c r="J222" s="11">
        <f>VLOOKUP(B222,EQIT!B:O,13,FALSE)</f>
        <v>4940921</v>
      </c>
      <c r="K222" s="11">
        <f>VLOOKUP(B222,DEBT!B:O,13,FALSE)</f>
        <v>2318898</v>
      </c>
      <c r="L222" s="11">
        <f>VLOOKUP(B222,REV!B:O,13,FALSE)</f>
        <v>12019003</v>
      </c>
      <c r="M222" s="11">
        <f>VLOOKUP(B222,RoA!B:O,13,FALSE)</f>
        <v>11.72</v>
      </c>
      <c r="N222" s="11">
        <f>VLOOKUP(B222,RoE!B:O,13,FALSE)</f>
        <v>20.8</v>
      </c>
      <c r="O222" s="11">
        <f>VLOOKUP(B222,ASSET!B:P,13,FALSE)</f>
        <v>9739287</v>
      </c>
      <c r="P222" s="11">
        <f>VLOOKUP(B222,MCAP!B:P,13,FALSE)</f>
        <v>22087591</v>
      </c>
      <c r="Q222" s="11">
        <f>VLOOKUP(B222,MB!B:O,13,FALSE)</f>
        <v>4.71</v>
      </c>
    </row>
    <row r="223" spans="1:17" x14ac:dyDescent="0.3">
      <c r="A223" s="20" t="s">
        <v>325</v>
      </c>
      <c r="B223" s="20">
        <v>912146</v>
      </c>
      <c r="C223" s="21">
        <f>VLOOKUP(B223,'[2]ESGC PORTFOLIO'!B:M,$C$2,FALSE)</f>
        <v>55.340776870188598</v>
      </c>
      <c r="D223" s="21" t="str">
        <f t="shared" si="9"/>
        <v>B</v>
      </c>
      <c r="E223" s="21">
        <f>VLOOKUP(B223,ESG!A:M,$E$2,FALSE)</f>
        <v>55.340776870188598</v>
      </c>
      <c r="F223" s="11" t="b">
        <f t="shared" si="10"/>
        <v>1</v>
      </c>
      <c r="G223" s="23" t="str">
        <f t="shared" si="11"/>
        <v>B</v>
      </c>
      <c r="H223" s="11">
        <f>VLOOKUP(B223,NI!C:P,13,FALSE)</f>
        <v>823510</v>
      </c>
      <c r="I223" s="11">
        <f>VLOOKUP(B223,EBITDA!B:O,13,FALSE)</f>
        <v>1815617</v>
      </c>
      <c r="J223" s="11">
        <f>VLOOKUP(B223,EQIT!B:O,13,FALSE)</f>
        <v>5860464</v>
      </c>
      <c r="K223" s="11">
        <f>VLOOKUP(B223,DEBT!B:O,13,FALSE)</f>
        <v>10611685</v>
      </c>
      <c r="L223" s="11">
        <f>VLOOKUP(B223,REV!B:O,13,FALSE)</f>
        <v>2482600</v>
      </c>
      <c r="M223" s="11">
        <f>VLOOKUP(B223,RoA!B:O,13,FALSE)</f>
        <v>5.57</v>
      </c>
      <c r="N223" s="11">
        <f>VLOOKUP(B223,RoE!B:O,13,FALSE)</f>
        <v>14.6</v>
      </c>
      <c r="O223" s="11">
        <f>VLOOKUP(B223,ASSET!B:P,13,FALSE)</f>
        <v>20814847</v>
      </c>
      <c r="P223" s="11">
        <f>VLOOKUP(B223,MCAP!B:P,13,FALSE)</f>
        <v>19736458</v>
      </c>
      <c r="Q223" s="11">
        <f>VLOOKUP(B223,MB!B:O,13,FALSE)</f>
        <v>3.23</v>
      </c>
    </row>
    <row r="224" spans="1:17" x14ac:dyDescent="0.3">
      <c r="A224" s="20" t="s">
        <v>326</v>
      </c>
      <c r="B224" s="20">
        <v>905816</v>
      </c>
      <c r="C224" s="21">
        <f>VLOOKUP(B224,'[2]ESGC PORTFOLIO'!B:M,$C$2,FALSE)</f>
        <v>52.022831288913601</v>
      </c>
      <c r="D224" s="21" t="str">
        <f t="shared" si="9"/>
        <v>B</v>
      </c>
      <c r="E224" s="21">
        <f>VLOOKUP(B224,ESG!A:M,$E$2,FALSE)</f>
        <v>52.022831288913601</v>
      </c>
      <c r="F224" s="11" t="b">
        <f t="shared" si="10"/>
        <v>1</v>
      </c>
      <c r="G224" s="23" t="str">
        <f t="shared" si="11"/>
        <v>B</v>
      </c>
      <c r="H224" s="11">
        <f>VLOOKUP(B224,NI!C:P,13,FALSE)</f>
        <v>419491</v>
      </c>
      <c r="I224" s="11">
        <f>VLOOKUP(B224,EBITDA!B:O,13,FALSE)</f>
        <v>966273</v>
      </c>
      <c r="J224" s="11">
        <f>VLOOKUP(B224,EQIT!B:O,13,FALSE)</f>
        <v>4572476</v>
      </c>
      <c r="K224" s="11">
        <f>VLOOKUP(B224,DEBT!B:O,13,FALSE)</f>
        <v>1982889</v>
      </c>
      <c r="L224" s="11">
        <f>VLOOKUP(B224,REV!B:O,13,FALSE)</f>
        <v>3592667</v>
      </c>
      <c r="M224" s="11">
        <f>VLOOKUP(B224,RoA!B:O,13,FALSE)</f>
        <v>6.01</v>
      </c>
      <c r="N224" s="11">
        <f>VLOOKUP(B224,RoE!B:O,13,FALSE)</f>
        <v>9.23</v>
      </c>
      <c r="O224" s="11">
        <f>VLOOKUP(B224,ASSET!B:P,13,FALSE)</f>
        <v>8471475</v>
      </c>
      <c r="P224" s="11">
        <f>VLOOKUP(B224,MCAP!B:P,13,FALSE)</f>
        <v>16562226</v>
      </c>
      <c r="Q224" s="11">
        <f>VLOOKUP(B224,MB!B:O,13,FALSE)</f>
        <v>3.12</v>
      </c>
    </row>
    <row r="225" spans="1:17" x14ac:dyDescent="0.3">
      <c r="A225" s="20" t="s">
        <v>327</v>
      </c>
      <c r="B225" s="20">
        <v>905898</v>
      </c>
      <c r="C225" s="21">
        <f>VLOOKUP(B225,'[2]ESGC PORTFOLIO'!B:M,$C$2,FALSE)</f>
        <v>71.090794731206202</v>
      </c>
      <c r="D225" s="21" t="str">
        <f t="shared" si="9"/>
        <v>B</v>
      </c>
      <c r="E225" s="21">
        <f>VLOOKUP(B225,ESG!A:M,$E$2,FALSE)</f>
        <v>71.090794731206202</v>
      </c>
      <c r="F225" s="11" t="b">
        <f t="shared" si="10"/>
        <v>1</v>
      </c>
      <c r="G225" s="23" t="str">
        <f t="shared" si="11"/>
        <v>B</v>
      </c>
      <c r="H225" s="11">
        <f>VLOOKUP(B225,NI!C:P,13,FALSE)</f>
        <v>600501</v>
      </c>
      <c r="I225" s="11">
        <f>VLOOKUP(B225,EBITDA!B:O,13,FALSE)</f>
        <v>1365440</v>
      </c>
      <c r="J225" s="11">
        <f>VLOOKUP(B225,EQIT!B:O,13,FALSE)</f>
        <v>1797935</v>
      </c>
      <c r="K225" s="11">
        <f>VLOOKUP(B225,DEBT!B:O,13,FALSE)</f>
        <v>2247052</v>
      </c>
      <c r="L225" s="11">
        <f>VLOOKUP(B225,REV!B:O,13,FALSE)</f>
        <v>10137204</v>
      </c>
      <c r="M225" s="11">
        <f>VLOOKUP(B225,RoA!B:O,13,FALSE)</f>
        <v>11.29</v>
      </c>
      <c r="N225" s="11">
        <f>VLOOKUP(B225,RoE!B:O,13,FALSE)</f>
        <v>29.55</v>
      </c>
      <c r="O225" s="11">
        <f>VLOOKUP(B225,ASSET!B:P,13,FALSE)</f>
        <v>5629532</v>
      </c>
      <c r="P225" s="11">
        <f>VLOOKUP(B225,MCAP!B:P,13,FALSE)</f>
        <v>13657302</v>
      </c>
      <c r="Q225" s="11">
        <f>VLOOKUP(B225,MB!B:O,13,FALSE)</f>
        <v>7.28</v>
      </c>
    </row>
    <row r="226" spans="1:17" x14ac:dyDescent="0.3">
      <c r="A226" s="20" t="s">
        <v>332</v>
      </c>
      <c r="B226" s="20">
        <v>867390</v>
      </c>
      <c r="C226" s="21">
        <f>VLOOKUP(B226,'[2]ESGC PORTFOLIO'!B:M,$C$2,FALSE)</f>
        <v>56.866100280051697</v>
      </c>
      <c r="D226" s="21" t="str">
        <f t="shared" si="9"/>
        <v>B</v>
      </c>
      <c r="E226" s="21">
        <f>VLOOKUP(B226,ESG!A:M,$E$2,FALSE)</f>
        <v>56.866100280051697</v>
      </c>
      <c r="F226" s="11" t="b">
        <f t="shared" si="10"/>
        <v>1</v>
      </c>
      <c r="G226" s="23" t="str">
        <f t="shared" si="11"/>
        <v>B</v>
      </c>
      <c r="H226" s="11">
        <f>VLOOKUP(B226,NI!C:P,13,FALSE)</f>
        <v>521503</v>
      </c>
      <c r="I226" s="11">
        <f>VLOOKUP(B226,EBITDA!B:O,13,FALSE)</f>
        <v>741709</v>
      </c>
      <c r="J226" s="11">
        <f>VLOOKUP(B226,EQIT!B:O,13,FALSE)</f>
        <v>2301949</v>
      </c>
      <c r="K226" s="11">
        <f>VLOOKUP(B226,DEBT!B:O,13,FALSE)</f>
        <v>1827263</v>
      </c>
      <c r="L226" s="11">
        <f>VLOOKUP(B226,REV!B:O,13,FALSE)</f>
        <v>2167423</v>
      </c>
      <c r="M226" s="11">
        <f>VLOOKUP(B226,RoA!B:O,13,FALSE)</f>
        <v>12.33</v>
      </c>
      <c r="N226" s="11">
        <f>VLOOKUP(B226,RoE!B:O,13,FALSE)</f>
        <v>23.92</v>
      </c>
      <c r="O226" s="11">
        <f>VLOOKUP(B226,ASSET!B:P,13,FALSE)</f>
        <v>4662059</v>
      </c>
      <c r="P226" s="11">
        <f>VLOOKUP(B226,MCAP!B:P,13,FALSE)</f>
        <v>10754291</v>
      </c>
      <c r="Q226" s="11">
        <f>VLOOKUP(B226,MB!B:O,13,FALSE)</f>
        <v>5.43</v>
      </c>
    </row>
    <row r="227" spans="1:17" x14ac:dyDescent="0.3">
      <c r="A227" s="20" t="s">
        <v>335</v>
      </c>
      <c r="B227" s="20">
        <v>906785</v>
      </c>
      <c r="C227" s="21">
        <f>VLOOKUP(B227,'[2]ESGC PORTFOLIO'!B:M,$C$2,FALSE)</f>
        <v>51.138347501555003</v>
      </c>
      <c r="D227" s="21" t="str">
        <f t="shared" si="9"/>
        <v>B</v>
      </c>
      <c r="E227" s="21">
        <f>VLOOKUP(B227,ESG!A:M,$E$2,FALSE)</f>
        <v>51.138347501555003</v>
      </c>
      <c r="F227" s="11" t="b">
        <f t="shared" si="10"/>
        <v>1</v>
      </c>
      <c r="G227" s="23" t="str">
        <f t="shared" si="11"/>
        <v>B</v>
      </c>
      <c r="H227" s="11">
        <f>VLOOKUP(B227,NI!C:P,13,FALSE)</f>
        <v>242000</v>
      </c>
      <c r="I227" s="11">
        <f>VLOOKUP(B227,EBITDA!B:O,13,FALSE)</f>
        <v>1573000</v>
      </c>
      <c r="J227" s="11">
        <f>VLOOKUP(B227,EQIT!B:O,13,FALSE)</f>
        <v>11145000</v>
      </c>
      <c r="K227" s="11">
        <f>VLOOKUP(B227,DEBT!B:O,13,FALSE)</f>
        <v>16994000</v>
      </c>
      <c r="L227" s="11">
        <f>VLOOKUP(B227,REV!B:O,13,FALSE)</f>
        <v>12994000</v>
      </c>
      <c r="M227" s="11">
        <f>VLOOKUP(B227,RoA!B:O,13,FALSE)</f>
        <v>1.73</v>
      </c>
      <c r="N227" s="11">
        <f>VLOOKUP(B227,RoE!B:O,13,FALSE)</f>
        <v>2.38</v>
      </c>
      <c r="O227" s="11">
        <f>VLOOKUP(B227,ASSET!B:P,13,FALSE)</f>
        <v>32862000</v>
      </c>
      <c r="P227" s="11">
        <f>VLOOKUP(B227,MCAP!B:P,13,FALSE)</f>
        <v>19297800</v>
      </c>
      <c r="Q227" s="11">
        <f>VLOOKUP(B227,MB!B:O,13,FALSE)</f>
        <v>1.36</v>
      </c>
    </row>
    <row r="228" spans="1:17" x14ac:dyDescent="0.3">
      <c r="A228" s="20" t="s">
        <v>336</v>
      </c>
      <c r="B228" s="20" t="s">
        <v>372</v>
      </c>
      <c r="C228" s="21">
        <f>VLOOKUP(B228,'[2]ESGC PORTFOLIO'!B:M,$C$2,FALSE)</f>
        <v>53.599531382914101</v>
      </c>
      <c r="D228" s="21" t="str">
        <f t="shared" si="9"/>
        <v>B</v>
      </c>
      <c r="E228" s="21">
        <f>VLOOKUP(B228,ESG!A:M,$E$2,FALSE)</f>
        <v>53.599531382914101</v>
      </c>
      <c r="F228" s="11" t="b">
        <f t="shared" si="10"/>
        <v>1</v>
      </c>
      <c r="G228" s="23" t="str">
        <f t="shared" si="11"/>
        <v>B</v>
      </c>
      <c r="H228" s="11">
        <f>VLOOKUP(B228,NI!C:P,13,FALSE)</f>
        <v>253200</v>
      </c>
      <c r="I228" s="11">
        <f>VLOOKUP(B228,EBITDA!B:O,13,FALSE)</f>
        <v>766800</v>
      </c>
      <c r="J228" s="11">
        <f>VLOOKUP(B228,EQIT!B:O,13,FALSE)</f>
        <v>902200</v>
      </c>
      <c r="K228" s="11">
        <f>VLOOKUP(B228,DEBT!B:O,13,FALSE)</f>
        <v>2786100</v>
      </c>
      <c r="L228" s="11">
        <f>VLOOKUP(B228,REV!B:O,13,FALSE)</f>
        <v>5422900</v>
      </c>
      <c r="M228" s="11">
        <f>VLOOKUP(B228,RoA!B:O,13,FALSE)</f>
        <v>3.8</v>
      </c>
      <c r="N228" s="11">
        <f>VLOOKUP(B228,RoE!B:O,13,FALSE)</f>
        <v>21.95</v>
      </c>
      <c r="O228" s="11">
        <f>VLOOKUP(B228,ASSET!B:P,13,FALSE)</f>
        <v>9419600</v>
      </c>
      <c r="P228" s="11">
        <f>VLOOKUP(B228,MCAP!B:P,13,FALSE)</f>
        <v>10458180</v>
      </c>
      <c r="Q228" s="11">
        <f>VLOOKUP(B228,MB!B:O,13,FALSE)</f>
        <v>10.72</v>
      </c>
    </row>
    <row r="229" spans="1:17" x14ac:dyDescent="0.3">
      <c r="A229" s="20" t="s">
        <v>337</v>
      </c>
      <c r="B229" s="20">
        <v>905818</v>
      </c>
      <c r="C229" s="21">
        <f>VLOOKUP(B229,'[2]ESGC PORTFOLIO'!B:M,$C$2,FALSE)</f>
        <v>70.428273339563603</v>
      </c>
      <c r="D229" s="21" t="str">
        <f t="shared" si="9"/>
        <v>B</v>
      </c>
      <c r="E229" s="21">
        <f>VLOOKUP(B229,ESG!A:M,$E$2,FALSE)</f>
        <v>70.428273339563603</v>
      </c>
      <c r="F229" s="11" t="b">
        <f t="shared" si="10"/>
        <v>1</v>
      </c>
      <c r="G229" s="23" t="str">
        <f t="shared" si="11"/>
        <v>B</v>
      </c>
      <c r="H229" s="11">
        <f>VLOOKUP(B229,NI!C:P,13,FALSE)</f>
        <v>459000</v>
      </c>
      <c r="I229" s="11">
        <f>VLOOKUP(B229,EBITDA!B:O,13,FALSE)</f>
        <v>1478000</v>
      </c>
      <c r="J229" s="11">
        <f>VLOOKUP(B229,EQIT!B:O,13,FALSE)</f>
        <v>9130000</v>
      </c>
      <c r="K229" s="11">
        <f>VLOOKUP(B229,DEBT!B:O,13,FALSE)</f>
        <v>7122000</v>
      </c>
      <c r="L229" s="11">
        <f>VLOOKUP(B229,REV!B:O,13,FALSE)</f>
        <v>6365000</v>
      </c>
      <c r="M229" s="11">
        <f>VLOOKUP(B229,RoA!B:O,13,FALSE)</f>
        <v>8.32</v>
      </c>
      <c r="N229" s="11" t="str">
        <f>VLOOKUP(B229,RoE!B:O,13,FALSE)</f>
        <v>NA</v>
      </c>
      <c r="O229" s="11">
        <f>VLOOKUP(B229,ASSET!B:P,13,FALSE)</f>
        <v>18950000</v>
      </c>
      <c r="P229" s="11">
        <f>VLOOKUP(B229,MCAP!B:P,13,FALSE)</f>
        <v>22523211</v>
      </c>
      <c r="Q229" s="11">
        <f>VLOOKUP(B229,MB!B:O,13,FALSE)</f>
        <v>2.46</v>
      </c>
    </row>
    <row r="230" spans="1:17" x14ac:dyDescent="0.3">
      <c r="A230" s="20" t="s">
        <v>338</v>
      </c>
      <c r="B230" s="20">
        <v>904869</v>
      </c>
      <c r="C230" s="21">
        <f>VLOOKUP(B230,'[2]ESGC PORTFOLIO'!B:M,$C$2,FALSE)</f>
        <v>67.331443013300699</v>
      </c>
      <c r="D230" s="21" t="str">
        <f t="shared" si="9"/>
        <v>B</v>
      </c>
      <c r="E230" s="21">
        <f>VLOOKUP(B230,ESG!A:M,$E$2,FALSE)</f>
        <v>67.331443013300699</v>
      </c>
      <c r="F230" s="11" t="b">
        <f t="shared" si="10"/>
        <v>1</v>
      </c>
      <c r="G230" s="23" t="str">
        <f t="shared" si="11"/>
        <v>B</v>
      </c>
      <c r="H230" s="11">
        <f>VLOOKUP(B230,NI!C:P,13,FALSE)</f>
        <v>888000</v>
      </c>
      <c r="I230" s="11">
        <f>VLOOKUP(B230,EBITDA!B:O,13,FALSE)</f>
        <v>2035000</v>
      </c>
      <c r="J230" s="11">
        <f>VLOOKUP(B230,EQIT!B:O,13,FALSE)</f>
        <v>4773000</v>
      </c>
      <c r="K230" s="11">
        <f>VLOOKUP(B230,DEBT!B:O,13,FALSE)</f>
        <v>4470000</v>
      </c>
      <c r="L230" s="11">
        <f>VLOOKUP(B230,REV!B:O,13,FALSE)</f>
        <v>20718000</v>
      </c>
      <c r="M230" s="11">
        <f>VLOOKUP(B230,RoA!B:O,13,FALSE)</f>
        <v>6.29</v>
      </c>
      <c r="N230" s="11">
        <f>VLOOKUP(B230,RoE!B:O,13,FALSE)</f>
        <v>18.66</v>
      </c>
      <c r="O230" s="11">
        <f>VLOOKUP(B230,ASSET!B:P,13,FALSE)</f>
        <v>16999000</v>
      </c>
      <c r="P230" s="11">
        <f>VLOOKUP(B230,MCAP!B:P,13,FALSE)</f>
        <v>13450980</v>
      </c>
      <c r="Q230" s="11">
        <f>VLOOKUP(B230,MB!B:O,13,FALSE)</f>
        <v>2.54</v>
      </c>
    </row>
    <row r="231" spans="1:17" x14ac:dyDescent="0.3">
      <c r="A231" s="20" t="s">
        <v>339</v>
      </c>
      <c r="B231" s="20">
        <v>922407</v>
      </c>
      <c r="C231" s="21">
        <f>VLOOKUP(B231,'[2]ESGC PORTFOLIO'!B:M,$C$2,FALSE)</f>
        <v>58.939940422510801</v>
      </c>
      <c r="D231" s="21" t="str">
        <f t="shared" si="9"/>
        <v>B</v>
      </c>
      <c r="E231" s="21">
        <f>VLOOKUP(B231,ESG!A:M,$E$2,FALSE)</f>
        <v>58.939940422510801</v>
      </c>
      <c r="F231" s="11" t="b">
        <f t="shared" si="10"/>
        <v>1</v>
      </c>
      <c r="G231" s="23" t="str">
        <f t="shared" si="11"/>
        <v>B</v>
      </c>
      <c r="H231" s="11">
        <f>VLOOKUP(B231,NI!C:P,13,FALSE)</f>
        <v>-424000</v>
      </c>
      <c r="I231" s="11">
        <f>VLOOKUP(B231,EBITDA!B:O,13,FALSE)</f>
        <v>2170000</v>
      </c>
      <c r="J231" s="11">
        <f>VLOOKUP(B231,EQIT!B:O,13,FALSE)</f>
        <v>4643000</v>
      </c>
      <c r="K231" s="11">
        <f>VLOOKUP(B231,DEBT!B:O,13,FALSE)</f>
        <v>23502000</v>
      </c>
      <c r="L231" s="11">
        <f>VLOOKUP(B231,REV!B:O,13,FALSE)</f>
        <v>7499000</v>
      </c>
      <c r="M231" s="11">
        <f>VLOOKUP(B231,RoA!B:O,13,FALSE)</f>
        <v>0.71</v>
      </c>
      <c r="N231" s="11">
        <f>VLOOKUP(B231,RoE!B:O,13,FALSE)</f>
        <v>-7.86</v>
      </c>
      <c r="O231" s="11">
        <f>VLOOKUP(B231,ASSET!B:P,13,FALSE)</f>
        <v>46835000</v>
      </c>
      <c r="P231" s="11">
        <f>VLOOKUP(B231,MCAP!B:P,13,FALSE)</f>
        <v>23355000</v>
      </c>
      <c r="Q231" s="11">
        <f>VLOOKUP(B231,MB!B:O,13,FALSE)</f>
        <v>4.8099999999999996</v>
      </c>
    </row>
    <row r="232" spans="1:17" x14ac:dyDescent="0.3">
      <c r="A232" s="20" t="s">
        <v>342</v>
      </c>
      <c r="B232" s="20">
        <v>905010</v>
      </c>
      <c r="C232" s="21">
        <f>VLOOKUP(B232,'[2]ESGC PORTFOLIO'!B:M,$C$2,FALSE)</f>
        <v>72.558240521326994</v>
      </c>
      <c r="D232" s="21" t="str">
        <f t="shared" si="9"/>
        <v>B</v>
      </c>
      <c r="E232" s="21">
        <f>VLOOKUP(B232,ESG!A:M,$E$2,FALSE)</f>
        <v>72.558240521326994</v>
      </c>
      <c r="F232" s="11" t="b">
        <f t="shared" si="10"/>
        <v>1</v>
      </c>
      <c r="G232" s="23" t="str">
        <f t="shared" si="11"/>
        <v>B</v>
      </c>
      <c r="H232" s="11">
        <f>VLOOKUP(B232,NI!C:P,13,FALSE)</f>
        <v>1123379</v>
      </c>
      <c r="I232" s="11">
        <f>VLOOKUP(B232,EBITDA!B:O,13,FALSE)</f>
        <v>3719944</v>
      </c>
      <c r="J232" s="11">
        <f>VLOOKUP(B232,EQIT!B:O,13,FALSE)</f>
        <v>11020849</v>
      </c>
      <c r="K232" s="11">
        <f>VLOOKUP(B232,DEBT!B:O,13,FALSE)</f>
        <v>14842247</v>
      </c>
      <c r="L232" s="11">
        <f>VLOOKUP(B232,REV!B:O,13,FALSE)</f>
        <v>11104352</v>
      </c>
      <c r="M232" s="11">
        <f>VLOOKUP(B232,RoA!B:O,13,FALSE)</f>
        <v>3.81</v>
      </c>
      <c r="N232" s="11">
        <f>VLOOKUP(B232,RoE!B:O,13,FALSE)</f>
        <v>10.39</v>
      </c>
      <c r="O232" s="11">
        <f>VLOOKUP(B232,ASSET!B:P,13,FALSE)</f>
        <v>41155277</v>
      </c>
      <c r="P232" s="11">
        <f>VLOOKUP(B232,MCAP!B:P,13,FALSE)</f>
        <v>20643968</v>
      </c>
      <c r="Q232" s="11">
        <f>VLOOKUP(B232,MB!B:O,13,FALSE)</f>
        <v>1.91</v>
      </c>
    </row>
    <row r="233" spans="1:17" x14ac:dyDescent="0.3">
      <c r="A233" s="20" t="s">
        <v>346</v>
      </c>
      <c r="B233" s="20" t="s">
        <v>375</v>
      </c>
      <c r="C233" s="21">
        <f>VLOOKUP(B233,'[2]ESGC PORTFOLIO'!B:M,$C$2,FALSE)</f>
        <v>68.624316326774803</v>
      </c>
      <c r="D233" s="21" t="str">
        <f t="shared" si="9"/>
        <v>B</v>
      </c>
      <c r="E233" s="21">
        <f>VLOOKUP(B233,ESG!A:M,$E$2,FALSE)</f>
        <v>68.624316326774803</v>
      </c>
      <c r="F233" s="11" t="b">
        <f t="shared" si="10"/>
        <v>1</v>
      </c>
      <c r="G233" s="23" t="str">
        <f t="shared" si="11"/>
        <v>B</v>
      </c>
      <c r="H233" s="11">
        <f>VLOOKUP(B233,NI!C:P,13,FALSE)</f>
        <v>305900</v>
      </c>
      <c r="I233" s="11">
        <f>VLOOKUP(B233,EBITDA!B:O,13,FALSE)</f>
        <v>1796800</v>
      </c>
      <c r="J233" s="11">
        <f>VLOOKUP(B233,EQIT!B:O,13,FALSE)</f>
        <v>9668900</v>
      </c>
      <c r="K233" s="11">
        <f>VLOOKUP(B233,DEBT!B:O,13,FALSE)</f>
        <v>11241400</v>
      </c>
      <c r="L233" s="11">
        <f>VLOOKUP(B233,REV!B:O,13,FALSE)</f>
        <v>7683900</v>
      </c>
      <c r="M233" s="11">
        <f>VLOOKUP(B233,RoA!B:O,13,FALSE)</f>
        <v>2</v>
      </c>
      <c r="N233" s="11">
        <f>VLOOKUP(B233,RoE!B:O,13,FALSE)</f>
        <v>3.13</v>
      </c>
      <c r="O233" s="11">
        <f>VLOOKUP(B233,ASSET!B:P,13,FALSE)</f>
        <v>26684400</v>
      </c>
      <c r="P233" s="11">
        <f>VLOOKUP(B233,MCAP!B:P,13,FALSE)</f>
        <v>20701920</v>
      </c>
      <c r="Q233" s="11">
        <f>VLOOKUP(B233,MB!B:O,13,FALSE)</f>
        <v>2.58</v>
      </c>
    </row>
    <row r="234" spans="1:17" x14ac:dyDescent="0.3">
      <c r="A234" s="20" t="s">
        <v>3</v>
      </c>
      <c r="B234" s="20">
        <v>312367</v>
      </c>
      <c r="C234" s="21">
        <f>VLOOKUP(B234,'[2]ESGC PORTFOLIO'!B:M,$C$2,FALSE)</f>
        <v>35.063434012383397</v>
      </c>
      <c r="D234" s="21" t="str">
        <f t="shared" si="9"/>
        <v>C</v>
      </c>
      <c r="E234" s="21">
        <f>VLOOKUP(B234,ESG!A:M,$E$2,FALSE)</f>
        <v>58.836545444121697</v>
      </c>
      <c r="F234" s="11" t="b">
        <f t="shared" si="10"/>
        <v>0</v>
      </c>
      <c r="G234" s="23" t="str">
        <f t="shared" si="11"/>
        <v>B</v>
      </c>
      <c r="H234" s="11">
        <f>VLOOKUP(B234,NI!C:P,13,FALSE)</f>
        <v>962000</v>
      </c>
      <c r="I234" s="11">
        <f>VLOOKUP(B234,EBITDA!B:O,13,FALSE)</f>
        <v>2487000</v>
      </c>
      <c r="J234" s="11">
        <f>VLOOKUP(B234,EQIT!B:O,13,FALSE)</f>
        <v>9119000</v>
      </c>
      <c r="K234" s="11">
        <f>VLOOKUP(B234,DEBT!B:O,13,FALSE)</f>
        <v>4887000</v>
      </c>
      <c r="L234" s="11">
        <f>VLOOKUP(B234,REV!B:O,13,FALSE)</f>
        <v>6608000</v>
      </c>
      <c r="M234" s="11" t="str">
        <f>VLOOKUP(B234,RoA!B:O,13,FALSE)</f>
        <v>NA</v>
      </c>
      <c r="N234" s="11" t="str">
        <f>VLOOKUP(B234,RoE!B:O,13,FALSE)</f>
        <v>NA</v>
      </c>
      <c r="O234" s="11">
        <f>VLOOKUP(B234,ASSET!B:P,13,FALSE)</f>
        <v>17169000</v>
      </c>
      <c r="P234" s="11">
        <f>VLOOKUP(B234,MCAP!B:P,13,FALSE)</f>
        <v>26919521</v>
      </c>
      <c r="Q234" s="11">
        <f>VLOOKUP(B234,MB!B:O,13,FALSE)</f>
        <v>3.59</v>
      </c>
    </row>
    <row r="235" spans="1:17" x14ac:dyDescent="0.3">
      <c r="A235" s="20" t="s">
        <v>17</v>
      </c>
      <c r="B235" s="20">
        <v>904853</v>
      </c>
      <c r="C235" s="21">
        <f>VLOOKUP(B235,'[2]ESGC PORTFOLIO'!B:M,$C$2,FALSE)</f>
        <v>42.651852245020898</v>
      </c>
      <c r="D235" s="21" t="str">
        <f t="shared" si="9"/>
        <v>C</v>
      </c>
      <c r="E235" s="21">
        <f>VLOOKUP(B235,ESG!A:M,$E$2,FALSE)</f>
        <v>74.899080212585204</v>
      </c>
      <c r="F235" s="11" t="b">
        <f t="shared" si="10"/>
        <v>0</v>
      </c>
      <c r="G235" s="23" t="str">
        <f t="shared" si="11"/>
        <v>B</v>
      </c>
      <c r="H235" s="11">
        <f>VLOOKUP(B235,NI!C:P,13,FALSE)</f>
        <v>14215000</v>
      </c>
      <c r="I235" s="11">
        <f>VLOOKUP(B235,EBITDA!B:O,13,FALSE)</f>
        <v>21998000</v>
      </c>
      <c r="J235" s="11">
        <f>VLOOKUP(B235,EQIT!B:O,13,FALSE)</f>
        <v>12770000</v>
      </c>
      <c r="K235" s="11">
        <f>VLOOKUP(B235,DEBT!B:O,13,FALSE)</f>
        <v>13881000</v>
      </c>
      <c r="L235" s="11">
        <f>VLOOKUP(B235,REV!B:O,13,FALSE)</f>
        <v>19337000</v>
      </c>
      <c r="M235" s="11">
        <f>VLOOKUP(B235,RoA!B:O,13,FALSE)</f>
        <v>37.97</v>
      </c>
      <c r="N235" s="11">
        <f>VLOOKUP(B235,RoE!B:O,13,FALSE)</f>
        <v>181.66</v>
      </c>
      <c r="O235" s="11">
        <f>VLOOKUP(B235,ASSET!B:P,13,FALSE)</f>
        <v>45932000</v>
      </c>
      <c r="P235" s="11">
        <f>VLOOKUP(B235,MCAP!B:P,13,FALSE)</f>
        <v>131404068</v>
      </c>
      <c r="Q235" s="11">
        <f>VLOOKUP(B235,MB!B:O,13,FALSE)</f>
        <v>9.6300000000000008</v>
      </c>
    </row>
    <row r="236" spans="1:17" x14ac:dyDescent="0.3">
      <c r="A236" s="20" t="s">
        <v>18</v>
      </c>
      <c r="B236" s="20">
        <v>891399</v>
      </c>
      <c r="C236" s="21">
        <f>VLOOKUP(B236,'[2]ESGC PORTFOLIO'!B:M,$C$2,FALSE)</f>
        <v>35.571272477522399</v>
      </c>
      <c r="D236" s="21" t="str">
        <f t="shared" si="9"/>
        <v>C</v>
      </c>
      <c r="E236" s="21">
        <f>VLOOKUP(B236,ESG!A:M,$E$2,FALSE)</f>
        <v>68.017544955044897</v>
      </c>
      <c r="F236" s="11" t="b">
        <f t="shared" si="10"/>
        <v>0</v>
      </c>
      <c r="G236" s="23" t="str">
        <f t="shared" si="11"/>
        <v>B</v>
      </c>
      <c r="H236" s="11">
        <f>VLOOKUP(B236,NI!C:P,13,FALSE)</f>
        <v>2371000</v>
      </c>
      <c r="I236" s="11">
        <f>VLOOKUP(B236,EBITDA!B:O,13,FALSE)</f>
        <v>12492000</v>
      </c>
      <c r="J236" s="11">
        <f>VLOOKUP(B236,EQIT!B:O,13,FALSE)</f>
        <v>19285000</v>
      </c>
      <c r="K236" s="11">
        <f>VLOOKUP(B236,DEBT!B:O,13,FALSE)</f>
        <v>20410000</v>
      </c>
      <c r="L236" s="11">
        <f>VLOOKUP(B236,REV!B:O,13,FALSE)</f>
        <v>135987000</v>
      </c>
      <c r="M236" s="11">
        <f>VLOOKUP(B236,RoA!B:O,13,FALSE)</f>
        <v>3.63</v>
      </c>
      <c r="N236" s="11">
        <f>VLOOKUP(B236,RoE!B:O,13,FALSE)</f>
        <v>14.52</v>
      </c>
      <c r="O236" s="11">
        <f>VLOOKUP(B236,ASSET!B:P,13,FALSE)</f>
        <v>83402000</v>
      </c>
      <c r="P236" s="11">
        <f>VLOOKUP(B236,MCAP!B:P,13,FALSE)</f>
        <v>357687990</v>
      </c>
      <c r="Q236" s="11">
        <f>VLOOKUP(B236,MB!B:O,13,FALSE)</f>
        <v>19.18</v>
      </c>
    </row>
    <row r="237" spans="1:17" x14ac:dyDescent="0.3">
      <c r="A237" s="20" t="s">
        <v>21</v>
      </c>
      <c r="B237" s="20">
        <v>906156</v>
      </c>
      <c r="C237" s="21">
        <f>VLOOKUP(B237,'[2]ESGC PORTFOLIO'!B:M,$C$2,FALSE)</f>
        <v>40.5570067991709</v>
      </c>
      <c r="D237" s="21" t="str">
        <f t="shared" si="9"/>
        <v>C</v>
      </c>
      <c r="E237" s="21">
        <f>VLOOKUP(B237,ESG!A:M,$E$2,FALSE)</f>
        <v>62.606550911774697</v>
      </c>
      <c r="F237" s="11" t="b">
        <f t="shared" si="10"/>
        <v>0</v>
      </c>
      <c r="G237" s="23" t="str">
        <f t="shared" si="11"/>
        <v>B</v>
      </c>
      <c r="H237" s="11">
        <f>VLOOKUP(B237,NI!C:P,13,FALSE)</f>
        <v>5285000</v>
      </c>
      <c r="I237" s="11">
        <f>VLOOKUP(B237,EBITDA!B:O,13,FALSE)</f>
        <v>11089000</v>
      </c>
      <c r="J237" s="11">
        <f>VLOOKUP(B237,EQIT!B:O,13,FALSE)</f>
        <v>20501000</v>
      </c>
      <c r="K237" s="11">
        <f>VLOOKUP(B237,DEBT!B:O,13,FALSE)</f>
        <v>54826000</v>
      </c>
      <c r="L237" s="11">
        <f>VLOOKUP(B237,REV!B:O,13,FALSE)</f>
        <v>33823000</v>
      </c>
      <c r="M237" s="11">
        <f>VLOOKUP(B237,RoA!B:O,13,FALSE)</f>
        <v>4.0999999999999996</v>
      </c>
      <c r="N237" s="11">
        <f>VLOOKUP(B237,RoE!B:O,13,FALSE)</f>
        <v>25.67</v>
      </c>
      <c r="O237" s="11">
        <f>VLOOKUP(B237,ASSET!B:P,13,FALSE)</f>
        <v>156557000</v>
      </c>
      <c r="P237" s="11">
        <f>VLOOKUP(B237,MCAP!B:P,13,FALSE)</f>
        <v>66968320</v>
      </c>
      <c r="Q237" s="11">
        <f>VLOOKUP(B237,MB!B:O,13,FALSE)</f>
        <v>2.87</v>
      </c>
    </row>
    <row r="238" spans="1:17" x14ac:dyDescent="0.3">
      <c r="A238" s="20" t="s">
        <v>29</v>
      </c>
      <c r="B238" s="20" t="s">
        <v>354</v>
      </c>
      <c r="C238" s="21">
        <f>VLOOKUP(B238,'[2]ESGC PORTFOLIO'!B:M,$C$2,FALSE)</f>
        <v>35.6646620071594</v>
      </c>
      <c r="D238" s="21" t="str">
        <f t="shared" si="9"/>
        <v>C</v>
      </c>
      <c r="E238" s="21">
        <f>VLOOKUP(B238,ESG!A:M,$E$2,FALSE)</f>
        <v>69.467621886659202</v>
      </c>
      <c r="F238" s="11" t="b">
        <f t="shared" si="10"/>
        <v>0</v>
      </c>
      <c r="G238" s="23" t="str">
        <f t="shared" si="11"/>
        <v>B</v>
      </c>
      <c r="H238" s="11">
        <f>VLOOKUP(B238,NI!C:P,13,FALSE)</f>
        <v>2469800</v>
      </c>
      <c r="I238" s="11">
        <f>VLOOKUP(B238,EBITDA!B:O,13,FALSE)</f>
        <v>6190200</v>
      </c>
      <c r="J238" s="11">
        <f>VLOOKUP(B238,EQIT!B:O,13,FALSE)</f>
        <v>24912200</v>
      </c>
      <c r="K238" s="11">
        <f>VLOOKUP(B238,DEBT!B:O,13,FALSE)</f>
        <v>15726900</v>
      </c>
      <c r="L238" s="11">
        <f>VLOOKUP(B238,REV!B:O,13,FALSE)</f>
        <v>84978400</v>
      </c>
      <c r="M238" s="11">
        <f>VLOOKUP(B238,RoA!B:O,13,FALSE)</f>
        <v>4.6399999999999997</v>
      </c>
      <c r="N238" s="11">
        <f>VLOOKUP(B238,RoE!B:O,13,FALSE)</f>
        <v>10.33</v>
      </c>
      <c r="O238" s="11">
        <f>VLOOKUP(B238,ASSET!B:P,13,FALSE)</f>
        <v>65083100</v>
      </c>
      <c r="P238" s="11">
        <f>VLOOKUP(B238,MCAP!B:P,13,FALSE)</f>
        <v>37918963</v>
      </c>
      <c r="Q238" s="11">
        <f>VLOOKUP(B238,MB!B:O,13,FALSE)</f>
        <v>1.33</v>
      </c>
    </row>
    <row r="239" spans="1:17" x14ac:dyDescent="0.3">
      <c r="A239" s="20" t="s">
        <v>31</v>
      </c>
      <c r="B239" s="20">
        <v>921983</v>
      </c>
      <c r="C239" s="21">
        <f>VLOOKUP(B239,'[2]ESGC PORTFOLIO'!B:M,$C$2,FALSE)</f>
        <v>40.290646013179597</v>
      </c>
      <c r="D239" s="21" t="str">
        <f t="shared" si="9"/>
        <v>C</v>
      </c>
      <c r="E239" s="21">
        <f>VLOOKUP(B239,ESG!A:M,$E$2,FALSE)</f>
        <v>61.074565568960097</v>
      </c>
      <c r="F239" s="11" t="b">
        <f t="shared" si="10"/>
        <v>0</v>
      </c>
      <c r="G239" s="23" t="str">
        <f t="shared" si="11"/>
        <v>B</v>
      </c>
      <c r="H239" s="11">
        <f>VLOOKUP(B239,NI!C:P,13,FALSE)</f>
        <v>-1405000</v>
      </c>
      <c r="I239" s="11">
        <f>VLOOKUP(B239,EBITDA!B:O,13,FALSE)</f>
        <v>1360000</v>
      </c>
      <c r="J239" s="11">
        <f>VLOOKUP(B239,EQIT!B:O,13,FALSE)</f>
        <v>6238000</v>
      </c>
      <c r="K239" s="11">
        <f>VLOOKUP(B239,DEBT!B:O,13,FALSE)</f>
        <v>8544000</v>
      </c>
      <c r="L239" s="11">
        <f>VLOOKUP(B239,REV!B:O,13,FALSE)</f>
        <v>5367000</v>
      </c>
      <c r="M239" s="11">
        <f>VLOOKUP(B239,RoA!B:O,13,FALSE)</f>
        <v>-4.7</v>
      </c>
      <c r="N239" s="11">
        <f>VLOOKUP(B239,RoE!B:O,13,FALSE)</f>
        <v>-19.89</v>
      </c>
      <c r="O239" s="11">
        <f>VLOOKUP(B239,ASSET!B:P,13,FALSE)</f>
        <v>22519000</v>
      </c>
      <c r="P239" s="11">
        <f>VLOOKUP(B239,MCAP!B:P,13,FALSE)</f>
        <v>24083036</v>
      </c>
      <c r="Q239" s="11">
        <f>VLOOKUP(B239,MB!B:O,13,FALSE)</f>
        <v>3.5</v>
      </c>
    </row>
    <row r="240" spans="1:17" x14ac:dyDescent="0.3">
      <c r="A240" s="20" t="s">
        <v>32</v>
      </c>
      <c r="B240" s="20">
        <v>132808</v>
      </c>
      <c r="C240" s="21">
        <f>VLOOKUP(B240,'[2]ESGC PORTFOLIO'!B:M,$C$2,FALSE)</f>
        <v>29.1017401063182</v>
      </c>
      <c r="D240" s="21" t="str">
        <f t="shared" si="9"/>
        <v>C</v>
      </c>
      <c r="E240" s="21">
        <f>VLOOKUP(B240,ESG!A:M,$E$2,FALSE)</f>
        <v>56.064442779481404</v>
      </c>
      <c r="F240" s="11" t="b">
        <f t="shared" si="10"/>
        <v>0</v>
      </c>
      <c r="G240" s="23" t="str">
        <f t="shared" si="11"/>
        <v>B</v>
      </c>
      <c r="H240" s="11">
        <f>VLOOKUP(B240,NI!C:P,13,FALSE)</f>
        <v>23991</v>
      </c>
      <c r="I240" s="11">
        <f>VLOOKUP(B240,EBITDA!B:O,13,FALSE)</f>
        <v>593730</v>
      </c>
      <c r="J240" s="11">
        <f>VLOOKUP(B240,EQIT!B:O,13,FALSE)</f>
        <v>1668903</v>
      </c>
      <c r="K240" s="11">
        <f>VLOOKUP(B240,DEBT!B:O,13,FALSE)</f>
        <v>3884632</v>
      </c>
      <c r="L240" s="11">
        <f>VLOOKUP(B240,REV!B:O,13,FALSE)</f>
        <v>995854</v>
      </c>
      <c r="M240" s="11">
        <f>VLOOKUP(B240,RoA!B:O,13,FALSE)</f>
        <v>9.0500000000000007</v>
      </c>
      <c r="N240" s="11">
        <f>VLOOKUP(B240,RoE!B:O,13,FALSE)</f>
        <v>26.68</v>
      </c>
      <c r="O240" s="11">
        <f>VLOOKUP(B240,ASSET!B:P,13,FALSE)</f>
        <v>6227742</v>
      </c>
      <c r="P240" s="11">
        <f>VLOOKUP(B240,MCAP!B:P,13,FALSE)</f>
        <v>7130577</v>
      </c>
      <c r="Q240" s="11">
        <f>VLOOKUP(B240,MB!B:O,13,FALSE)</f>
        <v>4.1900000000000004</v>
      </c>
    </row>
    <row r="241" spans="1:17" x14ac:dyDescent="0.3">
      <c r="A241" s="20" t="s">
        <v>37</v>
      </c>
      <c r="B241" s="20" t="s">
        <v>355</v>
      </c>
      <c r="C241" s="21">
        <f>VLOOKUP(B241,'[2]ESGC PORTFOLIO'!B:M,$C$2,FALSE)</f>
        <v>33.710615471484999</v>
      </c>
      <c r="D241" s="21" t="str">
        <f t="shared" si="9"/>
        <v>C</v>
      </c>
      <c r="E241" s="21">
        <f>VLOOKUP(B241,ESG!A:M,$E$2,FALSE)</f>
        <v>53.7566346696781</v>
      </c>
      <c r="F241" s="11" t="b">
        <f t="shared" si="10"/>
        <v>0</v>
      </c>
      <c r="G241" s="23" t="str">
        <f t="shared" si="11"/>
        <v>B</v>
      </c>
      <c r="H241" s="11">
        <f>VLOOKUP(B241,NI!C:P,13,FALSE)</f>
        <v>565350</v>
      </c>
      <c r="I241" s="11">
        <f>VLOOKUP(B241,EBITDA!B:O,13,FALSE)</f>
        <v>1031350</v>
      </c>
      <c r="J241" s="11">
        <f>VLOOKUP(B241,EQIT!B:O,13,FALSE)</f>
        <v>3618201</v>
      </c>
      <c r="K241" s="11">
        <f>VLOOKUP(B241,DEBT!B:O,13,FALSE)</f>
        <v>1067020</v>
      </c>
      <c r="L241" s="11">
        <f>VLOOKUP(B241,REV!B:O,13,FALSE)</f>
        <v>7538654</v>
      </c>
      <c r="M241" s="11">
        <f>VLOOKUP(B241,RoA!B:O,13,FALSE)</f>
        <v>2.02</v>
      </c>
      <c r="N241" s="11">
        <f>VLOOKUP(B241,RoE!B:O,13,FALSE)</f>
        <v>13.89</v>
      </c>
      <c r="O241" s="11">
        <f>VLOOKUP(B241,ASSET!B:P,13,FALSE)</f>
        <v>29709128</v>
      </c>
      <c r="P241" s="11">
        <f>VLOOKUP(B241,MCAP!B:P,13,FALSE)</f>
        <v>5194726</v>
      </c>
      <c r="Q241" s="11">
        <f>VLOOKUP(B241,MB!B:O,13,FALSE)</f>
        <v>1.49</v>
      </c>
    </row>
    <row r="242" spans="1:17" x14ac:dyDescent="0.3">
      <c r="A242" s="20" t="s">
        <v>38</v>
      </c>
      <c r="B242" s="20">
        <v>945388</v>
      </c>
      <c r="C242" s="21">
        <f>VLOOKUP(B242,'[2]ESGC PORTFOLIO'!B:M,$C$2,FALSE)</f>
        <v>36.780987969376497</v>
      </c>
      <c r="D242" s="21" t="str">
        <f t="shared" si="9"/>
        <v>C</v>
      </c>
      <c r="E242" s="21">
        <f>VLOOKUP(B242,ESG!A:M,$E$2,FALSE)</f>
        <v>71.959411836189105</v>
      </c>
      <c r="F242" s="11" t="b">
        <f t="shared" si="10"/>
        <v>0</v>
      </c>
      <c r="G242" s="23" t="str">
        <f t="shared" si="11"/>
        <v>B</v>
      </c>
      <c r="H242" s="11">
        <f>VLOOKUP(B242,NI!C:P,13,FALSE)</f>
        <v>12976000</v>
      </c>
      <c r="I242" s="11">
        <f>VLOOKUP(B242,EBITDA!B:O,13,FALSE)</f>
        <v>50471000</v>
      </c>
      <c r="J242" s="11">
        <f>VLOOKUP(B242,EQIT!B:O,13,FALSE)</f>
        <v>123135000</v>
      </c>
      <c r="K242" s="11">
        <f>VLOOKUP(B242,DEBT!B:O,13,FALSE)</f>
        <v>123513000</v>
      </c>
      <c r="L242" s="11">
        <f>VLOOKUP(B242,REV!B:O,13,FALSE)</f>
        <v>163786000</v>
      </c>
      <c r="M242" s="11">
        <f>VLOOKUP(B242,RoA!B:O,13,FALSE)</f>
        <v>4.01</v>
      </c>
      <c r="N242" s="11">
        <f>VLOOKUP(B242,RoE!B:O,13,FALSE)</f>
        <v>10.56</v>
      </c>
      <c r="O242" s="11">
        <f>VLOOKUP(B242,ASSET!B:P,13,FALSE)</f>
        <v>403821000</v>
      </c>
      <c r="P242" s="11">
        <f>VLOOKUP(B242,MCAP!B:P,13,FALSE)</f>
        <v>261091413</v>
      </c>
      <c r="Q242" s="11">
        <f>VLOOKUP(B242,MB!B:O,13,FALSE)</f>
        <v>2</v>
      </c>
    </row>
    <row r="243" spans="1:17" x14ac:dyDescent="0.3">
      <c r="A243" s="20" t="s">
        <v>41</v>
      </c>
      <c r="B243" s="20">
        <v>544616</v>
      </c>
      <c r="C243" s="21">
        <f>VLOOKUP(B243,'[2]ESGC PORTFOLIO'!B:M,$C$2,FALSE)</f>
        <v>36.764760195373299</v>
      </c>
      <c r="D243" s="21" t="str">
        <f t="shared" si="9"/>
        <v>C</v>
      </c>
      <c r="E243" s="21">
        <f>VLOOKUP(B243,ESG!A:M,$E$2,FALSE)</f>
        <v>65.837212698439004</v>
      </c>
      <c r="F243" s="11" t="b">
        <f t="shared" si="10"/>
        <v>0</v>
      </c>
      <c r="G243" s="23" t="str">
        <f t="shared" si="11"/>
        <v>B</v>
      </c>
      <c r="H243" s="11">
        <f>VLOOKUP(B243,NI!C:P,13,FALSE)</f>
        <v>1241007</v>
      </c>
      <c r="I243" s="11">
        <f>VLOOKUP(B243,EBITDA!B:O,13,FALSE)</f>
        <v>2360163</v>
      </c>
      <c r="J243" s="11">
        <f>VLOOKUP(B243,EQIT!B:O,13,FALSE)</f>
        <v>-1787538</v>
      </c>
      <c r="K243" s="11">
        <f>VLOOKUP(B243,DEBT!B:O,13,FALSE)</f>
        <v>4968953</v>
      </c>
      <c r="L243" s="11">
        <f>VLOOKUP(B243,REV!B:O,13,FALSE)</f>
        <v>10635676</v>
      </c>
      <c r="M243" s="11">
        <f>VLOOKUP(B243,RoA!B:O,13,FALSE)</f>
        <v>16.11</v>
      </c>
      <c r="N243" s="11" t="str">
        <f>VLOOKUP(B243,RoE!B:O,13,FALSE)</f>
        <v>NA</v>
      </c>
      <c r="O243" s="11">
        <f>VLOOKUP(B243,ASSET!B:P,13,FALSE)</f>
        <v>8562932</v>
      </c>
      <c r="P243" s="11">
        <f>VLOOKUP(B243,MCAP!B:P,13,FALSE)</f>
        <v>22997105</v>
      </c>
      <c r="Q243" s="11">
        <f>VLOOKUP(B243,MB!B:O,13,FALSE)</f>
        <v>-15.23</v>
      </c>
    </row>
    <row r="244" spans="1:17" x14ac:dyDescent="0.3">
      <c r="A244" s="20" t="s">
        <v>45</v>
      </c>
      <c r="B244" s="20">
        <v>932060</v>
      </c>
      <c r="C244" s="21">
        <f>VLOOKUP(B244,'[2]ESGC PORTFOLIO'!B:M,$C$2,FALSE)</f>
        <v>39.3032590733349</v>
      </c>
      <c r="D244" s="21" t="str">
        <f t="shared" si="9"/>
        <v>C</v>
      </c>
      <c r="E244" s="21">
        <f>VLOOKUP(B244,ESG!A:M,$E$2,FALSE)</f>
        <v>69.395991830880504</v>
      </c>
      <c r="F244" s="11" t="b">
        <f t="shared" si="10"/>
        <v>0</v>
      </c>
      <c r="G244" s="23" t="str">
        <f t="shared" si="11"/>
        <v>B</v>
      </c>
      <c r="H244" s="11">
        <f>VLOOKUP(B244,NI!C:P,13,FALSE)</f>
        <v>263000</v>
      </c>
      <c r="I244" s="11">
        <f>VLOOKUP(B244,EBITDA!B:O,13,FALSE)</f>
        <v>807000</v>
      </c>
      <c r="J244" s="11">
        <f>VLOOKUP(B244,EQIT!B:O,13,FALSE)</f>
        <v>3435000</v>
      </c>
      <c r="K244" s="11">
        <f>VLOOKUP(B244,DEBT!B:O,13,FALSE)</f>
        <v>7532000</v>
      </c>
      <c r="L244" s="11">
        <f>VLOOKUP(B244,REV!B:O,13,FALSE)</f>
        <v>9061000</v>
      </c>
      <c r="M244" s="11">
        <f>VLOOKUP(B244,RoA!B:O,13,FALSE)</f>
        <v>3.24</v>
      </c>
      <c r="N244" s="11">
        <f>VLOOKUP(B244,RoE!B:O,13,FALSE)</f>
        <v>11.22</v>
      </c>
      <c r="O244" s="11">
        <f>VLOOKUP(B244,ASSET!B:P,13,FALSE)</f>
        <v>15730000</v>
      </c>
      <c r="P244" s="11">
        <f>VLOOKUP(B244,MCAP!B:P,13,FALSE)</f>
        <v>13127125</v>
      </c>
      <c r="Q244" s="11">
        <f>VLOOKUP(B244,MB!B:O,13,FALSE)</f>
        <v>3.99</v>
      </c>
    </row>
    <row r="245" spans="1:17" x14ac:dyDescent="0.3">
      <c r="A245" s="20" t="s">
        <v>56</v>
      </c>
      <c r="B245" s="20">
        <v>325824</v>
      </c>
      <c r="C245" s="21">
        <f>VLOOKUP(B245,'[2]ESGC PORTFOLIO'!B:M,$C$2,FALSE)</f>
        <v>41.023207489587797</v>
      </c>
      <c r="D245" s="21" t="str">
        <f t="shared" si="9"/>
        <v>C</v>
      </c>
      <c r="E245" s="21">
        <f>VLOOKUP(B245,ESG!A:M,$E$2,FALSE)</f>
        <v>71.440354373114999</v>
      </c>
      <c r="F245" s="11" t="b">
        <f t="shared" si="10"/>
        <v>0</v>
      </c>
      <c r="G245" s="23" t="str">
        <f t="shared" si="11"/>
        <v>B</v>
      </c>
      <c r="H245" s="11">
        <f>VLOOKUP(B245,NI!C:P,13,FALSE)</f>
        <v>347000</v>
      </c>
      <c r="I245" s="11">
        <f>VLOOKUP(B245,EBITDA!B:O,13,FALSE)</f>
        <v>1225000</v>
      </c>
      <c r="J245" s="11">
        <f>VLOOKUP(B245,EQIT!B:O,13,FALSE)</f>
        <v>6733000</v>
      </c>
      <c r="K245" s="11">
        <f>VLOOKUP(B245,DEBT!B:O,13,FALSE)</f>
        <v>5484000</v>
      </c>
      <c r="L245" s="11">
        <f>VLOOKUP(B245,REV!B:O,13,FALSE)</f>
        <v>8386000</v>
      </c>
      <c r="M245" s="11">
        <f>VLOOKUP(B245,RoA!B:O,13,FALSE)</f>
        <v>2.76</v>
      </c>
      <c r="N245" s="11">
        <f>VLOOKUP(B245,RoE!B:O,13,FALSE)</f>
        <v>5.32</v>
      </c>
      <c r="O245" s="11">
        <f>VLOOKUP(B245,ASSET!B:P,13,FALSE)</f>
        <v>18016000</v>
      </c>
      <c r="P245" s="11">
        <f>VLOOKUP(B245,MCAP!B:P,13,FALSE)</f>
        <v>29462321</v>
      </c>
      <c r="Q245" s="11">
        <f>VLOOKUP(B245,MB!B:O,13,FALSE)</f>
        <v>4.71</v>
      </c>
    </row>
    <row r="246" spans="1:17" x14ac:dyDescent="0.3">
      <c r="A246" s="20" t="s">
        <v>70</v>
      </c>
      <c r="B246" s="20">
        <v>755790</v>
      </c>
      <c r="C246" s="21">
        <f>VLOOKUP(B246,'[2]ESGC PORTFOLIO'!B:M,$C$2,FALSE)</f>
        <v>39.432234432234402</v>
      </c>
      <c r="D246" s="21" t="str">
        <f t="shared" si="9"/>
        <v>C</v>
      </c>
      <c r="E246" s="21">
        <f>VLOOKUP(B246,ESG!A:M,$E$2,FALSE)</f>
        <v>69.3406593406593</v>
      </c>
      <c r="F246" s="11" t="b">
        <f t="shared" si="10"/>
        <v>0</v>
      </c>
      <c r="G246" s="23" t="str">
        <f t="shared" si="11"/>
        <v>B</v>
      </c>
      <c r="H246" s="11">
        <f>VLOOKUP(B246,NI!C:P,13,FALSE)</f>
        <v>1999200</v>
      </c>
      <c r="I246" s="11">
        <f>VLOOKUP(B246,EBITDA!B:O,13,FALSE)</f>
        <v>3510400</v>
      </c>
      <c r="J246" s="11">
        <f>VLOOKUP(B246,EQIT!B:O,13,FALSE)</f>
        <v>6599300</v>
      </c>
      <c r="K246" s="11">
        <f>VLOOKUP(B246,DEBT!B:O,13,FALSE)</f>
        <v>14289200</v>
      </c>
      <c r="L246" s="11">
        <f>VLOOKUP(B246,REV!B:O,13,FALSE)</f>
        <v>11229200</v>
      </c>
      <c r="M246" s="11">
        <f>VLOOKUP(B246,RoA!B:O,13,FALSE)</f>
        <v>8.5399999999999991</v>
      </c>
      <c r="N246" s="11">
        <f>VLOOKUP(B246,RoE!B:O,13,FALSE)</f>
        <v>31.94</v>
      </c>
      <c r="O246" s="11">
        <f>VLOOKUP(B246,ASSET!B:P,13,FALSE)</f>
        <v>28085600</v>
      </c>
      <c r="P246" s="11">
        <f>VLOOKUP(B246,MCAP!B:P,13,FALSE)</f>
        <v>90122950</v>
      </c>
      <c r="Q246" s="11">
        <f>VLOOKUP(B246,MB!B:O,13,FALSE)</f>
        <v>12.73</v>
      </c>
    </row>
    <row r="247" spans="1:17" x14ac:dyDescent="0.3">
      <c r="A247" s="20" t="s">
        <v>85</v>
      </c>
      <c r="B247" s="20">
        <v>904282</v>
      </c>
      <c r="C247" s="21">
        <f>VLOOKUP(B247,'[2]ESGC PORTFOLIO'!B:M,$C$2,FALSE)</f>
        <v>37.965150786908701</v>
      </c>
      <c r="D247" s="21" t="str">
        <f t="shared" si="9"/>
        <v>C</v>
      </c>
      <c r="E247" s="21">
        <f>VLOOKUP(B247,ESG!A:M,$E$2,FALSE)</f>
        <v>71.213320441741899</v>
      </c>
      <c r="F247" s="11" t="b">
        <f t="shared" si="10"/>
        <v>0</v>
      </c>
      <c r="G247" s="23" t="str">
        <f t="shared" si="11"/>
        <v>B</v>
      </c>
      <c r="H247" s="11">
        <f>VLOOKUP(B247,NI!C:P,13,FALSE)</f>
        <v>6527000</v>
      </c>
      <c r="I247" s="11">
        <f>VLOOKUP(B247,EBITDA!B:O,13,FALSE)</f>
        <v>9798000</v>
      </c>
      <c r="J247" s="11">
        <f>VLOOKUP(B247,EQIT!B:O,13,FALSE)</f>
        <v>23062000</v>
      </c>
      <c r="K247" s="11">
        <f>VLOOKUP(B247,DEBT!B:O,13,FALSE)</f>
        <v>45709000</v>
      </c>
      <c r="L247" s="11">
        <f>VLOOKUP(B247,REV!B:O,13,FALSE)</f>
        <v>41901000</v>
      </c>
      <c r="M247" s="11">
        <f>VLOOKUP(B247,RoA!B:O,13,FALSE)</f>
        <v>7.88</v>
      </c>
      <c r="N247" s="11">
        <f>VLOOKUP(B247,RoE!B:O,13,FALSE)</f>
        <v>26.85</v>
      </c>
      <c r="O247" s="11">
        <f>VLOOKUP(B247,ASSET!B:P,13,FALSE)</f>
        <v>87270000</v>
      </c>
      <c r="P247" s="11">
        <f>VLOOKUP(B247,MCAP!B:P,13,FALSE)</f>
        <v>177780480</v>
      </c>
      <c r="Q247" s="11">
        <f>VLOOKUP(B247,MB!B:O,13,FALSE)</f>
        <v>7.92</v>
      </c>
    </row>
    <row r="248" spans="1:17" x14ac:dyDescent="0.3">
      <c r="A248" s="20" t="s">
        <v>87</v>
      </c>
      <c r="B248" s="20">
        <v>981550</v>
      </c>
      <c r="C248" s="21">
        <f>VLOOKUP(B248,'[2]ESGC PORTFOLIO'!B:M,$C$2,FALSE)</f>
        <v>33.366056618144803</v>
      </c>
      <c r="D248" s="21" t="str">
        <f t="shared" si="9"/>
        <v>C</v>
      </c>
      <c r="E248" s="21">
        <f>VLOOKUP(B248,ESG!A:M,$E$2,FALSE)</f>
        <v>66.374970379146902</v>
      </c>
      <c r="F248" s="11" t="b">
        <f t="shared" si="10"/>
        <v>0</v>
      </c>
      <c r="G248" s="23" t="str">
        <f t="shared" si="11"/>
        <v>B</v>
      </c>
      <c r="H248" s="11">
        <f>VLOOKUP(B248,NI!C:P,13,FALSE)</f>
        <v>8695000</v>
      </c>
      <c r="I248" s="11">
        <f>VLOOKUP(B248,EBITDA!B:O,13,FALSE)</f>
        <v>26957000</v>
      </c>
      <c r="J248" s="11">
        <f>VLOOKUP(B248,EQIT!B:O,13,FALSE)</f>
        <v>53943000</v>
      </c>
      <c r="K248" s="11">
        <f>VLOOKUP(B248,DEBT!B:O,13,FALSE)</f>
        <v>61046000</v>
      </c>
      <c r="L248" s="11">
        <f>VLOOKUP(B248,REV!B:O,13,FALSE)</f>
        <v>80403000</v>
      </c>
      <c r="M248" s="11">
        <f>VLOOKUP(B248,RoA!B:O,13,FALSE)</f>
        <v>6.11</v>
      </c>
      <c r="N248" s="11">
        <f>VLOOKUP(B248,RoE!B:O,13,FALSE)</f>
        <v>16.37</v>
      </c>
      <c r="O248" s="11">
        <f>VLOOKUP(B248,ASSET!B:P,13,FALSE)</f>
        <v>180500000</v>
      </c>
      <c r="P248" s="11">
        <f>VLOOKUP(B248,MCAP!B:P,13,FALSE)</f>
        <v>164049107</v>
      </c>
      <c r="Q248" s="11">
        <f>VLOOKUP(B248,MB!B:O,13,FALSE)</f>
        <v>2.96</v>
      </c>
    </row>
    <row r="249" spans="1:17" x14ac:dyDescent="0.3">
      <c r="A249" s="20" t="s">
        <v>95</v>
      </c>
      <c r="B249" s="20">
        <v>312385</v>
      </c>
      <c r="C249" s="21">
        <f>VLOOKUP(B249,'[2]ESGC PORTFOLIO'!B:M,$C$2,FALSE)</f>
        <v>40.754737335083902</v>
      </c>
      <c r="D249" s="21" t="str">
        <f t="shared" si="9"/>
        <v>C</v>
      </c>
      <c r="E249" s="21">
        <f>VLOOKUP(B249,ESG!A:M,$E$2,FALSE)</f>
        <v>66.644609805302906</v>
      </c>
      <c r="F249" s="11" t="b">
        <f t="shared" si="10"/>
        <v>0</v>
      </c>
      <c r="G249" s="23" t="str">
        <f t="shared" si="11"/>
        <v>B</v>
      </c>
      <c r="H249" s="11">
        <f>VLOOKUP(B249,NI!C:P,13,FALSE)</f>
        <v>2350000</v>
      </c>
      <c r="I249" s="11">
        <f>VLOOKUP(B249,EBITDA!B:O,13,FALSE)</f>
        <v>5007000</v>
      </c>
      <c r="J249" s="11">
        <f>VLOOKUP(B249,EQIT!B:O,13,FALSE)</f>
        <v>12079000</v>
      </c>
      <c r="K249" s="11">
        <f>VLOOKUP(B249,DEBT!B:O,13,FALSE)</f>
        <v>5535000</v>
      </c>
      <c r="L249" s="11">
        <f>VLOOKUP(B249,REV!B:O,13,FALSE)</f>
        <v>118719000</v>
      </c>
      <c r="M249" s="11">
        <f>VLOOKUP(B249,RoA!B:O,13,FALSE)</f>
        <v>7.36</v>
      </c>
      <c r="N249" s="11">
        <f>VLOOKUP(B249,RoE!B:O,13,FALSE)</f>
        <v>20.71</v>
      </c>
      <c r="O249" s="11">
        <f>VLOOKUP(B249,ASSET!B:P,13,FALSE)</f>
        <v>33163000</v>
      </c>
      <c r="P249" s="11">
        <f>VLOOKUP(B249,MCAP!B:P,13,FALSE)</f>
        <v>70051968</v>
      </c>
      <c r="Q249" s="11">
        <f>VLOOKUP(B249,MB!B:O,13,FALSE)</f>
        <v>6.18</v>
      </c>
    </row>
    <row r="250" spans="1:17" x14ac:dyDescent="0.3">
      <c r="A250" s="20" t="s">
        <v>102</v>
      </c>
      <c r="B250" s="20">
        <v>152719</v>
      </c>
      <c r="C250" s="21">
        <f>VLOOKUP(B250,'[2]ESGC PORTFOLIO'!B:M,$C$2,FALSE)</f>
        <v>30.387897489770602</v>
      </c>
      <c r="D250" s="21" t="str">
        <f t="shared" si="9"/>
        <v>C</v>
      </c>
      <c r="E250" s="21">
        <f>VLOOKUP(B250,ESG!A:M,$E$2,FALSE)</f>
        <v>58.291322929851901</v>
      </c>
      <c r="F250" s="11" t="b">
        <f t="shared" si="10"/>
        <v>0</v>
      </c>
      <c r="G250" s="23" t="str">
        <f t="shared" si="11"/>
        <v>B</v>
      </c>
      <c r="H250" s="11">
        <f>VLOOKUP(B250,NI!C:P,13,FALSE)</f>
        <v>375000</v>
      </c>
      <c r="I250" s="11">
        <f>VLOOKUP(B250,EBITDA!B:O,13,FALSE)</f>
        <v>915300</v>
      </c>
      <c r="J250" s="11">
        <f>VLOOKUP(B250,EQIT!B:O,13,FALSE)</f>
        <v>1952000</v>
      </c>
      <c r="K250" s="11">
        <f>VLOOKUP(B250,DEBT!B:O,13,FALSE)</f>
        <v>440000</v>
      </c>
      <c r="L250" s="11">
        <f>VLOOKUP(B250,REV!B:O,13,FALSE)</f>
        <v>6933500</v>
      </c>
      <c r="M250" s="11">
        <f>VLOOKUP(B250,RoA!B:O,13,FALSE)</f>
        <v>9.2200000000000006</v>
      </c>
      <c r="N250" s="11">
        <f>VLOOKUP(B250,RoE!B:O,13,FALSE)</f>
        <v>17.5</v>
      </c>
      <c r="O250" s="11">
        <f>VLOOKUP(B250,ASSET!B:P,13,FALSE)</f>
        <v>4582600</v>
      </c>
      <c r="P250" s="11">
        <f>VLOOKUP(B250,MCAP!B:P,13,FALSE)</f>
        <v>9177264</v>
      </c>
      <c r="Q250" s="11">
        <f>VLOOKUP(B250,MB!B:O,13,FALSE)</f>
        <v>3.6</v>
      </c>
    </row>
    <row r="251" spans="1:17" x14ac:dyDescent="0.3">
      <c r="A251" s="20" t="s">
        <v>103</v>
      </c>
      <c r="B251" s="20">
        <v>867138</v>
      </c>
      <c r="C251" s="21">
        <f>VLOOKUP(B251,'[2]ESGC PORTFOLIO'!B:M,$C$2,FALSE)</f>
        <v>39.744692807192799</v>
      </c>
      <c r="D251" s="21" t="str">
        <f t="shared" si="9"/>
        <v>C</v>
      </c>
      <c r="E251" s="21">
        <f>VLOOKUP(B251,ESG!A:M,$E$2,FALSE)</f>
        <v>66.989385614385597</v>
      </c>
      <c r="F251" s="11" t="b">
        <f t="shared" si="10"/>
        <v>0</v>
      </c>
      <c r="G251" s="23" t="str">
        <f t="shared" si="11"/>
        <v>B</v>
      </c>
      <c r="H251" s="11">
        <f>VLOOKUP(B251,NI!C:P,13,FALSE)</f>
        <v>879874</v>
      </c>
      <c r="I251" s="11">
        <f>VLOOKUP(B251,EBITDA!B:O,13,FALSE)</f>
        <v>2614683</v>
      </c>
      <c r="J251" s="11">
        <f>VLOOKUP(B251,EQIT!B:O,13,FALSE)</f>
        <v>4648047</v>
      </c>
      <c r="K251" s="11">
        <f>VLOOKUP(B251,DEBT!B:O,13,FALSE)</f>
        <v>9112368</v>
      </c>
      <c r="L251" s="11">
        <f>VLOOKUP(B251,REV!B:O,13,FALSE)</f>
        <v>14745105</v>
      </c>
      <c r="M251" s="11">
        <f>VLOOKUP(B251,RoA!B:O,13,FALSE)</f>
        <v>6.18</v>
      </c>
      <c r="N251" s="11">
        <f>VLOOKUP(B251,RoE!B:O,13,FALSE)</f>
        <v>18.489999999999998</v>
      </c>
      <c r="O251" s="11">
        <f>VLOOKUP(B251,ASSET!B:P,13,FALSE)</f>
        <v>18741257</v>
      </c>
      <c r="P251" s="11">
        <f>VLOOKUP(B251,MCAP!B:P,13,FALSE)</f>
        <v>12490398</v>
      </c>
      <c r="Q251" s="11">
        <f>VLOOKUP(B251,MB!B:O,13,FALSE)</f>
        <v>2.89</v>
      </c>
    </row>
    <row r="252" spans="1:17" x14ac:dyDescent="0.3">
      <c r="A252" s="20" t="s">
        <v>106</v>
      </c>
      <c r="B252" s="20">
        <v>271980</v>
      </c>
      <c r="C252" s="21">
        <f>VLOOKUP(B252,'[2]ESGC PORTFOLIO'!B:M,$C$2,FALSE)</f>
        <v>35.407550409232002</v>
      </c>
      <c r="D252" s="21" t="str">
        <f t="shared" si="9"/>
        <v>C</v>
      </c>
      <c r="E252" s="21">
        <f>VLOOKUP(B252,ESG!A:M,$E$2,FALSE)</f>
        <v>61.173845213082799</v>
      </c>
      <c r="F252" s="11" t="b">
        <f t="shared" si="10"/>
        <v>0</v>
      </c>
      <c r="G252" s="23" t="str">
        <f t="shared" si="11"/>
        <v>B</v>
      </c>
      <c r="H252" s="11">
        <f>VLOOKUP(B252,NI!C:P,13,FALSE)</f>
        <v>-3304000</v>
      </c>
      <c r="I252" s="11">
        <f>VLOOKUP(B252,EBITDA!B:O,13,FALSE)</f>
        <v>-1517000</v>
      </c>
      <c r="J252" s="11">
        <f>VLOOKUP(B252,EQIT!B:O,13,FALSE)</f>
        <v>5927000</v>
      </c>
      <c r="K252" s="11">
        <f>VLOOKUP(B252,DEBT!B:O,13,FALSE)</f>
        <v>10154000</v>
      </c>
      <c r="L252" s="11">
        <f>VLOOKUP(B252,REV!B:O,13,FALSE)</f>
        <v>10518000</v>
      </c>
      <c r="M252" s="11">
        <f>VLOOKUP(B252,RoA!B:O,13,FALSE)</f>
        <v>-10.59</v>
      </c>
      <c r="N252" s="11">
        <f>VLOOKUP(B252,RoE!B:O,13,FALSE)</f>
        <v>-50.92</v>
      </c>
      <c r="O252" s="11">
        <f>VLOOKUP(B252,ASSET!B:P,13,FALSE)</f>
        <v>25913000</v>
      </c>
      <c r="P252" s="11">
        <f>VLOOKUP(B252,MCAP!B:P,13,FALSE)</f>
        <v>23885410</v>
      </c>
      <c r="Q252" s="11">
        <f>VLOOKUP(B252,MB!B:O,13,FALSE)</f>
        <v>3.59</v>
      </c>
    </row>
    <row r="253" spans="1:17" x14ac:dyDescent="0.3">
      <c r="A253" s="20" t="s">
        <v>109</v>
      </c>
      <c r="B253" s="20">
        <v>154259</v>
      </c>
      <c r="C253" s="21">
        <f>VLOOKUP(B253,'[2]ESGC PORTFOLIO'!B:M,$C$2,FALSE)</f>
        <v>29.245534856538999</v>
      </c>
      <c r="D253" s="21" t="str">
        <f t="shared" si="9"/>
        <v>C</v>
      </c>
      <c r="E253" s="21">
        <f>VLOOKUP(B253,ESG!A:M,$E$2,FALSE)</f>
        <v>53.761339983348201</v>
      </c>
      <c r="F253" s="11" t="b">
        <f t="shared" si="10"/>
        <v>0</v>
      </c>
      <c r="G253" s="23" t="str">
        <f t="shared" si="11"/>
        <v>B</v>
      </c>
      <c r="H253" s="11">
        <f>VLOOKUP(B253,NI!C:P,13,FALSE)</f>
        <v>896200</v>
      </c>
      <c r="I253" s="11">
        <f>VLOOKUP(B253,EBITDA!B:O,13,FALSE)</f>
        <v>2342400</v>
      </c>
      <c r="J253" s="11">
        <f>VLOOKUP(B253,EQIT!B:O,13,FALSE)</f>
        <v>5389500</v>
      </c>
      <c r="K253" s="11">
        <f>VLOOKUP(B253,DEBT!B:O,13,FALSE)</f>
        <v>6445800</v>
      </c>
      <c r="L253" s="11">
        <f>VLOOKUP(B253,REV!B:O,13,FALSE)</f>
        <v>20719200</v>
      </c>
      <c r="M253" s="11">
        <f>VLOOKUP(B253,RoA!B:O,13,FALSE)</f>
        <v>7.22</v>
      </c>
      <c r="N253" s="11">
        <f>VLOOKUP(B253,RoE!B:O,13,FALSE)</f>
        <v>18.3</v>
      </c>
      <c r="O253" s="11">
        <f>VLOOKUP(B253,ASSET!B:P,13,FALSE)</f>
        <v>15701600</v>
      </c>
      <c r="P253" s="11">
        <f>VLOOKUP(B253,MCAP!B:P,13,FALSE)</f>
        <v>18225010</v>
      </c>
      <c r="Q253" s="11">
        <f>VLOOKUP(B253,MB!B:O,13,FALSE)</f>
        <v>3.49</v>
      </c>
    </row>
    <row r="254" spans="1:17" x14ac:dyDescent="0.3">
      <c r="A254" s="20" t="s">
        <v>113</v>
      </c>
      <c r="B254" s="20">
        <v>904383</v>
      </c>
      <c r="C254" s="21">
        <f>VLOOKUP(B254,'[2]ESGC PORTFOLIO'!B:M,$C$2,FALSE)</f>
        <v>37.445334715639802</v>
      </c>
      <c r="D254" s="21" t="str">
        <f t="shared" si="9"/>
        <v>C</v>
      </c>
      <c r="E254" s="21">
        <f>VLOOKUP(B254,ESG!A:M,$E$2,FALSE)</f>
        <v>72.557336097946205</v>
      </c>
      <c r="F254" s="11" t="b">
        <f t="shared" si="10"/>
        <v>0</v>
      </c>
      <c r="G254" s="23" t="str">
        <f t="shared" si="11"/>
        <v>B</v>
      </c>
      <c r="H254" s="11">
        <f>VLOOKUP(B254,NI!C:P,13,FALSE)</f>
        <v>2152000</v>
      </c>
      <c r="I254" s="11">
        <f>VLOOKUP(B254,EBITDA!B:O,13,FALSE)</f>
        <v>9545000</v>
      </c>
      <c r="J254" s="11">
        <f>VLOOKUP(B254,EQIT!B:O,13,FALSE)</f>
        <v>41033000</v>
      </c>
      <c r="K254" s="11">
        <f>VLOOKUP(B254,DEBT!B:O,13,FALSE)</f>
        <v>50382000</v>
      </c>
      <c r="L254" s="11">
        <f>VLOOKUP(B254,REV!B:O,13,FALSE)</f>
        <v>22743000</v>
      </c>
      <c r="M254" s="11">
        <f>VLOOKUP(B254,RoA!B:O,13,FALSE)</f>
        <v>2.68</v>
      </c>
      <c r="N254" s="11">
        <f>VLOOKUP(B254,RoE!B:O,13,FALSE)</f>
        <v>5.33</v>
      </c>
      <c r="O254" s="11">
        <f>VLOOKUP(B254,ASSET!B:P,13,FALSE)</f>
        <v>132761000</v>
      </c>
      <c r="P254" s="11">
        <f>VLOOKUP(B254,MCAP!B:P,13,FALSE)</f>
        <v>54334000</v>
      </c>
      <c r="Q254" s="11">
        <f>VLOOKUP(B254,MB!B:O,13,FALSE)</f>
        <v>1.35</v>
      </c>
    </row>
    <row r="255" spans="1:17" x14ac:dyDescent="0.3">
      <c r="A255" s="20" t="s">
        <v>114</v>
      </c>
      <c r="B255" s="20">
        <v>513260</v>
      </c>
      <c r="C255" s="21">
        <f>VLOOKUP(B255,'[2]ESGC PORTFOLIO'!B:M,$C$2,FALSE)</f>
        <v>30.764757758445899</v>
      </c>
      <c r="D255" s="21" t="str">
        <f t="shared" ref="D255:D318" si="12">IF(C255&gt;75,"A",IF(C255&gt;50,"B",IF(C255&gt;25,"C","D")))</f>
        <v>C</v>
      </c>
      <c r="E255" s="21">
        <f>VLOOKUP(B255,ESG!A:M,$E$2,FALSE)</f>
        <v>59.390478083736703</v>
      </c>
      <c r="F255" s="11" t="b">
        <f t="shared" ref="F255:F318" si="13">C255=E255</f>
        <v>0</v>
      </c>
      <c r="G255" s="23" t="str">
        <f t="shared" ref="G255:G318" si="14">IF(E255&gt;75,"A",IF(E255&gt;50,"B",IF(E255&gt;25,"C","D")))</f>
        <v>B</v>
      </c>
      <c r="H255" s="11">
        <f>VLOOKUP(B255,NI!C:P,13,FALSE)</f>
        <v>308771</v>
      </c>
      <c r="I255" s="11">
        <f>VLOOKUP(B255,EBITDA!B:O,13,FALSE)</f>
        <v>724673</v>
      </c>
      <c r="J255" s="11">
        <f>VLOOKUP(B255,EQIT!B:O,13,FALSE)</f>
        <v>3465818</v>
      </c>
      <c r="K255" s="11">
        <f>VLOOKUP(B255,DEBT!B:O,13,FALSE)</f>
        <v>2908477</v>
      </c>
      <c r="L255" s="11">
        <f>VLOOKUP(B255,REV!B:O,13,FALSE)</f>
        <v>1074202</v>
      </c>
      <c r="M255" s="11">
        <f>VLOOKUP(B255,RoA!B:O,13,FALSE)</f>
        <v>5.87</v>
      </c>
      <c r="N255" s="11">
        <f>VLOOKUP(B255,RoE!B:O,13,FALSE)</f>
        <v>9.32</v>
      </c>
      <c r="O255" s="11">
        <f>VLOOKUP(B255,ASSET!B:P,13,FALSE)</f>
        <v>6772002</v>
      </c>
      <c r="P255" s="11">
        <f>VLOOKUP(B255,MCAP!B:P,13,FALSE)</f>
        <v>9422319</v>
      </c>
      <c r="Q255" s="11">
        <f>VLOOKUP(B255,MB!B:O,13,FALSE)</f>
        <v>2.72</v>
      </c>
    </row>
    <row r="256" spans="1:17" x14ac:dyDescent="0.3">
      <c r="A256" s="20" t="s">
        <v>115</v>
      </c>
      <c r="B256" s="20">
        <v>916091</v>
      </c>
      <c r="C256" s="21">
        <f>VLOOKUP(B256,'[2]ESGC PORTFOLIO'!B:M,$C$2,FALSE)</f>
        <v>37.006760685448398</v>
      </c>
      <c r="D256" s="21" t="str">
        <f t="shared" si="12"/>
        <v>C</v>
      </c>
      <c r="E256" s="21">
        <f>VLOOKUP(B256,ESG!A:M,$E$2,FALSE)</f>
        <v>70.309817667193201</v>
      </c>
      <c r="F256" s="11" t="b">
        <f t="shared" si="13"/>
        <v>0</v>
      </c>
      <c r="G256" s="23" t="str">
        <f t="shared" si="14"/>
        <v>B</v>
      </c>
      <c r="H256" s="11">
        <f>VLOOKUP(B256,NI!C:P,13,FALSE)</f>
        <v>251000</v>
      </c>
      <c r="I256" s="11">
        <f>VLOOKUP(B256,EBITDA!B:O,13,FALSE)</f>
        <v>900000</v>
      </c>
      <c r="J256" s="11">
        <f>VLOOKUP(B256,EQIT!B:O,13,FALSE)</f>
        <v>2025000</v>
      </c>
      <c r="K256" s="11">
        <f>VLOOKUP(B256,DEBT!B:O,13,FALSE)</f>
        <v>2644000</v>
      </c>
      <c r="L256" s="11">
        <f>VLOOKUP(B256,REV!B:O,13,FALSE)</f>
        <v>7106000</v>
      </c>
      <c r="M256" s="11">
        <f>VLOOKUP(B256,RoA!B:O,13,FALSE)</f>
        <v>3.84</v>
      </c>
      <c r="N256" s="11">
        <f>VLOOKUP(B256,RoE!B:O,13,FALSE)</f>
        <v>10.119999999999999</v>
      </c>
      <c r="O256" s="11">
        <f>VLOOKUP(B256,ASSET!B:P,13,FALSE)</f>
        <v>7391000</v>
      </c>
      <c r="P256" s="11">
        <f>VLOOKUP(B256,MCAP!B:P,13,FALSE)</f>
        <v>8222591</v>
      </c>
      <c r="Q256" s="11">
        <f>VLOOKUP(B256,MB!B:O,13,FALSE)</f>
        <v>3.67</v>
      </c>
    </row>
    <row r="257" spans="1:17" x14ac:dyDescent="0.3">
      <c r="A257" s="20" t="s">
        <v>119</v>
      </c>
      <c r="B257" s="20">
        <v>687609</v>
      </c>
      <c r="C257" s="21">
        <f>VLOOKUP(B257,'[2]ESGC PORTFOLIO'!B:M,$C$2,FALSE)</f>
        <v>33.038614073196399</v>
      </c>
      <c r="D257" s="21" t="str">
        <f t="shared" si="12"/>
        <v>C</v>
      </c>
      <c r="E257" s="21">
        <f>VLOOKUP(B257,ESG!A:M,$E$2,FALSE)</f>
        <v>63.993894813059498</v>
      </c>
      <c r="F257" s="11" t="b">
        <f t="shared" si="13"/>
        <v>0</v>
      </c>
      <c r="G257" s="23" t="str">
        <f t="shared" si="14"/>
        <v>B</v>
      </c>
      <c r="H257" s="11">
        <f>VLOOKUP(B257,NI!C:P,13,FALSE)</f>
        <v>7266000</v>
      </c>
      <c r="I257" s="11">
        <f>VLOOKUP(B257,EBITDA!B:O,13,FALSE)</f>
        <v>4587000</v>
      </c>
      <c r="J257" s="11">
        <f>VLOOKUP(B257,EQIT!B:O,13,FALSE)</f>
        <v>10539000</v>
      </c>
      <c r="K257" s="11">
        <f>VLOOKUP(B257,DEBT!B:O,13,FALSE)</f>
        <v>8960000</v>
      </c>
      <c r="L257" s="11">
        <f>VLOOKUP(B257,REV!B:O,13,FALSE)</f>
        <v>8979000</v>
      </c>
      <c r="M257" s="11">
        <f>VLOOKUP(B257,RoA!B:O,13,FALSE)</f>
        <v>40.14</v>
      </c>
      <c r="N257" s="11">
        <f>VLOOKUP(B257,RoE!B:O,13,FALSE)</f>
        <v>84.91</v>
      </c>
      <c r="O257" s="11">
        <f>VLOOKUP(B257,ASSET!B:P,13,FALSE)</f>
        <v>19239000</v>
      </c>
      <c r="P257" s="11">
        <f>VLOOKUP(B257,MCAP!B:P,13,FALSE)</f>
        <v>32273030</v>
      </c>
      <c r="Q257" s="11">
        <f>VLOOKUP(B257,MB!B:O,13,FALSE)</f>
        <v>3.36</v>
      </c>
    </row>
    <row r="258" spans="1:17" x14ac:dyDescent="0.3">
      <c r="A258" s="20" t="s">
        <v>122</v>
      </c>
      <c r="B258" s="20">
        <v>500320</v>
      </c>
      <c r="C258" s="21">
        <f>VLOOKUP(B258,'[2]ESGC PORTFOLIO'!B:M,$C$2,FALSE)</f>
        <v>31.161192382663199</v>
      </c>
      <c r="D258" s="21" t="str">
        <f t="shared" si="12"/>
        <v>C</v>
      </c>
      <c r="E258" s="21">
        <f>VLOOKUP(B258,ESG!A:M,$E$2,FALSE)</f>
        <v>60.709481539519899</v>
      </c>
      <c r="F258" s="11" t="b">
        <f t="shared" si="13"/>
        <v>0</v>
      </c>
      <c r="G258" s="23" t="str">
        <f t="shared" si="14"/>
        <v>B</v>
      </c>
      <c r="H258" s="11">
        <f>VLOOKUP(B258,NI!C:P,13,FALSE)</f>
        <v>1156000</v>
      </c>
      <c r="I258" s="11">
        <f>VLOOKUP(B258,EBITDA!B:O,13,FALSE)</f>
        <v>1102000</v>
      </c>
      <c r="J258" s="11">
        <f>VLOOKUP(B258,EQIT!B:O,13,FALSE)</f>
        <v>3396000</v>
      </c>
      <c r="K258" s="11">
        <f>VLOOKUP(B258,DEBT!B:O,13,FALSE)</f>
        <v>1152000</v>
      </c>
      <c r="L258" s="11">
        <f>VLOOKUP(B258,REV!B:O,13,FALSE)</f>
        <v>4396000</v>
      </c>
      <c r="M258" s="11">
        <f>VLOOKUP(B258,RoA!B:O,13,FALSE)</f>
        <v>18.350000000000001</v>
      </c>
      <c r="N258" s="11">
        <f>VLOOKUP(B258,RoE!B:O,13,FALSE)</f>
        <v>35.950000000000003</v>
      </c>
      <c r="O258" s="11">
        <f>VLOOKUP(B258,ASSET!B:P,13,FALSE)</f>
        <v>6663000</v>
      </c>
      <c r="P258" s="11">
        <f>VLOOKUP(B258,MCAP!B:P,13,FALSE)</f>
        <v>23706760</v>
      </c>
      <c r="Q258" s="11">
        <f>VLOOKUP(B258,MB!B:O,13,FALSE)</f>
        <v>6.15</v>
      </c>
    </row>
    <row r="259" spans="1:17" x14ac:dyDescent="0.3">
      <c r="A259" s="20" t="s">
        <v>131</v>
      </c>
      <c r="B259" s="20">
        <v>902317</v>
      </c>
      <c r="C259" s="21">
        <f>VLOOKUP(B259,'[2]ESGC PORTFOLIO'!B:M,$C$2,FALSE)</f>
        <v>37.778270340770298</v>
      </c>
      <c r="D259" s="21" t="str">
        <f t="shared" si="12"/>
        <v>C</v>
      </c>
      <c r="E259" s="21">
        <f>VLOOKUP(B259,ESG!A:M,$E$2,FALSE)</f>
        <v>73.175588300588203</v>
      </c>
      <c r="F259" s="11" t="b">
        <f t="shared" si="13"/>
        <v>0</v>
      </c>
      <c r="G259" s="23" t="str">
        <f t="shared" si="14"/>
        <v>B</v>
      </c>
      <c r="H259" s="11">
        <f>VLOOKUP(B259,NI!C:P,13,FALSE)</f>
        <v>1134000</v>
      </c>
      <c r="I259" s="11">
        <f>VLOOKUP(B259,EBITDA!B:O,13,FALSE)</f>
        <v>9101000</v>
      </c>
      <c r="J259" s="11">
        <f>VLOOKUP(B259,EQIT!B:O,13,FALSE)</f>
        <v>25837000</v>
      </c>
      <c r="K259" s="11">
        <f>VLOOKUP(B259,DEBT!B:O,13,FALSE)</f>
        <v>35913000</v>
      </c>
      <c r="L259" s="11">
        <f>VLOOKUP(B259,REV!B:O,13,FALSE)</f>
        <v>31360000</v>
      </c>
      <c r="M259" s="11">
        <f>VLOOKUP(B259,RoA!B:O,13,FALSE)</f>
        <v>2.0299999999999998</v>
      </c>
      <c r="N259" s="11">
        <f>VLOOKUP(B259,RoE!B:O,13,FALSE)</f>
        <v>4.3899999999999997</v>
      </c>
      <c r="O259" s="11">
        <f>VLOOKUP(B259,ASSET!B:P,13,FALSE)</f>
        <v>114904000</v>
      </c>
      <c r="P259" s="11">
        <f>VLOOKUP(B259,MCAP!B:P,13,FALSE)</f>
        <v>32792760</v>
      </c>
      <c r="Q259" s="11">
        <f>VLOOKUP(B259,MB!B:O,13,FALSE)</f>
        <v>1.21</v>
      </c>
    </row>
    <row r="260" spans="1:17" x14ac:dyDescent="0.3">
      <c r="A260" s="20" t="s">
        <v>137</v>
      </c>
      <c r="B260" s="20">
        <v>951849</v>
      </c>
      <c r="C260" s="21">
        <f>VLOOKUP(B260,'[2]ESGC PORTFOLIO'!B:M,$C$2,FALSE)</f>
        <v>37.429249033424803</v>
      </c>
      <c r="D260" s="21" t="str">
        <f t="shared" si="12"/>
        <v>C</v>
      </c>
      <c r="E260" s="21">
        <f>VLOOKUP(B260,ESG!A:M,$E$2,FALSE)</f>
        <v>72.226919119481096</v>
      </c>
      <c r="F260" s="11" t="b">
        <f t="shared" si="13"/>
        <v>0</v>
      </c>
      <c r="G260" s="23" t="str">
        <f t="shared" si="14"/>
        <v>B</v>
      </c>
      <c r="H260" s="11">
        <f>VLOOKUP(B260,NI!C:P,13,FALSE)</f>
        <v>1818000</v>
      </c>
      <c r="I260" s="11">
        <f>VLOOKUP(B260,EBITDA!B:O,13,FALSE)</f>
        <v>5707000</v>
      </c>
      <c r="J260" s="11">
        <f>VLOOKUP(B260,EQIT!B:O,13,FALSE)</f>
        <v>13784000</v>
      </c>
      <c r="K260" s="11">
        <f>VLOOKUP(B260,DEBT!B:O,13,FALSE)</f>
        <v>13867000</v>
      </c>
      <c r="L260" s="11">
        <f>VLOOKUP(B260,REV!B:O,13,FALSE)</f>
        <v>50365000</v>
      </c>
      <c r="M260" s="11">
        <f>VLOOKUP(B260,RoA!B:O,13,FALSE)</f>
        <v>4.97</v>
      </c>
      <c r="N260" s="11">
        <f>VLOOKUP(B260,RoE!B:O,13,FALSE)</f>
        <v>12.64</v>
      </c>
      <c r="O260" s="11">
        <f>VLOOKUP(B260,ASSET!B:P,13,FALSE)</f>
        <v>45629000</v>
      </c>
      <c r="P260" s="11">
        <f>VLOOKUP(B260,MCAP!B:P,13,FALSE)</f>
        <v>49440629</v>
      </c>
      <c r="Q260" s="11">
        <f>VLOOKUP(B260,MB!B:O,13,FALSE)</f>
        <v>2.69</v>
      </c>
    </row>
    <row r="261" spans="1:17" x14ac:dyDescent="0.3">
      <c r="A261" s="20" t="s">
        <v>142</v>
      </c>
      <c r="B261" s="20">
        <v>905082</v>
      </c>
      <c r="C261" s="21">
        <f>VLOOKUP(B261,'[2]ESGC PORTFOLIO'!B:M,$C$2,FALSE)</f>
        <v>32.606154483814002</v>
      </c>
      <c r="D261" s="21" t="str">
        <f t="shared" si="12"/>
        <v>C</v>
      </c>
      <c r="E261" s="21">
        <f>VLOOKUP(B261,ESG!A:M,$E$2,FALSE)</f>
        <v>51.737131662663501</v>
      </c>
      <c r="F261" s="11" t="b">
        <f t="shared" si="13"/>
        <v>0</v>
      </c>
      <c r="G261" s="23" t="str">
        <f t="shared" si="14"/>
        <v>B</v>
      </c>
      <c r="H261" s="11">
        <f>VLOOKUP(B261,NI!C:P,13,FALSE)</f>
        <v>208400</v>
      </c>
      <c r="I261" s="11">
        <f>VLOOKUP(B261,EBITDA!B:O,13,FALSE)</f>
        <v>553300</v>
      </c>
      <c r="J261" s="11">
        <f>VLOOKUP(B261,EQIT!B:O,13,FALSE)</f>
        <v>1957700</v>
      </c>
      <c r="K261" s="11">
        <f>VLOOKUP(B261,DEBT!B:O,13,FALSE)</f>
        <v>1893000</v>
      </c>
      <c r="L261" s="11">
        <f>VLOOKUP(B261,REV!B:O,13,FALSE)</f>
        <v>3282400</v>
      </c>
      <c r="M261" s="11">
        <f>VLOOKUP(B261,RoA!B:O,13,FALSE)</f>
        <v>4.34</v>
      </c>
      <c r="N261" s="11">
        <f>VLOOKUP(B261,RoE!B:O,13,FALSE)</f>
        <v>10.9</v>
      </c>
      <c r="O261" s="11">
        <f>VLOOKUP(B261,ASSET!B:P,13,FALSE)</f>
        <v>5894500</v>
      </c>
      <c r="P261" s="11">
        <f>VLOOKUP(B261,MCAP!B:P,13,FALSE)</f>
        <v>7561512</v>
      </c>
      <c r="Q261" s="11">
        <f>VLOOKUP(B261,MB!B:O,13,FALSE)</f>
        <v>3.24</v>
      </c>
    </row>
    <row r="262" spans="1:17" x14ac:dyDescent="0.3">
      <c r="A262" s="20" t="s">
        <v>143</v>
      </c>
      <c r="B262" s="20">
        <v>902230</v>
      </c>
      <c r="C262" s="21">
        <f>VLOOKUP(B262,'[2]ESGC PORTFOLIO'!B:M,$C$2,FALSE)</f>
        <v>40.106174441722203</v>
      </c>
      <c r="D262" s="21" t="str">
        <f t="shared" si="12"/>
        <v>C</v>
      </c>
      <c r="E262" s="21">
        <f>VLOOKUP(B262,ESG!A:M,$E$2,FALSE)</f>
        <v>72.161501425817306</v>
      </c>
      <c r="F262" s="11" t="b">
        <f t="shared" si="13"/>
        <v>0</v>
      </c>
      <c r="G262" s="23" t="str">
        <f t="shared" si="14"/>
        <v>B</v>
      </c>
      <c r="H262" s="11">
        <f>VLOOKUP(B262,NI!C:P,13,FALSE)</f>
        <v>4596000</v>
      </c>
      <c r="I262" s="11">
        <f>VLOOKUP(B262,EBITDA!B:O,13,FALSE)</f>
        <v>17741000</v>
      </c>
      <c r="J262" s="11">
        <f>VLOOKUP(B262,EQIT!B:O,13,FALSE)</f>
        <v>29170000</v>
      </c>
      <c r="K262" s="11">
        <f>VLOOKUP(B262,DEBT!B:O,13,FALSE)</f>
        <v>142970000</v>
      </c>
      <c r="L262" s="11">
        <f>VLOOKUP(B262,REV!B:O,13,FALSE)</f>
        <v>151800000</v>
      </c>
      <c r="M262" s="11">
        <f>VLOOKUP(B262,RoA!B:O,13,FALSE)</f>
        <v>3.17</v>
      </c>
      <c r="N262" s="11">
        <f>VLOOKUP(B262,RoE!B:O,13,FALSE)</f>
        <v>15.9</v>
      </c>
      <c r="O262" s="11">
        <f>VLOOKUP(B262,ASSET!B:P,13,FALSE)</f>
        <v>228246000</v>
      </c>
      <c r="P262" s="11">
        <f>VLOOKUP(B262,MCAP!B:P,13,FALSE)</f>
        <v>49090110</v>
      </c>
      <c r="Q262" s="11">
        <f>VLOOKUP(B262,MB!B:O,13,FALSE)</f>
        <v>1.63</v>
      </c>
    </row>
    <row r="263" spans="1:17" x14ac:dyDescent="0.3">
      <c r="A263" s="20" t="s">
        <v>148</v>
      </c>
      <c r="B263" s="20">
        <v>907652</v>
      </c>
      <c r="C263" s="21">
        <f>VLOOKUP(B263,'[2]ESGC PORTFOLIO'!B:M,$C$2,FALSE)</f>
        <v>45.769480519480503</v>
      </c>
      <c r="D263" s="21" t="str">
        <f t="shared" si="12"/>
        <v>C</v>
      </c>
      <c r="E263" s="21">
        <f>VLOOKUP(B263,ESG!A:M,$E$2,FALSE)</f>
        <v>65.348484848484802</v>
      </c>
      <c r="F263" s="11" t="b">
        <f t="shared" si="13"/>
        <v>0</v>
      </c>
      <c r="G263" s="23" t="str">
        <f t="shared" si="14"/>
        <v>B</v>
      </c>
      <c r="H263" s="11">
        <f>VLOOKUP(B263,NI!C:P,13,FALSE)</f>
        <v>2955000</v>
      </c>
      <c r="I263" s="11">
        <f>VLOOKUP(B263,EBITDA!B:O,13,FALSE)</f>
        <v>4784000</v>
      </c>
      <c r="J263" s="11">
        <f>VLOOKUP(B263,EQIT!B:O,13,FALSE)</f>
        <v>10976000</v>
      </c>
      <c r="K263" s="11">
        <f>VLOOKUP(B263,DEBT!B:O,13,FALSE)</f>
        <v>3918000</v>
      </c>
      <c r="L263" s="11">
        <f>VLOOKUP(B263,REV!B:O,13,FALSE)</f>
        <v>31353000</v>
      </c>
      <c r="M263" s="11">
        <f>VLOOKUP(B263,RoA!B:O,13,FALSE)</f>
        <v>9.31</v>
      </c>
      <c r="N263" s="11">
        <f>VLOOKUP(B263,RoE!B:O,13,FALSE)</f>
        <v>27.22</v>
      </c>
      <c r="O263" s="11">
        <f>VLOOKUP(B263,ASSET!B:P,13,FALSE)</f>
        <v>32872000</v>
      </c>
      <c r="P263" s="11">
        <f>VLOOKUP(B263,MCAP!B:P,13,FALSE)</f>
        <v>52215583</v>
      </c>
      <c r="Q263" s="11">
        <f>VLOOKUP(B263,MB!B:O,13,FALSE)</f>
        <v>4.22</v>
      </c>
    </row>
    <row r="264" spans="1:17" x14ac:dyDescent="0.3">
      <c r="A264" s="20" t="s">
        <v>154</v>
      </c>
      <c r="B264" s="20">
        <v>696738</v>
      </c>
      <c r="C264" s="21">
        <f>VLOOKUP(B264,'[2]ESGC PORTFOLIO'!B:M,$C$2,FALSE)</f>
        <v>37.331740177342901</v>
      </c>
      <c r="D264" s="21" t="str">
        <f t="shared" si="12"/>
        <v>C</v>
      </c>
      <c r="E264" s="21">
        <f>VLOOKUP(B264,ESG!A:M,$E$2,FALSE)</f>
        <v>74.340899709524507</v>
      </c>
      <c r="F264" s="11" t="b">
        <f t="shared" si="13"/>
        <v>0</v>
      </c>
      <c r="G264" s="23" t="str">
        <f t="shared" si="14"/>
        <v>B</v>
      </c>
      <c r="H264" s="11">
        <f>VLOOKUP(B264,NI!C:P,13,FALSE)</f>
        <v>7087000</v>
      </c>
      <c r="I264" s="11">
        <f>VLOOKUP(B264,EBITDA!B:O,13,FALSE)</f>
        <v>18406000</v>
      </c>
      <c r="J264" s="11">
        <f>VLOOKUP(B264,EQIT!B:O,13,FALSE)</f>
        <v>75690000</v>
      </c>
      <c r="K264" s="11">
        <f>VLOOKUP(B264,DEBT!B:O,13,FALSE)</f>
        <v>329214000</v>
      </c>
      <c r="L264" s="11">
        <f>VLOOKUP(B264,REV!B:O,13,FALSE)</f>
        <v>37850000</v>
      </c>
      <c r="M264" s="11">
        <f>VLOOKUP(B264,RoA!B:O,13,FALSE)</f>
        <v>1.4</v>
      </c>
      <c r="N264" s="11">
        <f>VLOOKUP(B264,RoE!B:O,13,FALSE)</f>
        <v>9.3699999999999992</v>
      </c>
      <c r="O264" s="11">
        <f>VLOOKUP(B264,ASSET!B:P,13,FALSE)</f>
        <v>854615000</v>
      </c>
      <c r="P264" s="11">
        <f>VLOOKUP(B264,MCAP!B:P,13,FALSE)</f>
        <v>94015787</v>
      </c>
      <c r="Q264" s="11">
        <f>VLOOKUP(B264,MB!B:O,13,FALSE)</f>
        <v>0.89</v>
      </c>
    </row>
    <row r="265" spans="1:17" x14ac:dyDescent="0.3">
      <c r="A265" s="20" t="s">
        <v>161</v>
      </c>
      <c r="B265" s="20">
        <v>749688</v>
      </c>
      <c r="C265" s="21">
        <f>VLOOKUP(B265,'[2]ESGC PORTFOLIO'!B:M,$C$2,FALSE)</f>
        <v>36.0668718185009</v>
      </c>
      <c r="D265" s="21" t="str">
        <f t="shared" si="12"/>
        <v>C</v>
      </c>
      <c r="E265" s="21">
        <f>VLOOKUP(B265,ESG!A:M,$E$2,FALSE)</f>
        <v>64.109052278977202</v>
      </c>
      <c r="F265" s="11" t="b">
        <f t="shared" si="13"/>
        <v>0</v>
      </c>
      <c r="G265" s="23" t="str">
        <f t="shared" si="14"/>
        <v>B</v>
      </c>
      <c r="H265" s="11">
        <f>VLOOKUP(B265,NI!C:P,13,FALSE)</f>
        <v>2890000</v>
      </c>
      <c r="I265" s="11">
        <f>VLOOKUP(B265,EBITDA!B:O,13,FALSE)</f>
        <v>8429000</v>
      </c>
      <c r="J265" s="11">
        <f>VLOOKUP(B265,EQIT!B:O,13,FALSE)</f>
        <v>-7302000</v>
      </c>
      <c r="K265" s="11">
        <f>VLOOKUP(B265,DEBT!B:O,13,FALSE)</f>
        <v>31376000</v>
      </c>
      <c r="L265" s="11">
        <f>VLOOKUP(B265,REV!B:O,13,FALSE)</f>
        <v>41490000</v>
      </c>
      <c r="M265" s="11">
        <f>VLOOKUP(B265,RoA!B:O,13,FALSE)</f>
        <v>12.03</v>
      </c>
      <c r="N265" s="11" t="e">
        <f>VLOOKUP(B265,RoE!B:O,13,FALSE)</f>
        <v>#N/A</v>
      </c>
      <c r="O265" s="11">
        <f>VLOOKUP(B265,ASSET!B:P,13,FALSE)</f>
        <v>33758000</v>
      </c>
      <c r="P265" s="11">
        <f>VLOOKUP(B265,MCAP!B:P,13,FALSE)</f>
        <v>27427067</v>
      </c>
      <c r="Q265" s="11">
        <f>VLOOKUP(B265,MB!B:O,13,FALSE)</f>
        <v>-3.89</v>
      </c>
    </row>
    <row r="266" spans="1:17" x14ac:dyDescent="0.3">
      <c r="A266" s="20" t="s">
        <v>179</v>
      </c>
      <c r="B266" s="20">
        <v>923465</v>
      </c>
      <c r="C266" s="21">
        <f>VLOOKUP(B266,'[2]ESGC PORTFOLIO'!B:M,$C$2,FALSE)</f>
        <v>44.958374958374897</v>
      </c>
      <c r="D266" s="21" t="str">
        <f t="shared" si="12"/>
        <v>C</v>
      </c>
      <c r="E266" s="21">
        <f>VLOOKUP(B266,ESG!A:M,$E$2,FALSE)</f>
        <v>71.583416583416493</v>
      </c>
      <c r="F266" s="11" t="b">
        <f t="shared" si="13"/>
        <v>0</v>
      </c>
      <c r="G266" s="23" t="str">
        <f t="shared" si="14"/>
        <v>B</v>
      </c>
      <c r="H266" s="11">
        <f>VLOOKUP(B266,NI!C:P,13,FALSE)</f>
        <v>608500</v>
      </c>
      <c r="I266" s="11">
        <f>VLOOKUP(B266,EBITDA!B:O,13,FALSE)</f>
        <v>1081000</v>
      </c>
      <c r="J266" s="11">
        <f>VLOOKUP(B266,EQIT!B:O,13,FALSE)</f>
        <v>2017100</v>
      </c>
      <c r="K266" s="11">
        <f>VLOOKUP(B266,DEBT!B:O,13,FALSE)</f>
        <v>1690300</v>
      </c>
      <c r="L266" s="11">
        <f>VLOOKUP(B266,REV!B:O,13,FALSE)</f>
        <v>7846600</v>
      </c>
      <c r="M266" s="11">
        <f>VLOOKUP(B266,RoA!B:O,13,FALSE)</f>
        <v>5.42</v>
      </c>
      <c r="N266" s="11">
        <f>VLOOKUP(B266,RoE!B:O,13,FALSE)</f>
        <v>30.56</v>
      </c>
      <c r="O266" s="11">
        <f>VLOOKUP(B266,ASSET!B:P,13,FALSE)</f>
        <v>12264900</v>
      </c>
      <c r="P266" s="11">
        <f>VLOOKUP(B266,MCAP!B:P,13,FALSE)</f>
        <v>9167356</v>
      </c>
      <c r="Q266" s="11">
        <f>VLOOKUP(B266,MB!B:O,13,FALSE)</f>
        <v>4.47</v>
      </c>
    </row>
    <row r="267" spans="1:17" x14ac:dyDescent="0.3">
      <c r="A267" s="20" t="s">
        <v>188</v>
      </c>
      <c r="B267" s="20">
        <v>699943</v>
      </c>
      <c r="C267" s="21">
        <f>VLOOKUP(B267,'[2]ESGC PORTFOLIO'!B:M,$C$2,FALSE)</f>
        <v>37.242296334194997</v>
      </c>
      <c r="D267" s="21" t="str">
        <f t="shared" si="12"/>
        <v>C</v>
      </c>
      <c r="E267" s="21">
        <f>VLOOKUP(B267,ESG!A:M,$E$2,FALSE)</f>
        <v>66.908835092632401</v>
      </c>
      <c r="F267" s="11" t="b">
        <f t="shared" si="13"/>
        <v>0</v>
      </c>
      <c r="G267" s="23" t="str">
        <f t="shared" si="14"/>
        <v>B</v>
      </c>
      <c r="H267" s="11">
        <f>VLOOKUP(B267,NI!C:P,13,FALSE)</f>
        <v>592700</v>
      </c>
      <c r="I267" s="11">
        <f>VLOOKUP(B267,EBITDA!B:O,13,FALSE)</f>
        <v>1131800</v>
      </c>
      <c r="J267" s="11">
        <f>VLOOKUP(B267,EQIT!B:O,13,FALSE)</f>
        <v>4962500</v>
      </c>
      <c r="K267" s="11">
        <f>VLOOKUP(B267,DEBT!B:O,13,FALSE)</f>
        <v>2133700</v>
      </c>
      <c r="L267" s="11">
        <f>VLOOKUP(B267,REV!B:O,13,FALSE)</f>
        <v>4990100</v>
      </c>
      <c r="M267" s="11">
        <f>VLOOKUP(B267,RoA!B:O,13,FALSE)</f>
        <v>7.19</v>
      </c>
      <c r="N267" s="11">
        <f>VLOOKUP(B267,RoE!B:O,13,FALSE)</f>
        <v>12.43</v>
      </c>
      <c r="O267" s="11">
        <f>VLOOKUP(B267,ASSET!B:P,13,FALSE)</f>
        <v>9637000</v>
      </c>
      <c r="P267" s="11">
        <f>VLOOKUP(B267,MCAP!B:P,13,FALSE)</f>
        <v>10769886</v>
      </c>
      <c r="Q267" s="11">
        <f>VLOOKUP(B267,MB!B:O,13,FALSE)</f>
        <v>1.73</v>
      </c>
    </row>
    <row r="268" spans="1:17" x14ac:dyDescent="0.3">
      <c r="A268" s="20" t="s">
        <v>191</v>
      </c>
      <c r="B268" s="20">
        <v>902354</v>
      </c>
      <c r="C268" s="21">
        <f>VLOOKUP(B268,'[2]ESGC PORTFOLIO'!B:M,$C$2,FALSE)</f>
        <v>40.7356635300183</v>
      </c>
      <c r="D268" s="21" t="str">
        <f t="shared" si="12"/>
        <v>C</v>
      </c>
      <c r="E268" s="21">
        <f>VLOOKUP(B268,ESG!A:M,$E$2,FALSE)</f>
        <v>73.406810931004401</v>
      </c>
      <c r="F268" s="11" t="b">
        <f t="shared" si="13"/>
        <v>0</v>
      </c>
      <c r="G268" s="23" t="str">
        <f t="shared" si="14"/>
        <v>B</v>
      </c>
      <c r="H268" s="11">
        <f>VLOOKUP(B268,NI!C:P,13,FALSE)</f>
        <v>2166000</v>
      </c>
      <c r="I268" s="11">
        <f>VLOOKUP(B268,EBITDA!B:O,13,FALSE)</f>
        <v>4033000</v>
      </c>
      <c r="J268" s="11">
        <f>VLOOKUP(B268,EQIT!B:O,13,FALSE)</f>
        <v>-102000</v>
      </c>
      <c r="K268" s="11">
        <f>VLOOKUP(B268,DEBT!B:O,13,FALSE)</f>
        <v>7630000</v>
      </c>
      <c r="L268" s="11">
        <f>VLOOKUP(B268,REV!B:O,13,FALSE)</f>
        <v>18202000</v>
      </c>
      <c r="M268" s="11">
        <f>VLOOKUP(B268,RoA!B:O,13,FALSE)</f>
        <v>16.12</v>
      </c>
      <c r="N268" s="11" t="str">
        <f>VLOOKUP(B268,RoE!B:O,13,FALSE)</f>
        <v>NA</v>
      </c>
      <c r="O268" s="11">
        <f>VLOOKUP(B268,ASSET!B:P,13,FALSE)</f>
        <v>14602000</v>
      </c>
      <c r="P268" s="11">
        <f>VLOOKUP(B268,MCAP!B:P,13,FALSE)</f>
        <v>40695192</v>
      </c>
      <c r="Q268" s="11">
        <f>VLOOKUP(B268,MB!B:O,13,FALSE)</f>
        <v>-435.34</v>
      </c>
    </row>
    <row r="269" spans="1:17" x14ac:dyDescent="0.3">
      <c r="A269" s="20" t="s">
        <v>193</v>
      </c>
      <c r="B269" s="20">
        <v>993062</v>
      </c>
      <c r="C269" s="21">
        <f>VLOOKUP(B269,'[2]ESGC PORTFOLIO'!B:M,$C$2,FALSE)</f>
        <v>32.288694552869799</v>
      </c>
      <c r="D269" s="21" t="str">
        <f t="shared" si="12"/>
        <v>C</v>
      </c>
      <c r="E269" s="21">
        <f>VLOOKUP(B269,ESG!A:M,$E$2,FALSE)</f>
        <v>50.144399415017901</v>
      </c>
      <c r="F269" s="11" t="b">
        <f t="shared" si="13"/>
        <v>0</v>
      </c>
      <c r="G269" s="23" t="str">
        <f t="shared" si="14"/>
        <v>B</v>
      </c>
      <c r="H269" s="11">
        <f>VLOOKUP(B269,NI!C:P,13,FALSE)</f>
        <v>704422</v>
      </c>
      <c r="I269" s="11">
        <f>VLOOKUP(B269,EBITDA!B:O,13,FALSE)</f>
        <v>1048011</v>
      </c>
      <c r="J269" s="11">
        <f>VLOOKUP(B269,EQIT!B:O,13,FALSE)</f>
        <v>689114</v>
      </c>
      <c r="K269" s="11">
        <f>VLOOKUP(B269,DEBT!B:O,13,FALSE)</f>
        <v>3057936</v>
      </c>
      <c r="L269" s="11">
        <f>VLOOKUP(B269,REV!B:O,13,FALSE)</f>
        <v>2984493</v>
      </c>
      <c r="M269" s="11">
        <f>VLOOKUP(B269,RoA!B:O,13,FALSE)</f>
        <v>16.670000000000002</v>
      </c>
      <c r="N269" s="11">
        <f>VLOOKUP(B269,RoE!B:O,13,FALSE)</f>
        <v>126.86</v>
      </c>
      <c r="O269" s="11">
        <f>VLOOKUP(B269,ASSET!B:P,13,FALSE)</f>
        <v>4660213</v>
      </c>
      <c r="P269" s="11">
        <f>VLOOKUP(B269,MCAP!B:P,13,FALSE)</f>
        <v>12270539</v>
      </c>
      <c r="Q269" s="11">
        <f>VLOOKUP(B269,MB!B:O,13,FALSE)</f>
        <v>8.15</v>
      </c>
    </row>
    <row r="270" spans="1:17" x14ac:dyDescent="0.3">
      <c r="A270" s="20" t="s">
        <v>195</v>
      </c>
      <c r="B270" s="20">
        <v>912134</v>
      </c>
      <c r="C270" s="21">
        <f>VLOOKUP(B270,'[2]ESGC PORTFOLIO'!B:M,$C$2,FALSE)</f>
        <v>36.611640620313104</v>
      </c>
      <c r="D270" s="21" t="str">
        <f t="shared" si="12"/>
        <v>C</v>
      </c>
      <c r="E270" s="21">
        <f>VLOOKUP(B270,ESG!A:M,$E$2,FALSE)</f>
        <v>68.792901493790794</v>
      </c>
      <c r="F270" s="11" t="b">
        <f t="shared" si="13"/>
        <v>0</v>
      </c>
      <c r="G270" s="23" t="str">
        <f t="shared" si="14"/>
        <v>B</v>
      </c>
      <c r="H270" s="11">
        <f>VLOOKUP(B270,NI!C:P,13,FALSE)</f>
        <v>1959000</v>
      </c>
      <c r="I270" s="11">
        <f>VLOOKUP(B270,EBITDA!B:O,13,FALSE)</f>
        <v>5774000</v>
      </c>
      <c r="J270" s="11">
        <f>VLOOKUP(B270,EQIT!B:O,13,FALSE)</f>
        <v>6698000</v>
      </c>
      <c r="K270" s="11">
        <f>VLOOKUP(B270,DEBT!B:O,13,FALSE)</f>
        <v>14077000</v>
      </c>
      <c r="L270" s="11">
        <f>VLOOKUP(B270,REV!B:O,13,FALSE)</f>
        <v>115337000</v>
      </c>
      <c r="M270" s="11">
        <f>VLOOKUP(B270,RoA!B:O,13,FALSE)</f>
        <v>6.53</v>
      </c>
      <c r="N270" s="11">
        <f>VLOOKUP(B270,RoE!B:O,13,FALSE)</f>
        <v>28.98</v>
      </c>
      <c r="O270" s="11">
        <f>VLOOKUP(B270,ASSET!B:P,13,FALSE)</f>
        <v>36505000</v>
      </c>
      <c r="P270" s="11">
        <f>VLOOKUP(B270,MCAP!B:P,13,FALSE)</f>
        <v>31887240</v>
      </c>
      <c r="Q270" s="11">
        <f>VLOOKUP(B270,MB!B:O,13,FALSE)</f>
        <v>4.38</v>
      </c>
    </row>
    <row r="271" spans="1:17" x14ac:dyDescent="0.3">
      <c r="A271" s="20" t="s">
        <v>199</v>
      </c>
      <c r="B271" s="20">
        <v>906487</v>
      </c>
      <c r="C271" s="21">
        <f>VLOOKUP(B271,'[2]ESGC PORTFOLIO'!B:M,$C$2,FALSE)</f>
        <v>30.231756898792199</v>
      </c>
      <c r="D271" s="21" t="str">
        <f t="shared" si="12"/>
        <v>C</v>
      </c>
      <c r="E271" s="21">
        <f>VLOOKUP(B271,ESG!A:M,$E$2,FALSE)</f>
        <v>50.7860944427457</v>
      </c>
      <c r="F271" s="11" t="b">
        <f t="shared" si="13"/>
        <v>0</v>
      </c>
      <c r="G271" s="23" t="str">
        <f t="shared" si="14"/>
        <v>B</v>
      </c>
      <c r="H271" s="11">
        <f>VLOOKUP(B271,NI!C:P,13,FALSE)</f>
        <v>385800</v>
      </c>
      <c r="I271" s="11">
        <f>VLOOKUP(B271,EBITDA!B:O,13,FALSE)</f>
        <v>641300</v>
      </c>
      <c r="J271" s="11">
        <f>VLOOKUP(B271,EQIT!B:O,13,FALSE)</f>
        <v>1091600</v>
      </c>
      <c r="K271" s="11">
        <f>VLOOKUP(B271,DEBT!B:O,13,FALSE)</f>
        <v>977600</v>
      </c>
      <c r="L271" s="11">
        <f>VLOOKUP(B271,REV!B:O,13,FALSE)</f>
        <v>3749900</v>
      </c>
      <c r="M271" s="11">
        <f>VLOOKUP(B271,RoA!B:O,13,FALSE)</f>
        <v>13.95</v>
      </c>
      <c r="N271" s="11">
        <f>VLOOKUP(B271,RoE!B:O,13,FALSE)</f>
        <v>35.44</v>
      </c>
      <c r="O271" s="11">
        <f>VLOOKUP(B271,ASSET!B:P,13,FALSE)</f>
        <v>2960200</v>
      </c>
      <c r="P271" s="11">
        <f>VLOOKUP(B271,MCAP!B:P,13,FALSE)</f>
        <v>6525480</v>
      </c>
      <c r="Q271" s="11">
        <f>VLOOKUP(B271,MB!B:O,13,FALSE)</f>
        <v>5.94</v>
      </c>
    </row>
    <row r="272" spans="1:17" x14ac:dyDescent="0.3">
      <c r="A272" s="20" t="s">
        <v>208</v>
      </c>
      <c r="B272" s="20">
        <v>546814</v>
      </c>
      <c r="C272" s="21">
        <f>VLOOKUP(B272,'[2]ESGC PORTFOLIO'!B:M,$C$2,FALSE)</f>
        <v>40.5950469130267</v>
      </c>
      <c r="D272" s="21" t="str">
        <f t="shared" si="12"/>
        <v>C</v>
      </c>
      <c r="E272" s="21">
        <f>VLOOKUP(B272,ESG!A:M,$E$2,FALSE)</f>
        <v>73.0819857179454</v>
      </c>
      <c r="F272" s="11" t="b">
        <f t="shared" si="13"/>
        <v>0</v>
      </c>
      <c r="G272" s="23" t="str">
        <f t="shared" si="14"/>
        <v>B</v>
      </c>
      <c r="H272" s="11">
        <f>VLOOKUP(B272,NI!C:P,13,FALSE)</f>
        <v>619000</v>
      </c>
      <c r="I272" s="11">
        <f>VLOOKUP(B272,EBITDA!B:O,13,FALSE)</f>
        <v>2377000</v>
      </c>
      <c r="J272" s="11">
        <f>VLOOKUP(B272,EQIT!B:O,13,FALSE)</f>
        <v>4323000</v>
      </c>
      <c r="K272" s="11">
        <f>VLOOKUP(B272,DEBT!B:O,13,FALSE)</f>
        <v>6871000</v>
      </c>
      <c r="L272" s="11">
        <f>VLOOKUP(B272,REV!B:O,13,FALSE)</f>
        <v>25778000</v>
      </c>
      <c r="M272" s="11">
        <f>VLOOKUP(B272,RoA!B:O,13,FALSE)</f>
        <v>4.24</v>
      </c>
      <c r="N272" s="11">
        <f>VLOOKUP(B272,RoE!B:O,13,FALSE)</f>
        <v>14.44</v>
      </c>
      <c r="O272" s="11">
        <f>VLOOKUP(B272,ASSET!B:P,13,FALSE)</f>
        <v>19851000</v>
      </c>
      <c r="P272" s="11">
        <f>VLOOKUP(B272,MCAP!B:P,13,FALSE)</f>
        <v>10888489</v>
      </c>
      <c r="Q272" s="11">
        <f>VLOOKUP(B272,MB!B:O,13,FALSE)</f>
        <v>2.4900000000000002</v>
      </c>
    </row>
    <row r="273" spans="1:17" x14ac:dyDescent="0.3">
      <c r="A273" s="20" t="s">
        <v>215</v>
      </c>
      <c r="B273" s="20">
        <v>921910</v>
      </c>
      <c r="C273" s="21">
        <f>VLOOKUP(B273,'[2]ESGC PORTFOLIO'!B:M,$C$2,FALSE)</f>
        <v>36.922748447204903</v>
      </c>
      <c r="D273" s="21" t="str">
        <f t="shared" si="12"/>
        <v>C</v>
      </c>
      <c r="E273" s="21">
        <f>VLOOKUP(B273,ESG!A:M,$E$2,FALSE)</f>
        <v>73.534937888198698</v>
      </c>
      <c r="F273" s="11" t="b">
        <f t="shared" si="13"/>
        <v>0</v>
      </c>
      <c r="G273" s="23" t="str">
        <f t="shared" si="14"/>
        <v>B</v>
      </c>
      <c r="H273" s="11">
        <f>VLOOKUP(B273,NI!C:P,13,FALSE)</f>
        <v>4686500</v>
      </c>
      <c r="I273" s="11">
        <f>VLOOKUP(B273,EBITDA!B:O,13,FALSE)</f>
        <v>9212500</v>
      </c>
      <c r="J273" s="11">
        <f>VLOOKUP(B273,EQIT!B:O,13,FALSE)</f>
        <v>-2204300</v>
      </c>
      <c r="K273" s="11">
        <f>VLOOKUP(B273,DEBT!B:O,13,FALSE)</f>
        <v>25955700</v>
      </c>
      <c r="L273" s="11">
        <f>VLOOKUP(B273,REV!B:O,13,FALSE)</f>
        <v>24621900</v>
      </c>
      <c r="M273" s="11">
        <f>VLOOKUP(B273,RoA!B:O,13,FALSE)</f>
        <v>15.26</v>
      </c>
      <c r="N273" s="11">
        <f>VLOOKUP(B273,RoE!B:O,13,FALSE)</f>
        <v>191.93</v>
      </c>
      <c r="O273" s="11">
        <f>VLOOKUP(B273,ASSET!B:P,13,FALSE)</f>
        <v>31023900</v>
      </c>
      <c r="P273" s="11">
        <f>VLOOKUP(B273,MCAP!B:P,13,FALSE)</f>
        <v>99725196</v>
      </c>
      <c r="Q273" s="11">
        <f>VLOOKUP(B273,MB!B:O,13,FALSE)</f>
        <v>-45.08</v>
      </c>
    </row>
    <row r="274" spans="1:17" x14ac:dyDescent="0.3">
      <c r="A274" s="20" t="s">
        <v>216</v>
      </c>
      <c r="B274" s="20">
        <v>134784</v>
      </c>
      <c r="C274" s="21">
        <f>VLOOKUP(B274,'[2]ESGC PORTFOLIO'!B:M,$C$2,FALSE)</f>
        <v>44.8155333253344</v>
      </c>
      <c r="D274" s="21" t="str">
        <f t="shared" si="12"/>
        <v>C</v>
      </c>
      <c r="E274" s="21">
        <f>VLOOKUP(B274,ESG!A:M,$E$2,FALSE)</f>
        <v>70.0108134861119</v>
      </c>
      <c r="F274" s="11" t="b">
        <f t="shared" si="13"/>
        <v>0</v>
      </c>
      <c r="G274" s="23" t="str">
        <f t="shared" si="14"/>
        <v>B</v>
      </c>
      <c r="H274" s="11">
        <f>VLOOKUP(B274,NI!C:P,13,FALSE)</f>
        <v>2290000</v>
      </c>
      <c r="I274" s="11">
        <f>VLOOKUP(B274,EBITDA!B:O,13,FALSE)</f>
        <v>4315000</v>
      </c>
      <c r="J274" s="11">
        <f>VLOOKUP(B274,EQIT!B:O,13,FALSE)</f>
        <v>8924000</v>
      </c>
      <c r="K274" s="11">
        <f>VLOOKUP(B274,DEBT!B:O,13,FALSE)</f>
        <v>8154000</v>
      </c>
      <c r="L274" s="11">
        <f>VLOOKUP(B274,REV!B:O,13,FALSE)</f>
        <v>190884000</v>
      </c>
      <c r="M274" s="11">
        <f>VLOOKUP(B274,RoA!B:O,13,FALSE)</f>
        <v>4.5</v>
      </c>
      <c r="N274" s="11">
        <f>VLOOKUP(B274,RoE!B:O,13,FALSE)</f>
        <v>26.68</v>
      </c>
      <c r="O274" s="11">
        <f>VLOOKUP(B274,ASSET!B:P,13,FALSE)</f>
        <v>56563000</v>
      </c>
      <c r="P274" s="11">
        <f>VLOOKUP(B274,MCAP!B:P,13,FALSE)</f>
        <v>31601250</v>
      </c>
      <c r="Q274" s="11">
        <f>VLOOKUP(B274,MB!B:O,13,FALSE)</f>
        <v>3.35</v>
      </c>
    </row>
    <row r="275" spans="1:17" x14ac:dyDescent="0.3">
      <c r="A275" s="20" t="s">
        <v>218</v>
      </c>
      <c r="B275" s="20">
        <v>905019</v>
      </c>
      <c r="C275" s="21">
        <f>VLOOKUP(B275,'[2]ESGC PORTFOLIO'!B:M,$C$2,FALSE)</f>
        <v>46.6476828726828</v>
      </c>
      <c r="D275" s="21" t="str">
        <f t="shared" si="12"/>
        <v>C</v>
      </c>
      <c r="E275" s="21">
        <f>VLOOKUP(B275,ESG!A:M,$E$2,FALSE)</f>
        <v>73.8509213009213</v>
      </c>
      <c r="F275" s="11" t="b">
        <f t="shared" si="13"/>
        <v>0</v>
      </c>
      <c r="G275" s="23" t="str">
        <f t="shared" si="14"/>
        <v>B</v>
      </c>
      <c r="H275" s="11">
        <f>VLOOKUP(B275,NI!C:P,13,FALSE)</f>
        <v>3920000</v>
      </c>
      <c r="I275" s="11">
        <f>VLOOKUP(B275,EBITDA!B:O,13,FALSE)</f>
        <v>10707000</v>
      </c>
      <c r="J275" s="11">
        <f>VLOOKUP(B275,EQIT!B:O,13,FALSE)</f>
        <v>40088000</v>
      </c>
      <c r="K275" s="11">
        <f>VLOOKUP(B275,DEBT!B:O,13,FALSE)</f>
        <v>24842000</v>
      </c>
      <c r="L275" s="11">
        <f>VLOOKUP(B275,REV!B:O,13,FALSE)</f>
        <v>39807000</v>
      </c>
      <c r="M275" s="11">
        <f>VLOOKUP(B275,RoA!B:O,13,FALSE)</f>
        <v>4.43</v>
      </c>
      <c r="N275" s="11">
        <f>VLOOKUP(B275,RoE!B:O,13,FALSE)</f>
        <v>9.25</v>
      </c>
      <c r="O275" s="11">
        <f>VLOOKUP(B275,ASSET!B:P,13,FALSE)</f>
        <v>95377000</v>
      </c>
      <c r="P275" s="11">
        <f>VLOOKUP(B275,MCAP!B:P,13,FALSE)</f>
        <v>161817813</v>
      </c>
      <c r="Q275" s="11">
        <f>VLOOKUP(B275,MB!B:O,13,FALSE)</f>
        <v>4.2699999999999996</v>
      </c>
    </row>
    <row r="276" spans="1:17" x14ac:dyDescent="0.3">
      <c r="A276" s="20" t="s">
        <v>224</v>
      </c>
      <c r="B276" s="20">
        <v>325475</v>
      </c>
      <c r="C276" s="21">
        <f>VLOOKUP(B276,'[2]ESGC PORTFOLIO'!B:M,$C$2,FALSE)</f>
        <v>34.864145390612997</v>
      </c>
      <c r="D276" s="21" t="str">
        <f t="shared" si="12"/>
        <v>C</v>
      </c>
      <c r="E276" s="21">
        <f>VLOOKUP(B276,ESG!A:M,$E$2,FALSE)</f>
        <v>68.115387555419602</v>
      </c>
      <c r="F276" s="11" t="b">
        <f t="shared" si="13"/>
        <v>0</v>
      </c>
      <c r="G276" s="23" t="str">
        <f t="shared" si="14"/>
        <v>B</v>
      </c>
      <c r="H276" s="11">
        <f>VLOOKUP(B276,NI!C:P,13,FALSE)</f>
        <v>930239</v>
      </c>
      <c r="I276" s="11">
        <f>VLOOKUP(B276,EBITDA!B:O,13,FALSE)</f>
        <v>1691139</v>
      </c>
      <c r="J276" s="11">
        <f>VLOOKUP(B276,EQIT!B:O,13,FALSE)</f>
        <v>5776451</v>
      </c>
      <c r="K276" s="11">
        <f>VLOOKUP(B276,DEBT!B:O,13,FALSE)</f>
        <v>2511485</v>
      </c>
      <c r="L276" s="11">
        <f>VLOOKUP(B276,REV!B:O,13,FALSE)</f>
        <v>8959087</v>
      </c>
      <c r="M276" s="11">
        <f>VLOOKUP(B276,RoA!B:O,13,FALSE)</f>
        <v>9.77</v>
      </c>
      <c r="N276" s="11">
        <f>VLOOKUP(B276,RoE!B:O,13,FALSE)</f>
        <v>17.5</v>
      </c>
      <c r="O276" s="11">
        <f>VLOOKUP(B276,ASSET!B:P,13,FALSE)</f>
        <v>9950892</v>
      </c>
      <c r="P276" s="11">
        <f>VLOOKUP(B276,MCAP!B:P,13,FALSE)</f>
        <v>14809866</v>
      </c>
      <c r="Q276" s="11">
        <f>VLOOKUP(B276,MB!B:O,13,FALSE)</f>
        <v>2.65</v>
      </c>
    </row>
    <row r="277" spans="1:17" x14ac:dyDescent="0.3">
      <c r="A277" s="20" t="s">
        <v>232</v>
      </c>
      <c r="B277" s="20">
        <v>884383</v>
      </c>
      <c r="C277" s="21">
        <f>VLOOKUP(B277,'[2]ESGC PORTFOLIO'!B:M,$C$2,FALSE)</f>
        <v>39.984945475688903</v>
      </c>
      <c r="D277" s="21" t="str">
        <f t="shared" si="12"/>
        <v>C</v>
      </c>
      <c r="E277" s="21">
        <f>VLOOKUP(B277,ESG!A:M,$E$2,FALSE)</f>
        <v>69.784705766192701</v>
      </c>
      <c r="F277" s="11" t="b">
        <f t="shared" si="13"/>
        <v>0</v>
      </c>
      <c r="G277" s="23" t="str">
        <f t="shared" si="14"/>
        <v>B</v>
      </c>
      <c r="H277" s="11">
        <f>VLOOKUP(B277,NI!C:P,13,FALSE)</f>
        <v>-2412000</v>
      </c>
      <c r="I277" s="11">
        <f>VLOOKUP(B277,EBITDA!B:O,13,FALSE)</f>
        <v>-1794000</v>
      </c>
      <c r="J277" s="11">
        <f>VLOOKUP(B277,EQIT!B:O,13,FALSE)</f>
        <v>13940000</v>
      </c>
      <c r="K277" s="11">
        <f>VLOOKUP(B277,DEBT!B:O,13,FALSE)</f>
        <v>3214000</v>
      </c>
      <c r="L277" s="11">
        <f>VLOOKUP(B277,REV!B:O,13,FALSE)</f>
        <v>7251000</v>
      </c>
      <c r="M277" s="11">
        <f>VLOOKUP(B277,RoA!B:O,13,FALSE)</f>
        <v>-10</v>
      </c>
      <c r="N277" s="11">
        <f>VLOOKUP(B277,RoE!B:O,13,FALSE)</f>
        <v>-15.91</v>
      </c>
      <c r="O277" s="11">
        <f>VLOOKUP(B277,ASSET!B:P,13,FALSE)</f>
        <v>21054000</v>
      </c>
      <c r="P277" s="11">
        <f>VLOOKUP(B277,MCAP!B:P,13,FALSE)</f>
        <v>14176184</v>
      </c>
      <c r="Q277" s="11">
        <f>VLOOKUP(B277,MB!B:O,13,FALSE)</f>
        <v>0.86</v>
      </c>
    </row>
    <row r="278" spans="1:17" x14ac:dyDescent="0.3">
      <c r="A278" s="20" t="s">
        <v>247</v>
      </c>
      <c r="B278" s="20">
        <v>932913</v>
      </c>
      <c r="C278" s="21">
        <f>VLOOKUP(B278,'[2]ESGC PORTFOLIO'!B:M,$C$2,FALSE)</f>
        <v>32.764389776889701</v>
      </c>
      <c r="D278" s="21" t="str">
        <f t="shared" si="12"/>
        <v>C</v>
      </c>
      <c r="E278" s="21">
        <f>VLOOKUP(B278,ESG!A:M,$E$2,FALSE)</f>
        <v>56.778779553779501</v>
      </c>
      <c r="F278" s="11" t="b">
        <f t="shared" si="13"/>
        <v>0</v>
      </c>
      <c r="G278" s="23" t="str">
        <f t="shared" si="14"/>
        <v>B</v>
      </c>
      <c r="H278" s="11">
        <f>VLOOKUP(B278,NI!C:P,13,FALSE)</f>
        <v>1142100</v>
      </c>
      <c r="I278" s="11">
        <f>VLOOKUP(B278,EBITDA!B:O,13,FALSE)</f>
        <v>2344400</v>
      </c>
      <c r="J278" s="11">
        <f>VLOOKUP(B278,EQIT!B:O,13,FALSE)</f>
        <v>2162000</v>
      </c>
      <c r="K278" s="11">
        <f>VLOOKUP(B278,DEBT!B:O,13,FALSE)</f>
        <v>4949300</v>
      </c>
      <c r="L278" s="11">
        <f>VLOOKUP(B278,REV!B:O,13,FALSE)</f>
        <v>15416900</v>
      </c>
      <c r="M278" s="11">
        <f>VLOOKUP(B278,RoA!B:O,13,FALSE)</f>
        <v>5.65</v>
      </c>
      <c r="N278" s="11">
        <f>VLOOKUP(B278,RoE!B:O,13,FALSE)</f>
        <v>49.5</v>
      </c>
      <c r="O278" s="11">
        <f>VLOOKUP(B278,ASSET!B:P,13,FALSE)</f>
        <v>23165400</v>
      </c>
      <c r="P278" s="11">
        <f>VLOOKUP(B278,MCAP!B:P,13,FALSE)</f>
        <v>19975317</v>
      </c>
      <c r="Q278" s="11">
        <f>VLOOKUP(B278,MB!B:O,13,FALSE)</f>
        <v>9.1999999999999993</v>
      </c>
    </row>
    <row r="279" spans="1:17" x14ac:dyDescent="0.3">
      <c r="A279" s="20" t="s">
        <v>248</v>
      </c>
      <c r="B279" s="20">
        <v>719618</v>
      </c>
      <c r="C279" s="21">
        <f>VLOOKUP(B279,'[2]ESGC PORTFOLIO'!B:M,$C$2,FALSE)</f>
        <v>36.384484158328902</v>
      </c>
      <c r="D279" s="21" t="str">
        <f t="shared" si="12"/>
        <v>C</v>
      </c>
      <c r="E279" s="21">
        <f>VLOOKUP(B279,ESG!A:M,$E$2,FALSE)</f>
        <v>71.843042390731895</v>
      </c>
      <c r="F279" s="11" t="b">
        <f t="shared" si="13"/>
        <v>0</v>
      </c>
      <c r="G279" s="23" t="str">
        <f t="shared" si="14"/>
        <v>B</v>
      </c>
      <c r="H279" s="11">
        <f>VLOOKUP(B279,NI!C:P,13,FALSE)</f>
        <v>9017000</v>
      </c>
      <c r="I279" s="11">
        <f>VLOOKUP(B279,EBITDA!B:O,13,FALSE)</f>
        <v>15418000</v>
      </c>
      <c r="J279" s="11">
        <f>VLOOKUP(B279,EQIT!B:O,13,FALSE)</f>
        <v>47289000</v>
      </c>
      <c r="K279" s="11">
        <f>VLOOKUP(B279,DEBT!B:O,13,FALSE)</f>
        <v>42864000</v>
      </c>
      <c r="L279" s="11">
        <f>VLOOKUP(B279,REV!B:O,13,FALSE)</f>
        <v>37047000</v>
      </c>
      <c r="M279" s="11">
        <f>VLOOKUP(B279,RoA!B:O,13,FALSE)</f>
        <v>9.02</v>
      </c>
      <c r="N279" s="11">
        <f>VLOOKUP(B279,RoE!B:O,13,FALSE)</f>
        <v>18.79</v>
      </c>
      <c r="O279" s="11">
        <f>VLOOKUP(B279,ASSET!B:P,13,FALSE)</f>
        <v>110889000</v>
      </c>
      <c r="P279" s="11">
        <f>VLOOKUP(B279,MCAP!B:P,13,FALSE)</f>
        <v>158836950</v>
      </c>
      <c r="Q279" s="11">
        <f>VLOOKUP(B279,MB!B:O,13,FALSE)</f>
        <v>2.98</v>
      </c>
    </row>
    <row r="280" spans="1:17" x14ac:dyDescent="0.3">
      <c r="A280" s="20" t="s">
        <v>250</v>
      </c>
      <c r="B280" s="20">
        <v>905150</v>
      </c>
      <c r="C280" s="21">
        <f>VLOOKUP(B280,'[2]ESGC PORTFOLIO'!B:M,$C$2,FALSE)</f>
        <v>28.911754645144601</v>
      </c>
      <c r="D280" s="21" t="str">
        <f t="shared" si="12"/>
        <v>C</v>
      </c>
      <c r="E280" s="21">
        <f>VLOOKUP(B280,ESG!A:M,$E$2,FALSE)</f>
        <v>51.128948620833199</v>
      </c>
      <c r="F280" s="11" t="b">
        <f t="shared" si="13"/>
        <v>0</v>
      </c>
      <c r="G280" s="23" t="str">
        <f t="shared" si="14"/>
        <v>B</v>
      </c>
      <c r="H280" s="11">
        <f>VLOOKUP(B280,NI!C:P,13,FALSE)</f>
        <v>806840</v>
      </c>
      <c r="I280" s="11">
        <f>VLOOKUP(B280,EBITDA!B:O,13,FALSE)</f>
        <v>1558088</v>
      </c>
      <c r="J280" s="11">
        <f>VLOOKUP(B280,EQIT!B:O,13,FALSE)</f>
        <v>4575255</v>
      </c>
      <c r="K280" s="11">
        <f>VLOOKUP(B280,DEBT!B:O,13,FALSE)</f>
        <v>3036840</v>
      </c>
      <c r="L280" s="11">
        <f>VLOOKUP(B280,REV!B:O,13,FALSE)</f>
        <v>11360753</v>
      </c>
      <c r="M280" s="11">
        <f>VLOOKUP(B280,RoA!B:O,13,FALSE)</f>
        <v>7.68</v>
      </c>
      <c r="N280" s="11">
        <f>VLOOKUP(B280,RoE!B:O,13,FALSE)</f>
        <v>16.670000000000002</v>
      </c>
      <c r="O280" s="11">
        <f>VLOOKUP(B280,ASSET!B:P,13,FALSE)</f>
        <v>11451583</v>
      </c>
      <c r="P280" s="11">
        <f>VLOOKUP(B280,MCAP!B:P,13,FALSE)</f>
        <v>18761712</v>
      </c>
      <c r="Q280" s="11">
        <f>VLOOKUP(B280,MB!B:O,13,FALSE)</f>
        <v>3.1</v>
      </c>
    </row>
    <row r="281" spans="1:17" x14ac:dyDescent="0.3">
      <c r="A281" s="20" t="s">
        <v>270</v>
      </c>
      <c r="B281" s="20">
        <v>546370</v>
      </c>
      <c r="C281" s="21">
        <f>VLOOKUP(B281,'[2]ESGC PORTFOLIO'!B:M,$C$2,FALSE)</f>
        <v>37.8921971837404</v>
      </c>
      <c r="D281" s="21" t="str">
        <f t="shared" si="12"/>
        <v>C</v>
      </c>
      <c r="E281" s="21">
        <f>VLOOKUP(B281,ESG!A:M,$E$2,FALSE)</f>
        <v>70.015163598250098</v>
      </c>
      <c r="F281" s="11" t="b">
        <f t="shared" si="13"/>
        <v>0</v>
      </c>
      <c r="G281" s="23" t="str">
        <f t="shared" si="14"/>
        <v>B</v>
      </c>
      <c r="H281" s="11">
        <f>VLOOKUP(B281,NI!C:P,13,FALSE)</f>
        <v>5705000</v>
      </c>
      <c r="I281" s="11">
        <f>VLOOKUP(B281,EBITDA!B:O,13,FALSE)</f>
        <v>8642000</v>
      </c>
      <c r="J281" s="11">
        <f>VLOOKUP(B281,EQIT!B:O,13,FALSE)</f>
        <v>31778000</v>
      </c>
      <c r="K281" s="11">
        <f>VLOOKUP(B281,DEBT!B:O,13,FALSE)</f>
        <v>11757000</v>
      </c>
      <c r="L281" s="11">
        <f>VLOOKUP(B281,REV!B:O,13,FALSE)</f>
        <v>23554000</v>
      </c>
      <c r="M281" s="11">
        <f>VLOOKUP(B281,RoA!B:O,13,FALSE)</f>
        <v>11.83</v>
      </c>
      <c r="N281" s="11">
        <f>VLOOKUP(B281,RoE!B:O,13,FALSE)</f>
        <v>18.05</v>
      </c>
      <c r="O281" s="11">
        <f>VLOOKUP(B281,ASSET!B:P,13,FALSE)</f>
        <v>50329000</v>
      </c>
      <c r="P281" s="11">
        <f>VLOOKUP(B281,MCAP!B:P,13,FALSE)</f>
        <v>96235200</v>
      </c>
      <c r="Q281" s="11">
        <f>VLOOKUP(B281,MB!B:O,13,FALSE)</f>
        <v>2.91</v>
      </c>
    </row>
    <row r="282" spans="1:17" x14ac:dyDescent="0.3">
      <c r="A282" s="20" t="s">
        <v>275</v>
      </c>
      <c r="B282" s="20">
        <v>951051</v>
      </c>
      <c r="C282" s="21">
        <f>VLOOKUP(B282,'[2]ESGC PORTFOLIO'!B:M,$C$2,FALSE)</f>
        <v>35.8770675557871</v>
      </c>
      <c r="D282" s="21" t="str">
        <f t="shared" si="12"/>
        <v>C</v>
      </c>
      <c r="E282" s="21">
        <f>VLOOKUP(B282,ESG!A:M,$E$2,FALSE)</f>
        <v>61.959146501095702</v>
      </c>
      <c r="F282" s="11" t="b">
        <f t="shared" si="13"/>
        <v>0</v>
      </c>
      <c r="G282" s="23" t="str">
        <f t="shared" si="14"/>
        <v>B</v>
      </c>
      <c r="H282" s="11">
        <f>VLOOKUP(B282,NI!C:P,13,FALSE)</f>
        <v>1099000</v>
      </c>
      <c r="I282" s="11">
        <f>VLOOKUP(B282,EBITDA!B:O,13,FALSE)</f>
        <v>1971000</v>
      </c>
      <c r="J282" s="11">
        <f>VLOOKUP(B282,EQIT!B:O,13,FALSE)</f>
        <v>15664000</v>
      </c>
      <c r="K282" s="11">
        <f>VLOOKUP(B282,DEBT!B:O,13,FALSE)</f>
        <v>12015000</v>
      </c>
      <c r="L282" s="11">
        <f>VLOOKUP(B282,REV!B:O,13,FALSE)</f>
        <v>5950000</v>
      </c>
      <c r="M282" s="11">
        <f>VLOOKUP(B282,RoA!B:O,13,FALSE)</f>
        <v>1.03</v>
      </c>
      <c r="N282" s="11">
        <f>VLOOKUP(B282,RoE!B:O,13,FALSE)</f>
        <v>6.98</v>
      </c>
      <c r="O282" s="11">
        <f>VLOOKUP(B282,ASSET!B:P,13,FALSE)</f>
        <v>125660000</v>
      </c>
      <c r="P282" s="11">
        <f>VLOOKUP(B282,MCAP!B:P,13,FALSE)</f>
        <v>17441377</v>
      </c>
      <c r="Q282" s="11">
        <f>VLOOKUP(B282,MB!B:O,13,FALSE)</f>
        <v>0.77</v>
      </c>
    </row>
    <row r="283" spans="1:17" x14ac:dyDescent="0.3">
      <c r="A283" s="20" t="s">
        <v>280</v>
      </c>
      <c r="B283" s="20">
        <v>702365</v>
      </c>
      <c r="C283" s="21">
        <f>VLOOKUP(B283,'[2]ESGC PORTFOLIO'!B:M,$C$2,FALSE)</f>
        <v>35.378197705730202</v>
      </c>
      <c r="D283" s="21" t="str">
        <f t="shared" si="12"/>
        <v>C</v>
      </c>
      <c r="E283" s="21">
        <f>VLOOKUP(B283,ESG!A:M,$E$2,FALSE)</f>
        <v>53.623528278593398</v>
      </c>
      <c r="F283" s="11" t="b">
        <f t="shared" si="13"/>
        <v>0</v>
      </c>
      <c r="G283" s="23" t="str">
        <f t="shared" si="14"/>
        <v>B</v>
      </c>
      <c r="H283" s="11">
        <f>VLOOKUP(B283,NI!C:P,13,FALSE)</f>
        <v>1117654</v>
      </c>
      <c r="I283" s="11">
        <f>VLOOKUP(B283,EBITDA!B:O,13,FALSE)</f>
        <v>2108240</v>
      </c>
      <c r="J283" s="11">
        <f>VLOOKUP(B283,EQIT!B:O,13,FALSE)</f>
        <v>2748017</v>
      </c>
      <c r="K283" s="11">
        <f>VLOOKUP(B283,DEBT!B:O,13,FALSE)</f>
        <v>396493</v>
      </c>
      <c r="L283" s="11">
        <f>VLOOKUP(B283,REV!B:O,13,FALSE)</f>
        <v>12866757</v>
      </c>
      <c r="M283" s="11">
        <f>VLOOKUP(B283,RoA!B:O,13,FALSE)</f>
        <v>22.21</v>
      </c>
      <c r="N283" s="11">
        <f>VLOOKUP(B283,RoE!B:O,13,FALSE)</f>
        <v>42.82</v>
      </c>
      <c r="O283" s="11">
        <f>VLOOKUP(B283,ASSET!B:P,13,FALSE)</f>
        <v>5309351</v>
      </c>
      <c r="P283" s="11">
        <f>VLOOKUP(B283,MCAP!B:P,13,FALSE)</f>
        <v>25708181</v>
      </c>
      <c r="Q283" s="11">
        <f>VLOOKUP(B283,MB!B:O,13,FALSE)</f>
        <v>9.08</v>
      </c>
    </row>
    <row r="284" spans="1:17" x14ac:dyDescent="0.3">
      <c r="A284" s="20" t="s">
        <v>283</v>
      </c>
      <c r="B284" s="20">
        <v>912090</v>
      </c>
      <c r="C284" s="21">
        <f>VLOOKUP(B284,'[2]ESGC PORTFOLIO'!B:M,$C$2,FALSE)</f>
        <v>40.358796296296198</v>
      </c>
      <c r="D284" s="21" t="str">
        <f t="shared" si="12"/>
        <v>C</v>
      </c>
      <c r="E284" s="21">
        <f>VLOOKUP(B284,ESG!A:M,$E$2,FALSE)</f>
        <v>70.532407407407405</v>
      </c>
      <c r="F284" s="11" t="b">
        <f t="shared" si="13"/>
        <v>0</v>
      </c>
      <c r="G284" s="23" t="str">
        <f t="shared" si="14"/>
        <v>B</v>
      </c>
      <c r="H284" s="11">
        <f>VLOOKUP(B284,NI!C:P,13,FALSE)</f>
        <v>-1687000</v>
      </c>
      <c r="I284" s="11">
        <f>VLOOKUP(B284,EBITDA!B:O,13,FALSE)</f>
        <v>2638000</v>
      </c>
      <c r="J284" s="11">
        <f>VLOOKUP(B284,EQIT!B:O,13,FALSE)</f>
        <v>41078000</v>
      </c>
      <c r="K284" s="11">
        <f>VLOOKUP(B284,DEBT!B:O,13,FALSE)</f>
        <v>19616000</v>
      </c>
      <c r="L284" s="11">
        <f>VLOOKUP(B284,REV!B:O,13,FALSE)</f>
        <v>27810000</v>
      </c>
      <c r="M284" s="11">
        <f>VLOOKUP(B284,RoA!B:O,13,FALSE)</f>
        <v>-1.83</v>
      </c>
      <c r="N284" s="11">
        <f>VLOOKUP(B284,RoE!B:O,13,FALSE)</f>
        <v>-4.4000000000000004</v>
      </c>
      <c r="O284" s="11">
        <f>VLOOKUP(B284,ASSET!B:P,13,FALSE)</f>
        <v>77956000</v>
      </c>
      <c r="P284" s="11">
        <f>VLOOKUP(B284,MCAP!B:P,13,FALSE)</f>
        <v>116774450</v>
      </c>
      <c r="Q284" s="11">
        <f>VLOOKUP(B284,MB!B:O,13,FALSE)</f>
        <v>2.5499999999999998</v>
      </c>
    </row>
    <row r="285" spans="1:17" x14ac:dyDescent="0.3">
      <c r="A285" s="20" t="s">
        <v>288</v>
      </c>
      <c r="B285" s="20">
        <v>357834</v>
      </c>
      <c r="C285" s="21">
        <f>VLOOKUP(B285,'[2]ESGC PORTFOLIO'!B:M,$C$2,FALSE)</f>
        <v>28.901245813010501</v>
      </c>
      <c r="D285" s="21" t="str">
        <f t="shared" si="12"/>
        <v>C</v>
      </c>
      <c r="E285" s="21">
        <f>VLOOKUP(B285,ESG!A:M,$E$2,FALSE)</f>
        <v>55.701651289886499</v>
      </c>
      <c r="F285" s="11" t="b">
        <f t="shared" si="13"/>
        <v>0</v>
      </c>
      <c r="G285" s="23" t="str">
        <f t="shared" si="14"/>
        <v>B</v>
      </c>
      <c r="H285" s="11">
        <f>VLOOKUP(B285,NI!C:P,13,FALSE)</f>
        <v>1835559</v>
      </c>
      <c r="I285" s="11">
        <f>VLOOKUP(B285,EBITDA!B:O,13,FALSE)</f>
        <v>3966872</v>
      </c>
      <c r="J285" s="11">
        <f>VLOOKUP(B285,EQIT!B:O,13,FALSE)</f>
        <v>4267043</v>
      </c>
      <c r="K285" s="11">
        <f>VLOOKUP(B285,DEBT!B:O,13,FALSE)</f>
        <v>22977104</v>
      </c>
      <c r="L285" s="11">
        <f>VLOOKUP(B285,REV!B:O,13,FALSE)</f>
        <v>5435229</v>
      </c>
      <c r="M285" s="11">
        <f>VLOOKUP(B285,RoA!B:O,13,FALSE)</f>
        <v>7.77</v>
      </c>
      <c r="N285" s="11">
        <f>VLOOKUP(B285,RoE!B:O,13,FALSE)</f>
        <v>42.22</v>
      </c>
      <c r="O285" s="11">
        <f>VLOOKUP(B285,ASSET!B:P,13,FALSE)</f>
        <v>31103578</v>
      </c>
      <c r="P285" s="11">
        <f>VLOOKUP(B285,MCAP!B:P,13,FALSE)</f>
        <v>55623960</v>
      </c>
      <c r="Q285" s="11">
        <f>VLOOKUP(B285,MB!B:O,13,FALSE)</f>
        <v>15.37</v>
      </c>
    </row>
    <row r="286" spans="1:17" x14ac:dyDescent="0.3">
      <c r="A286" s="20" t="s">
        <v>292</v>
      </c>
      <c r="B286" s="20">
        <v>905647</v>
      </c>
      <c r="C286" s="21">
        <f>VLOOKUP(B286,'[2]ESGC PORTFOLIO'!B:M,$C$2,FALSE)</f>
        <v>35.9725169470126</v>
      </c>
      <c r="D286" s="21" t="str">
        <f t="shared" si="12"/>
        <v>C</v>
      </c>
      <c r="E286" s="21">
        <f>VLOOKUP(B286,ESG!A:M,$E$2,FALSE)</f>
        <v>66.207328975992496</v>
      </c>
      <c r="F286" s="11" t="b">
        <f t="shared" si="13"/>
        <v>0</v>
      </c>
      <c r="G286" s="23" t="str">
        <f t="shared" si="14"/>
        <v>B</v>
      </c>
      <c r="H286" s="11">
        <f>VLOOKUP(B286,NI!C:P,13,FALSE)</f>
        <v>2246000</v>
      </c>
      <c r="I286" s="11">
        <f>VLOOKUP(B286,EBITDA!B:O,13,FALSE)</f>
        <v>4843000</v>
      </c>
      <c r="J286" s="11">
        <f>VLOOKUP(B286,EQIT!B:O,13,FALSE)</f>
        <v>8441000</v>
      </c>
      <c r="K286" s="11">
        <f>VLOOKUP(B286,DEBT!B:O,13,FALSE)</f>
        <v>3512000</v>
      </c>
      <c r="L286" s="11">
        <f>VLOOKUP(B286,REV!B:O,13,FALSE)</f>
        <v>20425000</v>
      </c>
      <c r="M286" s="11">
        <f>VLOOKUP(B286,RoA!B:O,13,FALSE)</f>
        <v>10.29</v>
      </c>
      <c r="N286" s="11">
        <f>VLOOKUP(B286,RoE!B:O,13,FALSE)</f>
        <v>28.43</v>
      </c>
      <c r="O286" s="11">
        <f>VLOOKUP(B286,ASSET!B:P,13,FALSE)</f>
        <v>23286000</v>
      </c>
      <c r="P286" s="11">
        <f>VLOOKUP(B286,MCAP!B:P,13,FALSE)</f>
        <v>32276465</v>
      </c>
      <c r="Q286" s="11">
        <f>VLOOKUP(B286,MB!B:O,13,FALSE)</f>
        <v>2.71</v>
      </c>
    </row>
    <row r="287" spans="1:17" x14ac:dyDescent="0.3">
      <c r="A287" s="20" t="s">
        <v>300</v>
      </c>
      <c r="B287" s="20">
        <v>916079</v>
      </c>
      <c r="C287" s="21">
        <f>VLOOKUP(B287,'[2]ESGC PORTFOLIO'!B:M,$C$2,FALSE)</f>
        <v>42.949482502791298</v>
      </c>
      <c r="D287" s="21" t="str">
        <f t="shared" si="12"/>
        <v>C</v>
      </c>
      <c r="E287" s="21">
        <f>VLOOKUP(B287,ESG!A:M,$E$2,FALSE)</f>
        <v>68.987200299700206</v>
      </c>
      <c r="F287" s="11" t="b">
        <f t="shared" si="13"/>
        <v>0</v>
      </c>
      <c r="G287" s="23" t="str">
        <f t="shared" si="14"/>
        <v>B</v>
      </c>
      <c r="H287" s="11">
        <f>VLOOKUP(B287,NI!C:P,13,FALSE)</f>
        <v>949622</v>
      </c>
      <c r="I287" s="11">
        <f>VLOOKUP(B287,EBITDA!B:O,13,FALSE)</f>
        <v>2401373</v>
      </c>
      <c r="J287" s="11">
        <f>VLOOKUP(B287,EQIT!B:O,13,FALSE)</f>
        <v>3479608</v>
      </c>
      <c r="K287" s="11">
        <f>VLOOKUP(B287,DEBT!B:O,13,FALSE)</f>
        <v>7435402</v>
      </c>
      <c r="L287" s="11">
        <f>VLOOKUP(B287,REV!B:O,13,FALSE)</f>
        <v>50366919</v>
      </c>
      <c r="M287" s="11">
        <f>VLOOKUP(B287,RoA!B:O,13,FALSE)</f>
        <v>6.66</v>
      </c>
      <c r="N287" s="11">
        <f>VLOOKUP(B287,RoE!B:O,13,FALSE)</f>
        <v>21.73</v>
      </c>
      <c r="O287" s="11">
        <f>VLOOKUP(B287,ASSET!B:P,13,FALSE)</f>
        <v>16514484</v>
      </c>
      <c r="P287" s="11">
        <f>VLOOKUP(B287,MCAP!B:P,13,FALSE)</f>
        <v>30984909</v>
      </c>
      <c r="Q287" s="11">
        <f>VLOOKUP(B287,MB!B:O,13,FALSE)</f>
        <v>11.37</v>
      </c>
    </row>
    <row r="288" spans="1:17" x14ac:dyDescent="0.3">
      <c r="A288" s="20" t="s">
        <v>310</v>
      </c>
      <c r="B288" s="20">
        <v>906643</v>
      </c>
      <c r="C288" s="21">
        <f>VLOOKUP(B288,'[2]ESGC PORTFOLIO'!B:M,$C$2,FALSE)</f>
        <v>27.6173948887762</v>
      </c>
      <c r="D288" s="21" t="str">
        <f t="shared" si="12"/>
        <v>C</v>
      </c>
      <c r="E288" s="21">
        <f>VLOOKUP(B288,ESG!A:M,$E$2,FALSE)</f>
        <v>53.500685731309702</v>
      </c>
      <c r="F288" s="11" t="b">
        <f t="shared" si="13"/>
        <v>0</v>
      </c>
      <c r="G288" s="23" t="str">
        <f t="shared" si="14"/>
        <v>B</v>
      </c>
      <c r="H288" s="11">
        <f>VLOOKUP(B288,NI!C:P,13,FALSE)</f>
        <v>1768000</v>
      </c>
      <c r="I288" s="11">
        <f>VLOOKUP(B288,EBITDA!B:O,13,FALSE)</f>
        <v>3552000</v>
      </c>
      <c r="J288" s="11">
        <f>VLOOKUP(B288,EQIT!B:O,13,FALSE)</f>
        <v>9608000</v>
      </c>
      <c r="K288" s="11">
        <f>VLOOKUP(B288,DEBT!B:O,13,FALSE)</f>
        <v>6279000</v>
      </c>
      <c r="L288" s="11">
        <f>VLOOKUP(B288,REV!B:O,13,FALSE)</f>
        <v>36808000</v>
      </c>
      <c r="M288" s="11">
        <f>VLOOKUP(B288,RoA!B:O,13,FALSE)</f>
        <v>8.51</v>
      </c>
      <c r="N288" s="11">
        <f>VLOOKUP(B288,RoE!B:O,13,FALSE)</f>
        <v>18.32</v>
      </c>
      <c r="O288" s="11">
        <f>VLOOKUP(B288,ASSET!B:P,13,FALSE)</f>
        <v>22373000</v>
      </c>
      <c r="P288" s="11">
        <f>VLOOKUP(B288,MCAP!B:P,13,FALSE)</f>
        <v>22266480</v>
      </c>
      <c r="Q288" s="11">
        <f>VLOOKUP(B288,MB!B:O,13,FALSE)</f>
        <v>2.86</v>
      </c>
    </row>
    <row r="289" spans="1:17" x14ac:dyDescent="0.3">
      <c r="A289" s="20" t="s">
        <v>314</v>
      </c>
      <c r="B289" s="20">
        <v>277487</v>
      </c>
      <c r="C289" s="21">
        <f>VLOOKUP(B289,'[2]ESGC PORTFOLIO'!B:M,$C$2,FALSE)</f>
        <v>40.0356853330007</v>
      </c>
      <c r="D289" s="21" t="str">
        <f t="shared" si="12"/>
        <v>C</v>
      </c>
      <c r="E289" s="21">
        <f>VLOOKUP(B289,ESG!A:M,$E$2,FALSE)</f>
        <v>72.176633823896196</v>
      </c>
      <c r="F289" s="11" t="b">
        <f t="shared" si="13"/>
        <v>0</v>
      </c>
      <c r="G289" s="23" t="str">
        <f t="shared" si="14"/>
        <v>B</v>
      </c>
      <c r="H289" s="11">
        <f>VLOOKUP(B289,NI!C:P,13,FALSE)</f>
        <v>3431000</v>
      </c>
      <c r="I289" s="11">
        <f>VLOOKUP(B289,EBITDA!B:O,13,FALSE)</f>
        <v>7733000</v>
      </c>
      <c r="J289" s="11">
        <f>VLOOKUP(B289,EQIT!B:O,13,FALSE)</f>
        <v>405000</v>
      </c>
      <c r="K289" s="11">
        <f>VLOOKUP(B289,DEBT!B:O,13,FALSE)</f>
        <v>16075000</v>
      </c>
      <c r="L289" s="11">
        <f>VLOOKUP(B289,REV!B:O,13,FALSE)</f>
        <v>60906000</v>
      </c>
      <c r="M289" s="11">
        <f>VLOOKUP(B289,RoA!B:O,13,FALSE)</f>
        <v>9.44</v>
      </c>
      <c r="N289" s="11">
        <f>VLOOKUP(B289,RoE!B:O,13,FALSE)</f>
        <v>238.68</v>
      </c>
      <c r="O289" s="11">
        <f>VLOOKUP(B289,ASSET!B:P,13,FALSE)</f>
        <v>39786000</v>
      </c>
      <c r="P289" s="11">
        <f>VLOOKUP(B289,MCAP!B:P,13,FALSE)</f>
        <v>99507520</v>
      </c>
      <c r="Q289" s="11">
        <f>VLOOKUP(B289,MB!B:O,13,FALSE)</f>
        <v>233.32</v>
      </c>
    </row>
    <row r="290" spans="1:17" x14ac:dyDescent="0.3">
      <c r="A290" s="20" t="s">
        <v>319</v>
      </c>
      <c r="B290" s="20">
        <v>906220</v>
      </c>
      <c r="C290" s="21">
        <f>VLOOKUP(B290,'[2]ESGC PORTFOLIO'!B:M,$C$2,FALSE)</f>
        <v>43.265384615384598</v>
      </c>
      <c r="D290" s="21" t="str">
        <f t="shared" si="12"/>
        <v>C</v>
      </c>
      <c r="E290" s="21">
        <f>VLOOKUP(B290,ESG!A:M,$E$2,FALSE)</f>
        <v>56.530769230769202</v>
      </c>
      <c r="F290" s="11" t="b">
        <f t="shared" si="13"/>
        <v>0</v>
      </c>
      <c r="G290" s="23" t="str">
        <f t="shared" si="14"/>
        <v>B</v>
      </c>
      <c r="H290" s="11">
        <f>VLOOKUP(B290,NI!C:P,13,FALSE)</f>
        <v>402300</v>
      </c>
      <c r="I290" s="11">
        <f>VLOOKUP(B290,EBITDA!B:O,13,FALSE)</f>
        <v>648000</v>
      </c>
      <c r="J290" s="11">
        <f>VLOOKUP(B290,EQIT!B:O,13,FALSE)</f>
        <v>1740500</v>
      </c>
      <c r="K290" s="11">
        <f>VLOOKUP(B290,DEBT!B:O,13,FALSE)</f>
        <v>667100</v>
      </c>
      <c r="L290" s="11">
        <f>VLOOKUP(B290,REV!B:O,13,FALSE)</f>
        <v>3217800</v>
      </c>
      <c r="M290" s="11">
        <f>VLOOKUP(B290,RoA!B:O,13,FALSE)</f>
        <v>11.28</v>
      </c>
      <c r="N290" s="11">
        <f>VLOOKUP(B290,RoE!B:O,13,FALSE)</f>
        <v>23.31</v>
      </c>
      <c r="O290" s="11">
        <f>VLOOKUP(B290,ASSET!B:P,13,FALSE)</f>
        <v>3677100</v>
      </c>
      <c r="P290" s="11">
        <f>VLOOKUP(B290,MCAP!B:P,13,FALSE)</f>
        <v>8412386</v>
      </c>
      <c r="Q290" s="11">
        <f>VLOOKUP(B290,MB!B:O,13,FALSE)</f>
        <v>5.15</v>
      </c>
    </row>
    <row r="291" spans="1:17" x14ac:dyDescent="0.3">
      <c r="A291" s="20" t="s">
        <v>324</v>
      </c>
      <c r="B291" s="20">
        <v>543487</v>
      </c>
      <c r="C291" s="21">
        <f>VLOOKUP(B291,'[2]ESGC PORTFOLIO'!B:M,$C$2,FALSE)</f>
        <v>34.952778012863902</v>
      </c>
      <c r="D291" s="21" t="str">
        <f t="shared" si="12"/>
        <v>C</v>
      </c>
      <c r="E291" s="21">
        <f>VLOOKUP(B291,ESG!A:M,$E$2,FALSE)</f>
        <v>62.405556025727797</v>
      </c>
      <c r="F291" s="11" t="b">
        <f t="shared" si="13"/>
        <v>0</v>
      </c>
      <c r="G291" s="23" t="str">
        <f t="shared" si="14"/>
        <v>B</v>
      </c>
      <c r="H291" s="11">
        <f>VLOOKUP(B291,NI!C:P,13,FALSE)</f>
        <v>1438000</v>
      </c>
      <c r="I291" s="11">
        <f>VLOOKUP(B291,EBITDA!B:O,13,FALSE)</f>
        <v>2740000</v>
      </c>
      <c r="J291" s="11">
        <f>VLOOKUP(B291,EQIT!B:O,13,FALSE)</f>
        <v>4277000</v>
      </c>
      <c r="K291" s="11">
        <f>VLOOKUP(B291,DEBT!B:O,13,FALSE)</f>
        <v>11913000</v>
      </c>
      <c r="L291" s="11">
        <f>VLOOKUP(B291,REV!B:O,13,FALSE)</f>
        <v>12488000</v>
      </c>
      <c r="M291" s="11">
        <f>VLOOKUP(B291,RoA!B:O,13,FALSE)</f>
        <v>8.23</v>
      </c>
      <c r="N291" s="11">
        <f>VLOOKUP(B291,RoE!B:O,13,FALSE)</f>
        <v>36.799999999999997</v>
      </c>
      <c r="O291" s="11">
        <f>VLOOKUP(B291,ASSET!B:P,13,FALSE)</f>
        <v>22508000</v>
      </c>
      <c r="P291" s="11">
        <f>VLOOKUP(B291,MCAP!B:P,13,FALSE)</f>
        <v>13934700</v>
      </c>
      <c r="Q291" s="11">
        <f>VLOOKUP(B291,MB!B:O,13,FALSE)</f>
        <v>3.35</v>
      </c>
    </row>
    <row r="292" spans="1:17" x14ac:dyDescent="0.3">
      <c r="A292" s="20" t="s">
        <v>328</v>
      </c>
      <c r="B292" s="20">
        <v>904866</v>
      </c>
      <c r="C292" s="21">
        <f>VLOOKUP(B292,'[2]ESGC PORTFOLIO'!B:M,$C$2,FALSE)</f>
        <v>38.600004124422497</v>
      </c>
      <c r="D292" s="21" t="str">
        <f t="shared" si="12"/>
        <v>C</v>
      </c>
      <c r="E292" s="21">
        <f>VLOOKUP(B292,ESG!A:M,$E$2,FALSE)</f>
        <v>72.769628502009695</v>
      </c>
      <c r="F292" s="11" t="b">
        <f t="shared" si="13"/>
        <v>0</v>
      </c>
      <c r="G292" s="23" t="str">
        <f t="shared" si="14"/>
        <v>B</v>
      </c>
      <c r="H292" s="11">
        <f>VLOOKUP(B292,NI!C:P,13,FALSE)</f>
        <v>4173000</v>
      </c>
      <c r="I292" s="11">
        <f>VLOOKUP(B292,EBITDA!B:O,13,FALSE)</f>
        <v>7421000</v>
      </c>
      <c r="J292" s="11">
        <f>VLOOKUP(B292,EQIT!B:O,13,FALSE)</f>
        <v>29881000</v>
      </c>
      <c r="K292" s="11">
        <f>VLOOKUP(B292,DEBT!B:O,13,FALSE)</f>
        <v>21569000</v>
      </c>
      <c r="L292" s="11">
        <f>VLOOKUP(B292,REV!B:O,13,FALSE)</f>
        <v>117351000</v>
      </c>
      <c r="M292" s="11">
        <f>VLOOKUP(B292,RoA!B:O,13,FALSE)</f>
        <v>6.45</v>
      </c>
      <c r="N292" s="11">
        <f>VLOOKUP(B292,RoE!B:O,13,FALSE)</f>
        <v>13.74</v>
      </c>
      <c r="O292" s="11">
        <f>VLOOKUP(B292,ASSET!B:P,13,FALSE)</f>
        <v>72689000</v>
      </c>
      <c r="P292" s="11">
        <f>VLOOKUP(B292,MCAP!B:P,13,FALSE)</f>
        <v>89627970</v>
      </c>
      <c r="Q292" s="11">
        <f>VLOOKUP(B292,MB!B:O,13,FALSE)</f>
        <v>3.18</v>
      </c>
    </row>
    <row r="293" spans="1:17" x14ac:dyDescent="0.3">
      <c r="A293" s="20" t="s">
        <v>344</v>
      </c>
      <c r="B293" s="20">
        <v>543542</v>
      </c>
      <c r="C293" s="21">
        <f>VLOOKUP(B293,'[2]ESGC PORTFOLIO'!B:M,$C$2,FALSE)</f>
        <v>31.4944435556977</v>
      </c>
      <c r="D293" s="21" t="str">
        <f t="shared" si="12"/>
        <v>C</v>
      </c>
      <c r="E293" s="21">
        <f>VLOOKUP(B293,ESG!A:M,$E$2,FALSE)</f>
        <v>59.304676585079697</v>
      </c>
      <c r="F293" s="11" t="b">
        <f t="shared" si="13"/>
        <v>0</v>
      </c>
      <c r="G293" s="23" t="str">
        <f t="shared" si="14"/>
        <v>B</v>
      </c>
      <c r="H293" s="11">
        <f>VLOOKUP(B293,NI!C:P,13,FALSE)</f>
        <v>550867</v>
      </c>
      <c r="I293" s="11">
        <f>VLOOKUP(B293,EBITDA!B:O,13,FALSE)</f>
        <v>760722</v>
      </c>
      <c r="J293" s="11">
        <f>VLOOKUP(B293,EQIT!B:O,13,FALSE)</f>
        <v>2602787</v>
      </c>
      <c r="K293" s="11">
        <f>VLOOKUP(B293,DEBT!B:O,13,FALSE)</f>
        <v>1582941</v>
      </c>
      <c r="L293" s="11">
        <f>VLOOKUP(B293,REV!B:O,13,FALSE)</f>
        <v>2213881</v>
      </c>
      <c r="M293" s="11">
        <f>VLOOKUP(B293,RoA!B:O,13,FALSE)</f>
        <v>12.07</v>
      </c>
      <c r="N293" s="11">
        <f>VLOOKUP(B293,RoE!B:O,13,FALSE)</f>
        <v>21.03</v>
      </c>
      <c r="O293" s="11">
        <f>VLOOKUP(B293,ASSET!B:P,13,FALSE)</f>
        <v>4823154</v>
      </c>
      <c r="P293" s="11">
        <f>VLOOKUP(B293,MCAP!B:P,13,FALSE)</f>
        <v>15315084</v>
      </c>
      <c r="Q293" s="11">
        <f>VLOOKUP(B293,MB!B:O,13,FALSE)</f>
        <v>5.35</v>
      </c>
    </row>
    <row r="294" spans="1:17" x14ac:dyDescent="0.3">
      <c r="A294" s="20" t="s">
        <v>345</v>
      </c>
      <c r="B294" s="20">
        <v>878574</v>
      </c>
      <c r="C294" s="21">
        <f>VLOOKUP(B294,'[2]ESGC PORTFOLIO'!B:M,$C$2,FALSE)</f>
        <v>31.8091448025658</v>
      </c>
      <c r="D294" s="21" t="str">
        <f t="shared" si="12"/>
        <v>C</v>
      </c>
      <c r="E294" s="21">
        <f>VLOOKUP(B294,ESG!A:M,$E$2,FALSE)</f>
        <v>60.5481141665352</v>
      </c>
      <c r="F294" s="11" t="b">
        <f t="shared" si="13"/>
        <v>0</v>
      </c>
      <c r="G294" s="23" t="str">
        <f t="shared" si="14"/>
        <v>B</v>
      </c>
      <c r="H294" s="11">
        <f>VLOOKUP(B294,NI!C:P,13,FALSE)</f>
        <v>1619000</v>
      </c>
      <c r="I294" s="11">
        <f>VLOOKUP(B294,EBITDA!B:O,13,FALSE)</f>
        <v>1960000</v>
      </c>
      <c r="J294" s="11">
        <f>VLOOKUP(B294,EQIT!B:O,13,FALSE)</f>
        <v>-5656000</v>
      </c>
      <c r="K294" s="11">
        <f>VLOOKUP(B294,DEBT!B:O,13,FALSE)</f>
        <v>9127000</v>
      </c>
      <c r="L294" s="11">
        <f>VLOOKUP(B294,REV!B:O,13,FALSE)</f>
        <v>6366000</v>
      </c>
      <c r="M294" s="11">
        <f>VLOOKUP(B294,RoA!B:O,13,FALSE)</f>
        <v>30.15</v>
      </c>
      <c r="N294" s="11" t="str">
        <f>VLOOKUP(B294,RoE!B:O,13,FALSE)</f>
        <v>NA</v>
      </c>
      <c r="O294" s="11">
        <f>VLOOKUP(B294,ASSET!B:P,13,FALSE)</f>
        <v>4704000</v>
      </c>
      <c r="P294" s="11">
        <f>VLOOKUP(B294,MCAP!B:P,13,FALSE)</f>
        <v>22482150</v>
      </c>
      <c r="Q294" s="11">
        <f>VLOOKUP(B294,MB!B:O,13,FALSE)</f>
        <v>-6.12</v>
      </c>
    </row>
    <row r="295" spans="1:17" x14ac:dyDescent="0.3">
      <c r="A295" s="20" t="s">
        <v>5</v>
      </c>
      <c r="B295" s="20" t="s">
        <v>351</v>
      </c>
      <c r="C295" s="21">
        <f>VLOOKUP(B295,'[2]ESGC PORTFOLIO'!B:M,$C$2,FALSE)</f>
        <v>42.812791030059898</v>
      </c>
      <c r="D295" s="21" t="str">
        <f t="shared" si="12"/>
        <v>C</v>
      </c>
      <c r="E295" s="21">
        <f>VLOOKUP(B295,ESG!A:M,$E$2,FALSE)</f>
        <v>42.812791030059898</v>
      </c>
      <c r="F295" s="11" t="b">
        <f t="shared" si="13"/>
        <v>1</v>
      </c>
      <c r="G295" s="23" t="str">
        <f t="shared" si="14"/>
        <v>C</v>
      </c>
      <c r="H295" s="11">
        <f>VLOOKUP(B295,NI!C:P,13,FALSE)</f>
        <v>457677</v>
      </c>
      <c r="I295" s="11">
        <f>VLOOKUP(B295,EBITDA!B:O,13,FALSE)</f>
        <v>1062746</v>
      </c>
      <c r="J295" s="11">
        <f>VLOOKUP(B295,EQIT!B:O,13,FALSE)</f>
        <v>2916192</v>
      </c>
      <c r="K295" s="11">
        <f>VLOOKUP(B295,DEBT!B:O,13,FALSE)</f>
        <v>1043255</v>
      </c>
      <c r="L295" s="11">
        <f>VLOOKUP(B295,REV!B:O,13,FALSE)</f>
        <v>9567679</v>
      </c>
      <c r="M295" s="11">
        <f>VLOOKUP(B295,RoA!B:O,13,FALSE)</f>
        <v>6.04</v>
      </c>
      <c r="N295" s="11">
        <f>VLOOKUP(B295,RoE!B:O,13,FALSE)</f>
        <v>17.02</v>
      </c>
      <c r="O295" s="11">
        <f>VLOOKUP(B295,ASSET!B:P,13,FALSE)</f>
        <v>8315033</v>
      </c>
      <c r="P295" s="11">
        <f>VLOOKUP(B295,MCAP!B:P,13,FALSE)</f>
        <v>12472431</v>
      </c>
      <c r="Q295" s="11">
        <f>VLOOKUP(B295,MB!B:O,13,FALSE)</f>
        <v>3.68</v>
      </c>
    </row>
    <row r="296" spans="1:17" x14ac:dyDescent="0.3">
      <c r="A296" s="20" t="s">
        <v>13</v>
      </c>
      <c r="B296" s="20">
        <v>325596</v>
      </c>
      <c r="C296" s="21">
        <f>VLOOKUP(B296,'[2]ESGC PORTFOLIO'!B:M,$C$2,FALSE)</f>
        <v>44.788435828876999</v>
      </c>
      <c r="D296" s="21" t="str">
        <f t="shared" si="12"/>
        <v>C</v>
      </c>
      <c r="E296" s="21">
        <f>VLOOKUP(B296,ESG!A:M,$E$2,FALSE)</f>
        <v>44.788435828876999</v>
      </c>
      <c r="F296" s="11" t="b">
        <f t="shared" si="13"/>
        <v>1</v>
      </c>
      <c r="G296" s="23" t="str">
        <f t="shared" si="14"/>
        <v>C</v>
      </c>
      <c r="H296" s="11">
        <f>VLOOKUP(B296,NI!C:P,13,FALSE)</f>
        <v>14695000</v>
      </c>
      <c r="I296" s="11">
        <f>VLOOKUP(B296,EBITDA!B:O,13,FALSE)</f>
        <v>5094600</v>
      </c>
      <c r="J296" s="11">
        <f>VLOOKUP(B296,EQIT!B:O,13,FALSE)</f>
        <v>71263000</v>
      </c>
      <c r="K296" s="11">
        <f>VLOOKUP(B296,DEBT!B:O,13,FALSE)</f>
        <v>32768700</v>
      </c>
      <c r="L296" s="11">
        <f>VLOOKUP(B296,REV!B:O,13,FALSE)</f>
        <v>14570600</v>
      </c>
      <c r="M296" s="11">
        <f>VLOOKUP(B296,RoA!B:O,13,FALSE)</f>
        <v>11.97</v>
      </c>
      <c r="N296" s="11">
        <f>VLOOKUP(B296,RoE!B:O,13,FALSE)</f>
        <v>20.56</v>
      </c>
      <c r="O296" s="11">
        <f>VLOOKUP(B296,ASSET!B:P,13,FALSE)</f>
        <v>128753000</v>
      </c>
      <c r="P296" s="11">
        <f>VLOOKUP(B296,MCAP!B:P,13,FALSE)</f>
        <v>70332349</v>
      </c>
      <c r="Q296" s="11">
        <f>VLOOKUP(B296,MB!B:O,13,FALSE)</f>
        <v>1.33</v>
      </c>
    </row>
    <row r="297" spans="1:17" x14ac:dyDescent="0.3">
      <c r="A297" s="20" t="s">
        <v>19</v>
      </c>
      <c r="B297" s="20">
        <v>670942</v>
      </c>
      <c r="C297" s="21">
        <f>VLOOKUP(B297,'[2]ESGC PORTFOLIO'!B:M,$C$2,FALSE)</f>
        <v>32.437475024975001</v>
      </c>
      <c r="D297" s="21" t="str">
        <f t="shared" si="12"/>
        <v>C</v>
      </c>
      <c r="E297" s="21">
        <f>VLOOKUP(B297,ESG!A:M,$E$2,FALSE)</f>
        <v>49.874950049950101</v>
      </c>
      <c r="F297" s="11" t="b">
        <f t="shared" si="13"/>
        <v>0</v>
      </c>
      <c r="G297" s="23" t="str">
        <f t="shared" si="14"/>
        <v>C</v>
      </c>
      <c r="H297" s="11">
        <f>VLOOKUP(B297,NI!C:P,13,FALSE)</f>
        <v>653000</v>
      </c>
      <c r="I297" s="11">
        <f>VLOOKUP(B297,EBITDA!B:O,13,FALSE)</f>
        <v>2268000</v>
      </c>
      <c r="J297" s="11">
        <f>VLOOKUP(B297,EQIT!B:O,13,FALSE)</f>
        <v>7103000</v>
      </c>
      <c r="K297" s="11">
        <f>VLOOKUP(B297,DEBT!B:O,13,FALSE)</f>
        <v>7834000</v>
      </c>
      <c r="L297" s="11">
        <f>VLOOKUP(B297,REV!B:O,13,FALSE)</f>
        <v>6076000</v>
      </c>
      <c r="M297" s="11">
        <f>VLOOKUP(B297,RoA!B:O,13,FALSE)</f>
        <v>3.73</v>
      </c>
      <c r="N297" s="11">
        <f>VLOOKUP(B297,RoE!B:O,13,FALSE)</f>
        <v>9.3000000000000007</v>
      </c>
      <c r="O297" s="11">
        <f>VLOOKUP(B297,ASSET!B:P,13,FALSE)</f>
        <v>24699000</v>
      </c>
      <c r="P297" s="11">
        <f>VLOOKUP(B297,MCAP!B:P,13,FALSE)</f>
        <v>12726796</v>
      </c>
      <c r="Q297" s="11">
        <f>VLOOKUP(B297,MB!B:O,13,FALSE)</f>
        <v>1.71</v>
      </c>
    </row>
    <row r="298" spans="1:17" x14ac:dyDescent="0.3">
      <c r="A298" s="20" t="s">
        <v>25</v>
      </c>
      <c r="B298" s="20">
        <v>154680</v>
      </c>
      <c r="C298" s="21">
        <f>VLOOKUP(B298,'[2]ESGC PORTFOLIO'!B:M,$C$2,FALSE)</f>
        <v>29.613889367988399</v>
      </c>
      <c r="D298" s="21" t="str">
        <f t="shared" si="12"/>
        <v>C</v>
      </c>
      <c r="E298" s="21">
        <f>VLOOKUP(B298,ESG!A:M,$E$2,FALSE)</f>
        <v>39.607525571419998</v>
      </c>
      <c r="F298" s="11" t="b">
        <f t="shared" si="13"/>
        <v>0</v>
      </c>
      <c r="G298" s="23" t="str">
        <f t="shared" si="14"/>
        <v>C</v>
      </c>
      <c r="H298" s="11">
        <f>VLOOKUP(B298,NI!C:P,13,FALSE)</f>
        <v>1427929</v>
      </c>
      <c r="I298" s="11">
        <f>VLOOKUP(B298,EBITDA!B:O,13,FALSE)</f>
        <v>1927425</v>
      </c>
      <c r="J298" s="11">
        <f>VLOOKUP(B298,EQIT!B:O,13,FALSE)</f>
        <v>2129404</v>
      </c>
      <c r="K298" s="11">
        <f>VLOOKUP(B298,DEBT!B:O,13,FALSE)</f>
        <v>4481393</v>
      </c>
      <c r="L298" s="11">
        <f>VLOOKUP(B298,REV!B:O,13,FALSE)</f>
        <v>146849686</v>
      </c>
      <c r="M298" s="11">
        <f>VLOOKUP(B298,RoA!B:O,13,FALSE)</f>
        <v>4.9400000000000004</v>
      </c>
      <c r="N298" s="11">
        <f>VLOOKUP(B298,RoE!B:O,13,FALSE)</f>
        <v>104.01</v>
      </c>
      <c r="O298" s="11">
        <f>VLOOKUP(B298,ASSET!B:P,13,FALSE)</f>
        <v>33656200</v>
      </c>
      <c r="P298" s="11">
        <f>VLOOKUP(B298,MCAP!B:P,13,FALSE)</f>
        <v>17205749</v>
      </c>
      <c r="Q298" s="11">
        <f>VLOOKUP(B298,MB!B:O,13,FALSE)</f>
        <v>9.17</v>
      </c>
    </row>
    <row r="299" spans="1:17" x14ac:dyDescent="0.3">
      <c r="A299" s="20" t="s">
        <v>27</v>
      </c>
      <c r="B299" s="20">
        <v>546075</v>
      </c>
      <c r="C299" s="21">
        <f>VLOOKUP(B299,'[2]ESGC PORTFOLIO'!B:M,$C$2,FALSE)</f>
        <v>32.063081655186899</v>
      </c>
      <c r="D299" s="21" t="str">
        <f t="shared" si="12"/>
        <v>C</v>
      </c>
      <c r="E299" s="21">
        <f>VLOOKUP(B299,ESG!A:M,$E$2,FALSE)</f>
        <v>32.063081655186899</v>
      </c>
      <c r="F299" s="11" t="b">
        <f t="shared" si="13"/>
        <v>1</v>
      </c>
      <c r="G299" s="23" t="str">
        <f t="shared" si="14"/>
        <v>C</v>
      </c>
      <c r="H299" s="11">
        <f>VLOOKUP(B299,NI!C:P,13,FALSE)</f>
        <v>822900</v>
      </c>
      <c r="I299" s="11">
        <f>VLOOKUP(B299,EBITDA!B:O,13,FALSE)</f>
        <v>1430700</v>
      </c>
      <c r="J299" s="11">
        <f>VLOOKUP(B299,EQIT!B:O,13,FALSE)</f>
        <v>3674900</v>
      </c>
      <c r="K299" s="11">
        <f>VLOOKUP(B299,DEBT!B:O,13,FALSE)</f>
        <v>3010700</v>
      </c>
      <c r="L299" s="11">
        <f>VLOOKUP(B299,REV!B:O,13,FALSE)</f>
        <v>6286400</v>
      </c>
      <c r="M299" s="11">
        <f>VLOOKUP(B299,RoA!B:O,13,FALSE)</f>
        <v>10.91</v>
      </c>
      <c r="N299" s="11">
        <f>VLOOKUP(B299,RoE!B:O,13,FALSE)</f>
        <v>23.81</v>
      </c>
      <c r="O299" s="11">
        <f>VLOOKUP(B299,ASSET!B:P,13,FALSE)</f>
        <v>8498700</v>
      </c>
      <c r="P299" s="11">
        <f>VLOOKUP(B299,MCAP!B:P,13,FALSE)</f>
        <v>20717760</v>
      </c>
      <c r="Q299" s="11">
        <f>VLOOKUP(B299,MB!B:O,13,FALSE)</f>
        <v>5.39</v>
      </c>
    </row>
    <row r="300" spans="1:17" x14ac:dyDescent="0.3">
      <c r="A300" s="20" t="s">
        <v>49</v>
      </c>
      <c r="B300" s="20">
        <v>992305</v>
      </c>
      <c r="C300" s="21">
        <f>VLOOKUP(B300,'[2]ESGC PORTFOLIO'!B:M,$C$2,FALSE)</f>
        <v>41.212412891750901</v>
      </c>
      <c r="D300" s="21" t="str">
        <f t="shared" si="12"/>
        <v>C</v>
      </c>
      <c r="E300" s="21">
        <f>VLOOKUP(B300,ESG!A:M,$E$2,FALSE)</f>
        <v>41.212412891750901</v>
      </c>
      <c r="F300" s="11" t="b">
        <f t="shared" si="13"/>
        <v>1</v>
      </c>
      <c r="G300" s="23" t="str">
        <f t="shared" si="14"/>
        <v>C</v>
      </c>
      <c r="H300" s="11">
        <f>VLOOKUP(B300,NI!C:P,13,FALSE)</f>
        <v>2259000</v>
      </c>
      <c r="I300" s="11">
        <f>VLOOKUP(B300,EBITDA!B:O,13,FALSE)</f>
        <v>4399000</v>
      </c>
      <c r="J300" s="11">
        <f>VLOOKUP(B300,EQIT!B:O,13,FALSE)</f>
        <v>26741000</v>
      </c>
      <c r="K300" s="11">
        <f>VLOOKUP(B300,DEBT!B:O,13,FALSE)</f>
        <v>23371000</v>
      </c>
      <c r="L300" s="11">
        <f>VLOOKUP(B300,REV!B:O,13,FALSE)</f>
        <v>11680000</v>
      </c>
      <c r="M300" s="11">
        <f>VLOOKUP(B300,RoA!B:O,13,FALSE)</f>
        <v>1.28</v>
      </c>
      <c r="N300" s="11">
        <f>VLOOKUP(B300,RoE!B:O,13,FALSE)</f>
        <v>8.7899999999999991</v>
      </c>
      <c r="O300" s="11">
        <f>VLOOKUP(B300,ASSET!B:P,13,FALSE)</f>
        <v>219186000</v>
      </c>
      <c r="P300" s="11">
        <f>VLOOKUP(B300,MCAP!B:P,13,FALSE)</f>
        <v>38061515</v>
      </c>
      <c r="Q300" s="11">
        <f>VLOOKUP(B300,MB!B:O,13,FALSE)</f>
        <v>1.1599999999999999</v>
      </c>
    </row>
    <row r="301" spans="1:17" x14ac:dyDescent="0.3">
      <c r="A301" s="20" t="s">
        <v>59</v>
      </c>
      <c r="B301" s="20">
        <v>879628</v>
      </c>
      <c r="C301" s="21">
        <f>VLOOKUP(B301,'[2]ESGC PORTFOLIO'!B:M,$C$2,FALSE)</f>
        <v>36.875546328671298</v>
      </c>
      <c r="D301" s="21" t="str">
        <f t="shared" si="12"/>
        <v>C</v>
      </c>
      <c r="E301" s="21">
        <f>VLOOKUP(B301,ESG!A:M,$E$2,FALSE)</f>
        <v>36.875546328671298</v>
      </c>
      <c r="F301" s="11" t="b">
        <f t="shared" si="13"/>
        <v>1</v>
      </c>
      <c r="G301" s="23" t="str">
        <f t="shared" si="14"/>
        <v>C</v>
      </c>
      <c r="H301" s="11">
        <f>VLOOKUP(B301,NI!C:P,13,FALSE)</f>
        <v>513384</v>
      </c>
      <c r="I301" s="11">
        <f>VLOOKUP(B301,EBITDA!B:O,13,FALSE)</f>
        <v>912200</v>
      </c>
      <c r="J301" s="11">
        <f>VLOOKUP(B301,EQIT!B:O,13,FALSE)</f>
        <v>1257847</v>
      </c>
      <c r="K301" s="11">
        <f>VLOOKUP(B301,DEBT!B:O,13,FALSE)</f>
        <v>1322052</v>
      </c>
      <c r="L301" s="11">
        <f>VLOOKUP(B301,REV!B:O,13,FALSE)</f>
        <v>13144413</v>
      </c>
      <c r="M301" s="11">
        <f>VLOOKUP(B301,RoA!B:O,13,FALSE)</f>
        <v>15.43</v>
      </c>
      <c r="N301" s="11">
        <f>VLOOKUP(B301,RoE!B:O,13,FALSE)</f>
        <v>42.63</v>
      </c>
      <c r="O301" s="11">
        <f>VLOOKUP(B301,ASSET!B:P,13,FALSE)</f>
        <v>3685508</v>
      </c>
      <c r="P301" s="11">
        <f>VLOOKUP(B301,MCAP!B:P,13,FALSE)</f>
        <v>10348561</v>
      </c>
      <c r="Q301" s="11">
        <f>VLOOKUP(B301,MB!B:O,13,FALSE)</f>
        <v>7.71</v>
      </c>
    </row>
    <row r="302" spans="1:17" x14ac:dyDescent="0.3">
      <c r="A302" s="20" t="s">
        <v>60</v>
      </c>
      <c r="B302" s="20">
        <v>755148</v>
      </c>
      <c r="C302" s="21">
        <f>VLOOKUP(B302,'[2]ESGC PORTFOLIO'!B:M,$C$2,FALSE)</f>
        <v>37.442052834825297</v>
      </c>
      <c r="D302" s="21" t="str">
        <f t="shared" si="12"/>
        <v>C</v>
      </c>
      <c r="E302" s="21">
        <f>VLOOKUP(B302,ESG!A:M,$E$2,FALSE)</f>
        <v>37.442052834825297</v>
      </c>
      <c r="F302" s="11" t="b">
        <f t="shared" si="13"/>
        <v>1</v>
      </c>
      <c r="G302" s="23" t="str">
        <f t="shared" si="14"/>
        <v>C</v>
      </c>
      <c r="H302" s="11">
        <f>VLOOKUP(B302,NI!C:P,13,FALSE)</f>
        <v>203086</v>
      </c>
      <c r="I302" s="11">
        <f>VLOOKUP(B302,EBITDA!B:O,13,FALSE)</f>
        <v>380411</v>
      </c>
      <c r="J302" s="11">
        <f>VLOOKUP(B302,EQIT!B:O,13,FALSE)</f>
        <v>741770</v>
      </c>
      <c r="K302" s="11">
        <f>VLOOKUP(B302,DEBT!B:O,13,FALSE)</f>
        <v>693493</v>
      </c>
      <c r="L302" s="11">
        <f>VLOOKUP(B302,REV!B:O,13,FALSE)</f>
        <v>1816083</v>
      </c>
      <c r="M302" s="11">
        <f>VLOOKUP(B302,RoA!B:O,13,FALSE)</f>
        <v>11.07</v>
      </c>
      <c r="N302" s="11">
        <f>VLOOKUP(B302,RoE!B:O,13,FALSE)</f>
        <v>19.18</v>
      </c>
      <c r="O302" s="11">
        <f>VLOOKUP(B302,ASSET!B:P,13,FALSE)</f>
        <v>1840361</v>
      </c>
      <c r="P302" s="11">
        <f>VLOOKUP(B302,MCAP!B:P,13,FALSE)</f>
        <v>7013657</v>
      </c>
      <c r="Q302" s="11">
        <f>VLOOKUP(B302,MB!B:O,13,FALSE)</f>
        <v>9.66</v>
      </c>
    </row>
    <row r="303" spans="1:17" x14ac:dyDescent="0.3">
      <c r="A303" s="20" t="s">
        <v>64</v>
      </c>
      <c r="B303" s="20">
        <v>877723</v>
      </c>
      <c r="C303" s="21">
        <f>VLOOKUP(B303,'[2]ESGC PORTFOLIO'!B:M,$C$2,FALSE)</f>
        <v>26.208447432307</v>
      </c>
      <c r="D303" s="21" t="str">
        <f t="shared" si="12"/>
        <v>C</v>
      </c>
      <c r="E303" s="21">
        <f>VLOOKUP(B303,ESG!A:M,$E$2,FALSE)</f>
        <v>49.619692067411201</v>
      </c>
      <c r="F303" s="11" t="b">
        <f t="shared" si="13"/>
        <v>0</v>
      </c>
      <c r="G303" s="23" t="str">
        <f t="shared" si="14"/>
        <v>C</v>
      </c>
      <c r="H303" s="11">
        <f>VLOOKUP(B303,NI!C:P,13,FALSE)</f>
        <v>623428</v>
      </c>
      <c r="I303" s="11">
        <f>VLOOKUP(B303,EBITDA!B:O,13,FALSE)</f>
        <v>1183662</v>
      </c>
      <c r="J303" s="11">
        <f>VLOOKUP(B303,EQIT!B:O,13,FALSE)</f>
        <v>2904786</v>
      </c>
      <c r="K303" s="11">
        <f>VLOOKUP(B303,DEBT!B:O,13,FALSE)</f>
        <v>10657832</v>
      </c>
      <c r="L303" s="11">
        <f>VLOOKUP(B303,REV!B:O,13,FALSE)</f>
        <v>15149675</v>
      </c>
      <c r="M303" s="11">
        <f>VLOOKUP(B303,RoA!B:O,13,FALSE)</f>
        <v>4.7300000000000004</v>
      </c>
      <c r="N303" s="11">
        <f>VLOOKUP(B303,RoE!B:O,13,FALSE)</f>
        <v>20.57</v>
      </c>
      <c r="O303" s="11">
        <f>VLOOKUP(B303,ASSET!B:P,13,FALSE)</f>
        <v>14319714</v>
      </c>
      <c r="P303" s="11">
        <f>VLOOKUP(B303,MCAP!B:P,13,FALSE)</f>
        <v>12537521</v>
      </c>
      <c r="Q303" s="11">
        <f>VLOOKUP(B303,MB!B:O,13,FALSE)</f>
        <v>3.43</v>
      </c>
    </row>
    <row r="304" spans="1:17" x14ac:dyDescent="0.3">
      <c r="A304" s="20" t="s">
        <v>71</v>
      </c>
      <c r="B304" s="20">
        <v>904842</v>
      </c>
      <c r="C304" s="21">
        <f>VLOOKUP(B304,'[2]ESGC PORTFOLIO'!B:M,$C$2,FALSE)</f>
        <v>38.026914751914703</v>
      </c>
      <c r="D304" s="21" t="str">
        <f t="shared" si="12"/>
        <v>C</v>
      </c>
      <c r="E304" s="21">
        <f>VLOOKUP(B304,ESG!A:M,$E$2,FALSE)</f>
        <v>38.026914751914703</v>
      </c>
      <c r="F304" s="11" t="b">
        <f t="shared" si="13"/>
        <v>1</v>
      </c>
      <c r="G304" s="23" t="str">
        <f t="shared" si="14"/>
        <v>C</v>
      </c>
      <c r="H304" s="11">
        <f>VLOOKUP(B304,NI!C:P,13,FALSE)</f>
        <v>432000</v>
      </c>
      <c r="I304" s="11">
        <f>VLOOKUP(B304,EBITDA!B:O,13,FALSE)</f>
        <v>2033000</v>
      </c>
      <c r="J304" s="11">
        <f>VLOOKUP(B304,EQIT!B:O,13,FALSE)</f>
        <v>3460000</v>
      </c>
      <c r="K304" s="11">
        <f>VLOOKUP(B304,DEBT!B:O,13,FALSE)</f>
        <v>9309000</v>
      </c>
      <c r="L304" s="11">
        <f>VLOOKUP(B304,REV!B:O,13,FALSE)</f>
        <v>7528000</v>
      </c>
      <c r="M304" s="11">
        <f>VLOOKUP(B304,RoA!B:O,13,FALSE)</f>
        <v>3.29</v>
      </c>
      <c r="N304" s="11">
        <f>VLOOKUP(B304,RoE!B:O,13,FALSE)</f>
        <v>12.48</v>
      </c>
      <c r="O304" s="11">
        <f>VLOOKUP(B304,ASSET!B:P,13,FALSE)</f>
        <v>21829000</v>
      </c>
      <c r="P304" s="11">
        <f>VLOOKUP(B304,MCAP!B:P,13,FALSE)</f>
        <v>10612017</v>
      </c>
      <c r="Q304" s="11">
        <f>VLOOKUP(B304,MB!B:O,13,FALSE)</f>
        <v>2.92</v>
      </c>
    </row>
    <row r="305" spans="1:17" x14ac:dyDescent="0.3">
      <c r="A305" s="20" t="s">
        <v>76</v>
      </c>
      <c r="B305" s="20" t="s">
        <v>359</v>
      </c>
      <c r="C305" s="21">
        <f>VLOOKUP(B305,'[2]ESGC PORTFOLIO'!B:M,$C$2,FALSE)</f>
        <v>33.6983895609877</v>
      </c>
      <c r="D305" s="21" t="str">
        <f t="shared" si="12"/>
        <v>C</v>
      </c>
      <c r="E305" s="21">
        <f>VLOOKUP(B305,ESG!A:M,$E$2,FALSE)</f>
        <v>33.6983895609877</v>
      </c>
      <c r="F305" s="11" t="b">
        <f t="shared" si="13"/>
        <v>1</v>
      </c>
      <c r="G305" s="23" t="str">
        <f t="shared" si="14"/>
        <v>C</v>
      </c>
      <c r="H305" s="11">
        <f>VLOOKUP(B305,NI!C:P,13,FALSE)</f>
        <v>-431049</v>
      </c>
      <c r="I305" s="11">
        <f>VLOOKUP(B305,EBITDA!B:O,13,FALSE)</f>
        <v>-130304</v>
      </c>
      <c r="J305" s="11">
        <f>VLOOKUP(B305,EQIT!B:O,13,FALSE)</f>
        <v>2360064</v>
      </c>
      <c r="K305" s="11">
        <f>VLOOKUP(B305,DEBT!B:O,13,FALSE)</f>
        <v>1487939</v>
      </c>
      <c r="L305" s="11">
        <f>VLOOKUP(B305,REV!B:O,13,FALSE)</f>
        <v>1257345</v>
      </c>
      <c r="M305" s="11">
        <f>VLOOKUP(B305,RoA!B:O,13,FALSE)</f>
        <v>-8.32</v>
      </c>
      <c r="N305" s="11">
        <f>VLOOKUP(B305,RoE!B:O,13,FALSE)</f>
        <v>-17.89</v>
      </c>
      <c r="O305" s="11">
        <f>VLOOKUP(B305,ASSET!B:P,13,FALSE)</f>
        <v>4681693</v>
      </c>
      <c r="P305" s="11">
        <f>VLOOKUP(B305,MCAP!B:P,13,FALSE)</f>
        <v>12927287</v>
      </c>
      <c r="Q305" s="11">
        <f>VLOOKUP(B305,MB!B:O,13,FALSE)</f>
        <v>5.08</v>
      </c>
    </row>
    <row r="306" spans="1:17" x14ac:dyDescent="0.3">
      <c r="A306" s="20" t="s">
        <v>92</v>
      </c>
      <c r="B306" s="20">
        <v>937083</v>
      </c>
      <c r="C306" s="21">
        <f>VLOOKUP(B306,'[2]ESGC PORTFOLIO'!B:M,$C$2,FALSE)</f>
        <v>31.236824309219301</v>
      </c>
      <c r="D306" s="21" t="str">
        <f t="shared" si="12"/>
        <v>C</v>
      </c>
      <c r="E306" s="21">
        <f>VLOOKUP(B306,ESG!A:M,$E$2,FALSE)</f>
        <v>46.435912769382099</v>
      </c>
      <c r="F306" s="11" t="b">
        <f t="shared" si="13"/>
        <v>0</v>
      </c>
      <c r="G306" s="23" t="str">
        <f t="shared" si="14"/>
        <v>C</v>
      </c>
      <c r="H306" s="11">
        <f>VLOOKUP(B306,NI!C:P,13,FALSE)</f>
        <v>1054900</v>
      </c>
      <c r="I306" s="11">
        <f>VLOOKUP(B306,EBITDA!B:O,13,FALSE)</f>
        <v>1985100</v>
      </c>
      <c r="J306" s="11">
        <f>VLOOKUP(B306,EQIT!B:O,13,FALSE)</f>
        <v>6559600</v>
      </c>
      <c r="K306" s="11">
        <f>VLOOKUP(B306,DEBT!B:O,13,FALSE)</f>
        <v>8081200</v>
      </c>
      <c r="L306" s="11">
        <f>VLOOKUP(B306,REV!B:O,13,FALSE)</f>
        <v>6548400</v>
      </c>
      <c r="M306" s="11">
        <f>VLOOKUP(B306,RoA!B:O,13,FALSE)</f>
        <v>7.85</v>
      </c>
      <c r="N306" s="11">
        <f>VLOOKUP(B306,RoE!B:O,13,FALSE)</f>
        <v>17.11</v>
      </c>
      <c r="O306" s="11">
        <f>VLOOKUP(B306,ASSET!B:P,13,FALSE)</f>
        <v>16965000</v>
      </c>
      <c r="P306" s="11">
        <f>VLOOKUP(B306,MCAP!B:P,13,FALSE)</f>
        <v>30578713</v>
      </c>
      <c r="Q306" s="11">
        <f>VLOOKUP(B306,MB!B:O,13,FALSE)</f>
        <v>4.76</v>
      </c>
    </row>
    <row r="307" spans="1:17" x14ac:dyDescent="0.3">
      <c r="A307" s="20" t="s">
        <v>93</v>
      </c>
      <c r="B307" s="20">
        <v>938928</v>
      </c>
      <c r="C307" s="21">
        <f>VLOOKUP(B307,'[2]ESGC PORTFOLIO'!B:M,$C$2,FALSE)</f>
        <v>41.529595848464297</v>
      </c>
      <c r="D307" s="21" t="str">
        <f t="shared" si="12"/>
        <v>C</v>
      </c>
      <c r="E307" s="21">
        <f>VLOOKUP(B307,ESG!A:M,$E$2,FALSE)</f>
        <v>41.529595848464297</v>
      </c>
      <c r="F307" s="11" t="b">
        <f t="shared" si="13"/>
        <v>1</v>
      </c>
      <c r="G307" s="23" t="str">
        <f t="shared" si="14"/>
        <v>C</v>
      </c>
      <c r="H307" s="11">
        <f>VLOOKUP(B307,NI!C:P,13,FALSE)</f>
        <v>273917</v>
      </c>
      <c r="I307" s="11">
        <f>VLOOKUP(B307,EBITDA!B:O,13,FALSE)</f>
        <v>520113</v>
      </c>
      <c r="J307" s="11">
        <f>VLOOKUP(B307,EQIT!B:O,13,FALSE)</f>
        <v>2699867</v>
      </c>
      <c r="K307" s="11">
        <f>VLOOKUP(B307,DEBT!B:O,13,FALSE)</f>
        <v>1333773</v>
      </c>
      <c r="L307" s="11">
        <f>VLOOKUP(B307,REV!B:O,13,FALSE)</f>
        <v>1966814</v>
      </c>
      <c r="M307" s="11">
        <f>VLOOKUP(B307,RoA!B:O,13,FALSE)</f>
        <v>6.52</v>
      </c>
      <c r="N307" s="11">
        <f>VLOOKUP(B307,RoE!B:O,13,FALSE)</f>
        <v>10.210000000000001</v>
      </c>
      <c r="O307" s="11">
        <f>VLOOKUP(B307,ASSET!B:P,13,FALSE)</f>
        <v>4469811</v>
      </c>
      <c r="P307" s="11">
        <f>VLOOKUP(B307,MCAP!B:P,13,FALSE)</f>
        <v>8533960</v>
      </c>
      <c r="Q307" s="11">
        <f>VLOOKUP(B307,MB!B:O,13,FALSE)</f>
        <v>3.37</v>
      </c>
    </row>
    <row r="308" spans="1:17" x14ac:dyDescent="0.3">
      <c r="A308" s="20" t="s">
        <v>96</v>
      </c>
      <c r="B308" s="20">
        <v>687197</v>
      </c>
      <c r="C308" s="21">
        <f>VLOOKUP(B308,'[2]ESGC PORTFOLIO'!B:M,$C$2,FALSE)</f>
        <v>38.447746122361004</v>
      </c>
      <c r="D308" s="21" t="str">
        <f t="shared" si="12"/>
        <v>C</v>
      </c>
      <c r="E308" s="21">
        <f>VLOOKUP(B308,ESG!A:M,$E$2,FALSE)</f>
        <v>38.447746122361004</v>
      </c>
      <c r="F308" s="11" t="b">
        <f t="shared" si="13"/>
        <v>1</v>
      </c>
      <c r="G308" s="23" t="str">
        <f t="shared" si="14"/>
        <v>C</v>
      </c>
      <c r="H308" s="11">
        <f>VLOOKUP(B308,NI!C:P,13,FALSE)</f>
        <v>323982</v>
      </c>
      <c r="I308" s="11">
        <f>VLOOKUP(B308,EBITDA!B:O,13,FALSE)</f>
        <v>1997437</v>
      </c>
      <c r="J308" s="11">
        <f>VLOOKUP(B308,EQIT!B:O,13,FALSE)</f>
        <v>7557115</v>
      </c>
      <c r="K308" s="11">
        <f>VLOOKUP(B308,DEBT!B:O,13,FALSE)</f>
        <v>12171142</v>
      </c>
      <c r="L308" s="11">
        <f>VLOOKUP(B308,REV!B:O,13,FALSE)</f>
        <v>3921225</v>
      </c>
      <c r="M308" s="11">
        <f>VLOOKUP(B308,RoA!B:O,13,FALSE)</f>
        <v>3.09</v>
      </c>
      <c r="N308" s="11">
        <f>VLOOKUP(B308,RoE!B:O,13,FALSE)</f>
        <v>4.74</v>
      </c>
      <c r="O308" s="11">
        <f>VLOOKUP(B308,ASSET!B:P,13,FALSE)</f>
        <v>22675092</v>
      </c>
      <c r="P308" s="11">
        <f>VLOOKUP(B308,MCAP!B:P,13,FALSE)</f>
        <v>31283766</v>
      </c>
      <c r="Q308" s="11">
        <f>VLOOKUP(B308,MB!B:O,13,FALSE)</f>
        <v>4.09</v>
      </c>
    </row>
    <row r="309" spans="1:17" x14ac:dyDescent="0.3">
      <c r="A309" s="20" t="s">
        <v>105</v>
      </c>
      <c r="B309" s="20">
        <v>510209</v>
      </c>
      <c r="C309" s="21">
        <f>VLOOKUP(B309,'[2]ESGC PORTFOLIO'!B:M,$C$2,FALSE)</f>
        <v>42.704595404595402</v>
      </c>
      <c r="D309" s="21" t="str">
        <f t="shared" si="12"/>
        <v>C</v>
      </c>
      <c r="E309" s="21">
        <f>VLOOKUP(B309,ESG!A:M,$E$2,FALSE)</f>
        <v>42.704595404595402</v>
      </c>
      <c r="F309" s="11" t="b">
        <f t="shared" si="13"/>
        <v>1</v>
      </c>
      <c r="G309" s="23" t="str">
        <f t="shared" si="14"/>
        <v>C</v>
      </c>
      <c r="H309" s="11">
        <f>VLOOKUP(B309,NI!C:P,13,FALSE)</f>
        <v>429900</v>
      </c>
      <c r="I309" s="11">
        <f>VLOOKUP(B309,EBITDA!B:O,13,FALSE)</f>
        <v>748500</v>
      </c>
      <c r="J309" s="11">
        <f>VLOOKUP(B309,EQIT!B:O,13,FALSE)</f>
        <v>8114300</v>
      </c>
      <c r="K309" s="11">
        <f>VLOOKUP(B309,DEBT!B:O,13,FALSE)</f>
        <v>1532200</v>
      </c>
      <c r="L309" s="11">
        <f>VLOOKUP(B309,REV!B:O,13,FALSE)</f>
        <v>3745300</v>
      </c>
      <c r="M309" s="11">
        <f>VLOOKUP(B309,RoA!B:O,13,FALSE)</f>
        <v>5.66</v>
      </c>
      <c r="N309" s="11">
        <f>VLOOKUP(B309,RoE!B:O,13,FALSE)</f>
        <v>8.23</v>
      </c>
      <c r="O309" s="11">
        <f>VLOOKUP(B309,ASSET!B:P,13,FALSE)</f>
        <v>11633300</v>
      </c>
      <c r="P309" s="11">
        <f>VLOOKUP(B309,MCAP!B:P,13,FALSE)</f>
        <v>13283673</v>
      </c>
      <c r="Q309" s="11">
        <f>VLOOKUP(B309,MB!B:O,13,FALSE)</f>
        <v>1.71</v>
      </c>
    </row>
    <row r="310" spans="1:17" x14ac:dyDescent="0.3">
      <c r="A310" s="20" t="s">
        <v>127</v>
      </c>
      <c r="B310" s="20">
        <v>906194</v>
      </c>
      <c r="C310" s="21">
        <f>VLOOKUP(B310,'[2]ESGC PORTFOLIO'!B:M,$C$2,FALSE)</f>
        <v>42.151569905213201</v>
      </c>
      <c r="D310" s="21" t="str">
        <f t="shared" si="12"/>
        <v>C</v>
      </c>
      <c r="E310" s="21">
        <f>VLOOKUP(B310,ESG!A:M,$E$2,FALSE)</f>
        <v>42.151569905213201</v>
      </c>
      <c r="F310" s="11" t="b">
        <f t="shared" si="13"/>
        <v>1</v>
      </c>
      <c r="G310" s="23" t="str">
        <f t="shared" si="14"/>
        <v>C</v>
      </c>
      <c r="H310" s="11">
        <f>VLOOKUP(B310,NI!C:P,13,FALSE)</f>
        <v>488800</v>
      </c>
      <c r="I310" s="11">
        <f>VLOOKUP(B310,EBITDA!B:O,13,FALSE)</f>
        <v>1089000</v>
      </c>
      <c r="J310" s="11">
        <f>VLOOKUP(B310,EQIT!B:O,13,FALSE)</f>
        <v>2662700</v>
      </c>
      <c r="K310" s="11">
        <f>VLOOKUP(B310,DEBT!B:O,13,FALSE)</f>
        <v>2672200</v>
      </c>
      <c r="L310" s="11">
        <f>VLOOKUP(B310,REV!B:O,13,FALSE)</f>
        <v>3144900</v>
      </c>
      <c r="M310" s="11">
        <f>VLOOKUP(B310,RoA!B:O,13,FALSE)</f>
        <v>9.83</v>
      </c>
      <c r="N310" s="11">
        <f>VLOOKUP(B310,RoE!B:O,13,FALSE)</f>
        <v>19.66</v>
      </c>
      <c r="O310" s="11">
        <f>VLOOKUP(B310,ASSET!B:P,13,FALSE)</f>
        <v>6664000</v>
      </c>
      <c r="P310" s="11">
        <f>VLOOKUP(B310,MCAP!B:P,13,FALSE)</f>
        <v>14175777</v>
      </c>
      <c r="Q310" s="11">
        <f>VLOOKUP(B310,MB!B:O,13,FALSE)</f>
        <v>5.91</v>
      </c>
    </row>
    <row r="311" spans="1:17" x14ac:dyDescent="0.3">
      <c r="A311" s="20" t="s">
        <v>130</v>
      </c>
      <c r="B311" s="20">
        <v>311759</v>
      </c>
      <c r="C311" s="21">
        <f>VLOOKUP(B311,'[2]ESGC PORTFOLIO'!B:M,$C$2,FALSE)</f>
        <v>41.486498257839699</v>
      </c>
      <c r="D311" s="21" t="str">
        <f t="shared" si="12"/>
        <v>C</v>
      </c>
      <c r="E311" s="21">
        <f>VLOOKUP(B311,ESG!A:M,$E$2,FALSE)</f>
        <v>41.486498257839699</v>
      </c>
      <c r="F311" s="11" t="b">
        <f t="shared" si="13"/>
        <v>1</v>
      </c>
      <c r="G311" s="23" t="str">
        <f t="shared" si="14"/>
        <v>C</v>
      </c>
      <c r="H311" s="11">
        <f>VLOOKUP(B311,NI!C:P,13,FALSE)</f>
        <v>985829</v>
      </c>
      <c r="I311" s="11">
        <f>VLOOKUP(B311,EBITDA!B:O,13,FALSE)</f>
        <v>1136072</v>
      </c>
      <c r="J311" s="11">
        <f>VLOOKUP(B311,EQIT!B:O,13,FALSE)</f>
        <v>7959838</v>
      </c>
      <c r="K311" s="11">
        <f>VLOOKUP(B311,DEBT!B:O,13,FALSE)</f>
        <v>633176</v>
      </c>
      <c r="L311" s="11">
        <f>VLOOKUP(B311,REV!B:O,13,FALSE)</f>
        <v>5807294</v>
      </c>
      <c r="M311" s="11">
        <f>VLOOKUP(B311,RoA!B:O,13,FALSE)</f>
        <v>4.82</v>
      </c>
      <c r="N311" s="11">
        <f>VLOOKUP(B311,RoE!B:O,13,FALSE)</f>
        <v>12.7</v>
      </c>
      <c r="O311" s="11">
        <f>VLOOKUP(B311,ASSET!B:P,13,FALSE)</f>
        <v>21321504</v>
      </c>
      <c r="P311" s="11">
        <f>VLOOKUP(B311,MCAP!B:P,13,FALSE)</f>
        <v>8850544</v>
      </c>
      <c r="Q311" s="11">
        <f>VLOOKUP(B311,MB!B:O,13,FALSE)</f>
        <v>1.01</v>
      </c>
    </row>
    <row r="312" spans="1:17" x14ac:dyDescent="0.3">
      <c r="A312" s="20" t="s">
        <v>133</v>
      </c>
      <c r="B312" s="20">
        <v>910722</v>
      </c>
      <c r="C312" s="21">
        <f>VLOOKUP(B312,'[2]ESGC PORTFOLIO'!B:M,$C$2,FALSE)</f>
        <v>43.211788211788203</v>
      </c>
      <c r="D312" s="21" t="str">
        <f t="shared" si="12"/>
        <v>C</v>
      </c>
      <c r="E312" s="21">
        <f>VLOOKUP(B312,ESG!A:M,$E$2,FALSE)</f>
        <v>43.211788211788203</v>
      </c>
      <c r="F312" s="11" t="b">
        <f t="shared" si="13"/>
        <v>1</v>
      </c>
      <c r="G312" s="23" t="str">
        <f t="shared" si="14"/>
        <v>C</v>
      </c>
      <c r="H312" s="11">
        <f>VLOOKUP(B312,NI!C:P,13,FALSE)</f>
        <v>430807</v>
      </c>
      <c r="I312" s="11">
        <f>VLOOKUP(B312,EBITDA!B:O,13,FALSE)</f>
        <v>733652</v>
      </c>
      <c r="J312" s="11">
        <f>VLOOKUP(B312,EQIT!B:O,13,FALSE)</f>
        <v>1844638</v>
      </c>
      <c r="K312" s="11">
        <f>VLOOKUP(B312,DEBT!B:O,13,FALSE)</f>
        <v>0</v>
      </c>
      <c r="L312" s="11">
        <f>VLOOKUP(B312,REV!B:O,13,FALSE)</f>
        <v>6098037</v>
      </c>
      <c r="M312" s="11">
        <f>VLOOKUP(B312,RoA!B:O,13,FALSE)</f>
        <v>16.09</v>
      </c>
      <c r="N312" s="11">
        <f>VLOOKUP(B312,RoE!B:O,13,FALSE)</f>
        <v>24.36</v>
      </c>
      <c r="O312" s="11">
        <f>VLOOKUP(B312,ASSET!B:P,13,FALSE)</f>
        <v>2790871</v>
      </c>
      <c r="P312" s="11">
        <f>VLOOKUP(B312,MCAP!B:P,13,FALSE)</f>
        <v>9525227</v>
      </c>
      <c r="Q312" s="11">
        <f>VLOOKUP(B312,MB!B:O,13,FALSE)</f>
        <v>4.93</v>
      </c>
    </row>
    <row r="313" spans="1:17" x14ac:dyDescent="0.3">
      <c r="A313" s="20" t="s">
        <v>138</v>
      </c>
      <c r="B313" s="20" t="s">
        <v>363</v>
      </c>
      <c r="C313" s="21">
        <f>VLOOKUP(B313,'[2]ESGC PORTFOLIO'!B:M,$C$2,FALSE)</f>
        <v>33.761968106640403</v>
      </c>
      <c r="D313" s="21" t="str">
        <f t="shared" si="12"/>
        <v>C</v>
      </c>
      <c r="E313" s="21">
        <f>VLOOKUP(B313,ESG!A:M,$E$2,FALSE)</f>
        <v>33.761968106640403</v>
      </c>
      <c r="F313" s="11" t="b">
        <f t="shared" si="13"/>
        <v>1</v>
      </c>
      <c r="G313" s="23" t="str">
        <f t="shared" si="14"/>
        <v>C</v>
      </c>
      <c r="H313" s="11">
        <f>VLOOKUP(B313,NI!C:P,13,FALSE)</f>
        <v>568000</v>
      </c>
      <c r="I313" s="11">
        <f>VLOOKUP(B313,EBITDA!B:O,13,FALSE)</f>
        <v>2484000</v>
      </c>
      <c r="J313" s="11">
        <f>VLOOKUP(B313,EQIT!B:O,13,FALSE)</f>
        <v>9741000</v>
      </c>
      <c r="K313" s="11">
        <f>VLOOKUP(B313,DEBT!B:O,13,FALSE)</f>
        <v>10478000</v>
      </c>
      <c r="L313" s="11">
        <f>VLOOKUP(B313,REV!B:O,13,FALSE)</f>
        <v>9241000</v>
      </c>
      <c r="M313" s="11">
        <f>VLOOKUP(B313,RoA!B:O,13,FALSE)</f>
        <v>3.17</v>
      </c>
      <c r="N313" s="11">
        <f>VLOOKUP(B313,RoE!B:O,13,FALSE)</f>
        <v>5.96</v>
      </c>
      <c r="O313" s="11">
        <f>VLOOKUP(B313,ASSET!B:P,13,FALSE)</f>
        <v>26031000</v>
      </c>
      <c r="P313" s="11">
        <f>VLOOKUP(B313,MCAP!B:P,13,FALSE)</f>
        <v>24809920</v>
      </c>
      <c r="Q313" s="11">
        <f>VLOOKUP(B313,MB!B:O,13,FALSE)</f>
        <v>2.58</v>
      </c>
    </row>
    <row r="314" spans="1:17" x14ac:dyDescent="0.3">
      <c r="A314" s="20" t="s">
        <v>141</v>
      </c>
      <c r="B314" s="20">
        <v>741123</v>
      </c>
      <c r="C314" s="21">
        <f>VLOOKUP(B314,'[2]ESGC PORTFOLIO'!B:M,$C$2,FALSE)</f>
        <v>39.022009812856901</v>
      </c>
      <c r="D314" s="21" t="str">
        <f t="shared" si="12"/>
        <v>C</v>
      </c>
      <c r="E314" s="21">
        <f>VLOOKUP(B314,ESG!A:M,$E$2,FALSE)</f>
        <v>39.022009812856901</v>
      </c>
      <c r="F314" s="11" t="b">
        <f t="shared" si="13"/>
        <v>1</v>
      </c>
      <c r="G314" s="23" t="str">
        <f t="shared" si="14"/>
        <v>C</v>
      </c>
      <c r="H314" s="11">
        <f>VLOOKUP(B314,NI!C:P,13,FALSE)</f>
        <v>930000</v>
      </c>
      <c r="I314" s="11">
        <f>VLOOKUP(B314,EBITDA!B:O,13,FALSE)</f>
        <v>1866000</v>
      </c>
      <c r="J314" s="11">
        <f>VLOOKUP(B314,EQIT!B:O,13,FALSE)</f>
        <v>2541000</v>
      </c>
      <c r="K314" s="11">
        <f>VLOOKUP(B314,DEBT!B:O,13,FALSE)</f>
        <v>4562000</v>
      </c>
      <c r="L314" s="11">
        <f>VLOOKUP(B314,REV!B:O,13,FALSE)</f>
        <v>5505000</v>
      </c>
      <c r="M314" s="11">
        <f>VLOOKUP(B314,RoA!B:O,13,FALSE)</f>
        <v>10.9</v>
      </c>
      <c r="N314" s="11">
        <f>VLOOKUP(B314,RoE!B:O,13,FALSE)</f>
        <v>35.76</v>
      </c>
      <c r="O314" s="11">
        <f>VLOOKUP(B314,ASSET!B:P,13,FALSE)</f>
        <v>9743000</v>
      </c>
      <c r="P314" s="11">
        <f>VLOOKUP(B314,MCAP!B:P,13,FALSE)</f>
        <v>22903340</v>
      </c>
      <c r="Q314" s="11">
        <f>VLOOKUP(B314,MB!B:O,13,FALSE)</f>
        <v>8.59</v>
      </c>
    </row>
    <row r="315" spans="1:17" x14ac:dyDescent="0.3">
      <c r="A315" s="20" t="s">
        <v>151</v>
      </c>
      <c r="B315" s="20">
        <v>906511</v>
      </c>
      <c r="C315" s="21">
        <f>VLOOKUP(B315,'[2]ESGC PORTFOLIO'!B:M,$C$2,FALSE)</f>
        <v>25.9399766899766</v>
      </c>
      <c r="D315" s="21" t="str">
        <f t="shared" si="12"/>
        <v>C</v>
      </c>
      <c r="E315" s="21">
        <f>VLOOKUP(B315,ESG!A:M,$E$2,FALSE)</f>
        <v>25.9399766899766</v>
      </c>
      <c r="F315" s="11" t="b">
        <f t="shared" si="13"/>
        <v>1</v>
      </c>
      <c r="G315" s="23" t="str">
        <f t="shared" si="14"/>
        <v>C</v>
      </c>
      <c r="H315" s="11">
        <f>VLOOKUP(B315,NI!C:P,13,FALSE)</f>
        <v>687240</v>
      </c>
      <c r="I315" s="11">
        <f>VLOOKUP(B315,EBITDA!B:O,13,FALSE)</f>
        <v>1242911</v>
      </c>
      <c r="J315" s="11">
        <f>VLOOKUP(B315,EQIT!B:O,13,FALSE)</f>
        <v>3193728</v>
      </c>
      <c r="K315" s="11">
        <f>VLOOKUP(B315,DEBT!B:O,13,FALSE)</f>
        <v>914221</v>
      </c>
      <c r="L315" s="11">
        <f>VLOOKUP(B315,REV!B:O,13,FALSE)</f>
        <v>15339713</v>
      </c>
      <c r="M315" s="11">
        <f>VLOOKUP(B315,RoA!B:O,13,FALSE)</f>
        <v>8.3699999999999992</v>
      </c>
      <c r="N315" s="11">
        <f>VLOOKUP(B315,RoE!B:O,13,FALSE)</f>
        <v>21.68</v>
      </c>
      <c r="O315" s="11">
        <f>VLOOKUP(B315,ASSET!B:P,13,FALSE)</f>
        <v>8726748</v>
      </c>
      <c r="P315" s="11">
        <f>VLOOKUP(B315,MCAP!B:P,13,FALSE)</f>
        <v>14179132</v>
      </c>
      <c r="Q315" s="11">
        <f>VLOOKUP(B315,MB!B:O,13,FALSE)</f>
        <v>4.5999999999999996</v>
      </c>
    </row>
    <row r="316" spans="1:17" x14ac:dyDescent="0.3">
      <c r="A316" s="20" t="s">
        <v>153</v>
      </c>
      <c r="B316" s="20">
        <v>993394</v>
      </c>
      <c r="C316" s="21">
        <f>VLOOKUP(B316,'[2]ESGC PORTFOLIO'!B:M,$C$2,FALSE)</f>
        <v>33.295921469834497</v>
      </c>
      <c r="D316" s="21" t="str">
        <f t="shared" si="12"/>
        <v>C</v>
      </c>
      <c r="E316" s="21">
        <f>VLOOKUP(B316,ESG!A:M,$E$2,FALSE)</f>
        <v>33.295921469834497</v>
      </c>
      <c r="F316" s="11" t="b">
        <f t="shared" si="13"/>
        <v>1</v>
      </c>
      <c r="G316" s="23" t="str">
        <f t="shared" si="14"/>
        <v>C</v>
      </c>
      <c r="H316" s="11">
        <f>VLOOKUP(B316,NI!C:P,13,FALSE)</f>
        <v>549779</v>
      </c>
      <c r="I316" s="11">
        <f>VLOOKUP(B316,EBITDA!B:O,13,FALSE)</f>
        <v>865380</v>
      </c>
      <c r="J316" s="11">
        <f>VLOOKUP(B316,EQIT!B:O,13,FALSE)</f>
        <v>4566861</v>
      </c>
      <c r="K316" s="11">
        <f>VLOOKUP(B316,DEBT!B:O,13,FALSE)</f>
        <v>1397640</v>
      </c>
      <c r="L316" s="11">
        <f>VLOOKUP(B316,REV!B:O,13,FALSE)</f>
        <v>3934629</v>
      </c>
      <c r="M316" s="11">
        <f>VLOOKUP(B316,RoA!B:O,13,FALSE)</f>
        <v>2.93</v>
      </c>
      <c r="N316" s="11">
        <f>VLOOKUP(B316,RoE!B:O,13,FALSE)</f>
        <v>12.75</v>
      </c>
      <c r="O316" s="11">
        <f>VLOOKUP(B316,ASSET!B:P,13,FALSE)</f>
        <v>21436087</v>
      </c>
      <c r="P316" s="11">
        <f>VLOOKUP(B316,MCAP!B:P,13,FALSE)</f>
        <v>8705975</v>
      </c>
      <c r="Q316" s="11">
        <f>VLOOKUP(B316,MB!B:O,13,FALSE)</f>
        <v>1.69</v>
      </c>
    </row>
    <row r="317" spans="1:17" x14ac:dyDescent="0.3">
      <c r="A317" s="20" t="s">
        <v>155</v>
      </c>
      <c r="B317" s="20">
        <v>905596</v>
      </c>
      <c r="C317" s="21">
        <f>VLOOKUP(B317,'[2]ESGC PORTFOLIO'!B:M,$C$2,FALSE)</f>
        <v>48.831061118975803</v>
      </c>
      <c r="D317" s="21" t="str">
        <f t="shared" si="12"/>
        <v>C</v>
      </c>
      <c r="E317" s="21">
        <f>VLOOKUP(B317,ESG!A:M,$E$2,FALSE)</f>
        <v>48.831061118975803</v>
      </c>
      <c r="F317" s="11" t="b">
        <f t="shared" si="13"/>
        <v>1</v>
      </c>
      <c r="G317" s="23" t="str">
        <f t="shared" si="14"/>
        <v>C</v>
      </c>
      <c r="H317" s="11">
        <f>VLOOKUP(B317,NI!C:P,13,FALSE)</f>
        <v>373549</v>
      </c>
      <c r="I317" s="11">
        <f>VLOOKUP(B317,EBITDA!B:O,13,FALSE)</f>
        <v>812041</v>
      </c>
      <c r="J317" s="11">
        <f>VLOOKUP(B317,EQIT!B:O,13,FALSE)</f>
        <v>23103</v>
      </c>
      <c r="K317" s="11">
        <f>VLOOKUP(B317,DEBT!B:O,13,FALSE)</f>
        <v>1502751</v>
      </c>
      <c r="L317" s="11">
        <f>VLOOKUP(B317,REV!B:O,13,FALSE)</f>
        <v>3038153</v>
      </c>
      <c r="M317" s="11">
        <f>VLOOKUP(B317,RoA!B:O,13,FALSE)</f>
        <v>11.56</v>
      </c>
      <c r="N317" s="11">
        <f>VLOOKUP(B317,RoE!B:O,13,FALSE)</f>
        <v>40.25</v>
      </c>
      <c r="O317" s="11">
        <f>VLOOKUP(B317,ASSET!B:P,13,FALSE)</f>
        <v>2737652</v>
      </c>
      <c r="P317" s="11">
        <f>VLOOKUP(B317,MCAP!B:P,13,FALSE)</f>
        <v>5069692</v>
      </c>
      <c r="Q317" s="11">
        <f>VLOOKUP(B317,MB!B:O,13,FALSE)</f>
        <v>-80.790000000000006</v>
      </c>
    </row>
    <row r="318" spans="1:17" x14ac:dyDescent="0.3">
      <c r="A318" s="20" t="s">
        <v>165</v>
      </c>
      <c r="B318" s="20">
        <v>542983</v>
      </c>
      <c r="C318" s="21">
        <f>VLOOKUP(B318,'[2]ESGC PORTFOLIO'!B:M,$C$2,FALSE)</f>
        <v>26.6033820132605</v>
      </c>
      <c r="D318" s="21" t="str">
        <f t="shared" si="12"/>
        <v>C</v>
      </c>
      <c r="E318" s="21">
        <f>VLOOKUP(B318,ESG!A:M,$E$2,FALSE)</f>
        <v>42.600703420460498</v>
      </c>
      <c r="F318" s="11" t="b">
        <f t="shared" si="13"/>
        <v>0</v>
      </c>
      <c r="G318" s="23" t="str">
        <f t="shared" si="14"/>
        <v>C</v>
      </c>
      <c r="H318" s="11">
        <f>VLOOKUP(B318,NI!C:P,13,FALSE)</f>
        <v>330800</v>
      </c>
      <c r="I318" s="11">
        <f>VLOOKUP(B318,EBITDA!B:O,13,FALSE)</f>
        <v>1036000</v>
      </c>
      <c r="J318" s="11">
        <f>VLOOKUP(B318,EQIT!B:O,13,FALSE)</f>
        <v>2142700</v>
      </c>
      <c r="K318" s="11">
        <f>VLOOKUP(B318,DEBT!B:O,13,FALSE)</f>
        <v>3345400</v>
      </c>
      <c r="L318" s="11">
        <f>VLOOKUP(B318,REV!B:O,13,FALSE)</f>
        <v>2832700</v>
      </c>
      <c r="M318" s="11">
        <f>VLOOKUP(B318,RoA!B:O,13,FALSE)</f>
        <v>5.77</v>
      </c>
      <c r="N318" s="11">
        <f>VLOOKUP(B318,RoE!B:O,13,FALSE)</f>
        <v>15.67</v>
      </c>
      <c r="O318" s="11">
        <f>VLOOKUP(B318,ASSET!B:P,13,FALSE)</f>
        <v>7317000</v>
      </c>
      <c r="P318" s="11">
        <f>VLOOKUP(B318,MCAP!B:P,13,FALSE)</f>
        <v>11142367</v>
      </c>
      <c r="Q318" s="11">
        <f>VLOOKUP(B318,MB!B:O,13,FALSE)</f>
        <v>4.95</v>
      </c>
    </row>
    <row r="319" spans="1:17" x14ac:dyDescent="0.3">
      <c r="A319" s="20" t="s">
        <v>171</v>
      </c>
      <c r="B319" s="20">
        <v>951068</v>
      </c>
      <c r="C319" s="21">
        <f>VLOOKUP(B319,'[2]ESGC PORTFOLIO'!B:M,$C$2,FALSE)</f>
        <v>47.828240885683698</v>
      </c>
      <c r="D319" s="21" t="str">
        <f t="shared" ref="D319:D345" si="15">IF(C319&gt;75,"A",IF(C319&gt;50,"B",IF(C319&gt;25,"C","D")))</f>
        <v>C</v>
      </c>
      <c r="E319" s="21">
        <f>VLOOKUP(B319,ESG!A:M,$E$2,FALSE)</f>
        <v>47.828240885683698</v>
      </c>
      <c r="F319" s="11" t="b">
        <f t="shared" ref="F319:F345" si="16">C319=E319</f>
        <v>1</v>
      </c>
      <c r="G319" s="23" t="str">
        <f t="shared" ref="G319:G345" si="17">IF(E319&gt;75,"A",IF(E319&gt;50,"B",IF(E319&gt;25,"C","D")))</f>
        <v>C</v>
      </c>
      <c r="H319" s="11">
        <f>VLOOKUP(B319,NI!C:P,13,FALSE)</f>
        <v>646547</v>
      </c>
      <c r="I319" s="11">
        <f>VLOOKUP(B319,EBITDA!B:O,13,FALSE)</f>
        <v>1206408</v>
      </c>
      <c r="J319" s="11">
        <f>VLOOKUP(B319,EQIT!B:O,13,FALSE)</f>
        <v>9236919</v>
      </c>
      <c r="K319" s="11">
        <f>VLOOKUP(B319,DEBT!B:O,13,FALSE)</f>
        <v>12001813</v>
      </c>
      <c r="L319" s="11">
        <f>VLOOKUP(B319,REV!B:O,13,FALSE)</f>
        <v>3783963</v>
      </c>
      <c r="M319" s="11">
        <f>VLOOKUP(B319,RoA!B:O,13,FALSE)</f>
        <v>0.96</v>
      </c>
      <c r="N319" s="11">
        <f>VLOOKUP(B319,RoE!B:O,13,FALSE)</f>
        <v>8.3699999999999992</v>
      </c>
      <c r="O319" s="11">
        <f>VLOOKUP(B319,ASSET!B:P,13,FALSE)</f>
        <v>99714097</v>
      </c>
      <c r="P319" s="11">
        <f>VLOOKUP(B319,MCAP!B:P,13,FALSE)</f>
        <v>14352802</v>
      </c>
      <c r="Q319" s="11">
        <f>VLOOKUP(B319,MB!B:O,13,FALSE)</f>
        <v>0.84</v>
      </c>
    </row>
    <row r="320" spans="1:17" x14ac:dyDescent="0.3">
      <c r="A320" s="20" t="s">
        <v>172</v>
      </c>
      <c r="B320" s="20">
        <v>905052</v>
      </c>
      <c r="C320" s="21">
        <f>VLOOKUP(B320,'[2]ESGC PORTFOLIO'!B:M,$C$2,FALSE)</f>
        <v>45.955294705294698</v>
      </c>
      <c r="D320" s="21" t="str">
        <f t="shared" si="15"/>
        <v>C</v>
      </c>
      <c r="E320" s="21">
        <f>VLOOKUP(B320,ESG!A:M,$E$2,FALSE)</f>
        <v>45.955294705294698</v>
      </c>
      <c r="F320" s="11" t="b">
        <f t="shared" si="16"/>
        <v>1</v>
      </c>
      <c r="G320" s="23" t="str">
        <f t="shared" si="17"/>
        <v>C</v>
      </c>
      <c r="H320" s="11">
        <f>VLOOKUP(B320,NI!C:P,13,FALSE)</f>
        <v>2035000</v>
      </c>
      <c r="I320" s="11">
        <f>VLOOKUP(B320,EBITDA!B:O,13,FALSE)</f>
        <v>3554000</v>
      </c>
      <c r="J320" s="11">
        <f>VLOOKUP(B320,EQIT!B:O,13,FALSE)</f>
        <v>4254000</v>
      </c>
      <c r="K320" s="11">
        <f>VLOOKUP(B320,DEBT!B:O,13,FALSE)</f>
        <v>7829000</v>
      </c>
      <c r="L320" s="11">
        <f>VLOOKUP(B320,REV!B:O,13,FALSE)</f>
        <v>13599000</v>
      </c>
      <c r="M320" s="11">
        <f>VLOOKUP(B320,RoA!B:O,13,FALSE)</f>
        <v>14.53</v>
      </c>
      <c r="N320" s="11">
        <f>VLOOKUP(B320,RoE!B:O,13,FALSE)</f>
        <v>42.94</v>
      </c>
      <c r="O320" s="11">
        <f>VLOOKUP(B320,ASSET!B:P,13,FALSE)</f>
        <v>14752000</v>
      </c>
      <c r="P320" s="11">
        <f>VLOOKUP(B320,MCAP!B:P,13,FALSE)</f>
        <v>42481374</v>
      </c>
      <c r="Q320" s="11">
        <f>VLOOKUP(B320,MB!B:O,13,FALSE)</f>
        <v>9.8800000000000008</v>
      </c>
    </row>
    <row r="321" spans="1:17" x14ac:dyDescent="0.3">
      <c r="A321" s="20" t="s">
        <v>197</v>
      </c>
      <c r="B321" s="20">
        <v>905409</v>
      </c>
      <c r="C321" s="21">
        <f>VLOOKUP(B321,'[2]ESGC PORTFOLIO'!B:M,$C$2,FALSE)</f>
        <v>42.651348651348599</v>
      </c>
      <c r="D321" s="21" t="str">
        <f t="shared" si="15"/>
        <v>C</v>
      </c>
      <c r="E321" s="21">
        <f>VLOOKUP(B321,ESG!A:M,$E$2,FALSE)</f>
        <v>42.651348651348599</v>
      </c>
      <c r="F321" s="11" t="b">
        <f t="shared" si="16"/>
        <v>1</v>
      </c>
      <c r="G321" s="23" t="str">
        <f t="shared" si="17"/>
        <v>C</v>
      </c>
      <c r="H321" s="11">
        <f>VLOOKUP(B321,NI!C:P,13,FALSE)</f>
        <v>323000</v>
      </c>
      <c r="I321" s="11">
        <f>VLOOKUP(B321,EBITDA!B:O,13,FALSE)</f>
        <v>1155000</v>
      </c>
      <c r="J321" s="11">
        <f>VLOOKUP(B321,EQIT!B:O,13,FALSE)</f>
        <v>3056000</v>
      </c>
      <c r="K321" s="11">
        <f>VLOOKUP(B321,DEBT!B:O,13,FALSE)</f>
        <v>4517000</v>
      </c>
      <c r="L321" s="11">
        <f>VLOOKUP(B321,REV!B:O,13,FALSE)</f>
        <v>7467000</v>
      </c>
      <c r="M321" s="11">
        <f>VLOOKUP(B321,RoA!B:O,13,FALSE)</f>
        <v>3.63</v>
      </c>
      <c r="N321" s="11">
        <f>VLOOKUP(B321,RoE!B:O,13,FALSE)</f>
        <v>10.01</v>
      </c>
      <c r="O321" s="11">
        <f>VLOOKUP(B321,ASSET!B:P,13,FALSE)</f>
        <v>11398000</v>
      </c>
      <c r="P321" s="11">
        <f>VLOOKUP(B321,MCAP!B:P,13,FALSE)</f>
        <v>12772210</v>
      </c>
      <c r="Q321" s="11">
        <f>VLOOKUP(B321,MB!B:O,13,FALSE)</f>
        <v>3.77</v>
      </c>
    </row>
    <row r="322" spans="1:17" x14ac:dyDescent="0.3">
      <c r="A322" s="20" t="s">
        <v>200</v>
      </c>
      <c r="B322" s="20">
        <v>912219</v>
      </c>
      <c r="C322" s="21">
        <f>VLOOKUP(B322,'[2]ESGC PORTFOLIO'!B:M,$C$2,FALSE)</f>
        <v>39.583023301737697</v>
      </c>
      <c r="D322" s="21" t="str">
        <f t="shared" si="15"/>
        <v>C</v>
      </c>
      <c r="E322" s="21">
        <f>VLOOKUP(B322,ESG!A:M,$E$2,FALSE)</f>
        <v>39.583023301737697</v>
      </c>
      <c r="F322" s="11" t="b">
        <f t="shared" si="16"/>
        <v>1</v>
      </c>
      <c r="G322" s="23" t="str">
        <f t="shared" si="17"/>
        <v>C</v>
      </c>
      <c r="H322" s="11">
        <f>VLOOKUP(B322,NI!C:P,13,FALSE)</f>
        <v>902655</v>
      </c>
      <c r="I322" s="11">
        <f>VLOOKUP(B322,EBITDA!B:O,13,FALSE)</f>
        <v>1570544</v>
      </c>
      <c r="J322" s="11">
        <f>VLOOKUP(B322,EQIT!B:O,13,FALSE)</f>
        <v>7026042</v>
      </c>
      <c r="K322" s="11">
        <f>VLOOKUP(B322,DEBT!B:O,13,FALSE)</f>
        <v>6275540</v>
      </c>
      <c r="L322" s="11">
        <f>VLOOKUP(B322,REV!B:O,13,FALSE)</f>
        <v>10949999</v>
      </c>
      <c r="M322" s="11">
        <f>VLOOKUP(B322,RoA!B:O,13,FALSE)</f>
        <v>7.13</v>
      </c>
      <c r="N322" s="11">
        <f>VLOOKUP(B322,RoE!B:O,13,FALSE)</f>
        <v>14.24</v>
      </c>
      <c r="O322" s="11">
        <f>VLOOKUP(B322,ASSET!B:P,13,FALSE)</f>
        <v>15361781</v>
      </c>
      <c r="P322" s="11">
        <f>VLOOKUP(B322,MCAP!B:P,13,FALSE)</f>
        <v>10066020</v>
      </c>
      <c r="Q322" s="11">
        <f>VLOOKUP(B322,MB!B:O,13,FALSE)</f>
        <v>1.31</v>
      </c>
    </row>
    <row r="323" spans="1:17" x14ac:dyDescent="0.3">
      <c r="A323" s="20" t="s">
        <v>204</v>
      </c>
      <c r="B323" s="20">
        <v>922418</v>
      </c>
      <c r="C323" s="21">
        <f>VLOOKUP(B323,'[2]ESGC PORTFOLIO'!B:M,$C$2,FALSE)</f>
        <v>33.202884072449201</v>
      </c>
      <c r="D323" s="21" t="str">
        <f t="shared" si="15"/>
        <v>C</v>
      </c>
      <c r="E323" s="21">
        <f>VLOOKUP(B323,ESG!A:M,$E$2,FALSE)</f>
        <v>33.202884072449201</v>
      </c>
      <c r="F323" s="11" t="b">
        <f t="shared" si="16"/>
        <v>1</v>
      </c>
      <c r="G323" s="23" t="str">
        <f t="shared" si="17"/>
        <v>C</v>
      </c>
      <c r="H323" s="11">
        <f>VLOOKUP(B323,NI!C:P,13,FALSE)</f>
        <v>654000</v>
      </c>
      <c r="I323" s="11">
        <f>VLOOKUP(B323,EBITDA!B:O,13,FALSE)</f>
        <v>2313000</v>
      </c>
      <c r="J323" s="11">
        <f>VLOOKUP(B323,EQIT!B:O,13,FALSE)</f>
        <v>17560000</v>
      </c>
      <c r="K323" s="11">
        <f>VLOOKUP(B323,DEBT!B:O,13,FALSE)</f>
        <v>10778000</v>
      </c>
      <c r="L323" s="11">
        <f>VLOOKUP(B323,REV!B:O,13,FALSE)</f>
        <v>13186000</v>
      </c>
      <c r="M323" s="11">
        <f>VLOOKUP(B323,RoA!B:O,13,FALSE)</f>
        <v>1.31</v>
      </c>
      <c r="N323" s="11">
        <f>VLOOKUP(B323,RoE!B:O,13,FALSE)</f>
        <v>3.76</v>
      </c>
      <c r="O323" s="11">
        <f>VLOOKUP(B323,ASSET!B:P,13,FALSE)</f>
        <v>76594000</v>
      </c>
      <c r="P323" s="11">
        <f>VLOOKUP(B323,MCAP!B:P,13,FALSE)</f>
        <v>15763978</v>
      </c>
      <c r="Q323" s="11">
        <f>VLOOKUP(B323,MB!B:O,13,FALSE)</f>
        <v>0.77</v>
      </c>
    </row>
    <row r="324" spans="1:17" x14ac:dyDescent="0.3">
      <c r="A324" s="20" t="s">
        <v>206</v>
      </c>
      <c r="B324" s="20">
        <v>951503</v>
      </c>
      <c r="C324" s="21">
        <f>VLOOKUP(B324,'[2]ESGC PORTFOLIO'!B:M,$C$2,FALSE)</f>
        <v>26.4859741212255</v>
      </c>
      <c r="D324" s="21" t="str">
        <f t="shared" si="15"/>
        <v>C</v>
      </c>
      <c r="E324" s="21">
        <f>VLOOKUP(B324,ESG!A:M,$E$2,FALSE)</f>
        <v>48.871720452018202</v>
      </c>
      <c r="F324" s="11" t="b">
        <f t="shared" si="16"/>
        <v>0</v>
      </c>
      <c r="G324" s="23" t="str">
        <f t="shared" si="17"/>
        <v>C</v>
      </c>
      <c r="H324" s="11">
        <f>VLOOKUP(B324,NI!C:P,13,FALSE)</f>
        <v>1223459</v>
      </c>
      <c r="I324" s="11">
        <f>VLOOKUP(B324,EBITDA!B:O,13,FALSE)</f>
        <v>2400036</v>
      </c>
      <c r="J324" s="11">
        <f>VLOOKUP(B324,EQIT!B:O,13,FALSE)</f>
        <v>15255122</v>
      </c>
      <c r="K324" s="11">
        <f>VLOOKUP(B324,DEBT!B:O,13,FALSE)</f>
        <v>9657277</v>
      </c>
      <c r="L324" s="11">
        <f>VLOOKUP(B324,REV!B:O,13,FALSE)</f>
        <v>5721867</v>
      </c>
      <c r="M324" s="11">
        <f>VLOOKUP(B324,RoA!B:O,13,FALSE)</f>
        <v>1.18</v>
      </c>
      <c r="N324" s="11">
        <f>VLOOKUP(B324,RoE!B:O,13,FALSE)</f>
        <v>8.1</v>
      </c>
      <c r="O324" s="11">
        <f>VLOOKUP(B324,ASSET!B:P,13,FALSE)</f>
        <v>123449206</v>
      </c>
      <c r="P324" s="11">
        <f>VLOOKUP(B324,MCAP!B:P,13,FALSE)</f>
        <v>24431384</v>
      </c>
      <c r="Q324" s="11">
        <f>VLOOKUP(B324,MB!B:O,13,FALSE)</f>
        <v>1.19</v>
      </c>
    </row>
    <row r="325" spans="1:17" x14ac:dyDescent="0.3">
      <c r="A325" s="20" t="s">
        <v>211</v>
      </c>
      <c r="B325" s="20">
        <v>130062</v>
      </c>
      <c r="C325" s="21">
        <f>VLOOKUP(B325,'[2]ESGC PORTFOLIO'!B:M,$C$2,FALSE)</f>
        <v>41.456230833565598</v>
      </c>
      <c r="D325" s="21" t="str">
        <f t="shared" si="15"/>
        <v>C</v>
      </c>
      <c r="E325" s="21">
        <f>VLOOKUP(B325,ESG!A:M,$E$2,FALSE)</f>
        <v>41.456230833565598</v>
      </c>
      <c r="F325" s="11" t="b">
        <f t="shared" si="16"/>
        <v>1</v>
      </c>
      <c r="G325" s="23" t="str">
        <f t="shared" si="17"/>
        <v>C</v>
      </c>
      <c r="H325" s="11">
        <f>VLOOKUP(B325,NI!C:P,13,FALSE)</f>
        <v>423611</v>
      </c>
      <c r="I325" s="11">
        <f>VLOOKUP(B325,EBITDA!B:O,13,FALSE)</f>
        <v>974000</v>
      </c>
      <c r="J325" s="11">
        <f>VLOOKUP(B325,EQIT!B:O,13,FALSE)</f>
        <v>4139978</v>
      </c>
      <c r="K325" s="11">
        <f>VLOOKUP(B325,DEBT!B:O,13,FALSE)</f>
        <v>1686189</v>
      </c>
      <c r="L325" s="11">
        <f>VLOOKUP(B325,REV!B:O,13,FALSE)</f>
        <v>3818749</v>
      </c>
      <c r="M325" s="11">
        <f>VLOOKUP(B325,RoA!B:O,13,FALSE)</f>
        <v>6.69</v>
      </c>
      <c r="N325" s="11">
        <f>VLOOKUP(B325,RoE!B:O,13,FALSE)</f>
        <v>10.34</v>
      </c>
      <c r="O325" s="11">
        <f>VLOOKUP(B325,ASSET!B:P,13,FALSE)</f>
        <v>7300905</v>
      </c>
      <c r="P325" s="11">
        <f>VLOOKUP(B325,MCAP!B:P,13,FALSE)</f>
        <v>13995379</v>
      </c>
      <c r="Q325" s="11">
        <f>VLOOKUP(B325,MB!B:O,13,FALSE)</f>
        <v>2.68</v>
      </c>
    </row>
    <row r="326" spans="1:17" x14ac:dyDescent="0.3">
      <c r="A326" s="20" t="s">
        <v>212</v>
      </c>
      <c r="B326" s="20">
        <v>905624</v>
      </c>
      <c r="C326" s="21">
        <f>VLOOKUP(B326,'[2]ESGC PORTFOLIO'!B:M,$C$2,FALSE)</f>
        <v>40.747689810189797</v>
      </c>
      <c r="D326" s="21" t="str">
        <f t="shared" si="15"/>
        <v>C</v>
      </c>
      <c r="E326" s="21">
        <f>VLOOKUP(B326,ESG!A:M,$E$2,FALSE)</f>
        <v>40.747689810189797</v>
      </c>
      <c r="F326" s="11" t="b">
        <f t="shared" si="16"/>
        <v>1</v>
      </c>
      <c r="G326" s="23" t="str">
        <f t="shared" si="17"/>
        <v>C</v>
      </c>
      <c r="H326" s="11">
        <f>VLOOKUP(B326,NI!C:P,13,FALSE)</f>
        <v>485000</v>
      </c>
      <c r="I326" s="11">
        <f>VLOOKUP(B326,EBITDA!B:O,13,FALSE)</f>
        <v>1218000</v>
      </c>
      <c r="J326" s="11">
        <f>VLOOKUP(B326,EQIT!B:O,13,FALSE)</f>
        <v>-298000</v>
      </c>
      <c r="K326" s="11">
        <f>VLOOKUP(B326,DEBT!B:O,13,FALSE)</f>
        <v>2997000</v>
      </c>
      <c r="L326" s="11">
        <f>VLOOKUP(B326,REV!B:O,13,FALSE)</f>
        <v>7357000</v>
      </c>
      <c r="M326" s="11">
        <f>VLOOKUP(B326,RoA!B:O,13,FALSE)</f>
        <v>12</v>
      </c>
      <c r="N326" s="11" t="str">
        <f>VLOOKUP(B326,RoE!B:O,13,FALSE)</f>
        <v>NA</v>
      </c>
      <c r="O326" s="11">
        <f>VLOOKUP(B326,ASSET!B:P,13,FALSE)</f>
        <v>5069000</v>
      </c>
      <c r="P326" s="11">
        <f>VLOOKUP(B326,MCAP!B:P,13,FALSE)</f>
        <v>10055160</v>
      </c>
      <c r="Q326" s="11">
        <f>VLOOKUP(B326,MB!B:O,13,FALSE)</f>
        <v>-36.4</v>
      </c>
    </row>
    <row r="327" spans="1:17" x14ac:dyDescent="0.3">
      <c r="A327" s="20" t="s">
        <v>233</v>
      </c>
      <c r="B327" s="20">
        <v>867422</v>
      </c>
      <c r="C327" s="21">
        <f>VLOOKUP(B327,'[2]ESGC PORTFOLIO'!B:M,$C$2,FALSE)</f>
        <v>31.248501498501501</v>
      </c>
      <c r="D327" s="21" t="str">
        <f t="shared" si="15"/>
        <v>C</v>
      </c>
      <c r="E327" s="21">
        <f>VLOOKUP(B327,ESG!A:M,$E$2,FALSE)</f>
        <v>31.248501498501501</v>
      </c>
      <c r="F327" s="11" t="b">
        <f t="shared" si="16"/>
        <v>1</v>
      </c>
      <c r="G327" s="23" t="str">
        <f t="shared" si="17"/>
        <v>C</v>
      </c>
      <c r="H327" s="11">
        <f>VLOOKUP(B327,NI!C:P,13,FALSE)</f>
        <v>229000</v>
      </c>
      <c r="I327" s="11">
        <f>VLOOKUP(B327,EBITDA!B:O,13,FALSE)</f>
        <v>673000</v>
      </c>
      <c r="J327" s="11">
        <f>VLOOKUP(B327,EQIT!B:O,13,FALSE)</f>
        <v>2881000</v>
      </c>
      <c r="K327" s="11">
        <f>VLOOKUP(B327,DEBT!B:O,13,FALSE)</f>
        <v>2339000</v>
      </c>
      <c r="L327" s="11">
        <f>VLOOKUP(B327,REV!B:O,13,FALSE)</f>
        <v>5546000</v>
      </c>
      <c r="M327" s="11">
        <f>VLOOKUP(B327,RoA!B:O,13,FALSE)</f>
        <v>2.77</v>
      </c>
      <c r="N327" s="11">
        <f>VLOOKUP(B327,RoE!B:O,13,FALSE)</f>
        <v>7.28</v>
      </c>
      <c r="O327" s="11">
        <f>VLOOKUP(B327,ASSET!B:P,13,FALSE)</f>
        <v>9416000</v>
      </c>
      <c r="P327" s="11">
        <f>VLOOKUP(B327,MCAP!B:P,13,FALSE)</f>
        <v>9910870</v>
      </c>
      <c r="Q327" s="11">
        <f>VLOOKUP(B327,MB!B:O,13,FALSE)</f>
        <v>3.51</v>
      </c>
    </row>
    <row r="328" spans="1:17" x14ac:dyDescent="0.3">
      <c r="A328" s="20" t="s">
        <v>251</v>
      </c>
      <c r="B328" s="20">
        <v>945297</v>
      </c>
      <c r="C328" s="21">
        <f>VLOOKUP(B328,'[2]ESGC PORTFOLIO'!B:M,$C$2,FALSE)</f>
        <v>47.311716946165902</v>
      </c>
      <c r="D328" s="21" t="str">
        <f t="shared" si="15"/>
        <v>C</v>
      </c>
      <c r="E328" s="21">
        <f>VLOOKUP(B328,ESG!A:M,$E$2,FALSE)</f>
        <v>47.311716946165902</v>
      </c>
      <c r="F328" s="11" t="b">
        <f t="shared" si="16"/>
        <v>1</v>
      </c>
      <c r="G328" s="23" t="str">
        <f t="shared" si="17"/>
        <v>C</v>
      </c>
      <c r="H328" s="11">
        <f>VLOOKUP(B328,NI!C:P,13,FALSE)</f>
        <v>756800</v>
      </c>
      <c r="I328" s="11">
        <f>VLOOKUP(B328,EBITDA!B:O,13,FALSE)</f>
        <v>1270100</v>
      </c>
      <c r="J328" s="11">
        <f>VLOOKUP(B328,EQIT!B:O,13,FALSE)</f>
        <v>1911700</v>
      </c>
      <c r="K328" s="11">
        <f>VLOOKUP(B328,DEBT!B:O,13,FALSE)</f>
        <v>0</v>
      </c>
      <c r="L328" s="11">
        <f>VLOOKUP(B328,REV!B:O,13,FALSE)</f>
        <v>2951900</v>
      </c>
      <c r="M328" s="11">
        <f>VLOOKUP(B328,RoA!B:O,13,FALSE)</f>
        <v>11.74</v>
      </c>
      <c r="N328" s="11">
        <f>VLOOKUP(B328,RoE!B:O,13,FALSE)</f>
        <v>40.94</v>
      </c>
      <c r="O328" s="11">
        <f>VLOOKUP(B328,ASSET!B:P,13,FALSE)</f>
        <v>6440800</v>
      </c>
      <c r="P328" s="11">
        <f>VLOOKUP(B328,MCAP!B:P,13,FALSE)</f>
        <v>21941152</v>
      </c>
      <c r="Q328" s="11">
        <f>VLOOKUP(B328,MB!B:O,13,FALSE)</f>
        <v>10.95</v>
      </c>
    </row>
    <row r="329" spans="1:17" x14ac:dyDescent="0.3">
      <c r="A329" s="20" t="s">
        <v>252</v>
      </c>
      <c r="B329" s="20">
        <v>906585</v>
      </c>
      <c r="C329" s="21">
        <f>VLOOKUP(B329,'[2]ESGC PORTFOLIO'!B:M,$C$2,FALSE)</f>
        <v>49.242701597565599</v>
      </c>
      <c r="D329" s="21" t="str">
        <f t="shared" si="15"/>
        <v>C</v>
      </c>
      <c r="E329" s="21">
        <f>VLOOKUP(B329,ESG!A:M,$E$2,FALSE)</f>
        <v>49.242701597565599</v>
      </c>
      <c r="F329" s="11" t="b">
        <f t="shared" si="16"/>
        <v>1</v>
      </c>
      <c r="G329" s="23" t="str">
        <f t="shared" si="17"/>
        <v>C</v>
      </c>
      <c r="H329" s="11">
        <f>VLOOKUP(B329,NI!C:P,13,FALSE)</f>
        <v>521600</v>
      </c>
      <c r="I329" s="11">
        <f>VLOOKUP(B329,EBITDA!B:O,13,FALSE)</f>
        <v>886100</v>
      </c>
      <c r="J329" s="11">
        <f>VLOOKUP(B329,EQIT!B:O,13,FALSE)</f>
        <v>4254400</v>
      </c>
      <c r="K329" s="11">
        <f>VLOOKUP(B329,DEBT!B:O,13,FALSE)</f>
        <v>4279200</v>
      </c>
      <c r="L329" s="11">
        <f>VLOOKUP(B329,REV!B:O,13,FALSE)</f>
        <v>4890000</v>
      </c>
      <c r="M329" s="11">
        <f>VLOOKUP(B329,RoA!B:O,13,FALSE)</f>
        <v>5.31</v>
      </c>
      <c r="N329" s="11">
        <f>VLOOKUP(B329,RoE!B:O,13,FALSE)</f>
        <v>12.64</v>
      </c>
      <c r="O329" s="11">
        <f>VLOOKUP(B329,ASSET!B:P,13,FALSE)</f>
        <v>11495800</v>
      </c>
      <c r="P329" s="11">
        <f>VLOOKUP(B329,MCAP!B:P,13,FALSE)</f>
        <v>10193526</v>
      </c>
      <c r="Q329" s="11">
        <f>VLOOKUP(B329,MB!B:O,13,FALSE)</f>
        <v>2.5299999999999998</v>
      </c>
    </row>
    <row r="330" spans="1:17" x14ac:dyDescent="0.3">
      <c r="A330" s="20" t="s">
        <v>253</v>
      </c>
      <c r="B330" s="20">
        <v>517465</v>
      </c>
      <c r="C330" s="21">
        <f>VLOOKUP(B330,'[2]ESGC PORTFOLIO'!B:M,$C$2,FALSE)</f>
        <v>41.163344160576102</v>
      </c>
      <c r="D330" s="21" t="str">
        <f t="shared" si="15"/>
        <v>C</v>
      </c>
      <c r="E330" s="21">
        <f>VLOOKUP(B330,ESG!A:M,$E$2,FALSE)</f>
        <v>41.163344160576102</v>
      </c>
      <c r="F330" s="11" t="b">
        <f t="shared" si="16"/>
        <v>1</v>
      </c>
      <c r="G330" s="23" t="str">
        <f t="shared" si="17"/>
        <v>C</v>
      </c>
      <c r="H330" s="11">
        <f>VLOOKUP(B330,NI!C:P,13,FALSE)</f>
        <v>279200</v>
      </c>
      <c r="I330" s="11">
        <f>VLOOKUP(B330,EBITDA!B:O,13,FALSE)</f>
        <v>500600</v>
      </c>
      <c r="J330" s="11">
        <f>VLOOKUP(B330,EQIT!B:O,13,FALSE)</f>
        <v>4897800</v>
      </c>
      <c r="K330" s="11">
        <f>VLOOKUP(B330,DEBT!B:O,13,FALSE)</f>
        <v>5086900</v>
      </c>
      <c r="L330" s="11">
        <f>VLOOKUP(B330,REV!B:O,13,FALSE)</f>
        <v>1470000</v>
      </c>
      <c r="M330" s="11">
        <f>VLOOKUP(B330,RoA!B:O,13,FALSE)</f>
        <v>0.8</v>
      </c>
      <c r="N330" s="11">
        <f>VLOOKUP(B330,RoE!B:O,13,FALSE)</f>
        <v>5.8</v>
      </c>
      <c r="O330" s="11">
        <f>VLOOKUP(B330,ASSET!B:P,13,FALSE)</f>
        <v>40600400</v>
      </c>
      <c r="P330" s="11">
        <f>VLOOKUP(B330,MCAP!B:P,13,FALSE)</f>
        <v>6115824</v>
      </c>
      <c r="Q330" s="11">
        <f>VLOOKUP(B330,MB!B:O,13,FALSE)</f>
        <v>1</v>
      </c>
    </row>
    <row r="331" spans="1:17" x14ac:dyDescent="0.3">
      <c r="A331" s="20" t="s">
        <v>258</v>
      </c>
      <c r="B331" s="20">
        <v>895705</v>
      </c>
      <c r="C331" s="21">
        <f>VLOOKUP(B331,'[2]ESGC PORTFOLIO'!B:M,$C$2,FALSE)</f>
        <v>48.4325349538354</v>
      </c>
      <c r="D331" s="21" t="str">
        <f t="shared" si="15"/>
        <v>C</v>
      </c>
      <c r="E331" s="21">
        <f>VLOOKUP(B331,ESG!A:M,$E$2,FALSE)</f>
        <v>48.4325349538354</v>
      </c>
      <c r="F331" s="11" t="b">
        <f t="shared" si="16"/>
        <v>1</v>
      </c>
      <c r="G331" s="23" t="str">
        <f t="shared" si="17"/>
        <v>C</v>
      </c>
      <c r="H331" s="11">
        <f>VLOOKUP(B331,NI!C:P,13,FALSE)</f>
        <v>-556000</v>
      </c>
      <c r="I331" s="11">
        <f>VLOOKUP(B331,EBITDA!B:O,13,FALSE)</f>
        <v>728000</v>
      </c>
      <c r="J331" s="11">
        <f>VLOOKUP(B331,EQIT!B:O,13,FALSE)</f>
        <v>10404000</v>
      </c>
      <c r="K331" s="11">
        <f>VLOOKUP(B331,DEBT!B:O,13,FALSE)</f>
        <v>3213000</v>
      </c>
      <c r="L331" s="11">
        <f>VLOOKUP(B331,REV!B:O,13,FALSE)</f>
        <v>3951000</v>
      </c>
      <c r="M331" s="11">
        <f>VLOOKUP(B331,RoA!B:O,13,FALSE)</f>
        <v>-2.67</v>
      </c>
      <c r="N331" s="11">
        <f>VLOOKUP(B331,RoE!B:O,13,FALSE)</f>
        <v>-5.92</v>
      </c>
      <c r="O331" s="11">
        <f>VLOOKUP(B331,ASSET!B:P,13,FALSE)</f>
        <v>16459000</v>
      </c>
      <c r="P331" s="11">
        <f>VLOOKUP(B331,MCAP!B:P,13,FALSE)</f>
        <v>30562219</v>
      </c>
      <c r="Q331" s="11">
        <f>VLOOKUP(B331,MB!B:O,13,FALSE)</f>
        <v>2.87</v>
      </c>
    </row>
    <row r="332" spans="1:17" x14ac:dyDescent="0.3">
      <c r="A332" s="20" t="s">
        <v>272</v>
      </c>
      <c r="B332" s="20">
        <v>894145</v>
      </c>
      <c r="C332" s="21">
        <f>VLOOKUP(B332,'[2]ESGC PORTFOLIO'!B:M,$C$2,FALSE)</f>
        <v>39.279599695328301</v>
      </c>
      <c r="D332" s="21" t="str">
        <f t="shared" si="15"/>
        <v>C</v>
      </c>
      <c r="E332" s="21">
        <f>VLOOKUP(B332,ESG!A:M,$E$2,FALSE)</f>
        <v>39.279599695328301</v>
      </c>
      <c r="F332" s="11" t="b">
        <f t="shared" si="16"/>
        <v>1</v>
      </c>
      <c r="G332" s="23" t="str">
        <f t="shared" si="17"/>
        <v>C</v>
      </c>
      <c r="H332" s="11">
        <f>VLOOKUP(B332,NI!C:P,13,FALSE)</f>
        <v>396000</v>
      </c>
      <c r="I332" s="11">
        <f>VLOOKUP(B332,EBITDA!B:O,13,FALSE)</f>
        <v>894000</v>
      </c>
      <c r="J332" s="11">
        <f>VLOOKUP(B332,EQIT!B:O,13,FALSE)</f>
        <v>3744000</v>
      </c>
      <c r="K332" s="11">
        <f>VLOOKUP(B332,DEBT!B:O,13,FALSE)</f>
        <v>1000000</v>
      </c>
      <c r="L332" s="11">
        <f>VLOOKUP(B332,REV!B:O,13,FALSE)</f>
        <v>7405000</v>
      </c>
      <c r="M332" s="11">
        <f>VLOOKUP(B332,RoA!B:O,13,FALSE)</f>
        <v>6.74</v>
      </c>
      <c r="N332" s="11">
        <f>VLOOKUP(B332,RoE!B:O,13,FALSE)</f>
        <v>10.37</v>
      </c>
      <c r="O332" s="11">
        <f>VLOOKUP(B332,ASSET!B:P,13,FALSE)</f>
        <v>6094000</v>
      </c>
      <c r="P332" s="11">
        <f>VLOOKUP(B332,MCAP!B:P,13,FALSE)</f>
        <v>7487528</v>
      </c>
      <c r="Q332" s="11">
        <f>VLOOKUP(B332,MB!B:O,13,FALSE)</f>
        <v>2.48</v>
      </c>
    </row>
    <row r="333" spans="1:17" x14ac:dyDescent="0.3">
      <c r="A333" s="20" t="s">
        <v>277</v>
      </c>
      <c r="B333" s="20">
        <v>923649</v>
      </c>
      <c r="C333" s="21">
        <f>VLOOKUP(B333,'[2]ESGC PORTFOLIO'!B:M,$C$2,FALSE)</f>
        <v>43.5213902763902</v>
      </c>
      <c r="D333" s="21" t="str">
        <f t="shared" si="15"/>
        <v>C</v>
      </c>
      <c r="E333" s="21">
        <f>VLOOKUP(B333,ESG!A:M,$E$2,FALSE)</f>
        <v>43.5213902763902</v>
      </c>
      <c r="F333" s="11" t="b">
        <f t="shared" si="16"/>
        <v>1</v>
      </c>
      <c r="G333" s="23" t="str">
        <f t="shared" si="17"/>
        <v>C</v>
      </c>
      <c r="H333" s="11">
        <f>VLOOKUP(B333,NI!C:P,13,FALSE)</f>
        <v>343389</v>
      </c>
      <c r="I333" s="11" t="str">
        <f>VLOOKUP(B333,EBITDA!B:O,13,FALSE)</f>
        <v>NA</v>
      </c>
      <c r="J333" s="11">
        <f>VLOOKUP(B333,EQIT!B:O,13,FALSE)</f>
        <v>1086599</v>
      </c>
      <c r="K333" s="11">
        <f>VLOOKUP(B333,DEBT!B:O,13,FALSE)</f>
        <v>1007</v>
      </c>
      <c r="L333" s="11">
        <f>VLOOKUP(B333,REV!B:O,13,FALSE)</f>
        <v>5250399</v>
      </c>
      <c r="M333" s="11">
        <f>VLOOKUP(B333,RoA!B:O,13,FALSE)</f>
        <v>21.37</v>
      </c>
      <c r="N333" s="11">
        <f>VLOOKUP(B333,RoE!B:O,13,FALSE)</f>
        <v>32.85</v>
      </c>
      <c r="O333" s="11">
        <f>VLOOKUP(B333,ASSET!B:P,13,FALSE)</f>
        <v>1659207</v>
      </c>
      <c r="P333" s="11">
        <f>VLOOKUP(B333,MCAP!B:P,13,FALSE)</f>
        <v>6233916</v>
      </c>
      <c r="Q333" s="11">
        <f>VLOOKUP(B333,MB!B:O,13,FALSE)</f>
        <v>4.42</v>
      </c>
    </row>
    <row r="334" spans="1:17" x14ac:dyDescent="0.3">
      <c r="A334" s="20" t="s">
        <v>279</v>
      </c>
      <c r="B334" s="20">
        <v>546965</v>
      </c>
      <c r="C334" s="21">
        <f>VLOOKUP(B334,'[2]ESGC PORTFOLIO'!B:M,$C$2,FALSE)</f>
        <v>46.462035939968402</v>
      </c>
      <c r="D334" s="21" t="str">
        <f t="shared" si="15"/>
        <v>C</v>
      </c>
      <c r="E334" s="21">
        <f>VLOOKUP(B334,ESG!A:M,$E$2,FALSE)</f>
        <v>46.462035939968402</v>
      </c>
      <c r="F334" s="11" t="b">
        <f t="shared" si="16"/>
        <v>1</v>
      </c>
      <c r="G334" s="23" t="str">
        <f t="shared" si="17"/>
        <v>C</v>
      </c>
      <c r="H334" s="11">
        <f>VLOOKUP(B334,NI!C:P,13,FALSE)</f>
        <v>658645</v>
      </c>
      <c r="I334" s="11">
        <f>VLOOKUP(B334,EBITDA!B:O,13,FALSE)</f>
        <v>1292664</v>
      </c>
      <c r="J334" s="11">
        <f>VLOOKUP(B334,EQIT!B:O,13,FALSE)</f>
        <v>5788865</v>
      </c>
      <c r="K334" s="11">
        <f>VLOOKUP(B334,DEBT!B:O,13,FALSE)</f>
        <v>6212522</v>
      </c>
      <c r="L334" s="11">
        <f>VLOOKUP(B334,REV!B:O,13,FALSE)</f>
        <v>3789925</v>
      </c>
      <c r="M334" s="11">
        <f>VLOOKUP(B334,RoA!B:O,13,FALSE)</f>
        <v>5.99</v>
      </c>
      <c r="N334" s="11">
        <f>VLOOKUP(B334,RoE!B:O,13,FALSE)</f>
        <v>11.88</v>
      </c>
      <c r="O334" s="11">
        <f>VLOOKUP(B334,ASSET!B:P,13,FALSE)</f>
        <v>14294307</v>
      </c>
      <c r="P334" s="11">
        <f>VLOOKUP(B334,MCAP!B:P,13,FALSE)</f>
        <v>18614110</v>
      </c>
      <c r="Q334" s="11">
        <f>VLOOKUP(B334,MB!B:O,13,FALSE)</f>
        <v>3.08</v>
      </c>
    </row>
    <row r="335" spans="1:17" x14ac:dyDescent="0.3">
      <c r="A335" s="20" t="s">
        <v>285</v>
      </c>
      <c r="B335" s="20">
        <v>923036</v>
      </c>
      <c r="C335" s="21">
        <f>VLOOKUP(B335,'[2]ESGC PORTFOLIO'!B:M,$C$2,FALSE)</f>
        <v>28.964087383205001</v>
      </c>
      <c r="D335" s="21" t="str">
        <f t="shared" si="15"/>
        <v>C</v>
      </c>
      <c r="E335" s="21">
        <f>VLOOKUP(B335,ESG!A:M,$E$2,FALSE)</f>
        <v>49.104645354645299</v>
      </c>
      <c r="F335" s="11" t="b">
        <f t="shared" si="16"/>
        <v>0</v>
      </c>
      <c r="G335" s="23" t="str">
        <f t="shared" si="17"/>
        <v>C</v>
      </c>
      <c r="H335" s="11">
        <f>VLOOKUP(B335,NI!C:P,13,FALSE)</f>
        <v>483000</v>
      </c>
      <c r="I335" s="11">
        <f>VLOOKUP(B335,EBITDA!B:O,13,FALSE)</f>
        <v>994400</v>
      </c>
      <c r="J335" s="11">
        <f>VLOOKUP(B335,EQIT!B:O,13,FALSE)</f>
        <v>609700</v>
      </c>
      <c r="K335" s="11">
        <f>VLOOKUP(B335,DEBT!B:O,13,FALSE)</f>
        <v>4359000</v>
      </c>
      <c r="L335" s="11">
        <f>VLOOKUP(B335,REV!B:O,13,FALSE)</f>
        <v>6778300</v>
      </c>
      <c r="M335" s="11">
        <f>VLOOKUP(B335,RoA!B:O,13,FALSE)</f>
        <v>8.6300000000000008</v>
      </c>
      <c r="N335" s="11">
        <f>VLOOKUP(B335,RoE!B:O,13,FALSE)</f>
        <v>84.98</v>
      </c>
      <c r="O335" s="11">
        <f>VLOOKUP(B335,ASSET!B:P,13,FALSE)</f>
        <v>7178600</v>
      </c>
      <c r="P335" s="11">
        <f>VLOOKUP(B335,MCAP!B:P,13,FALSE)</f>
        <v>8772491</v>
      </c>
      <c r="Q335" s="11">
        <f>VLOOKUP(B335,MB!B:O,13,FALSE)</f>
        <v>14.93</v>
      </c>
    </row>
    <row r="336" spans="1:17" x14ac:dyDescent="0.3">
      <c r="A336" s="20" t="s">
        <v>322</v>
      </c>
      <c r="B336" s="20">
        <v>545310</v>
      </c>
      <c r="C336" s="21">
        <f>VLOOKUP(B336,'[2]ESGC PORTFOLIO'!B:M,$C$2,FALSE)</f>
        <v>42.4090639810426</v>
      </c>
      <c r="D336" s="21" t="str">
        <f t="shared" si="15"/>
        <v>C</v>
      </c>
      <c r="E336" s="21">
        <f>VLOOKUP(B336,ESG!A:M,$E$2,FALSE)</f>
        <v>42.4090639810426</v>
      </c>
      <c r="F336" s="11" t="b">
        <f t="shared" si="16"/>
        <v>1</v>
      </c>
      <c r="G336" s="23" t="str">
        <f t="shared" si="17"/>
        <v>C</v>
      </c>
      <c r="H336" s="11">
        <f>VLOOKUP(B336,NI!C:P,13,FALSE)</f>
        <v>-112052</v>
      </c>
      <c r="I336" s="11">
        <f>VLOOKUP(B336,EBITDA!B:O,13,FALSE)</f>
        <v>75464</v>
      </c>
      <c r="J336" s="11">
        <f>VLOOKUP(B336,EQIT!B:O,13,FALSE)</f>
        <v>1156582</v>
      </c>
      <c r="K336" s="11">
        <f>VLOOKUP(B336,DEBT!B:O,13,FALSE)</f>
        <v>840761</v>
      </c>
      <c r="L336" s="11">
        <f>VLOOKUP(B336,REV!B:O,13,FALSE)</f>
        <v>1702177</v>
      </c>
      <c r="M336" s="11">
        <f>VLOOKUP(B336,RoA!B:O,13,FALSE)</f>
        <v>-2.19</v>
      </c>
      <c r="N336" s="11">
        <f>VLOOKUP(B336,RoE!B:O,13,FALSE)</f>
        <v>-10.69</v>
      </c>
      <c r="O336" s="11">
        <f>VLOOKUP(B336,ASSET!B:P,13,FALSE)</f>
        <v>2896787</v>
      </c>
      <c r="P336" s="11">
        <f>VLOOKUP(B336,MCAP!B:P,13,FALSE)</f>
        <v>18292299</v>
      </c>
      <c r="Q336" s="11">
        <f>VLOOKUP(B336,MB!B:O,13,FALSE)</f>
        <v>19.64</v>
      </c>
    </row>
    <row r="337" spans="1:17" x14ac:dyDescent="0.3">
      <c r="A337" s="20" t="s">
        <v>341</v>
      </c>
      <c r="B337" s="20" t="s">
        <v>374</v>
      </c>
      <c r="C337" s="21">
        <f>VLOOKUP(B337,'[2]ESGC PORTFOLIO'!B:M,$C$2,FALSE)</f>
        <v>44.563556047805399</v>
      </c>
      <c r="D337" s="21" t="str">
        <f t="shared" si="15"/>
        <v>C</v>
      </c>
      <c r="E337" s="21">
        <f>VLOOKUP(B337,ESG!A:M,$E$2,FALSE)</f>
        <v>44.563556047805399</v>
      </c>
      <c r="F337" s="11" t="b">
        <f t="shared" si="16"/>
        <v>1</v>
      </c>
      <c r="G337" s="23" t="str">
        <f t="shared" si="17"/>
        <v>C</v>
      </c>
      <c r="H337" s="11">
        <f>VLOOKUP(B337,NI!C:P,13,FALSE)</f>
        <v>241975</v>
      </c>
      <c r="I337" s="11">
        <f>VLOOKUP(B337,EBITDA!B:O,13,FALSE)</f>
        <v>1004676</v>
      </c>
      <c r="J337" s="11">
        <f>VLOOKUP(B337,EQIT!B:O,13,FALSE)</f>
        <v>157949</v>
      </c>
      <c r="K337" s="11">
        <f>VLOOKUP(B337,DEBT!B:O,13,FALSE)</f>
        <v>10125352</v>
      </c>
      <c r="L337" s="11">
        <f>VLOOKUP(B337,REV!B:O,13,FALSE)</f>
        <v>4466297</v>
      </c>
      <c r="M337" s="11">
        <f>VLOOKUP(B337,RoA!B:O,13,FALSE)</f>
        <v>3.84</v>
      </c>
      <c r="N337" s="11">
        <f>VLOOKUP(B337,RoE!B:O,13,FALSE)</f>
        <v>1052.75</v>
      </c>
      <c r="O337" s="11">
        <f>VLOOKUP(B337,ASSET!B:P,13,FALSE)</f>
        <v>11953557</v>
      </c>
      <c r="P337" s="11">
        <f>VLOOKUP(B337,MCAP!B:P,13,FALSE)</f>
        <v>8806672</v>
      </c>
      <c r="Q337" s="11">
        <f>VLOOKUP(B337,MB!B:O,13,FALSE)</f>
        <v>66.69</v>
      </c>
    </row>
    <row r="338" spans="1:17" x14ac:dyDescent="0.3">
      <c r="A338" s="20" t="s">
        <v>347</v>
      </c>
      <c r="B338" s="20">
        <v>951584</v>
      </c>
      <c r="C338" s="21">
        <f>VLOOKUP(B338,'[2]ESGC PORTFOLIO'!B:M,$C$2,FALSE)</f>
        <v>39.735017853480002</v>
      </c>
      <c r="D338" s="21" t="str">
        <f t="shared" si="15"/>
        <v>C</v>
      </c>
      <c r="E338" s="21">
        <f>VLOOKUP(B338,ESG!A:M,$E$2,FALSE)</f>
        <v>39.735017853480002</v>
      </c>
      <c r="F338" s="11" t="b">
        <f t="shared" si="16"/>
        <v>1</v>
      </c>
      <c r="G338" s="23" t="str">
        <f t="shared" si="17"/>
        <v>C</v>
      </c>
      <c r="H338" s="11">
        <f>VLOOKUP(B338,NI!C:P,13,FALSE)</f>
        <v>407010</v>
      </c>
      <c r="I338" s="11">
        <f>VLOOKUP(B338,EBITDA!B:O,13,FALSE)</f>
        <v>857860</v>
      </c>
      <c r="J338" s="11">
        <f>VLOOKUP(B338,EQIT!B:O,13,FALSE)</f>
        <v>6924705</v>
      </c>
      <c r="K338" s="11">
        <f>VLOOKUP(B338,DEBT!B:O,13,FALSE)</f>
        <v>1362119</v>
      </c>
      <c r="L338" s="11">
        <f>VLOOKUP(B338,REV!B:O,13,FALSE)</f>
        <v>2462904</v>
      </c>
      <c r="M338" s="11">
        <f>VLOOKUP(B338,RoA!B:O,13,FALSE)</f>
        <v>0.78</v>
      </c>
      <c r="N338" s="11">
        <f>VLOOKUP(B338,RoE!B:O,13,FALSE)</f>
        <v>5.98</v>
      </c>
      <c r="O338" s="11">
        <f>VLOOKUP(B338,ASSET!B:P,13,FALSE)</f>
        <v>62988701</v>
      </c>
      <c r="P338" s="11">
        <f>VLOOKUP(B338,MCAP!B:P,13,FALSE)</f>
        <v>8740783</v>
      </c>
      <c r="Q338" s="11">
        <f>VLOOKUP(B338,MB!B:O,13,FALSE)</f>
        <v>0.88</v>
      </c>
    </row>
    <row r="339" spans="1:17" x14ac:dyDescent="0.3">
      <c r="A339" s="20" t="s">
        <v>51</v>
      </c>
      <c r="B339" s="20">
        <v>874227</v>
      </c>
      <c r="C339" s="21">
        <f>VLOOKUP(B339,'[2]ESGC PORTFOLIO'!B:M,$C$2,FALSE)</f>
        <v>14.506930964505299</v>
      </c>
      <c r="D339" s="21" t="str">
        <f t="shared" si="15"/>
        <v>D</v>
      </c>
      <c r="E339" s="21">
        <f>VLOOKUP(B339,ESG!A:M,$E$2,FALSE)</f>
        <v>27.1521598013512</v>
      </c>
      <c r="F339" s="11" t="b">
        <f t="shared" si="16"/>
        <v>0</v>
      </c>
      <c r="G339" s="23" t="str">
        <f t="shared" si="17"/>
        <v>C</v>
      </c>
      <c r="H339" s="11">
        <f>VLOOKUP(B339,NI!C:P,13,FALSE)</f>
        <v>24074000</v>
      </c>
      <c r="I339" s="11">
        <f>VLOOKUP(B339,EBITDA!B:O,13,FALSE)</f>
        <v>45142000</v>
      </c>
      <c r="J339" s="11">
        <f>VLOOKUP(B339,EQIT!B:O,13,FALSE)</f>
        <v>283001000</v>
      </c>
      <c r="K339" s="11">
        <f>VLOOKUP(B339,DEBT!B:O,13,FALSE)</f>
        <v>101644000</v>
      </c>
      <c r="L339" s="11">
        <f>VLOOKUP(B339,REV!B:O,13,FALSE)</f>
        <v>222853000</v>
      </c>
      <c r="M339" s="11">
        <f>VLOOKUP(B339,RoA!B:O,13,FALSE)</f>
        <v>4.49</v>
      </c>
      <c r="N339" s="11">
        <f>VLOOKUP(B339,RoE!B:O,13,FALSE)</f>
        <v>8.94</v>
      </c>
      <c r="O339" s="11">
        <f>VLOOKUP(B339,ASSET!B:P,13,FALSE)</f>
        <v>620854000</v>
      </c>
      <c r="P339" s="11">
        <f>VLOOKUP(B339,MCAP!B:P,13,FALSE)</f>
        <v>401413287</v>
      </c>
      <c r="Q339" s="11">
        <f>VLOOKUP(B339,MB!B:O,13,FALSE)</f>
        <v>1.24</v>
      </c>
    </row>
    <row r="340" spans="1:17" x14ac:dyDescent="0.3">
      <c r="A340" s="20" t="s">
        <v>108</v>
      </c>
      <c r="B340" s="20">
        <v>135448</v>
      </c>
      <c r="C340" s="21">
        <f>VLOOKUP(B340,'[2]ESGC PORTFOLIO'!B:M,$C$2,FALSE)</f>
        <v>18.489736374407499</v>
      </c>
      <c r="D340" s="21" t="str">
        <f t="shared" si="15"/>
        <v>D</v>
      </c>
      <c r="E340" s="21">
        <f>VLOOKUP(B340,ESG!A:M,$E$2,FALSE)</f>
        <v>29.479472748815098</v>
      </c>
      <c r="F340" s="11" t="b">
        <f t="shared" si="16"/>
        <v>0</v>
      </c>
      <c r="G340" s="23" t="str">
        <f t="shared" si="17"/>
        <v>C</v>
      </c>
      <c r="H340" s="11">
        <f>VLOOKUP(B340,NI!C:P,13,FALSE)</f>
        <v>1449853</v>
      </c>
      <c r="I340" s="11">
        <f>VLOOKUP(B340,EBITDA!B:O,13,FALSE)</f>
        <v>3318601</v>
      </c>
      <c r="J340" s="11">
        <f>VLOOKUP(B340,EQIT!B:O,13,FALSE)</f>
        <v>4637119</v>
      </c>
      <c r="K340" s="11">
        <f>VLOOKUP(B340,DEBT!B:O,13,FALSE)</f>
        <v>16478900</v>
      </c>
      <c r="L340" s="11">
        <f>VLOOKUP(B340,REV!B:O,13,FALSE)</f>
        <v>15094562</v>
      </c>
      <c r="M340" s="11">
        <f>VLOOKUP(B340,RoA!B:O,13,FALSE)</f>
        <v>5.82</v>
      </c>
      <c r="N340" s="11">
        <f>VLOOKUP(B340,RoE!B:O,13,FALSE)</f>
        <v>39.26</v>
      </c>
      <c r="O340" s="11">
        <f>VLOOKUP(B340,ASSET!B:P,13,FALSE)</f>
        <v>28091847</v>
      </c>
      <c r="P340" s="11">
        <f>VLOOKUP(B340,MCAP!B:P,13,FALSE)</f>
        <v>26951783</v>
      </c>
      <c r="Q340" s="11">
        <f>VLOOKUP(B340,MB!B:O,13,FALSE)</f>
        <v>5.24</v>
      </c>
    </row>
    <row r="341" spans="1:17" x14ac:dyDescent="0.3">
      <c r="A341" s="20" t="s">
        <v>116</v>
      </c>
      <c r="B341" s="20">
        <v>883488</v>
      </c>
      <c r="C341" s="21">
        <f>VLOOKUP(B341,'[2]ESGC PORTFOLIO'!B:M,$C$2,FALSE)</f>
        <v>21.643484845589299</v>
      </c>
      <c r="D341" s="21" t="str">
        <f t="shared" si="15"/>
        <v>D</v>
      </c>
      <c r="E341" s="21">
        <f>VLOOKUP(B341,ESG!A:M,$E$2,FALSE)</f>
        <v>37.1579374331141</v>
      </c>
      <c r="F341" s="11" t="b">
        <f t="shared" si="16"/>
        <v>0</v>
      </c>
      <c r="G341" s="23" t="str">
        <f t="shared" si="17"/>
        <v>C</v>
      </c>
      <c r="H341" s="11">
        <f>VLOOKUP(B341,NI!C:P,13,FALSE)</f>
        <v>552000</v>
      </c>
      <c r="I341" s="11">
        <f>VLOOKUP(B341,EBITDA!B:O,13,FALSE)</f>
        <v>1162000</v>
      </c>
      <c r="J341" s="11">
        <f>VLOOKUP(B341,EQIT!B:O,13,FALSE)</f>
        <v>5872000</v>
      </c>
      <c r="K341" s="11">
        <f>VLOOKUP(B341,DEBT!B:O,13,FALSE)</f>
        <v>1403000</v>
      </c>
      <c r="L341" s="11">
        <f>VLOOKUP(B341,REV!B:O,13,FALSE)</f>
        <v>2026000</v>
      </c>
      <c r="M341" s="11">
        <f>VLOOKUP(B341,RoA!B:O,13,FALSE)</f>
        <v>1.31</v>
      </c>
      <c r="N341" s="11">
        <f>VLOOKUP(B341,RoE!B:O,13,FALSE)</f>
        <v>9.4600000000000009</v>
      </c>
      <c r="O341" s="11">
        <f>VLOOKUP(B341,ASSET!B:P,13,FALSE)</f>
        <v>48243000</v>
      </c>
      <c r="P341" s="11">
        <f>VLOOKUP(B341,MCAP!B:P,13,FALSE)</f>
        <v>9492832</v>
      </c>
      <c r="Q341" s="11">
        <f>VLOOKUP(B341,MB!B:O,13,FALSE)</f>
        <v>1.31</v>
      </c>
    </row>
    <row r="342" spans="1:17" x14ac:dyDescent="0.3">
      <c r="A342" s="20" t="s">
        <v>135</v>
      </c>
      <c r="B342" s="20">
        <v>755980</v>
      </c>
      <c r="C342" s="21">
        <f>VLOOKUP(B342,'[2]ESGC PORTFOLIO'!B:M,$C$2,FALSE)</f>
        <v>22.407383090582801</v>
      </c>
      <c r="D342" s="21" t="str">
        <f t="shared" si="15"/>
        <v>D</v>
      </c>
      <c r="E342" s="21">
        <f>VLOOKUP(B342,ESG!A:M,$E$2,FALSE)</f>
        <v>38.1202055117095</v>
      </c>
      <c r="F342" s="11" t="b">
        <f t="shared" si="16"/>
        <v>0</v>
      </c>
      <c r="G342" s="23" t="str">
        <f t="shared" si="17"/>
        <v>C</v>
      </c>
      <c r="H342" s="11">
        <f>VLOOKUP(B342,NI!C:P,13,FALSE)</f>
        <v>499478</v>
      </c>
      <c r="I342" s="11">
        <f>VLOOKUP(B342,EBITDA!B:O,13,FALSE)</f>
        <v>900285</v>
      </c>
      <c r="J342" s="11">
        <f>VLOOKUP(B342,EQIT!B:O,13,FALSE)</f>
        <v>1933094</v>
      </c>
      <c r="K342" s="11">
        <f>VLOOKUP(B342,DEBT!B:O,13,FALSE)</f>
        <v>390000</v>
      </c>
      <c r="L342" s="11">
        <f>VLOOKUP(B342,REV!B:O,13,FALSE)</f>
        <v>3962036</v>
      </c>
      <c r="M342" s="11">
        <f>VLOOKUP(B342,RoA!B:O,13,FALSE)</f>
        <v>19.37</v>
      </c>
      <c r="N342" s="11">
        <f>VLOOKUP(B342,RoE!B:O,13,FALSE)</f>
        <v>26.75</v>
      </c>
      <c r="O342" s="11">
        <f>VLOOKUP(B342,ASSET!B:P,13,FALSE)</f>
        <v>2668884</v>
      </c>
      <c r="P342" s="11">
        <f>VLOOKUP(B342,MCAP!B:P,13,FALSE)</f>
        <v>13584827</v>
      </c>
      <c r="Q342" s="11">
        <f>VLOOKUP(B342,MB!B:O,13,FALSE)</f>
        <v>5.97</v>
      </c>
    </row>
    <row r="343" spans="1:17" x14ac:dyDescent="0.3">
      <c r="A343" s="20" t="s">
        <v>184</v>
      </c>
      <c r="B343" s="20">
        <v>921925</v>
      </c>
      <c r="C343" s="21">
        <f>VLOOKUP(B343,'[2]ESGC PORTFOLIO'!B:M,$C$2,FALSE)</f>
        <v>24.629440385290501</v>
      </c>
      <c r="D343" s="21" t="str">
        <f t="shared" si="15"/>
        <v>D</v>
      </c>
      <c r="E343" s="21">
        <f>VLOOKUP(B343,ESG!A:M,$E$2,FALSE)</f>
        <v>28.888510400210599</v>
      </c>
      <c r="F343" s="11" t="b">
        <f t="shared" si="16"/>
        <v>0</v>
      </c>
      <c r="G343" s="23" t="str">
        <f t="shared" si="17"/>
        <v>C</v>
      </c>
      <c r="H343" s="11">
        <f>VLOOKUP(B343,NI!C:P,13,FALSE)</f>
        <v>125364</v>
      </c>
      <c r="I343" s="11">
        <f>VLOOKUP(B343,EBITDA!B:O,13,FALSE)</f>
        <v>1294765</v>
      </c>
      <c r="J343" s="11">
        <f>VLOOKUP(B343,EQIT!B:O,13,FALSE)</f>
        <v>10128100</v>
      </c>
      <c r="K343" s="11">
        <f>VLOOKUP(B343,DEBT!B:O,13,FALSE)</f>
        <v>14695978</v>
      </c>
      <c r="L343" s="11">
        <f>VLOOKUP(B343,REV!B:O,13,FALSE)</f>
        <v>7476740</v>
      </c>
      <c r="M343" s="11">
        <f>VLOOKUP(B343,RoA!B:O,13,FALSE)</f>
        <v>1.65</v>
      </c>
      <c r="N343" s="11">
        <f>VLOOKUP(B343,RoE!B:O,13,FALSE)</f>
        <v>1.22</v>
      </c>
      <c r="O343" s="11">
        <f>VLOOKUP(B343,ASSET!B:P,13,FALSE)</f>
        <v>43609492</v>
      </c>
      <c r="P343" s="11">
        <f>VLOOKUP(B343,MCAP!B:P,13,FALSE)</f>
        <v>8356633</v>
      </c>
      <c r="Q343" s="11">
        <f>VLOOKUP(B343,MB!B:O,13,FALSE)</f>
        <v>0.67</v>
      </c>
    </row>
    <row r="344" spans="1:17" x14ac:dyDescent="0.3">
      <c r="A344" s="20" t="s">
        <v>340</v>
      </c>
      <c r="B344" s="20" t="s">
        <v>373</v>
      </c>
      <c r="C344" s="21">
        <f>VLOOKUP(B344,'[2]ESGC PORTFOLIO'!B:M,$C$2,FALSE)</f>
        <v>24.7772606382978</v>
      </c>
      <c r="D344" s="21" t="str">
        <f t="shared" si="15"/>
        <v>D</v>
      </c>
      <c r="E344" s="21">
        <f>VLOOKUP(B344,ESG!A:M,$E$2,FALSE)</f>
        <v>42.107712765957402</v>
      </c>
      <c r="F344" s="11" t="b">
        <f t="shared" si="16"/>
        <v>0</v>
      </c>
      <c r="G344" s="23" t="str">
        <f t="shared" si="17"/>
        <v>C</v>
      </c>
      <c r="H344" s="11">
        <f>VLOOKUP(B344,NI!C:P,13,FALSE)</f>
        <v>420000</v>
      </c>
      <c r="I344" s="11">
        <f>VLOOKUP(B344,EBITDA!B:O,13,FALSE)</f>
        <v>1292000</v>
      </c>
      <c r="J344" s="11">
        <f>VLOOKUP(B344,EQIT!B:O,13,FALSE)</f>
        <v>10065000</v>
      </c>
      <c r="K344" s="11">
        <f>VLOOKUP(B344,DEBT!B:O,13,FALSE)</f>
        <v>3865000</v>
      </c>
      <c r="L344" s="11">
        <f>VLOOKUP(B344,REV!B:O,13,FALSE)</f>
        <v>7887000</v>
      </c>
      <c r="M344" s="11">
        <f>VLOOKUP(B344,RoA!B:O,13,FALSE)</f>
        <v>2.2000000000000002</v>
      </c>
      <c r="N344" s="11">
        <f>VLOOKUP(B344,RoE!B:O,13,FALSE)</f>
        <v>6.83</v>
      </c>
      <c r="O344" s="11">
        <f>VLOOKUP(B344,ASSET!B:P,13,FALSE)</f>
        <v>30203000</v>
      </c>
      <c r="P344" s="11">
        <f>VLOOKUP(B344,MCAP!B:P,13,FALSE)</f>
        <v>16664227</v>
      </c>
      <c r="Q344" s="11">
        <f>VLOOKUP(B344,MB!B:O,13,FALSE)</f>
        <v>1.72</v>
      </c>
    </row>
    <row r="345" spans="1:17" x14ac:dyDescent="0.3">
      <c r="A345" s="20" t="s">
        <v>132</v>
      </c>
      <c r="B345" s="20" t="s">
        <v>362</v>
      </c>
      <c r="C345" s="21">
        <f>VLOOKUP(B345,'[2]ESGC PORTFOLIO'!B:M,$C$2,FALSE)</f>
        <v>20.744940366650798</v>
      </c>
      <c r="D345" s="21" t="str">
        <f t="shared" si="15"/>
        <v>D</v>
      </c>
      <c r="E345" s="21">
        <f>VLOOKUP(B345,ESG!A:M,$E$2,FALSE)</f>
        <v>23.507424592950901</v>
      </c>
      <c r="F345" s="11" t="b">
        <f t="shared" si="16"/>
        <v>0</v>
      </c>
      <c r="G345" s="23" t="str">
        <f t="shared" si="17"/>
        <v>D</v>
      </c>
      <c r="H345" s="11">
        <f>VLOOKUP(B345,NI!C:P,13,FALSE)</f>
        <v>281848</v>
      </c>
      <c r="I345" s="11">
        <f>VLOOKUP(B345,EBITDA!B:O,13,FALSE)</f>
        <v>1245440</v>
      </c>
      <c r="J345" s="11">
        <f>VLOOKUP(B345,EQIT!B:O,13,FALSE)</f>
        <v>4132301</v>
      </c>
      <c r="K345" s="11">
        <f>VLOOKUP(B345,DEBT!B:O,13,FALSE)</f>
        <v>3160336</v>
      </c>
      <c r="L345" s="11">
        <f>VLOOKUP(B345,REV!B:O,13,FALSE)</f>
        <v>8773564</v>
      </c>
      <c r="M345" s="11">
        <f>VLOOKUP(B345,RoA!B:O,13,FALSE)</f>
        <v>2.5299999999999998</v>
      </c>
      <c r="N345" s="11">
        <f>VLOOKUP(B345,RoE!B:O,13,FALSE)</f>
        <v>6.27</v>
      </c>
      <c r="O345" s="11">
        <f>VLOOKUP(B345,ASSET!B:P,13,FALSE)</f>
        <v>15753888</v>
      </c>
      <c r="P345" s="11">
        <f>VLOOKUP(B345,MCAP!B:P,13,FALSE)</f>
        <v>16995676</v>
      </c>
      <c r="Q345" s="11">
        <f>VLOOKUP(B345,MB!B:O,13,FALSE)</f>
        <v>3.9</v>
      </c>
    </row>
    <row r="346" spans="1:17" x14ac:dyDescent="0.3">
      <c r="A346" s="20"/>
      <c r="B346" s="20"/>
      <c r="C346" s="21"/>
      <c r="D346" s="21"/>
      <c r="E346" s="21"/>
      <c r="F346" s="11"/>
      <c r="G346" s="23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x14ac:dyDescent="0.3">
      <c r="A347" s="20"/>
      <c r="B347" s="20"/>
      <c r="C347" s="21"/>
      <c r="D347" s="21"/>
      <c r="E347" s="21"/>
      <c r="F347" s="11"/>
      <c r="G347" s="23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x14ac:dyDescent="0.3">
      <c r="A348" s="20"/>
      <c r="B348" s="20"/>
      <c r="C348" s="21"/>
      <c r="D348" s="21"/>
      <c r="E348" s="21"/>
      <c r="F348" s="11"/>
      <c r="G348" s="23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x14ac:dyDescent="0.3">
      <c r="A349" s="20"/>
      <c r="B349" s="20"/>
      <c r="C349" s="21"/>
      <c r="D349" s="21"/>
      <c r="E349" s="21"/>
      <c r="F349" s="11"/>
      <c r="G349" s="23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x14ac:dyDescent="0.3">
      <c r="A350" s="20"/>
      <c r="B350" s="20"/>
      <c r="C350" s="21"/>
      <c r="D350" s="21"/>
      <c r="E350" s="21"/>
      <c r="F350" s="11"/>
      <c r="G350" s="23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</sheetData>
  <autoFilter ref="A3:Q3" xr:uid="{B2ADBD18-CE6C-4761-84D6-6172B31CA24D}">
    <sortState xmlns:xlrd2="http://schemas.microsoft.com/office/spreadsheetml/2017/richdata2" ref="A4:Q345">
      <sortCondition ref="G3"/>
    </sortState>
  </autoFilter>
  <mergeCells count="1">
    <mergeCell ref="A1:Q1"/>
  </mergeCells>
  <conditionalFormatting sqref="F1:F1048576">
    <cfRule type="containsText" dxfId="4" priority="1" operator="containsText" text="FALSCH">
      <formula>NOT(ISERROR(SEARCH("FALSCH",F1)))</formula>
    </cfRule>
  </conditionalFormatting>
  <conditionalFormatting sqref="F4:F350">
    <cfRule type="containsText" dxfId="3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34E5-212E-4023-90B4-6A08AB18B5B1}">
  <sheetPr>
    <tabColor rgb="FFFFFF00"/>
  </sheetPr>
  <dimension ref="A1:Q350"/>
  <sheetViews>
    <sheetView zoomScale="80" zoomScaleNormal="80" workbookViewId="0">
      <selection activeCell="G68" sqref="G68:G128"/>
    </sheetView>
  </sheetViews>
  <sheetFormatPr baseColWidth="10" defaultRowHeight="14" x14ac:dyDescent="0.3"/>
  <cols>
    <col min="1" max="1" width="10.90625" style="10"/>
    <col min="2" max="6" width="11" style="10" bestFit="1" customWidth="1"/>
    <col min="7" max="7" width="14.453125" style="22" bestFit="1" customWidth="1"/>
    <col min="8" max="14" width="11" style="10" bestFit="1" customWidth="1"/>
    <col min="15" max="15" width="11.7265625" style="10" bestFit="1" customWidth="1"/>
    <col min="16" max="16" width="11" style="10" bestFit="1" customWidth="1"/>
    <col min="17" max="17" width="12.36328125" style="10" bestFit="1" customWidth="1"/>
    <col min="18" max="16384" width="10.90625" style="10"/>
  </cols>
  <sheetData>
    <row r="1" spans="1:17" ht="23" thickBot="1" x14ac:dyDescent="0.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3">
      <c r="A2" s="10">
        <v>20</v>
      </c>
      <c r="C2" s="10">
        <v>12</v>
      </c>
      <c r="E2" s="10">
        <v>13</v>
      </c>
    </row>
    <row r="3" spans="1:17" ht="14.5" thickBot="1" x14ac:dyDescent="0.35">
      <c r="A3" s="16" t="s">
        <v>348</v>
      </c>
      <c r="B3" s="16" t="s">
        <v>349</v>
      </c>
      <c r="C3" s="17"/>
      <c r="D3" s="17"/>
      <c r="E3" s="17"/>
      <c r="F3" s="17"/>
      <c r="G3" s="17"/>
      <c r="H3" s="17" t="s">
        <v>7669</v>
      </c>
      <c r="I3" s="17" t="s">
        <v>7670</v>
      </c>
      <c r="J3" s="17" t="s">
        <v>7671</v>
      </c>
      <c r="K3" s="17" t="s">
        <v>7672</v>
      </c>
      <c r="L3" s="17" t="s">
        <v>7673</v>
      </c>
      <c r="M3" s="17" t="s">
        <v>7674</v>
      </c>
      <c r="N3" s="17" t="s">
        <v>7675</v>
      </c>
      <c r="O3" s="17" t="s">
        <v>7676</v>
      </c>
      <c r="P3" s="17" t="s">
        <v>7677</v>
      </c>
      <c r="Q3" s="17" t="s">
        <v>7678</v>
      </c>
    </row>
    <row r="4" spans="1:17" x14ac:dyDescent="0.3">
      <c r="A4" s="18" t="s">
        <v>2</v>
      </c>
      <c r="B4" s="18" t="s">
        <v>350</v>
      </c>
      <c r="C4" s="19">
        <f>VLOOKUP(B4,'[2]ESGC PORTFOLIO'!B:M,$C$2,FALSE)</f>
        <v>91.716032608695599</v>
      </c>
      <c r="D4" s="19" t="str">
        <f t="shared" ref="D4:D64" si="0">IF(C4&gt;75,"A",IF(C4&gt;50,"B",IF(C4&gt;25,"C","D")))</f>
        <v>A</v>
      </c>
      <c r="E4" s="19">
        <f>VLOOKUP(B4,ESG!A:M,$E$2,FALSE)</f>
        <v>91.716032608695599</v>
      </c>
      <c r="F4" s="14" t="b">
        <f t="shared" ref="F4:F64" si="1">C4=E4</f>
        <v>1</v>
      </c>
      <c r="G4" s="15" t="str">
        <f t="shared" ref="G4:G64" si="2">IF(E4&gt;75,"A",IF(E4&gt;50,"B",IF(E4&gt;25,"C","D")))</f>
        <v>A</v>
      </c>
      <c r="H4" s="14">
        <f>VLOOKUP(B4,NI!C:P,14,FALSE)</f>
        <v>3445149</v>
      </c>
      <c r="I4" s="14">
        <f>VLOOKUP(B4,EBITDA!B:O,14,FALSE)</f>
        <v>5433366</v>
      </c>
      <c r="J4" s="14">
        <f>VLOOKUP(B4,EQIT!B:O,14,FALSE)</f>
        <v>8949477</v>
      </c>
      <c r="K4" s="14">
        <f>VLOOKUP(B4,DEBT!B:O,14,FALSE)</f>
        <v>25070</v>
      </c>
      <c r="L4" s="14">
        <f>VLOOKUP(B4,REV!B:O,14,FALSE)</f>
        <v>34850182</v>
      </c>
      <c r="M4" s="14">
        <f>VLOOKUP(B4,RoA!B:O,14,FALSE)</f>
        <v>17.72</v>
      </c>
      <c r="N4" s="14">
        <f>VLOOKUP(B4,RoE!B:O,14,FALSE)</f>
        <v>41.75</v>
      </c>
      <c r="O4" s="14">
        <f>VLOOKUP(B4,ASSET!B:P,14,FALSE)</f>
        <v>20474989</v>
      </c>
      <c r="P4" s="14">
        <f>VLOOKUP(B4,MCAP!B:P,14,FALSE)</f>
        <v>97378767</v>
      </c>
      <c r="Q4" s="14">
        <f>VLOOKUP(B4,MB!B:O,14,FALSE)</f>
        <v>8.24</v>
      </c>
    </row>
    <row r="5" spans="1:17" x14ac:dyDescent="0.3">
      <c r="A5" s="20" t="s">
        <v>9</v>
      </c>
      <c r="B5" s="20">
        <v>277642</v>
      </c>
      <c r="C5" s="21">
        <f>VLOOKUP(B5,'[2]ESGC PORTFOLIO'!B:M,$C$2,FALSE)</f>
        <v>89.222975395093798</v>
      </c>
      <c r="D5" s="21" t="str">
        <f t="shared" si="0"/>
        <v>A</v>
      </c>
      <c r="E5" s="21">
        <f>VLOOKUP(B5,ESG!A:M,$E$2,FALSE)</f>
        <v>89.222975395093798</v>
      </c>
      <c r="F5" s="11" t="b">
        <f t="shared" si="1"/>
        <v>1</v>
      </c>
      <c r="G5" s="12" t="str">
        <f t="shared" si="2"/>
        <v>A</v>
      </c>
      <c r="H5" s="11">
        <f>VLOOKUP(B5,NI!C:P,14,FALSE)</f>
        <v>684000</v>
      </c>
      <c r="I5" s="11">
        <f>VLOOKUP(B5,EBITDA!B:O,14,FALSE)</f>
        <v>1096000</v>
      </c>
      <c r="J5" s="11">
        <f>VLOOKUP(B5,EQIT!B:O,14,FALSE)</f>
        <v>4831000</v>
      </c>
      <c r="K5" s="11">
        <f>VLOOKUP(B5,DEBT!B:O,14,FALSE)</f>
        <v>2011000</v>
      </c>
      <c r="L5" s="11">
        <f>VLOOKUP(B5,REV!B:O,14,FALSE)</f>
        <v>4472000</v>
      </c>
      <c r="M5" s="11">
        <f>VLOOKUP(B5,RoA!B:O,14,FALSE)</f>
        <v>9.07</v>
      </c>
      <c r="N5" s="11">
        <f>VLOOKUP(B5,RoE!B:O,14,FALSE)</f>
        <v>15.08</v>
      </c>
      <c r="O5" s="11">
        <f>VLOOKUP(B5,ASSET!B:P,14,FALSE)</f>
        <v>8426000</v>
      </c>
      <c r="P5" s="11">
        <f>VLOOKUP(B5,MCAP!B:P,14,FALSE)</f>
        <v>21564340</v>
      </c>
      <c r="Q5" s="11">
        <f>VLOOKUP(B5,MB!B:O,14,FALSE)</f>
        <v>4.4000000000000004</v>
      </c>
    </row>
    <row r="6" spans="1:17" x14ac:dyDescent="0.3">
      <c r="A6" s="20" t="s">
        <v>10</v>
      </c>
      <c r="B6" s="20">
        <v>905271</v>
      </c>
      <c r="C6" s="21">
        <f>VLOOKUP(B6,'[2]ESGC PORTFOLIO'!B:M,$C$2,FALSE)</f>
        <v>76.728143814821195</v>
      </c>
      <c r="D6" s="21" t="str">
        <f t="shared" si="0"/>
        <v>A</v>
      </c>
      <c r="E6" s="21">
        <f>VLOOKUP(B6,ESG!A:M,$E$2,FALSE)</f>
        <v>76.728143814821195</v>
      </c>
      <c r="F6" s="11" t="b">
        <f t="shared" si="1"/>
        <v>1</v>
      </c>
      <c r="G6" s="12" t="str">
        <f t="shared" si="2"/>
        <v>A</v>
      </c>
      <c r="H6" s="11">
        <f>VLOOKUP(B6,NI!C:P,14,FALSE)</f>
        <v>1219900</v>
      </c>
      <c r="I6" s="11">
        <f>VLOOKUP(B6,EBITDA!B:O,14,FALSE)</f>
        <v>2307700</v>
      </c>
      <c r="J6" s="11">
        <f>VLOOKUP(B6,EQIT!B:O,14,FALSE)</f>
        <v>10086200</v>
      </c>
      <c r="K6" s="11">
        <f>VLOOKUP(B6,DEBT!B:O,14,FALSE)</f>
        <v>3962800</v>
      </c>
      <c r="L6" s="11">
        <f>VLOOKUP(B6,REV!B:O,14,FALSE)</f>
        <v>8187600</v>
      </c>
      <c r="M6" s="11">
        <f>VLOOKUP(B6,RoA!B:O,14,FALSE)</f>
        <v>16.989999999999998</v>
      </c>
      <c r="N6" s="11">
        <f>VLOOKUP(B6,RoE!B:O,14,FALSE)</f>
        <v>34.96</v>
      </c>
      <c r="O6" s="11">
        <f>VLOOKUP(B6,ASSET!B:P,14,FALSE)</f>
        <v>18292700</v>
      </c>
      <c r="P6" s="11">
        <f>VLOOKUP(B6,MCAP!B:P,14,FALSE)</f>
        <v>35826224</v>
      </c>
      <c r="Q6" s="11">
        <f>VLOOKUP(B6,MB!B:O,14,FALSE)</f>
        <v>3.26</v>
      </c>
    </row>
    <row r="7" spans="1:17" x14ac:dyDescent="0.3">
      <c r="A7" s="20" t="s">
        <v>15</v>
      </c>
      <c r="B7" s="20">
        <v>322677</v>
      </c>
      <c r="C7" s="21">
        <f>VLOOKUP(B7,'[2]ESGC PORTFOLIO'!B:M,$C$2,FALSE)</f>
        <v>84.7135190833921</v>
      </c>
      <c r="D7" s="21" t="str">
        <f t="shared" si="0"/>
        <v>A</v>
      </c>
      <c r="E7" s="21">
        <f>VLOOKUP(B7,ESG!A:M,$E$2,FALSE)</f>
        <v>84.7135190833921</v>
      </c>
      <c r="F7" s="11" t="b">
        <f t="shared" si="1"/>
        <v>1</v>
      </c>
      <c r="G7" s="12" t="str">
        <f t="shared" si="2"/>
        <v>A</v>
      </c>
      <c r="H7" s="11">
        <f>VLOOKUP(B7,NI!C:P,14,FALSE)</f>
        <v>2567000</v>
      </c>
      <c r="I7" s="11">
        <f>VLOOKUP(B7,EBITDA!B:O,14,FALSE)</f>
        <v>4809000</v>
      </c>
      <c r="J7" s="11">
        <f>VLOOKUP(B7,EQIT!B:O,14,FALSE)</f>
        <v>19084000</v>
      </c>
      <c r="K7" s="11">
        <f>VLOOKUP(B7,DEBT!B:O,14,FALSE)</f>
        <v>6350000</v>
      </c>
      <c r="L7" s="11">
        <f>VLOOKUP(B7,REV!B:O,14,FALSE)</f>
        <v>38670000</v>
      </c>
      <c r="M7" s="11">
        <f>VLOOKUP(B7,RoA!B:O,14,FALSE)</f>
        <v>3.08</v>
      </c>
      <c r="N7" s="11">
        <f>VLOOKUP(B7,RoE!B:O,14,FALSE)</f>
        <v>16.7</v>
      </c>
      <c r="O7" s="11">
        <f>VLOOKUP(B7,ASSET!B:P,14,FALSE)</f>
        <v>112422000</v>
      </c>
      <c r="P7" s="11">
        <f>VLOOKUP(B7,MCAP!B:P,14,FALSE)</f>
        <v>37172050</v>
      </c>
      <c r="Q7" s="11">
        <f>VLOOKUP(B7,MB!B:O,14,FALSE)</f>
        <v>1.73</v>
      </c>
    </row>
    <row r="8" spans="1:17" x14ac:dyDescent="0.3">
      <c r="A8" s="20" t="s">
        <v>17</v>
      </c>
      <c r="B8" s="20">
        <v>904853</v>
      </c>
      <c r="C8" s="21">
        <f>VLOOKUP(B8,'[2]ESGC PORTFOLIO'!B:M,$C$2,FALSE)</f>
        <v>76.579317355454194</v>
      </c>
      <c r="D8" s="21" t="str">
        <f t="shared" si="0"/>
        <v>A</v>
      </c>
      <c r="E8" s="21">
        <f>VLOOKUP(B8,ESG!A:M,$E$2,FALSE)</f>
        <v>76.579317355454194</v>
      </c>
      <c r="F8" s="11" t="b">
        <f t="shared" si="1"/>
        <v>1</v>
      </c>
      <c r="G8" s="12" t="str">
        <f t="shared" si="2"/>
        <v>A</v>
      </c>
      <c r="H8" s="11">
        <f>VLOOKUP(B8,NI!C:P,14,FALSE)</f>
        <v>6841000</v>
      </c>
      <c r="I8" s="11">
        <f>VLOOKUP(B8,EBITDA!B:O,14,FALSE)</f>
        <v>10224000</v>
      </c>
      <c r="J8" s="11">
        <f>VLOOKUP(B8,EQIT!B:O,14,FALSE)</f>
        <v>15377000</v>
      </c>
      <c r="K8" s="11">
        <f>VLOOKUP(B8,DEBT!B:O,14,FALSE)</f>
        <v>13894000</v>
      </c>
      <c r="L8" s="11">
        <f>VLOOKUP(B8,REV!B:O,14,FALSE)</f>
        <v>19494000</v>
      </c>
      <c r="M8" s="11">
        <f>VLOOKUP(B8,RoA!B:O,14,FALSE)</f>
        <v>23.95</v>
      </c>
      <c r="N8" s="11">
        <f>VLOOKUP(B8,RoE!B:O,14,FALSE)</f>
        <v>72.53</v>
      </c>
      <c r="O8" s="11">
        <f>VLOOKUP(B8,ASSET!B:P,14,FALSE)</f>
        <v>43202000</v>
      </c>
      <c r="P8" s="11">
        <f>VLOOKUP(B8,MCAP!B:P,14,FALSE)</f>
        <v>135768919</v>
      </c>
      <c r="Q8" s="11">
        <f>VLOOKUP(B8,MB!B:O,14,FALSE)</f>
        <v>7.64</v>
      </c>
    </row>
    <row r="9" spans="1:17" x14ac:dyDescent="0.3">
      <c r="A9" s="20" t="s">
        <v>26</v>
      </c>
      <c r="B9" s="20">
        <v>938692</v>
      </c>
      <c r="C9" s="21">
        <f>VLOOKUP(B9,'[2]ESGC PORTFOLIO'!B:M,$C$2,FALSE)</f>
        <v>84.9607728427372</v>
      </c>
      <c r="D9" s="21" t="str">
        <f t="shared" si="0"/>
        <v>A</v>
      </c>
      <c r="E9" s="21">
        <f>VLOOKUP(B9,ESG!A:M,$E$2,FALSE)</f>
        <v>84.9607728427372</v>
      </c>
      <c r="F9" s="11" t="b">
        <f t="shared" si="1"/>
        <v>1</v>
      </c>
      <c r="G9" s="12" t="str">
        <f t="shared" si="2"/>
        <v>A</v>
      </c>
      <c r="H9" s="11">
        <f>VLOOKUP(B9,NI!C:P,14,FALSE)</f>
        <v>8079000</v>
      </c>
      <c r="I9" s="11">
        <f>VLOOKUP(B9,EBITDA!B:O,14,FALSE)</f>
        <v>12856000</v>
      </c>
      <c r="J9" s="11">
        <f>VLOOKUP(B9,EQIT!B:O,14,FALSE)</f>
        <v>25241000</v>
      </c>
      <c r="K9" s="11">
        <f>VLOOKUP(B9,DEBT!B:O,14,FALSE)</f>
        <v>35342000</v>
      </c>
      <c r="L9" s="11">
        <f>VLOOKUP(B9,REV!B:O,14,FALSE)</f>
        <v>22849000</v>
      </c>
      <c r="M9" s="11">
        <f>VLOOKUP(B9,RoA!B:O,14,FALSE)</f>
        <v>3.59</v>
      </c>
      <c r="N9" s="11">
        <f>VLOOKUP(B9,RoE!B:O,14,FALSE)</f>
        <v>7.18</v>
      </c>
      <c r="O9" s="11">
        <f>VLOOKUP(B9,ASSET!B:P,14,FALSE)</f>
        <v>79954000</v>
      </c>
      <c r="P9" s="11">
        <f>VLOOKUP(B9,MCAP!B:P,14,FALSE)</f>
        <v>125590580</v>
      </c>
      <c r="Q9" s="11">
        <f>VLOOKUP(B9,MB!B:O,14,FALSE)</f>
        <v>5.44</v>
      </c>
    </row>
    <row r="10" spans="1:17" x14ac:dyDescent="0.3">
      <c r="A10" s="20" t="s">
        <v>28</v>
      </c>
      <c r="B10" s="20">
        <v>905276</v>
      </c>
      <c r="C10" s="21">
        <f>VLOOKUP(B10,'[2]ESGC PORTFOLIO'!B:M,$C$2,FALSE)</f>
        <v>77.343206804210297</v>
      </c>
      <c r="D10" s="21" t="str">
        <f t="shared" si="0"/>
        <v>A</v>
      </c>
      <c r="E10" s="21">
        <f>VLOOKUP(B10,ESG!A:M,$E$2,FALSE)</f>
        <v>77.343206804210297</v>
      </c>
      <c r="F10" s="11" t="b">
        <f t="shared" si="1"/>
        <v>1</v>
      </c>
      <c r="G10" s="12" t="str">
        <f t="shared" si="2"/>
        <v>A</v>
      </c>
      <c r="H10" s="11">
        <f>VLOOKUP(B10,NI!C:P,14,FALSE)</f>
        <v>725016</v>
      </c>
      <c r="I10" s="11">
        <f>VLOOKUP(B10,EBITDA!B:O,14,FALSE)</f>
        <v>1663384</v>
      </c>
      <c r="J10" s="11">
        <f>VLOOKUP(B10,EQIT!B:O,14,FALSE)</f>
        <v>10161540</v>
      </c>
      <c r="K10" s="11">
        <f>VLOOKUP(B10,DEBT!B:O,14,FALSE)</f>
        <v>7851084</v>
      </c>
      <c r="L10" s="11">
        <f>VLOOKUP(B10,REV!B:O,14,FALSE)</f>
        <v>5107503</v>
      </c>
      <c r="M10" s="11">
        <f>VLOOKUP(B10,RoA!B:O,14,FALSE)</f>
        <v>6.12</v>
      </c>
      <c r="N10" s="11">
        <f>VLOOKUP(B10,RoE!B:O,14,FALSE)</f>
        <v>9.4600000000000009</v>
      </c>
      <c r="O10" s="11">
        <f>VLOOKUP(B10,ASSET!B:P,14,FALSE)</f>
        <v>21108972</v>
      </c>
      <c r="P10" s="11">
        <f>VLOOKUP(B10,MCAP!B:P,14,FALSE)</f>
        <v>32819644</v>
      </c>
      <c r="Q10" s="11">
        <f>VLOOKUP(B10,MB!B:O,14,FALSE)</f>
        <v>3.03</v>
      </c>
    </row>
    <row r="11" spans="1:17" x14ac:dyDescent="0.3">
      <c r="A11" s="20" t="s">
        <v>36</v>
      </c>
      <c r="B11" s="20">
        <v>905113</v>
      </c>
      <c r="C11" s="21">
        <f>VLOOKUP(B11,'[2]ESGC PORTFOLIO'!B:M,$C$2,FALSE)</f>
        <v>80.259351046169598</v>
      </c>
      <c r="D11" s="21" t="str">
        <f t="shared" si="0"/>
        <v>A</v>
      </c>
      <c r="E11" s="21">
        <f>VLOOKUP(B11,ESG!A:M,$E$2,FALSE)</f>
        <v>80.259351046169598</v>
      </c>
      <c r="F11" s="11" t="b">
        <f t="shared" si="1"/>
        <v>1</v>
      </c>
      <c r="G11" s="12" t="str">
        <f t="shared" si="2"/>
        <v>A</v>
      </c>
      <c r="H11" s="11">
        <f>VLOOKUP(B11,NI!C:P,14,FALSE)</f>
        <v>145000</v>
      </c>
      <c r="I11" s="11">
        <f>VLOOKUP(B11,EBITDA!B:O,14,FALSE)</f>
        <v>1517000</v>
      </c>
      <c r="J11" s="11">
        <f>VLOOKUP(B11,EQIT!B:O,14,FALSE)</f>
        <v>4855000</v>
      </c>
      <c r="K11" s="11">
        <f>VLOOKUP(B11,DEBT!B:O,14,FALSE)</f>
        <v>6844000</v>
      </c>
      <c r="L11" s="11">
        <f>VLOOKUP(B11,REV!B:O,14,FALSE)</f>
        <v>12960000</v>
      </c>
      <c r="M11" s="11">
        <f>VLOOKUP(B11,RoA!B:O,14,FALSE)</f>
        <v>1.35</v>
      </c>
      <c r="N11" s="11">
        <f>VLOOKUP(B11,RoE!B:O,14,FALSE)</f>
        <v>-2.56</v>
      </c>
      <c r="O11" s="11">
        <f>VLOOKUP(B11,ASSET!B:P,14,FALSE)</f>
        <v>17975000</v>
      </c>
      <c r="P11" s="11">
        <f>VLOOKUP(B11,MCAP!B:P,14,FALSE)</f>
        <v>13118601</v>
      </c>
      <c r="Q11" s="11">
        <f>VLOOKUP(B11,MB!B:O,14,FALSE)</f>
        <v>2.38</v>
      </c>
    </row>
    <row r="12" spans="1:17" x14ac:dyDescent="0.3">
      <c r="A12" s="20" t="s">
        <v>39</v>
      </c>
      <c r="B12" s="20">
        <v>702259</v>
      </c>
      <c r="C12" s="21">
        <f>VLOOKUP(B12,'[2]ESGC PORTFOLIO'!B:M,$C$2,FALSE)</f>
        <v>91.827788794391594</v>
      </c>
      <c r="D12" s="21" t="str">
        <f t="shared" si="0"/>
        <v>A</v>
      </c>
      <c r="E12" s="21">
        <f>VLOOKUP(B12,ESG!A:M,$E$2,FALSE)</f>
        <v>91.827788794391594</v>
      </c>
      <c r="F12" s="11" t="b">
        <f t="shared" si="1"/>
        <v>1</v>
      </c>
      <c r="G12" s="12" t="str">
        <f t="shared" si="2"/>
        <v>A</v>
      </c>
      <c r="H12" s="11">
        <f>VLOOKUP(B12,NI!C:P,14,FALSE)</f>
        <v>-158500</v>
      </c>
      <c r="I12" s="11">
        <f>VLOOKUP(B12,EBITDA!B:O,14,FALSE)</f>
        <v>-395100</v>
      </c>
      <c r="J12" s="11">
        <f>VLOOKUP(B12,EQIT!B:O,14,FALSE)</f>
        <v>-256000</v>
      </c>
      <c r="K12" s="11">
        <f>VLOOKUP(B12,DEBT!B:O,14,FALSE)</f>
        <v>1586000</v>
      </c>
      <c r="L12" s="11">
        <f>VLOOKUP(B12,REV!B:O,14,FALSE)</f>
        <v>2056600</v>
      </c>
      <c r="M12" s="11">
        <f>VLOOKUP(B12,RoA!B:O,14,FALSE)</f>
        <v>-12.12</v>
      </c>
      <c r="N12" s="11">
        <f>VLOOKUP(B12,RoE!B:O,14,FALSE)</f>
        <v>-237.4</v>
      </c>
      <c r="O12" s="11">
        <f>VLOOKUP(B12,ASSET!B:P,14,FALSE)</f>
        <v>4031900</v>
      </c>
      <c r="P12" s="11">
        <f>VLOOKUP(B12,MCAP!B:P,14,FALSE)</f>
        <v>22884389</v>
      </c>
      <c r="Q12" s="11">
        <f>VLOOKUP(B12,MB!B:O,14,FALSE)</f>
        <v>-96.52</v>
      </c>
    </row>
    <row r="13" spans="1:17" x14ac:dyDescent="0.3">
      <c r="A13" s="20" t="s">
        <v>42</v>
      </c>
      <c r="B13" s="20">
        <v>130502</v>
      </c>
      <c r="C13" s="21">
        <f>VLOOKUP(B13,'[2]ESGC PORTFOLIO'!B:M,$C$2,FALSE)</f>
        <v>77.776464583316795</v>
      </c>
      <c r="D13" s="21" t="str">
        <f t="shared" si="0"/>
        <v>A</v>
      </c>
      <c r="E13" s="21">
        <f>VLOOKUP(B13,ESG!A:M,$E$2,FALSE)</f>
        <v>77.776464583316795</v>
      </c>
      <c r="F13" s="11" t="b">
        <f t="shared" si="1"/>
        <v>1</v>
      </c>
      <c r="G13" s="12" t="str">
        <f t="shared" si="2"/>
        <v>A</v>
      </c>
      <c r="H13" s="11">
        <f>VLOOKUP(B13,NI!C:P,14,FALSE)</f>
        <v>874458</v>
      </c>
      <c r="I13" s="11">
        <f>VLOOKUP(B13,EBITDA!B:O,14,FALSE)</f>
        <v>1589868</v>
      </c>
      <c r="J13" s="11">
        <f>VLOOKUP(B13,EQIT!B:O,14,FALSE)</f>
        <v>10388046</v>
      </c>
      <c r="K13" s="11">
        <f>VLOOKUP(B13,DEBT!B:O,14,FALSE)</f>
        <v>7378833</v>
      </c>
      <c r="L13" s="11">
        <f>VLOOKUP(B13,REV!B:O,14,FALSE)</f>
        <v>2147721</v>
      </c>
      <c r="M13" s="11">
        <f>VLOOKUP(B13,RoA!B:O,14,FALSE)</f>
        <v>5.54</v>
      </c>
      <c r="N13" s="11">
        <f>VLOOKUP(B13,RoE!B:O,14,FALSE)</f>
        <v>8.51</v>
      </c>
      <c r="O13" s="11">
        <f>VLOOKUP(B13,ASSET!B:P,14,FALSE)</f>
        <v>18414821</v>
      </c>
      <c r="P13" s="11">
        <f>VLOOKUP(B13,MCAP!B:P,14,FALSE)</f>
        <v>24637378</v>
      </c>
      <c r="Q13" s="11">
        <f>VLOOKUP(B13,MB!B:O,14,FALSE)</f>
        <v>2.4</v>
      </c>
    </row>
    <row r="14" spans="1:17" x14ac:dyDescent="0.3">
      <c r="A14" s="20" t="s">
        <v>43</v>
      </c>
      <c r="B14" s="20">
        <v>921161</v>
      </c>
      <c r="C14" s="21">
        <f>VLOOKUP(B14,'[2]ESGC PORTFOLIO'!B:M,$C$2,FALSE)</f>
        <v>81.749881272318902</v>
      </c>
      <c r="D14" s="21" t="str">
        <f t="shared" si="0"/>
        <v>A</v>
      </c>
      <c r="E14" s="21">
        <f>VLOOKUP(B14,ESG!A:M,$E$2,FALSE)</f>
        <v>81.749881272318902</v>
      </c>
      <c r="F14" s="11" t="b">
        <f t="shared" si="1"/>
        <v>1</v>
      </c>
      <c r="G14" s="12" t="str">
        <f t="shared" si="2"/>
        <v>A</v>
      </c>
      <c r="H14" s="11">
        <f>VLOOKUP(B14,NI!C:P,14,FALSE)</f>
        <v>453800</v>
      </c>
      <c r="I14" s="11">
        <f>VLOOKUP(B14,EBITDA!B:O,14,FALSE)</f>
        <v>826300</v>
      </c>
      <c r="J14" s="11">
        <f>VLOOKUP(B14,EQIT!B:O,14,FALSE)</f>
        <v>1046200</v>
      </c>
      <c r="K14" s="11">
        <f>VLOOKUP(B14,DEBT!B:O,14,FALSE)</f>
        <v>1581700</v>
      </c>
      <c r="L14" s="11">
        <f>VLOOKUP(B14,REV!B:O,14,FALSE)</f>
        <v>6613800</v>
      </c>
      <c r="M14" s="11">
        <f>VLOOKUP(B14,RoA!B:O,14,FALSE)</f>
        <v>7.08</v>
      </c>
      <c r="N14" s="11">
        <f>VLOOKUP(B14,RoE!B:O,14,FALSE)</f>
        <v>28.58</v>
      </c>
      <c r="O14" s="11">
        <f>VLOOKUP(B14,ASSET!B:P,14,FALSE)</f>
        <v>4940600</v>
      </c>
      <c r="P14" s="11">
        <f>VLOOKUP(B14,MCAP!B:P,14,FALSE)</f>
        <v>10109006</v>
      </c>
      <c r="Q14" s="11">
        <f>VLOOKUP(B14,MB!B:O,14,FALSE)</f>
        <v>8.35</v>
      </c>
    </row>
    <row r="15" spans="1:17" x14ac:dyDescent="0.3">
      <c r="A15" s="20" t="s">
        <v>45</v>
      </c>
      <c r="B15" s="20">
        <v>932060</v>
      </c>
      <c r="C15" s="21">
        <f>VLOOKUP(B15,'[2]ESGC PORTFOLIO'!B:M,$C$2,FALSE)</f>
        <v>75.305173346504802</v>
      </c>
      <c r="D15" s="21" t="str">
        <f t="shared" si="0"/>
        <v>A</v>
      </c>
      <c r="E15" s="21">
        <f>VLOOKUP(B15,ESG!A:M,$E$2,FALSE)</f>
        <v>75.305173346504802</v>
      </c>
      <c r="F15" s="11" t="b">
        <f t="shared" si="1"/>
        <v>1</v>
      </c>
      <c r="G15" s="12" t="str">
        <f t="shared" si="2"/>
        <v>A</v>
      </c>
      <c r="H15" s="11">
        <f>VLOOKUP(B15,NI!C:P,14,FALSE)</f>
        <v>457000</v>
      </c>
      <c r="I15" s="11">
        <f>VLOOKUP(B15,EBITDA!B:O,14,FALSE)</f>
        <v>1528000</v>
      </c>
      <c r="J15" s="11">
        <f>VLOOKUP(B15,EQIT!B:O,14,FALSE)</f>
        <v>3941000</v>
      </c>
      <c r="K15" s="11">
        <f>VLOOKUP(B15,DEBT!B:O,14,FALSE)</f>
        <v>6971000</v>
      </c>
      <c r="L15" s="11">
        <f>VLOOKUP(B15,REV!B:O,14,FALSE)</f>
        <v>10983000</v>
      </c>
      <c r="M15" s="11">
        <f>VLOOKUP(B15,RoA!B:O,14,FALSE)</f>
        <v>3.43</v>
      </c>
      <c r="N15" s="11">
        <f>VLOOKUP(B15,RoE!B:O,14,FALSE)</f>
        <v>10.14</v>
      </c>
      <c r="O15" s="11">
        <f>VLOOKUP(B15,ASSET!B:P,14,FALSE)</f>
        <v>16844000</v>
      </c>
      <c r="P15" s="11">
        <f>VLOOKUP(B15,MCAP!B:P,14,FALSE)</f>
        <v>13243019</v>
      </c>
      <c r="Q15" s="11">
        <f>VLOOKUP(B15,MB!B:O,14,FALSE)</f>
        <v>3.64</v>
      </c>
    </row>
    <row r="16" spans="1:17" x14ac:dyDescent="0.3">
      <c r="A16" s="20" t="s">
        <v>52</v>
      </c>
      <c r="B16" s="20">
        <v>929302</v>
      </c>
      <c r="C16" s="21">
        <f>VLOOKUP(B16,'[2]ESGC PORTFOLIO'!B:M,$C$2,FALSE)</f>
        <v>82.503558324261107</v>
      </c>
      <c r="D16" s="21" t="str">
        <f t="shared" si="0"/>
        <v>A</v>
      </c>
      <c r="E16" s="21">
        <f>VLOOKUP(B16,ESG!A:M,$E$2,FALSE)</f>
        <v>82.503558324261107</v>
      </c>
      <c r="F16" s="11" t="b">
        <f t="shared" si="1"/>
        <v>1</v>
      </c>
      <c r="G16" s="12" t="str">
        <f t="shared" si="2"/>
        <v>A</v>
      </c>
      <c r="H16" s="11">
        <f>VLOOKUP(B16,NI!C:P,14,FALSE)</f>
        <v>1283000</v>
      </c>
      <c r="I16" s="11">
        <f>VLOOKUP(B16,EBITDA!B:O,14,FALSE)</f>
        <v>2575000</v>
      </c>
      <c r="J16" s="11">
        <f>VLOOKUP(B16,EQIT!B:O,14,FALSE)</f>
        <v>3612000</v>
      </c>
      <c r="K16" s="11">
        <f>VLOOKUP(B16,DEBT!B:O,14,FALSE)</f>
        <v>1355000</v>
      </c>
      <c r="L16" s="11">
        <f>VLOOKUP(B16,REV!B:O,14,FALSE)</f>
        <v>42151000</v>
      </c>
      <c r="M16" s="11">
        <f>VLOOKUP(B16,RoA!B:O,14,FALSE)</f>
        <v>7.94</v>
      </c>
      <c r="N16" s="11">
        <f>VLOOKUP(B16,RoE!B:O,14,FALSE)</f>
        <v>24.04</v>
      </c>
      <c r="O16" s="11">
        <f>VLOOKUP(B16,ASSET!B:P,14,FALSE)</f>
        <v>12890000</v>
      </c>
      <c r="P16" s="11">
        <f>VLOOKUP(B16,MCAP!B:P,14,FALSE)</f>
        <v>19376188</v>
      </c>
      <c r="Q16" s="11">
        <f>VLOOKUP(B16,MB!B:O,14,FALSE)</f>
        <v>4.3600000000000003</v>
      </c>
    </row>
    <row r="17" spans="1:17" x14ac:dyDescent="0.3">
      <c r="A17" s="20" t="s">
        <v>61</v>
      </c>
      <c r="B17" s="20">
        <v>905075</v>
      </c>
      <c r="C17" s="21">
        <f>VLOOKUP(B17,'[2]ESGC PORTFOLIO'!B:M,$C$2,FALSE)</f>
        <v>78.010137865380898</v>
      </c>
      <c r="D17" s="21" t="str">
        <f t="shared" si="0"/>
        <v>A</v>
      </c>
      <c r="E17" s="21">
        <f>VLOOKUP(B17,ESG!A:M,$E$2,FALSE)</f>
        <v>78.010137865380898</v>
      </c>
      <c r="F17" s="11" t="b">
        <f t="shared" si="1"/>
        <v>1</v>
      </c>
      <c r="G17" s="12" t="str">
        <f t="shared" si="2"/>
        <v>A</v>
      </c>
      <c r="H17" s="11">
        <f>VLOOKUP(B17,NI!C:P,14,FALSE)</f>
        <v>887000</v>
      </c>
      <c r="I17" s="11">
        <f>VLOOKUP(B17,EBITDA!B:O,14,FALSE)</f>
        <v>1723000</v>
      </c>
      <c r="J17" s="11">
        <f>VLOOKUP(B17,EQIT!B:O,14,FALSE)</f>
        <v>1637000</v>
      </c>
      <c r="K17" s="11">
        <f>VLOOKUP(B17,DEBT!B:O,14,FALSE)</f>
        <v>3536000</v>
      </c>
      <c r="L17" s="11">
        <f>VLOOKUP(B17,REV!B:O,14,FALSE)</f>
        <v>7890000</v>
      </c>
      <c r="M17" s="11">
        <f>VLOOKUP(B17,RoA!B:O,14,FALSE)</f>
        <v>12.4</v>
      </c>
      <c r="N17" s="11">
        <f>VLOOKUP(B17,RoE!B:O,14,FALSE)</f>
        <v>56.1</v>
      </c>
      <c r="O17" s="11">
        <f>VLOOKUP(B17,ASSET!B:P,14,FALSE)</f>
        <v>7690000</v>
      </c>
      <c r="P17" s="11">
        <f>VLOOKUP(B17,MCAP!B:P,14,FALSE)</f>
        <v>14481110</v>
      </c>
      <c r="Q17" s="11">
        <f>VLOOKUP(B17,MB!B:O,14,FALSE)</f>
        <v>10.25</v>
      </c>
    </row>
    <row r="18" spans="1:17" x14ac:dyDescent="0.3">
      <c r="A18" s="20" t="s">
        <v>62</v>
      </c>
      <c r="B18" s="20">
        <v>134843</v>
      </c>
      <c r="C18" s="21">
        <f>VLOOKUP(B18,'[2]ESGC PORTFOLIO'!B:M,$C$2,FALSE)</f>
        <v>78.839337909833802</v>
      </c>
      <c r="D18" s="21" t="str">
        <f t="shared" si="0"/>
        <v>A</v>
      </c>
      <c r="E18" s="21">
        <f>VLOOKUP(B18,ESG!A:M,$E$2,FALSE)</f>
        <v>78.839337909833802</v>
      </c>
      <c r="F18" s="11" t="b">
        <f t="shared" si="1"/>
        <v>1</v>
      </c>
      <c r="G18" s="12" t="str">
        <f t="shared" si="2"/>
        <v>A</v>
      </c>
      <c r="H18" s="11">
        <f>VLOOKUP(B18,NI!C:P,14,FALSE)</f>
        <v>3505000</v>
      </c>
      <c r="I18" s="11">
        <f>VLOOKUP(B18,EBITDA!B:O,14,FALSE)</f>
        <v>7314000</v>
      </c>
      <c r="J18" s="11">
        <f>VLOOKUP(B18,EQIT!B:O,14,FALSE)</f>
        <v>44255000</v>
      </c>
      <c r="K18" s="11">
        <f>VLOOKUP(B18,DEBT!B:O,14,FALSE)</f>
        <v>60281000</v>
      </c>
      <c r="L18" s="11">
        <f>VLOOKUP(B18,REV!B:O,14,FALSE)</f>
        <v>29999000</v>
      </c>
      <c r="M18" s="11">
        <f>VLOOKUP(B18,RoA!B:O,14,FALSE)</f>
        <v>0.75</v>
      </c>
      <c r="N18" s="11">
        <f>VLOOKUP(B18,RoE!B:O,14,FALSE)</f>
        <v>3.9</v>
      </c>
      <c r="O18" s="11">
        <f>VLOOKUP(B18,ASSET!B:P,14,FALSE)</f>
        <v>365693000</v>
      </c>
      <c r="P18" s="11">
        <f>VLOOKUP(B18,MCAP!B:P,14,FALSE)</f>
        <v>48348613</v>
      </c>
      <c r="Q18" s="11">
        <f>VLOOKUP(B18,MB!B:O,14,FALSE)</f>
        <v>0.89</v>
      </c>
    </row>
    <row r="19" spans="1:17" x14ac:dyDescent="0.3">
      <c r="A19" s="20" t="s">
        <v>65</v>
      </c>
      <c r="B19" s="20">
        <v>755695</v>
      </c>
      <c r="C19" s="21">
        <f>VLOOKUP(B19,'[2]ESGC PORTFOLIO'!B:M,$C$2,FALSE)</f>
        <v>77.837425595238102</v>
      </c>
      <c r="D19" s="21" t="str">
        <f t="shared" si="0"/>
        <v>A</v>
      </c>
      <c r="E19" s="21">
        <f>VLOOKUP(B19,ESG!A:M,$E$2,FALSE)</f>
        <v>77.837425595238102</v>
      </c>
      <c r="F19" s="11" t="b">
        <f t="shared" si="1"/>
        <v>1</v>
      </c>
      <c r="G19" s="12" t="str">
        <f t="shared" si="2"/>
        <v>A</v>
      </c>
      <c r="H19" s="11">
        <f>VLOOKUP(B19,NI!C:P,14,FALSE)</f>
        <v>2606000</v>
      </c>
      <c r="I19" s="11">
        <f>VLOOKUP(B19,EBITDA!B:O,14,FALSE)</f>
        <v>4710000</v>
      </c>
      <c r="J19" s="11">
        <f>VLOOKUP(B19,EQIT!B:O,14,FALSE)</f>
        <v>24216000</v>
      </c>
      <c r="K19" s="11">
        <f>VLOOKUP(B19,DEBT!B:O,14,FALSE)</f>
        <v>9195000</v>
      </c>
      <c r="L19" s="11">
        <f>VLOOKUP(B19,REV!B:O,14,FALSE)</f>
        <v>17510000</v>
      </c>
      <c r="M19" s="11">
        <f>VLOOKUP(B19,RoA!B:O,14,FALSE)</f>
        <v>6.86</v>
      </c>
      <c r="N19" s="11">
        <f>VLOOKUP(B19,RoE!B:O,14,FALSE)</f>
        <v>11.13</v>
      </c>
      <c r="O19" s="11">
        <f>VLOOKUP(B19,ASSET!B:P,14,FALSE)</f>
        <v>40778000</v>
      </c>
      <c r="P19" s="11">
        <f>VLOOKUP(B19,MCAP!B:P,14,FALSE)</f>
        <v>47653660</v>
      </c>
      <c r="Q19" s="11">
        <f>VLOOKUP(B19,MB!B:O,14,FALSE)</f>
        <v>1.92</v>
      </c>
    </row>
    <row r="20" spans="1:17" x14ac:dyDescent="0.3">
      <c r="A20" s="20" t="s">
        <v>67</v>
      </c>
      <c r="B20" s="20" t="s">
        <v>356</v>
      </c>
      <c r="C20" s="21">
        <f>VLOOKUP(B20,'[2]ESGC PORTFOLIO'!B:M,$C$2,FALSE)</f>
        <v>92.328589632883705</v>
      </c>
      <c r="D20" s="21" t="str">
        <f t="shared" si="0"/>
        <v>A</v>
      </c>
      <c r="E20" s="21">
        <f>VLOOKUP(B20,ESG!A:M,$E$2,FALSE)</f>
        <v>92.328589632883705</v>
      </c>
      <c r="F20" s="11" t="b">
        <f t="shared" si="1"/>
        <v>1</v>
      </c>
      <c r="G20" s="12" t="str">
        <f t="shared" si="2"/>
        <v>A</v>
      </c>
      <c r="H20" s="11">
        <f>VLOOKUP(B20,NI!C:P,14,FALSE)</f>
        <v>834879</v>
      </c>
      <c r="I20" s="11">
        <f>VLOOKUP(B20,EBITDA!B:O,14,FALSE)</f>
        <v>1496814</v>
      </c>
      <c r="J20" s="11">
        <f>VLOOKUP(B20,EQIT!B:O,14,FALSE)</f>
        <v>4019430</v>
      </c>
      <c r="K20" s="11">
        <f>VLOOKUP(B20,DEBT!B:O,14,FALSE)</f>
        <v>2910393</v>
      </c>
      <c r="L20" s="11">
        <f>VLOOKUP(B20,REV!B:O,14,FALSE)</f>
        <v>14209608</v>
      </c>
      <c r="M20" s="11">
        <f>VLOOKUP(B20,RoA!B:O,14,FALSE)</f>
        <v>7.08</v>
      </c>
      <c r="N20" s="11">
        <f>VLOOKUP(B20,RoE!B:O,14,FALSE)</f>
        <v>19.66</v>
      </c>
      <c r="O20" s="11">
        <f>VLOOKUP(B20,ASSET!B:P,14,FALSE)</f>
        <v>11385084</v>
      </c>
      <c r="P20" s="11">
        <f>VLOOKUP(B20,MCAP!B:P,14,FALSE)</f>
        <v>14701975</v>
      </c>
      <c r="Q20" s="11">
        <f>VLOOKUP(B20,MB!B:O,14,FALSE)</f>
        <v>3.12</v>
      </c>
    </row>
    <row r="21" spans="1:17" x14ac:dyDescent="0.3">
      <c r="A21" s="20" t="s">
        <v>88</v>
      </c>
      <c r="B21" s="20">
        <v>922964</v>
      </c>
      <c r="C21" s="21">
        <f>VLOOKUP(B21,'[2]ESGC PORTFOLIO'!B:M,$C$2,FALSE)</f>
        <v>78.442751494268705</v>
      </c>
      <c r="D21" s="21" t="str">
        <f t="shared" si="0"/>
        <v>A</v>
      </c>
      <c r="E21" s="21">
        <f>VLOOKUP(B21,ESG!A:M,$E$2,FALSE)</f>
        <v>78.442751494268705</v>
      </c>
      <c r="F21" s="11" t="b">
        <f t="shared" si="1"/>
        <v>1</v>
      </c>
      <c r="G21" s="12" t="str">
        <f t="shared" si="2"/>
        <v>A</v>
      </c>
      <c r="H21" s="11">
        <f>VLOOKUP(B21,NI!C:P,14,FALSE)</f>
        <v>845000</v>
      </c>
      <c r="I21" s="11">
        <f>VLOOKUP(B21,EBITDA!B:O,14,FALSE)</f>
        <v>1431000</v>
      </c>
      <c r="J21" s="11">
        <f>VLOOKUP(B21,EQIT!B:O,14,FALSE)</f>
        <v>7963000</v>
      </c>
      <c r="K21" s="11">
        <f>VLOOKUP(B21,DEBT!B:O,14,FALSE)</f>
        <v>4632000</v>
      </c>
      <c r="L21" s="11">
        <f>VLOOKUP(B21,REV!B:O,14,FALSE)</f>
        <v>3289000</v>
      </c>
      <c r="M21" s="11">
        <f>VLOOKUP(B21,RoA!B:O,14,FALSE)</f>
        <v>1.0900000000000001</v>
      </c>
      <c r="N21" s="11">
        <f>VLOOKUP(B21,RoE!B:O,14,FALSE)</f>
        <v>9.3699999999999992</v>
      </c>
      <c r="O21" s="11">
        <f>VLOOKUP(B21,ASSET!B:P,14,FALSE)</f>
        <v>71567000</v>
      </c>
      <c r="P21" s="11">
        <f>VLOOKUP(B21,MCAP!B:P,14,FALSE)</f>
        <v>15005833</v>
      </c>
      <c r="Q21" s="11">
        <f>VLOOKUP(B21,MB!B:O,14,FALSE)</f>
        <v>1.6</v>
      </c>
    </row>
    <row r="22" spans="1:17" x14ac:dyDescent="0.3">
      <c r="A22" s="20" t="s">
        <v>91</v>
      </c>
      <c r="B22" s="20">
        <v>902288</v>
      </c>
      <c r="C22" s="21">
        <f>VLOOKUP(B22,'[2]ESGC PORTFOLIO'!B:M,$C$2,FALSE)</f>
        <v>75.4835138794854</v>
      </c>
      <c r="D22" s="21" t="str">
        <f t="shared" si="0"/>
        <v>A</v>
      </c>
      <c r="E22" s="21">
        <f>VLOOKUP(B22,ESG!A:M,$E$2,FALSE)</f>
        <v>75.4835138794854</v>
      </c>
      <c r="F22" s="11" t="b">
        <f t="shared" si="1"/>
        <v>1</v>
      </c>
      <c r="G22" s="12" t="str">
        <f t="shared" si="2"/>
        <v>A</v>
      </c>
      <c r="H22" s="11">
        <f>VLOOKUP(B22,NI!C:P,14,FALSE)</f>
        <v>6837000</v>
      </c>
      <c r="I22" s="11">
        <f>VLOOKUP(B22,EBITDA!B:O,14,FALSE)</f>
        <v>4056000</v>
      </c>
      <c r="J22" s="11">
        <f>VLOOKUP(B22,EQIT!B:O,14,FALSE)</f>
        <v>15418000</v>
      </c>
      <c r="K22" s="11">
        <f>VLOOKUP(B22,DEBT!B:O,14,FALSE)</f>
        <v>16606000</v>
      </c>
      <c r="L22" s="11">
        <f>VLOOKUP(B22,REV!B:O,14,FALSE)</f>
        <v>12033000</v>
      </c>
      <c r="M22" s="11">
        <f>VLOOKUP(B22,RoA!B:O,14,FALSE)</f>
        <v>4.13</v>
      </c>
      <c r="N22" s="11">
        <f>VLOOKUP(B22,RoE!B:O,14,FALSE)</f>
        <v>10.26</v>
      </c>
      <c r="O22" s="11">
        <f>VLOOKUP(B22,ASSET!B:P,14,FALSE)</f>
        <v>48111000</v>
      </c>
      <c r="P22" s="11">
        <f>VLOOKUP(B22,MCAP!B:P,14,FALSE)</f>
        <v>26334500</v>
      </c>
      <c r="Q22" s="11">
        <f>VLOOKUP(B22,MB!B:O,14,FALSE)</f>
        <v>1.66</v>
      </c>
    </row>
    <row r="23" spans="1:17" x14ac:dyDescent="0.3">
      <c r="A23" s="20" t="s">
        <v>97</v>
      </c>
      <c r="B23" s="20">
        <v>993189</v>
      </c>
      <c r="C23" s="21">
        <f>VLOOKUP(B23,'[2]ESGC PORTFOLIO'!B:M,$C$2,FALSE)</f>
        <v>78.4674170616113</v>
      </c>
      <c r="D23" s="21" t="str">
        <f t="shared" si="0"/>
        <v>A</v>
      </c>
      <c r="E23" s="21">
        <f>VLOOKUP(B23,ESG!A:M,$E$2,FALSE)</f>
        <v>78.4674170616113</v>
      </c>
      <c r="F23" s="11" t="b">
        <f t="shared" si="1"/>
        <v>1</v>
      </c>
      <c r="G23" s="12" t="str">
        <f t="shared" si="2"/>
        <v>A</v>
      </c>
      <c r="H23" s="11">
        <f>VLOOKUP(B23,NI!C:P,14,FALSE)</f>
        <v>1964000</v>
      </c>
      <c r="I23" s="11">
        <f>VLOOKUP(B23,EBITDA!B:O,14,FALSE)</f>
        <v>4784000</v>
      </c>
      <c r="J23" s="11">
        <f>VLOOKUP(B23,EQIT!B:O,14,FALSE)</f>
        <v>14705000</v>
      </c>
      <c r="K23" s="11">
        <f>VLOOKUP(B23,DEBT!B:O,14,FALSE)</f>
        <v>11809000</v>
      </c>
      <c r="L23" s="11">
        <f>VLOOKUP(B23,REV!B:O,14,FALSE)</f>
        <v>11408000</v>
      </c>
      <c r="M23" s="11">
        <f>VLOOKUP(B23,RoA!B:O,14,FALSE)</f>
        <v>16.37</v>
      </c>
      <c r="N23" s="11">
        <f>VLOOKUP(B23,RoE!B:O,14,FALSE)</f>
        <v>41.46</v>
      </c>
      <c r="O23" s="11">
        <f>VLOOKUP(B23,ASSET!B:P,14,FALSE)</f>
        <v>35739000</v>
      </c>
      <c r="P23" s="11">
        <f>VLOOKUP(B23,MCAP!B:P,14,FALSE)</f>
        <v>48950704</v>
      </c>
      <c r="Q23" s="11">
        <f>VLOOKUP(B23,MB!B:O,14,FALSE)</f>
        <v>3.28</v>
      </c>
    </row>
    <row r="24" spans="1:17" x14ac:dyDescent="0.3">
      <c r="A24" s="20" t="s">
        <v>110</v>
      </c>
      <c r="B24" s="20">
        <v>944314</v>
      </c>
      <c r="C24" s="21">
        <f>VLOOKUP(B24,'[2]ESGC PORTFOLIO'!B:M,$C$2,FALSE)</f>
        <v>77.215895192398094</v>
      </c>
      <c r="D24" s="21" t="str">
        <f t="shared" si="0"/>
        <v>A</v>
      </c>
      <c r="E24" s="21">
        <f>VLOOKUP(B24,ESG!A:M,$E$2,FALSE)</f>
        <v>77.215895192398094</v>
      </c>
      <c r="F24" s="11" t="b">
        <f t="shared" si="1"/>
        <v>1</v>
      </c>
      <c r="G24" s="12" t="str">
        <f t="shared" si="2"/>
        <v>A</v>
      </c>
      <c r="H24" s="11">
        <f>VLOOKUP(B24,NI!C:P,14,FALSE)</f>
        <v>2148000</v>
      </c>
      <c r="I24" s="11">
        <f>VLOOKUP(B24,EBITDA!B:O,14,FALSE)</f>
        <v>6247000</v>
      </c>
      <c r="J24" s="11">
        <f>VLOOKUP(B24,EQIT!B:O,14,FALSE)</f>
        <v>17142000</v>
      </c>
      <c r="K24" s="11">
        <f>VLOOKUP(B24,DEBT!B:O,14,FALSE)</f>
        <v>37324000</v>
      </c>
      <c r="L24" s="11">
        <f>VLOOKUP(B24,REV!B:O,14,FALSE)</f>
        <v>12586000</v>
      </c>
      <c r="M24" s="11">
        <f>VLOOKUP(B24,RoA!B:O,14,FALSE)</f>
        <v>4.9000000000000004</v>
      </c>
      <c r="N24" s="11">
        <f>VLOOKUP(B24,RoE!B:O,14,FALSE)</f>
        <v>18.89</v>
      </c>
      <c r="O24" s="11">
        <f>VLOOKUP(B24,ASSET!B:P,14,FALSE)</f>
        <v>76585000</v>
      </c>
      <c r="P24" s="11">
        <f>VLOOKUP(B24,MCAP!B:P,14,FALSE)</f>
        <v>52283700</v>
      </c>
      <c r="Q24" s="11">
        <f>VLOOKUP(B24,MB!B:O,14,FALSE)</f>
        <v>2.91</v>
      </c>
    </row>
    <row r="25" spans="1:17" x14ac:dyDescent="0.3">
      <c r="A25" s="20" t="s">
        <v>115</v>
      </c>
      <c r="B25" s="20">
        <v>916091</v>
      </c>
      <c r="C25" s="21">
        <f>VLOOKUP(B25,'[2]ESGC PORTFOLIO'!B:M,$C$2,FALSE)</f>
        <v>77.667742472729898</v>
      </c>
      <c r="D25" s="21" t="str">
        <f t="shared" si="0"/>
        <v>A</v>
      </c>
      <c r="E25" s="21">
        <f>VLOOKUP(B25,ESG!A:M,$E$2,FALSE)</f>
        <v>77.667742472729898</v>
      </c>
      <c r="F25" s="11" t="b">
        <f t="shared" si="1"/>
        <v>1</v>
      </c>
      <c r="G25" s="12" t="str">
        <f t="shared" si="2"/>
        <v>A</v>
      </c>
      <c r="H25" s="11">
        <f>VLOOKUP(B25,NI!C:P,14,FALSE)</f>
        <v>-123000</v>
      </c>
      <c r="I25" s="11">
        <f>VLOOKUP(B25,EBITDA!B:O,14,FALSE)</f>
        <v>601000</v>
      </c>
      <c r="J25" s="11">
        <f>VLOOKUP(B25,EQIT!B:O,14,FALSE)</f>
        <v>1888000</v>
      </c>
      <c r="K25" s="11">
        <f>VLOOKUP(B25,DEBT!B:O,14,FALSE)</f>
        <v>2963000</v>
      </c>
      <c r="L25" s="11">
        <f>VLOOKUP(B25,REV!B:O,14,FALSE)</f>
        <v>7607000</v>
      </c>
      <c r="M25" s="11">
        <f>VLOOKUP(B25,RoA!B:O,14,FALSE)</f>
        <v>-0.6</v>
      </c>
      <c r="N25" s="11">
        <f>VLOOKUP(B25,RoE!B:O,14,FALSE)</f>
        <v>-6.29</v>
      </c>
      <c r="O25" s="11">
        <f>VLOOKUP(B25,ASSET!B:P,14,FALSE)</f>
        <v>8282000</v>
      </c>
      <c r="P25" s="11">
        <f>VLOOKUP(B25,MCAP!B:P,14,FALSE)</f>
        <v>13409256</v>
      </c>
      <c r="Q25" s="11">
        <f>VLOOKUP(B25,MB!B:O,14,FALSE)</f>
        <v>1.79</v>
      </c>
    </row>
    <row r="26" spans="1:17" x14ac:dyDescent="0.3">
      <c r="A26" s="20" t="s">
        <v>117</v>
      </c>
      <c r="B26" s="20">
        <v>357922</v>
      </c>
      <c r="C26" s="21">
        <f>VLOOKUP(B26,'[2]ESGC PORTFOLIO'!B:M,$C$2,FALSE)</f>
        <v>77.479518013108105</v>
      </c>
      <c r="D26" s="21" t="str">
        <f t="shared" si="0"/>
        <v>A</v>
      </c>
      <c r="E26" s="21">
        <f>VLOOKUP(B26,ESG!A:M,$E$2,FALSE)</f>
        <v>77.479518013108105</v>
      </c>
      <c r="F26" s="11" t="b">
        <f t="shared" si="1"/>
        <v>1</v>
      </c>
      <c r="G26" s="12" t="str">
        <f t="shared" si="2"/>
        <v>A</v>
      </c>
      <c r="H26" s="11">
        <f>VLOOKUP(B26,NI!C:P,14,FALSE)</f>
        <v>1045000</v>
      </c>
      <c r="I26" s="11">
        <f>VLOOKUP(B26,EBITDA!B:O,14,FALSE)</f>
        <v>2106000</v>
      </c>
      <c r="J26" s="11">
        <f>VLOOKUP(B26,EQIT!B:O,14,FALSE)</f>
        <v>5403000</v>
      </c>
      <c r="K26" s="11">
        <f>VLOOKUP(B26,DEBT!B:O,14,FALSE)</f>
        <v>6540000</v>
      </c>
      <c r="L26" s="11">
        <f>VLOOKUP(B26,REV!B:O,14,FALSE)</f>
        <v>9549000</v>
      </c>
      <c r="M26" s="11">
        <f>VLOOKUP(B26,RoA!B:O,14,FALSE)</f>
        <v>9.81</v>
      </c>
      <c r="N26" s="11">
        <f>VLOOKUP(B26,RoE!B:O,14,FALSE)</f>
        <v>27.86</v>
      </c>
      <c r="O26" s="11">
        <f>VLOOKUP(B26,ASSET!B:P,14,FALSE)</f>
        <v>15999000</v>
      </c>
      <c r="P26" s="11">
        <f>VLOOKUP(B26,MCAP!B:P,14,FALSE)</f>
        <v>13239727</v>
      </c>
      <c r="Q26" s="11">
        <f>VLOOKUP(B26,MB!B:O,14,FALSE)</f>
        <v>2.31</v>
      </c>
    </row>
    <row r="27" spans="1:17" x14ac:dyDescent="0.3">
      <c r="A27" s="20" t="s">
        <v>118</v>
      </c>
      <c r="B27" s="20">
        <v>903749</v>
      </c>
      <c r="C27" s="21">
        <f>VLOOKUP(B27,'[2]ESGC PORTFOLIO'!B:M,$C$2,FALSE)</f>
        <v>80.693981481481401</v>
      </c>
      <c r="D27" s="21" t="str">
        <f t="shared" si="0"/>
        <v>A</v>
      </c>
      <c r="E27" s="21">
        <f>VLOOKUP(B27,ESG!A:M,$E$2,FALSE)</f>
        <v>80.693981481481401</v>
      </c>
      <c r="F27" s="11" t="b">
        <f t="shared" si="1"/>
        <v>1</v>
      </c>
      <c r="G27" s="12" t="str">
        <f t="shared" si="2"/>
        <v>A</v>
      </c>
      <c r="H27" s="11">
        <f>VLOOKUP(B27,NI!C:P,14,FALSE)</f>
        <v>2923000</v>
      </c>
      <c r="I27" s="11">
        <f>VLOOKUP(B27,EBITDA!B:O,14,FALSE)</f>
        <v>4790000</v>
      </c>
      <c r="J27" s="11">
        <f>VLOOKUP(B27,EQIT!B:O,14,FALSE)</f>
        <v>17253000</v>
      </c>
      <c r="K27" s="11">
        <f>VLOOKUP(B27,DEBT!B:O,14,FALSE)</f>
        <v>7751000</v>
      </c>
      <c r="L27" s="11">
        <f>VLOOKUP(B27,REV!B:O,14,FALSE)</f>
        <v>20404000</v>
      </c>
      <c r="M27" s="11">
        <f>VLOOKUP(B27,RoA!B:O,14,FALSE)</f>
        <v>10.61</v>
      </c>
      <c r="N27" s="11">
        <f>VLOOKUP(B27,RoE!B:O,14,FALSE)</f>
        <v>18.54</v>
      </c>
      <c r="O27" s="11">
        <f>VLOOKUP(B27,ASSET!B:P,14,FALSE)</f>
        <v>32370000</v>
      </c>
      <c r="P27" s="11">
        <f>VLOOKUP(B27,MCAP!B:P,14,FALSE)</f>
        <v>34756499</v>
      </c>
      <c r="Q27" s="11">
        <f>VLOOKUP(B27,MB!B:O,14,FALSE)</f>
        <v>2.02</v>
      </c>
    </row>
    <row r="28" spans="1:17" x14ac:dyDescent="0.3">
      <c r="A28" s="20" t="s">
        <v>120</v>
      </c>
      <c r="B28" s="20">
        <v>921268</v>
      </c>
      <c r="C28" s="21">
        <f>VLOOKUP(B28,'[2]ESGC PORTFOLIO'!B:M,$C$2,FALSE)</f>
        <v>77.707692449287606</v>
      </c>
      <c r="D28" s="21" t="str">
        <f t="shared" si="0"/>
        <v>A</v>
      </c>
      <c r="E28" s="21">
        <f>VLOOKUP(B28,ESG!A:M,$E$2,FALSE)</f>
        <v>77.707692449287606</v>
      </c>
      <c r="F28" s="11" t="b">
        <f t="shared" si="1"/>
        <v>1</v>
      </c>
      <c r="G28" s="12" t="str">
        <f t="shared" si="2"/>
        <v>A</v>
      </c>
      <c r="H28" s="11">
        <f>VLOOKUP(B28,NI!C:P,14,FALSE)</f>
        <v>1347500</v>
      </c>
      <c r="I28" s="11">
        <f>VLOOKUP(B28,EBITDA!B:O,14,FALSE)</f>
        <v>2933000</v>
      </c>
      <c r="J28" s="11">
        <f>VLOOKUP(B28,EQIT!B:O,14,FALSE)</f>
        <v>7618500</v>
      </c>
      <c r="K28" s="11">
        <f>VLOOKUP(B28,DEBT!B:O,14,FALSE)</f>
        <v>7322700</v>
      </c>
      <c r="L28" s="11">
        <f>VLOOKUP(B28,REV!B:O,14,FALSE)</f>
        <v>13838300</v>
      </c>
      <c r="M28" s="11">
        <f>VLOOKUP(B28,RoA!B:O,14,FALSE)</f>
        <v>8.86</v>
      </c>
      <c r="N28" s="11">
        <f>VLOOKUP(B28,RoE!B:O,14,FALSE)</f>
        <v>20.78</v>
      </c>
      <c r="O28" s="11">
        <f>VLOOKUP(B28,ASSET!B:P,14,FALSE)</f>
        <v>19860200</v>
      </c>
      <c r="P28" s="11">
        <f>VLOOKUP(B28,MCAP!B:P,14,FALSE)</f>
        <v>38818274</v>
      </c>
      <c r="Q28" s="11">
        <f>VLOOKUP(B28,MB!B:O,14,FALSE)</f>
        <v>4.97</v>
      </c>
    </row>
    <row r="29" spans="1:17" x14ac:dyDescent="0.3">
      <c r="A29" s="20" t="s">
        <v>148</v>
      </c>
      <c r="B29" s="20">
        <v>907652</v>
      </c>
      <c r="C29" s="21">
        <f>VLOOKUP(B29,'[2]ESGC PORTFOLIO'!B:M,$C$2,FALSE)</f>
        <v>75.393095427705703</v>
      </c>
      <c r="D29" s="21" t="str">
        <f t="shared" si="0"/>
        <v>A</v>
      </c>
      <c r="E29" s="21">
        <f>VLOOKUP(B29,ESG!A:M,$E$2,FALSE)</f>
        <v>75.393095427705703</v>
      </c>
      <c r="F29" s="11" t="b">
        <f t="shared" si="1"/>
        <v>1</v>
      </c>
      <c r="G29" s="12" t="str">
        <f t="shared" si="2"/>
        <v>A</v>
      </c>
      <c r="H29" s="11">
        <f>VLOOKUP(B29,NI!C:P,14,FALSE)</f>
        <v>3031000</v>
      </c>
      <c r="I29" s="11">
        <f>VLOOKUP(B29,EBITDA!B:O,14,FALSE)</f>
        <v>4635000</v>
      </c>
      <c r="J29" s="11">
        <f>VLOOKUP(B29,EQIT!B:O,14,FALSE)</f>
        <v>11435000</v>
      </c>
      <c r="K29" s="11">
        <f>VLOOKUP(B29,DEBT!B:O,14,FALSE)</f>
        <v>4009000</v>
      </c>
      <c r="L29" s="11">
        <f>VLOOKUP(B29,REV!B:O,14,FALSE)</f>
        <v>30973000</v>
      </c>
      <c r="M29" s="11">
        <f>VLOOKUP(B29,RoA!B:O,14,FALSE)</f>
        <v>8.8000000000000007</v>
      </c>
      <c r="N29" s="11">
        <f>VLOOKUP(B29,RoE!B:O,14,FALSE)</f>
        <v>25.99</v>
      </c>
      <c r="O29" s="11">
        <f>VLOOKUP(B29,ASSET!B:P,14,FALSE)</f>
        <v>35046000</v>
      </c>
      <c r="P29" s="11">
        <f>VLOOKUP(B29,MCAP!B:P,14,FALSE)</f>
        <v>60403411</v>
      </c>
      <c r="Q29" s="11">
        <f>VLOOKUP(B29,MB!B:O,14,FALSE)</f>
        <v>5.35</v>
      </c>
    </row>
    <row r="30" spans="1:17" x14ac:dyDescent="0.3">
      <c r="A30" s="20" t="s">
        <v>150</v>
      </c>
      <c r="B30" s="20">
        <v>905801</v>
      </c>
      <c r="C30" s="21">
        <f>VLOOKUP(B30,'[2]ESGC PORTFOLIO'!B:M,$C$2,FALSE)</f>
        <v>80.666390433662897</v>
      </c>
      <c r="D30" s="21" t="str">
        <f t="shared" si="0"/>
        <v>A</v>
      </c>
      <c r="E30" s="21">
        <f>VLOOKUP(B30,ESG!A:M,$E$2,FALSE)</f>
        <v>80.666390433662897</v>
      </c>
      <c r="F30" s="11" t="b">
        <f t="shared" si="1"/>
        <v>1</v>
      </c>
      <c r="G30" s="12" t="str">
        <f t="shared" si="2"/>
        <v>A</v>
      </c>
      <c r="H30" s="11">
        <f>VLOOKUP(B30,NI!C:P,14,FALSE)</f>
        <v>1657500</v>
      </c>
      <c r="I30" s="11">
        <f>VLOOKUP(B30,EBITDA!B:O,14,FALSE)</f>
        <v>3177000</v>
      </c>
      <c r="J30" s="11">
        <f>VLOOKUP(B30,EQIT!B:O,14,FALSE)</f>
        <v>4327900</v>
      </c>
      <c r="K30" s="11">
        <f>VLOOKUP(B30,DEBT!B:O,14,FALSE)</f>
        <v>9481700</v>
      </c>
      <c r="L30" s="11">
        <f>VLOOKUP(B30,REV!B:O,14,FALSE)</f>
        <v>15619800</v>
      </c>
      <c r="M30" s="11">
        <f>VLOOKUP(B30,RoA!B:O,14,FALSE)</f>
        <v>8.52</v>
      </c>
      <c r="N30" s="11">
        <f>VLOOKUP(B30,RoE!B:O,14,FALSE)</f>
        <v>35.81</v>
      </c>
      <c r="O30" s="11">
        <f>VLOOKUP(B30,ASSET!B:P,14,FALSE)</f>
        <v>21812600</v>
      </c>
      <c r="P30" s="11">
        <f>VLOOKUP(B30,MCAP!B:P,14,FALSE)</f>
        <v>34204401</v>
      </c>
      <c r="Q30" s="11">
        <f>VLOOKUP(B30,MB!B:O,14,FALSE)</f>
        <v>4.83</v>
      </c>
    </row>
    <row r="31" spans="1:17" x14ac:dyDescent="0.3">
      <c r="A31" s="20" t="s">
        <v>152</v>
      </c>
      <c r="B31" s="20">
        <v>546697</v>
      </c>
      <c r="C31" s="21">
        <f>VLOOKUP(B31,'[2]ESGC PORTFOLIO'!B:M,$C$2,FALSE)</f>
        <v>82.239619237397605</v>
      </c>
      <c r="D31" s="21" t="str">
        <f t="shared" si="0"/>
        <v>A</v>
      </c>
      <c r="E31" s="21">
        <f>VLOOKUP(B31,ESG!A:M,$E$2,FALSE)</f>
        <v>82.239619237397605</v>
      </c>
      <c r="F31" s="11" t="b">
        <f t="shared" si="1"/>
        <v>1</v>
      </c>
      <c r="G31" s="12" t="str">
        <f t="shared" si="2"/>
        <v>A</v>
      </c>
      <c r="H31" s="11">
        <f>VLOOKUP(B31,NI!C:P,14,FALSE)</f>
        <v>10120000</v>
      </c>
      <c r="I31" s="11">
        <f>VLOOKUP(B31,EBITDA!B:O,14,FALSE)</f>
        <v>15933000</v>
      </c>
      <c r="J31" s="11">
        <f>VLOOKUP(B31,EQIT!B:O,14,FALSE)</f>
        <v>20442000</v>
      </c>
      <c r="K31" s="11">
        <f>VLOOKUP(B31,DEBT!B:O,14,FALSE)</f>
        <v>33542000</v>
      </c>
      <c r="L31" s="11">
        <f>VLOOKUP(B31,REV!B:O,14,FALSE)</f>
        <v>26107000</v>
      </c>
      <c r="M31" s="11">
        <f>VLOOKUP(B31,RoA!B:O,14,FALSE)</f>
        <v>8.44</v>
      </c>
      <c r="N31" s="11">
        <f>VLOOKUP(B31,RoE!B:O,14,FALSE)</f>
        <v>23.53</v>
      </c>
      <c r="O31" s="11">
        <f>VLOOKUP(B31,ASSET!B:P,14,FALSE)</f>
        <v>70283000</v>
      </c>
      <c r="P31" s="11">
        <f>VLOOKUP(B31,MCAP!B:P,14,FALSE)</f>
        <v>93705120</v>
      </c>
      <c r="Q31" s="11">
        <f>VLOOKUP(B31,MB!B:O,14,FALSE)</f>
        <v>5.28</v>
      </c>
    </row>
    <row r="32" spans="1:17" x14ac:dyDescent="0.3">
      <c r="A32" s="20" t="s">
        <v>160</v>
      </c>
      <c r="B32" s="20">
        <v>912030</v>
      </c>
      <c r="C32" s="21">
        <f>VLOOKUP(B32,'[2]ESGC PORTFOLIO'!B:M,$C$2,FALSE)</f>
        <v>85.916794068185197</v>
      </c>
      <c r="D32" s="21" t="str">
        <f t="shared" si="0"/>
        <v>A</v>
      </c>
      <c r="E32" s="21">
        <f>VLOOKUP(B32,ESG!A:M,$E$2,FALSE)</f>
        <v>85.916794068185197</v>
      </c>
      <c r="F32" s="11" t="b">
        <f t="shared" si="1"/>
        <v>1</v>
      </c>
      <c r="G32" s="12" t="str">
        <f t="shared" si="2"/>
        <v>A</v>
      </c>
      <c r="H32" s="11">
        <f>VLOOKUP(B32,NI!C:P,14,FALSE)</f>
        <v>713030</v>
      </c>
      <c r="I32" s="11">
        <f>VLOOKUP(B32,EBITDA!B:O,14,FALSE)</f>
        <v>1068752</v>
      </c>
      <c r="J32" s="11">
        <f>VLOOKUP(B32,EQIT!B:O,14,FALSE)</f>
        <v>1829957</v>
      </c>
      <c r="K32" s="11">
        <f>VLOOKUP(B32,DEBT!B:O,14,FALSE)</f>
        <v>1848566</v>
      </c>
      <c r="L32" s="11">
        <f>VLOOKUP(B32,REV!B:O,14,FALSE)</f>
        <v>5209782</v>
      </c>
      <c r="M32" s="11">
        <f>VLOOKUP(B32,RoA!B:O,14,FALSE)</f>
        <v>9.14</v>
      </c>
      <c r="N32" s="11">
        <f>VLOOKUP(B32,RoE!B:O,14,FALSE)</f>
        <v>21.48</v>
      </c>
      <c r="O32" s="11">
        <f>VLOOKUP(B32,ASSET!B:P,14,FALSE)</f>
        <v>5192113</v>
      </c>
      <c r="P32" s="11">
        <f>VLOOKUP(B32,MCAP!B:P,14,FALSE)</f>
        <v>11311234</v>
      </c>
      <c r="Q32" s="11">
        <f>VLOOKUP(B32,MB!B:O,14,FALSE)</f>
        <v>6.53</v>
      </c>
    </row>
    <row r="33" spans="1:17" x14ac:dyDescent="0.3">
      <c r="A33" s="20" t="s">
        <v>164</v>
      </c>
      <c r="B33" s="20">
        <v>905802</v>
      </c>
      <c r="C33" s="21">
        <f>VLOOKUP(B33,'[2]ESGC PORTFOLIO'!B:M,$C$2,FALSE)</f>
        <v>75.584661674693393</v>
      </c>
      <c r="D33" s="21" t="str">
        <f t="shared" si="0"/>
        <v>A</v>
      </c>
      <c r="E33" s="21">
        <f>VLOOKUP(B33,ESG!A:M,$E$2,FALSE)</f>
        <v>75.584661674693393</v>
      </c>
      <c r="F33" s="11" t="b">
        <f t="shared" si="1"/>
        <v>1</v>
      </c>
      <c r="G33" s="12" t="str">
        <f t="shared" si="2"/>
        <v>A</v>
      </c>
      <c r="H33" s="11">
        <f>VLOOKUP(B33,NI!C:P,14,FALSE)</f>
        <v>-4120000</v>
      </c>
      <c r="I33" s="11">
        <f>VLOOKUP(B33,EBITDA!B:O,14,FALSE)</f>
        <v>-2570000</v>
      </c>
      <c r="J33" s="11">
        <f>VLOOKUP(B33,EQIT!B:O,14,FALSE)</f>
        <v>11050000</v>
      </c>
      <c r="K33" s="11">
        <f>VLOOKUP(B33,DEBT!B:O,14,FALSE)</f>
        <v>6977000</v>
      </c>
      <c r="L33" s="11">
        <f>VLOOKUP(B33,REV!B:O,14,FALSE)</f>
        <v>5466000</v>
      </c>
      <c r="M33" s="11">
        <f>VLOOKUP(B33,RoA!B:O,14,FALSE)</f>
        <v>-14.96</v>
      </c>
      <c r="N33" s="11">
        <f>VLOOKUP(B33,RoE!B:O,14,FALSE)</f>
        <v>-32.21</v>
      </c>
      <c r="O33" s="11">
        <f>VLOOKUP(B33,ASSET!B:P,14,FALSE)</f>
        <v>23091000</v>
      </c>
      <c r="P33" s="11">
        <f>VLOOKUP(B33,MCAP!B:P,14,FALSE)</f>
        <v>14955595</v>
      </c>
      <c r="Q33" s="11">
        <f>VLOOKUP(B33,MB!B:O,14,FALSE)</f>
        <v>1.25</v>
      </c>
    </row>
    <row r="34" spans="1:17" x14ac:dyDescent="0.3">
      <c r="A34" s="20" t="s">
        <v>173</v>
      </c>
      <c r="B34" s="20">
        <v>905446</v>
      </c>
      <c r="C34" s="21">
        <f>VLOOKUP(B34,'[2]ESGC PORTFOLIO'!B:M,$C$2,FALSE)</f>
        <v>75.405092592592595</v>
      </c>
      <c r="D34" s="21" t="str">
        <f t="shared" si="0"/>
        <v>A</v>
      </c>
      <c r="E34" s="21">
        <f>VLOOKUP(B34,ESG!A:M,$E$2,FALSE)</f>
        <v>75.405092592592595</v>
      </c>
      <c r="F34" s="11" t="b">
        <f t="shared" si="1"/>
        <v>1</v>
      </c>
      <c r="G34" s="12" t="str">
        <f t="shared" si="2"/>
        <v>A</v>
      </c>
      <c r="H34" s="11">
        <f>VLOOKUP(B34,NI!C:P,14,FALSE)</f>
        <v>1125065</v>
      </c>
      <c r="I34" s="11">
        <f>VLOOKUP(B34,EBITDA!B:O,14,FALSE)</f>
        <v>1744308</v>
      </c>
      <c r="J34" s="11">
        <f>VLOOKUP(B34,EQIT!B:O,14,FALSE)</f>
        <v>5955010</v>
      </c>
      <c r="K34" s="11">
        <f>VLOOKUP(B34,DEBT!B:O,14,FALSE)</f>
        <v>3389376</v>
      </c>
      <c r="L34" s="11">
        <f>VLOOKUP(B34,REV!B:O,14,FALSE)</f>
        <v>12463505</v>
      </c>
      <c r="M34" s="11">
        <f>VLOOKUP(B34,RoA!B:O,14,FALSE)</f>
        <v>8.34</v>
      </c>
      <c r="N34" s="11">
        <f>VLOOKUP(B34,RoE!B:O,14,FALSE)</f>
        <v>18.66</v>
      </c>
      <c r="O34" s="11">
        <f>VLOOKUP(B34,ASSET!B:P,14,FALSE)</f>
        <v>15156532</v>
      </c>
      <c r="P34" s="11">
        <f>VLOOKUP(B34,MCAP!B:P,14,FALSE)</f>
        <v>18533969</v>
      </c>
      <c r="Q34" s="11">
        <f>VLOOKUP(B34,MB!B:O,14,FALSE)</f>
        <v>3.17</v>
      </c>
    </row>
    <row r="35" spans="1:17" x14ac:dyDescent="0.3">
      <c r="A35" s="20" t="s">
        <v>175</v>
      </c>
      <c r="B35" s="20" t="s">
        <v>365</v>
      </c>
      <c r="C35" s="21">
        <f>VLOOKUP(B35,'[2]ESGC PORTFOLIO'!B:M,$C$2,FALSE)</f>
        <v>80.632968072919198</v>
      </c>
      <c r="D35" s="21" t="str">
        <f t="shared" si="0"/>
        <v>A</v>
      </c>
      <c r="E35" s="21">
        <f>VLOOKUP(B35,ESG!A:M,$E$2,FALSE)</f>
        <v>80.632968072919198</v>
      </c>
      <c r="F35" s="11" t="b">
        <f t="shared" si="1"/>
        <v>1</v>
      </c>
      <c r="G35" s="12" t="str">
        <f t="shared" si="2"/>
        <v>A</v>
      </c>
      <c r="H35" s="11">
        <f>VLOOKUP(B35,NI!C:P,14,FALSE)</f>
        <v>1750000</v>
      </c>
      <c r="I35" s="11">
        <f>VLOOKUP(B35,EBITDA!B:O,14,FALSE)</f>
        <v>3233000</v>
      </c>
      <c r="J35" s="11">
        <f>VLOOKUP(B35,EQIT!B:O,14,FALSE)</f>
        <v>16924000</v>
      </c>
      <c r="K35" s="11">
        <f>VLOOKUP(B35,DEBT!B:O,14,FALSE)</f>
        <v>6100000</v>
      </c>
      <c r="L35" s="11">
        <f>VLOOKUP(B35,REV!B:O,14,FALSE)</f>
        <v>4629000</v>
      </c>
      <c r="M35" s="11">
        <f>VLOOKUP(B35,RoA!B:O,14,FALSE)</f>
        <v>3.29</v>
      </c>
      <c r="N35" s="11">
        <f>VLOOKUP(B35,RoE!B:O,14,FALSE)</f>
        <v>15.4</v>
      </c>
      <c r="O35" s="11">
        <f>VLOOKUP(B35,ASSET!B:P,14,FALSE)</f>
        <v>78264000</v>
      </c>
      <c r="P35" s="11">
        <f>VLOOKUP(B35,MCAP!B:P,14,FALSE)</f>
        <v>41136480</v>
      </c>
      <c r="Q35" s="11">
        <f>VLOOKUP(B35,MB!B:O,14,FALSE)</f>
        <v>2.3199999999999998</v>
      </c>
    </row>
    <row r="36" spans="1:17" x14ac:dyDescent="0.3">
      <c r="A36" s="20" t="s">
        <v>177</v>
      </c>
      <c r="B36" s="20">
        <v>905050</v>
      </c>
      <c r="C36" s="21">
        <f>VLOOKUP(B36,'[2]ESGC PORTFOLIO'!B:M,$C$2,FALSE)</f>
        <v>75.097423755154793</v>
      </c>
      <c r="D36" s="21" t="str">
        <f t="shared" si="0"/>
        <v>A</v>
      </c>
      <c r="E36" s="21">
        <f>VLOOKUP(B36,ESG!A:M,$E$2,FALSE)</f>
        <v>75.097423755154793</v>
      </c>
      <c r="F36" s="11" t="b">
        <f t="shared" si="1"/>
        <v>1</v>
      </c>
      <c r="G36" s="12" t="str">
        <f t="shared" si="2"/>
        <v>A</v>
      </c>
      <c r="H36" s="11">
        <f>VLOOKUP(B36,NI!C:P,14,FALSE)</f>
        <v>433865</v>
      </c>
      <c r="I36" s="11">
        <f>VLOOKUP(B36,EBITDA!B:O,14,FALSE)</f>
        <v>720375</v>
      </c>
      <c r="J36" s="11">
        <f>VLOOKUP(B36,EQIT!B:O,14,FALSE)</f>
        <v>1684202</v>
      </c>
      <c r="K36" s="11">
        <f>VLOOKUP(B36,DEBT!B:O,14,FALSE)</f>
        <v>1639152</v>
      </c>
      <c r="L36" s="11">
        <f>VLOOKUP(B36,REV!B:O,14,FALSE)</f>
        <v>3398719</v>
      </c>
      <c r="M36" s="11">
        <f>VLOOKUP(B36,RoA!B:O,14,FALSE)</f>
        <v>8.0500000000000007</v>
      </c>
      <c r="N36" s="11">
        <f>VLOOKUP(B36,RoE!B:O,14,FALSE)</f>
        <v>17.8</v>
      </c>
      <c r="O36" s="11">
        <f>VLOOKUP(B36,ASSET!B:P,14,FALSE)</f>
        <v>4499149</v>
      </c>
      <c r="P36" s="11">
        <f>VLOOKUP(B36,MCAP!B:P,14,FALSE)</f>
        <v>12048160</v>
      </c>
      <c r="Q36" s="11">
        <f>VLOOKUP(B36,MB!B:O,14,FALSE)</f>
        <v>6.8</v>
      </c>
    </row>
    <row r="37" spans="1:17" x14ac:dyDescent="0.3">
      <c r="A37" s="20" t="s">
        <v>178</v>
      </c>
      <c r="B37" s="20">
        <v>904069</v>
      </c>
      <c r="C37" s="21">
        <f>VLOOKUP(B37,'[2]ESGC PORTFOLIO'!B:M,$C$2,FALSE)</f>
        <v>78.354507714742596</v>
      </c>
      <c r="D37" s="21" t="str">
        <f t="shared" si="0"/>
        <v>A</v>
      </c>
      <c r="E37" s="21">
        <f>VLOOKUP(B37,ESG!A:M,$E$2,FALSE)</f>
        <v>78.354507714742596</v>
      </c>
      <c r="F37" s="11" t="b">
        <f t="shared" si="1"/>
        <v>1</v>
      </c>
      <c r="G37" s="12" t="str">
        <f t="shared" si="2"/>
        <v>A</v>
      </c>
      <c r="H37" s="11">
        <f>VLOOKUP(B37,NI!C:P,14,FALSE)</f>
        <v>921000</v>
      </c>
      <c r="I37" s="11">
        <f>VLOOKUP(B37,EBITDA!B:O,14,FALSE)</f>
        <v>2949000</v>
      </c>
      <c r="J37" s="11">
        <f>VLOOKUP(B37,EQIT!B:O,14,FALSE)</f>
        <v>6522000</v>
      </c>
      <c r="K37" s="11">
        <f>VLOOKUP(B37,DEBT!B:O,14,FALSE)</f>
        <v>11157000</v>
      </c>
      <c r="L37" s="11">
        <f>VLOOKUP(B37,REV!B:O,14,FALSE)</f>
        <v>21743000</v>
      </c>
      <c r="M37" s="11">
        <f>VLOOKUP(B37,RoA!B:O,14,FALSE)</f>
        <v>7.87</v>
      </c>
      <c r="N37" s="11">
        <f>VLOOKUP(B37,RoE!B:O,14,FALSE)</f>
        <v>39.47</v>
      </c>
      <c r="O37" s="11">
        <f>VLOOKUP(B37,ASSET!B:P,14,FALSE)</f>
        <v>33903000</v>
      </c>
      <c r="P37" s="11">
        <f>VLOOKUP(B37,MCAP!B:P,14,FALSE)</f>
        <v>23924875</v>
      </c>
      <c r="Q37" s="11">
        <f>VLOOKUP(B37,MB!B:O,14,FALSE)</f>
        <v>3.66</v>
      </c>
    </row>
    <row r="38" spans="1:17" x14ac:dyDescent="0.3">
      <c r="A38" s="20" t="s">
        <v>180</v>
      </c>
      <c r="B38" s="20">
        <v>328184</v>
      </c>
      <c r="C38" s="21">
        <f>VLOOKUP(B38,'[2]ESGC PORTFOLIO'!B:M,$C$2,FALSE)</f>
        <v>89.191130553618507</v>
      </c>
      <c r="D38" s="21" t="str">
        <f t="shared" si="0"/>
        <v>A</v>
      </c>
      <c r="E38" s="21">
        <f>VLOOKUP(B38,ESG!A:M,$E$2,FALSE)</f>
        <v>89.191130553618507</v>
      </c>
      <c r="F38" s="11" t="b">
        <f t="shared" si="1"/>
        <v>1</v>
      </c>
      <c r="G38" s="12" t="str">
        <f t="shared" si="2"/>
        <v>A</v>
      </c>
      <c r="H38" s="11">
        <f>VLOOKUP(B38,NI!C:P,14,FALSE)</f>
        <v>971000</v>
      </c>
      <c r="I38" s="11">
        <f>VLOOKUP(B38,EBITDA!B:O,14,FALSE)</f>
        <v>1634000</v>
      </c>
      <c r="J38" s="11">
        <f>VLOOKUP(B38,EQIT!B:O,14,FALSE)</f>
        <v>1354000</v>
      </c>
      <c r="K38" s="11">
        <f>VLOOKUP(B38,DEBT!B:O,14,FALSE)</f>
        <v>488000</v>
      </c>
      <c r="L38" s="11">
        <f>VLOOKUP(B38,REV!B:O,14,FALSE)</f>
        <v>5177000</v>
      </c>
      <c r="M38" s="11">
        <f>VLOOKUP(B38,RoA!B:O,14,FALSE)</f>
        <v>24.63</v>
      </c>
      <c r="N38" s="11">
        <f>VLOOKUP(B38,RoE!B:O,14,FALSE)</f>
        <v>77.22</v>
      </c>
      <c r="O38" s="11">
        <f>VLOOKUP(B38,ASSET!B:P,14,FALSE)</f>
        <v>3936000</v>
      </c>
      <c r="P38" s="11">
        <f>VLOOKUP(B38,MCAP!B:P,14,FALSE)</f>
        <v>40339297</v>
      </c>
      <c r="Q38" s="11">
        <f>VLOOKUP(B38,MB!B:O,14,FALSE)</f>
        <v>15.81</v>
      </c>
    </row>
    <row r="39" spans="1:17" x14ac:dyDescent="0.3">
      <c r="A39" s="20" t="s">
        <v>186</v>
      </c>
      <c r="B39" s="20">
        <v>545615</v>
      </c>
      <c r="C39" s="21">
        <f>VLOOKUP(B39,'[2]ESGC PORTFOLIO'!B:M,$C$2,FALSE)</f>
        <v>91.075313807531302</v>
      </c>
      <c r="D39" s="21" t="str">
        <f t="shared" si="0"/>
        <v>A</v>
      </c>
      <c r="E39" s="21">
        <f>VLOOKUP(B39,ESG!A:M,$E$2,FALSE)</f>
        <v>91.075313807531302</v>
      </c>
      <c r="F39" s="11" t="b">
        <f t="shared" si="1"/>
        <v>1</v>
      </c>
      <c r="G39" s="12" t="str">
        <f t="shared" si="2"/>
        <v>A</v>
      </c>
      <c r="H39" s="11">
        <f>VLOOKUP(B39,NI!C:P,14,FALSE)</f>
        <v>1611000</v>
      </c>
      <c r="I39" s="11">
        <f>VLOOKUP(B39,EBITDA!B:O,14,FALSE)</f>
        <v>3972000</v>
      </c>
      <c r="J39" s="11">
        <f>VLOOKUP(B39,EQIT!B:O,14,FALSE)</f>
        <v>20447000</v>
      </c>
      <c r="K39" s="11">
        <f>VLOOKUP(B39,DEBT!B:O,14,FALSE)</f>
        <v>13572000</v>
      </c>
      <c r="L39" s="11">
        <f>VLOOKUP(B39,REV!B:O,14,FALSE)</f>
        <v>30172000</v>
      </c>
      <c r="M39" s="11">
        <f>VLOOKUP(B39,RoA!B:O,14,FALSE)</f>
        <v>3.33</v>
      </c>
      <c r="N39" s="11">
        <f>VLOOKUP(B39,RoE!B:O,14,FALSE)</f>
        <v>7.23</v>
      </c>
      <c r="O39" s="11">
        <f>VLOOKUP(B39,ASSET!B:P,14,FALSE)</f>
        <v>51884000</v>
      </c>
      <c r="P39" s="11">
        <f>VLOOKUP(B39,MCAP!B:P,14,FALSE)</f>
        <v>35365126</v>
      </c>
      <c r="Q39" s="11">
        <f>VLOOKUP(B39,MB!B:O,14,FALSE)</f>
        <v>1.81</v>
      </c>
    </row>
    <row r="40" spans="1:17" x14ac:dyDescent="0.3">
      <c r="A40" s="20" t="s">
        <v>192</v>
      </c>
      <c r="B40" s="20">
        <v>546169</v>
      </c>
      <c r="C40" s="21">
        <f>VLOOKUP(B40,'[2]ESGC PORTFOLIO'!B:M,$C$2,FALSE)</f>
        <v>80.016095974423706</v>
      </c>
      <c r="D40" s="21" t="str">
        <f t="shared" si="0"/>
        <v>A</v>
      </c>
      <c r="E40" s="21">
        <f>VLOOKUP(B40,ESG!A:M,$E$2,FALSE)</f>
        <v>80.016095974423706</v>
      </c>
      <c r="F40" s="11" t="b">
        <f t="shared" si="1"/>
        <v>1</v>
      </c>
      <c r="G40" s="12" t="str">
        <f t="shared" si="2"/>
        <v>A</v>
      </c>
      <c r="H40" s="11">
        <f>VLOOKUP(B40,NI!C:P,14,FALSE)</f>
        <v>371429</v>
      </c>
      <c r="I40" s="11">
        <f>VLOOKUP(B40,EBITDA!B:O,14,FALSE)</f>
        <v>699096</v>
      </c>
      <c r="J40" s="11">
        <f>VLOOKUP(B40,EQIT!B:O,14,FALSE)</f>
        <v>5393214</v>
      </c>
      <c r="K40" s="11">
        <f>VLOOKUP(B40,DEBT!B:O,14,FALSE)</f>
        <v>5478927</v>
      </c>
      <c r="L40" s="11">
        <f>VLOOKUP(B40,REV!B:O,14,FALSE)</f>
        <v>1200834</v>
      </c>
      <c r="M40" s="11">
        <f>VLOOKUP(B40,RoA!B:O,14,FALSE)</f>
        <v>4.7699999999999996</v>
      </c>
      <c r="N40" s="11">
        <f>VLOOKUP(B40,RoE!B:O,14,FALSE)</f>
        <v>6.96</v>
      </c>
      <c r="O40" s="11">
        <f>VLOOKUP(B40,ASSET!B:P,14,FALSE)</f>
        <v>11763726</v>
      </c>
      <c r="P40" s="11">
        <f>VLOOKUP(B40,MCAP!B:P,14,FALSE)</f>
        <v>7725482</v>
      </c>
      <c r="Q40" s="11">
        <f>VLOOKUP(B40,MB!B:O,14,FALSE)</f>
        <v>1.54</v>
      </c>
    </row>
    <row r="41" spans="1:17" x14ac:dyDescent="0.3">
      <c r="A41" s="20" t="s">
        <v>195</v>
      </c>
      <c r="B41" s="20">
        <v>912134</v>
      </c>
      <c r="C41" s="21">
        <f>VLOOKUP(B41,'[2]ESGC PORTFOLIO'!B:M,$C$2,FALSE)</f>
        <v>77.225401697512197</v>
      </c>
      <c r="D41" s="21" t="str">
        <f t="shared" si="0"/>
        <v>A</v>
      </c>
      <c r="E41" s="21">
        <f>VLOOKUP(B41,ESG!A:M,$E$2,FALSE)</f>
        <v>77.225401697512197</v>
      </c>
      <c r="F41" s="11" t="b">
        <f t="shared" si="1"/>
        <v>1</v>
      </c>
      <c r="G41" s="12" t="str">
        <f t="shared" si="2"/>
        <v>A</v>
      </c>
      <c r="H41" s="11">
        <f>VLOOKUP(B41,NI!C:P,14,FALSE)</f>
        <v>968000</v>
      </c>
      <c r="I41" s="11">
        <f>VLOOKUP(B41,EBITDA!B:O,14,FALSE)</f>
        <v>4521000</v>
      </c>
      <c r="J41" s="11">
        <f>VLOOKUP(B41,EQIT!B:O,14,FALSE)</f>
        <v>6931000</v>
      </c>
      <c r="K41" s="11">
        <f>VLOOKUP(B41,DEBT!B:O,14,FALSE)</f>
        <v>15589000</v>
      </c>
      <c r="L41" s="11">
        <f>VLOOKUP(B41,REV!B:O,14,FALSE)</f>
        <v>122662000</v>
      </c>
      <c r="M41" s="11">
        <f>VLOOKUP(B41,RoA!B:O,14,FALSE)</f>
        <v>6.21</v>
      </c>
      <c r="N41" s="11">
        <f>VLOOKUP(B41,RoE!B:O,14,FALSE)</f>
        <v>27.73</v>
      </c>
      <c r="O41" s="11">
        <f>VLOOKUP(B41,ASSET!B:P,14,FALSE)</f>
        <v>37197000</v>
      </c>
      <c r="P41" s="11">
        <f>VLOOKUP(B41,MCAP!B:P,14,FALSE)</f>
        <v>23881500</v>
      </c>
      <c r="Q41" s="11">
        <f>VLOOKUP(B41,MB!B:O,14,FALSE)</f>
        <v>2.67</v>
      </c>
    </row>
    <row r="42" spans="1:17" x14ac:dyDescent="0.3">
      <c r="A42" s="20" t="s">
        <v>202</v>
      </c>
      <c r="B42" s="20" t="s">
        <v>367</v>
      </c>
      <c r="C42" s="21">
        <f>VLOOKUP(B42,'[2]ESGC PORTFOLIO'!B:M,$C$2,FALSE)</f>
        <v>84.074723756906096</v>
      </c>
      <c r="D42" s="21" t="str">
        <f t="shared" si="0"/>
        <v>A</v>
      </c>
      <c r="E42" s="21">
        <f>VLOOKUP(B42,ESG!A:M,$E$2,FALSE)</f>
        <v>84.074723756906096</v>
      </c>
      <c r="F42" s="11" t="b">
        <f t="shared" si="1"/>
        <v>1</v>
      </c>
      <c r="G42" s="12" t="str">
        <f t="shared" si="2"/>
        <v>A</v>
      </c>
      <c r="H42" s="11">
        <f>VLOOKUP(B42,NI!C:P,14,FALSE)</f>
        <v>1641000</v>
      </c>
      <c r="I42" s="11">
        <f>VLOOKUP(B42,EBITDA!B:O,14,FALSE)</f>
        <v>3632000</v>
      </c>
      <c r="J42" s="11">
        <f>VLOOKUP(B42,EQIT!B:O,14,FALSE)</f>
        <v>6018000</v>
      </c>
      <c r="K42" s="11">
        <f>VLOOKUP(B42,DEBT!B:O,14,FALSE)</f>
        <v>9000000</v>
      </c>
      <c r="L42" s="11">
        <f>VLOOKUP(B42,REV!B:O,14,FALSE)</f>
        <v>11437000</v>
      </c>
      <c r="M42" s="11">
        <f>VLOOKUP(B42,RoA!B:O,14,FALSE)</f>
        <v>6.86</v>
      </c>
      <c r="N42" s="11">
        <f>VLOOKUP(B42,RoE!B:O,14,FALSE)</f>
        <v>22.59</v>
      </c>
      <c r="O42" s="11">
        <f>VLOOKUP(B42,ASSET!B:P,14,FALSE)</f>
        <v>20238000</v>
      </c>
      <c r="P42" s="11">
        <f>VLOOKUP(B42,MCAP!B:P,14,FALSE)</f>
        <v>44358665</v>
      </c>
      <c r="Q42" s="11">
        <f>VLOOKUP(B42,MB!B:O,14,FALSE)</f>
        <v>6.56</v>
      </c>
    </row>
    <row r="43" spans="1:17" x14ac:dyDescent="0.3">
      <c r="A43" s="20" t="s">
        <v>203</v>
      </c>
      <c r="B43" s="20">
        <v>154423</v>
      </c>
      <c r="C43" s="21">
        <f>VLOOKUP(B43,'[2]ESGC PORTFOLIO'!B:M,$C$2,FALSE)</f>
        <v>87.186100894369105</v>
      </c>
      <c r="D43" s="21" t="str">
        <f t="shared" si="0"/>
        <v>A</v>
      </c>
      <c r="E43" s="21">
        <f>VLOOKUP(B43,ESG!A:M,$E$2,FALSE)</f>
        <v>87.186100894369105</v>
      </c>
      <c r="F43" s="11" t="b">
        <f t="shared" si="1"/>
        <v>1</v>
      </c>
      <c r="G43" s="12" t="str">
        <f t="shared" si="2"/>
        <v>A</v>
      </c>
      <c r="H43" s="11">
        <f>VLOOKUP(B43,NI!C:P,14,FALSE)</f>
        <v>3864000</v>
      </c>
      <c r="I43" s="11">
        <f>VLOOKUP(B43,EBITDA!B:O,14,FALSE)</f>
        <v>6908000</v>
      </c>
      <c r="J43" s="11">
        <f>VLOOKUP(B43,EQIT!B:O,14,FALSE)</f>
        <v>-683000</v>
      </c>
      <c r="K43" s="11">
        <f>VLOOKUP(B43,DEBT!B:O,14,FALSE)</f>
        <v>14263000</v>
      </c>
      <c r="L43" s="11">
        <f>VLOOKUP(B43,REV!B:O,14,FALSE)</f>
        <v>51048000</v>
      </c>
      <c r="M43" s="11">
        <f>VLOOKUP(B43,RoA!B:O,14,FALSE)</f>
        <v>5.73</v>
      </c>
      <c r="N43" s="11">
        <f>VLOOKUP(B43,RoE!B:O,14,FALSE)</f>
        <v>483.57</v>
      </c>
      <c r="O43" s="11">
        <f>VLOOKUP(B43,ASSET!B:P,14,FALSE)</f>
        <v>43410000</v>
      </c>
      <c r="P43" s="11">
        <f>VLOOKUP(B43,MCAP!B:P,14,FALSE)</f>
        <v>91178200</v>
      </c>
      <c r="Q43" s="11">
        <f>VLOOKUP(B43,MB!B:O,14,FALSE)</f>
        <v>-129.83000000000001</v>
      </c>
    </row>
    <row r="44" spans="1:17" x14ac:dyDescent="0.3">
      <c r="A44" s="20" t="s">
        <v>205</v>
      </c>
      <c r="B44" s="20">
        <v>905620</v>
      </c>
      <c r="C44" s="21">
        <f>VLOOKUP(B44,'[2]ESGC PORTFOLIO'!B:M,$C$2,FALSE)</f>
        <v>82.145127599673003</v>
      </c>
      <c r="D44" s="21" t="str">
        <f t="shared" si="0"/>
        <v>A</v>
      </c>
      <c r="E44" s="21">
        <f>VLOOKUP(B44,ESG!A:M,$E$2,FALSE)</f>
        <v>82.145127599673003</v>
      </c>
      <c r="F44" s="11" t="b">
        <f t="shared" si="1"/>
        <v>1</v>
      </c>
      <c r="G44" s="12" t="str">
        <f t="shared" si="2"/>
        <v>A</v>
      </c>
      <c r="H44" s="11">
        <f>VLOOKUP(B44,NI!C:P,14,FALSE)</f>
        <v>3456000</v>
      </c>
      <c r="I44" s="11">
        <f>VLOOKUP(B44,EBITDA!B:O,14,FALSE)</f>
        <v>7662000</v>
      </c>
      <c r="J44" s="11">
        <f>VLOOKUP(B44,EQIT!B:O,14,FALSE)</f>
        <v>5873000</v>
      </c>
      <c r="K44" s="11">
        <f>VLOOKUP(B44,DEBT!B:O,14,FALSE)</f>
        <v>16995000</v>
      </c>
      <c r="L44" s="11">
        <f>VLOOKUP(B44,REV!B:O,14,FALSE)</f>
        <v>68619000</v>
      </c>
      <c r="M44" s="11">
        <f>VLOOKUP(B44,RoA!B:O,14,FALSE)</f>
        <v>11.12</v>
      </c>
      <c r="N44" s="11">
        <f>VLOOKUP(B44,RoE!B:O,14,FALSE)</f>
        <v>55.84</v>
      </c>
      <c r="O44" s="11">
        <f>VLOOKUP(B44,ASSET!B:P,14,FALSE)</f>
        <v>35123000</v>
      </c>
      <c r="P44" s="11">
        <f>VLOOKUP(B44,MCAP!B:P,14,FALSE)</f>
        <v>77140200</v>
      </c>
      <c r="Q44" s="11">
        <f>VLOOKUP(B44,MB!B:O,14,FALSE)</f>
        <v>11.05</v>
      </c>
    </row>
    <row r="45" spans="1:17" x14ac:dyDescent="0.3">
      <c r="A45" s="20" t="s">
        <v>209</v>
      </c>
      <c r="B45" s="20">
        <v>544682</v>
      </c>
      <c r="C45" s="21">
        <f>VLOOKUP(B45,'[2]ESGC PORTFOLIO'!B:M,$C$2,FALSE)</f>
        <v>77.904964147525703</v>
      </c>
      <c r="D45" s="21" t="str">
        <f t="shared" si="0"/>
        <v>A</v>
      </c>
      <c r="E45" s="21">
        <f>VLOOKUP(B45,ESG!A:M,$E$2,FALSE)</f>
        <v>77.904964147525703</v>
      </c>
      <c r="F45" s="11" t="b">
        <f t="shared" si="1"/>
        <v>1</v>
      </c>
      <c r="G45" s="12" t="str">
        <f t="shared" si="2"/>
        <v>A</v>
      </c>
      <c r="H45" s="11">
        <f>VLOOKUP(B45,NI!C:P,14,FALSE)</f>
        <v>-5758000</v>
      </c>
      <c r="I45" s="11">
        <f>VLOOKUP(B45,EBITDA!B:O,14,FALSE)</f>
        <v>2039000</v>
      </c>
      <c r="J45" s="11">
        <f>VLOOKUP(B45,EQIT!B:O,14,FALSE)</f>
        <v>11708000</v>
      </c>
      <c r="K45" s="11">
        <f>VLOOKUP(B45,DEBT!B:O,14,FALSE)</f>
        <v>5494000</v>
      </c>
      <c r="L45" s="11">
        <f>VLOOKUP(B45,REV!B:O,14,FALSE)</f>
        <v>4451000</v>
      </c>
      <c r="M45" s="11">
        <f>VLOOKUP(B45,RoA!B:O,14,FALSE)</f>
        <v>-20.63</v>
      </c>
      <c r="N45" s="11">
        <f>VLOOKUP(B45,RoE!B:O,14,FALSE)</f>
        <v>-39.130000000000003</v>
      </c>
      <c r="O45" s="11">
        <f>VLOOKUP(B45,ASSET!B:P,14,FALSE)</f>
        <v>22012000</v>
      </c>
      <c r="P45" s="11">
        <f>VLOOKUP(B45,MCAP!B:P,14,FALSE)</f>
        <v>14390500</v>
      </c>
      <c r="Q45" s="11">
        <f>VLOOKUP(B45,MB!B:O,14,FALSE)</f>
        <v>0.9</v>
      </c>
    </row>
    <row r="46" spans="1:17" x14ac:dyDescent="0.3">
      <c r="A46" s="20" t="s">
        <v>220</v>
      </c>
      <c r="B46" s="20">
        <v>516007</v>
      </c>
      <c r="C46" s="21">
        <f>VLOOKUP(B46,'[2]ESGC PORTFOLIO'!B:M,$C$2,FALSE)</f>
        <v>75.894977773073606</v>
      </c>
      <c r="D46" s="21" t="str">
        <f t="shared" si="0"/>
        <v>A</v>
      </c>
      <c r="E46" s="21">
        <f>VLOOKUP(B46,ESG!A:M,$E$2,FALSE)</f>
        <v>75.894977773073606</v>
      </c>
      <c r="F46" s="11" t="b">
        <f t="shared" si="1"/>
        <v>1</v>
      </c>
      <c r="G46" s="12" t="str">
        <f t="shared" si="2"/>
        <v>A</v>
      </c>
      <c r="H46" s="11">
        <f>VLOOKUP(B46,NI!C:P,14,FALSE)</f>
        <v>541923</v>
      </c>
      <c r="I46" s="11">
        <f>VLOOKUP(B46,EBITDA!B:O,14,FALSE)</f>
        <v>2514742</v>
      </c>
      <c r="J46" s="11">
        <f>VLOOKUP(B46,EQIT!B:O,14,FALSE)</f>
        <v>7612652</v>
      </c>
      <c r="K46" s="11">
        <f>VLOOKUP(B46,DEBT!B:O,14,FALSE)</f>
        <v>12909094</v>
      </c>
      <c r="L46" s="11">
        <f>VLOOKUP(B46,REV!B:O,14,FALSE)</f>
        <v>10371862</v>
      </c>
      <c r="M46" s="11">
        <f>VLOOKUP(B46,RoA!B:O,14,FALSE)</f>
        <v>8.2899999999999991</v>
      </c>
      <c r="N46" s="11">
        <f>VLOOKUP(B46,RoE!B:O,14,FALSE)</f>
        <v>28.08</v>
      </c>
      <c r="O46" s="11">
        <f>VLOOKUP(B46,ASSET!B:P,14,FALSE)</f>
        <v>29159178</v>
      </c>
      <c r="P46" s="11">
        <f>VLOOKUP(B46,MCAP!B:P,14,FALSE)</f>
        <v>18907949</v>
      </c>
      <c r="Q46" s="11">
        <f>VLOOKUP(B46,MB!B:O,14,FALSE)</f>
        <v>2.5</v>
      </c>
    </row>
    <row r="47" spans="1:17" x14ac:dyDescent="0.3">
      <c r="A47" s="20" t="s">
        <v>237</v>
      </c>
      <c r="B47" s="20">
        <v>993249</v>
      </c>
      <c r="C47" s="21">
        <f>VLOOKUP(B47,'[2]ESGC PORTFOLIO'!B:M,$C$2,FALSE)</f>
        <v>75.887229180771797</v>
      </c>
      <c r="D47" s="21" t="str">
        <f t="shared" si="0"/>
        <v>A</v>
      </c>
      <c r="E47" s="21">
        <f>VLOOKUP(B47,ESG!A:M,$E$2,FALSE)</f>
        <v>75.887229180771797</v>
      </c>
      <c r="F47" s="11" t="b">
        <f t="shared" si="1"/>
        <v>1</v>
      </c>
      <c r="G47" s="12" t="str">
        <f t="shared" si="2"/>
        <v>A</v>
      </c>
      <c r="H47" s="11">
        <f>VLOOKUP(B47,NI!C:P,14,FALSE)</f>
        <v>4240000</v>
      </c>
      <c r="I47" s="11">
        <f>VLOOKUP(B47,EBITDA!B:O,14,FALSE)</f>
        <v>5684000</v>
      </c>
      <c r="J47" s="11">
        <f>VLOOKUP(B47,EQIT!B:O,14,FALSE)</f>
        <v>12407000</v>
      </c>
      <c r="K47" s="11">
        <f>VLOOKUP(B47,DEBT!B:O,14,FALSE)</f>
        <v>4172000</v>
      </c>
      <c r="L47" s="11">
        <f>VLOOKUP(B47,REV!B:O,14,FALSE)</f>
        <v>34254000</v>
      </c>
      <c r="M47" s="11">
        <f>VLOOKUP(B47,RoA!B:O,14,FALSE)</f>
        <v>21.7</v>
      </c>
      <c r="N47" s="11">
        <f>VLOOKUP(B47,RoE!B:O,14,FALSE)</f>
        <v>34.380000000000003</v>
      </c>
      <c r="O47" s="11">
        <f>VLOOKUP(B47,ASSET!B:P,14,FALSE)</f>
        <v>20496000</v>
      </c>
      <c r="P47" s="11">
        <f>VLOOKUP(B47,MCAP!B:P,14,FALSE)</f>
        <v>102769650</v>
      </c>
      <c r="Q47" s="11">
        <f>VLOOKUP(B47,MB!B:O,14,FALSE)</f>
        <v>9.02</v>
      </c>
    </row>
    <row r="48" spans="1:17" x14ac:dyDescent="0.3">
      <c r="A48" s="20" t="s">
        <v>238</v>
      </c>
      <c r="B48" s="20">
        <v>906176</v>
      </c>
      <c r="C48" s="21">
        <f>VLOOKUP(B48,'[2]ESGC PORTFOLIO'!B:M,$C$2,FALSE)</f>
        <v>78.919853702135597</v>
      </c>
      <c r="D48" s="21" t="str">
        <f t="shared" si="0"/>
        <v>A</v>
      </c>
      <c r="E48" s="21">
        <f>VLOOKUP(B48,ESG!A:M,$E$2,FALSE)</f>
        <v>78.919853702135597</v>
      </c>
      <c r="F48" s="11" t="b">
        <f t="shared" si="1"/>
        <v>1</v>
      </c>
      <c r="G48" s="12" t="str">
        <f t="shared" si="2"/>
        <v>A</v>
      </c>
      <c r="H48" s="11">
        <f>VLOOKUP(B48,NI!C:P,14,FALSE)</f>
        <v>289600</v>
      </c>
      <c r="I48" s="11">
        <f>VLOOKUP(B48,EBITDA!B:O,14,FALSE)</f>
        <v>1376900</v>
      </c>
      <c r="J48" s="11">
        <f>VLOOKUP(B48,EQIT!B:O,14,FALSE)</f>
        <v>4320100</v>
      </c>
      <c r="K48" s="11">
        <f>VLOOKUP(B48,DEBT!B:O,14,FALSE)</f>
        <v>9002200</v>
      </c>
      <c r="L48" s="11">
        <f>VLOOKUP(B48,REV!B:O,14,FALSE)</f>
        <v>4874600</v>
      </c>
      <c r="M48" s="11">
        <f>VLOOKUP(B48,RoA!B:O,14,FALSE)</f>
        <v>1.89</v>
      </c>
      <c r="N48" s="11">
        <f>VLOOKUP(B48,RoE!B:O,14,FALSE)</f>
        <v>3.06</v>
      </c>
      <c r="O48" s="11">
        <f>VLOOKUP(B48,ASSET!B:P,14,FALSE)</f>
        <v>19961700</v>
      </c>
      <c r="P48" s="11">
        <f>VLOOKUP(B48,MCAP!B:P,14,FALSE)</f>
        <v>8651196</v>
      </c>
      <c r="Q48" s="11">
        <f>VLOOKUP(B48,MB!B:O,14,FALSE)</f>
        <v>1.98</v>
      </c>
    </row>
    <row r="49" spans="1:17" x14ac:dyDescent="0.3">
      <c r="A49" s="20" t="s">
        <v>240</v>
      </c>
      <c r="B49" s="20">
        <v>906560</v>
      </c>
      <c r="C49" s="21">
        <f>VLOOKUP(B49,'[2]ESGC PORTFOLIO'!B:M,$C$2,FALSE)</f>
        <v>80.545742468431996</v>
      </c>
      <c r="D49" s="21" t="str">
        <f t="shared" si="0"/>
        <v>A</v>
      </c>
      <c r="E49" s="21">
        <f>VLOOKUP(B49,ESG!A:M,$E$2,FALSE)</f>
        <v>80.545742468431996</v>
      </c>
      <c r="F49" s="11" t="b">
        <f t="shared" si="1"/>
        <v>1</v>
      </c>
      <c r="G49" s="12" t="str">
        <f t="shared" si="2"/>
        <v>A</v>
      </c>
      <c r="H49" s="11">
        <f>VLOOKUP(B49,NI!C:P,14,FALSE)</f>
        <v>479000</v>
      </c>
      <c r="I49" s="11">
        <f>VLOOKUP(B49,EBITDA!B:O,14,FALSE)</f>
        <v>1597000</v>
      </c>
      <c r="J49" s="11">
        <f>VLOOKUP(B49,EQIT!B:O,14,FALSE)</f>
        <v>977000</v>
      </c>
      <c r="K49" s="11">
        <f>VLOOKUP(B49,DEBT!B:O,14,FALSE)</f>
        <v>2737000</v>
      </c>
      <c r="L49" s="11">
        <f>VLOOKUP(B49,REV!B:O,14,FALSE)</f>
        <v>15478000</v>
      </c>
      <c r="M49" s="11">
        <f>VLOOKUP(B49,RoA!B:O,14,FALSE)</f>
        <v>6.64</v>
      </c>
      <c r="N49" s="11">
        <f>VLOOKUP(B49,RoE!B:O,14,FALSE)</f>
        <v>47.32</v>
      </c>
      <c r="O49" s="11">
        <f>VLOOKUP(B49,ASSET!B:P,14,FALSE)</f>
        <v>8115000</v>
      </c>
      <c r="P49" s="11">
        <f>VLOOKUP(B49,MCAP!B:P,14,FALSE)</f>
        <v>7912460</v>
      </c>
      <c r="Q49" s="11">
        <f>VLOOKUP(B49,MB!B:O,14,FALSE)</f>
        <v>7.86</v>
      </c>
    </row>
    <row r="50" spans="1:17" x14ac:dyDescent="0.3">
      <c r="A50" s="20" t="s">
        <v>241</v>
      </c>
      <c r="B50" s="20">
        <v>901899</v>
      </c>
      <c r="C50" s="21">
        <f>VLOOKUP(B50,'[2]ESGC PORTFOLIO'!B:M,$C$2,FALSE)</f>
        <v>77.433797917789207</v>
      </c>
      <c r="D50" s="21" t="str">
        <f t="shared" si="0"/>
        <v>A</v>
      </c>
      <c r="E50" s="21">
        <f>VLOOKUP(B50,ESG!A:M,$E$2,FALSE)</f>
        <v>77.433797917789207</v>
      </c>
      <c r="F50" s="11" t="b">
        <f t="shared" si="1"/>
        <v>1</v>
      </c>
      <c r="G50" s="12" t="str">
        <f t="shared" si="2"/>
        <v>A</v>
      </c>
      <c r="H50" s="11">
        <f>VLOOKUP(B50,NI!C:P,14,FALSE)</f>
        <v>2069000</v>
      </c>
      <c r="I50" s="11">
        <f>VLOOKUP(B50,EBITDA!B:O,14,FALSE)</f>
        <v>4754000</v>
      </c>
      <c r="J50" s="11">
        <f>VLOOKUP(B50,EQIT!B:O,14,FALSE)</f>
        <v>16359000</v>
      </c>
      <c r="K50" s="11">
        <f>VLOOKUP(B50,DEBT!B:O,14,FALSE)</f>
        <v>9836000</v>
      </c>
      <c r="L50" s="11">
        <f>VLOOKUP(B50,REV!B:O,14,FALSE)</f>
        <v>10551000</v>
      </c>
      <c r="M50" s="11">
        <f>VLOOKUP(B50,RoA!B:O,14,FALSE)</f>
        <v>16.34</v>
      </c>
      <c r="N50" s="11">
        <f>VLOOKUP(B50,RoE!B:O,14,FALSE)</f>
        <v>37.54</v>
      </c>
      <c r="O50" s="11">
        <f>VLOOKUP(B50,ASSET!B:P,14,FALSE)</f>
        <v>35711000</v>
      </c>
      <c r="P50" s="11">
        <f>VLOOKUP(B50,MCAP!B:P,14,FALSE)</f>
        <v>41174376</v>
      </c>
      <c r="Q50" s="11">
        <f>VLOOKUP(B50,MB!B:O,14,FALSE)</f>
        <v>2.31</v>
      </c>
    </row>
    <row r="51" spans="1:17" x14ac:dyDescent="0.3">
      <c r="A51" s="20" t="s">
        <v>243</v>
      </c>
      <c r="B51" s="20">
        <v>905809</v>
      </c>
      <c r="C51" s="21">
        <f>VLOOKUP(B51,'[2]ESGC PORTFOLIO'!B:M,$C$2,FALSE)</f>
        <v>79.958899852381293</v>
      </c>
      <c r="D51" s="21" t="str">
        <f t="shared" si="0"/>
        <v>A</v>
      </c>
      <c r="E51" s="21">
        <f>VLOOKUP(B51,ESG!A:M,$E$2,FALSE)</f>
        <v>79.958899852381293</v>
      </c>
      <c r="F51" s="11" t="b">
        <f t="shared" si="1"/>
        <v>1</v>
      </c>
      <c r="G51" s="12" t="str">
        <f t="shared" si="2"/>
        <v>A</v>
      </c>
      <c r="H51" s="11">
        <f>VLOOKUP(B51,NI!C:P,14,FALSE)</f>
        <v>2315000</v>
      </c>
      <c r="I51" s="11">
        <f>VLOOKUP(B51,EBITDA!B:O,14,FALSE)</f>
        <v>3884000</v>
      </c>
      <c r="J51" s="11">
        <f>VLOOKUP(B51,EQIT!B:O,14,FALSE)</f>
        <v>7048000</v>
      </c>
      <c r="K51" s="11">
        <f>VLOOKUP(B51,DEBT!B:O,14,FALSE)</f>
        <v>15266000</v>
      </c>
      <c r="L51" s="11">
        <f>VLOOKUP(B51,REV!B:O,14,FALSE)</f>
        <v>25803000</v>
      </c>
      <c r="M51" s="11">
        <f>VLOOKUP(B51,RoA!B:O,14,FALSE)</f>
        <v>7.68</v>
      </c>
      <c r="N51" s="11">
        <f>VLOOKUP(B51,RoE!B:O,14,FALSE)</f>
        <v>32.75</v>
      </c>
      <c r="O51" s="11">
        <f>VLOOKUP(B51,ASSET!B:P,14,FALSE)</f>
        <v>34442000</v>
      </c>
      <c r="P51" s="11">
        <f>VLOOKUP(B51,MCAP!B:P,14,FALSE)</f>
        <v>53428617</v>
      </c>
      <c r="Q51" s="11">
        <f>VLOOKUP(B51,MB!B:O,14,FALSE)</f>
        <v>6.92</v>
      </c>
    </row>
    <row r="52" spans="1:17" x14ac:dyDescent="0.3">
      <c r="A52" s="20" t="s">
        <v>245</v>
      </c>
      <c r="B52" s="20">
        <v>694405</v>
      </c>
      <c r="C52" s="21">
        <f>VLOOKUP(B52,'[2]ESGC PORTFOLIO'!B:M,$C$2,FALSE)</f>
        <v>85.889978865919005</v>
      </c>
      <c r="D52" s="21" t="str">
        <f t="shared" si="0"/>
        <v>A</v>
      </c>
      <c r="E52" s="21">
        <f>VLOOKUP(B52,ESG!A:M,$E$2,FALSE)</f>
        <v>85.889978865919005</v>
      </c>
      <c r="F52" s="11" t="b">
        <f t="shared" si="1"/>
        <v>1</v>
      </c>
      <c r="G52" s="12" t="str">
        <f t="shared" si="2"/>
        <v>A</v>
      </c>
      <c r="H52" s="11">
        <f>VLOOKUP(B52,NI!C:P,14,FALSE)</f>
        <v>2914000</v>
      </c>
      <c r="I52" s="11">
        <f>VLOOKUP(B52,EBITDA!B:O,14,FALSE)</f>
        <v>3456000</v>
      </c>
      <c r="J52" s="11">
        <f>VLOOKUP(B52,EQIT!B:O,14,FALSE)</f>
        <v>7471000</v>
      </c>
      <c r="K52" s="11">
        <f>VLOOKUP(B52,DEBT!B:O,14,FALSE)</f>
        <v>2000000</v>
      </c>
      <c r="L52" s="11">
        <f>VLOOKUP(B52,REV!B:O,14,FALSE)</f>
        <v>9714000</v>
      </c>
      <c r="M52" s="11">
        <f>VLOOKUP(B52,RoA!B:O,14,FALSE)</f>
        <v>29.29</v>
      </c>
      <c r="N52" s="11">
        <f>VLOOKUP(B52,RoE!B:O,14,FALSE)</f>
        <v>46.05</v>
      </c>
      <c r="O52" s="11">
        <f>VLOOKUP(B52,ASSET!B:P,14,FALSE)</f>
        <v>11241000</v>
      </c>
      <c r="P52" s="11">
        <f>VLOOKUP(B52,MCAP!B:P,14,FALSE)</f>
        <v>117261000</v>
      </c>
      <c r="Q52" s="11">
        <f>VLOOKUP(B52,MB!B:O,14,FALSE)</f>
        <v>14.92</v>
      </c>
    </row>
    <row r="53" spans="1:17" x14ac:dyDescent="0.3">
      <c r="A53" s="20" t="s">
        <v>246</v>
      </c>
      <c r="B53" s="20">
        <v>905102</v>
      </c>
      <c r="C53" s="21">
        <f>VLOOKUP(B53,'[2]ESGC PORTFOLIO'!B:M,$C$2,FALSE)</f>
        <v>76.232340215284793</v>
      </c>
      <c r="D53" s="21" t="str">
        <f t="shared" si="0"/>
        <v>A</v>
      </c>
      <c r="E53" s="21">
        <f>VLOOKUP(B53,ESG!A:M,$E$2,FALSE)</f>
        <v>76.232340215284793</v>
      </c>
      <c r="F53" s="11" t="b">
        <f t="shared" si="1"/>
        <v>1</v>
      </c>
      <c r="G53" s="12" t="str">
        <f t="shared" si="2"/>
        <v>A</v>
      </c>
      <c r="H53" s="11">
        <f>VLOOKUP(B53,NI!C:P,14,FALSE)</f>
        <v>1295000</v>
      </c>
      <c r="I53" s="11">
        <f>VLOOKUP(B53,EBITDA!B:O,14,FALSE)</f>
        <v>5318000</v>
      </c>
      <c r="J53" s="11">
        <f>VLOOKUP(B53,EQIT!B:O,14,FALSE)</f>
        <v>20572000</v>
      </c>
      <c r="K53" s="11">
        <f>VLOOKUP(B53,DEBT!B:O,14,FALSE)</f>
        <v>9828000</v>
      </c>
      <c r="L53" s="11">
        <f>VLOOKUP(B53,REV!B:O,14,FALSE)</f>
        <v>12653000</v>
      </c>
      <c r="M53" s="11">
        <f>VLOOKUP(B53,RoA!B:O,14,FALSE)</f>
        <v>3.59</v>
      </c>
      <c r="N53" s="11">
        <f>VLOOKUP(B53,RoE!B:O,14,FALSE)</f>
        <v>6.2</v>
      </c>
      <c r="O53" s="11">
        <f>VLOOKUP(B53,ASSET!B:P,14,FALSE)</f>
        <v>42026000</v>
      </c>
      <c r="P53" s="11">
        <f>VLOOKUP(B53,MCAP!B:P,14,FALSE)</f>
        <v>56357598</v>
      </c>
      <c r="Q53" s="11">
        <f>VLOOKUP(B53,MB!B:O,14,FALSE)</f>
        <v>2.3199999999999998</v>
      </c>
    </row>
    <row r="54" spans="1:17" x14ac:dyDescent="0.3">
      <c r="A54" s="20" t="s">
        <v>265</v>
      </c>
      <c r="B54" s="20">
        <v>670129</v>
      </c>
      <c r="C54" s="21">
        <f>VLOOKUP(B54,'[2]ESGC PORTFOLIO'!B:M,$C$2,FALSE)</f>
        <v>86.612511573432897</v>
      </c>
      <c r="D54" s="21" t="str">
        <f t="shared" si="0"/>
        <v>A</v>
      </c>
      <c r="E54" s="21">
        <f>VLOOKUP(B54,ESG!A:M,$E$2,FALSE)</f>
        <v>86.612511573432897</v>
      </c>
      <c r="F54" s="11" t="b">
        <f t="shared" si="1"/>
        <v>1</v>
      </c>
      <c r="G54" s="12" t="str">
        <f t="shared" si="2"/>
        <v>A</v>
      </c>
      <c r="H54" s="11">
        <f>VLOOKUP(B54,NI!C:P,14,FALSE)</f>
        <v>1641931</v>
      </c>
      <c r="I54" s="11">
        <f>VLOOKUP(B54,EBITDA!B:O,14,FALSE)</f>
        <v>2720627</v>
      </c>
      <c r="J54" s="11">
        <f>VLOOKUP(B54,EQIT!B:O,14,FALSE)</f>
        <v>15562208</v>
      </c>
      <c r="K54" s="11">
        <f>VLOOKUP(B54,DEBT!B:O,14,FALSE)</f>
        <v>9412631</v>
      </c>
      <c r="L54" s="11">
        <f>VLOOKUP(B54,REV!B:O,14,FALSE)</f>
        <v>3801099</v>
      </c>
      <c r="M54" s="11">
        <f>VLOOKUP(B54,RoA!B:O,14,FALSE)</f>
        <v>6.13</v>
      </c>
      <c r="N54" s="11">
        <f>VLOOKUP(B54,RoE!B:O,14,FALSE)</f>
        <v>10.78</v>
      </c>
      <c r="O54" s="11">
        <f>VLOOKUP(B54,ASSET!B:P,14,FALSE)</f>
        <v>29467542</v>
      </c>
      <c r="P54" s="11">
        <f>VLOOKUP(B54,MCAP!B:P,14,FALSE)</f>
        <v>34331319</v>
      </c>
      <c r="Q54" s="11">
        <f>VLOOKUP(B54,MB!B:O,14,FALSE)</f>
        <v>2.21</v>
      </c>
    </row>
    <row r="55" spans="1:17" x14ac:dyDescent="0.3">
      <c r="A55" s="20" t="s">
        <v>273</v>
      </c>
      <c r="B55" s="20">
        <v>912633</v>
      </c>
      <c r="C55" s="21">
        <f>VLOOKUP(B55,'[2]ESGC PORTFOLIO'!B:M,$C$2,FALSE)</f>
        <v>83.596859123624</v>
      </c>
      <c r="D55" s="21" t="str">
        <f t="shared" si="0"/>
        <v>A</v>
      </c>
      <c r="E55" s="21">
        <f>VLOOKUP(B55,ESG!A:M,$E$2,FALSE)</f>
        <v>83.596859123624</v>
      </c>
      <c r="F55" s="11" t="b">
        <f t="shared" si="1"/>
        <v>1</v>
      </c>
      <c r="G55" s="12" t="str">
        <f t="shared" si="2"/>
        <v>A</v>
      </c>
      <c r="H55" s="11">
        <f>VLOOKUP(B55,NI!C:P,14,FALSE)</f>
        <v>2195000</v>
      </c>
      <c r="I55" s="11">
        <f>VLOOKUP(B55,EBITDA!B:O,14,FALSE)</f>
        <v>3859000</v>
      </c>
      <c r="J55" s="11">
        <f>VLOOKUP(B55,EQIT!B:O,14,FALSE)</f>
        <v>9963000</v>
      </c>
      <c r="K55" s="11">
        <f>VLOOKUP(B55,DEBT!B:O,14,FALSE)</f>
        <v>5050000</v>
      </c>
      <c r="L55" s="11">
        <f>VLOOKUP(B55,REV!B:O,14,FALSE)</f>
        <v>25348000</v>
      </c>
      <c r="M55" s="11">
        <f>VLOOKUP(B55,RoA!B:O,14,FALSE)</f>
        <v>7.19</v>
      </c>
      <c r="N55" s="11">
        <f>VLOOKUP(B55,RoE!B:O,14,FALSE)</f>
        <v>20.12</v>
      </c>
      <c r="O55" s="11">
        <f>VLOOKUP(B55,ASSET!B:P,14,FALSE)</f>
        <v>30323000</v>
      </c>
      <c r="P55" s="11">
        <f>VLOOKUP(B55,MCAP!B:P,14,FALSE)</f>
        <v>54100800</v>
      </c>
      <c r="Q55" s="11">
        <f>VLOOKUP(B55,MB!B:O,14,FALSE)</f>
        <v>5.38</v>
      </c>
    </row>
    <row r="56" spans="1:17" x14ac:dyDescent="0.3">
      <c r="A56" s="20" t="s">
        <v>274</v>
      </c>
      <c r="B56" s="20">
        <v>312451</v>
      </c>
      <c r="C56" s="21">
        <f>VLOOKUP(B56,'[2]ESGC PORTFOLIO'!B:M,$C$2,FALSE)</f>
        <v>75.950716959332695</v>
      </c>
      <c r="D56" s="21" t="str">
        <f t="shared" si="0"/>
        <v>A</v>
      </c>
      <c r="E56" s="21">
        <f>VLOOKUP(B56,ESG!A:M,$E$2,FALSE)</f>
        <v>75.950716959332695</v>
      </c>
      <c r="F56" s="11" t="b">
        <f t="shared" si="1"/>
        <v>1</v>
      </c>
      <c r="G56" s="12" t="str">
        <f t="shared" si="2"/>
        <v>A</v>
      </c>
      <c r="H56" s="11">
        <f>VLOOKUP(B56,NI!C:P,14,FALSE)</f>
        <v>159949</v>
      </c>
      <c r="I56" s="11">
        <f>VLOOKUP(B56,EBITDA!B:O,14,FALSE)</f>
        <v>558703</v>
      </c>
      <c r="J56" s="11">
        <f>VLOOKUP(B56,EQIT!B:O,14,FALSE)</f>
        <v>6692052</v>
      </c>
      <c r="K56" s="11">
        <f>VLOOKUP(B56,DEBT!B:O,14,FALSE)</f>
        <v>3594977</v>
      </c>
      <c r="L56" s="11">
        <f>VLOOKUP(B56,REV!B:O,14,FALSE)</f>
        <v>984326</v>
      </c>
      <c r="M56" s="11">
        <f>VLOOKUP(B56,RoA!B:O,14,FALSE)</f>
        <v>3.42</v>
      </c>
      <c r="N56" s="11">
        <f>VLOOKUP(B56,RoE!B:O,14,FALSE)</f>
        <v>3.79</v>
      </c>
      <c r="O56" s="11">
        <f>VLOOKUP(B56,ASSET!B:P,14,FALSE)</f>
        <v>11145717</v>
      </c>
      <c r="P56" s="11">
        <f>VLOOKUP(B56,MCAP!B:P,14,FALSE)</f>
        <v>11829661</v>
      </c>
      <c r="Q56" s="11">
        <f>VLOOKUP(B56,MB!B:O,14,FALSE)</f>
        <v>1.59</v>
      </c>
    </row>
    <row r="57" spans="1:17" x14ac:dyDescent="0.3">
      <c r="A57" s="20" t="s">
        <v>282</v>
      </c>
      <c r="B57" s="20">
        <v>905414</v>
      </c>
      <c r="C57" s="21">
        <f>VLOOKUP(B57,'[2]ESGC PORTFOLIO'!B:M,$C$2,FALSE)</f>
        <v>82.615985899937399</v>
      </c>
      <c r="D57" s="21" t="str">
        <f t="shared" si="0"/>
        <v>A</v>
      </c>
      <c r="E57" s="21">
        <f>VLOOKUP(B57,ESG!A:M,$E$2,FALSE)</f>
        <v>82.615985899937399</v>
      </c>
      <c r="F57" s="11" t="b">
        <f t="shared" si="1"/>
        <v>1</v>
      </c>
      <c r="G57" s="12" t="str">
        <f t="shared" si="2"/>
        <v>A</v>
      </c>
      <c r="H57" s="11">
        <f>VLOOKUP(B57,NI!C:P,14,FALSE)</f>
        <v>1645000</v>
      </c>
      <c r="I57" s="11">
        <f>VLOOKUP(B57,EBITDA!B:O,14,FALSE)</f>
        <v>2790000</v>
      </c>
      <c r="J57" s="11">
        <f>VLOOKUP(B57,EQIT!B:O,14,FALSE)</f>
        <v>711000</v>
      </c>
      <c r="K57" s="11">
        <f>VLOOKUP(B57,DEBT!B:O,14,FALSE)</f>
        <v>3569000</v>
      </c>
      <c r="L57" s="11">
        <f>VLOOKUP(B57,REV!B:O,14,FALSE)</f>
        <v>6063000</v>
      </c>
      <c r="M57" s="11">
        <f>VLOOKUP(B57,RoA!B:O,14,FALSE)</f>
        <v>17.61</v>
      </c>
      <c r="N57" s="11">
        <f>VLOOKUP(B57,RoE!B:O,14,FALSE)</f>
        <v>219.84</v>
      </c>
      <c r="O57" s="11">
        <f>VLOOKUP(B57,ASSET!B:P,14,FALSE)</f>
        <v>9425000</v>
      </c>
      <c r="P57" s="11">
        <f>VLOOKUP(B57,MCAP!B:P,14,FALSE)</f>
        <v>43027600</v>
      </c>
      <c r="Q57" s="11">
        <f>VLOOKUP(B57,MB!B:O,14,FALSE)</f>
        <v>56.33</v>
      </c>
    </row>
    <row r="58" spans="1:17" x14ac:dyDescent="0.3">
      <c r="A58" s="20" t="s">
        <v>291</v>
      </c>
      <c r="B58" s="20">
        <v>902325</v>
      </c>
      <c r="C58" s="21">
        <f>VLOOKUP(B58,'[2]ESGC PORTFOLIO'!B:M,$C$2,FALSE)</f>
        <v>79.371189669771297</v>
      </c>
      <c r="D58" s="21" t="str">
        <f t="shared" si="0"/>
        <v>A</v>
      </c>
      <c r="E58" s="21">
        <f>VLOOKUP(B58,ESG!A:M,$E$2,FALSE)</f>
        <v>79.371189669771297</v>
      </c>
      <c r="F58" s="11" t="b">
        <f t="shared" si="1"/>
        <v>1</v>
      </c>
      <c r="G58" s="12" t="str">
        <f t="shared" si="2"/>
        <v>A</v>
      </c>
      <c r="H58" s="11">
        <f>VLOOKUP(B58,NI!C:P,14,FALSE)</f>
        <v>578000</v>
      </c>
      <c r="I58" s="11">
        <f>VLOOKUP(B58,EBITDA!B:O,14,FALSE)</f>
        <v>6091000</v>
      </c>
      <c r="J58" s="11">
        <f>VLOOKUP(B58,EQIT!B:O,14,FALSE)</f>
        <v>24167000</v>
      </c>
      <c r="K58" s="11">
        <f>VLOOKUP(B58,DEBT!B:O,14,FALSE)</f>
        <v>50793000</v>
      </c>
      <c r="L58" s="11">
        <f>VLOOKUP(B58,REV!B:O,14,FALSE)</f>
        <v>23031000</v>
      </c>
      <c r="M58" s="11">
        <f>VLOOKUP(B58,RoA!B:O,14,FALSE)</f>
        <v>1.78</v>
      </c>
      <c r="N58" s="11">
        <f>VLOOKUP(B58,RoE!B:O,14,FALSE)</f>
        <v>3.44</v>
      </c>
      <c r="O58" s="11">
        <f>VLOOKUP(B58,ASSET!B:P,14,FALSE)</f>
        <v>111005000</v>
      </c>
      <c r="P58" s="11">
        <f>VLOOKUP(B58,MCAP!B:P,14,FALSE)</f>
        <v>48046719</v>
      </c>
      <c r="Q58" s="11">
        <f>VLOOKUP(B58,MB!B:O,14,FALSE)</f>
        <v>2.0499999999999998</v>
      </c>
    </row>
    <row r="59" spans="1:17" x14ac:dyDescent="0.3">
      <c r="A59" s="20" t="s">
        <v>298</v>
      </c>
      <c r="B59" s="20">
        <v>541900</v>
      </c>
      <c r="C59" s="21">
        <f>VLOOKUP(B59,'[2]ESGC PORTFOLIO'!B:M,$C$2,FALSE)</f>
        <v>83.294054608507196</v>
      </c>
      <c r="D59" s="21" t="str">
        <f t="shared" si="0"/>
        <v>A</v>
      </c>
      <c r="E59" s="21">
        <f>VLOOKUP(B59,ESG!A:M,$E$2,FALSE)</f>
        <v>83.294054608507196</v>
      </c>
      <c r="F59" s="11" t="b">
        <f t="shared" si="1"/>
        <v>1</v>
      </c>
      <c r="G59" s="12" t="str">
        <f t="shared" si="2"/>
        <v>A</v>
      </c>
      <c r="H59" s="11">
        <f>VLOOKUP(B59,NI!C:P,14,FALSE)</f>
        <v>-106000</v>
      </c>
      <c r="I59" s="11">
        <f>VLOOKUP(B59,EBITDA!B:O,14,FALSE)</f>
        <v>476000</v>
      </c>
      <c r="J59" s="11">
        <f>VLOOKUP(B59,EQIT!B:O,14,FALSE)</f>
        <v>3487000</v>
      </c>
      <c r="K59" s="11">
        <f>VLOOKUP(B59,DEBT!B:O,14,FALSE)</f>
        <v>8186000</v>
      </c>
      <c r="L59" s="11">
        <f>VLOOKUP(B59,REV!B:O,14,FALSE)</f>
        <v>4019000</v>
      </c>
      <c r="M59" s="11">
        <f>VLOOKUP(B59,RoA!B:O,14,FALSE)</f>
        <v>0.2</v>
      </c>
      <c r="N59" s="11">
        <f>VLOOKUP(B59,RoE!B:O,14,FALSE)</f>
        <v>-2.96</v>
      </c>
      <c r="O59" s="11">
        <f>VLOOKUP(B59,ASSET!B:P,14,FALSE)</f>
        <v>18174000</v>
      </c>
      <c r="P59" s="11">
        <f>VLOOKUP(B59,MCAP!B:P,14,FALSE)</f>
        <v>17061013</v>
      </c>
      <c r="Q59" s="11">
        <f>VLOOKUP(B59,MB!B:O,14,FALSE)</f>
        <v>4.13</v>
      </c>
    </row>
    <row r="60" spans="1:17" x14ac:dyDescent="0.3">
      <c r="A60" s="20" t="s">
        <v>304</v>
      </c>
      <c r="B60" s="20">
        <v>905061</v>
      </c>
      <c r="C60" s="21">
        <f>VLOOKUP(B60,'[2]ESGC PORTFOLIO'!B:M,$C$2,FALSE)</f>
        <v>92.156991112671506</v>
      </c>
      <c r="D60" s="21" t="str">
        <f t="shared" si="0"/>
        <v>A</v>
      </c>
      <c r="E60" s="21">
        <f>VLOOKUP(B60,ESG!A:M,$E$2,FALSE)</f>
        <v>92.156991112671506</v>
      </c>
      <c r="F60" s="11" t="b">
        <f t="shared" si="1"/>
        <v>1</v>
      </c>
      <c r="G60" s="12" t="str">
        <f t="shared" si="2"/>
        <v>A</v>
      </c>
      <c r="H60" s="11">
        <f>VLOOKUP(B60,NI!C:P,14,FALSE)</f>
        <v>3708000</v>
      </c>
      <c r="I60" s="11">
        <f>VLOOKUP(B60,EBITDA!B:O,14,FALSE)</f>
        <v>7062000</v>
      </c>
      <c r="J60" s="11">
        <f>VLOOKUP(B60,EQIT!B:O,14,FALSE)</f>
        <v>10337000</v>
      </c>
      <c r="K60" s="11">
        <f>VLOOKUP(B60,DEBT!B:O,14,FALSE)</f>
        <v>4077000</v>
      </c>
      <c r="L60" s="11">
        <f>VLOOKUP(B60,REV!B:O,14,FALSE)</f>
        <v>14961000</v>
      </c>
      <c r="M60" s="11">
        <f>VLOOKUP(B60,RoA!B:O,14,FALSE)</f>
        <v>22.26</v>
      </c>
      <c r="N60" s="11">
        <f>VLOOKUP(B60,RoE!B:O,14,FALSE)</f>
        <v>35.39</v>
      </c>
      <c r="O60" s="11">
        <f>VLOOKUP(B60,ASSET!B:P,14,FALSE)</f>
        <v>17378000</v>
      </c>
      <c r="P60" s="11">
        <f>VLOOKUP(B60,MCAP!B:P,14,FALSE)</f>
        <v>102681097</v>
      </c>
      <c r="Q60" s="11">
        <f>VLOOKUP(B60,MB!B:O,14,FALSE)</f>
        <v>8.2200000000000006</v>
      </c>
    </row>
    <row r="61" spans="1:17" x14ac:dyDescent="0.3">
      <c r="A61" s="20" t="s">
        <v>306</v>
      </c>
      <c r="B61" s="20">
        <v>745110</v>
      </c>
      <c r="C61" s="21">
        <f>VLOOKUP(B61,'[2]ESGC PORTFOLIO'!B:M,$C$2,FALSE)</f>
        <v>76.701976933019495</v>
      </c>
      <c r="D61" s="21" t="str">
        <f t="shared" si="0"/>
        <v>A</v>
      </c>
      <c r="E61" s="21">
        <f>VLOOKUP(B61,ESG!A:M,$E$2,FALSE)</f>
        <v>76.701976933019495</v>
      </c>
      <c r="F61" s="11" t="b">
        <f t="shared" si="1"/>
        <v>1</v>
      </c>
      <c r="G61" s="12" t="str">
        <f t="shared" si="2"/>
        <v>A</v>
      </c>
      <c r="H61" s="11">
        <f>VLOOKUP(B61,NI!C:P,14,FALSE)</f>
        <v>516300</v>
      </c>
      <c r="I61" s="11">
        <f>VLOOKUP(B61,EBITDA!B:O,14,FALSE)</f>
        <v>1009400</v>
      </c>
      <c r="J61" s="11">
        <f>VLOOKUP(B61,EQIT!B:O,14,FALSE)</f>
        <v>3233400</v>
      </c>
      <c r="K61" s="11">
        <f>VLOOKUP(B61,DEBT!B:O,14,FALSE)</f>
        <v>1003500</v>
      </c>
      <c r="L61" s="11">
        <f>VLOOKUP(B61,REV!B:O,14,FALSE)</f>
        <v>4169800</v>
      </c>
      <c r="M61" s="11">
        <f>VLOOKUP(B61,RoA!B:O,14,FALSE)</f>
        <v>7.9</v>
      </c>
      <c r="N61" s="11">
        <f>VLOOKUP(B61,RoE!B:O,14,FALSE)</f>
        <v>11.85</v>
      </c>
      <c r="O61" s="11">
        <f>VLOOKUP(B61,ASSET!B:P,14,FALSE)</f>
        <v>5279900</v>
      </c>
      <c r="P61" s="11">
        <f>VLOOKUP(B61,MCAP!B:P,14,FALSE)</f>
        <v>12941775</v>
      </c>
      <c r="Q61" s="11">
        <f>VLOOKUP(B61,MB!B:O,14,FALSE)</f>
        <v>3.46</v>
      </c>
    </row>
    <row r="62" spans="1:17" x14ac:dyDescent="0.3">
      <c r="A62" s="20" t="s">
        <v>311</v>
      </c>
      <c r="B62" s="20">
        <v>951046</v>
      </c>
      <c r="C62" s="21">
        <f>VLOOKUP(B62,'[2]ESGC PORTFOLIO'!B:M,$C$2,FALSE)</f>
        <v>76.808664814208697</v>
      </c>
      <c r="D62" s="21" t="str">
        <f t="shared" si="0"/>
        <v>A</v>
      </c>
      <c r="E62" s="21">
        <f>VLOOKUP(B62,ESG!A:M,$E$2,FALSE)</f>
        <v>76.808664814208697</v>
      </c>
      <c r="F62" s="11" t="b">
        <f t="shared" si="1"/>
        <v>1</v>
      </c>
      <c r="G62" s="12" t="str">
        <f t="shared" si="2"/>
        <v>A</v>
      </c>
      <c r="H62" s="11">
        <f>VLOOKUP(B62,NI!C:P,14,FALSE)</f>
        <v>5003000</v>
      </c>
      <c r="I62" s="11">
        <f>VLOOKUP(B62,EBITDA!B:O,14,FALSE)</f>
        <v>8913000</v>
      </c>
      <c r="J62" s="11">
        <f>VLOOKUP(B62,EQIT!B:O,14,FALSE)</f>
        <v>43621000</v>
      </c>
      <c r="K62" s="11">
        <f>VLOOKUP(B62,DEBT!B:O,14,FALSE)</f>
        <v>48910000</v>
      </c>
      <c r="L62" s="11">
        <f>VLOOKUP(B62,REV!B:O,14,FALSE)</f>
        <v>23996000</v>
      </c>
      <c r="M62" s="11">
        <f>VLOOKUP(B62,RoA!B:O,14,FALSE)</f>
        <v>1.52</v>
      </c>
      <c r="N62" s="11">
        <f>VLOOKUP(B62,RoE!B:O,14,FALSE)</f>
        <v>13.84</v>
      </c>
      <c r="O62" s="11">
        <f>VLOOKUP(B62,ASSET!B:P,14,FALSE)</f>
        <v>462040000</v>
      </c>
      <c r="P62" s="11">
        <f>VLOOKUP(B62,MCAP!B:P,14,FALSE)</f>
        <v>88709486</v>
      </c>
      <c r="Q62" s="11">
        <f>VLOOKUP(B62,MB!B:O,14,FALSE)</f>
        <v>2.0499999999999998</v>
      </c>
    </row>
    <row r="63" spans="1:17" x14ac:dyDescent="0.3">
      <c r="A63" s="20" t="s">
        <v>316</v>
      </c>
      <c r="B63" s="20">
        <v>702635</v>
      </c>
      <c r="C63" s="21">
        <f>VLOOKUP(B63,'[2]ESGC PORTFOLIO'!B:M,$C$2,FALSE)</f>
        <v>82.812587482071507</v>
      </c>
      <c r="D63" s="21" t="str">
        <f t="shared" si="0"/>
        <v>A</v>
      </c>
      <c r="E63" s="21">
        <f>VLOOKUP(B63,ESG!A:M,$E$2,FALSE)</f>
        <v>82.812587482071507</v>
      </c>
      <c r="F63" s="11" t="b">
        <f t="shared" si="1"/>
        <v>1</v>
      </c>
      <c r="G63" s="12" t="str">
        <f t="shared" si="2"/>
        <v>A</v>
      </c>
      <c r="H63" s="11">
        <f>VLOOKUP(B63,NI!C:P,14,FALSE)</f>
        <v>9358000</v>
      </c>
      <c r="I63" s="11">
        <f>VLOOKUP(B63,EBITDA!B:O,14,FALSE)</f>
        <v>17454000</v>
      </c>
      <c r="J63" s="11">
        <f>VLOOKUP(B63,EQIT!B:O,14,FALSE)</f>
        <v>47789000</v>
      </c>
      <c r="K63" s="11">
        <f>VLOOKUP(B63,DEBT!B:O,14,FALSE)</f>
        <v>31692000</v>
      </c>
      <c r="L63" s="11">
        <f>VLOOKUP(B63,REV!B:O,14,FALSE)</f>
        <v>201159000</v>
      </c>
      <c r="M63" s="11">
        <f>VLOOKUP(B63,RoA!B:O,14,FALSE)</f>
        <v>8.65</v>
      </c>
      <c r="N63" s="11">
        <f>VLOOKUP(B63,RoE!B:O,14,FALSE)</f>
        <v>24.51</v>
      </c>
      <c r="O63" s="11">
        <f>VLOOKUP(B63,ASSET!B:P,14,FALSE)</f>
        <v>139058000</v>
      </c>
      <c r="P63" s="11">
        <f>VLOOKUP(B63,MCAP!B:P,14,FALSE)</f>
        <v>213625740</v>
      </c>
      <c r="Q63" s="11">
        <f>VLOOKUP(B63,MB!B:O,14,FALSE)</f>
        <v>3.96</v>
      </c>
    </row>
    <row r="64" spans="1:17" x14ac:dyDescent="0.3">
      <c r="A64" s="20" t="s">
        <v>319</v>
      </c>
      <c r="B64" s="20">
        <v>906220</v>
      </c>
      <c r="C64" s="21">
        <f>VLOOKUP(B64,'[2]ESGC PORTFOLIO'!B:M,$C$2,FALSE)</f>
        <v>75.118075427850897</v>
      </c>
      <c r="D64" s="21" t="str">
        <f t="shared" si="0"/>
        <v>A</v>
      </c>
      <c r="E64" s="21">
        <f>VLOOKUP(B64,ESG!A:M,$E$2,FALSE)</f>
        <v>75.118075427850897</v>
      </c>
      <c r="F64" s="11" t="b">
        <f t="shared" si="1"/>
        <v>1</v>
      </c>
      <c r="G64" s="12" t="str">
        <f t="shared" si="2"/>
        <v>A</v>
      </c>
      <c r="H64" s="11">
        <f>VLOOKUP(B64,NI!C:P,14,FALSE)</f>
        <v>249600</v>
      </c>
      <c r="I64" s="11">
        <f>VLOOKUP(B64,EBITDA!B:O,14,FALSE)</f>
        <v>432400</v>
      </c>
      <c r="J64" s="11">
        <f>VLOOKUP(B64,EQIT!B:O,14,FALSE)</f>
        <v>1495000</v>
      </c>
      <c r="K64" s="11">
        <f>VLOOKUP(B64,DEBT!B:O,14,FALSE)</f>
        <v>350000</v>
      </c>
      <c r="L64" s="11">
        <f>VLOOKUP(B64,REV!B:O,14,FALSE)</f>
        <v>2668200</v>
      </c>
      <c r="M64" s="11">
        <f>VLOOKUP(B64,RoA!B:O,14,FALSE)</f>
        <v>7.64</v>
      </c>
      <c r="N64" s="11">
        <f>VLOOKUP(B64,RoE!B:O,14,FALSE)</f>
        <v>15.43</v>
      </c>
      <c r="O64" s="11">
        <f>VLOOKUP(B64,ASSET!B:P,14,FALSE)</f>
        <v>3040600</v>
      </c>
      <c r="P64" s="11">
        <f>VLOOKUP(B64,MCAP!B:P,14,FALSE)</f>
        <v>10192455</v>
      </c>
      <c r="Q64" s="11">
        <f>VLOOKUP(B64,MB!B:O,14,FALSE)</f>
        <v>6.57</v>
      </c>
    </row>
    <row r="65" spans="1:17" x14ac:dyDescent="0.3">
      <c r="A65" s="20" t="s">
        <v>331</v>
      </c>
      <c r="B65" s="20">
        <v>519514</v>
      </c>
      <c r="C65" s="21">
        <f>VLOOKUP(B65,'[2]ESGC PORTFOLIO'!B:M,$C$2,FALSE)</f>
        <v>84.685125774699202</v>
      </c>
      <c r="D65" s="21" t="str">
        <f t="shared" ref="D65:D125" si="3">IF(C65&gt;75,"A",IF(C65&gt;50,"B",IF(C65&gt;25,"C","D")))</f>
        <v>A</v>
      </c>
      <c r="E65" s="21">
        <f>VLOOKUP(B65,ESG!A:M,$E$2,FALSE)</f>
        <v>84.685125774699202</v>
      </c>
      <c r="F65" s="11" t="b">
        <f t="shared" ref="F65:F125" si="4">C65=E65</f>
        <v>1</v>
      </c>
      <c r="G65" s="12" t="str">
        <f t="shared" ref="G65:G125" si="5">IF(E65&gt;75,"A",IF(E65&gt;50,"B",IF(E65&gt;25,"C","D")))</f>
        <v>A</v>
      </c>
      <c r="H65" s="11">
        <f>VLOOKUP(B65,NI!C:P,14,FALSE)</f>
        <v>2544000</v>
      </c>
      <c r="I65" s="11">
        <f>VLOOKUP(B65,EBITDA!B:O,14,FALSE)</f>
        <v>3970000</v>
      </c>
      <c r="J65" s="11">
        <f>VLOOKUP(B65,EQIT!B:O,14,FALSE)</f>
        <v>6019000</v>
      </c>
      <c r="K65" s="11">
        <f>VLOOKUP(B65,DEBT!B:O,14,FALSE)</f>
        <v>9491000</v>
      </c>
      <c r="L65" s="11">
        <f>VLOOKUP(B65,REV!B:O,14,FALSE)</f>
        <v>14485000</v>
      </c>
      <c r="M65" s="11">
        <f>VLOOKUP(B65,RoA!B:O,14,FALSE)</f>
        <v>10.15</v>
      </c>
      <c r="N65" s="11">
        <f>VLOOKUP(B65,RoE!B:O,14,FALSE)</f>
        <v>34.450000000000003</v>
      </c>
      <c r="O65" s="11">
        <f>VLOOKUP(B65,ASSET!B:P,14,FALSE)</f>
        <v>21829000</v>
      </c>
      <c r="P65" s="11">
        <f>VLOOKUP(B65,MCAP!B:P,14,FALSE)</f>
        <v>37395421</v>
      </c>
      <c r="Q65" s="11">
        <f>VLOOKUP(B65,MB!B:O,14,FALSE)</f>
        <v>5.73</v>
      </c>
    </row>
    <row r="66" spans="1:17" x14ac:dyDescent="0.3">
      <c r="A66" s="20" t="s">
        <v>337</v>
      </c>
      <c r="B66" s="20">
        <v>905818</v>
      </c>
      <c r="C66" s="21">
        <f>VLOOKUP(B66,'[2]ESGC PORTFOLIO'!B:M,$C$2,FALSE)</f>
        <v>75.953231964191602</v>
      </c>
      <c r="D66" s="21" t="str">
        <f t="shared" si="3"/>
        <v>A</v>
      </c>
      <c r="E66" s="21">
        <f>VLOOKUP(B66,ESG!A:M,$E$2,FALSE)</f>
        <v>75.953231964191602</v>
      </c>
      <c r="F66" s="11" t="b">
        <f t="shared" si="4"/>
        <v>1</v>
      </c>
      <c r="G66" s="12" t="str">
        <f t="shared" si="5"/>
        <v>A</v>
      </c>
      <c r="H66" s="11">
        <f>VLOOKUP(B66,NI!C:P,14,FALSE)</f>
        <v>634000</v>
      </c>
      <c r="I66" s="11">
        <f>VLOOKUP(B66,EBITDA!B:O,14,FALSE)</f>
        <v>1629000</v>
      </c>
      <c r="J66" s="11">
        <f>VLOOKUP(B66,EQIT!B:O,14,FALSE)</f>
        <v>8899000</v>
      </c>
      <c r="K66" s="11">
        <f>VLOOKUP(B66,DEBT!B:O,14,FALSE)</f>
        <v>6503000</v>
      </c>
      <c r="L66" s="11">
        <f>VLOOKUP(B66,REV!B:O,14,FALSE)</f>
        <v>7196000</v>
      </c>
      <c r="M66" s="11">
        <f>VLOOKUP(B66,RoA!B:O,14,FALSE)</f>
        <v>4.5599999999999996</v>
      </c>
      <c r="N66" s="11">
        <f>VLOOKUP(B66,RoE!B:O,14,FALSE)</f>
        <v>6.46</v>
      </c>
      <c r="O66" s="11">
        <f>VLOOKUP(B66,ASSET!B:P,14,FALSE)</f>
        <v>17791000</v>
      </c>
      <c r="P66" s="11">
        <f>VLOOKUP(B66,MCAP!B:P,14,FALSE)</f>
        <v>26629153</v>
      </c>
      <c r="Q66" s="11">
        <f>VLOOKUP(B66,MB!B:O,14,FALSE)</f>
        <v>2.83</v>
      </c>
    </row>
    <row r="67" spans="1:17" x14ac:dyDescent="0.3">
      <c r="A67" s="20" t="s">
        <v>343</v>
      </c>
      <c r="B67" s="20">
        <v>905284</v>
      </c>
      <c r="C67" s="21">
        <f>VLOOKUP(B67,'[2]ESGC PORTFOLIO'!B:M,$C$2,FALSE)</f>
        <v>82.029620853080502</v>
      </c>
      <c r="D67" s="21" t="str">
        <f t="shared" si="3"/>
        <v>A</v>
      </c>
      <c r="E67" s="21">
        <f>VLOOKUP(B67,ESG!A:M,$E$2,FALSE)</f>
        <v>82.029620853080502</v>
      </c>
      <c r="F67" s="11" t="b">
        <f t="shared" si="4"/>
        <v>1</v>
      </c>
      <c r="G67" s="12" t="str">
        <f t="shared" si="5"/>
        <v>A</v>
      </c>
      <c r="H67" s="11">
        <f>VLOOKUP(B67,NI!C:P,14,FALSE)</f>
        <v>581000</v>
      </c>
      <c r="I67" s="11">
        <f>VLOOKUP(B67,EBITDA!B:O,14,FALSE)</f>
        <v>1468000</v>
      </c>
      <c r="J67" s="11">
        <f>VLOOKUP(B67,EQIT!B:O,14,FALSE)</f>
        <v>5256000</v>
      </c>
      <c r="K67" s="11">
        <f>VLOOKUP(B67,DEBT!B:O,14,FALSE)</f>
        <v>5517000</v>
      </c>
      <c r="L67" s="11">
        <f>VLOOKUP(B67,REV!B:O,14,FALSE)</f>
        <v>10265000</v>
      </c>
      <c r="M67" s="11">
        <f>VLOOKUP(B67,RoA!B:O,14,FALSE)</f>
        <v>2.77</v>
      </c>
      <c r="N67" s="11">
        <f>VLOOKUP(B67,RoE!B:O,14,FALSE)</f>
        <v>3.63</v>
      </c>
      <c r="O67" s="11">
        <f>VLOOKUP(B67,ASSET!B:P,14,FALSE)</f>
        <v>14920000</v>
      </c>
      <c r="P67" s="11">
        <f>VLOOKUP(B67,MCAP!B:P,14,FALSE)</f>
        <v>7421969</v>
      </c>
      <c r="Q67" s="11">
        <f>VLOOKUP(B67,MB!B:O,14,FALSE)</f>
        <v>1.59</v>
      </c>
    </row>
    <row r="68" spans="1:17" x14ac:dyDescent="0.3">
      <c r="A68" s="20" t="s">
        <v>0</v>
      </c>
      <c r="B68" s="20">
        <v>902172</v>
      </c>
      <c r="C68" s="21">
        <f>VLOOKUP(B68,'[2]ESGC PORTFOLIO'!B:M,$C$2,FALSE)</f>
        <v>50.687716496035698</v>
      </c>
      <c r="D68" s="21" t="str">
        <f t="shared" si="3"/>
        <v>B</v>
      </c>
      <c r="E68" s="21">
        <f>VLOOKUP(B68,ESG!A:M,$E$2,FALSE)</f>
        <v>89.557251173889597</v>
      </c>
      <c r="F68" s="11" t="b">
        <f t="shared" si="4"/>
        <v>0</v>
      </c>
      <c r="G68" s="13" t="str">
        <f t="shared" si="5"/>
        <v>A</v>
      </c>
      <c r="H68" s="11">
        <f>VLOOKUP(B68,NI!C:P,14,FALSE)</f>
        <v>5620000</v>
      </c>
      <c r="I68" s="11">
        <f>VLOOKUP(B68,EBITDA!B:O,14,FALSE)</f>
        <v>9510000</v>
      </c>
      <c r="J68" s="11">
        <f>VLOOKUP(B68,EQIT!B:O,14,FALSE)</f>
        <v>11563000</v>
      </c>
      <c r="K68" s="11">
        <f>VLOOKUP(B68,DEBT!B:O,14,FALSE)</f>
        <v>14009000</v>
      </c>
      <c r="L68" s="11">
        <f>VLOOKUP(B68,REV!B:O,14,FALSE)</f>
        <v>31657000</v>
      </c>
      <c r="M68" s="11">
        <f>VLOOKUP(B68,RoA!B:O,14,FALSE)</f>
        <v>14.66</v>
      </c>
      <c r="N68" s="11">
        <f>VLOOKUP(B68,RoE!B:O,14,FALSE)</f>
        <v>44.44</v>
      </c>
      <c r="O68" s="11">
        <f>VLOOKUP(B68,ASSET!B:P,14,FALSE)</f>
        <v>37476000</v>
      </c>
      <c r="P68" s="11">
        <f>VLOOKUP(B68,MCAP!B:P,14,FALSE)</f>
        <v>140017903</v>
      </c>
      <c r="Q68" s="11">
        <f>VLOOKUP(B68,MB!B:O,14,FALSE)</f>
        <v>10.86</v>
      </c>
    </row>
    <row r="69" spans="1:17" x14ac:dyDescent="0.3">
      <c r="A69" s="20" t="s">
        <v>1</v>
      </c>
      <c r="B69" s="20">
        <v>916328</v>
      </c>
      <c r="C69" s="21">
        <f>VLOOKUP(B69,'[2]ESGC PORTFOLIO'!B:M,$C$2,FALSE)</f>
        <v>43.0567856635166</v>
      </c>
      <c r="D69" s="21" t="str">
        <f t="shared" si="3"/>
        <v>C</v>
      </c>
      <c r="E69" s="21">
        <f>VLOOKUP(B69,ESG!A:M,$E$2,FALSE)</f>
        <v>83.558826801485793</v>
      </c>
      <c r="F69" s="11" t="b">
        <f t="shared" si="4"/>
        <v>0</v>
      </c>
      <c r="G69" s="13" t="str">
        <f t="shared" si="5"/>
        <v>A</v>
      </c>
      <c r="H69" s="11">
        <f>VLOOKUP(B69,NI!C:P,14,FALSE)</f>
        <v>1937000</v>
      </c>
      <c r="I69" s="11">
        <f>VLOOKUP(B69,EBITDA!B:O,14,FALSE)</f>
        <v>6156000</v>
      </c>
      <c r="J69" s="11">
        <f>VLOOKUP(B69,EQIT!B:O,14,FALSE)</f>
        <v>30897000</v>
      </c>
      <c r="K69" s="11">
        <f>VLOOKUP(B69,DEBT!B:O,14,FALSE)</f>
        <v>27924000</v>
      </c>
      <c r="L69" s="11">
        <f>VLOOKUP(B69,REV!B:O,14,FALSE)</f>
        <v>27390000</v>
      </c>
      <c r="M69" s="11">
        <f>VLOOKUP(B69,RoA!B:O,14,FALSE)</f>
        <v>1.71</v>
      </c>
      <c r="N69" s="11">
        <f>VLOOKUP(B69,RoE!B:O,14,FALSE)</f>
        <v>1.85</v>
      </c>
      <c r="O69" s="11">
        <f>VLOOKUP(B69,ASSET!B:P,14,FALSE)</f>
        <v>74306000</v>
      </c>
      <c r="P69" s="11">
        <f>VLOOKUP(B69,MCAP!B:P,14,FALSE)</f>
        <v>99507393</v>
      </c>
      <c r="Q69" s="11">
        <f>VLOOKUP(B69,MB!B:O,14,FALSE)</f>
        <v>2.92</v>
      </c>
    </row>
    <row r="70" spans="1:17" x14ac:dyDescent="0.3">
      <c r="A70" s="20" t="s">
        <v>4</v>
      </c>
      <c r="B70" s="20">
        <v>749382</v>
      </c>
      <c r="C70" s="21">
        <f>VLOOKUP(B70,'[2]ESGC PORTFOLIO'!B:M,$C$2,FALSE)</f>
        <v>45.519894110798397</v>
      </c>
      <c r="D70" s="21" t="str">
        <f t="shared" si="3"/>
        <v>C</v>
      </c>
      <c r="E70" s="21">
        <f>VLOOKUP(B70,ESG!A:M,$E$2,FALSE)</f>
        <v>86.444199986302706</v>
      </c>
      <c r="F70" s="11" t="b">
        <f t="shared" si="4"/>
        <v>0</v>
      </c>
      <c r="G70" s="13" t="str">
        <f t="shared" si="5"/>
        <v>A</v>
      </c>
      <c r="H70" s="11">
        <f>VLOOKUP(B70,NI!C:P,14,FALSE)</f>
        <v>1693954</v>
      </c>
      <c r="I70" s="11">
        <f>VLOOKUP(B70,EBITDA!B:O,14,FALSE)</f>
        <v>2538040</v>
      </c>
      <c r="J70" s="11">
        <f>VLOOKUP(B70,EQIT!B:O,14,FALSE)</f>
        <v>8459869</v>
      </c>
      <c r="K70" s="11">
        <f>VLOOKUP(B70,DEBT!B:O,14,FALSE)</f>
        <v>1881421</v>
      </c>
      <c r="L70" s="11">
        <f>VLOOKUP(B70,REV!B:O,14,FALSE)</f>
        <v>7301505</v>
      </c>
      <c r="M70" s="11">
        <f>VLOOKUP(B70,RoA!B:O,14,FALSE)</f>
        <v>12.8</v>
      </c>
      <c r="N70" s="11">
        <f>VLOOKUP(B70,RoE!B:O,14,FALSE)</f>
        <v>21.33</v>
      </c>
      <c r="O70" s="11">
        <f>VLOOKUP(B70,ASSET!B:P,14,FALSE)</f>
        <v>14535556</v>
      </c>
      <c r="P70" s="11">
        <f>VLOOKUP(B70,MCAP!B:P,14,FALSE)</f>
        <v>86088753</v>
      </c>
      <c r="Q70" s="11">
        <f>VLOOKUP(B70,MB!B:O,14,FALSE)</f>
        <v>8.75</v>
      </c>
    </row>
    <row r="71" spans="1:17" x14ac:dyDescent="0.3">
      <c r="A71" s="20" t="s">
        <v>6</v>
      </c>
      <c r="B71" s="20">
        <v>936365</v>
      </c>
      <c r="C71" s="21">
        <f>VLOOKUP(B71,'[2]ESGC PORTFOLIO'!B:M,$C$2,FALSE)</f>
        <v>43.134463351854798</v>
      </c>
      <c r="D71" s="21" t="str">
        <f t="shared" si="3"/>
        <v>C</v>
      </c>
      <c r="E71" s="21">
        <f>VLOOKUP(B71,ESG!A:M,$E$2,FALSE)</f>
        <v>85.4068577381925</v>
      </c>
      <c r="F71" s="11" t="b">
        <f t="shared" si="4"/>
        <v>0</v>
      </c>
      <c r="G71" s="13" t="str">
        <f t="shared" si="5"/>
        <v>A</v>
      </c>
      <c r="H71" s="11">
        <f>VLOOKUP(B71,NI!C:P,14,FALSE)</f>
        <v>-1087000</v>
      </c>
      <c r="I71" s="11">
        <f>VLOOKUP(B71,EBITDA!B:O,14,FALSE)</f>
        <v>339000</v>
      </c>
      <c r="J71" s="11">
        <f>VLOOKUP(B71,EQIT!B:O,14,FALSE)</f>
        <v>611000</v>
      </c>
      <c r="K71" s="11">
        <f>VLOOKUP(B71,DEBT!B:O,14,FALSE)</f>
        <v>1395000</v>
      </c>
      <c r="L71" s="11">
        <f>VLOOKUP(B71,REV!B:O,14,FALSE)</f>
        <v>5329000</v>
      </c>
      <c r="M71" s="11">
        <f>VLOOKUP(B71,RoA!B:O,14,FALSE)</f>
        <v>3.64</v>
      </c>
      <c r="N71" s="11">
        <f>VLOOKUP(B71,RoE!B:O,14,FALSE)</f>
        <v>8.3699999999999992</v>
      </c>
      <c r="O71" s="11">
        <f>VLOOKUP(B71,ASSET!B:P,14,FALSE)</f>
        <v>3540000</v>
      </c>
      <c r="P71" s="11">
        <f>VLOOKUP(B71,MCAP!B:P,14,FALSE)</f>
        <v>9940760</v>
      </c>
      <c r="Q71" s="11">
        <f>VLOOKUP(B71,MB!B:O,14,FALSE)</f>
        <v>21.29</v>
      </c>
    </row>
    <row r="72" spans="1:17" x14ac:dyDescent="0.3">
      <c r="A72" s="20" t="s">
        <v>16</v>
      </c>
      <c r="B72" s="20" t="s">
        <v>352</v>
      </c>
      <c r="C72" s="21">
        <f>VLOOKUP(B72,'[2]ESGC PORTFOLIO'!B:M,$C$2,FALSE)</f>
        <v>38.496925465157098</v>
      </c>
      <c r="D72" s="21" t="str">
        <f t="shared" si="3"/>
        <v>C</v>
      </c>
      <c r="E72" s="21">
        <f>VLOOKUP(B72,ESG!A:M,$E$2,FALSE)</f>
        <v>76.7623694488327</v>
      </c>
      <c r="F72" s="11" t="b">
        <f t="shared" si="4"/>
        <v>0</v>
      </c>
      <c r="G72" s="13" t="str">
        <f t="shared" si="5"/>
        <v>A</v>
      </c>
      <c r="H72" s="11">
        <f>VLOOKUP(B72,NI!C:P,14,FALSE)</f>
        <v>22486000</v>
      </c>
      <c r="I72" s="11">
        <f>VLOOKUP(B72,EBITDA!B:O,14,FALSE)</f>
        <v>34201000</v>
      </c>
      <c r="J72" s="11">
        <f>VLOOKUP(B72,EQIT!B:O,14,FALSE)</f>
        <v>152502000</v>
      </c>
      <c r="K72" s="11">
        <f>VLOOKUP(B72,DEBT!B:O,14,FALSE)</f>
        <v>3969000</v>
      </c>
      <c r="L72" s="11">
        <f>VLOOKUP(B72,REV!B:O,14,FALSE)</f>
        <v>110855000</v>
      </c>
      <c r="M72" s="11">
        <f>VLOOKUP(B72,RoA!B:O,14,FALSE)</f>
        <v>7</v>
      </c>
      <c r="N72" s="11">
        <f>VLOOKUP(B72,RoE!B:O,14,FALSE)</f>
        <v>8.69</v>
      </c>
      <c r="O72" s="11">
        <f>VLOOKUP(B72,ASSET!B:P,14,FALSE)</f>
        <v>196615000</v>
      </c>
      <c r="P72" s="11">
        <f>VLOOKUP(B72,MCAP!B:P,14,FALSE)</f>
        <v>731884412</v>
      </c>
      <c r="Q72" s="11">
        <f>VLOOKUP(B72,MB!B:O,14,FALSE)</f>
        <v>4.3099999999999996</v>
      </c>
    </row>
    <row r="73" spans="1:17" x14ac:dyDescent="0.3">
      <c r="A73" s="20" t="s">
        <v>18</v>
      </c>
      <c r="B73" s="20">
        <v>891399</v>
      </c>
      <c r="C73" s="21">
        <f>VLOOKUP(B73,'[2]ESGC PORTFOLIO'!B:M,$C$2,FALSE)</f>
        <v>38.811372920337703</v>
      </c>
      <c r="D73" s="21" t="str">
        <f t="shared" si="3"/>
        <v>C</v>
      </c>
      <c r="E73" s="21">
        <f>VLOOKUP(B73,ESG!A:M,$E$2,FALSE)</f>
        <v>76.9470701649999</v>
      </c>
      <c r="F73" s="11" t="b">
        <f t="shared" si="4"/>
        <v>0</v>
      </c>
      <c r="G73" s="13" t="str">
        <f t="shared" si="5"/>
        <v>A</v>
      </c>
      <c r="H73" s="11">
        <f>VLOOKUP(B73,NI!C:P,14,FALSE)</f>
        <v>2244000</v>
      </c>
      <c r="I73" s="11">
        <f>VLOOKUP(B73,EBITDA!B:O,14,FALSE)</f>
        <v>16132000</v>
      </c>
      <c r="J73" s="11">
        <f>VLOOKUP(B73,EQIT!B:O,14,FALSE)</f>
        <v>27709000</v>
      </c>
      <c r="K73" s="11">
        <f>VLOOKUP(B73,DEBT!B:O,14,FALSE)</f>
        <v>44147000</v>
      </c>
      <c r="L73" s="11">
        <f>VLOOKUP(B73,REV!B:O,14,FALSE)</f>
        <v>177866000</v>
      </c>
      <c r="M73" s="11">
        <f>VLOOKUP(B73,RoA!B:O,14,FALSE)</f>
        <v>3.34</v>
      </c>
      <c r="N73" s="11">
        <f>VLOOKUP(B73,RoE!B:O,14,FALSE)</f>
        <v>12.91</v>
      </c>
      <c r="O73" s="11">
        <f>VLOOKUP(B73,ASSET!B:P,14,FALSE)</f>
        <v>131310000</v>
      </c>
      <c r="P73" s="11">
        <f>VLOOKUP(B73,MCAP!B:P,14,FALSE)</f>
        <v>566023480</v>
      </c>
      <c r="Q73" s="11">
        <f>VLOOKUP(B73,MB!B:O,14,FALSE)</f>
        <v>16.87</v>
      </c>
    </row>
    <row r="74" spans="1:17" x14ac:dyDescent="0.3">
      <c r="A74" s="20" t="s">
        <v>20</v>
      </c>
      <c r="B74" s="20">
        <v>905425</v>
      </c>
      <c r="C74" s="21">
        <f>VLOOKUP(B74,'[2]ESGC PORTFOLIO'!B:M,$C$2,FALSE)</f>
        <v>44.908768419258799</v>
      </c>
      <c r="D74" s="21" t="str">
        <f t="shared" si="3"/>
        <v>C</v>
      </c>
      <c r="E74" s="21">
        <f>VLOOKUP(B74,ESG!A:M,$E$2,FALSE)</f>
        <v>77.8678513039264</v>
      </c>
      <c r="F74" s="11" t="b">
        <f t="shared" si="4"/>
        <v>0</v>
      </c>
      <c r="G74" s="13" t="str">
        <f t="shared" si="5"/>
        <v>A</v>
      </c>
      <c r="H74" s="11">
        <f>VLOOKUP(B74,NI!C:P,14,FALSE)</f>
        <v>1885900</v>
      </c>
      <c r="I74" s="11">
        <f>VLOOKUP(B74,EBITDA!B:O,14,FALSE)</f>
        <v>5743800</v>
      </c>
      <c r="J74" s="11">
        <f>VLOOKUP(B74,EQIT!B:O,14,FALSE)</f>
        <v>18298900</v>
      </c>
      <c r="K74" s="11">
        <f>VLOOKUP(B74,DEBT!B:O,14,FALSE)</f>
        <v>22811900</v>
      </c>
      <c r="L74" s="11">
        <f>VLOOKUP(B74,REV!B:O,14,FALSE)</f>
        <v>15424900</v>
      </c>
      <c r="M74" s="11">
        <f>VLOOKUP(B74,RoA!B:O,14,FALSE)</f>
        <v>3.8</v>
      </c>
      <c r="N74" s="11">
        <f>VLOOKUP(B74,RoE!B:O,14,FALSE)</f>
        <v>10.72</v>
      </c>
      <c r="O74" s="11">
        <f>VLOOKUP(B74,ASSET!B:P,14,FALSE)</f>
        <v>64729100</v>
      </c>
      <c r="P74" s="11">
        <f>VLOOKUP(B74,MCAP!B:P,14,FALSE)</f>
        <v>36196852</v>
      </c>
      <c r="Q74" s="11">
        <f>VLOOKUP(B74,MB!B:O,14,FALSE)</f>
        <v>1.93</v>
      </c>
    </row>
    <row r="75" spans="1:17" x14ac:dyDescent="0.3">
      <c r="A75" s="20" t="s">
        <v>22</v>
      </c>
      <c r="B75" s="20">
        <v>916305</v>
      </c>
      <c r="C75" s="21">
        <f>VLOOKUP(B75,'[2]ESGC PORTFOLIO'!B:M,$C$2,FALSE)</f>
        <v>39.364526584442302</v>
      </c>
      <c r="D75" s="21" t="str">
        <f t="shared" si="3"/>
        <v>C</v>
      </c>
      <c r="E75" s="21">
        <f>VLOOKUP(B75,ESG!A:M,$E$2,FALSE)</f>
        <v>75.898864489639394</v>
      </c>
      <c r="F75" s="11" t="b">
        <f t="shared" si="4"/>
        <v>0</v>
      </c>
      <c r="G75" s="13" t="str">
        <f t="shared" si="5"/>
        <v>A</v>
      </c>
      <c r="H75" s="11">
        <f>VLOOKUP(B75,NI!C:P,14,FALSE)</f>
        <v>616000</v>
      </c>
      <c r="I75" s="11">
        <f>VLOOKUP(B75,EBITDA!B:O,14,FALSE)</f>
        <v>6508000</v>
      </c>
      <c r="J75" s="11">
        <f>VLOOKUP(B75,EQIT!B:O,14,FALSE)</f>
        <v>56685000</v>
      </c>
      <c r="K75" s="11">
        <f>VLOOKUP(B75,DEBT!B:O,14,FALSE)</f>
        <v>31640000</v>
      </c>
      <c r="L75" s="11">
        <f>VLOOKUP(B75,REV!B:O,14,FALSE)</f>
        <v>49747000</v>
      </c>
      <c r="M75" s="11">
        <f>VLOOKUP(B75,RoA!B:O,14,FALSE)</f>
        <v>-1.1100000000000001</v>
      </c>
      <c r="N75" s="11">
        <f>VLOOKUP(B75,RoE!B:O,14,FALSE)</f>
        <v>-9.65</v>
      </c>
      <c r="O75" s="11">
        <f>VLOOKUP(B75,ASSET!B:P,14,FALSE)</f>
        <v>484268000</v>
      </c>
      <c r="P75" s="11">
        <f>VLOOKUP(B75,MCAP!B:P,14,FALSE)</f>
        <v>53565081</v>
      </c>
      <c r="Q75" s="11">
        <f>VLOOKUP(B75,MB!B:O,14,FALSE)</f>
        <v>0.96</v>
      </c>
    </row>
    <row r="76" spans="1:17" x14ac:dyDescent="0.3">
      <c r="A76" s="20" t="s">
        <v>33</v>
      </c>
      <c r="B76" s="20">
        <v>992816</v>
      </c>
      <c r="C76" s="21">
        <f>VLOOKUP(B76,'[2]ESGC PORTFOLIO'!B:M,$C$2,FALSE)</f>
        <v>40.751063806885803</v>
      </c>
      <c r="D76" s="21" t="str">
        <f t="shared" si="3"/>
        <v>C</v>
      </c>
      <c r="E76" s="21">
        <f>VLOOKUP(B76,ESG!A:M,$E$2,FALSE)</f>
        <v>80.654669986653104</v>
      </c>
      <c r="F76" s="11" t="b">
        <f t="shared" si="4"/>
        <v>0</v>
      </c>
      <c r="G76" s="13" t="str">
        <f t="shared" si="5"/>
        <v>A</v>
      </c>
      <c r="H76" s="11">
        <f>VLOOKUP(B76,NI!C:P,14,FALSE)</f>
        <v>48351000</v>
      </c>
      <c r="I76" s="11">
        <f>VLOOKUP(B76,EBITDA!B:O,14,FALSE)</f>
        <v>76569000</v>
      </c>
      <c r="J76" s="11">
        <f>VLOOKUP(B76,EQIT!B:O,14,FALSE)</f>
        <v>134047000</v>
      </c>
      <c r="K76" s="11">
        <f>VLOOKUP(B76,DEBT!B:O,14,FALSE)</f>
        <v>115680000</v>
      </c>
      <c r="L76" s="11">
        <f>VLOOKUP(B76,REV!B:O,14,FALSE)</f>
        <v>229234000</v>
      </c>
      <c r="M76" s="11">
        <f>VLOOKUP(B76,RoA!B:O,14,FALSE)</f>
        <v>14.31</v>
      </c>
      <c r="N76" s="11">
        <f>VLOOKUP(B76,RoE!B:O,14,FALSE)</f>
        <v>36.869999999999997</v>
      </c>
      <c r="O76" s="11">
        <f>VLOOKUP(B76,ASSET!B:P,14,FALSE)</f>
        <v>375319000</v>
      </c>
      <c r="P76" s="11">
        <f>VLOOKUP(B76,MCAP!B:P,14,FALSE)</f>
        <v>867506995</v>
      </c>
      <c r="Q76" s="11">
        <f>VLOOKUP(B76,MB!B:O,14,FALSE)</f>
        <v>6.01</v>
      </c>
    </row>
    <row r="77" spans="1:17" x14ac:dyDescent="0.3">
      <c r="A77" s="20" t="s">
        <v>46</v>
      </c>
      <c r="B77" s="20">
        <v>923937</v>
      </c>
      <c r="C77" s="21">
        <f>VLOOKUP(B77,'[2]ESGC PORTFOLIO'!B:M,$C$2,FALSE)</f>
        <v>40.299868696592597</v>
      </c>
      <c r="D77" s="21" t="str">
        <f t="shared" si="3"/>
        <v>C</v>
      </c>
      <c r="E77" s="21">
        <f>VLOOKUP(B77,ESG!A:M,$E$2,FALSE)</f>
        <v>79.646531154017097</v>
      </c>
      <c r="F77" s="11" t="b">
        <f t="shared" si="4"/>
        <v>0</v>
      </c>
      <c r="G77" s="13" t="str">
        <f t="shared" si="5"/>
        <v>A</v>
      </c>
      <c r="H77" s="11">
        <f>VLOOKUP(B77,NI!C:P,14,FALSE)</f>
        <v>18571000</v>
      </c>
      <c r="I77" s="11">
        <f>VLOOKUP(B77,EBITDA!B:O,14,FALSE)</f>
        <v>40472000</v>
      </c>
      <c r="J77" s="11">
        <f>VLOOKUP(B77,EQIT!B:O,14,FALSE)</f>
        <v>244823000</v>
      </c>
      <c r="K77" s="11">
        <f>VLOOKUP(B77,DEBT!B:O,14,FALSE)</f>
        <v>436933000</v>
      </c>
      <c r="L77" s="11">
        <f>VLOOKUP(B77,REV!B:O,14,FALSE)</f>
        <v>99512000</v>
      </c>
      <c r="M77" s="11">
        <f>VLOOKUP(B77,RoA!B:O,14,FALSE)</f>
        <v>1.1100000000000001</v>
      </c>
      <c r="N77" s="11">
        <f>VLOOKUP(B77,RoE!B:O,14,FALSE)</f>
        <v>6.84</v>
      </c>
      <c r="O77" s="11">
        <f>VLOOKUP(B77,ASSET!B:P,14,FALSE)</f>
        <v>2268609000</v>
      </c>
      <c r="P77" s="11">
        <f>VLOOKUP(B77,MCAP!B:P,14,FALSE)</f>
        <v>303681168</v>
      </c>
      <c r="Q77" s="11">
        <f>VLOOKUP(B77,MB!B:O,14,FALSE)</f>
        <v>1.08</v>
      </c>
    </row>
    <row r="78" spans="1:17" x14ac:dyDescent="0.3">
      <c r="A78" s="20" t="s">
        <v>47</v>
      </c>
      <c r="B78" s="20">
        <v>905840</v>
      </c>
      <c r="C78" s="21">
        <f>VLOOKUP(B78,'[2]ESGC PORTFOLIO'!B:M,$C$2,FALSE)</f>
        <v>46.237085346416201</v>
      </c>
      <c r="D78" s="21" t="str">
        <f t="shared" si="3"/>
        <v>C</v>
      </c>
      <c r="E78" s="21">
        <f>VLOOKUP(B78,ESG!A:M,$E$2,FALSE)</f>
        <v>89.2388765751855</v>
      </c>
      <c r="F78" s="11" t="b">
        <f t="shared" si="4"/>
        <v>0</v>
      </c>
      <c r="G78" s="13" t="str">
        <f t="shared" si="5"/>
        <v>A</v>
      </c>
      <c r="H78" s="11">
        <f>VLOOKUP(B78,NI!C:P,14,FALSE)</f>
        <v>3162000</v>
      </c>
      <c r="I78" s="11">
        <f>VLOOKUP(B78,EBITDA!B:O,14,FALSE)</f>
        <v>6399000</v>
      </c>
      <c r="J78" s="11">
        <f>VLOOKUP(B78,EQIT!B:O,14,FALSE)</f>
        <v>37709000</v>
      </c>
      <c r="K78" s="11">
        <f>VLOOKUP(B78,DEBT!B:O,14,FALSE)</f>
        <v>49245000</v>
      </c>
      <c r="L78" s="11">
        <f>VLOOKUP(B78,REV!B:O,14,FALSE)</f>
        <v>16250000</v>
      </c>
      <c r="M78" s="11">
        <f>VLOOKUP(B78,RoA!B:O,14,FALSE)</f>
        <v>1.25</v>
      </c>
      <c r="N78" s="11">
        <f>VLOOKUP(B78,RoE!B:O,14,FALSE)</f>
        <v>10.61</v>
      </c>
      <c r="O78" s="11">
        <f>VLOOKUP(B78,ASSET!B:P,14,FALSE)</f>
        <v>371758000</v>
      </c>
      <c r="P78" s="11">
        <f>VLOOKUP(B78,MCAP!B:P,14,FALSE)</f>
        <v>54584010</v>
      </c>
      <c r="Q78" s="11">
        <f>VLOOKUP(B78,MB!B:O,14,FALSE)</f>
        <v>1.44</v>
      </c>
    </row>
    <row r="79" spans="1:17" x14ac:dyDescent="0.3">
      <c r="A79" s="20" t="s">
        <v>50</v>
      </c>
      <c r="B79" s="20">
        <v>905876</v>
      </c>
      <c r="C79" s="21">
        <f>VLOOKUP(B79,'[2]ESGC PORTFOLIO'!B:M,$C$2,FALSE)</f>
        <v>45.202635864694599</v>
      </c>
      <c r="D79" s="21" t="str">
        <f t="shared" si="3"/>
        <v>C</v>
      </c>
      <c r="E79" s="21">
        <f>VLOOKUP(B79,ESG!A:M,$E$2,FALSE)</f>
        <v>82.741038152746896</v>
      </c>
      <c r="F79" s="11" t="b">
        <f t="shared" si="4"/>
        <v>0</v>
      </c>
      <c r="G79" s="13" t="str">
        <f t="shared" si="5"/>
        <v>A</v>
      </c>
      <c r="H79" s="11">
        <f>VLOOKUP(B79,NI!C:P,14,FALSE)</f>
        <v>1030000</v>
      </c>
      <c r="I79" s="11">
        <f>VLOOKUP(B79,EBITDA!B:O,14,FALSE)</f>
        <v>2588000</v>
      </c>
      <c r="J79" s="11">
        <f>VLOOKUP(B79,EQIT!B:O,14,FALSE)</f>
        <v>12946000</v>
      </c>
      <c r="K79" s="11">
        <f>VLOOKUP(B79,DEBT!B:O,14,FALSE)</f>
        <v>18870000</v>
      </c>
      <c r="L79" s="11">
        <f>VLOOKUP(B79,REV!B:O,14,FALSE)</f>
        <v>12093000</v>
      </c>
      <c r="M79" s="11">
        <f>VLOOKUP(B79,RoA!B:O,14,FALSE)</f>
        <v>4.54</v>
      </c>
      <c r="N79" s="11">
        <f>VLOOKUP(B79,RoE!B:O,14,FALSE)</f>
        <v>10.01</v>
      </c>
      <c r="O79" s="11">
        <f>VLOOKUP(B79,ASSET!B:P,14,FALSE)</f>
        <v>37734000</v>
      </c>
      <c r="P79" s="11">
        <f>VLOOKUP(B79,MCAP!B:P,14,FALSE)</f>
        <v>48793351</v>
      </c>
      <c r="Q79" s="11">
        <f>VLOOKUP(B79,MB!B:O,14,FALSE)</f>
        <v>3.41</v>
      </c>
    </row>
    <row r="80" spans="1:17" x14ac:dyDescent="0.3">
      <c r="A80" s="20" t="s">
        <v>53</v>
      </c>
      <c r="B80" s="20">
        <v>545725</v>
      </c>
      <c r="C80" s="21">
        <f>VLOOKUP(B80,'[2]ESGC PORTFOLIO'!B:M,$C$2,FALSE)</f>
        <v>43.130824545197903</v>
      </c>
      <c r="D80" s="21" t="str">
        <f t="shared" si="3"/>
        <v>C</v>
      </c>
      <c r="E80" s="21">
        <f>VLOOKUP(B80,ESG!A:M,$E$2,FALSE)</f>
        <v>84.140436969183796</v>
      </c>
      <c r="F80" s="11" t="b">
        <f t="shared" si="4"/>
        <v>0</v>
      </c>
      <c r="G80" s="13" t="str">
        <f t="shared" si="5"/>
        <v>A</v>
      </c>
      <c r="H80" s="11">
        <f>VLOOKUP(B80,NI!C:P,14,FALSE)</f>
        <v>3712700</v>
      </c>
      <c r="I80" s="11">
        <f>VLOOKUP(B80,EBITDA!B:O,14,FALSE)</f>
        <v>6662200</v>
      </c>
      <c r="J80" s="11">
        <f>VLOOKUP(B80,EQIT!B:O,14,FALSE)</f>
        <v>12612800</v>
      </c>
      <c r="K80" s="11">
        <f>VLOOKUP(B80,DEBT!B:O,14,FALSE)</f>
        <v>5938200</v>
      </c>
      <c r="L80" s="11">
        <f>VLOOKUP(B80,REV!B:O,14,FALSE)</f>
        <v>12273900</v>
      </c>
      <c r="M80" s="11">
        <f>VLOOKUP(B80,RoA!B:O,14,FALSE)</f>
        <v>11.53</v>
      </c>
      <c r="N80" s="11">
        <f>VLOOKUP(B80,RoE!B:O,14,FALSE)</f>
        <v>20.52</v>
      </c>
      <c r="O80" s="11">
        <f>VLOOKUP(B80,ASSET!B:P,14,FALSE)</f>
        <v>23652600</v>
      </c>
      <c r="P80" s="11">
        <f>VLOOKUP(B80,MCAP!B:P,14,FALSE)</f>
        <v>67377555</v>
      </c>
      <c r="Q80" s="11">
        <f>VLOOKUP(B80,MB!B:O,14,FALSE)</f>
        <v>5.35</v>
      </c>
    </row>
    <row r="81" spans="1:17" x14ac:dyDescent="0.3">
      <c r="A81" s="20" t="s">
        <v>54</v>
      </c>
      <c r="B81" s="20">
        <v>904818</v>
      </c>
      <c r="C81" s="21">
        <f>VLOOKUP(B81,'[2]ESGC PORTFOLIO'!B:M,$C$2,FALSE)</f>
        <v>48.683871586579102</v>
      </c>
      <c r="D81" s="21" t="str">
        <f t="shared" si="3"/>
        <v>C</v>
      </c>
      <c r="E81" s="21">
        <f>VLOOKUP(B81,ESG!A:M,$E$2,FALSE)</f>
        <v>87.211493173158303</v>
      </c>
      <c r="F81" s="11" t="b">
        <f t="shared" si="4"/>
        <v>0</v>
      </c>
      <c r="G81" s="13" t="str">
        <f t="shared" si="5"/>
        <v>A</v>
      </c>
      <c r="H81" s="11">
        <f>VLOOKUP(B81,NI!C:P,14,FALSE)</f>
        <v>7140000</v>
      </c>
      <c r="I81" s="11">
        <f>VLOOKUP(B81,EBITDA!B:O,14,FALSE)</f>
        <v>12476000</v>
      </c>
      <c r="J81" s="11">
        <f>VLOOKUP(B81,EQIT!B:O,14,FALSE)</f>
        <v>355000</v>
      </c>
      <c r="K81" s="11">
        <f>VLOOKUP(B81,DEBT!B:O,14,FALSE)</f>
        <v>11117000</v>
      </c>
      <c r="L81" s="11">
        <f>VLOOKUP(B81,REV!B:O,14,FALSE)</f>
        <v>93392000</v>
      </c>
      <c r="M81" s="11">
        <f>VLOOKUP(B81,RoA!B:O,14,FALSE)</f>
        <v>9.2799999999999994</v>
      </c>
      <c r="N81" s="11">
        <f>VLOOKUP(B81,RoE!B:O,14,FALSE)</f>
        <v>1397.78</v>
      </c>
      <c r="O81" s="11">
        <f>VLOOKUP(B81,ASSET!B:P,14,FALSE)</f>
        <v>91992000</v>
      </c>
      <c r="P81" s="11">
        <f>VLOOKUP(B81,MCAP!B:P,14,FALSE)</f>
        <v>174303262</v>
      </c>
      <c r="Q81" s="11">
        <f>VLOOKUP(B81,MB!B:O,14,FALSE)</f>
        <v>425.35</v>
      </c>
    </row>
    <row r="82" spans="1:17" x14ac:dyDescent="0.3">
      <c r="A82" s="20" t="s">
        <v>66</v>
      </c>
      <c r="B82" s="20">
        <v>902224</v>
      </c>
      <c r="C82" s="21">
        <f>VLOOKUP(B82,'[2]ESGC PORTFOLIO'!B:M,$C$2,FALSE)</f>
        <v>44.360588339546602</v>
      </c>
      <c r="D82" s="21" t="str">
        <f t="shared" si="3"/>
        <v>C</v>
      </c>
      <c r="E82" s="21">
        <f>VLOOKUP(B82,ESG!A:M,$E$2,FALSE)</f>
        <v>82.026616009637294</v>
      </c>
      <c r="F82" s="11" t="b">
        <f t="shared" si="4"/>
        <v>0</v>
      </c>
      <c r="G82" s="13" t="str">
        <f t="shared" si="5"/>
        <v>A</v>
      </c>
      <c r="H82" s="11">
        <f>VLOOKUP(B82,NI!C:P,14,FALSE)</f>
        <v>3125000</v>
      </c>
      <c r="I82" s="11">
        <f>VLOOKUP(B82,EBITDA!B:O,14,FALSE)</f>
        <v>8136000</v>
      </c>
      <c r="J82" s="11">
        <f>VLOOKUP(B82,EQIT!B:O,14,FALSE)</f>
        <v>13697000</v>
      </c>
      <c r="K82" s="11">
        <f>VLOOKUP(B82,DEBT!B:O,14,FALSE)</f>
        <v>34878000</v>
      </c>
      <c r="L82" s="11">
        <f>VLOOKUP(B82,REV!B:O,14,FALSE)</f>
        <v>45462000</v>
      </c>
      <c r="M82" s="11">
        <f>VLOOKUP(B82,RoA!B:O,14,FALSE)</f>
        <v>2.06</v>
      </c>
      <c r="N82" s="11">
        <f>VLOOKUP(B82,RoE!B:O,14,FALSE)</f>
        <v>5.62</v>
      </c>
      <c r="O82" s="11">
        <f>VLOOKUP(B82,ASSET!B:P,14,FALSE)</f>
        <v>75269000</v>
      </c>
      <c r="P82" s="11">
        <f>VLOOKUP(B82,MCAP!B:P,14,FALSE)</f>
        <v>94173869</v>
      </c>
      <c r="Q82" s="11">
        <f>VLOOKUP(B82,MB!B:O,14,FALSE)</f>
        <v>5.42</v>
      </c>
    </row>
    <row r="83" spans="1:17" x14ac:dyDescent="0.3">
      <c r="A83" s="20" t="s">
        <v>73</v>
      </c>
      <c r="B83" s="20">
        <v>905024</v>
      </c>
      <c r="C83" s="21">
        <f>VLOOKUP(B83,'[2]ESGC PORTFOLIO'!B:M,$C$2,FALSE)</f>
        <v>45.942915384945103</v>
      </c>
      <c r="D83" s="21" t="str">
        <f t="shared" si="3"/>
        <v>C</v>
      </c>
      <c r="E83" s="21">
        <f>VLOOKUP(B83,ESG!A:M,$E$2,FALSE)</f>
        <v>89.987096592675101</v>
      </c>
      <c r="F83" s="11" t="b">
        <f t="shared" si="4"/>
        <v>0</v>
      </c>
      <c r="G83" s="13" t="str">
        <f t="shared" si="5"/>
        <v>A</v>
      </c>
      <c r="H83" s="11">
        <f>VLOOKUP(B83,NI!C:P,14,FALSE)</f>
        <v>7175000</v>
      </c>
      <c r="I83" s="11">
        <f>VLOOKUP(B83,EBITDA!B:O,14,FALSE)</f>
        <v>24439000</v>
      </c>
      <c r="J83" s="11">
        <f>VLOOKUP(B83,EQIT!B:O,14,FALSE)</f>
        <v>148124000</v>
      </c>
      <c r="K83" s="11">
        <f>VLOOKUP(B83,DEBT!B:O,14,FALSE)</f>
        <v>38763000</v>
      </c>
      <c r="L83" s="11">
        <f>VLOOKUP(B83,REV!B:O,14,FALSE)</f>
        <v>134779000</v>
      </c>
      <c r="M83" s="11">
        <f>VLOOKUP(B83,RoA!B:O,14,FALSE)</f>
        <v>3.72</v>
      </c>
      <c r="N83" s="11">
        <f>VLOOKUP(B83,RoE!B:O,14,FALSE)</f>
        <v>6.26</v>
      </c>
      <c r="O83" s="11">
        <f>VLOOKUP(B83,ASSET!B:P,14,FALSE)</f>
        <v>249056000</v>
      </c>
      <c r="P83" s="11">
        <f>VLOOKUP(B83,MCAP!B:P,14,FALSE)</f>
        <v>238449629</v>
      </c>
      <c r="Q83" s="11">
        <f>VLOOKUP(B83,MB!B:O,14,FALSE)</f>
        <v>1.49</v>
      </c>
    </row>
    <row r="84" spans="1:17" x14ac:dyDescent="0.3">
      <c r="A84" s="20" t="s">
        <v>75</v>
      </c>
      <c r="B84" s="20">
        <v>912278</v>
      </c>
      <c r="C84" s="21">
        <f>VLOOKUP(B84,'[2]ESGC PORTFOLIO'!B:M,$C$2,FALSE)</f>
        <v>38.7332773832537</v>
      </c>
      <c r="D84" s="21" t="str">
        <f t="shared" si="3"/>
        <v>C</v>
      </c>
      <c r="E84" s="21">
        <f>VLOOKUP(B84,ESG!A:M,$E$2,FALSE)</f>
        <v>76.051460426884802</v>
      </c>
      <c r="F84" s="11" t="b">
        <f t="shared" si="4"/>
        <v>0</v>
      </c>
      <c r="G84" s="13" t="str">
        <f t="shared" si="5"/>
        <v>A</v>
      </c>
      <c r="H84" s="11">
        <f>VLOOKUP(B84,NI!C:P,14,FALSE)</f>
        <v>2469000</v>
      </c>
      <c r="I84" s="11">
        <f>VLOOKUP(B84,EBITDA!B:O,14,FALSE)</f>
        <v>4415000</v>
      </c>
      <c r="J84" s="11">
        <f>VLOOKUP(B84,EQIT!B:O,14,FALSE)</f>
        <v>13407000</v>
      </c>
      <c r="K84" s="11">
        <f>VLOOKUP(B84,DEBT!B:O,14,FALSE)</f>
        <v>5439000</v>
      </c>
      <c r="L84" s="11">
        <f>VLOOKUP(B84,REV!B:O,14,FALSE)</f>
        <v>41643000</v>
      </c>
      <c r="M84" s="11">
        <f>VLOOKUP(B84,RoA!B:O,14,FALSE)</f>
        <v>3.97</v>
      </c>
      <c r="N84" s="11">
        <f>VLOOKUP(B84,RoE!B:O,14,FALSE)</f>
        <v>16.71</v>
      </c>
      <c r="O84" s="11">
        <f>VLOOKUP(B84,ASSET!B:P,14,FALSE)</f>
        <v>61720000</v>
      </c>
      <c r="P84" s="11">
        <f>VLOOKUP(B84,MCAP!B:P,14,FALSE)</f>
        <v>49547258</v>
      </c>
      <c r="Q84" s="11">
        <f>VLOOKUP(B84,MB!B:O,14,FALSE)</f>
        <v>3.41</v>
      </c>
    </row>
    <row r="85" spans="1:17" x14ac:dyDescent="0.3">
      <c r="A85" s="20" t="s">
        <v>79</v>
      </c>
      <c r="B85" s="20">
        <v>542868</v>
      </c>
      <c r="C85" s="21">
        <f>VLOOKUP(B85,'[2]ESGC PORTFOLIO'!B:M,$C$2,FALSE)</f>
        <v>48.1919820230573</v>
      </c>
      <c r="D85" s="21" t="str">
        <f t="shared" si="3"/>
        <v>C</v>
      </c>
      <c r="E85" s="21">
        <f>VLOOKUP(B85,ESG!A:M,$E$2,FALSE)</f>
        <v>89.973707635858304</v>
      </c>
      <c r="F85" s="11" t="b">
        <f t="shared" si="4"/>
        <v>0</v>
      </c>
      <c r="G85" s="13" t="str">
        <f t="shared" si="5"/>
        <v>A</v>
      </c>
      <c r="H85" s="11">
        <f>VLOOKUP(B85,NI!C:P,14,FALSE)</f>
        <v>9609000</v>
      </c>
      <c r="I85" s="11">
        <f>VLOOKUP(B85,EBITDA!B:O,14,FALSE)</f>
        <v>15430000</v>
      </c>
      <c r="J85" s="11">
        <f>VLOOKUP(B85,EQIT!B:O,14,FALSE)</f>
        <v>66137000</v>
      </c>
      <c r="K85" s="11">
        <f>VLOOKUP(B85,DEBT!B:O,14,FALSE)</f>
        <v>33717000</v>
      </c>
      <c r="L85" s="11">
        <f>VLOOKUP(B85,REV!B:O,14,FALSE)</f>
        <v>48005000</v>
      </c>
      <c r="M85" s="11">
        <f>VLOOKUP(B85,RoA!B:O,14,FALSE)</f>
        <v>8.3699999999999992</v>
      </c>
      <c r="N85" s="11">
        <f>VLOOKUP(B85,RoE!B:O,14,FALSE)</f>
        <v>14.81</v>
      </c>
      <c r="O85" s="11">
        <f>VLOOKUP(B85,ASSET!B:P,14,FALSE)</f>
        <v>125579000</v>
      </c>
      <c r="P85" s="11">
        <f>VLOOKUP(B85,MCAP!B:P,14,FALSE)</f>
        <v>190848900</v>
      </c>
      <c r="Q85" s="11">
        <f>VLOOKUP(B85,MB!B:O,14,FALSE)</f>
        <v>3.74</v>
      </c>
    </row>
    <row r="86" spans="1:17" x14ac:dyDescent="0.3">
      <c r="A86" s="20" t="s">
        <v>80</v>
      </c>
      <c r="B86" s="20">
        <v>741344</v>
      </c>
      <c r="C86" s="21">
        <f>VLOOKUP(B86,'[2]ESGC PORTFOLIO'!B:M,$C$2,FALSE)</f>
        <v>45.040765874174703</v>
      </c>
      <c r="D86" s="21" t="str">
        <f t="shared" si="3"/>
        <v>C</v>
      </c>
      <c r="E86" s="21">
        <f>VLOOKUP(B86,ESG!A:M,$E$2,FALSE)</f>
        <v>88.955015283877998</v>
      </c>
      <c r="F86" s="11" t="b">
        <f t="shared" si="4"/>
        <v>0</v>
      </c>
      <c r="G86" s="13" t="str">
        <f t="shared" si="5"/>
        <v>A</v>
      </c>
      <c r="H86" s="11">
        <f>VLOOKUP(B86,NI!C:P,14,FALSE)</f>
        <v>14552000</v>
      </c>
      <c r="I86" s="11">
        <f>VLOOKUP(B86,EBITDA!B:O,14,FALSE)</f>
        <v>32449000</v>
      </c>
      <c r="J86" s="11">
        <f>VLOOKUP(B86,EQIT!B:O,14,FALSE)</f>
        <v>181487000</v>
      </c>
      <c r="K86" s="11">
        <f>VLOOKUP(B86,DEBT!B:O,14,FALSE)</f>
        <v>437438000</v>
      </c>
      <c r="L86" s="11">
        <f>VLOOKUP(B86,REV!B:O,14,FALSE)</f>
        <v>87430000</v>
      </c>
      <c r="M86" s="11">
        <f>VLOOKUP(B86,RoA!B:O,14,FALSE)</f>
        <v>-0.14000000000000001</v>
      </c>
      <c r="N86" s="11">
        <f>VLOOKUP(B86,RoE!B:O,14,FALSE)</f>
        <v>-4.16</v>
      </c>
      <c r="O86" s="11">
        <f>VLOOKUP(B86,ASSET!B:P,14,FALSE)</f>
        <v>1815668000</v>
      </c>
      <c r="P86" s="11">
        <f>VLOOKUP(B86,MCAP!B:P,14,FALSE)</f>
        <v>191226895</v>
      </c>
      <c r="Q86" s="11">
        <f>VLOOKUP(B86,MB!B:O,14,FALSE)</f>
        <v>1.07</v>
      </c>
    </row>
    <row r="87" spans="1:17" x14ac:dyDescent="0.3">
      <c r="A87" s="20" t="s">
        <v>82</v>
      </c>
      <c r="B87" s="20">
        <v>916125</v>
      </c>
      <c r="C87" s="21">
        <f>VLOOKUP(B87,'[2]ESGC PORTFOLIO'!B:M,$C$2,FALSE)</f>
        <v>46.509019934449398</v>
      </c>
      <c r="D87" s="21" t="str">
        <f t="shared" si="3"/>
        <v>C</v>
      </c>
      <c r="E87" s="21">
        <f>VLOOKUP(B87,ESG!A:M,$E$2,FALSE)</f>
        <v>83.927130777989703</v>
      </c>
      <c r="F87" s="11" t="b">
        <f t="shared" si="4"/>
        <v>0</v>
      </c>
      <c r="G87" s="13" t="str">
        <f t="shared" si="5"/>
        <v>A</v>
      </c>
      <c r="H87" s="11">
        <f>VLOOKUP(B87,NI!C:P,14,FALSE)</f>
        <v>701000</v>
      </c>
      <c r="I87" s="11">
        <f>VLOOKUP(B87,EBITDA!B:O,14,FALSE)</f>
        <v>1265000</v>
      </c>
      <c r="J87" s="11">
        <f>VLOOKUP(B87,EQIT!B:O,14,FALSE)</f>
        <v>542000</v>
      </c>
      <c r="K87" s="11">
        <f>VLOOKUP(B87,DEBT!B:O,14,FALSE)</f>
        <v>2198000</v>
      </c>
      <c r="L87" s="11">
        <f>VLOOKUP(B87,REV!B:O,14,FALSE)</f>
        <v>5973000</v>
      </c>
      <c r="M87" s="11">
        <f>VLOOKUP(B87,RoA!B:O,14,FALSE)</f>
        <v>16.690000000000001</v>
      </c>
      <c r="N87" s="11">
        <f>VLOOKUP(B87,RoE!B:O,14,FALSE)</f>
        <v>167.1</v>
      </c>
      <c r="O87" s="11">
        <f>VLOOKUP(B87,ASSET!B:P,14,FALSE)</f>
        <v>4573000</v>
      </c>
      <c r="P87" s="11">
        <f>VLOOKUP(B87,MCAP!B:P,14,FALSE)</f>
        <v>19189568</v>
      </c>
      <c r="Q87" s="11">
        <f>VLOOKUP(B87,MB!B:O,14,FALSE)</f>
        <v>24.07</v>
      </c>
    </row>
    <row r="88" spans="1:17" x14ac:dyDescent="0.3">
      <c r="A88" s="20" t="s">
        <v>85</v>
      </c>
      <c r="B88" s="20">
        <v>904282</v>
      </c>
      <c r="C88" s="21">
        <f>VLOOKUP(B88,'[2]ESGC PORTFOLIO'!B:M,$C$2,FALSE)</f>
        <v>41.5921521852406</v>
      </c>
      <c r="D88" s="21" t="str">
        <f t="shared" si="3"/>
        <v>C</v>
      </c>
      <c r="E88" s="21">
        <f>VLOOKUP(B88,ESG!A:M,$E$2,FALSE)</f>
        <v>78.376612062788993</v>
      </c>
      <c r="F88" s="11" t="b">
        <f t="shared" si="4"/>
        <v>0</v>
      </c>
      <c r="G88" s="13" t="str">
        <f t="shared" si="5"/>
        <v>A</v>
      </c>
      <c r="H88" s="11">
        <f>VLOOKUP(B88,NI!C:P,14,FALSE)</f>
        <v>4858000</v>
      </c>
      <c r="I88" s="11">
        <f>VLOOKUP(B88,EBITDA!B:O,14,FALSE)</f>
        <v>7768000</v>
      </c>
      <c r="J88" s="11">
        <f>VLOOKUP(B88,EQIT!B:O,14,FALSE)</f>
        <v>17072000</v>
      </c>
      <c r="K88" s="11">
        <f>VLOOKUP(B88,DEBT!B:O,14,FALSE)</f>
        <v>47685000</v>
      </c>
      <c r="L88" s="11">
        <f>VLOOKUP(B88,REV!B:O,14,FALSE)</f>
        <v>35423000</v>
      </c>
      <c r="M88" s="11">
        <f>VLOOKUP(B88,RoA!B:O,14,FALSE)</f>
        <v>2.0499999999999998</v>
      </c>
      <c r="N88" s="11">
        <f>VLOOKUP(B88,RoE!B:O,14,FALSE)</f>
        <v>6.22</v>
      </c>
      <c r="O88" s="11">
        <f>VLOOKUP(B88,ASSET!B:P,14,FALSE)</f>
        <v>87896000</v>
      </c>
      <c r="P88" s="11">
        <f>VLOOKUP(B88,MCAP!B:P,14,FALSE)</f>
        <v>195402920</v>
      </c>
      <c r="Q88" s="11">
        <f>VLOOKUP(B88,MB!B:O,14,FALSE)</f>
        <v>11.44</v>
      </c>
    </row>
    <row r="89" spans="1:17" x14ac:dyDescent="0.3">
      <c r="A89" s="20" t="s">
        <v>90</v>
      </c>
      <c r="B89" s="20">
        <v>901666</v>
      </c>
      <c r="C89" s="21">
        <f>VLOOKUP(B89,'[2]ESGC PORTFOLIO'!B:M,$C$2,FALSE)</f>
        <v>47.738187172424098</v>
      </c>
      <c r="D89" s="21" t="str">
        <f t="shared" si="3"/>
        <v>C</v>
      </c>
      <c r="E89" s="21">
        <f>VLOOKUP(B89,ESG!A:M,$E$2,FALSE)</f>
        <v>85.560762530502302</v>
      </c>
      <c r="F89" s="11" t="b">
        <f t="shared" si="4"/>
        <v>0</v>
      </c>
      <c r="G89" s="13" t="str">
        <f t="shared" si="5"/>
        <v>A</v>
      </c>
      <c r="H89" s="11">
        <f>VLOOKUP(B89,NI!C:P,14,FALSE)</f>
        <v>-1707000</v>
      </c>
      <c r="I89" s="11">
        <f>VLOOKUP(B89,EBITDA!B:O,14,FALSE)</f>
        <v>4556000</v>
      </c>
      <c r="J89" s="11">
        <f>VLOOKUP(B89,EQIT!B:O,14,FALSE)</f>
        <v>30607000</v>
      </c>
      <c r="K89" s="11">
        <f>VLOOKUP(B89,DEBT!B:O,14,FALSE)</f>
        <v>19703000</v>
      </c>
      <c r="L89" s="11">
        <f>VLOOKUP(B89,REV!B:O,14,FALSE)</f>
        <v>29558000</v>
      </c>
      <c r="M89" s="11">
        <f>VLOOKUP(B89,RoA!B:O,14,FALSE)</f>
        <v>-0.17</v>
      </c>
      <c r="N89" s="11">
        <f>VLOOKUP(B89,RoE!B:O,14,FALSE)</f>
        <v>-2.61</v>
      </c>
      <c r="O89" s="11">
        <f>VLOOKUP(B89,ASSET!B:P,14,FALSE)</f>
        <v>73362000</v>
      </c>
      <c r="P89" s="11">
        <f>VLOOKUP(B89,MCAP!B:P,14,FALSE)</f>
        <v>64611411</v>
      </c>
      <c r="Q89" s="11">
        <f>VLOOKUP(B89,MB!B:O,14,FALSE)</f>
        <v>1.92</v>
      </c>
    </row>
    <row r="90" spans="1:17" x14ac:dyDescent="0.3">
      <c r="A90" s="20" t="s">
        <v>98</v>
      </c>
      <c r="B90" s="20">
        <v>905966</v>
      </c>
      <c r="C90" s="21">
        <f>VLOOKUP(B90,'[2]ESGC PORTFOLIO'!B:M,$C$2,FALSE)</f>
        <v>49.551310879041601</v>
      </c>
      <c r="D90" s="21" t="str">
        <f t="shared" si="3"/>
        <v>C</v>
      </c>
      <c r="E90" s="21">
        <f>VLOOKUP(B90,ESG!A:M,$E$2,FALSE)</f>
        <v>89.843362498823893</v>
      </c>
      <c r="F90" s="11" t="b">
        <f t="shared" si="4"/>
        <v>0</v>
      </c>
      <c r="G90" s="13" t="str">
        <f t="shared" si="5"/>
        <v>A</v>
      </c>
      <c r="H90" s="11">
        <f>VLOOKUP(B90,NI!C:P,14,FALSE)</f>
        <v>1780000</v>
      </c>
      <c r="I90" s="11">
        <f>VLOOKUP(B90,EBITDA!B:O,14,FALSE)</f>
        <v>2670000</v>
      </c>
      <c r="J90" s="11">
        <f>VLOOKUP(B90,EQIT!B:O,14,FALSE)</f>
        <v>7259000</v>
      </c>
      <c r="K90" s="11">
        <f>VLOOKUP(B90,DEBT!B:O,14,FALSE)</f>
        <v>2006000</v>
      </c>
      <c r="L90" s="11">
        <f>VLOOKUP(B90,REV!B:O,14,FALSE)</f>
        <v>20428000</v>
      </c>
      <c r="M90" s="11">
        <f>VLOOKUP(B90,RoA!B:O,14,FALSE)</f>
        <v>6.36</v>
      </c>
      <c r="N90" s="11">
        <f>VLOOKUP(B90,RoE!B:O,14,FALSE)</f>
        <v>14.14</v>
      </c>
      <c r="O90" s="11">
        <f>VLOOKUP(B90,ASSET!B:P,14,FALSE)</f>
        <v>18075000</v>
      </c>
      <c r="P90" s="11">
        <f>VLOOKUP(B90,MCAP!B:P,14,FALSE)</f>
        <v>29269248</v>
      </c>
      <c r="Q90" s="11">
        <f>VLOOKUP(B90,MB!B:O,14,FALSE)</f>
        <v>3.86</v>
      </c>
    </row>
    <row r="91" spans="1:17" x14ac:dyDescent="0.3">
      <c r="A91" s="20" t="s">
        <v>99</v>
      </c>
      <c r="B91" s="20">
        <v>912635</v>
      </c>
      <c r="C91" s="21">
        <f>VLOOKUP(B91,'[2]ESGC PORTFOLIO'!B:M,$C$2,FALSE)</f>
        <v>43.778296490060796</v>
      </c>
      <c r="D91" s="21" t="str">
        <f t="shared" si="3"/>
        <v>C</v>
      </c>
      <c r="E91" s="21">
        <f>VLOOKUP(B91,ESG!A:M,$E$2,FALSE)</f>
        <v>83.985164408693095</v>
      </c>
      <c r="F91" s="11" t="b">
        <f t="shared" si="4"/>
        <v>0</v>
      </c>
      <c r="G91" s="13" t="str">
        <f t="shared" si="5"/>
        <v>A</v>
      </c>
      <c r="H91" s="11">
        <f>VLOOKUP(B91,NI!C:P,14,FALSE)</f>
        <v>5106000</v>
      </c>
      <c r="I91" s="11">
        <f>VLOOKUP(B91,EBITDA!B:O,14,FALSE)</f>
        <v>11847000</v>
      </c>
      <c r="J91" s="11">
        <f>VLOOKUP(B91,EQIT!B:O,14,FALSE)</f>
        <v>37691000</v>
      </c>
      <c r="K91" s="11">
        <f>VLOOKUP(B91,DEBT!B:O,14,FALSE)</f>
        <v>27002000</v>
      </c>
      <c r="L91" s="11">
        <f>VLOOKUP(B91,REV!B:O,14,FALSE)</f>
        <v>184765000</v>
      </c>
      <c r="M91" s="11">
        <f>VLOOKUP(B91,RoA!B:O,14,FALSE)</f>
        <v>7.72</v>
      </c>
      <c r="N91" s="11">
        <f>VLOOKUP(B91,RoE!B:O,14,FALSE)</f>
        <v>17.73</v>
      </c>
      <c r="O91" s="11">
        <f>VLOOKUP(B91,ASSET!B:P,14,FALSE)</f>
        <v>95131000</v>
      </c>
      <c r="P91" s="11">
        <f>VLOOKUP(B91,MCAP!B:P,14,FALSE)</f>
        <v>73515000</v>
      </c>
      <c r="Q91" s="11">
        <f>VLOOKUP(B91,MB!B:O,14,FALSE)</f>
        <v>2.1800000000000002</v>
      </c>
    </row>
    <row r="92" spans="1:17" x14ac:dyDescent="0.3">
      <c r="A92" s="20" t="s">
        <v>112</v>
      </c>
      <c r="B92" s="20">
        <v>905214</v>
      </c>
      <c r="C92" s="21">
        <f>VLOOKUP(B92,'[2]ESGC PORTFOLIO'!B:M,$C$2,FALSE)</f>
        <v>39.2774604721507</v>
      </c>
      <c r="D92" s="21" t="str">
        <f t="shared" si="3"/>
        <v>C</v>
      </c>
      <c r="E92" s="21">
        <f>VLOOKUP(B92,ESG!A:M,$E$2,FALSE)</f>
        <v>76.353663082666301</v>
      </c>
      <c r="F92" s="11" t="b">
        <f t="shared" si="4"/>
        <v>0</v>
      </c>
      <c r="G92" s="13" t="str">
        <f t="shared" si="5"/>
        <v>A</v>
      </c>
      <c r="H92" s="11">
        <f>VLOOKUP(B92,NI!C:P,14,FALSE)</f>
        <v>1027000</v>
      </c>
      <c r="I92" s="11">
        <f>VLOOKUP(B92,EBITDA!B:O,14,FALSE)</f>
        <v>2853000</v>
      </c>
      <c r="J92" s="11">
        <f>VLOOKUP(B92,EQIT!B:O,14,FALSE)</f>
        <v>9512000</v>
      </c>
      <c r="K92" s="11">
        <f>VLOOKUP(B92,DEBT!B:O,14,FALSE)</f>
        <v>12915000</v>
      </c>
      <c r="L92" s="11">
        <f>VLOOKUP(B92,REV!B:O,14,FALSE)</f>
        <v>12576000</v>
      </c>
      <c r="M92" s="11">
        <f>VLOOKUP(B92,RoA!B:O,14,FALSE)</f>
        <v>4.5</v>
      </c>
      <c r="N92" s="11">
        <f>VLOOKUP(B92,RoE!B:O,14,FALSE)</f>
        <v>12.22</v>
      </c>
      <c r="O92" s="11">
        <f>VLOOKUP(B92,ASSET!B:P,14,FALSE)</f>
        <v>33767000</v>
      </c>
      <c r="P92" s="11">
        <f>VLOOKUP(B92,MCAP!B:P,14,FALSE)</f>
        <v>19635697</v>
      </c>
      <c r="Q92" s="11">
        <f>VLOOKUP(B92,MB!B:O,14,FALSE)</f>
        <v>2.0499999999999998</v>
      </c>
    </row>
    <row r="93" spans="1:17" x14ac:dyDescent="0.3">
      <c r="A93" s="20" t="s">
        <v>123</v>
      </c>
      <c r="B93" s="20">
        <v>921290</v>
      </c>
      <c r="C93" s="21">
        <f>VLOOKUP(B93,'[2]ESGC PORTFOLIO'!B:M,$C$2,FALSE)</f>
        <v>48.240710360021303</v>
      </c>
      <c r="D93" s="21" t="str">
        <f t="shared" si="3"/>
        <v>C</v>
      </c>
      <c r="E93" s="21">
        <f>VLOOKUP(B93,ESG!A:M,$E$2,FALSE)</f>
        <v>82.129568868190702</v>
      </c>
      <c r="F93" s="11" t="b">
        <f t="shared" si="4"/>
        <v>0</v>
      </c>
      <c r="G93" s="13" t="str">
        <f t="shared" si="5"/>
        <v>A</v>
      </c>
      <c r="H93" s="11">
        <f>VLOOKUP(B93,NI!C:P,14,FALSE)</f>
        <v>1709900</v>
      </c>
      <c r="I93" s="11">
        <f>VLOOKUP(B93,EBITDA!B:O,14,FALSE)</f>
        <v>3989700</v>
      </c>
      <c r="J93" s="11">
        <f>VLOOKUP(B93,EQIT!B:O,14,FALSE)</f>
        <v>11592200</v>
      </c>
      <c r="K93" s="11">
        <f>VLOOKUP(B93,DEBT!B:O,14,FALSE)</f>
        <v>13647100</v>
      </c>
      <c r="L93" s="11">
        <f>VLOOKUP(B93,REV!B:O,14,FALSE)</f>
        <v>22871300</v>
      </c>
      <c r="M93" s="11">
        <f>VLOOKUP(B93,RoA!B:O,14,FALSE)</f>
        <v>-0.14000000000000001</v>
      </c>
      <c r="N93" s="11">
        <f>VLOOKUP(B93,RoE!B:O,14,FALSE)</f>
        <v>-1.59</v>
      </c>
      <c r="O93" s="11">
        <f>VLOOKUP(B93,ASSET!B:P,14,FALSE)</f>
        <v>44981000</v>
      </c>
      <c r="P93" s="11">
        <f>VLOOKUP(B93,MCAP!B:P,14,FALSE)</f>
        <v>92906676</v>
      </c>
      <c r="Q93" s="11">
        <f>VLOOKUP(B93,MB!B:O,14,FALSE)</f>
        <v>7.79</v>
      </c>
    </row>
    <row r="94" spans="1:17" x14ac:dyDescent="0.3">
      <c r="A94" s="20" t="s">
        <v>125</v>
      </c>
      <c r="B94" s="20">
        <v>902306</v>
      </c>
      <c r="C94" s="21">
        <f>VLOOKUP(B94,'[2]ESGC PORTFOLIO'!B:M,$C$2,FALSE)</f>
        <v>45.389898497702099</v>
      </c>
      <c r="D94" s="21" t="str">
        <f t="shared" si="3"/>
        <v>C</v>
      </c>
      <c r="E94" s="21">
        <f>VLOOKUP(B94,ESG!A:M,$E$2,FALSE)</f>
        <v>78.830111460812901</v>
      </c>
      <c r="F94" s="11" t="b">
        <f t="shared" si="4"/>
        <v>0</v>
      </c>
      <c r="G94" s="13" t="str">
        <f t="shared" si="5"/>
        <v>A</v>
      </c>
      <c r="H94" s="11">
        <f>VLOOKUP(B94,NI!C:P,14,FALSE)</f>
        <v>972022</v>
      </c>
      <c r="I94" s="11">
        <f>VLOOKUP(B94,EBITDA!B:O,14,FALSE)</f>
        <v>3708844</v>
      </c>
      <c r="J94" s="11">
        <f>VLOOKUP(B94,EQIT!B:O,14,FALSE)</f>
        <v>7992515</v>
      </c>
      <c r="K94" s="11">
        <f>VLOOKUP(B94,DEBT!B:O,14,FALSE)</f>
        <v>16677091</v>
      </c>
      <c r="L94" s="11">
        <f>VLOOKUP(B94,REV!B:O,14,FALSE)</f>
        <v>11074481</v>
      </c>
      <c r="M94" s="11">
        <f>VLOOKUP(B94,RoA!B:O,14,FALSE)</f>
        <v>1.85</v>
      </c>
      <c r="N94" s="11">
        <f>VLOOKUP(B94,RoE!B:O,14,FALSE)</f>
        <v>5.12</v>
      </c>
      <c r="O94" s="11">
        <f>VLOOKUP(B94,ASSET!B:P,14,FALSE)</f>
        <v>46528945</v>
      </c>
      <c r="P94" s="11">
        <f>VLOOKUP(B94,MCAP!B:P,14,FALSE)</f>
        <v>14692332</v>
      </c>
      <c r="Q94" s="11">
        <f>VLOOKUP(B94,MB!B:O,14,FALSE)</f>
        <v>1.75</v>
      </c>
    </row>
    <row r="95" spans="1:17" x14ac:dyDescent="0.3">
      <c r="A95" s="20" t="s">
        <v>134</v>
      </c>
      <c r="B95" s="20">
        <v>905039</v>
      </c>
      <c r="C95" s="21">
        <f>VLOOKUP(B95,'[2]ESGC PORTFOLIO'!B:M,$C$2,FALSE)</f>
        <v>42.4224041579523</v>
      </c>
      <c r="D95" s="21" t="str">
        <f t="shared" si="3"/>
        <v>C</v>
      </c>
      <c r="E95" s="21">
        <f>VLOOKUP(B95,ESG!A:M,$E$2,FALSE)</f>
        <v>82.010800218738595</v>
      </c>
      <c r="F95" s="11" t="b">
        <f t="shared" si="4"/>
        <v>0</v>
      </c>
      <c r="G95" s="13" t="str">
        <f t="shared" si="5"/>
        <v>A</v>
      </c>
      <c r="H95" s="11">
        <f>VLOOKUP(B95,NI!C:P,14,FALSE)</f>
        <v>13768000</v>
      </c>
      <c r="I95" s="11">
        <f>VLOOKUP(B95,EBITDA!B:O,14,FALSE)</f>
        <v>33788000</v>
      </c>
      <c r="J95" s="11">
        <f>VLOOKUP(B95,EQIT!B:O,14,FALSE)</f>
        <v>187688000</v>
      </c>
      <c r="K95" s="11">
        <f>VLOOKUP(B95,DEBT!B:O,14,FALSE)</f>
        <v>42336000</v>
      </c>
      <c r="L95" s="11">
        <f>VLOOKUP(B95,REV!B:O,14,FALSE)</f>
        <v>237162000</v>
      </c>
      <c r="M95" s="11">
        <f>VLOOKUP(B95,RoA!B:O,14,FALSE)</f>
        <v>5.92</v>
      </c>
      <c r="N95" s="11">
        <f>VLOOKUP(B95,RoE!B:O,14,FALSE)</f>
        <v>11.1</v>
      </c>
      <c r="O95" s="11">
        <f>VLOOKUP(B95,ASSET!B:P,14,FALSE)</f>
        <v>348691000</v>
      </c>
      <c r="P95" s="11">
        <f>VLOOKUP(B95,MCAP!B:P,14,FALSE)</f>
        <v>354549960</v>
      </c>
      <c r="Q95" s="11">
        <f>VLOOKUP(B95,MB!B:O,14,FALSE)</f>
        <v>1.82</v>
      </c>
    </row>
    <row r="96" spans="1:17" x14ac:dyDescent="0.3">
      <c r="A96" s="20" t="s">
        <v>145</v>
      </c>
      <c r="B96" s="20">
        <v>152594</v>
      </c>
      <c r="C96" s="21">
        <f>VLOOKUP(B96,'[2]ESGC PORTFOLIO'!B:M,$C$2,FALSE)</f>
        <v>46.2305886932349</v>
      </c>
      <c r="D96" s="21" t="str">
        <f t="shared" si="3"/>
        <v>C</v>
      </c>
      <c r="E96" s="21">
        <f>VLOOKUP(B96,ESG!A:M,$E$2,FALSE)</f>
        <v>76.342756333838395</v>
      </c>
      <c r="F96" s="11" t="b">
        <f t="shared" si="4"/>
        <v>0</v>
      </c>
      <c r="G96" s="13" t="str">
        <f t="shared" si="5"/>
        <v>A</v>
      </c>
      <c r="H96" s="11">
        <f>VLOOKUP(B96,NI!C:P,14,FALSE)</f>
        <v>1354000</v>
      </c>
      <c r="I96" s="11">
        <f>VLOOKUP(B96,EBITDA!B:O,14,FALSE)</f>
        <v>5417000</v>
      </c>
      <c r="J96" s="11">
        <f>VLOOKUP(B96,EQIT!B:O,14,FALSE)</f>
        <v>7977000</v>
      </c>
      <c r="K96" s="11">
        <f>VLOOKUP(B96,DEBT!B:O,14,FALSE)</f>
        <v>13117000</v>
      </c>
      <c r="L96" s="11">
        <f>VLOOKUP(B96,REV!B:O,14,FALSE)</f>
        <v>15888000</v>
      </c>
      <c r="M96" s="11">
        <f>VLOOKUP(B96,RoA!B:O,14,FALSE)</f>
        <v>6.25</v>
      </c>
      <c r="N96" s="11">
        <f>VLOOKUP(B96,RoE!B:O,14,FALSE)</f>
        <v>25.85</v>
      </c>
      <c r="O96" s="11">
        <f>VLOOKUP(B96,ASSET!B:P,14,FALSE)</f>
        <v>37302000</v>
      </c>
      <c r="P96" s="11">
        <f>VLOOKUP(B96,MCAP!B:P,14,FALSE)</f>
        <v>27454080</v>
      </c>
      <c r="Q96" s="11">
        <f>VLOOKUP(B96,MB!B:O,14,FALSE)</f>
        <v>2.57</v>
      </c>
    </row>
    <row r="97" spans="1:17" x14ac:dyDescent="0.3">
      <c r="A97" s="20" t="s">
        <v>146</v>
      </c>
      <c r="B97" s="20">
        <v>951018</v>
      </c>
      <c r="C97" s="21">
        <f>VLOOKUP(B97,'[2]ESGC PORTFOLIO'!B:M,$C$2,FALSE)</f>
        <v>46.001294617704502</v>
      </c>
      <c r="D97" s="21" t="str">
        <f t="shared" si="3"/>
        <v>C</v>
      </c>
      <c r="E97" s="21">
        <f>VLOOKUP(B97,ESG!A:M,$E$2,FALSE)</f>
        <v>89.205386438206304</v>
      </c>
      <c r="F97" s="11" t="b">
        <f t="shared" si="4"/>
        <v>0</v>
      </c>
      <c r="G97" s="13" t="str">
        <f t="shared" si="5"/>
        <v>A</v>
      </c>
      <c r="H97" s="11">
        <f>VLOOKUP(B97,NI!C:P,14,FALSE)</f>
        <v>882000</v>
      </c>
      <c r="I97" s="11">
        <f>VLOOKUP(B97,EBITDA!B:O,14,FALSE)</f>
        <v>2057000</v>
      </c>
      <c r="J97" s="11">
        <f>VLOOKUP(B97,EQIT!B:O,14,FALSE)</f>
        <v>3144000</v>
      </c>
      <c r="K97" s="11">
        <f>VLOOKUP(B97,DEBT!B:O,14,FALSE)</f>
        <v>1249000</v>
      </c>
      <c r="L97" s="11">
        <f>VLOOKUP(B97,REV!B:O,14,FALSE)</f>
        <v>15855000</v>
      </c>
      <c r="M97" s="11">
        <f>VLOOKUP(B97,RoA!B:O,14,FALSE)</f>
        <v>11.5</v>
      </c>
      <c r="N97" s="11">
        <f>VLOOKUP(B97,RoE!B:O,14,FALSE)</f>
        <v>28.04</v>
      </c>
      <c r="O97" s="11">
        <f>VLOOKUP(B97,ASSET!B:P,14,FALSE)</f>
        <v>7989000</v>
      </c>
      <c r="P97" s="11">
        <f>VLOOKUP(B97,MCAP!B:P,14,FALSE)</f>
        <v>13249340</v>
      </c>
      <c r="Q97" s="11">
        <f>VLOOKUP(B97,MB!B:O,14,FALSE)</f>
        <v>3.49</v>
      </c>
    </row>
    <row r="98" spans="1:17" x14ac:dyDescent="0.3">
      <c r="A98" s="20" t="s">
        <v>149</v>
      </c>
      <c r="B98" s="20">
        <v>906150</v>
      </c>
      <c r="C98" s="21">
        <f>VLOOKUP(B98,'[2]ESGC PORTFOLIO'!B:M,$C$2,FALSE)</f>
        <v>45.949269480519398</v>
      </c>
      <c r="D98" s="21" t="str">
        <f t="shared" si="3"/>
        <v>C</v>
      </c>
      <c r="E98" s="21">
        <f>VLOOKUP(B98,ESG!A:M,$E$2,FALSE)</f>
        <v>90.937000499500499</v>
      </c>
      <c r="F98" s="11" t="b">
        <f t="shared" si="4"/>
        <v>0</v>
      </c>
      <c r="G98" s="13" t="str">
        <f t="shared" si="5"/>
        <v>A</v>
      </c>
      <c r="H98" s="11">
        <f>VLOOKUP(B98,NI!C:P,14,FALSE)</f>
        <v>-3049000</v>
      </c>
      <c r="I98" s="11">
        <f>VLOOKUP(B98,EBITDA!B:O,14,FALSE)</f>
        <v>3127000</v>
      </c>
      <c r="J98" s="11">
        <f>VLOOKUP(B98,EQIT!B:O,14,FALSE)</f>
        <v>64258000</v>
      </c>
      <c r="K98" s="11">
        <f>VLOOKUP(B98,DEBT!B:O,14,FALSE)</f>
        <v>134591000</v>
      </c>
      <c r="L98" s="11">
        <f>VLOOKUP(B98,REV!B:O,14,FALSE)</f>
        <v>120467000</v>
      </c>
      <c r="M98" s="11">
        <f>VLOOKUP(B98,RoA!B:O,14,FALSE)</f>
        <v>-0.73</v>
      </c>
      <c r="N98" s="11">
        <f>VLOOKUP(B98,RoE!B:O,14,FALSE)</f>
        <v>-8.92</v>
      </c>
      <c r="O98" s="11">
        <f>VLOOKUP(B98,ASSET!B:P,14,FALSE)</f>
        <v>371738000</v>
      </c>
      <c r="P98" s="11">
        <f>VLOOKUP(B98,MCAP!B:P,14,FALSE)</f>
        <v>151475964</v>
      </c>
      <c r="Q98" s="11">
        <f>VLOOKUP(B98,MB!B:O,14,FALSE)</f>
        <v>3.28</v>
      </c>
    </row>
    <row r="99" spans="1:17" x14ac:dyDescent="0.3">
      <c r="A99" s="20" t="s">
        <v>159</v>
      </c>
      <c r="B99" s="20">
        <v>867871</v>
      </c>
      <c r="C99" s="21">
        <f>VLOOKUP(B99,'[2]ESGC PORTFOLIO'!B:M,$C$2,FALSE)</f>
        <v>38.935658150146203</v>
      </c>
      <c r="D99" s="21" t="str">
        <f t="shared" si="3"/>
        <v>C</v>
      </c>
      <c r="E99" s="21">
        <f>VLOOKUP(B99,ESG!A:M,$E$2,FALSE)</f>
        <v>76.009614172632794</v>
      </c>
      <c r="F99" s="11" t="b">
        <f t="shared" si="4"/>
        <v>0</v>
      </c>
      <c r="G99" s="13" t="str">
        <f t="shared" si="5"/>
        <v>A</v>
      </c>
      <c r="H99" s="11">
        <f>VLOOKUP(B99,NI!C:P,14,FALSE)</f>
        <v>1003000</v>
      </c>
      <c r="I99" s="11">
        <f>VLOOKUP(B99,EBITDA!B:O,14,FALSE)</f>
        <v>1438000</v>
      </c>
      <c r="J99" s="11">
        <f>VLOOKUP(B99,EQIT!B:O,14,FALSE)</f>
        <v>11563000</v>
      </c>
      <c r="K99" s="11">
        <f>VLOOKUP(B99,DEBT!B:O,14,FALSE)</f>
        <v>4998000</v>
      </c>
      <c r="L99" s="11">
        <f>VLOOKUP(B99,REV!B:O,14,FALSE)</f>
        <v>16989000</v>
      </c>
      <c r="M99" s="11">
        <f>VLOOKUP(B99,RoA!B:O,14,FALSE)</f>
        <v>-1.31</v>
      </c>
      <c r="N99" s="11">
        <f>VLOOKUP(B99,RoE!B:O,14,FALSE)</f>
        <v>-23.03</v>
      </c>
      <c r="O99" s="11">
        <f>VLOOKUP(B99,ASSET!B:P,14,FALSE)</f>
        <v>224096000</v>
      </c>
      <c r="P99" s="11">
        <f>VLOOKUP(B99,MCAP!B:P,14,FALSE)</f>
        <v>20082676</v>
      </c>
      <c r="Q99" s="11">
        <f>VLOOKUP(B99,MB!B:O,14,FALSE)</f>
        <v>1.74</v>
      </c>
    </row>
    <row r="100" spans="1:17" x14ac:dyDescent="0.3">
      <c r="A100" s="20" t="s">
        <v>166</v>
      </c>
      <c r="B100" s="20">
        <v>998171</v>
      </c>
      <c r="C100" s="21">
        <f>VLOOKUP(B100,'[2]ESGC PORTFOLIO'!B:M,$C$2,FALSE)</f>
        <v>39.845554179233098</v>
      </c>
      <c r="D100" s="21" t="str">
        <f t="shared" si="3"/>
        <v>C</v>
      </c>
      <c r="E100" s="21">
        <f>VLOOKUP(B100,ESG!A:M,$E$2,FALSE)</f>
        <v>79.341458008815806</v>
      </c>
      <c r="F100" s="11" t="b">
        <f t="shared" si="4"/>
        <v>0</v>
      </c>
      <c r="G100" s="13" t="str">
        <f t="shared" si="5"/>
        <v>A</v>
      </c>
      <c r="H100" s="11">
        <f>VLOOKUP(B100,NI!C:P,14,FALSE)</f>
        <v>8757000</v>
      </c>
      <c r="I100" s="11">
        <f>VLOOKUP(B100,EBITDA!B:O,14,FALSE)</f>
        <v>16817000</v>
      </c>
      <c r="J100" s="11">
        <f>VLOOKUP(B100,EQIT!B:O,14,FALSE)</f>
        <v>1454000</v>
      </c>
      <c r="K100" s="11">
        <f>VLOOKUP(B100,DEBT!B:O,14,FALSE)</f>
        <v>27028000</v>
      </c>
      <c r="L100" s="11">
        <f>VLOOKUP(B100,REV!B:O,14,FALSE)</f>
        <v>100904000</v>
      </c>
      <c r="M100" s="11">
        <f>VLOOKUP(B100,RoA!B:O,14,FALSE)</f>
        <v>21.37</v>
      </c>
      <c r="N100" s="11">
        <f>VLOOKUP(B100,RoE!B:O,14,FALSE)</f>
        <v>298.25</v>
      </c>
      <c r="O100" s="11">
        <f>VLOOKUP(B100,ASSET!B:P,14,FALSE)</f>
        <v>44410000</v>
      </c>
      <c r="P100" s="11">
        <f>VLOOKUP(B100,MCAP!B:P,14,FALSE)</f>
        <v>219475740</v>
      </c>
      <c r="Q100" s="11">
        <f>VLOOKUP(B100,MB!B:O,14,FALSE)</f>
        <v>128.65</v>
      </c>
    </row>
    <row r="101" spans="1:17" x14ac:dyDescent="0.3">
      <c r="A101" s="20" t="s">
        <v>167</v>
      </c>
      <c r="B101" s="20">
        <v>906191</v>
      </c>
      <c r="C101" s="21">
        <f>VLOOKUP(B101,'[2]ESGC PORTFOLIO'!B:M,$C$2,FALSE)</f>
        <v>47.303569538526602</v>
      </c>
      <c r="D101" s="21" t="str">
        <f t="shared" si="3"/>
        <v>C</v>
      </c>
      <c r="E101" s="21">
        <f>VLOOKUP(B101,ESG!A:M,$E$2,FALSE)</f>
        <v>84.450889077053304</v>
      </c>
      <c r="F101" s="11" t="b">
        <f t="shared" si="4"/>
        <v>0</v>
      </c>
      <c r="G101" s="13" t="str">
        <f t="shared" si="5"/>
        <v>A</v>
      </c>
      <c r="H101" s="11">
        <f>VLOOKUP(B101,NI!C:P,14,FALSE)</f>
        <v>5420000</v>
      </c>
      <c r="I101" s="11">
        <f>VLOOKUP(B101,EBITDA!B:O,14,FALSE)</f>
        <v>8294000</v>
      </c>
      <c r="J101" s="11">
        <f>VLOOKUP(B101,EQIT!B:O,14,FALSE)</f>
        <v>17276000</v>
      </c>
      <c r="K101" s="11">
        <f>VLOOKUP(B101,DEBT!B:O,14,FALSE)</f>
        <v>17882000</v>
      </c>
      <c r="L101" s="11">
        <f>VLOOKUP(B101,REV!B:O,14,FALSE)</f>
        <v>40534000</v>
      </c>
      <c r="M101" s="11">
        <f>VLOOKUP(B101,RoA!B:O,14,FALSE)</f>
        <v>3.29</v>
      </c>
      <c r="N101" s="11">
        <f>VLOOKUP(B101,RoE!B:O,14,FALSE)</f>
        <v>9.0299999999999994</v>
      </c>
      <c r="O101" s="11">
        <f>VLOOKUP(B101,ASSET!B:P,14,FALSE)</f>
        <v>59151000</v>
      </c>
      <c r="P101" s="11">
        <f>VLOOKUP(B101,MCAP!B:P,14,FALSE)</f>
        <v>115158024</v>
      </c>
      <c r="Q101" s="11">
        <f>VLOOKUP(B101,MB!B:O,14,FALSE)</f>
        <v>6.11</v>
      </c>
    </row>
    <row r="102" spans="1:17" x14ac:dyDescent="0.3">
      <c r="A102" s="20" t="s">
        <v>170</v>
      </c>
      <c r="B102" s="20">
        <v>916860</v>
      </c>
      <c r="C102" s="21">
        <f>VLOOKUP(B102,'[2]ESGC PORTFOLIO'!B:M,$C$2,FALSE)</f>
        <v>47.265385473348502</v>
      </c>
      <c r="D102" s="21" t="str">
        <f t="shared" si="3"/>
        <v>C</v>
      </c>
      <c r="E102" s="21">
        <f>VLOOKUP(B102,ESG!A:M,$E$2,FALSE)</f>
        <v>86.506079588672407</v>
      </c>
      <c r="F102" s="11" t="b">
        <f t="shared" si="4"/>
        <v>0</v>
      </c>
      <c r="G102" s="13" t="str">
        <f t="shared" si="5"/>
        <v>A</v>
      </c>
      <c r="H102" s="11">
        <f>VLOOKUP(B102,NI!C:P,14,FALSE)</f>
        <v>2581000</v>
      </c>
      <c r="I102" s="11">
        <f>VLOOKUP(B102,EBITDA!B:O,14,FALSE)</f>
        <v>4747000</v>
      </c>
      <c r="J102" s="11">
        <f>VLOOKUP(B102,EQIT!B:O,14,FALSE)</f>
        <v>9842000</v>
      </c>
      <c r="K102" s="11">
        <f>VLOOKUP(B102,DEBT!B:O,14,FALSE)</f>
        <v>5211000</v>
      </c>
      <c r="L102" s="11">
        <f>VLOOKUP(B102,REV!B:O,14,FALSE)</f>
        <v>53767000</v>
      </c>
      <c r="M102" s="11">
        <f>VLOOKUP(B102,RoA!B:O,14,FALSE)</f>
        <v>9.91</v>
      </c>
      <c r="N102" s="11">
        <f>VLOOKUP(B102,RoE!B:O,14,FALSE)</f>
        <v>23.85</v>
      </c>
      <c r="O102" s="11">
        <f>VLOOKUP(B102,ASSET!B:P,14,FALSE)</f>
        <v>27178000</v>
      </c>
      <c r="P102" s="11">
        <f>VLOOKUP(B102,MCAP!B:P,14,FALSE)</f>
        <v>34153954</v>
      </c>
      <c r="Q102" s="11">
        <f>VLOOKUP(B102,MB!B:O,14,FALSE)</f>
        <v>3.52</v>
      </c>
    </row>
    <row r="103" spans="1:17" x14ac:dyDescent="0.3">
      <c r="A103" s="20" t="s">
        <v>174</v>
      </c>
      <c r="B103" s="20">
        <v>922726</v>
      </c>
      <c r="C103" s="21">
        <f>VLOOKUP(B103,'[2]ESGC PORTFOLIO'!B:M,$C$2,FALSE)</f>
        <v>47.853920131072599</v>
      </c>
      <c r="D103" s="21" t="str">
        <f t="shared" si="3"/>
        <v>C</v>
      </c>
      <c r="E103" s="21">
        <f>VLOOKUP(B103,ESG!A:M,$E$2,FALSE)</f>
        <v>92.049303676779303</v>
      </c>
      <c r="F103" s="11" t="b">
        <f t="shared" si="4"/>
        <v>0</v>
      </c>
      <c r="G103" s="13" t="str">
        <f t="shared" si="5"/>
        <v>A</v>
      </c>
      <c r="H103" s="11">
        <f>VLOOKUP(B103,NI!C:P,14,FALSE)</f>
        <v>15001000</v>
      </c>
      <c r="I103" s="11">
        <f>VLOOKUP(B103,EBITDA!B:O,14,FALSE)</f>
        <v>26709000</v>
      </c>
      <c r="J103" s="11">
        <f>VLOOKUP(B103,EQIT!B:O,14,FALSE)</f>
        <v>69019000</v>
      </c>
      <c r="K103" s="11">
        <f>VLOOKUP(B103,DEBT!B:O,14,FALSE)</f>
        <v>26813000</v>
      </c>
      <c r="L103" s="11">
        <f>VLOOKUP(B103,REV!B:O,14,FALSE)</f>
        <v>62761000</v>
      </c>
      <c r="M103" s="11">
        <f>VLOOKUP(B103,RoA!B:O,14,FALSE)</f>
        <v>8.5299999999999994</v>
      </c>
      <c r="N103" s="11">
        <f>VLOOKUP(B103,RoE!B:O,14,FALSE)</f>
        <v>14.2</v>
      </c>
      <c r="O103" s="11">
        <f>VLOOKUP(B103,ASSET!B:P,14,FALSE)</f>
        <v>122409000</v>
      </c>
      <c r="P103" s="11">
        <f>VLOOKUP(B103,MCAP!B:P,14,FALSE)</f>
        <v>216351920</v>
      </c>
      <c r="Q103" s="11">
        <f>VLOOKUP(B103,MB!B:O,14,FALSE)</f>
        <v>2.52</v>
      </c>
    </row>
    <row r="104" spans="1:17" x14ac:dyDescent="0.3">
      <c r="A104" s="20" t="s">
        <v>176</v>
      </c>
      <c r="B104" s="20">
        <v>906187</v>
      </c>
      <c r="C104" s="21">
        <f>VLOOKUP(B104,'[2]ESGC PORTFOLIO'!B:M,$C$2,FALSE)</f>
        <v>45.207540701246202</v>
      </c>
      <c r="D104" s="21" t="str">
        <f t="shared" si="3"/>
        <v>C</v>
      </c>
      <c r="E104" s="21">
        <f>VLOOKUP(B104,ESG!A:M,$E$2,FALSE)</f>
        <v>86.711377698788795</v>
      </c>
      <c r="F104" s="11" t="b">
        <f t="shared" si="4"/>
        <v>0</v>
      </c>
      <c r="G104" s="13" t="str">
        <f t="shared" si="5"/>
        <v>A</v>
      </c>
      <c r="H104" s="11">
        <f>VLOOKUP(B104,NI!C:P,14,FALSE)</f>
        <v>11228000</v>
      </c>
      <c r="I104" s="11">
        <f>VLOOKUP(B104,EBITDA!B:O,14,FALSE)</f>
        <v>16590000</v>
      </c>
      <c r="J104" s="11">
        <f>VLOOKUP(B104,EQIT!B:O,14,FALSE)</f>
        <v>17594000</v>
      </c>
      <c r="K104" s="11">
        <f>VLOOKUP(B104,DEBT!B:O,14,FALSE)</f>
        <v>46824000</v>
      </c>
      <c r="L104" s="11">
        <f>VLOOKUP(B104,REV!B:O,14,FALSE)</f>
        <v>79139000</v>
      </c>
      <c r="M104" s="11">
        <f>VLOOKUP(B104,RoA!B:O,14,FALSE)</f>
        <v>5.31</v>
      </c>
      <c r="N104" s="11">
        <f>VLOOKUP(B104,RoE!B:O,14,FALSE)</f>
        <v>32.1</v>
      </c>
      <c r="O104" s="11">
        <f>VLOOKUP(B104,ASSET!B:P,14,FALSE)</f>
        <v>120494000</v>
      </c>
      <c r="P104" s="11">
        <f>VLOOKUP(B104,MCAP!B:P,14,FALSE)</f>
        <v>141480737</v>
      </c>
      <c r="Q104" s="11">
        <f>VLOOKUP(B104,MB!B:O,14,FALSE)</f>
        <v>7.73</v>
      </c>
    </row>
    <row r="105" spans="1:17" x14ac:dyDescent="0.3">
      <c r="A105" s="20" t="s">
        <v>185</v>
      </c>
      <c r="B105" s="20">
        <v>912212</v>
      </c>
      <c r="C105" s="21">
        <f>VLOOKUP(B105,'[2]ESGC PORTFOLIO'!B:M,$C$2,FALSE)</f>
        <v>46.232806472857199</v>
      </c>
      <c r="D105" s="21" t="str">
        <f t="shared" si="3"/>
        <v>C</v>
      </c>
      <c r="E105" s="21">
        <f>VLOOKUP(B105,ESG!A:M,$E$2,FALSE)</f>
        <v>90.150798130899702</v>
      </c>
      <c r="F105" s="11" t="b">
        <f t="shared" si="4"/>
        <v>0</v>
      </c>
      <c r="G105" s="13" t="str">
        <f t="shared" si="5"/>
        <v>A</v>
      </c>
      <c r="H105" s="11">
        <f>VLOOKUP(B105,NI!C:P,14,FALSE)</f>
        <v>14300000</v>
      </c>
      <c r="I105" s="11">
        <f>VLOOKUP(B105,EBITDA!B:O,14,FALSE)</f>
        <v>24249000</v>
      </c>
      <c r="J105" s="11">
        <f>VLOOKUP(B105,EQIT!B:O,14,FALSE)</f>
        <v>60160000</v>
      </c>
      <c r="K105" s="11">
        <f>VLOOKUP(B105,DEBT!B:O,14,FALSE)</f>
        <v>34581000</v>
      </c>
      <c r="L105" s="11">
        <f>VLOOKUP(B105,REV!B:O,14,FALSE)</f>
        <v>76451000</v>
      </c>
      <c r="M105" s="11">
        <f>VLOOKUP(B105,RoA!B:O,14,FALSE)</f>
        <v>1.34</v>
      </c>
      <c r="N105" s="11">
        <f>VLOOKUP(B105,RoE!B:O,14,FALSE)</f>
        <v>1.99</v>
      </c>
      <c r="O105" s="11">
        <f>VLOOKUP(B105,ASSET!B:P,14,FALSE)</f>
        <v>150198000</v>
      </c>
      <c r="P105" s="11">
        <f>VLOOKUP(B105,MCAP!B:P,14,FALSE)</f>
        <v>374802393</v>
      </c>
      <c r="Q105" s="11">
        <f>VLOOKUP(B105,MB!B:O,14,FALSE)</f>
        <v>5.94</v>
      </c>
    </row>
    <row r="106" spans="1:17" x14ac:dyDescent="0.3">
      <c r="A106" s="20" t="s">
        <v>187</v>
      </c>
      <c r="B106" s="20">
        <v>902242</v>
      </c>
      <c r="C106" s="21">
        <f>VLOOKUP(B106,'[2]ESGC PORTFOLIO'!B:M,$C$2,FALSE)</f>
        <v>43.999879849494498</v>
      </c>
      <c r="D106" s="21" t="str">
        <f t="shared" si="3"/>
        <v>C</v>
      </c>
      <c r="E106" s="21">
        <f>VLOOKUP(B106,ESG!A:M,$E$2,FALSE)</f>
        <v>87.219863685124196</v>
      </c>
      <c r="F106" s="11" t="b">
        <f t="shared" si="4"/>
        <v>0</v>
      </c>
      <c r="G106" s="13" t="str">
        <f t="shared" si="5"/>
        <v>A</v>
      </c>
      <c r="H106" s="11">
        <f>VLOOKUP(B106,NI!C:P,14,FALSE)</f>
        <v>24467000</v>
      </c>
      <c r="I106" s="11">
        <f>VLOOKUP(B106,EBITDA!B:O,14,FALSE)</f>
        <v>49313000</v>
      </c>
      <c r="J106" s="11">
        <f>VLOOKUP(B106,EQIT!B:O,14,FALSE)</f>
        <v>229625000</v>
      </c>
      <c r="K106" s="11">
        <f>VLOOKUP(B106,DEBT!B:O,14,FALSE)</f>
        <v>494798000</v>
      </c>
      <c r="L106" s="11">
        <f>VLOOKUP(B106,REV!B:O,14,FALSE)</f>
        <v>113906000</v>
      </c>
      <c r="M106" s="11">
        <f>VLOOKUP(B106,RoA!B:O,14,FALSE)</f>
        <v>1.1499999999999999</v>
      </c>
      <c r="N106" s="11">
        <f>VLOOKUP(B106,RoE!B:O,14,FALSE)</f>
        <v>9.86</v>
      </c>
      <c r="O106" s="11">
        <f>VLOOKUP(B106,ASSET!B:P,14,FALSE)</f>
        <v>2533600000</v>
      </c>
      <c r="P106" s="11">
        <f>VLOOKUP(B106,MCAP!B:P,14,FALSE)</f>
        <v>366301457</v>
      </c>
      <c r="Q106" s="11">
        <f>VLOOKUP(B106,MB!B:O,14,FALSE)</f>
        <v>1.45</v>
      </c>
    </row>
    <row r="107" spans="1:17" x14ac:dyDescent="0.3">
      <c r="A107" s="20" t="s">
        <v>189</v>
      </c>
      <c r="B107" s="20">
        <v>905922</v>
      </c>
      <c r="C107" s="21">
        <f>VLOOKUP(B107,'[2]ESGC PORTFOLIO'!B:M,$C$2,FALSE)</f>
        <v>37.936019619917801</v>
      </c>
      <c r="D107" s="21" t="str">
        <f t="shared" si="3"/>
        <v>C</v>
      </c>
      <c r="E107" s="21">
        <f>VLOOKUP(B107,ESG!A:M,$E$2,FALSE)</f>
        <v>75.069900202402494</v>
      </c>
      <c r="F107" s="11" t="b">
        <f t="shared" si="4"/>
        <v>0</v>
      </c>
      <c r="G107" s="13" t="str">
        <f t="shared" si="5"/>
        <v>A</v>
      </c>
      <c r="H107" s="11">
        <f>VLOOKUP(B107,NI!C:P,14,FALSE)</f>
        <v>1273000</v>
      </c>
      <c r="I107" s="11">
        <f>VLOOKUP(B107,EBITDA!B:O,14,FALSE)</f>
        <v>2429000</v>
      </c>
      <c r="J107" s="11">
        <f>VLOOKUP(B107,EQIT!B:O,14,FALSE)</f>
        <v>2212000</v>
      </c>
      <c r="K107" s="11">
        <f>VLOOKUP(B107,DEBT!B:O,14,FALSE)</f>
        <v>8618000</v>
      </c>
      <c r="L107" s="11">
        <f>VLOOKUP(B107,REV!B:O,14,FALSE)</f>
        <v>12923000</v>
      </c>
      <c r="M107" s="11">
        <f>VLOOKUP(B107,RoA!B:O,14,FALSE)</f>
        <v>9.32</v>
      </c>
      <c r="N107" s="11">
        <f>VLOOKUP(B107,RoE!B:O,14,FALSE)</f>
        <v>61.57</v>
      </c>
      <c r="O107" s="11">
        <f>VLOOKUP(B107,ASSET!B:P,14,FALSE)</f>
        <v>16105000</v>
      </c>
      <c r="P107" s="11">
        <f>VLOOKUP(B107,MCAP!B:P,14,FALSE)</f>
        <v>23494073</v>
      </c>
      <c r="Q107" s="11">
        <f>VLOOKUP(B107,MB!B:O,14,FALSE)</f>
        <v>10.1</v>
      </c>
    </row>
    <row r="108" spans="1:17" x14ac:dyDescent="0.3">
      <c r="A108" s="20" t="s">
        <v>190</v>
      </c>
      <c r="B108" s="20">
        <v>916130</v>
      </c>
      <c r="C108" s="21">
        <f>VLOOKUP(B108,'[2]ESGC PORTFOLIO'!B:M,$C$2,FALSE)</f>
        <v>46.745798767897803</v>
      </c>
      <c r="D108" s="21" t="str">
        <f t="shared" si="3"/>
        <v>C</v>
      </c>
      <c r="E108" s="21">
        <f>VLOOKUP(B108,ESG!A:M,$E$2,FALSE)</f>
        <v>83.092984017598098</v>
      </c>
      <c r="F108" s="11" t="b">
        <f t="shared" si="4"/>
        <v>0</v>
      </c>
      <c r="G108" s="13" t="str">
        <f t="shared" si="5"/>
        <v>A</v>
      </c>
      <c r="H108" s="11">
        <f>VLOOKUP(B108,NI!C:P,14,FALSE)</f>
        <v>1373000</v>
      </c>
      <c r="I108" s="11">
        <f>VLOOKUP(B108,EBITDA!B:O,14,FALSE)</f>
        <v>2574000</v>
      </c>
      <c r="J108" s="11">
        <f>VLOOKUP(B108,EQIT!B:O,14,FALSE)</f>
        <v>13998000</v>
      </c>
      <c r="K108" s="11">
        <f>VLOOKUP(B108,DEBT!B:O,14,FALSE)</f>
        <v>15344000</v>
      </c>
      <c r="L108" s="11">
        <f>VLOOKUP(B108,REV!B:O,14,FALSE)</f>
        <v>6868000</v>
      </c>
      <c r="M108" s="11">
        <f>VLOOKUP(B108,RoA!B:O,14,FALSE)</f>
        <v>1.1100000000000001</v>
      </c>
      <c r="N108" s="11">
        <f>VLOOKUP(B108,RoE!B:O,14,FALSE)</f>
        <v>8.89</v>
      </c>
      <c r="O108" s="11">
        <f>VLOOKUP(B108,ASSET!B:P,14,FALSE)</f>
        <v>136608000</v>
      </c>
      <c r="P108" s="11">
        <f>VLOOKUP(B108,MCAP!B:P,14,FALSE)</f>
        <v>21563429</v>
      </c>
      <c r="Q108" s="11">
        <f>VLOOKUP(B108,MB!B:O,14,FALSE)</f>
        <v>1.41</v>
      </c>
    </row>
    <row r="109" spans="1:17" x14ac:dyDescent="0.3">
      <c r="A109" s="20" t="s">
        <v>218</v>
      </c>
      <c r="B109" s="20">
        <v>905019</v>
      </c>
      <c r="C109" s="21">
        <f>VLOOKUP(B109,'[2]ESGC PORTFOLIO'!B:M,$C$2,FALSE)</f>
        <v>44.184114019819901</v>
      </c>
      <c r="D109" s="21" t="str">
        <f t="shared" si="3"/>
        <v>C</v>
      </c>
      <c r="E109" s="21">
        <f>VLOOKUP(B109,ESG!A:M,$E$2,FALSE)</f>
        <v>76.331191002602907</v>
      </c>
      <c r="F109" s="11" t="b">
        <f t="shared" si="4"/>
        <v>0</v>
      </c>
      <c r="G109" s="13" t="str">
        <f t="shared" si="5"/>
        <v>A</v>
      </c>
      <c r="H109" s="11">
        <f>VLOOKUP(B109,NI!C:P,14,FALSE)</f>
        <v>5019000</v>
      </c>
      <c r="I109" s="11">
        <f>VLOOKUP(B109,EBITDA!B:O,14,FALSE)</f>
        <v>11579000</v>
      </c>
      <c r="J109" s="11">
        <f>VLOOKUP(B109,EQIT!B:O,14,FALSE)</f>
        <v>34336000</v>
      </c>
      <c r="K109" s="11">
        <f>VLOOKUP(B109,DEBT!B:O,14,FALSE)</f>
        <v>24410000</v>
      </c>
      <c r="L109" s="11">
        <f>VLOOKUP(B109,REV!B:O,14,FALSE)</f>
        <v>40122000</v>
      </c>
      <c r="M109" s="11">
        <f>VLOOKUP(B109,RoA!B:O,14,FALSE)</f>
        <v>3.15</v>
      </c>
      <c r="N109" s="11">
        <f>VLOOKUP(B109,RoE!B:O,14,FALSE)</f>
        <v>6.43</v>
      </c>
      <c r="O109" s="11">
        <f>VLOOKUP(B109,ASSET!B:P,14,FALSE)</f>
        <v>87872000</v>
      </c>
      <c r="P109" s="11">
        <f>VLOOKUP(B109,MCAP!B:P,14,FALSE)</f>
        <v>151738335</v>
      </c>
      <c r="Q109" s="11">
        <f>VLOOKUP(B109,MB!B:O,14,FALSE)</f>
        <v>5.23</v>
      </c>
    </row>
    <row r="110" spans="1:17" x14ac:dyDescent="0.3">
      <c r="A110" s="20" t="s">
        <v>223</v>
      </c>
      <c r="B110" s="20">
        <v>719643</v>
      </c>
      <c r="C110" s="21">
        <f>VLOOKUP(B110,'[2]ESGC PORTFOLIO'!B:M,$C$2,FALSE)</f>
        <v>47.679875373003298</v>
      </c>
      <c r="D110" s="21" t="str">
        <f t="shared" si="3"/>
        <v>C</v>
      </c>
      <c r="E110" s="21">
        <f>VLOOKUP(B110,ESG!A:M,$E$2,FALSE)</f>
        <v>91.656047042302902</v>
      </c>
      <c r="F110" s="11" t="b">
        <f t="shared" si="4"/>
        <v>0</v>
      </c>
      <c r="G110" s="13" t="str">
        <f t="shared" si="5"/>
        <v>A</v>
      </c>
      <c r="H110" s="11">
        <f>VLOOKUP(B110,NI!C:P,14,FALSE)</f>
        <v>21204000</v>
      </c>
      <c r="I110" s="11">
        <f>VLOOKUP(B110,EBITDA!B:O,14,FALSE)</f>
        <v>34149000</v>
      </c>
      <c r="J110" s="11">
        <f>VLOOKUP(B110,EQIT!B:O,14,FALSE)</f>
        <v>72394000</v>
      </c>
      <c r="K110" s="11">
        <f>VLOOKUP(B110,DEBT!B:O,14,FALSE)</f>
        <v>88707000</v>
      </c>
      <c r="L110" s="11">
        <f>VLOOKUP(B110,REV!B:O,14,FALSE)</f>
        <v>89950000</v>
      </c>
      <c r="M110" s="11">
        <f>VLOOKUP(B110,RoA!B:O,14,FALSE)</f>
        <v>10.48</v>
      </c>
      <c r="N110" s="11">
        <f>VLOOKUP(B110,RoE!B:O,14,FALSE)</f>
        <v>29.37</v>
      </c>
      <c r="O110" s="11">
        <f>VLOOKUP(B110,ASSET!B:P,14,FALSE)</f>
        <v>238674000</v>
      </c>
      <c r="P110" s="11">
        <f>VLOOKUP(B110,MCAP!B:P,14,FALSE)</f>
        <v>659342320</v>
      </c>
      <c r="Q110" s="11">
        <f>VLOOKUP(B110,MB!B:O,14,FALSE)</f>
        <v>6.98</v>
      </c>
    </row>
    <row r="111" spans="1:17" x14ac:dyDescent="0.3">
      <c r="A111" s="20" t="s">
        <v>226</v>
      </c>
      <c r="B111" s="20" t="s">
        <v>368</v>
      </c>
      <c r="C111" s="21">
        <f>VLOOKUP(B111,'[2]ESGC PORTFOLIO'!B:M,$C$2,FALSE)</f>
        <v>43.136024600741599</v>
      </c>
      <c r="D111" s="21" t="str">
        <f t="shared" si="3"/>
        <v>C</v>
      </c>
      <c r="E111" s="21">
        <f>VLOOKUP(B111,ESG!A:M,$E$2,FALSE)</f>
        <v>83.865632089183904</v>
      </c>
      <c r="F111" s="11" t="b">
        <f t="shared" si="4"/>
        <v>0</v>
      </c>
      <c r="G111" s="13" t="str">
        <f t="shared" si="5"/>
        <v>A</v>
      </c>
      <c r="H111" s="11">
        <f>VLOOKUP(B111,NI!C:P,14,FALSE)</f>
        <v>2863000</v>
      </c>
      <c r="I111" s="11">
        <f>VLOOKUP(B111,EBITDA!B:O,14,FALSE)</f>
        <v>4336000</v>
      </c>
      <c r="J111" s="11">
        <f>VLOOKUP(B111,EQIT!B:O,14,FALSE)</f>
        <v>26111000</v>
      </c>
      <c r="K111" s="11">
        <f>VLOOKUP(B111,DEBT!B:O,14,FALSE)</f>
        <v>17652000</v>
      </c>
      <c r="L111" s="11">
        <f>VLOOKUP(B111,REV!B:O,14,FALSE)</f>
        <v>25896000</v>
      </c>
      <c r="M111" s="11">
        <f>VLOOKUP(B111,RoA!B:O,14,FALSE)</f>
        <v>5.13</v>
      </c>
      <c r="N111" s="11">
        <f>VLOOKUP(B111,RoE!B:O,14,FALSE)</f>
        <v>11.4</v>
      </c>
      <c r="O111" s="11">
        <f>VLOOKUP(B111,ASSET!B:P,14,FALSE)</f>
        <v>62790000</v>
      </c>
      <c r="P111" s="11">
        <f>VLOOKUP(B111,MCAP!B:P,14,FALSE)</f>
        <v>63692224</v>
      </c>
      <c r="Q111" s="11">
        <f>VLOOKUP(B111,MB!B:O,14,FALSE)</f>
        <v>2.33</v>
      </c>
    </row>
    <row r="112" spans="1:17" x14ac:dyDescent="0.3">
      <c r="A112" s="20" t="s">
        <v>228</v>
      </c>
      <c r="B112" s="20">
        <v>327998</v>
      </c>
      <c r="C112" s="21">
        <f>VLOOKUP(B112,'[2]ESGC PORTFOLIO'!B:M,$C$2,FALSE)</f>
        <v>39.747444962543902</v>
      </c>
      <c r="D112" s="21" t="str">
        <f t="shared" si="3"/>
        <v>C</v>
      </c>
      <c r="E112" s="21">
        <f>VLOOKUP(B112,ESG!A:M,$E$2,FALSE)</f>
        <v>78.527147989604003</v>
      </c>
      <c r="F112" s="11" t="b">
        <f t="shared" si="4"/>
        <v>0</v>
      </c>
      <c r="G112" s="13" t="str">
        <f t="shared" si="5"/>
        <v>A</v>
      </c>
      <c r="H112" s="11">
        <f>VLOOKUP(B112,NI!C:P,14,FALSE)</f>
        <v>6788000</v>
      </c>
      <c r="I112" s="11">
        <f>VLOOKUP(B112,EBITDA!B:O,14,FALSE)</f>
        <v>17853000</v>
      </c>
      <c r="J112" s="11">
        <f>VLOOKUP(B112,EQIT!B:O,14,FALSE)</f>
        <v>68871000</v>
      </c>
      <c r="K112" s="11">
        <f>VLOOKUP(B112,DEBT!B:O,14,FALSE)</f>
        <v>262598000</v>
      </c>
      <c r="L112" s="11">
        <f>VLOOKUP(B112,REV!B:O,14,FALSE)</f>
        <v>43642000</v>
      </c>
      <c r="M112" s="11">
        <f>VLOOKUP(B112,RoA!B:O,14,FALSE)</f>
        <v>1.18</v>
      </c>
      <c r="N112" s="11">
        <f>VLOOKUP(B112,RoE!B:O,14,FALSE)</f>
        <v>8.1300000000000008</v>
      </c>
      <c r="O112" s="11">
        <f>VLOOKUP(B112,ASSET!B:P,14,FALSE)</f>
        <v>851733000</v>
      </c>
      <c r="P112" s="11">
        <f>VLOOKUP(B112,MCAP!B:P,14,FALSE)</f>
        <v>93820915</v>
      </c>
      <c r="Q112" s="11">
        <f>VLOOKUP(B112,MB!B:O,14,FALSE)</f>
        <v>1.28</v>
      </c>
    </row>
    <row r="113" spans="1:17" x14ac:dyDescent="0.3">
      <c r="A113" s="20" t="s">
        <v>235</v>
      </c>
      <c r="B113" s="20">
        <v>912160</v>
      </c>
      <c r="C113" s="21">
        <f>VLOOKUP(B113,'[2]ESGC PORTFOLIO'!B:M,$C$2,FALSE)</f>
        <v>47.264593035563102</v>
      </c>
      <c r="D113" s="21" t="str">
        <f t="shared" si="3"/>
        <v>C</v>
      </c>
      <c r="E113" s="21">
        <f>VLOOKUP(B113,ESG!A:M,$E$2,FALSE)</f>
        <v>78.410765018494502</v>
      </c>
      <c r="F113" s="11" t="b">
        <f t="shared" si="4"/>
        <v>0</v>
      </c>
      <c r="G113" s="13" t="str">
        <f t="shared" si="5"/>
        <v>A</v>
      </c>
      <c r="H113" s="11">
        <f>VLOOKUP(B113,NI!C:P,14,FALSE)</f>
        <v>603000</v>
      </c>
      <c r="I113" s="11">
        <f>VLOOKUP(B113,EBITDA!B:O,14,FALSE)</f>
        <v>2582000</v>
      </c>
      <c r="J113" s="11">
        <f>VLOOKUP(B113,EQIT!B:O,14,FALSE)</f>
        <v>10609000</v>
      </c>
      <c r="K113" s="11">
        <f>VLOOKUP(B113,DEBT!B:O,14,FALSE)</f>
        <v>4087000</v>
      </c>
      <c r="L113" s="11">
        <f>VLOOKUP(B113,REV!B:O,14,FALSE)</f>
        <v>7348000</v>
      </c>
      <c r="M113" s="11">
        <f>VLOOKUP(B113,RoA!B:O,14,FALSE)</f>
        <v>0.3</v>
      </c>
      <c r="N113" s="11">
        <f>VLOOKUP(B113,RoE!B:O,14,FALSE)</f>
        <v>-0.92</v>
      </c>
      <c r="O113" s="11">
        <f>VLOOKUP(B113,ASSET!B:P,14,FALSE)</f>
        <v>20026000</v>
      </c>
      <c r="P113" s="11">
        <f>VLOOKUP(B113,MCAP!B:P,14,FALSE)</f>
        <v>20001349</v>
      </c>
      <c r="Q113" s="11">
        <f>VLOOKUP(B113,MB!B:O,14,FALSE)</f>
        <v>1.89</v>
      </c>
    </row>
    <row r="114" spans="1:17" x14ac:dyDescent="0.3">
      <c r="A114" s="20" t="s">
        <v>254</v>
      </c>
      <c r="B114" s="20">
        <v>905677</v>
      </c>
      <c r="C114" s="21">
        <f>VLOOKUP(B114,'[2]ESGC PORTFOLIO'!B:M,$C$2,FALSE)</f>
        <v>46.276781722256899</v>
      </c>
      <c r="D114" s="21" t="str">
        <f t="shared" si="3"/>
        <v>C</v>
      </c>
      <c r="E114" s="21">
        <f>VLOOKUP(B114,ESG!A:M,$E$2,FALSE)</f>
        <v>76.515827595457296</v>
      </c>
      <c r="F114" s="11" t="b">
        <f t="shared" si="4"/>
        <v>0</v>
      </c>
      <c r="G114" s="13" t="str">
        <f t="shared" si="5"/>
        <v>A</v>
      </c>
      <c r="H114" s="11">
        <f>VLOOKUP(B114,NI!C:P,14,FALSE)</f>
        <v>7304000</v>
      </c>
      <c r="I114" s="11">
        <f>VLOOKUP(B114,EBITDA!B:O,14,FALSE)</f>
        <v>13205000</v>
      </c>
      <c r="J114" s="11">
        <f>VLOOKUP(B114,EQIT!B:O,14,FALSE)</f>
        <v>10848000</v>
      </c>
      <c r="K114" s="11">
        <f>VLOOKUP(B114,DEBT!B:O,14,FALSE)</f>
        <v>39281000</v>
      </c>
      <c r="L114" s="11">
        <f>VLOOKUP(B114,REV!B:O,14,FALSE)</f>
        <v>63525000</v>
      </c>
      <c r="M114" s="11">
        <f>VLOOKUP(B114,RoA!B:O,14,FALSE)</f>
        <v>7.38</v>
      </c>
      <c r="N114" s="11">
        <f>VLOOKUP(B114,RoE!B:O,14,FALSE)</f>
        <v>44.32</v>
      </c>
      <c r="O114" s="11">
        <f>VLOOKUP(B114,ASSET!B:P,14,FALSE)</f>
        <v>79804000</v>
      </c>
      <c r="P114" s="11">
        <f>VLOOKUP(B114,MCAP!B:P,14,FALSE)</f>
        <v>170286400</v>
      </c>
      <c r="Q114" s="11">
        <f>VLOOKUP(B114,MB!B:O,14,FALSE)</f>
        <v>14.93</v>
      </c>
    </row>
    <row r="115" spans="1:17" x14ac:dyDescent="0.3">
      <c r="A115" s="20" t="s">
        <v>256</v>
      </c>
      <c r="B115" s="20">
        <v>904030</v>
      </c>
      <c r="C115" s="21">
        <f>VLOOKUP(B115,'[2]ESGC PORTFOLIO'!B:M,$C$2,FALSE)</f>
        <v>41.354050043904998</v>
      </c>
      <c r="D115" s="21" t="str">
        <f t="shared" si="3"/>
        <v>C</v>
      </c>
      <c r="E115" s="21">
        <f>VLOOKUP(B115,ESG!A:M,$E$2,FALSE)</f>
        <v>78.541433421143395</v>
      </c>
      <c r="F115" s="11" t="b">
        <f t="shared" si="4"/>
        <v>0</v>
      </c>
      <c r="G115" s="13" t="str">
        <f t="shared" si="5"/>
        <v>A</v>
      </c>
      <c r="H115" s="11">
        <f>VLOOKUP(B115,NI!C:P,14,FALSE)</f>
        <v>11904000</v>
      </c>
      <c r="I115" s="11">
        <f>VLOOKUP(B115,EBITDA!B:O,14,FALSE)</f>
        <v>19844000</v>
      </c>
      <c r="J115" s="11">
        <f>VLOOKUP(B115,EQIT!B:O,14,FALSE)</f>
        <v>71287000</v>
      </c>
      <c r="K115" s="11">
        <f>VLOOKUP(B115,DEBT!B:O,14,FALSE)</f>
        <v>43491000</v>
      </c>
      <c r="L115" s="11">
        <f>VLOOKUP(B115,REV!B:O,14,FALSE)</f>
        <v>52546000</v>
      </c>
      <c r="M115" s="11">
        <f>VLOOKUP(B115,RoA!B:O,14,FALSE)</f>
        <v>13.03</v>
      </c>
      <c r="N115" s="11">
        <f>VLOOKUP(B115,RoE!B:O,14,FALSE)</f>
        <v>32.58</v>
      </c>
      <c r="O115" s="11">
        <f>VLOOKUP(B115,ASSET!B:P,14,FALSE)</f>
        <v>169942000</v>
      </c>
      <c r="P115" s="11">
        <f>VLOOKUP(B115,MCAP!B:P,14,FALSE)</f>
        <v>216559380</v>
      </c>
      <c r="Q115" s="11">
        <f>VLOOKUP(B115,MB!B:O,14,FALSE)</f>
        <v>3.01</v>
      </c>
    </row>
    <row r="116" spans="1:17" x14ac:dyDescent="0.3">
      <c r="A116" s="20" t="s">
        <v>259</v>
      </c>
      <c r="B116" s="20">
        <v>944175</v>
      </c>
      <c r="C116" s="21">
        <f>VLOOKUP(B116,'[2]ESGC PORTFOLIO'!B:M,$C$2,FALSE)</f>
        <v>49.446859540940601</v>
      </c>
      <c r="D116" s="21" t="str">
        <f t="shared" si="3"/>
        <v>C</v>
      </c>
      <c r="E116" s="21">
        <f>VLOOKUP(B116,ESG!A:M,$E$2,FALSE)</f>
        <v>88.495105563683794</v>
      </c>
      <c r="F116" s="11" t="b">
        <f t="shared" si="4"/>
        <v>0</v>
      </c>
      <c r="G116" s="13" t="str">
        <f t="shared" si="5"/>
        <v>A</v>
      </c>
      <c r="H116" s="11">
        <f>VLOOKUP(B116,NI!C:P,14,FALSE)</f>
        <v>3853000</v>
      </c>
      <c r="I116" s="11">
        <f>VLOOKUP(B116,EBITDA!B:O,14,FALSE)</f>
        <v>7300000</v>
      </c>
      <c r="J116" s="11">
        <f>VLOOKUP(B116,EQIT!B:O,14,FALSE)</f>
        <v>43528000</v>
      </c>
      <c r="K116" s="11">
        <f>VLOOKUP(B116,DEBT!B:O,14,FALSE)</f>
        <v>59088000</v>
      </c>
      <c r="L116" s="11">
        <f>VLOOKUP(B116,REV!B:O,14,FALSE)</f>
        <v>18019000</v>
      </c>
      <c r="M116" s="11">
        <f>VLOOKUP(B116,RoA!B:O,14,FALSE)</f>
        <v>1.61</v>
      </c>
      <c r="N116" s="11">
        <f>VLOOKUP(B116,RoE!B:O,14,FALSE)</f>
        <v>11.85</v>
      </c>
      <c r="O116" s="11">
        <f>VLOOKUP(B116,ASSET!B:P,14,FALSE)</f>
        <v>380768000</v>
      </c>
      <c r="P116" s="11">
        <f>VLOOKUP(B116,MCAP!B:P,14,FALSE)</f>
        <v>68249170</v>
      </c>
      <c r="Q116" s="11">
        <f>VLOOKUP(B116,MB!B:O,14,FALSE)</f>
        <v>1.46</v>
      </c>
    </row>
    <row r="117" spans="1:17" x14ac:dyDescent="0.3">
      <c r="A117" s="20" t="s">
        <v>263</v>
      </c>
      <c r="B117" s="20">
        <v>912228</v>
      </c>
      <c r="C117" s="21">
        <f>VLOOKUP(B117,'[2]ESGC PORTFOLIO'!B:M,$C$2,FALSE)</f>
        <v>45.4438475089297</v>
      </c>
      <c r="D117" s="21" t="str">
        <f t="shared" si="3"/>
        <v>C</v>
      </c>
      <c r="E117" s="21">
        <f>VLOOKUP(B117,ESG!A:M,$E$2,FALSE)</f>
        <v>79.968154787974299</v>
      </c>
      <c r="F117" s="11" t="b">
        <f t="shared" si="4"/>
        <v>0</v>
      </c>
      <c r="G117" s="13" t="str">
        <f t="shared" si="5"/>
        <v>A</v>
      </c>
      <c r="H117" s="11">
        <f>VLOOKUP(B117,NI!C:P,14,FALSE)</f>
        <v>15079000</v>
      </c>
      <c r="I117" s="11">
        <f>VLOOKUP(B117,EBITDA!B:O,14,FALSE)</f>
        <v>16542000</v>
      </c>
      <c r="J117" s="11">
        <f>VLOOKUP(B117,EQIT!B:O,14,FALSE)</f>
        <v>54178000</v>
      </c>
      <c r="K117" s="11">
        <f>VLOOKUP(B117,DEBT!B:O,14,FALSE)</f>
        <v>31592000</v>
      </c>
      <c r="L117" s="11">
        <f>VLOOKUP(B117,REV!B:O,14,FALSE)</f>
        <v>65058000</v>
      </c>
      <c r="M117" s="11">
        <f>VLOOKUP(B117,RoA!B:O,14,FALSE)</f>
        <v>12.63</v>
      </c>
      <c r="N117" s="11">
        <f>VLOOKUP(B117,RoE!B:O,14,FALSE)</f>
        <v>27.3</v>
      </c>
      <c r="O117" s="11">
        <f>VLOOKUP(B117,ASSET!B:P,14,FALSE)</f>
        <v>120406000</v>
      </c>
      <c r="P117" s="11">
        <f>VLOOKUP(B117,MCAP!B:P,14,FALSE)</f>
        <v>234597204</v>
      </c>
      <c r="Q117" s="11">
        <f>VLOOKUP(B117,MB!B:O,14,FALSE)</f>
        <v>4.6900000000000004</v>
      </c>
    </row>
    <row r="118" spans="1:17" x14ac:dyDescent="0.3">
      <c r="A118" s="20" t="s">
        <v>266</v>
      </c>
      <c r="B118" s="20" t="s">
        <v>370</v>
      </c>
      <c r="C118" s="21">
        <f>VLOOKUP(B118,'[2]ESGC PORTFOLIO'!B:M,$C$2,FALSE)</f>
        <v>43.539637519371098</v>
      </c>
      <c r="D118" s="21" t="str">
        <f t="shared" si="3"/>
        <v>C</v>
      </c>
      <c r="E118" s="21">
        <f>VLOOKUP(B118,ESG!A:M,$E$2,FALSE)</f>
        <v>80.239652397232902</v>
      </c>
      <c r="F118" s="11" t="b">
        <f t="shared" si="4"/>
        <v>0</v>
      </c>
      <c r="G118" s="13" t="str">
        <f t="shared" si="5"/>
        <v>A</v>
      </c>
      <c r="H118" s="11">
        <f>VLOOKUP(B118,NI!C:P,14,FALSE)</f>
        <v>4888000</v>
      </c>
      <c r="I118" s="11">
        <f>VLOOKUP(B118,EBITDA!B:O,14,FALSE)</f>
        <v>8043000</v>
      </c>
      <c r="J118" s="11">
        <f>VLOOKUP(B118,EQIT!B:O,14,FALSE)</f>
        <v>34101000</v>
      </c>
      <c r="K118" s="11">
        <f>VLOOKUP(B118,DEBT!B:O,14,FALSE)</f>
        <v>28470000</v>
      </c>
      <c r="L118" s="11">
        <f>VLOOKUP(B118,REV!B:O,14,FALSE)</f>
        <v>59956000</v>
      </c>
      <c r="M118" s="11">
        <f>VLOOKUP(B118,RoA!B:O,14,FALSE)</f>
        <v>1.07</v>
      </c>
      <c r="N118" s="11">
        <f>VLOOKUP(B118,RoE!B:O,14,FALSE)</f>
        <v>25.14</v>
      </c>
      <c r="O118" s="11">
        <f>VLOOKUP(B118,ASSET!B:P,14,FALSE)</f>
        <v>831921000</v>
      </c>
      <c r="P118" s="11">
        <f>VLOOKUP(B118,MCAP!B:P,14,FALSE)</f>
        <v>48585054</v>
      </c>
      <c r="Q118" s="11">
        <f>VLOOKUP(B118,MB!B:O,14,FALSE)</f>
        <v>1.33</v>
      </c>
    </row>
    <row r="119" spans="1:17" x14ac:dyDescent="0.3">
      <c r="A119" s="20" t="s">
        <v>271</v>
      </c>
      <c r="B119" s="20">
        <v>877181</v>
      </c>
      <c r="C119" s="21">
        <f>VLOOKUP(B119,'[2]ESGC PORTFOLIO'!B:M,$C$2,FALSE)</f>
        <v>39.962739117662302</v>
      </c>
      <c r="D119" s="21" t="str">
        <f t="shared" si="3"/>
        <v>C</v>
      </c>
      <c r="E119" s="21">
        <f>VLOOKUP(B119,ESG!A:M,$E$2,FALSE)</f>
        <v>77.374457827161294</v>
      </c>
      <c r="F119" s="11" t="b">
        <f t="shared" si="4"/>
        <v>0</v>
      </c>
      <c r="G119" s="13" t="str">
        <f t="shared" si="5"/>
        <v>A</v>
      </c>
      <c r="H119" s="11">
        <f>VLOOKUP(B119,NI!C:P,14,FALSE)</f>
        <v>663000</v>
      </c>
      <c r="I119" s="11">
        <f>VLOOKUP(B119,EBITDA!B:O,14,FALSE)</f>
        <v>1453000</v>
      </c>
      <c r="J119" s="11">
        <f>VLOOKUP(B119,EQIT!B:O,14,FALSE)</f>
        <v>4921000</v>
      </c>
      <c r="K119" s="11">
        <f>VLOOKUP(B119,DEBT!B:O,14,FALSE)</f>
        <v>3861000</v>
      </c>
      <c r="L119" s="11">
        <f>VLOOKUP(B119,REV!B:O,14,FALSE)</f>
        <v>7709000</v>
      </c>
      <c r="M119" s="11">
        <f>VLOOKUP(B119,RoA!B:O,14,FALSE)</f>
        <v>8.43</v>
      </c>
      <c r="N119" s="11">
        <f>VLOOKUP(B119,RoE!B:O,14,FALSE)</f>
        <v>16.11</v>
      </c>
      <c r="O119" s="11">
        <f>VLOOKUP(B119,ASSET!B:P,14,FALSE)</f>
        <v>10503000</v>
      </c>
      <c r="P119" s="11">
        <f>VLOOKUP(B119,MCAP!B:P,14,FALSE)</f>
        <v>13296150</v>
      </c>
      <c r="Q119" s="11">
        <f>VLOOKUP(B119,MB!B:O,14,FALSE)</f>
        <v>2.82</v>
      </c>
    </row>
    <row r="120" spans="1:17" x14ac:dyDescent="0.3">
      <c r="A120" s="20" t="s">
        <v>281</v>
      </c>
      <c r="B120" s="20">
        <v>322549</v>
      </c>
      <c r="C120" s="21">
        <f>VLOOKUP(B120,'[2]ESGC PORTFOLIO'!B:M,$C$2,FALSE)</f>
        <v>41.9915364583333</v>
      </c>
      <c r="D120" s="21" t="str">
        <f t="shared" si="3"/>
        <v>C</v>
      </c>
      <c r="E120" s="21">
        <f>VLOOKUP(B120,ESG!A:M,$E$2,FALSE)</f>
        <v>75.12890625</v>
      </c>
      <c r="F120" s="11" t="b">
        <f t="shared" si="4"/>
        <v>0</v>
      </c>
      <c r="G120" s="13" t="str">
        <f t="shared" si="5"/>
        <v>A</v>
      </c>
      <c r="H120" s="11">
        <f>VLOOKUP(B120,NI!C:P,14,FALSE)</f>
        <v>1625133</v>
      </c>
      <c r="I120" s="11">
        <f>VLOOKUP(B120,EBITDA!B:O,14,FALSE)</f>
        <v>2723069</v>
      </c>
      <c r="J120" s="11">
        <f>VLOOKUP(B120,EQIT!B:O,14,FALSE)</f>
        <v>10702303</v>
      </c>
      <c r="K120" s="11">
        <f>VLOOKUP(B120,DEBT!B:O,14,FALSE)</f>
        <v>7273791</v>
      </c>
      <c r="L120" s="11">
        <f>VLOOKUP(B120,REV!B:O,14,FALSE)</f>
        <v>8777845</v>
      </c>
      <c r="M120" s="11">
        <f>VLOOKUP(B120,RoA!B:O,14,FALSE)</f>
        <v>8.17</v>
      </c>
      <c r="N120" s="11">
        <f>VLOOKUP(B120,RoE!B:O,14,FALSE)</f>
        <v>16.399999999999999</v>
      </c>
      <c r="O120" s="11">
        <f>VLOOKUP(B120,ASSET!B:P,14,FALSE)</f>
        <v>22296317</v>
      </c>
      <c r="P120" s="11">
        <f>VLOOKUP(B120,MCAP!B:P,14,FALSE)</f>
        <v>25446908</v>
      </c>
      <c r="Q120" s="11">
        <f>VLOOKUP(B120,MB!B:O,14,FALSE)</f>
        <v>2.3199999999999998</v>
      </c>
    </row>
    <row r="121" spans="1:17" x14ac:dyDescent="0.3">
      <c r="A121" s="20" t="s">
        <v>286</v>
      </c>
      <c r="B121" s="20">
        <v>902103</v>
      </c>
      <c r="C121" s="21">
        <f>VLOOKUP(B121,'[2]ESGC PORTFOLIO'!B:M,$C$2,FALSE)</f>
        <v>44.397901150981703</v>
      </c>
      <c r="D121" s="21" t="str">
        <f t="shared" si="3"/>
        <v>C</v>
      </c>
      <c r="E121" s="21">
        <f>VLOOKUP(B121,ESG!A:M,$E$2,FALSE)</f>
        <v>83.081516587677697</v>
      </c>
      <c r="F121" s="11" t="b">
        <f t="shared" si="4"/>
        <v>0</v>
      </c>
      <c r="G121" s="13" t="str">
        <f t="shared" si="5"/>
        <v>A</v>
      </c>
      <c r="H121" s="11">
        <f>VLOOKUP(B121,NI!C:P,14,FALSE)</f>
        <v>1126000</v>
      </c>
      <c r="I121" s="11">
        <f>VLOOKUP(B121,EBITDA!B:O,14,FALSE)</f>
        <v>3699000</v>
      </c>
      <c r="J121" s="11">
        <f>VLOOKUP(B121,EQIT!B:O,14,FALSE)</f>
        <v>12633000</v>
      </c>
      <c r="K121" s="11">
        <f>VLOOKUP(B121,DEBT!B:O,14,FALSE)</f>
        <v>19412000</v>
      </c>
      <c r="L121" s="11">
        <f>VLOOKUP(B121,REV!B:O,14,FALSE)</f>
        <v>11191000</v>
      </c>
      <c r="M121" s="11">
        <f>VLOOKUP(B121,RoA!B:O,14,FALSE)</f>
        <v>1.4</v>
      </c>
      <c r="N121" s="11">
        <f>VLOOKUP(B121,RoE!B:O,14,FALSE)</f>
        <v>2</v>
      </c>
      <c r="O121" s="11">
        <f>VLOOKUP(B121,ASSET!B:P,14,FALSE)</f>
        <v>50247000</v>
      </c>
      <c r="P121" s="11">
        <f>VLOOKUP(B121,MCAP!B:P,14,FALSE)</f>
        <v>26836920</v>
      </c>
      <c r="Q121" s="11">
        <f>VLOOKUP(B121,MB!B:O,14,FALSE)</f>
        <v>2.3199999999999998</v>
      </c>
    </row>
    <row r="122" spans="1:17" x14ac:dyDescent="0.3">
      <c r="A122" s="20" t="s">
        <v>294</v>
      </c>
      <c r="B122" s="20">
        <v>326143</v>
      </c>
      <c r="C122" s="21">
        <f>VLOOKUP(B122,'[2]ESGC PORTFOLIO'!B:M,$C$2,FALSE)</f>
        <v>37.911787988639503</v>
      </c>
      <c r="D122" s="21" t="str">
        <f t="shared" si="3"/>
        <v>C</v>
      </c>
      <c r="E122" s="21">
        <f>VLOOKUP(B122,ESG!A:M,$E$2,FALSE)</f>
        <v>75.042325977279106</v>
      </c>
      <c r="F122" s="11" t="b">
        <f t="shared" si="4"/>
        <v>0</v>
      </c>
      <c r="G122" s="13" t="str">
        <f t="shared" si="5"/>
        <v>A</v>
      </c>
      <c r="H122" s="11">
        <f>VLOOKUP(B122,NI!C:P,14,FALSE)</f>
        <v>2884700</v>
      </c>
      <c r="I122" s="11">
        <f>VLOOKUP(B122,EBITDA!B:O,14,FALSE)</f>
        <v>5085700</v>
      </c>
      <c r="J122" s="11">
        <f>VLOOKUP(B122,EQIT!B:O,14,FALSE)</f>
        <v>5450100</v>
      </c>
      <c r="K122" s="11">
        <f>VLOOKUP(B122,DEBT!B:O,14,FALSE)</f>
        <v>3991700</v>
      </c>
      <c r="L122" s="11">
        <f>VLOOKUP(B122,REV!B:O,14,FALSE)</f>
        <v>22386800</v>
      </c>
      <c r="M122" s="11">
        <f>VLOOKUP(B122,RoA!B:O,14,FALSE)</f>
        <v>21.82</v>
      </c>
      <c r="N122" s="11">
        <f>VLOOKUP(B122,RoE!B:O,14,FALSE)</f>
        <v>50.9</v>
      </c>
      <c r="O122" s="11">
        <f>VLOOKUP(B122,ASSET!B:P,14,FALSE)</f>
        <v>13570200</v>
      </c>
      <c r="P122" s="11">
        <f>VLOOKUP(B122,MCAP!B:P,14,FALSE)</f>
        <v>82216788</v>
      </c>
      <c r="Q122" s="11">
        <f>VLOOKUP(B122,MB!B:O,14,FALSE)</f>
        <v>14.61</v>
      </c>
    </row>
    <row r="123" spans="1:17" x14ac:dyDescent="0.3">
      <c r="A123" s="20" t="s">
        <v>295</v>
      </c>
      <c r="B123" s="20">
        <v>951052</v>
      </c>
      <c r="C123" s="21">
        <f>VLOOKUP(B123,'[2]ESGC PORTFOLIO'!B:M,$C$2,FALSE)</f>
        <v>45.034406908402602</v>
      </c>
      <c r="D123" s="21" t="str">
        <f t="shared" si="3"/>
        <v>C</v>
      </c>
      <c r="E123" s="21">
        <f>VLOOKUP(B123,ESG!A:M,$E$2,FALSE)</f>
        <v>86.833519699158202</v>
      </c>
      <c r="F123" s="11" t="b">
        <f t="shared" si="4"/>
        <v>0</v>
      </c>
      <c r="G123" s="13" t="str">
        <f t="shared" si="5"/>
        <v>A</v>
      </c>
      <c r="H123" s="11">
        <f>VLOOKUP(B123,NI!C:P,14,FALSE)</f>
        <v>2250000</v>
      </c>
      <c r="I123" s="11">
        <f>VLOOKUP(B123,EBITDA!B:O,14,FALSE)</f>
        <v>4588000</v>
      </c>
      <c r="J123" s="11">
        <f>VLOOKUP(B123,EQIT!B:O,14,FALSE)</f>
        <v>19121000</v>
      </c>
      <c r="K123" s="11">
        <f>VLOOKUP(B123,DEBT!B:O,14,FALSE)</f>
        <v>15606000</v>
      </c>
      <c r="L123" s="11">
        <f>VLOOKUP(B123,REV!B:O,14,FALSE)</f>
        <v>11774000</v>
      </c>
      <c r="M123" s="11">
        <f>VLOOKUP(B123,RoA!B:O,14,FALSE)</f>
        <v>1.07</v>
      </c>
      <c r="N123" s="11">
        <f>VLOOKUP(B123,RoE!B:O,14,FALSE)</f>
        <v>10.73</v>
      </c>
      <c r="O123" s="11">
        <f>VLOOKUP(B123,ASSET!B:P,14,FALSE)</f>
        <v>238312000</v>
      </c>
      <c r="P123" s="11">
        <f>VLOOKUP(B123,MCAP!B:P,14,FALSE)</f>
        <v>35886303</v>
      </c>
      <c r="Q123" s="11">
        <f>VLOOKUP(B123,MB!B:O,14,FALSE)</f>
        <v>1.87</v>
      </c>
    </row>
    <row r="124" spans="1:17" x14ac:dyDescent="0.3">
      <c r="A124" s="20" t="s">
        <v>315</v>
      </c>
      <c r="B124" s="20">
        <v>905122</v>
      </c>
      <c r="C124" s="21">
        <f>VLOOKUP(B124,'[2]ESGC PORTFOLIO'!B:M,$C$2,FALSE)</f>
        <v>48.784160668924599</v>
      </c>
      <c r="D124" s="21" t="str">
        <f t="shared" si="3"/>
        <v>C</v>
      </c>
      <c r="E124" s="21">
        <f>VLOOKUP(B124,ESG!A:M,$E$2,FALSE)</f>
        <v>78.818321337849198</v>
      </c>
      <c r="F124" s="11" t="b">
        <f t="shared" si="4"/>
        <v>0</v>
      </c>
      <c r="G124" s="13" t="str">
        <f t="shared" si="5"/>
        <v>A</v>
      </c>
      <c r="H124" s="11">
        <f>VLOOKUP(B124,NI!C:P,14,FALSE)</f>
        <v>5242000</v>
      </c>
      <c r="I124" s="11">
        <f>VLOOKUP(B124,EBITDA!B:O,14,FALSE)</f>
        <v>10920000</v>
      </c>
      <c r="J124" s="11">
        <f>VLOOKUP(B124,EQIT!B:O,14,FALSE)</f>
        <v>29610000</v>
      </c>
      <c r="K124" s="11">
        <f>VLOOKUP(B124,DEBT!B:O,14,FALSE)</f>
        <v>27485000</v>
      </c>
      <c r="L124" s="11">
        <f>VLOOKUP(B124,REV!B:O,14,FALSE)</f>
        <v>59837000</v>
      </c>
      <c r="M124" s="11">
        <f>VLOOKUP(B124,RoA!B:O,14,FALSE)</f>
        <v>5.69</v>
      </c>
      <c r="N124" s="11">
        <f>VLOOKUP(B124,RoE!B:O,14,FALSE)</f>
        <v>15.92</v>
      </c>
      <c r="O124" s="11">
        <f>VLOOKUP(B124,ASSET!B:P,14,FALSE)</f>
        <v>95197000</v>
      </c>
      <c r="P124" s="11">
        <f>VLOOKUP(B124,MCAP!B:P,14,FALSE)</f>
        <v>101945014</v>
      </c>
      <c r="Q124" s="11">
        <f>VLOOKUP(B124,MB!B:O,14,FALSE)</f>
        <v>3.08</v>
      </c>
    </row>
    <row r="125" spans="1:17" x14ac:dyDescent="0.3">
      <c r="A125" s="20" t="s">
        <v>318</v>
      </c>
      <c r="B125" s="20">
        <v>982852</v>
      </c>
      <c r="C125" s="21">
        <f>VLOOKUP(B125,'[2]ESGC PORTFOLIO'!B:M,$C$2,FALSE)</f>
        <v>44.805390995260602</v>
      </c>
      <c r="D125" s="21" t="str">
        <f t="shared" si="3"/>
        <v>C</v>
      </c>
      <c r="E125" s="21">
        <f>VLOOKUP(B125,ESG!A:M,$E$2,FALSE)</f>
        <v>77.465033002667099</v>
      </c>
      <c r="F125" s="11" t="b">
        <f t="shared" si="4"/>
        <v>0</v>
      </c>
      <c r="G125" s="13" t="str">
        <f t="shared" si="5"/>
        <v>A</v>
      </c>
      <c r="H125" s="11">
        <f>VLOOKUP(B125,NI!C:P,14,FALSE)</f>
        <v>2199000</v>
      </c>
      <c r="I125" s="11">
        <f>VLOOKUP(B125,EBITDA!B:O,14,FALSE)</f>
        <v>5661000</v>
      </c>
      <c r="J125" s="11">
        <f>VLOOKUP(B125,EQIT!B:O,14,FALSE)</f>
        <v>21991000</v>
      </c>
      <c r="K125" s="11">
        <f>VLOOKUP(B125,DEBT!B:O,14,FALSE)</f>
        <v>8872000</v>
      </c>
      <c r="L125" s="11">
        <f>VLOOKUP(B125,REV!B:O,14,FALSE)</f>
        <v>93980000</v>
      </c>
      <c r="M125" s="11">
        <f>VLOOKUP(B125,RoA!B:O,14,FALSE)</f>
        <v>9.06</v>
      </c>
      <c r="N125" s="11">
        <f>VLOOKUP(B125,RoE!B:O,14,FALSE)</f>
        <v>19.329999999999998</v>
      </c>
      <c r="O125" s="11">
        <f>VLOOKUP(B125,ASSET!B:P,14,FALSE)</f>
        <v>50158000</v>
      </c>
      <c r="P125" s="11">
        <f>VLOOKUP(B125,MCAP!B:P,14,FALSE)</f>
        <v>39879571</v>
      </c>
      <c r="Q125" s="11">
        <f>VLOOKUP(B125,MB!B:O,14,FALSE)</f>
        <v>1.47</v>
      </c>
    </row>
    <row r="126" spans="1:17" x14ac:dyDescent="0.3">
      <c r="A126" s="20" t="s">
        <v>329</v>
      </c>
      <c r="B126" s="20">
        <v>916548</v>
      </c>
      <c r="C126" s="21">
        <f>VLOOKUP(B126,'[2]ESGC PORTFOLIO'!B:M,$C$2,FALSE)</f>
        <v>46.341483683090303</v>
      </c>
      <c r="D126" s="21" t="str">
        <f t="shared" ref="D126:D189" si="6">IF(C126&gt;75,"A",IF(C126&gt;50,"B",IF(C126&gt;25,"C","D")))</f>
        <v>C</v>
      </c>
      <c r="E126" s="21">
        <f>VLOOKUP(B126,ESG!A:M,$E$2,FALSE)</f>
        <v>81.872156555369898</v>
      </c>
      <c r="F126" s="11" t="b">
        <f t="shared" ref="F126:F189" si="7">C126=E126</f>
        <v>0</v>
      </c>
      <c r="G126" s="13" t="str">
        <f t="shared" ref="G126:G189" si="8">IF(E126&gt;75,"A",IF(E126&gt;50,"B",IF(E126&gt;25,"C","D")))</f>
        <v>A</v>
      </c>
      <c r="H126" s="11">
        <f>VLOOKUP(B126,NI!C:P,14,FALSE)</f>
        <v>9662000</v>
      </c>
      <c r="I126" s="11">
        <f>VLOOKUP(B126,EBITDA!B:O,14,FALSE)</f>
        <v>27982000</v>
      </c>
      <c r="J126" s="11">
        <f>VLOOKUP(B126,EQIT!B:O,14,FALSE)</f>
        <v>77869000</v>
      </c>
      <c r="K126" s="11">
        <f>VLOOKUP(B126,DEBT!B:O,14,FALSE)</f>
        <v>42446000</v>
      </c>
      <c r="L126" s="11">
        <f>VLOOKUP(B126,REV!B:O,14,FALSE)</f>
        <v>500343000</v>
      </c>
      <c r="M126" s="11">
        <f>VLOOKUP(B126,RoA!B:O,14,FALSE)</f>
        <v>5.65</v>
      </c>
      <c r="N126" s="11">
        <f>VLOOKUP(B126,RoE!B:O,14,FALSE)</f>
        <v>12.67</v>
      </c>
      <c r="O126" s="11">
        <f>VLOOKUP(B126,ASSET!B:P,14,FALSE)</f>
        <v>204522000</v>
      </c>
      <c r="P126" s="11">
        <f>VLOOKUP(B126,MCAP!B:P,14,FALSE)</f>
        <v>291510000</v>
      </c>
      <c r="Q126" s="11">
        <f>VLOOKUP(B126,MB!B:O,14,FALSE)</f>
        <v>3.09</v>
      </c>
    </row>
    <row r="127" spans="1:17" x14ac:dyDescent="0.3">
      <c r="A127" s="20" t="s">
        <v>330</v>
      </c>
      <c r="B127" s="20">
        <v>921964</v>
      </c>
      <c r="C127" s="21">
        <f>VLOOKUP(B127,'[2]ESGC PORTFOLIO'!B:M,$C$2,FALSE)</f>
        <v>41.840477573749801</v>
      </c>
      <c r="D127" s="21" t="str">
        <f t="shared" si="6"/>
        <v>C</v>
      </c>
      <c r="E127" s="21">
        <f>VLOOKUP(B127,ESG!A:M,$E$2,FALSE)</f>
        <v>80.031320111003296</v>
      </c>
      <c r="F127" s="11" t="b">
        <f t="shared" si="7"/>
        <v>0</v>
      </c>
      <c r="G127" s="13" t="str">
        <f t="shared" si="8"/>
        <v>A</v>
      </c>
      <c r="H127" s="11">
        <f>VLOOKUP(B127,NI!C:P,14,FALSE)</f>
        <v>8980000</v>
      </c>
      <c r="I127" s="11">
        <f>VLOOKUP(B127,EBITDA!B:O,14,FALSE)</f>
        <v>16757000</v>
      </c>
      <c r="J127" s="11">
        <f>VLOOKUP(B127,EQIT!B:O,14,FALSE)</f>
        <v>41315000</v>
      </c>
      <c r="K127" s="11">
        <f>VLOOKUP(B127,DEBT!B:O,14,FALSE)</f>
        <v>25291000</v>
      </c>
      <c r="L127" s="11">
        <f>VLOOKUP(B127,REV!B:O,14,FALSE)</f>
        <v>55137000</v>
      </c>
      <c r="M127" s="11">
        <f>VLOOKUP(B127,RoA!B:O,14,FALSE)</f>
        <v>9.91</v>
      </c>
      <c r="N127" s="11">
        <f>VLOOKUP(B127,RoE!B:O,14,FALSE)</f>
        <v>21.23</v>
      </c>
      <c r="O127" s="11">
        <f>VLOOKUP(B127,ASSET!B:P,14,FALSE)</f>
        <v>95789000</v>
      </c>
      <c r="P127" s="11">
        <f>VLOOKUP(B127,MCAP!B:P,14,FALSE)</f>
        <v>161265000</v>
      </c>
      <c r="Q127" s="11">
        <f>VLOOKUP(B127,MB!B:O,14,FALSE)</f>
        <v>3.71</v>
      </c>
    </row>
    <row r="128" spans="1:17" x14ac:dyDescent="0.3">
      <c r="A128" s="20" t="s">
        <v>334</v>
      </c>
      <c r="B128" s="20">
        <v>906195</v>
      </c>
      <c r="C128" s="21">
        <f>VLOOKUP(B128,'[2]ESGC PORTFOLIO'!B:M,$C$2,FALSE)</f>
        <v>43.417484501344099</v>
      </c>
      <c r="D128" s="21" t="str">
        <f t="shared" si="6"/>
        <v>C</v>
      </c>
      <c r="E128" s="21">
        <f>VLOOKUP(B128,ESG!A:M,$E$2,FALSE)</f>
        <v>85.468226405877203</v>
      </c>
      <c r="F128" s="11" t="b">
        <f t="shared" si="7"/>
        <v>0</v>
      </c>
      <c r="G128" s="13" t="str">
        <f t="shared" si="8"/>
        <v>A</v>
      </c>
      <c r="H128" s="11">
        <f>VLOOKUP(B128,NI!C:P,14,FALSE)</f>
        <v>18137000</v>
      </c>
      <c r="I128" s="11">
        <f>VLOOKUP(B128,EBITDA!B:O,14,FALSE)</f>
        <v>38698000</v>
      </c>
      <c r="J128" s="11">
        <f>VLOOKUP(B128,EQIT!B:O,14,FALSE)</f>
        <v>181578000</v>
      </c>
      <c r="K128" s="11">
        <f>VLOOKUP(B128,DEBT!B:O,14,FALSE)</f>
        <v>328276000</v>
      </c>
      <c r="L128" s="11">
        <f>VLOOKUP(B128,REV!B:O,14,FALSE)</f>
        <v>97741000</v>
      </c>
      <c r="M128" s="11">
        <f>VLOOKUP(B128,RoA!B:O,14,FALSE)</f>
        <v>1.34</v>
      </c>
      <c r="N128" s="11">
        <f>VLOOKUP(B128,RoE!B:O,14,FALSE)</f>
        <v>11.53</v>
      </c>
      <c r="O128" s="11">
        <f>VLOOKUP(B128,ASSET!B:P,14,FALSE)</f>
        <v>1951757000</v>
      </c>
      <c r="P128" s="11">
        <f>VLOOKUP(B128,MCAP!B:P,14,FALSE)</f>
        <v>296774381</v>
      </c>
      <c r="Q128" s="11">
        <f>VLOOKUP(B128,MB!B:O,14,FALSE)</f>
        <v>1.47</v>
      </c>
    </row>
    <row r="129" spans="1:17" x14ac:dyDescent="0.3">
      <c r="A129" s="20" t="s">
        <v>3</v>
      </c>
      <c r="B129" s="20">
        <v>312367</v>
      </c>
      <c r="C129" s="21">
        <f>VLOOKUP(B129,'[2]ESGC PORTFOLIO'!B:M,$C$2,FALSE)</f>
        <v>55.245990436818197</v>
      </c>
      <c r="D129" s="21" t="str">
        <f t="shared" si="6"/>
        <v>B</v>
      </c>
      <c r="E129" s="21">
        <f>VLOOKUP(B129,ESG!A:M,$E$2,FALSE)</f>
        <v>55.245990436818197</v>
      </c>
      <c r="F129" s="11" t="b">
        <f t="shared" si="7"/>
        <v>1</v>
      </c>
      <c r="G129" s="23" t="str">
        <f t="shared" si="8"/>
        <v>B</v>
      </c>
      <c r="H129" s="11">
        <f>VLOOKUP(B129,NI!C:P,14,FALSE)</f>
        <v>909000</v>
      </c>
      <c r="I129" s="11">
        <f>VLOOKUP(B129,EBITDA!B:O,14,FALSE)</f>
        <v>2516000</v>
      </c>
      <c r="J129" s="11">
        <f>VLOOKUP(B129,EQIT!B:O,14,FALSE)</f>
        <v>9462000</v>
      </c>
      <c r="K129" s="11">
        <f>VLOOKUP(B129,DEBT!B:O,14,FALSE)</f>
        <v>4390000</v>
      </c>
      <c r="L129" s="11">
        <f>VLOOKUP(B129,REV!B:O,14,FALSE)</f>
        <v>7017000</v>
      </c>
      <c r="M129" s="11">
        <f>VLOOKUP(B129,RoA!B:O,14,FALSE)</f>
        <v>2.14</v>
      </c>
      <c r="N129" s="11">
        <f>VLOOKUP(B129,RoE!B:O,14,FALSE)</f>
        <v>2.94</v>
      </c>
      <c r="O129" s="11">
        <f>VLOOKUP(B129,ASSET!B:P,14,FALSE)</f>
        <v>18209000</v>
      </c>
      <c r="P129" s="11">
        <f>VLOOKUP(B129,MCAP!B:P,14,FALSE)</f>
        <v>47965229</v>
      </c>
      <c r="Q129" s="11">
        <f>VLOOKUP(B129,MB!B:O,14,FALSE)</f>
        <v>5.19</v>
      </c>
    </row>
    <row r="130" spans="1:17" x14ac:dyDescent="0.3">
      <c r="A130" s="20" t="s">
        <v>7</v>
      </c>
      <c r="B130" s="20">
        <v>545101</v>
      </c>
      <c r="C130" s="21">
        <f>VLOOKUP(B130,'[2]ESGC PORTFOLIO'!B:M,$C$2,FALSE)</f>
        <v>66.988270142180099</v>
      </c>
      <c r="D130" s="21" t="str">
        <f t="shared" si="6"/>
        <v>B</v>
      </c>
      <c r="E130" s="21">
        <f>VLOOKUP(B130,ESG!A:M,$E$2,FALSE)</f>
        <v>66.988270142180099</v>
      </c>
      <c r="F130" s="11" t="b">
        <f t="shared" si="7"/>
        <v>1</v>
      </c>
      <c r="G130" s="23" t="str">
        <f t="shared" si="8"/>
        <v>B</v>
      </c>
      <c r="H130" s="11">
        <f>VLOOKUP(B130,NI!C:P,14,FALSE)</f>
        <v>-511000</v>
      </c>
      <c r="I130" s="11">
        <f>VLOOKUP(B130,EBITDA!B:O,14,FALSE)</f>
        <v>3110000</v>
      </c>
      <c r="J130" s="11">
        <f>VLOOKUP(B130,EQIT!B:O,14,FALSE)</f>
        <v>2465000</v>
      </c>
      <c r="K130" s="11">
        <f>VLOOKUP(B130,DEBT!B:O,14,FALSE)</f>
        <v>19965000</v>
      </c>
      <c r="L130" s="11">
        <f>VLOOKUP(B130,REV!B:O,14,FALSE)</f>
        <v>10530000</v>
      </c>
      <c r="M130" s="11">
        <f>VLOOKUP(B130,RoA!B:O,14,FALSE)</f>
        <v>-1.1599999999999999</v>
      </c>
      <c r="N130" s="11">
        <f>VLOOKUP(B130,RoE!B:O,14,FALSE)</f>
        <v>-44.15</v>
      </c>
      <c r="O130" s="11">
        <f>VLOOKUP(B130,ASSET!B:P,14,FALSE)</f>
        <v>32982000</v>
      </c>
      <c r="P130" s="11">
        <f>VLOOKUP(B130,MCAP!B:P,14,FALSE)</f>
        <v>7152003</v>
      </c>
      <c r="Q130" s="11">
        <f>VLOOKUP(B130,MB!B:O,14,FALSE)</f>
        <v>3.02</v>
      </c>
    </row>
    <row r="131" spans="1:17" x14ac:dyDescent="0.3">
      <c r="A131" s="20" t="s">
        <v>8</v>
      </c>
      <c r="B131" s="20">
        <v>933185</v>
      </c>
      <c r="C131" s="21">
        <f>VLOOKUP(B131,'[2]ESGC PORTFOLIO'!B:M,$C$2,FALSE)</f>
        <v>69.7313587381975</v>
      </c>
      <c r="D131" s="21" t="str">
        <f t="shared" si="6"/>
        <v>B</v>
      </c>
      <c r="E131" s="21">
        <f>VLOOKUP(B131,ESG!A:M,$E$2,FALSE)</f>
        <v>69.7313587381975</v>
      </c>
      <c r="F131" s="11" t="b">
        <f t="shared" si="7"/>
        <v>1</v>
      </c>
      <c r="G131" s="23" t="str">
        <f t="shared" si="8"/>
        <v>B</v>
      </c>
      <c r="H131" s="11">
        <f>VLOOKUP(B131,NI!C:P,14,FALSE)</f>
        <v>2671000</v>
      </c>
      <c r="I131" s="11">
        <f>VLOOKUP(B131,EBITDA!B:O,14,FALSE)</f>
        <v>4311000</v>
      </c>
      <c r="J131" s="11">
        <f>VLOOKUP(B131,EQIT!B:O,14,FALSE)</f>
        <v>18634000</v>
      </c>
      <c r="K131" s="11">
        <f>VLOOKUP(B131,DEBT!B:O,14,FALSE)</f>
        <v>5289000</v>
      </c>
      <c r="L131" s="11">
        <f>VLOOKUP(B131,REV!B:O,14,FALSE)</f>
        <v>21704000</v>
      </c>
      <c r="M131" s="11">
        <f>VLOOKUP(B131,RoA!B:O,14,FALSE)</f>
        <v>3.57</v>
      </c>
      <c r="N131" s="11">
        <f>VLOOKUP(B131,RoE!B:O,14,FALSE)</f>
        <v>26.84</v>
      </c>
      <c r="O131" s="11">
        <f>VLOOKUP(B131,ASSET!B:P,14,FALSE)</f>
        <v>137217000</v>
      </c>
      <c r="P131" s="11">
        <f>VLOOKUP(B131,MCAP!B:P,14,FALSE)</f>
        <v>34274140</v>
      </c>
      <c r="Q131" s="11">
        <f>VLOOKUP(B131,MB!B:O,14,FALSE)</f>
        <v>1.78</v>
      </c>
    </row>
    <row r="132" spans="1:17" x14ac:dyDescent="0.3">
      <c r="A132" s="20" t="s">
        <v>12</v>
      </c>
      <c r="B132" s="20">
        <v>130298</v>
      </c>
      <c r="C132" s="21">
        <f>VLOOKUP(B132,'[2]ESGC PORTFOLIO'!B:M,$C$2,FALSE)</f>
        <v>58.987828111769602</v>
      </c>
      <c r="D132" s="21" t="str">
        <f t="shared" si="6"/>
        <v>B</v>
      </c>
      <c r="E132" s="21">
        <f>VLOOKUP(B132,ESG!A:M,$E$2,FALSE)</f>
        <v>58.987828111769602</v>
      </c>
      <c r="F132" s="11" t="b">
        <f t="shared" si="7"/>
        <v>1</v>
      </c>
      <c r="G132" s="23" t="str">
        <f t="shared" si="8"/>
        <v>B</v>
      </c>
      <c r="H132" s="11">
        <f>VLOOKUP(B132,NI!C:P,14,FALSE)</f>
        <v>474350</v>
      </c>
      <c r="I132" s="11">
        <f>VLOOKUP(B132,EBITDA!B:O,14,FALSE)</f>
        <v>784548</v>
      </c>
      <c r="J132" s="11">
        <f>VLOOKUP(B132,EQIT!B:O,14,FALSE)</f>
        <v>3674549</v>
      </c>
      <c r="K132" s="11">
        <f>VLOOKUP(B132,DEBT!B:O,14,FALSE)</f>
        <v>1837372</v>
      </c>
      <c r="L132" s="11">
        <f>VLOOKUP(B132,REV!B:O,14,FALSE)</f>
        <v>3071976</v>
      </c>
      <c r="M132" s="11">
        <f>VLOOKUP(B132,RoA!B:O,14,FALSE)</f>
        <v>1.58</v>
      </c>
      <c r="N132" s="11">
        <f>VLOOKUP(B132,RoE!B:O,14,FALSE)</f>
        <v>1.47</v>
      </c>
      <c r="O132" s="11">
        <f>VLOOKUP(B132,ASSET!B:P,14,FALSE)</f>
        <v>7725664</v>
      </c>
      <c r="P132" s="11">
        <f>VLOOKUP(B132,MCAP!B:P,14,FALSE)</f>
        <v>14137856</v>
      </c>
      <c r="Q132" s="11">
        <f>VLOOKUP(B132,MB!B:O,14,FALSE)</f>
        <v>4.09</v>
      </c>
    </row>
    <row r="133" spans="1:17" x14ac:dyDescent="0.3">
      <c r="A133" s="20" t="s">
        <v>14</v>
      </c>
      <c r="B133" s="20">
        <v>906979</v>
      </c>
      <c r="C133" s="21">
        <f>VLOOKUP(B133,'[2]ESGC PORTFOLIO'!B:M,$C$2,FALSE)</f>
        <v>53.556449447077398</v>
      </c>
      <c r="D133" s="21" t="str">
        <f t="shared" si="6"/>
        <v>B</v>
      </c>
      <c r="E133" s="21">
        <f>VLOOKUP(B133,ESG!A:M,$E$2,FALSE)</f>
        <v>53.556449447077398</v>
      </c>
      <c r="F133" s="11" t="b">
        <f t="shared" si="7"/>
        <v>1</v>
      </c>
      <c r="G133" s="23" t="str">
        <f t="shared" si="8"/>
        <v>B</v>
      </c>
      <c r="H133" s="11">
        <f>VLOOKUP(B133,NI!C:P,14,FALSE)</f>
        <v>439200</v>
      </c>
      <c r="I133" s="11">
        <f>VLOOKUP(B133,EBITDA!B:O,14,FALSE)</f>
        <v>1115700</v>
      </c>
      <c r="J133" s="11">
        <f>VLOOKUP(B133,EQIT!B:O,14,FALSE)</f>
        <v>4182200</v>
      </c>
      <c r="K133" s="11">
        <f>VLOOKUP(B133,DEBT!B:O,14,FALSE)</f>
        <v>5286500</v>
      </c>
      <c r="L133" s="11">
        <f>VLOOKUP(B133,REV!B:O,14,FALSE)</f>
        <v>3382200</v>
      </c>
      <c r="M133" s="11">
        <f>VLOOKUP(B133,RoA!B:O,14,FALSE)</f>
        <v>4.17</v>
      </c>
      <c r="N133" s="11">
        <f>VLOOKUP(B133,RoE!B:O,14,FALSE)</f>
        <v>11.37</v>
      </c>
      <c r="O133" s="11">
        <f>VLOOKUP(B133,ASSET!B:P,14,FALSE)</f>
        <v>14187800</v>
      </c>
      <c r="P133" s="11">
        <f>VLOOKUP(B133,MCAP!B:P,14,FALSE)</f>
        <v>9857766</v>
      </c>
      <c r="Q133" s="11">
        <f>VLOOKUP(B133,MB!B:O,14,FALSE)</f>
        <v>2.33</v>
      </c>
    </row>
    <row r="134" spans="1:17" x14ac:dyDescent="0.3">
      <c r="A134" s="20" t="s">
        <v>19</v>
      </c>
      <c r="B134" s="20">
        <v>670942</v>
      </c>
      <c r="C134" s="21">
        <f>VLOOKUP(B134,'[2]ESGC PORTFOLIO'!B:M,$C$2,FALSE)</f>
        <v>54.697698036560503</v>
      </c>
      <c r="D134" s="21" t="str">
        <f t="shared" si="6"/>
        <v>B</v>
      </c>
      <c r="E134" s="21">
        <f>VLOOKUP(B134,ESG!A:M,$E$2,FALSE)</f>
        <v>54.697698036560503</v>
      </c>
      <c r="F134" s="11" t="b">
        <f t="shared" si="7"/>
        <v>1</v>
      </c>
      <c r="G134" s="23" t="str">
        <f t="shared" si="8"/>
        <v>B</v>
      </c>
      <c r="H134" s="11">
        <f>VLOOKUP(B134,NI!C:P,14,FALSE)</f>
        <v>677000</v>
      </c>
      <c r="I134" s="11">
        <f>VLOOKUP(B134,EBITDA!B:O,14,FALSE)</f>
        <v>2392000</v>
      </c>
      <c r="J134" s="11">
        <f>VLOOKUP(B134,EQIT!B:O,14,FALSE)</f>
        <v>7184000</v>
      </c>
      <c r="K134" s="11">
        <f>VLOOKUP(B134,DEBT!B:O,14,FALSE)</f>
        <v>8419000</v>
      </c>
      <c r="L134" s="11">
        <f>VLOOKUP(B134,REV!B:O,14,FALSE)</f>
        <v>6177000</v>
      </c>
      <c r="M134" s="11">
        <f>VLOOKUP(B134,RoA!B:O,14,FALSE)</f>
        <v>3.07</v>
      </c>
      <c r="N134" s="11">
        <f>VLOOKUP(B134,RoE!B:O,14,FALSE)</f>
        <v>7.32</v>
      </c>
      <c r="O134" s="11">
        <f>VLOOKUP(B134,ASSET!B:P,14,FALSE)</f>
        <v>25945000</v>
      </c>
      <c r="P134" s="11">
        <f>VLOOKUP(B134,MCAP!B:P,14,FALSE)</f>
        <v>14310974</v>
      </c>
      <c r="Q134" s="11">
        <f>VLOOKUP(B134,MB!B:O,14,FALSE)</f>
        <v>1.98</v>
      </c>
    </row>
    <row r="135" spans="1:17" x14ac:dyDescent="0.3">
      <c r="A135" s="20" t="s">
        <v>23</v>
      </c>
      <c r="B135" s="20">
        <v>680902</v>
      </c>
      <c r="C135" s="21">
        <f>VLOOKUP(B135,'[2]ESGC PORTFOLIO'!B:M,$C$2,FALSE)</f>
        <v>52.673276240902901</v>
      </c>
      <c r="D135" s="21" t="str">
        <f t="shared" si="6"/>
        <v>B</v>
      </c>
      <c r="E135" s="21">
        <f>VLOOKUP(B135,ESG!A:M,$E$2,FALSE)</f>
        <v>52.673276240902901</v>
      </c>
      <c r="F135" s="11" t="b">
        <f t="shared" si="7"/>
        <v>1</v>
      </c>
      <c r="G135" s="23" t="str">
        <f t="shared" si="8"/>
        <v>B</v>
      </c>
      <c r="H135" s="11">
        <f>VLOOKUP(B135,NI!C:P,14,FALSE)</f>
        <v>1151500</v>
      </c>
      <c r="I135" s="11">
        <f>VLOOKUP(B135,EBITDA!B:O,14,FALSE)</f>
        <v>3722800</v>
      </c>
      <c r="J135" s="11">
        <f>VLOOKUP(B135,EQIT!B:O,14,FALSE)</f>
        <v>6240100</v>
      </c>
      <c r="K135" s="11">
        <f>VLOOKUP(B135,DEBT!B:O,14,FALSE)</f>
        <v>20205100</v>
      </c>
      <c r="L135" s="11">
        <f>VLOOKUP(B135,REV!B:O,14,FALSE)</f>
        <v>6663900</v>
      </c>
      <c r="M135" s="11">
        <f>VLOOKUP(B135,RoA!B:O,14,FALSE)</f>
        <v>5.42</v>
      </c>
      <c r="N135" s="11">
        <f>VLOOKUP(B135,RoE!B:O,14,FALSE)</f>
        <v>20.88</v>
      </c>
      <c r="O135" s="11">
        <f>VLOOKUP(B135,ASSET!B:P,14,FALSE)</f>
        <v>33009900</v>
      </c>
      <c r="P135" s="11">
        <f>VLOOKUP(B135,MCAP!B:P,14,FALSE)</f>
        <v>61179749</v>
      </c>
      <c r="Q135" s="11">
        <f>VLOOKUP(B135,MB!B:O,14,FALSE)</f>
        <v>9.66</v>
      </c>
    </row>
    <row r="136" spans="1:17" x14ac:dyDescent="0.3">
      <c r="A136" s="20" t="s">
        <v>24</v>
      </c>
      <c r="B136" s="20" t="s">
        <v>353</v>
      </c>
      <c r="C136" s="21">
        <f>VLOOKUP(B136,'[2]ESGC PORTFOLIO'!B:M,$C$2,FALSE)</f>
        <v>71.002831598346305</v>
      </c>
      <c r="D136" s="21" t="str">
        <f t="shared" si="6"/>
        <v>B</v>
      </c>
      <c r="E136" s="21">
        <f>VLOOKUP(B136,ESG!A:M,$E$2,FALSE)</f>
        <v>71.002831598346305</v>
      </c>
      <c r="F136" s="11" t="b">
        <f t="shared" si="7"/>
        <v>1</v>
      </c>
      <c r="G136" s="23" t="str">
        <f t="shared" si="8"/>
        <v>B</v>
      </c>
      <c r="H136" s="11">
        <f>VLOOKUP(B136,NI!C:P,14,FALSE)</f>
        <v>1766000</v>
      </c>
      <c r="I136" s="11">
        <f>VLOOKUP(B136,EBITDA!B:O,14,FALSE)</f>
        <v>2703000</v>
      </c>
      <c r="J136" s="11">
        <f>VLOOKUP(B136,EQIT!B:O,14,FALSE)</f>
        <v>5998000</v>
      </c>
      <c r="K136" s="11">
        <f>VLOOKUP(B136,DEBT!B:O,14,FALSE)</f>
        <v>5299000</v>
      </c>
      <c r="L136" s="11">
        <f>VLOOKUP(B136,REV!B:O,14,FALSE)</f>
        <v>12075000</v>
      </c>
      <c r="M136" s="11">
        <f>VLOOKUP(B136,RoA!B:O,14,FALSE)</f>
        <v>1.1499999999999999</v>
      </c>
      <c r="N136" s="11">
        <f>VLOOKUP(B136,RoE!B:O,14,FALSE)</f>
        <v>24.08</v>
      </c>
      <c r="O136" s="11">
        <f>VLOOKUP(B136,ASSET!B:P,14,FALSE)</f>
        <v>147470000</v>
      </c>
      <c r="P136" s="11">
        <f>VLOOKUP(B136,MCAP!B:P,14,FALSE)</f>
        <v>24850177</v>
      </c>
      <c r="Q136" s="11">
        <f>VLOOKUP(B136,MB!B:O,14,FALSE)</f>
        <v>3.54</v>
      </c>
    </row>
    <row r="137" spans="1:17" x14ac:dyDescent="0.3">
      <c r="A137" s="20" t="s">
        <v>25</v>
      </c>
      <c r="B137" s="20">
        <v>154680</v>
      </c>
      <c r="C137" s="21">
        <f>VLOOKUP(B137,'[2]ESGC PORTFOLIO'!B:M,$C$2,FALSE)</f>
        <v>53.584399318575798</v>
      </c>
      <c r="D137" s="21" t="str">
        <f t="shared" si="6"/>
        <v>B</v>
      </c>
      <c r="E137" s="21">
        <f>VLOOKUP(B137,ESG!A:M,$E$2,FALSE)</f>
        <v>53.584399318575798</v>
      </c>
      <c r="F137" s="11" t="b">
        <f t="shared" si="7"/>
        <v>1</v>
      </c>
      <c r="G137" s="23" t="str">
        <f t="shared" si="8"/>
        <v>B</v>
      </c>
      <c r="H137" s="11">
        <f>VLOOKUP(B137,NI!C:P,14,FALSE)</f>
        <v>364484</v>
      </c>
      <c r="I137" s="11">
        <f>VLOOKUP(B137,EBITDA!B:O,14,FALSE)</f>
        <v>1499260</v>
      </c>
      <c r="J137" s="11">
        <f>VLOOKUP(B137,EQIT!B:O,14,FALSE)</f>
        <v>2064461</v>
      </c>
      <c r="K137" s="11">
        <f>VLOOKUP(B137,DEBT!B:O,14,FALSE)</f>
        <v>3822396</v>
      </c>
      <c r="L137" s="11">
        <f>VLOOKUP(B137,REV!B:O,14,FALSE)</f>
        <v>153143826</v>
      </c>
      <c r="M137" s="11">
        <f>VLOOKUP(B137,RoA!B:O,14,FALSE)</f>
        <v>1.34</v>
      </c>
      <c r="N137" s="11">
        <f>VLOOKUP(B137,RoE!B:O,14,FALSE)</f>
        <v>17.38</v>
      </c>
      <c r="O137" s="11">
        <f>VLOOKUP(B137,ASSET!B:P,14,FALSE)</f>
        <v>35316470</v>
      </c>
      <c r="P137" s="11">
        <f>VLOOKUP(B137,MCAP!B:P,14,FALSE)</f>
        <v>20016172</v>
      </c>
      <c r="Q137" s="11">
        <f>VLOOKUP(B137,MB!B:O,14,FALSE)</f>
        <v>8.44</v>
      </c>
    </row>
    <row r="138" spans="1:17" x14ac:dyDescent="0.3">
      <c r="A138" s="20" t="s">
        <v>30</v>
      </c>
      <c r="B138" s="20">
        <v>922817</v>
      </c>
      <c r="C138" s="21">
        <f>VLOOKUP(B138,'[2]ESGC PORTFOLIO'!B:M,$C$2,FALSE)</f>
        <v>61.154702240566102</v>
      </c>
      <c r="D138" s="21" t="str">
        <f t="shared" si="6"/>
        <v>B</v>
      </c>
      <c r="E138" s="21">
        <f>VLOOKUP(B138,ESG!A:M,$E$2,FALSE)</f>
        <v>61.154702240566102</v>
      </c>
      <c r="F138" s="11" t="b">
        <f t="shared" si="7"/>
        <v>1</v>
      </c>
      <c r="G138" s="23" t="str">
        <f t="shared" si="8"/>
        <v>B</v>
      </c>
      <c r="H138" s="11">
        <f>VLOOKUP(B138,NI!C:P,14,FALSE)</f>
        <v>1576000</v>
      </c>
      <c r="I138" s="11">
        <f>VLOOKUP(B138,EBITDA!B:O,14,FALSE)</f>
        <v>1440000</v>
      </c>
      <c r="J138" s="11">
        <f>VLOOKUP(B138,EQIT!B:O,14,FALSE)</f>
        <v>4583000</v>
      </c>
      <c r="K138" s="11">
        <f>VLOOKUP(B138,DEBT!B:O,14,FALSE)</f>
        <v>6119000</v>
      </c>
      <c r="L138" s="11">
        <f>VLOOKUP(B138,REV!B:O,14,FALSE)</f>
        <v>9998000</v>
      </c>
      <c r="M138" s="11">
        <f>VLOOKUP(B138,RoA!B:O,14,FALSE)</f>
        <v>5.42</v>
      </c>
      <c r="N138" s="11">
        <f>VLOOKUP(B138,RoE!B:O,14,FALSE)</f>
        <v>24.38</v>
      </c>
      <c r="O138" s="11">
        <f>VLOOKUP(B138,ASSET!B:P,14,FALSE)</f>
        <v>25699000</v>
      </c>
      <c r="P138" s="11">
        <f>VLOOKUP(B138,MCAP!B:P,14,FALSE)</f>
        <v>33178400</v>
      </c>
      <c r="Q138" s="11">
        <f>VLOOKUP(B138,MB!B:O,14,FALSE)</f>
        <v>8.1</v>
      </c>
    </row>
    <row r="139" spans="1:17" x14ac:dyDescent="0.3">
      <c r="A139" s="20" t="s">
        <v>31</v>
      </c>
      <c r="B139" s="20">
        <v>921983</v>
      </c>
      <c r="C139" s="21">
        <f>VLOOKUP(B139,'[2]ESGC PORTFOLIO'!B:M,$C$2,FALSE)</f>
        <v>66.862143038331894</v>
      </c>
      <c r="D139" s="21" t="str">
        <f t="shared" si="6"/>
        <v>B</v>
      </c>
      <c r="E139" s="21">
        <f>VLOOKUP(B139,ESG!A:M,$E$2,FALSE)</f>
        <v>66.862143038331894</v>
      </c>
      <c r="F139" s="11" t="b">
        <f t="shared" si="7"/>
        <v>1</v>
      </c>
      <c r="G139" s="23" t="str">
        <f t="shared" si="8"/>
        <v>B</v>
      </c>
      <c r="H139" s="11">
        <f>VLOOKUP(B139,NI!C:P,14,FALSE)</f>
        <v>1417000</v>
      </c>
      <c r="I139" s="11">
        <f>VLOOKUP(B139,EBITDA!B:O,14,FALSE)</f>
        <v>3613000</v>
      </c>
      <c r="J139" s="11">
        <f>VLOOKUP(B139,EQIT!B:O,14,FALSE)</f>
        <v>7416000</v>
      </c>
      <c r="K139" s="11">
        <f>VLOOKUP(B139,DEBT!B:O,14,FALSE)</f>
        <v>8484000</v>
      </c>
      <c r="L139" s="11">
        <f>VLOOKUP(B139,REV!B:O,14,FALSE)</f>
        <v>5887000</v>
      </c>
      <c r="M139" s="11">
        <f>VLOOKUP(B139,RoA!B:O,14,FALSE)</f>
        <v>7.08</v>
      </c>
      <c r="N139" s="11">
        <f>VLOOKUP(B139,RoE!B:O,14,FALSE)</f>
        <v>19.100000000000001</v>
      </c>
      <c r="O139" s="11">
        <f>VLOOKUP(B139,ASSET!B:P,14,FALSE)</f>
        <v>21922000</v>
      </c>
      <c r="P139" s="11">
        <f>VLOOKUP(B139,MCAP!B:P,14,FALSE)</f>
        <v>16083914</v>
      </c>
      <c r="Q139" s="11">
        <f>VLOOKUP(B139,MB!B:O,14,FALSE)</f>
        <v>2.21</v>
      </c>
    </row>
    <row r="140" spans="1:17" x14ac:dyDescent="0.3">
      <c r="A140" s="20" t="s">
        <v>32</v>
      </c>
      <c r="B140" s="20">
        <v>132808</v>
      </c>
      <c r="C140" s="21">
        <f>VLOOKUP(B140,'[2]ESGC PORTFOLIO'!B:M,$C$2,FALSE)</f>
        <v>58.164885808794999</v>
      </c>
      <c r="D140" s="21" t="str">
        <f t="shared" si="6"/>
        <v>B</v>
      </c>
      <c r="E140" s="21">
        <f>VLOOKUP(B140,ESG!A:M,$E$2,FALSE)</f>
        <v>58.164885808794999</v>
      </c>
      <c r="F140" s="11" t="b">
        <f t="shared" si="7"/>
        <v>1</v>
      </c>
      <c r="G140" s="23" t="str">
        <f t="shared" si="8"/>
        <v>B</v>
      </c>
      <c r="H140" s="11">
        <f>VLOOKUP(B140,NI!C:P,14,FALSE)</f>
        <v>-8592</v>
      </c>
      <c r="I140" s="11">
        <f>VLOOKUP(B140,EBITDA!B:O,14,FALSE)</f>
        <v>576193</v>
      </c>
      <c r="J140" s="11">
        <f>VLOOKUP(B140,EQIT!B:O,14,FALSE)</f>
        <v>1538144</v>
      </c>
      <c r="K140" s="11">
        <f>VLOOKUP(B140,DEBT!B:O,14,FALSE)</f>
        <v>4088911</v>
      </c>
      <c r="L140" s="11">
        <f>VLOOKUP(B140,REV!B:O,14,FALSE)</f>
        <v>1005437</v>
      </c>
      <c r="M140" s="11">
        <f>VLOOKUP(B140,RoA!B:O,14,FALSE)</f>
        <v>7.2</v>
      </c>
      <c r="N140" s="11">
        <f>VLOOKUP(B140,RoE!B:O,14,FALSE)</f>
        <v>19.14</v>
      </c>
      <c r="O140" s="11">
        <f>VLOOKUP(B140,ASSET!B:P,14,FALSE)</f>
        <v>6046813</v>
      </c>
      <c r="P140" s="11">
        <f>VLOOKUP(B140,MCAP!B:P,14,FALSE)</f>
        <v>6870751</v>
      </c>
      <c r="Q140" s="11">
        <f>VLOOKUP(B140,MB!B:O,14,FALSE)</f>
        <v>4.62</v>
      </c>
    </row>
    <row r="141" spans="1:17" x14ac:dyDescent="0.3">
      <c r="A141" s="20" t="s">
        <v>34</v>
      </c>
      <c r="B141" s="20">
        <v>905296</v>
      </c>
      <c r="C141" s="21">
        <f>VLOOKUP(B141,'[2]ESGC PORTFOLIO'!B:M,$C$2,FALSE)</f>
        <v>73.842093306623099</v>
      </c>
      <c r="D141" s="21" t="str">
        <f t="shared" si="6"/>
        <v>B</v>
      </c>
      <c r="E141" s="21">
        <f>VLOOKUP(B141,ESG!A:M,$E$2,FALSE)</f>
        <v>73.842093306623099</v>
      </c>
      <c r="F141" s="11" t="b">
        <f t="shared" si="7"/>
        <v>1</v>
      </c>
      <c r="G141" s="23" t="str">
        <f t="shared" si="8"/>
        <v>B</v>
      </c>
      <c r="H141" s="11">
        <f>VLOOKUP(B141,NI!C:P,14,FALSE)</f>
        <v>3434000</v>
      </c>
      <c r="I141" s="11">
        <f>VLOOKUP(B141,EBITDA!B:O,14,FALSE)</f>
        <v>4336000</v>
      </c>
      <c r="J141" s="11">
        <f>VLOOKUP(B141,EQIT!B:O,14,FALSE)</f>
        <v>9349000</v>
      </c>
      <c r="K141" s="11">
        <f>VLOOKUP(B141,DEBT!B:O,14,FALSE)</f>
        <v>5304000</v>
      </c>
      <c r="L141" s="11">
        <f>VLOOKUP(B141,REV!B:O,14,FALSE)</f>
        <v>14537000</v>
      </c>
      <c r="M141" s="11">
        <f>VLOOKUP(B141,RoA!B:O,14,FALSE)</f>
        <v>21.58</v>
      </c>
      <c r="N141" s="11">
        <f>VLOOKUP(B141,RoE!B:O,14,FALSE)</f>
        <v>41.46</v>
      </c>
      <c r="O141" s="11">
        <f>VLOOKUP(B141,ASSET!B:P,14,FALSE)</f>
        <v>18907000</v>
      </c>
      <c r="P141" s="11">
        <f>VLOOKUP(B141,MCAP!B:P,14,FALSE)</f>
        <v>54187200</v>
      </c>
      <c r="Q141" s="11">
        <f>VLOOKUP(B141,MB!B:O,14,FALSE)</f>
        <v>5.39</v>
      </c>
    </row>
    <row r="142" spans="1:17" x14ac:dyDescent="0.3">
      <c r="A142" s="20" t="s">
        <v>35</v>
      </c>
      <c r="B142" s="20">
        <v>921093</v>
      </c>
      <c r="C142" s="21">
        <f>VLOOKUP(B142,'[2]ESGC PORTFOLIO'!B:M,$C$2,FALSE)</f>
        <v>58.687490660955298</v>
      </c>
      <c r="D142" s="21" t="str">
        <f t="shared" si="6"/>
        <v>B</v>
      </c>
      <c r="E142" s="21">
        <f>VLOOKUP(B142,ESG!A:M,$E$2,FALSE)</f>
        <v>58.687490660955298</v>
      </c>
      <c r="F142" s="11" t="b">
        <f t="shared" si="7"/>
        <v>1</v>
      </c>
      <c r="G142" s="23" t="str">
        <f t="shared" si="8"/>
        <v>B</v>
      </c>
      <c r="H142" s="11">
        <f>VLOOKUP(B142,NI!C:P,14,FALSE)</f>
        <v>1216000</v>
      </c>
      <c r="I142" s="11">
        <f>VLOOKUP(B142,EBITDA!B:O,14,FALSE)</f>
        <v>2407000</v>
      </c>
      <c r="J142" s="11">
        <f>VLOOKUP(B142,EQIT!B:O,14,FALSE)</f>
        <v>18313000</v>
      </c>
      <c r="K142" s="11">
        <f>VLOOKUP(B142,DEBT!B:O,14,FALSE)</f>
        <v>7493000</v>
      </c>
      <c r="L142" s="11">
        <f>VLOOKUP(B142,REV!B:O,14,FALSE)</f>
        <v>60839000</v>
      </c>
      <c r="M142" s="11">
        <f>VLOOKUP(B142,RoA!B:O,14,FALSE)</f>
        <v>4.54</v>
      </c>
      <c r="N142" s="11">
        <f>VLOOKUP(B142,RoE!B:O,14,FALSE)</f>
        <v>8.99</v>
      </c>
      <c r="O142" s="11">
        <f>VLOOKUP(B142,ASSET!B:P,14,FALSE)</f>
        <v>39963000</v>
      </c>
      <c r="P142" s="11">
        <f>VLOOKUP(B142,MCAP!B:P,14,FALSE)</f>
        <v>22324560</v>
      </c>
      <c r="Q142" s="11">
        <f>VLOOKUP(B142,MB!B:O,14,FALSE)</f>
        <v>1.33</v>
      </c>
    </row>
    <row r="143" spans="1:17" x14ac:dyDescent="0.3">
      <c r="A143" s="20" t="s">
        <v>37</v>
      </c>
      <c r="B143" s="20" t="s">
        <v>355</v>
      </c>
      <c r="C143" s="21">
        <f>VLOOKUP(B143,'[2]ESGC PORTFOLIO'!B:M,$C$2,FALSE)</f>
        <v>53.883013386104601</v>
      </c>
      <c r="D143" s="21" t="str">
        <f t="shared" si="6"/>
        <v>B</v>
      </c>
      <c r="E143" s="21">
        <f>VLOOKUP(B143,ESG!A:M,$E$2,FALSE)</f>
        <v>53.883013386104601</v>
      </c>
      <c r="F143" s="11" t="b">
        <f t="shared" si="7"/>
        <v>1</v>
      </c>
      <c r="G143" s="23" t="str">
        <f t="shared" si="8"/>
        <v>B</v>
      </c>
      <c r="H143" s="11">
        <f>VLOOKUP(B143,NI!C:P,14,FALSE)</f>
        <v>342600</v>
      </c>
      <c r="I143" s="11">
        <f>VLOOKUP(B143,EBITDA!B:O,14,FALSE)</f>
        <v>609700</v>
      </c>
      <c r="J143" s="11">
        <f>VLOOKUP(B143,EQIT!B:O,14,FALSE)</f>
        <v>3671500</v>
      </c>
      <c r="K143" s="11">
        <f>VLOOKUP(B143,DEBT!B:O,14,FALSE)</f>
        <v>1068200</v>
      </c>
      <c r="L143" s="11">
        <f>VLOOKUP(B143,REV!B:O,14,FALSE)</f>
        <v>6415900</v>
      </c>
      <c r="M143" s="11">
        <f>VLOOKUP(B143,RoA!B:O,14,FALSE)</f>
        <v>1.79</v>
      </c>
      <c r="N143" s="11">
        <f>VLOOKUP(B143,RoE!B:O,14,FALSE)</f>
        <v>14.26</v>
      </c>
      <c r="O143" s="11">
        <f>VLOOKUP(B143,ASSET!B:P,14,FALSE)</f>
        <v>31843000</v>
      </c>
      <c r="P143" s="11">
        <f>VLOOKUP(B143,MCAP!B:P,14,FALSE)</f>
        <v>5285812</v>
      </c>
      <c r="Q143" s="11">
        <f>VLOOKUP(B143,MB!B:O,14,FALSE)</f>
        <v>1.37</v>
      </c>
    </row>
    <row r="144" spans="1:17" x14ac:dyDescent="0.3">
      <c r="A144" s="20" t="s">
        <v>40</v>
      </c>
      <c r="B144" s="20">
        <v>912669</v>
      </c>
      <c r="C144" s="21">
        <f>VLOOKUP(B144,'[2]ESGC PORTFOLIO'!B:M,$C$2,FALSE)</f>
        <v>56.184710289710303</v>
      </c>
      <c r="D144" s="21" t="str">
        <f t="shared" si="6"/>
        <v>B</v>
      </c>
      <c r="E144" s="21">
        <f>VLOOKUP(B144,ESG!A:M,$E$2,FALSE)</f>
        <v>56.184710289710303</v>
      </c>
      <c r="F144" s="11" t="b">
        <f t="shared" si="7"/>
        <v>1</v>
      </c>
      <c r="G144" s="23" t="str">
        <f t="shared" si="8"/>
        <v>B</v>
      </c>
      <c r="H144" s="11">
        <f>VLOOKUP(B144,NI!C:P,14,FALSE)</f>
        <v>1733400</v>
      </c>
      <c r="I144" s="11">
        <f>VLOOKUP(B144,EBITDA!B:O,14,FALSE)</f>
        <v>2927200</v>
      </c>
      <c r="J144" s="11">
        <f>VLOOKUP(B144,EQIT!B:O,14,FALSE)</f>
        <v>3977000</v>
      </c>
      <c r="K144" s="11">
        <f>VLOOKUP(B144,DEBT!B:O,14,FALSE)</f>
        <v>2010200</v>
      </c>
      <c r="L144" s="11">
        <f>VLOOKUP(B144,REV!B:O,14,FALSE)</f>
        <v>12379800</v>
      </c>
      <c r="M144" s="11">
        <f>VLOOKUP(B144,RoA!B:O,14,FALSE)</f>
        <v>4.42</v>
      </c>
      <c r="N144" s="11">
        <f>VLOOKUP(B144,RoE!B:O,14,FALSE)</f>
        <v>40.99</v>
      </c>
      <c r="O144" s="11">
        <f>VLOOKUP(B144,ASSET!B:P,14,FALSE)</f>
        <v>37180000</v>
      </c>
      <c r="P144" s="11">
        <f>VLOOKUP(B144,MCAP!B:P,14,FALSE)</f>
        <v>52149550</v>
      </c>
      <c r="Q144" s="11">
        <f>VLOOKUP(B144,MB!B:O,14,FALSE)</f>
        <v>13.72</v>
      </c>
    </row>
    <row r="145" spans="1:17" x14ac:dyDescent="0.3">
      <c r="A145" s="20" t="s">
        <v>41</v>
      </c>
      <c r="B145" s="20">
        <v>544616</v>
      </c>
      <c r="C145" s="21">
        <f>VLOOKUP(B145,'[2]ESGC PORTFOLIO'!B:M,$C$2,FALSE)</f>
        <v>74.519248215797703</v>
      </c>
      <c r="D145" s="21" t="str">
        <f t="shared" si="6"/>
        <v>B</v>
      </c>
      <c r="E145" s="21">
        <f>VLOOKUP(B145,ESG!A:M,$E$2,FALSE)</f>
        <v>74.519248215797703</v>
      </c>
      <c r="F145" s="11" t="b">
        <f t="shared" si="7"/>
        <v>1</v>
      </c>
      <c r="G145" s="23" t="str">
        <f t="shared" si="8"/>
        <v>B</v>
      </c>
      <c r="H145" s="11">
        <f>VLOOKUP(B145,NI!C:P,14,FALSE)</f>
        <v>1280869</v>
      </c>
      <c r="I145" s="11">
        <f>VLOOKUP(B145,EBITDA!B:O,14,FALSE)</f>
        <v>2406622</v>
      </c>
      <c r="J145" s="11">
        <f>VLOOKUP(B145,EQIT!B:O,14,FALSE)</f>
        <v>-1428377</v>
      </c>
      <c r="K145" s="11">
        <f>VLOOKUP(B145,DEBT!B:O,14,FALSE)</f>
        <v>5129372</v>
      </c>
      <c r="L145" s="11">
        <f>VLOOKUP(B145,REV!B:O,14,FALSE)</f>
        <v>10888676</v>
      </c>
      <c r="M145" s="11">
        <f>VLOOKUP(B145,RoA!B:O,14,FALSE)</f>
        <v>15.56</v>
      </c>
      <c r="N145" s="11" t="str">
        <f>VLOOKUP(B145,RoE!B:O,14,FALSE)</f>
        <v>NA</v>
      </c>
      <c r="O145" s="11">
        <f>VLOOKUP(B145,ASSET!B:P,14,FALSE)</f>
        <v>9224473</v>
      </c>
      <c r="P145" s="11">
        <f>VLOOKUP(B145,MCAP!B:P,14,FALSE)</f>
        <v>19799561</v>
      </c>
      <c r="Q145" s="11">
        <f>VLOOKUP(B145,MB!B:O,14,FALSE)</f>
        <v>-10.02</v>
      </c>
    </row>
    <row r="146" spans="1:17" x14ac:dyDescent="0.3">
      <c r="A146" s="20" t="s">
        <v>48</v>
      </c>
      <c r="B146" s="20">
        <v>916365</v>
      </c>
      <c r="C146" s="21">
        <f>VLOOKUP(B146,'[2]ESGC PORTFOLIO'!B:M,$C$2,FALSE)</f>
        <v>68.520393508545098</v>
      </c>
      <c r="D146" s="21" t="str">
        <f t="shared" si="6"/>
        <v>B</v>
      </c>
      <c r="E146" s="21">
        <f>VLOOKUP(B146,ESG!A:M,$E$2,FALSE)</f>
        <v>68.520393508545098</v>
      </c>
      <c r="F146" s="11" t="b">
        <f t="shared" si="7"/>
        <v>1</v>
      </c>
      <c r="G146" s="23" t="str">
        <f t="shared" si="8"/>
        <v>B</v>
      </c>
      <c r="H146" s="11">
        <f>VLOOKUP(B146,NI!C:P,14,FALSE)</f>
        <v>1302000</v>
      </c>
      <c r="I146" s="11">
        <f>VLOOKUP(B146,EBITDA!B:O,14,FALSE)</f>
        <v>2063000</v>
      </c>
      <c r="J146" s="11">
        <f>VLOOKUP(B146,EQIT!B:O,14,FALSE)</f>
        <v>9124000</v>
      </c>
      <c r="K146" s="11">
        <f>VLOOKUP(B146,DEBT!B:O,14,FALSE)</f>
        <v>3512000</v>
      </c>
      <c r="L146" s="11">
        <f>VLOOKUP(B146,REV!B:O,14,FALSE)</f>
        <v>10561000</v>
      </c>
      <c r="M146" s="11">
        <f>VLOOKUP(B146,RoA!B:O,14,FALSE)</f>
        <v>4.79</v>
      </c>
      <c r="N146" s="11">
        <f>VLOOKUP(B146,RoE!B:O,14,FALSE)</f>
        <v>8.23</v>
      </c>
      <c r="O146" s="11">
        <f>VLOOKUP(B146,ASSET!B:P,14,FALSE)</f>
        <v>16703000</v>
      </c>
      <c r="P146" s="11">
        <f>VLOOKUP(B146,MCAP!B:P,14,FALSE)</f>
        <v>35001096</v>
      </c>
      <c r="Q146" s="11">
        <f>VLOOKUP(B146,MB!B:O,14,FALSE)</f>
        <v>3.84</v>
      </c>
    </row>
    <row r="147" spans="1:17" x14ac:dyDescent="0.3">
      <c r="A147" s="20" t="s">
        <v>55</v>
      </c>
      <c r="B147" s="20">
        <v>894371</v>
      </c>
      <c r="C147" s="21">
        <f>VLOOKUP(B147,'[2]ESGC PORTFOLIO'!B:M,$C$2,FALSE)</f>
        <v>70.825472631304095</v>
      </c>
      <c r="D147" s="21" t="str">
        <f t="shared" si="6"/>
        <v>B</v>
      </c>
      <c r="E147" s="21">
        <f>VLOOKUP(B147,ESG!A:M,$E$2,FALSE)</f>
        <v>70.825472631304095</v>
      </c>
      <c r="F147" s="11" t="b">
        <f t="shared" si="7"/>
        <v>1</v>
      </c>
      <c r="G147" s="23" t="str">
        <f t="shared" si="8"/>
        <v>B</v>
      </c>
      <c r="H147" s="11">
        <f>VLOOKUP(B147,NI!C:P,14,FALSE)</f>
        <v>451939</v>
      </c>
      <c r="I147" s="11">
        <f>VLOOKUP(B147,EBITDA!B:O,14,FALSE)</f>
        <v>1543277</v>
      </c>
      <c r="J147" s="11">
        <f>VLOOKUP(B147,EQIT!B:O,14,FALSE)</f>
        <v>5613957</v>
      </c>
      <c r="K147" s="11">
        <f>VLOOKUP(B147,DEBT!B:O,14,FALSE)</f>
        <v>10271611</v>
      </c>
      <c r="L147" s="11">
        <f>VLOOKUP(B147,REV!B:O,14,FALSE)</f>
        <v>2609739</v>
      </c>
      <c r="M147" s="11">
        <f>VLOOKUP(B147,RoA!B:O,14,FALSE)</f>
        <v>3.69</v>
      </c>
      <c r="N147" s="11">
        <f>VLOOKUP(B147,RoE!B:O,14,FALSE)</f>
        <v>8.07</v>
      </c>
      <c r="O147" s="11">
        <f>VLOOKUP(B147,ASSET!B:P,14,FALSE)</f>
        <v>19372233</v>
      </c>
      <c r="P147" s="11">
        <f>VLOOKUP(B147,MCAP!B:P,14,FALSE)</f>
        <v>20066917</v>
      </c>
      <c r="Q147" s="11">
        <f>VLOOKUP(B147,MB!B:O,14,FALSE)</f>
        <v>3.32</v>
      </c>
    </row>
    <row r="148" spans="1:17" x14ac:dyDescent="0.3">
      <c r="A148" s="20" t="s">
        <v>58</v>
      </c>
      <c r="B148" s="20">
        <v>912216</v>
      </c>
      <c r="C148" s="21">
        <f>VLOOKUP(B148,'[2]ESGC PORTFOLIO'!B:M,$C$2,FALSE)</f>
        <v>59.225481176317302</v>
      </c>
      <c r="D148" s="21" t="str">
        <f t="shared" si="6"/>
        <v>B</v>
      </c>
      <c r="E148" s="21">
        <f>VLOOKUP(B148,ESG!A:M,$E$2,FALSE)</f>
        <v>59.225481176317302</v>
      </c>
      <c r="F148" s="11" t="b">
        <f t="shared" si="7"/>
        <v>1</v>
      </c>
      <c r="G148" s="23" t="str">
        <f t="shared" si="8"/>
        <v>B</v>
      </c>
      <c r="H148" s="11">
        <f>VLOOKUP(B148,NI!C:P,14,FALSE)</f>
        <v>669000</v>
      </c>
      <c r="I148" s="11">
        <f>VLOOKUP(B148,EBITDA!B:O,14,FALSE)</f>
        <v>1050000</v>
      </c>
      <c r="J148" s="11">
        <f>VLOOKUP(B148,EQIT!B:O,14,FALSE)</f>
        <v>1370000</v>
      </c>
      <c r="K148" s="11">
        <f>VLOOKUP(B148,DEBT!B:O,14,FALSE)</f>
        <v>2149000</v>
      </c>
      <c r="L148" s="11">
        <f>VLOOKUP(B148,REV!B:O,14,FALSE)</f>
        <v>2952000</v>
      </c>
      <c r="M148" s="11">
        <f>VLOOKUP(B148,RoA!B:O,14,FALSE)</f>
        <v>16.12</v>
      </c>
      <c r="N148" s="11">
        <f>VLOOKUP(B148,RoE!B:O,14,FALSE)</f>
        <v>45.63</v>
      </c>
      <c r="O148" s="11">
        <f>VLOOKUP(B148,ASSET!B:P,14,FALSE)</f>
        <v>4609000</v>
      </c>
      <c r="P148" s="11">
        <f>VLOOKUP(B148,MCAP!B:P,14,FALSE)</f>
        <v>26375186</v>
      </c>
      <c r="Q148" s="11">
        <f>VLOOKUP(B148,MB!B:O,14,FALSE)</f>
        <v>13.7</v>
      </c>
    </row>
    <row r="149" spans="1:17" x14ac:dyDescent="0.3">
      <c r="A149" s="20" t="s">
        <v>63</v>
      </c>
      <c r="B149" s="20">
        <v>944704</v>
      </c>
      <c r="C149" s="21">
        <f>VLOOKUP(B149,'[2]ESGC PORTFOLIO'!B:M,$C$2,FALSE)</f>
        <v>56.4238261738261</v>
      </c>
      <c r="D149" s="21" t="str">
        <f t="shared" si="6"/>
        <v>B</v>
      </c>
      <c r="E149" s="21">
        <f>VLOOKUP(B149,ESG!A:M,$E$2,FALSE)</f>
        <v>56.4238261738261</v>
      </c>
      <c r="F149" s="11" t="b">
        <f t="shared" si="7"/>
        <v>1</v>
      </c>
      <c r="G149" s="23" t="str">
        <f t="shared" si="8"/>
        <v>B</v>
      </c>
      <c r="H149" s="11">
        <f>VLOOKUP(B149,NI!C:P,14,FALSE)</f>
        <v>1288000</v>
      </c>
      <c r="I149" s="11">
        <f>VLOOKUP(B149,EBITDA!B:O,14,FALSE)</f>
        <v>2842000</v>
      </c>
      <c r="J149" s="11">
        <f>VLOOKUP(B149,EQIT!B:O,14,FALSE)</f>
        <v>6808000</v>
      </c>
      <c r="K149" s="11">
        <f>VLOOKUP(B149,DEBT!B:O,14,FALSE)</f>
        <v>10395000</v>
      </c>
      <c r="L149" s="11">
        <f>VLOOKUP(B149,REV!B:O,14,FALSE)</f>
        <v>129976000</v>
      </c>
      <c r="M149" s="11">
        <f>VLOOKUP(B149,RoA!B:O,14,FALSE)</f>
        <v>3.82</v>
      </c>
      <c r="N149" s="11">
        <f>VLOOKUP(B149,RoE!B:O,14,FALSE)</f>
        <v>19.28</v>
      </c>
      <c r="O149" s="11">
        <f>VLOOKUP(B149,ASSET!B:P,14,FALSE)</f>
        <v>40112000</v>
      </c>
      <c r="P149" s="11">
        <f>VLOOKUP(B149,MCAP!B:P,14,FALSE)</f>
        <v>19361320</v>
      </c>
      <c r="Q149" s="11">
        <f>VLOOKUP(B149,MB!B:O,14,FALSE)</f>
        <v>3.47</v>
      </c>
    </row>
    <row r="150" spans="1:17" x14ac:dyDescent="0.3">
      <c r="A150" s="20" t="s">
        <v>64</v>
      </c>
      <c r="B150" s="20">
        <v>877723</v>
      </c>
      <c r="C150" s="21">
        <f>VLOOKUP(B150,'[2]ESGC PORTFOLIO'!B:M,$C$2,FALSE)</f>
        <v>57.585194397403299</v>
      </c>
      <c r="D150" s="21" t="str">
        <f t="shared" si="6"/>
        <v>B</v>
      </c>
      <c r="E150" s="21">
        <f>VLOOKUP(B150,ESG!A:M,$E$2,FALSE)</f>
        <v>57.585194397403299</v>
      </c>
      <c r="F150" s="11" t="b">
        <f t="shared" si="7"/>
        <v>1</v>
      </c>
      <c r="G150" s="23" t="str">
        <f t="shared" si="8"/>
        <v>B</v>
      </c>
      <c r="H150" s="11">
        <f>VLOOKUP(B150,NI!C:P,14,FALSE)</f>
        <v>626970</v>
      </c>
      <c r="I150" s="11">
        <f>VLOOKUP(B150,EBITDA!B:O,14,FALSE)</f>
        <v>1231696</v>
      </c>
      <c r="J150" s="11">
        <f>VLOOKUP(B150,EQIT!B:O,14,FALSE)</f>
        <v>3108580</v>
      </c>
      <c r="K150" s="11">
        <f>VLOOKUP(B150,DEBT!B:O,14,FALSE)</f>
        <v>12169704</v>
      </c>
      <c r="L150" s="11">
        <f>VLOOKUP(B150,REV!B:O,14,FALSE)</f>
        <v>15875118</v>
      </c>
      <c r="M150" s="11">
        <f>VLOOKUP(B150,RoA!B:O,14,FALSE)</f>
        <v>4.3600000000000003</v>
      </c>
      <c r="N150" s="11">
        <f>VLOOKUP(B150,RoE!B:O,14,FALSE)</f>
        <v>20.85</v>
      </c>
      <c r="O150" s="11">
        <f>VLOOKUP(B150,ASSET!B:P,14,FALSE)</f>
        <v>16128394</v>
      </c>
      <c r="P150" s="11">
        <f>VLOOKUP(B150,MCAP!B:P,14,FALSE)</f>
        <v>11963362</v>
      </c>
      <c r="Q150" s="11">
        <f>VLOOKUP(B150,MB!B:O,14,FALSE)</f>
        <v>3.77</v>
      </c>
    </row>
    <row r="151" spans="1:17" x14ac:dyDescent="0.3">
      <c r="A151" s="20" t="s">
        <v>69</v>
      </c>
      <c r="B151" s="20" t="s">
        <v>358</v>
      </c>
      <c r="C151" s="21">
        <f>VLOOKUP(B151,'[2]ESGC PORTFOLIO'!B:M,$C$2,FALSE)</f>
        <v>59.303801324844102</v>
      </c>
      <c r="D151" s="21" t="str">
        <f t="shared" si="6"/>
        <v>B</v>
      </c>
      <c r="E151" s="21">
        <f>VLOOKUP(B151,ESG!A:M,$E$2,FALSE)</f>
        <v>59.303801324844102</v>
      </c>
      <c r="F151" s="11" t="b">
        <f t="shared" si="7"/>
        <v>1</v>
      </c>
      <c r="G151" s="23" t="str">
        <f t="shared" si="8"/>
        <v>B</v>
      </c>
      <c r="H151" s="11">
        <f>VLOOKUP(B151,NI!C:P,14,FALSE)</f>
        <v>933000</v>
      </c>
      <c r="I151" s="11">
        <f>VLOOKUP(B151,EBITDA!B:O,14,FALSE)</f>
        <v>1318000</v>
      </c>
      <c r="J151" s="11">
        <f>VLOOKUP(B151,EQIT!B:O,14,FALSE)</f>
        <v>2887000</v>
      </c>
      <c r="K151" s="11">
        <f>VLOOKUP(B151,DEBT!B:O,14,FALSE)</f>
        <v>3641000</v>
      </c>
      <c r="L151" s="11">
        <f>VLOOKUP(B151,REV!B:O,14,FALSE)</f>
        <v>6140000</v>
      </c>
      <c r="M151" s="11">
        <f>VLOOKUP(B151,RoA!B:O,14,FALSE)</f>
        <v>10.57</v>
      </c>
      <c r="N151" s="11">
        <f>VLOOKUP(B151,RoE!B:O,14,FALSE)</f>
        <v>30.79</v>
      </c>
      <c r="O151" s="11">
        <f>VLOOKUP(B151,ASSET!B:P,14,FALSE)</f>
        <v>9172000</v>
      </c>
      <c r="P151" s="11">
        <f>VLOOKUP(B151,MCAP!B:P,14,FALSE)</f>
        <v>14538172</v>
      </c>
      <c r="Q151" s="11" t="e">
        <f>VLOOKUP(B151,MB!B:O,14,FALSE)</f>
        <v>#N/A</v>
      </c>
    </row>
    <row r="152" spans="1:17" x14ac:dyDescent="0.3">
      <c r="A152" s="20" t="s">
        <v>70</v>
      </c>
      <c r="B152" s="20">
        <v>755790</v>
      </c>
      <c r="C152" s="21">
        <f>VLOOKUP(B152,'[2]ESGC PORTFOLIO'!B:M,$C$2,FALSE)</f>
        <v>69.217499294383202</v>
      </c>
      <c r="D152" s="21" t="str">
        <f t="shared" si="6"/>
        <v>B</v>
      </c>
      <c r="E152" s="21">
        <f>VLOOKUP(B152,ESG!A:M,$E$2,FALSE)</f>
        <v>69.217499294383202</v>
      </c>
      <c r="F152" s="11" t="b">
        <f t="shared" si="7"/>
        <v>1</v>
      </c>
      <c r="G152" s="23" t="str">
        <f t="shared" si="8"/>
        <v>B</v>
      </c>
      <c r="H152" s="11">
        <f>VLOOKUP(B152,NI!C:P,14,FALSE)</f>
        <v>4209000</v>
      </c>
      <c r="I152" s="11">
        <f>VLOOKUP(B152,EBITDA!B:O,14,FALSE)</f>
        <v>5342000</v>
      </c>
      <c r="J152" s="11">
        <f>VLOOKUP(B152,EQIT!B:O,14,FALSE)</f>
        <v>6921000</v>
      </c>
      <c r="K152" s="11">
        <f>VLOOKUP(B152,DEBT!B:O,14,FALSE)</f>
        <v>15838000</v>
      </c>
      <c r="L152" s="11">
        <f>VLOOKUP(B152,REV!B:O,14,FALSE)</f>
        <v>13003000</v>
      </c>
      <c r="M152" s="11">
        <f>VLOOKUP(B152,RoA!B:O,14,FALSE)</f>
        <v>11.34</v>
      </c>
      <c r="N152" s="11">
        <f>VLOOKUP(B152,RoE!B:O,14,FALSE)</f>
        <v>43.49</v>
      </c>
      <c r="O152" s="11">
        <f>VLOOKUP(B152,ASSET!B:P,14,FALSE)</f>
        <v>30141000</v>
      </c>
      <c r="P152" s="11">
        <f>VLOOKUP(B152,MCAP!B:P,14,FALSE)</f>
        <v>79240548</v>
      </c>
      <c r="Q152" s="11">
        <f>VLOOKUP(B152,MB!B:O,14,FALSE)</f>
        <v>16.3</v>
      </c>
    </row>
    <row r="153" spans="1:17" x14ac:dyDescent="0.3">
      <c r="A153" s="20" t="s">
        <v>72</v>
      </c>
      <c r="B153" s="20">
        <v>755741</v>
      </c>
      <c r="C153" s="21">
        <f>VLOOKUP(B153,'[2]ESGC PORTFOLIO'!B:M,$C$2,FALSE)</f>
        <v>51.049183144892098</v>
      </c>
      <c r="D153" s="21" t="str">
        <f t="shared" si="6"/>
        <v>B</v>
      </c>
      <c r="E153" s="21">
        <f>VLOOKUP(B153,ESG!A:M,$E$2,FALSE)</f>
        <v>51.049183144892098</v>
      </c>
      <c r="F153" s="11" t="b">
        <f t="shared" si="7"/>
        <v>1</v>
      </c>
      <c r="G153" s="23" t="str">
        <f t="shared" si="8"/>
        <v>B</v>
      </c>
      <c r="H153" s="11">
        <f>VLOOKUP(B153,NI!C:P,14,FALSE)</f>
        <v>2226000</v>
      </c>
      <c r="I153" s="11">
        <f>VLOOKUP(B153,EBITDA!B:O,14,FALSE)</f>
        <v>4261000</v>
      </c>
      <c r="J153" s="11">
        <f>VLOOKUP(B153,EQIT!B:O,14,FALSE)</f>
        <v>15675000</v>
      </c>
      <c r="K153" s="11">
        <f>VLOOKUP(B153,DEBT!B:O,14,FALSE)</f>
        <v>19753000</v>
      </c>
      <c r="L153" s="11">
        <f>VLOOKUP(B153,REV!B:O,14,FALSE)</f>
        <v>8960000</v>
      </c>
      <c r="M153" s="11">
        <f>VLOOKUP(B153,RoA!B:O,14,FALSE)</f>
        <v>1.1000000000000001</v>
      </c>
      <c r="N153" s="11">
        <f>VLOOKUP(B153,RoE!B:O,14,FALSE)</f>
        <v>14.9</v>
      </c>
      <c r="O153" s="11">
        <f>VLOOKUP(B153,ASSET!B:P,14,FALSE)</f>
        <v>243198000</v>
      </c>
      <c r="P153" s="11">
        <f>VLOOKUP(B153,MCAP!B:P,14,FALSE)</f>
        <v>69109733</v>
      </c>
      <c r="Q153" s="11">
        <f>VLOOKUP(B153,MB!B:O,14,FALSE)</f>
        <v>3.55</v>
      </c>
    </row>
    <row r="154" spans="1:17" x14ac:dyDescent="0.3">
      <c r="A154" s="20" t="s">
        <v>74</v>
      </c>
      <c r="B154" s="20">
        <v>328314</v>
      </c>
      <c r="C154" s="21">
        <f>VLOOKUP(B154,'[2]ESGC PORTFOLIO'!B:M,$C$2,FALSE)</f>
        <v>57.636047463175103</v>
      </c>
      <c r="D154" s="21" t="str">
        <f t="shared" si="6"/>
        <v>B</v>
      </c>
      <c r="E154" s="21">
        <f>VLOOKUP(B154,ESG!A:M,$E$2,FALSE)</f>
        <v>57.636047463175103</v>
      </c>
      <c r="F154" s="11" t="b">
        <f t="shared" si="7"/>
        <v>1</v>
      </c>
      <c r="G154" s="23" t="str">
        <f t="shared" si="8"/>
        <v>B</v>
      </c>
      <c r="H154" s="11">
        <f>VLOOKUP(B154,NI!C:P,14,FALSE)</f>
        <v>3411000</v>
      </c>
      <c r="I154" s="11" t="str">
        <f>VLOOKUP(B154,EBITDA!B:O,14,FALSE)</f>
        <v>NA</v>
      </c>
      <c r="J154" s="11">
        <f>VLOOKUP(B154,EQIT!B:O,14,FALSE)</f>
        <v>49722000</v>
      </c>
      <c r="K154" s="11">
        <f>VLOOKUP(B154,DEBT!B:O,14,FALSE)</f>
        <v>14285000</v>
      </c>
      <c r="L154" s="11">
        <f>VLOOKUP(B154,REV!B:O,14,FALSE)</f>
        <v>32288000</v>
      </c>
      <c r="M154" s="11">
        <f>VLOOKUP(B154,RoA!B:O,14,FALSE)</f>
        <v>2.6</v>
      </c>
      <c r="N154" s="11">
        <f>VLOOKUP(B154,RoE!B:O,14,FALSE)</f>
        <v>7.97</v>
      </c>
      <c r="O154" s="11">
        <f>VLOOKUP(B154,ASSET!B:P,14,FALSE)</f>
        <v>167022000</v>
      </c>
      <c r="P154" s="11">
        <f>VLOOKUP(B154,MCAP!B:P,14,FALSE)</f>
        <v>67779942</v>
      </c>
      <c r="Q154" s="11">
        <f>VLOOKUP(B154,MB!B:O,14,FALSE)</f>
        <v>1.35</v>
      </c>
    </row>
    <row r="155" spans="1:17" x14ac:dyDescent="0.3">
      <c r="A155" s="20" t="s">
        <v>77</v>
      </c>
      <c r="B155" s="20">
        <v>951545</v>
      </c>
      <c r="C155" s="21">
        <f>VLOOKUP(B155,'[2]ESGC PORTFOLIO'!B:M,$C$2,FALSE)</f>
        <v>55.720211325547503</v>
      </c>
      <c r="D155" s="21" t="str">
        <f t="shared" si="6"/>
        <v>B</v>
      </c>
      <c r="E155" s="21">
        <f>VLOOKUP(B155,ESG!A:M,$E$2,FALSE)</f>
        <v>55.720211325547503</v>
      </c>
      <c r="F155" s="11" t="b">
        <f t="shared" si="7"/>
        <v>1</v>
      </c>
      <c r="G155" s="23" t="str">
        <f t="shared" si="8"/>
        <v>B</v>
      </c>
      <c r="H155" s="11" t="e">
        <f>VLOOKUP(B155,NI!C:P,14,FALSE)</f>
        <v>#N/A</v>
      </c>
      <c r="I155" s="11">
        <f>VLOOKUP(B155,EBITDA!B:O,14,FALSE)</f>
        <v>838000</v>
      </c>
      <c r="J155" s="11">
        <f>VLOOKUP(B155,EQIT!B:O,14,FALSE)</f>
        <v>5436000</v>
      </c>
      <c r="K155" s="11">
        <f>VLOOKUP(B155,DEBT!B:O,14,FALSE)</f>
        <v>863000</v>
      </c>
      <c r="L155" s="11">
        <f>VLOOKUP(B155,REV!B:O,14,FALSE)</f>
        <v>5732000</v>
      </c>
      <c r="M155" s="11">
        <f>VLOOKUP(B155,RoA!B:O,14,FALSE)</f>
        <v>5.1100000000000003</v>
      </c>
      <c r="N155" s="11">
        <f>VLOOKUP(B155,RoE!B:O,14,FALSE)</f>
        <v>19.39</v>
      </c>
      <c r="O155" s="11">
        <f>VLOOKUP(B155,ASSET!B:P,14,FALSE)</f>
        <v>21843000</v>
      </c>
      <c r="P155" s="11">
        <f>VLOOKUP(B155,MCAP!B:P,14,FALSE)</f>
        <v>12287583</v>
      </c>
      <c r="Q155" s="11">
        <f>VLOOKUP(B155,MB!B:O,14,FALSE)</f>
        <v>2.2999999999999998</v>
      </c>
    </row>
    <row r="156" spans="1:17" x14ac:dyDescent="0.3">
      <c r="A156" s="20" t="s">
        <v>78</v>
      </c>
      <c r="B156" s="20">
        <v>944777</v>
      </c>
      <c r="C156" s="21">
        <f>VLOOKUP(B156,'[2]ESGC PORTFOLIO'!B:M,$C$2,FALSE)</f>
        <v>71.016538121709601</v>
      </c>
      <c r="D156" s="21" t="str">
        <f t="shared" si="6"/>
        <v>B</v>
      </c>
      <c r="E156" s="21">
        <f>VLOOKUP(B156,ESG!A:M,$E$2,FALSE)</f>
        <v>71.016538121709601</v>
      </c>
      <c r="F156" s="11" t="b">
        <f t="shared" si="7"/>
        <v>1</v>
      </c>
      <c r="G156" s="23" t="str">
        <f t="shared" si="8"/>
        <v>B</v>
      </c>
      <c r="H156" s="11">
        <f>VLOOKUP(B156,NI!C:P,14,FALSE)</f>
        <v>459740</v>
      </c>
      <c r="I156" s="11">
        <f>VLOOKUP(B156,EBITDA!B:O,14,FALSE)</f>
        <v>970523</v>
      </c>
      <c r="J156" s="11">
        <f>VLOOKUP(B156,EQIT!B:O,14,FALSE)</f>
        <v>2302793</v>
      </c>
      <c r="K156" s="11">
        <f>VLOOKUP(B156,DEBT!B:O,14,FALSE)</f>
        <v>3133524</v>
      </c>
      <c r="L156" s="11">
        <f>VLOOKUP(B156,REV!B:O,14,FALSE)</f>
        <v>5323381</v>
      </c>
      <c r="M156" s="11">
        <f>VLOOKUP(B156,RoA!B:O,14,FALSE)</f>
        <v>9.66</v>
      </c>
      <c r="N156" s="11">
        <f>VLOOKUP(B156,RoE!B:O,14,FALSE)</f>
        <v>22.8</v>
      </c>
      <c r="O156" s="11">
        <f>VLOOKUP(B156,ASSET!B:P,14,FALSE)</f>
        <v>6844057</v>
      </c>
      <c r="P156" s="11">
        <f>VLOOKUP(B156,MCAP!B:P,14,FALSE)</f>
        <v>16424580</v>
      </c>
      <c r="Q156" s="11">
        <f>VLOOKUP(B156,MB!B:O,14,FALSE)</f>
        <v>4.8899999999999997</v>
      </c>
    </row>
    <row r="157" spans="1:17" x14ac:dyDescent="0.3">
      <c r="A157" s="20" t="s">
        <v>81</v>
      </c>
      <c r="B157" s="20">
        <v>867705</v>
      </c>
      <c r="C157" s="21">
        <f>VLOOKUP(B157,'[2]ESGC PORTFOLIO'!B:M,$C$2,FALSE)</f>
        <v>63.844984202211599</v>
      </c>
      <c r="D157" s="21" t="str">
        <f t="shared" si="6"/>
        <v>B</v>
      </c>
      <c r="E157" s="21">
        <f>VLOOKUP(B157,ESG!A:M,$E$2,FALSE)</f>
        <v>63.844984202211599</v>
      </c>
      <c r="F157" s="11" t="b">
        <f t="shared" si="7"/>
        <v>1</v>
      </c>
      <c r="G157" s="23" t="str">
        <f t="shared" si="8"/>
        <v>B</v>
      </c>
      <c r="H157" s="11">
        <f>VLOOKUP(B157,NI!C:P,14,FALSE)</f>
        <v>408681</v>
      </c>
      <c r="I157" s="11">
        <f>VLOOKUP(B157,EBITDA!B:O,14,FALSE)</f>
        <v>771970</v>
      </c>
      <c r="J157" s="11">
        <f>VLOOKUP(B157,EQIT!B:O,14,FALSE)</f>
        <v>992461</v>
      </c>
      <c r="K157" s="11">
        <f>VLOOKUP(B157,DEBT!B:O,14,FALSE)</f>
        <v>2127474</v>
      </c>
      <c r="L157" s="11">
        <f>VLOOKUP(B157,REV!B:O,14,FALSE)</f>
        <v>2824686</v>
      </c>
      <c r="M157" s="11">
        <f>VLOOKUP(B157,RoA!B:O,14,FALSE)</f>
        <v>0.22</v>
      </c>
      <c r="N157" s="11">
        <f>VLOOKUP(B157,RoE!B:O,14,FALSE)</f>
        <v>-1.1499999999999999</v>
      </c>
      <c r="O157" s="11">
        <f>VLOOKUP(B157,ASSET!B:P,14,FALSE)</f>
        <v>5667814</v>
      </c>
      <c r="P157" s="11">
        <f>VLOOKUP(B157,MCAP!B:P,14,FALSE)</f>
        <v>12646216</v>
      </c>
      <c r="Q157" s="11">
        <f>VLOOKUP(B157,MB!B:O,14,FALSE)</f>
        <v>11.67</v>
      </c>
    </row>
    <row r="158" spans="1:17" x14ac:dyDescent="0.3">
      <c r="A158" s="20" t="s">
        <v>84</v>
      </c>
      <c r="B158" s="20">
        <v>901686</v>
      </c>
      <c r="C158" s="21">
        <f>VLOOKUP(B158,'[2]ESGC PORTFOLIO'!B:M,$C$2,FALSE)</f>
        <v>67.891558472104606</v>
      </c>
      <c r="D158" s="21" t="str">
        <f t="shared" si="6"/>
        <v>B</v>
      </c>
      <c r="E158" s="21">
        <f>VLOOKUP(B158,ESG!A:M,$E$2,FALSE)</f>
        <v>67.891558472104606</v>
      </c>
      <c r="F158" s="11" t="b">
        <f t="shared" si="7"/>
        <v>1</v>
      </c>
      <c r="G158" s="23" t="str">
        <f t="shared" si="8"/>
        <v>B</v>
      </c>
      <c r="H158" s="11">
        <f>VLOOKUP(B158,NI!C:P,14,FALSE)</f>
        <v>608000</v>
      </c>
      <c r="I158" s="11">
        <f>VLOOKUP(B158,EBITDA!B:O,14,FALSE)</f>
        <v>2190000</v>
      </c>
      <c r="J158" s="11">
        <f>VLOOKUP(B158,EQIT!B:O,14,FALSE)</f>
        <v>4441000</v>
      </c>
      <c r="K158" s="11">
        <f>VLOOKUP(B158,DEBT!B:O,14,FALSE)</f>
        <v>10487000</v>
      </c>
      <c r="L158" s="11">
        <f>VLOOKUP(B158,REV!B:O,14,FALSE)</f>
        <v>6583000</v>
      </c>
      <c r="M158" s="11">
        <f>VLOOKUP(B158,RoA!B:O,14,FALSE)</f>
        <v>3.33</v>
      </c>
      <c r="N158" s="11">
        <f>VLOOKUP(B158,RoE!B:O,14,FALSE)</f>
        <v>10.58</v>
      </c>
      <c r="O158" s="11">
        <f>VLOOKUP(B158,ASSET!B:P,14,FALSE)</f>
        <v>23050000</v>
      </c>
      <c r="P158" s="11">
        <f>VLOOKUP(B158,MCAP!B:P,14,FALSE)</f>
        <v>13319680</v>
      </c>
      <c r="Q158" s="11">
        <f>VLOOKUP(B158,MB!B:O,14,FALSE)</f>
        <v>2.99</v>
      </c>
    </row>
    <row r="159" spans="1:17" x14ac:dyDescent="0.3">
      <c r="A159" s="20" t="s">
        <v>89</v>
      </c>
      <c r="B159" s="20">
        <v>929814</v>
      </c>
      <c r="C159" s="21">
        <f>VLOOKUP(B159,'[2]ESGC PORTFOLIO'!B:M,$C$2,FALSE)</f>
        <v>70.033668465605501</v>
      </c>
      <c r="D159" s="21" t="str">
        <f t="shared" si="6"/>
        <v>B</v>
      </c>
      <c r="E159" s="21">
        <f>VLOOKUP(B159,ESG!A:M,$E$2,FALSE)</f>
        <v>70.033668465605501</v>
      </c>
      <c r="F159" s="11" t="b">
        <f t="shared" si="7"/>
        <v>1</v>
      </c>
      <c r="G159" s="23" t="str">
        <f t="shared" si="8"/>
        <v>B</v>
      </c>
      <c r="H159" s="11">
        <f>VLOOKUP(B159,NI!C:P,14,FALSE)</f>
        <v>638500</v>
      </c>
      <c r="I159" s="11">
        <f>VLOOKUP(B159,EBITDA!B:O,14,FALSE)</f>
        <v>1196700</v>
      </c>
      <c r="J159" s="11">
        <f>VLOOKUP(B159,EQIT!B:O,14,FALSE)</f>
        <v>3990800</v>
      </c>
      <c r="K159" s="11">
        <f>VLOOKUP(B159,DEBT!B:O,14,FALSE)</f>
        <v>2996400</v>
      </c>
      <c r="L159" s="11">
        <f>VLOOKUP(B159,REV!B:O,14,FALSE)</f>
        <v>7826900</v>
      </c>
      <c r="M159" s="11">
        <f>VLOOKUP(B159,RoA!B:O,14,FALSE)</f>
        <v>6.54</v>
      </c>
      <c r="N159" s="11">
        <f>VLOOKUP(B159,RoE!B:O,14,FALSE)</f>
        <v>16.57</v>
      </c>
      <c r="O159" s="11">
        <f>VLOOKUP(B159,ASSET!B:P,14,FALSE)</f>
        <v>10096300</v>
      </c>
      <c r="P159" s="11">
        <f>VLOOKUP(B159,MCAP!B:P,14,FALSE)</f>
        <v>15690307</v>
      </c>
      <c r="Q159" s="11">
        <f>VLOOKUP(B159,MB!B:O,14,FALSE)</f>
        <v>3.74</v>
      </c>
    </row>
    <row r="160" spans="1:17" x14ac:dyDescent="0.3">
      <c r="A160" s="20" t="s">
        <v>95</v>
      </c>
      <c r="B160" s="20">
        <v>312385</v>
      </c>
      <c r="C160" s="21">
        <f>VLOOKUP(B160,'[2]ESGC PORTFOLIO'!B:M,$C$2,FALSE)</f>
        <v>59.736211868091601</v>
      </c>
      <c r="D160" s="21" t="str">
        <f t="shared" si="6"/>
        <v>B</v>
      </c>
      <c r="E160" s="21">
        <f>VLOOKUP(B160,ESG!A:M,$E$2,FALSE)</f>
        <v>59.736211868091601</v>
      </c>
      <c r="F160" s="11" t="b">
        <f t="shared" si="7"/>
        <v>1</v>
      </c>
      <c r="G160" s="23" t="str">
        <f t="shared" si="8"/>
        <v>B</v>
      </c>
      <c r="H160" s="11">
        <f>VLOOKUP(B160,NI!C:P,14,FALSE)</f>
        <v>2679000</v>
      </c>
      <c r="I160" s="11">
        <f>VLOOKUP(B160,EBITDA!B:O,14,FALSE)</f>
        <v>5543000</v>
      </c>
      <c r="J160" s="11">
        <f>VLOOKUP(B160,EQIT!B:O,14,FALSE)</f>
        <v>10778000</v>
      </c>
      <c r="K160" s="11">
        <f>VLOOKUP(B160,DEBT!B:O,14,FALSE)</f>
        <v>6659000</v>
      </c>
      <c r="L160" s="11">
        <f>VLOOKUP(B160,REV!B:O,14,FALSE)</f>
        <v>129025000</v>
      </c>
      <c r="M160" s="11">
        <f>VLOOKUP(B160,RoA!B:O,14,FALSE)</f>
        <v>7.96</v>
      </c>
      <c r="N160" s="11">
        <f>VLOOKUP(B160,RoE!B:O,14,FALSE)</f>
        <v>23.44</v>
      </c>
      <c r="O160" s="11">
        <f>VLOOKUP(B160,ASSET!B:P,14,FALSE)</f>
        <v>36347000</v>
      </c>
      <c r="P160" s="11">
        <f>VLOOKUP(B160,MCAP!B:P,14,FALSE)</f>
        <v>81372408</v>
      </c>
      <c r="Q160" s="11">
        <f>VLOOKUP(B160,MB!B:O,14,FALSE)</f>
        <v>5.56</v>
      </c>
    </row>
    <row r="161" spans="1:17" x14ac:dyDescent="0.3">
      <c r="A161" s="20" t="s">
        <v>100</v>
      </c>
      <c r="B161" s="20">
        <v>325922</v>
      </c>
      <c r="C161" s="21">
        <f>VLOOKUP(B161,'[2]ESGC PORTFOLIO'!B:M,$C$2,FALSE)</f>
        <v>50.587176121930497</v>
      </c>
      <c r="D161" s="21" t="str">
        <f t="shared" si="6"/>
        <v>B</v>
      </c>
      <c r="E161" s="21">
        <f>VLOOKUP(B161,ESG!A:M,$E$2,FALSE)</f>
        <v>50.587176121930497</v>
      </c>
      <c r="F161" s="11" t="b">
        <f t="shared" si="7"/>
        <v>1</v>
      </c>
      <c r="G161" s="23" t="str">
        <f t="shared" si="8"/>
        <v>B</v>
      </c>
      <c r="H161" s="11">
        <f>VLOOKUP(B161,NI!C:P,14,FALSE)</f>
        <v>1038400</v>
      </c>
      <c r="I161" s="11">
        <f>VLOOKUP(B161,EBITDA!B:O,14,FALSE)</f>
        <v>1665300</v>
      </c>
      <c r="J161" s="11">
        <f>VLOOKUP(B161,EQIT!B:O,14,FALSE)</f>
        <v>7747100</v>
      </c>
      <c r="K161" s="11">
        <f>VLOOKUP(B161,DEBT!B:O,14,FALSE)</f>
        <v>2871600</v>
      </c>
      <c r="L161" s="11">
        <f>VLOOKUP(B161,REV!B:O,14,FALSE)</f>
        <v>14091000</v>
      </c>
      <c r="M161" s="11">
        <f>VLOOKUP(B161,RoA!B:O,14,FALSE)</f>
        <v>9.1199999999999992</v>
      </c>
      <c r="N161" s="11">
        <f>VLOOKUP(B161,RoE!B:O,14,FALSE)</f>
        <v>14.28</v>
      </c>
      <c r="O161" s="11">
        <f>VLOOKUP(B161,ASSET!B:P,14,FALSE)</f>
        <v>11819600</v>
      </c>
      <c r="P161" s="11">
        <f>VLOOKUP(B161,MCAP!B:P,14,FALSE)</f>
        <v>19150539</v>
      </c>
      <c r="Q161" s="11">
        <f>VLOOKUP(B161,MB!B:O,14,FALSE)</f>
        <v>1.79</v>
      </c>
    </row>
    <row r="162" spans="1:17" x14ac:dyDescent="0.3">
      <c r="A162" s="20" t="s">
        <v>101</v>
      </c>
      <c r="B162" s="20">
        <v>912941</v>
      </c>
      <c r="C162" s="21">
        <f>VLOOKUP(B162,'[2]ESGC PORTFOLIO'!B:M,$C$2,FALSE)</f>
        <v>52.950824787530898</v>
      </c>
      <c r="D162" s="21" t="str">
        <f t="shared" si="6"/>
        <v>B</v>
      </c>
      <c r="E162" s="21">
        <f>VLOOKUP(B162,ESG!A:M,$E$2,FALSE)</f>
        <v>52.950824787530898</v>
      </c>
      <c r="F162" s="11" t="b">
        <f t="shared" si="7"/>
        <v>1</v>
      </c>
      <c r="G162" s="23" t="str">
        <f t="shared" si="8"/>
        <v>B</v>
      </c>
      <c r="H162" s="11">
        <f>VLOOKUP(B162,NI!C:P,14,FALSE)</f>
        <v>2492100</v>
      </c>
      <c r="I162" s="11">
        <f>VLOOKUP(B162,EBITDA!B:O,14,FALSE)</f>
        <v>4339800</v>
      </c>
      <c r="J162" s="11">
        <f>VLOOKUP(B162,EQIT!B:O,14,FALSE)</f>
        <v>26358200</v>
      </c>
      <c r="K162" s="11">
        <f>VLOOKUP(B162,DEBT!B:O,14,FALSE)</f>
        <v>10522100</v>
      </c>
      <c r="L162" s="11">
        <f>VLOOKUP(B162,REV!B:O,14,FALSE)</f>
        <v>18329700</v>
      </c>
      <c r="M162" s="11">
        <f>VLOOKUP(B162,RoA!B:O,14,FALSE)</f>
        <v>5.65</v>
      </c>
      <c r="N162" s="11">
        <f>VLOOKUP(B162,RoE!B:O,14,FALSE)</f>
        <v>10.1</v>
      </c>
      <c r="O162" s="11">
        <f>VLOOKUP(B162,ASSET!B:P,14,FALSE)</f>
        <v>46648600</v>
      </c>
      <c r="P162" s="11">
        <f>VLOOKUP(B162,MCAP!B:P,14,FALSE)</f>
        <v>64658412</v>
      </c>
      <c r="Q162" s="11">
        <f>VLOOKUP(B162,MB!B:O,14,FALSE)</f>
        <v>2.2799999999999998</v>
      </c>
    </row>
    <row r="163" spans="1:17" x14ac:dyDescent="0.3">
      <c r="A163" s="20" t="s">
        <v>105</v>
      </c>
      <c r="B163" s="20">
        <v>510209</v>
      </c>
      <c r="C163" s="21">
        <f>VLOOKUP(B163,'[2]ESGC PORTFOLIO'!B:M,$C$2,FALSE)</f>
        <v>52.411782974962399</v>
      </c>
      <c r="D163" s="21" t="str">
        <f t="shared" si="6"/>
        <v>B</v>
      </c>
      <c r="E163" s="21">
        <f>VLOOKUP(B163,ESG!A:M,$E$2,FALSE)</f>
        <v>52.411782974962399</v>
      </c>
      <c r="F163" s="11" t="b">
        <f t="shared" si="7"/>
        <v>1</v>
      </c>
      <c r="G163" s="23" t="str">
        <f t="shared" si="8"/>
        <v>B</v>
      </c>
      <c r="H163" s="11">
        <f>VLOOKUP(B163,NI!C:P,14,FALSE)</f>
        <v>-1529900</v>
      </c>
      <c r="I163" s="11">
        <f>VLOOKUP(B163,EBITDA!B:O,14,FALSE)</f>
        <v>-1248800</v>
      </c>
      <c r="J163" s="11">
        <f>VLOOKUP(B163,EQIT!B:O,14,FALSE)</f>
        <v>6616300</v>
      </c>
      <c r="K163" s="11">
        <f>VLOOKUP(B163,DEBT!B:O,14,FALSE)</f>
        <v>1641700</v>
      </c>
      <c r="L163" s="11">
        <f>VLOOKUP(B163,REV!B:O,14,FALSE)</f>
        <v>3993400</v>
      </c>
      <c r="M163" s="11">
        <f>VLOOKUP(B163,RoA!B:O,14,FALSE)</f>
        <v>-13.94</v>
      </c>
      <c r="N163" s="11">
        <f>VLOOKUP(B163,RoE!B:O,14,FALSE)</f>
        <v>-21.04</v>
      </c>
      <c r="O163" s="11">
        <f>VLOOKUP(B163,ASSET!B:P,14,FALSE)</f>
        <v>10330700</v>
      </c>
      <c r="P163" s="11">
        <f>VLOOKUP(B163,MCAP!B:P,14,FALSE)</f>
        <v>14930244</v>
      </c>
      <c r="Q163" s="11">
        <f>VLOOKUP(B163,MB!B:O,14,FALSE)</f>
        <v>2.0299999999999998</v>
      </c>
    </row>
    <row r="164" spans="1:17" x14ac:dyDescent="0.3">
      <c r="A164" s="20" t="s">
        <v>106</v>
      </c>
      <c r="B164" s="20">
        <v>271980</v>
      </c>
      <c r="C164" s="21">
        <f>VLOOKUP(B164,'[2]ESGC PORTFOLIO'!B:M,$C$2,FALSE)</f>
        <v>66.732656211025102</v>
      </c>
      <c r="D164" s="21" t="str">
        <f t="shared" si="6"/>
        <v>B</v>
      </c>
      <c r="E164" s="21">
        <f>VLOOKUP(B164,ESG!A:M,$E$2,FALSE)</f>
        <v>66.732656211025102</v>
      </c>
      <c r="F164" s="11" t="b">
        <f t="shared" si="7"/>
        <v>1</v>
      </c>
      <c r="G164" s="23" t="str">
        <f t="shared" si="8"/>
        <v>B</v>
      </c>
      <c r="H164" s="11">
        <f>VLOOKUP(B164,NI!C:P,14,FALSE)</f>
        <v>952000</v>
      </c>
      <c r="I164" s="11">
        <f>VLOOKUP(B164,EBITDA!B:O,14,FALSE)</f>
        <v>3458000</v>
      </c>
      <c r="J164" s="11">
        <f>VLOOKUP(B164,EQIT!B:O,14,FALSE)</f>
        <v>9254000</v>
      </c>
      <c r="K164" s="11">
        <f>VLOOKUP(B164,DEBT!B:O,14,FALSE)</f>
        <v>10406000</v>
      </c>
      <c r="L164" s="11">
        <f>VLOOKUP(B164,REV!B:O,14,FALSE)</f>
        <v>13949000</v>
      </c>
      <c r="M164" s="11">
        <f>VLOOKUP(B164,RoA!B:O,14,FALSE)</f>
        <v>4.09</v>
      </c>
      <c r="N164" s="11">
        <f>VLOOKUP(B164,RoE!B:O,14,FALSE)</f>
        <v>10.130000000000001</v>
      </c>
      <c r="O164" s="11">
        <f>VLOOKUP(B164,ASSET!B:P,14,FALSE)</f>
        <v>30241000</v>
      </c>
      <c r="P164" s="11">
        <f>VLOOKUP(B164,MCAP!B:P,14,FALSE)</f>
        <v>21735000</v>
      </c>
      <c r="Q164" s="11">
        <f>VLOOKUP(B164,MB!B:O,14,FALSE)</f>
        <v>1.98</v>
      </c>
    </row>
    <row r="165" spans="1:17" x14ac:dyDescent="0.3">
      <c r="A165" s="20" t="s">
        <v>107</v>
      </c>
      <c r="B165" s="20" t="s">
        <v>361</v>
      </c>
      <c r="C165" s="21">
        <f>VLOOKUP(B165,'[2]ESGC PORTFOLIO'!B:M,$C$2,FALSE)</f>
        <v>53.085758697627199</v>
      </c>
      <c r="D165" s="21" t="str">
        <f t="shared" si="6"/>
        <v>B</v>
      </c>
      <c r="E165" s="21">
        <f>VLOOKUP(B165,ESG!A:M,$E$2,FALSE)</f>
        <v>53.085758697627199</v>
      </c>
      <c r="F165" s="11" t="b">
        <f t="shared" si="7"/>
        <v>1</v>
      </c>
      <c r="G165" s="23" t="str">
        <f t="shared" si="8"/>
        <v>B</v>
      </c>
      <c r="H165" s="11">
        <f>VLOOKUP(B165,NI!C:P,14,FALSE)</f>
        <v>-269000</v>
      </c>
      <c r="I165" s="11">
        <f>VLOOKUP(B165,EBITDA!B:O,14,FALSE)</f>
        <v>2789000</v>
      </c>
      <c r="J165" s="11">
        <f>VLOOKUP(B165,EQIT!B:O,14,FALSE)</f>
        <v>4610000</v>
      </c>
      <c r="K165" s="11">
        <f>VLOOKUP(B165,DEBT!B:O,14,FALSE)</f>
        <v>14785000</v>
      </c>
      <c r="L165" s="11">
        <f>VLOOKUP(B165,REV!B:O,14,FALSE)</f>
        <v>6873000</v>
      </c>
      <c r="M165" s="11">
        <f>VLOOKUP(B165,RoA!B:O,14,FALSE)</f>
        <v>0.44</v>
      </c>
      <c r="N165" s="11">
        <f>VLOOKUP(B165,RoE!B:O,14,FALSE)</f>
        <v>-4.5999999999999996</v>
      </c>
      <c r="O165" s="11">
        <f>VLOOKUP(B165,ASSET!B:P,14,FALSE)</f>
        <v>22555000</v>
      </c>
      <c r="P165" s="11">
        <f>VLOOKUP(B165,MCAP!B:P,14,FALSE)</f>
        <v>8504400</v>
      </c>
      <c r="Q165" s="11">
        <f>VLOOKUP(B165,MB!B:O,14,FALSE)</f>
        <v>1.75</v>
      </c>
    </row>
    <row r="166" spans="1:17" x14ac:dyDescent="0.3">
      <c r="A166" s="20" t="s">
        <v>109</v>
      </c>
      <c r="B166" s="20">
        <v>154259</v>
      </c>
      <c r="C166" s="21">
        <f>VLOOKUP(B166,'[2]ESGC PORTFOLIO'!B:M,$C$2,FALSE)</f>
        <v>59.720818934938301</v>
      </c>
      <c r="D166" s="21" t="str">
        <f t="shared" si="6"/>
        <v>B</v>
      </c>
      <c r="E166" s="21">
        <f>VLOOKUP(B166,ESG!A:M,$E$2,FALSE)</f>
        <v>59.720818934938301</v>
      </c>
      <c r="F166" s="11" t="b">
        <f t="shared" si="7"/>
        <v>1</v>
      </c>
      <c r="G166" s="23" t="str">
        <f t="shared" si="8"/>
        <v>B</v>
      </c>
      <c r="H166" s="11">
        <f>VLOOKUP(B166,NI!C:P,14,FALSE)</f>
        <v>1152300</v>
      </c>
      <c r="I166" s="11">
        <f>VLOOKUP(B166,EBITDA!B:O,14,FALSE)</f>
        <v>2617000</v>
      </c>
      <c r="J166" s="11">
        <f>VLOOKUP(B166,EQIT!B:O,14,FALSE)</f>
        <v>7182300</v>
      </c>
      <c r="K166" s="11">
        <f>VLOOKUP(B166,DEBT!B:O,14,FALSE)</f>
        <v>5778000</v>
      </c>
      <c r="L166" s="11">
        <f>VLOOKUP(B166,REV!B:O,14,FALSE)</f>
        <v>22245500</v>
      </c>
      <c r="M166" s="11">
        <f>VLOOKUP(B166,RoA!B:O,14,FALSE)</f>
        <v>11.95</v>
      </c>
      <c r="N166" s="11">
        <f>VLOOKUP(B166,RoE!B:O,14,FALSE)</f>
        <v>27.27</v>
      </c>
      <c r="O166" s="11">
        <f>VLOOKUP(B166,ASSET!B:P,14,FALSE)</f>
        <v>16332800</v>
      </c>
      <c r="P166" s="11">
        <f>VLOOKUP(B166,MCAP!B:P,14,FALSE)</f>
        <v>25467449</v>
      </c>
      <c r="Q166" s="11">
        <f>VLOOKUP(B166,MB!B:O,14,FALSE)</f>
        <v>2.75</v>
      </c>
    </row>
    <row r="167" spans="1:17" x14ac:dyDescent="0.3">
      <c r="A167" s="20" t="s">
        <v>114</v>
      </c>
      <c r="B167" s="20">
        <v>513260</v>
      </c>
      <c r="C167" s="21">
        <f>VLOOKUP(B167,'[2]ESGC PORTFOLIO'!B:M,$C$2,FALSE)</f>
        <v>57.963308260859201</v>
      </c>
      <c r="D167" s="21" t="str">
        <f t="shared" si="6"/>
        <v>B</v>
      </c>
      <c r="E167" s="21">
        <f>VLOOKUP(B167,ESG!A:M,$E$2,FALSE)</f>
        <v>57.963308260859201</v>
      </c>
      <c r="F167" s="11" t="b">
        <f t="shared" si="7"/>
        <v>1</v>
      </c>
      <c r="G167" s="23" t="str">
        <f t="shared" si="8"/>
        <v>B</v>
      </c>
      <c r="H167" s="11">
        <f>VLOOKUP(B167,NI!C:P,14,FALSE)</f>
        <v>272672</v>
      </c>
      <c r="I167" s="11">
        <f>VLOOKUP(B167,EBITDA!B:O,14,FALSE)</f>
        <v>587489</v>
      </c>
      <c r="J167" s="11">
        <f>VLOOKUP(B167,EQIT!B:O,14,FALSE)</f>
        <v>4532844</v>
      </c>
      <c r="K167" s="11">
        <f>VLOOKUP(B167,DEBT!B:O,14,FALSE)</f>
        <v>2422891</v>
      </c>
      <c r="L167" s="11">
        <f>VLOOKUP(B167,REV!B:O,14,FALSE)</f>
        <v>903847</v>
      </c>
      <c r="M167" s="11">
        <f>VLOOKUP(B167,RoA!B:O,14,FALSE)</f>
        <v>23.83</v>
      </c>
      <c r="N167" s="11">
        <f>VLOOKUP(B167,RoE!B:O,14,FALSE)</f>
        <v>40.770000000000003</v>
      </c>
      <c r="O167" s="11">
        <f>VLOOKUP(B167,ASSET!B:P,14,FALSE)</f>
        <v>7388196</v>
      </c>
      <c r="P167" s="11">
        <f>VLOOKUP(B167,MCAP!B:P,14,FALSE)</f>
        <v>9696583</v>
      </c>
      <c r="Q167" s="11">
        <f>VLOOKUP(B167,MB!B:O,14,FALSE)</f>
        <v>2.31</v>
      </c>
    </row>
    <row r="168" spans="1:17" x14ac:dyDescent="0.3">
      <c r="A168" s="20" t="s">
        <v>121</v>
      </c>
      <c r="B168" s="20">
        <v>902324</v>
      </c>
      <c r="C168" s="21">
        <f>VLOOKUP(B168,'[2]ESGC PORTFOLIO'!B:M,$C$2,FALSE)</f>
        <v>51.936021866129799</v>
      </c>
      <c r="D168" s="21" t="str">
        <f t="shared" si="6"/>
        <v>B</v>
      </c>
      <c r="E168" s="21">
        <f>VLOOKUP(B168,ESG!A:M,$E$2,FALSE)</f>
        <v>51.936021866129799</v>
      </c>
      <c r="F168" s="11" t="b">
        <f t="shared" si="7"/>
        <v>1</v>
      </c>
      <c r="G168" s="23" t="str">
        <f t="shared" si="8"/>
        <v>B</v>
      </c>
      <c r="H168" s="11">
        <f>VLOOKUP(B168,NI!C:P,14,FALSE)</f>
        <v>1031000</v>
      </c>
      <c r="I168" s="11">
        <f>VLOOKUP(B168,EBITDA!B:O,14,FALSE)</f>
        <v>3703000</v>
      </c>
      <c r="J168" s="11">
        <f>VLOOKUP(B168,EQIT!B:O,14,FALSE)</f>
        <v>11671000</v>
      </c>
      <c r="K168" s="11">
        <f>VLOOKUP(B168,DEBT!B:O,14,FALSE)</f>
        <v>14516000</v>
      </c>
      <c r="L168" s="11">
        <f>VLOOKUP(B168,REV!B:O,14,FALSE)</f>
        <v>12320000</v>
      </c>
      <c r="M168" s="11">
        <f>VLOOKUP(B168,RoA!B:O,14,FALSE)</f>
        <v>2.13</v>
      </c>
      <c r="N168" s="11">
        <f>VLOOKUP(B168,RoE!B:O,14,FALSE)</f>
        <v>4.7699999999999996</v>
      </c>
      <c r="O168" s="11">
        <f>VLOOKUP(B168,ASSET!B:P,14,FALSE)</f>
        <v>52580000</v>
      </c>
      <c r="P168" s="11">
        <f>VLOOKUP(B168,MCAP!B:P,14,FALSE)</f>
        <v>20604301</v>
      </c>
      <c r="Q168" s="11">
        <f>VLOOKUP(B168,MB!B:O,14,FALSE)</f>
        <v>2.21</v>
      </c>
    </row>
    <row r="169" spans="1:17" x14ac:dyDescent="0.3">
      <c r="A169" s="20" t="s">
        <v>122</v>
      </c>
      <c r="B169" s="20">
        <v>500320</v>
      </c>
      <c r="C169" s="21">
        <f>VLOOKUP(B169,'[2]ESGC PORTFOLIO'!B:M,$C$2,FALSE)</f>
        <v>66.953099317627107</v>
      </c>
      <c r="D169" s="21" t="str">
        <f t="shared" si="6"/>
        <v>B</v>
      </c>
      <c r="E169" s="21">
        <f>VLOOKUP(B169,ESG!A:M,$E$2,FALSE)</f>
        <v>66.953099317627107</v>
      </c>
      <c r="F169" s="11" t="b">
        <f t="shared" si="7"/>
        <v>1</v>
      </c>
      <c r="G169" s="23" t="str">
        <f t="shared" si="8"/>
        <v>B</v>
      </c>
      <c r="H169" s="11">
        <f>VLOOKUP(B169,NI!C:P,14,FALSE)</f>
        <v>967000</v>
      </c>
      <c r="I169" s="11">
        <f>VLOOKUP(B169,EBITDA!B:O,14,FALSE)</f>
        <v>1429000</v>
      </c>
      <c r="J169" s="11">
        <f>VLOOKUP(B169,EQIT!B:O,14,FALSE)</f>
        <v>4060000</v>
      </c>
      <c r="K169" s="11">
        <f>VLOOKUP(B169,DEBT!B:O,14,FALSE)</f>
        <v>990000</v>
      </c>
      <c r="L169" s="11">
        <f>VLOOKUP(B169,REV!B:O,14,FALSE)</f>
        <v>4845000</v>
      </c>
      <c r="M169" s="11">
        <f>VLOOKUP(B169,RoA!B:O,14,FALSE)</f>
        <v>14.15</v>
      </c>
      <c r="N169" s="11">
        <f>VLOOKUP(B169,RoE!B:O,14,FALSE)</f>
        <v>25.94</v>
      </c>
      <c r="O169" s="11">
        <f>VLOOKUP(B169,ASSET!B:P,14,FALSE)</f>
        <v>7432000</v>
      </c>
      <c r="P169" s="11">
        <f>VLOOKUP(B169,MCAP!B:P,14,FALSE)</f>
        <v>32358480</v>
      </c>
      <c r="Q169" s="11">
        <f>VLOOKUP(B169,MB!B:O,14,FALSE)</f>
        <v>8.09</v>
      </c>
    </row>
    <row r="170" spans="1:17" x14ac:dyDescent="0.3">
      <c r="A170" s="20" t="s">
        <v>124</v>
      </c>
      <c r="B170" s="20">
        <v>905115</v>
      </c>
      <c r="C170" s="21">
        <f>VLOOKUP(B170,'[2]ESGC PORTFOLIO'!B:M,$C$2,FALSE)</f>
        <v>68.556502649982704</v>
      </c>
      <c r="D170" s="21" t="str">
        <f t="shared" si="6"/>
        <v>B</v>
      </c>
      <c r="E170" s="21">
        <f>VLOOKUP(B170,ESG!A:M,$E$2,FALSE)</f>
        <v>68.556502649982704</v>
      </c>
      <c r="F170" s="11" t="b">
        <f t="shared" si="7"/>
        <v>1</v>
      </c>
      <c r="G170" s="23" t="str">
        <f t="shared" si="8"/>
        <v>B</v>
      </c>
      <c r="H170" s="11">
        <f>VLOOKUP(B170,NI!C:P,14,FALSE)</f>
        <v>1518000</v>
      </c>
      <c r="I170" s="11">
        <f>VLOOKUP(B170,EBITDA!B:O,14,FALSE)</f>
        <v>3172000</v>
      </c>
      <c r="J170" s="11">
        <f>VLOOKUP(B170,EQIT!B:O,14,FALSE)</f>
        <v>8718000</v>
      </c>
      <c r="K170" s="11">
        <f>VLOOKUP(B170,DEBT!B:O,14,FALSE)</f>
        <v>4656000</v>
      </c>
      <c r="L170" s="11">
        <f>VLOOKUP(B170,REV!B:O,14,FALSE)</f>
        <v>15264000</v>
      </c>
      <c r="M170" s="11">
        <f>VLOOKUP(B170,RoA!B:O,14,FALSE)</f>
        <v>7.98</v>
      </c>
      <c r="N170" s="11">
        <f>VLOOKUP(B170,RoE!B:O,14,FALSE)</f>
        <v>18.64</v>
      </c>
      <c r="O170" s="11">
        <f>VLOOKUP(B170,ASSET!B:P,14,FALSE)</f>
        <v>19589000</v>
      </c>
      <c r="P170" s="11">
        <f>VLOOKUP(B170,MCAP!B:P,14,FALSE)</f>
        <v>44719513</v>
      </c>
      <c r="Q170" s="11">
        <f>VLOOKUP(B170,MB!B:O,14,FALSE)</f>
        <v>4.6900000000000004</v>
      </c>
    </row>
    <row r="171" spans="1:17" x14ac:dyDescent="0.3">
      <c r="A171" s="20" t="s">
        <v>126</v>
      </c>
      <c r="B171" s="20">
        <v>500373</v>
      </c>
      <c r="C171" s="21">
        <f>VLOOKUP(B171,'[2]ESGC PORTFOLIO'!B:M,$C$2,FALSE)</f>
        <v>64.522360146401297</v>
      </c>
      <c r="D171" s="21" t="str">
        <f t="shared" si="6"/>
        <v>B</v>
      </c>
      <c r="E171" s="21">
        <f>VLOOKUP(B171,ESG!A:M,$E$2,FALSE)</f>
        <v>64.522360146401297</v>
      </c>
      <c r="F171" s="11" t="b">
        <f t="shared" si="7"/>
        <v>1</v>
      </c>
      <c r="G171" s="23" t="str">
        <f t="shared" si="8"/>
        <v>B</v>
      </c>
      <c r="H171" s="11">
        <f>VLOOKUP(B171,NI!C:P,14,FALSE)</f>
        <v>382579</v>
      </c>
      <c r="I171" s="11">
        <f>VLOOKUP(B171,EBITDA!B:O,14,FALSE)</f>
        <v>4344941</v>
      </c>
      <c r="J171" s="11">
        <f>VLOOKUP(B171,EQIT!B:O,14,FALSE)</f>
        <v>16283273</v>
      </c>
      <c r="K171" s="11">
        <f>VLOOKUP(B171,DEBT!B:O,14,FALSE)</f>
        <v>6387071</v>
      </c>
      <c r="L171" s="11">
        <f>VLOOKUP(B171,REV!B:O,14,FALSE)</f>
        <v>11287588</v>
      </c>
      <c r="M171" s="11">
        <f>VLOOKUP(B171,RoA!B:O,14,FALSE)</f>
        <v>9.34</v>
      </c>
      <c r="N171" s="11">
        <f>VLOOKUP(B171,RoE!B:O,14,FALSE)</f>
        <v>17.07</v>
      </c>
      <c r="O171" s="11">
        <f>VLOOKUP(B171,ASSET!B:P,14,FALSE)</f>
        <v>29815572</v>
      </c>
      <c r="P171" s="11">
        <f>VLOOKUP(B171,MCAP!B:P,14,FALSE)</f>
        <v>62423432</v>
      </c>
      <c r="Q171" s="11">
        <f>VLOOKUP(B171,MB!B:O,14,FALSE)</f>
        <v>3.34</v>
      </c>
    </row>
    <row r="172" spans="1:17" x14ac:dyDescent="0.3">
      <c r="A172" s="20" t="s">
        <v>128</v>
      </c>
      <c r="B172" s="20">
        <v>329534</v>
      </c>
      <c r="C172" s="21">
        <f>VLOOKUP(B172,'[2]ESGC PORTFOLIO'!B:M,$C$2,FALSE)</f>
        <v>72.760480386493299</v>
      </c>
      <c r="D172" s="21" t="str">
        <f t="shared" si="6"/>
        <v>B</v>
      </c>
      <c r="E172" s="21">
        <f>VLOOKUP(B172,ESG!A:M,$E$2,FALSE)</f>
        <v>72.760480386493299</v>
      </c>
      <c r="F172" s="11" t="b">
        <f t="shared" si="7"/>
        <v>1</v>
      </c>
      <c r="G172" s="23" t="str">
        <f t="shared" si="8"/>
        <v>B</v>
      </c>
      <c r="H172" s="11">
        <f>VLOOKUP(B172,NI!C:P,14,FALSE)</f>
        <v>600363</v>
      </c>
      <c r="I172" s="11">
        <f>VLOOKUP(B172,EBITDA!B:O,14,FALSE)</f>
        <v>1742104</v>
      </c>
      <c r="J172" s="11">
        <f>VLOOKUP(B172,EQIT!B:O,14,FALSE)</f>
        <v>10205184</v>
      </c>
      <c r="K172" s="11">
        <f>VLOOKUP(B172,DEBT!B:O,14,FALSE)</f>
        <v>8957291</v>
      </c>
      <c r="L172" s="11">
        <f>VLOOKUP(B172,REV!B:O,14,FALSE)</f>
        <v>2647630</v>
      </c>
      <c r="M172" s="11">
        <f>VLOOKUP(B172,RoA!B:O,14,FALSE)</f>
        <v>4.08</v>
      </c>
      <c r="N172" s="11">
        <f>VLOOKUP(B172,RoE!B:O,14,FALSE)</f>
        <v>5.89</v>
      </c>
      <c r="O172" s="11">
        <f>VLOOKUP(B172,ASSET!B:P,14,FALSE)</f>
        <v>20570599</v>
      </c>
      <c r="P172" s="11">
        <f>VLOOKUP(B172,MCAP!B:P,14,FALSE)</f>
        <v>23468513</v>
      </c>
      <c r="Q172" s="11">
        <f>VLOOKUP(B172,MB!B:O,14,FALSE)</f>
        <v>2.4</v>
      </c>
    </row>
    <row r="173" spans="1:17" x14ac:dyDescent="0.3">
      <c r="A173" s="20" t="s">
        <v>129</v>
      </c>
      <c r="B173" s="20">
        <v>867375</v>
      </c>
      <c r="C173" s="21">
        <f>VLOOKUP(B173,'[2]ESGC PORTFOLIO'!B:M,$C$2,FALSE)</f>
        <v>70.387002215793601</v>
      </c>
      <c r="D173" s="21" t="str">
        <f t="shared" si="6"/>
        <v>B</v>
      </c>
      <c r="E173" s="21">
        <f>VLOOKUP(B173,ESG!A:M,$E$2,FALSE)</f>
        <v>70.387002215793601</v>
      </c>
      <c r="F173" s="11" t="b">
        <f t="shared" si="7"/>
        <v>1</v>
      </c>
      <c r="G173" s="23" t="str">
        <f t="shared" si="8"/>
        <v>B</v>
      </c>
      <c r="H173" s="11">
        <f>VLOOKUP(B173,NI!C:P,14,FALSE)</f>
        <v>1249000</v>
      </c>
      <c r="I173" s="11">
        <f>VLOOKUP(B173,EBITDA!B:O,14,FALSE)</f>
        <v>2184000</v>
      </c>
      <c r="J173" s="11">
        <f>VLOOKUP(B173,EQIT!B:O,14,FALSE)</f>
        <v>4384000</v>
      </c>
      <c r="K173" s="11">
        <f>VLOOKUP(B173,DEBT!B:O,14,FALSE)</f>
        <v>3572000</v>
      </c>
      <c r="L173" s="11">
        <f>VLOOKUP(B173,REV!B:O,14,FALSE)</f>
        <v>11824000</v>
      </c>
      <c r="M173" s="11">
        <f>VLOOKUP(B173,RoA!B:O,14,FALSE)</f>
        <v>13.13</v>
      </c>
      <c r="N173" s="11">
        <f>VLOOKUP(B173,RoE!B:O,14,FALSE)</f>
        <v>31.4</v>
      </c>
      <c r="O173" s="11">
        <f>VLOOKUP(B173,ASSET!B:P,14,FALSE)</f>
        <v>11246000</v>
      </c>
      <c r="P173" s="11">
        <f>VLOOKUP(B173,MCAP!B:P,14,FALSE)</f>
        <v>46837485</v>
      </c>
      <c r="Q173" s="11">
        <f>VLOOKUP(B173,MB!B:O,14,FALSE)</f>
        <v>8.67</v>
      </c>
    </row>
    <row r="174" spans="1:17" x14ac:dyDescent="0.3">
      <c r="A174" s="20" t="s">
        <v>136</v>
      </c>
      <c r="B174" s="20">
        <v>905994</v>
      </c>
      <c r="C174" s="21">
        <f>VLOOKUP(B174,'[2]ESGC PORTFOLIO'!B:M,$C$2,FALSE)</f>
        <v>63.896594838842397</v>
      </c>
      <c r="D174" s="21" t="str">
        <f t="shared" si="6"/>
        <v>B</v>
      </c>
      <c r="E174" s="21">
        <f>VLOOKUP(B174,ESG!A:M,$E$2,FALSE)</f>
        <v>63.896594838842397</v>
      </c>
      <c r="F174" s="11" t="b">
        <f t="shared" si="7"/>
        <v>1</v>
      </c>
      <c r="G174" s="23" t="str">
        <f t="shared" si="8"/>
        <v>B</v>
      </c>
      <c r="H174" s="11">
        <f>VLOOKUP(B174,NI!C:P,14,FALSE)</f>
        <v>208592</v>
      </c>
      <c r="I174" s="11">
        <f>VLOOKUP(B174,EBITDA!B:O,14,FALSE)</f>
        <v>536540</v>
      </c>
      <c r="J174" s="11">
        <f>VLOOKUP(B174,EQIT!B:O,14,FALSE)</f>
        <v>2106709</v>
      </c>
      <c r="K174" s="11">
        <f>VLOOKUP(B174,DEBT!B:O,14,FALSE)</f>
        <v>3284766</v>
      </c>
      <c r="L174" s="11">
        <f>VLOOKUP(B174,REV!B:O,14,FALSE)</f>
        <v>857348</v>
      </c>
      <c r="M174" s="11">
        <f>VLOOKUP(B174,RoA!B:O,14,FALSE)</f>
        <v>6.05</v>
      </c>
      <c r="N174" s="11">
        <f>VLOOKUP(B174,RoE!B:O,14,FALSE)</f>
        <v>14.07</v>
      </c>
      <c r="O174" s="11">
        <f>VLOOKUP(B174,ASSET!B:P,14,FALSE)</f>
        <v>6275755</v>
      </c>
      <c r="P174" s="11">
        <f>VLOOKUP(B174,MCAP!B:P,14,FALSE)</f>
        <v>9707199</v>
      </c>
      <c r="Q174" s="11">
        <f>VLOOKUP(B174,MB!B:O,14,FALSE)</f>
        <v>4.2699999999999996</v>
      </c>
    </row>
    <row r="175" spans="1:17" x14ac:dyDescent="0.3">
      <c r="A175" s="20" t="s">
        <v>140</v>
      </c>
      <c r="B175" s="20">
        <v>905159</v>
      </c>
      <c r="C175" s="21">
        <f>VLOOKUP(B175,'[2]ESGC PORTFOLIO'!B:M,$C$2,FALSE)</f>
        <v>56.193526856240098</v>
      </c>
      <c r="D175" s="21" t="str">
        <f t="shared" si="6"/>
        <v>B</v>
      </c>
      <c r="E175" s="21">
        <f>VLOOKUP(B175,ESG!A:M,$E$2,FALSE)</f>
        <v>56.193526856240098</v>
      </c>
      <c r="F175" s="11" t="b">
        <f t="shared" si="7"/>
        <v>1</v>
      </c>
      <c r="G175" s="23" t="str">
        <f t="shared" si="8"/>
        <v>B</v>
      </c>
      <c r="H175" s="11">
        <f>VLOOKUP(B175,NI!C:P,14,FALSE)</f>
        <v>-531000</v>
      </c>
      <c r="I175" s="11">
        <f>VLOOKUP(B175,EBITDA!B:O,14,FALSE)</f>
        <v>1423000</v>
      </c>
      <c r="J175" s="11">
        <f>VLOOKUP(B175,EQIT!B:O,14,FALSE)</f>
        <v>3925000</v>
      </c>
      <c r="K175" s="11">
        <f>VLOOKUP(B175,DEBT!B:O,14,FALSE)</f>
        <v>22497000</v>
      </c>
      <c r="L175" s="11">
        <f>VLOOKUP(B175,REV!B:O,14,FALSE)</f>
        <v>14017000</v>
      </c>
      <c r="M175" s="11">
        <f>VLOOKUP(B175,RoA!B:O,14,FALSE)</f>
        <v>-2.36</v>
      </c>
      <c r="N175" s="11">
        <f>VLOOKUP(B175,RoE!B:O,14,FALSE)</f>
        <v>-33.92</v>
      </c>
      <c r="O175" s="11">
        <f>VLOOKUP(B175,ASSET!B:P,14,FALSE)</f>
        <v>42257000</v>
      </c>
      <c r="P175" s="11">
        <f>VLOOKUP(B175,MCAP!B:P,14,FALSE)</f>
        <v>13636130</v>
      </c>
      <c r="Q175" s="11">
        <f>VLOOKUP(B175,MB!B:O,14,FALSE)</f>
        <v>3.53</v>
      </c>
    </row>
    <row r="176" spans="1:17" x14ac:dyDescent="0.3">
      <c r="A176" s="20" t="s">
        <v>142</v>
      </c>
      <c r="B176" s="20">
        <v>905082</v>
      </c>
      <c r="C176" s="21">
        <f>VLOOKUP(B176,'[2]ESGC PORTFOLIO'!B:M,$C$2,FALSE)</f>
        <v>56.599554276686902</v>
      </c>
      <c r="D176" s="21" t="str">
        <f t="shared" si="6"/>
        <v>B</v>
      </c>
      <c r="E176" s="21">
        <f>VLOOKUP(B176,ESG!A:M,$E$2,FALSE)</f>
        <v>56.599554276686902</v>
      </c>
      <c r="F176" s="11" t="b">
        <f t="shared" si="7"/>
        <v>1</v>
      </c>
      <c r="G176" s="23" t="str">
        <f t="shared" si="8"/>
        <v>B</v>
      </c>
      <c r="H176" s="11">
        <f>VLOOKUP(B176,NI!C:P,14,FALSE)</f>
        <v>851700</v>
      </c>
      <c r="I176" s="11">
        <f>VLOOKUP(B176,EBITDA!B:O,14,FALSE)</f>
        <v>370600</v>
      </c>
      <c r="J176" s="11">
        <f>VLOOKUP(B176,EQIT!B:O,14,FALSE)</f>
        <v>2681800</v>
      </c>
      <c r="K176" s="11">
        <f>VLOOKUP(B176,DEBT!B:O,14,FALSE)</f>
        <v>3185600</v>
      </c>
      <c r="L176" s="11">
        <f>VLOOKUP(B176,REV!B:O,14,FALSE)</f>
        <v>2878600</v>
      </c>
      <c r="M176" s="11">
        <f>VLOOKUP(B176,RoA!B:O,14,FALSE)</f>
        <v>7.89</v>
      </c>
      <c r="N176" s="11">
        <f>VLOOKUP(B176,RoE!B:O,14,FALSE)</f>
        <v>23.1</v>
      </c>
      <c r="O176" s="11">
        <f>VLOOKUP(B176,ASSET!B:P,14,FALSE)</f>
        <v>8953600</v>
      </c>
      <c r="P176" s="11">
        <f>VLOOKUP(B176,MCAP!B:P,14,FALSE)</f>
        <v>12715730</v>
      </c>
      <c r="Q176" s="11">
        <f>VLOOKUP(B176,MB!B:O,14,FALSE)</f>
        <v>4.5999999999999996</v>
      </c>
    </row>
    <row r="177" spans="1:17" x14ac:dyDescent="0.3">
      <c r="A177" s="20" t="s">
        <v>144</v>
      </c>
      <c r="B177" s="20">
        <v>938076</v>
      </c>
      <c r="C177" s="21">
        <f>VLOOKUP(B177,'[2]ESGC PORTFOLIO'!B:M,$C$2,FALSE)</f>
        <v>65.168184987796906</v>
      </c>
      <c r="D177" s="21" t="str">
        <f t="shared" si="6"/>
        <v>B</v>
      </c>
      <c r="E177" s="21">
        <f>VLOOKUP(B177,ESG!A:M,$E$2,FALSE)</f>
        <v>65.168184987796906</v>
      </c>
      <c r="F177" s="11" t="b">
        <f t="shared" si="7"/>
        <v>1</v>
      </c>
      <c r="G177" s="23" t="str">
        <f t="shared" si="8"/>
        <v>B</v>
      </c>
      <c r="H177" s="11">
        <f>VLOOKUP(B177,NI!C:P,14,FALSE)</f>
        <v>1684300</v>
      </c>
      <c r="I177" s="11">
        <f>VLOOKUP(B177,EBITDA!B:O,14,FALSE)</f>
        <v>2578100</v>
      </c>
      <c r="J177" s="11">
        <f>VLOOKUP(B177,EQIT!B:O,14,FALSE)</f>
        <v>12620000</v>
      </c>
      <c r="K177" s="11">
        <f>VLOOKUP(B177,DEBT!B:O,14,FALSE)</f>
        <v>1097600</v>
      </c>
      <c r="L177" s="11">
        <f>VLOOKUP(B177,REV!B:O,14,FALSE)</f>
        <v>6526600</v>
      </c>
      <c r="M177" s="11">
        <f>VLOOKUP(B177,RoA!B:O,14,FALSE)</f>
        <v>10.210000000000001</v>
      </c>
      <c r="N177" s="11">
        <f>VLOOKUP(B177,RoE!B:O,14,FALSE)</f>
        <v>13.72</v>
      </c>
      <c r="O177" s="11">
        <f>VLOOKUP(B177,ASSET!B:P,14,FALSE)</f>
        <v>17534000</v>
      </c>
      <c r="P177" s="11">
        <f>VLOOKUP(B177,MCAP!B:P,14,FALSE)</f>
        <v>24042315</v>
      </c>
      <c r="Q177" s="11">
        <f>VLOOKUP(B177,MB!B:O,14,FALSE)</f>
        <v>1.9</v>
      </c>
    </row>
    <row r="178" spans="1:17" x14ac:dyDescent="0.3">
      <c r="A178" s="20" t="s">
        <v>147</v>
      </c>
      <c r="B178" s="20">
        <v>255781</v>
      </c>
      <c r="C178" s="21">
        <f>VLOOKUP(B178,'[2]ESGC PORTFOLIO'!B:M,$C$2,FALSE)</f>
        <v>57.925824175824097</v>
      </c>
      <c r="D178" s="21" t="str">
        <f t="shared" si="6"/>
        <v>B</v>
      </c>
      <c r="E178" s="21">
        <f>VLOOKUP(B178,ESG!A:M,$E$2,FALSE)</f>
        <v>57.925824175824097</v>
      </c>
      <c r="F178" s="11" t="b">
        <f t="shared" si="7"/>
        <v>1</v>
      </c>
      <c r="G178" s="23" t="str">
        <f t="shared" si="8"/>
        <v>B</v>
      </c>
      <c r="H178" s="11">
        <f>VLOOKUP(B178,NI!C:P,14,FALSE)</f>
        <v>694955</v>
      </c>
      <c r="I178" s="11">
        <f>VLOOKUP(B178,EBITDA!B:O,14,FALSE)</f>
        <v>768546</v>
      </c>
      <c r="J178" s="11">
        <f>VLOOKUP(B178,EQIT!B:O,14,FALSE)</f>
        <v>3802466</v>
      </c>
      <c r="K178" s="11">
        <f>VLOOKUP(B178,DEBT!B:O,14,FALSE)</f>
        <v>0</v>
      </c>
      <c r="L178" s="11">
        <f>VLOOKUP(B178,REV!B:O,14,FALSE)</f>
        <v>3087004</v>
      </c>
      <c r="M178" s="11">
        <f>VLOOKUP(B178,RoA!B:O,14,FALSE)</f>
        <v>15.07</v>
      </c>
      <c r="N178" s="11">
        <f>VLOOKUP(B178,RoE!B:O,14,FALSE)</f>
        <v>19.25</v>
      </c>
      <c r="O178" s="11">
        <f>VLOOKUP(B178,ASSET!B:P,14,FALSE)</f>
        <v>4810917</v>
      </c>
      <c r="P178" s="11">
        <f>VLOOKUP(B178,MCAP!B:P,14,FALSE)</f>
        <v>11210419</v>
      </c>
      <c r="Q178" s="11">
        <f>VLOOKUP(B178,MB!B:O,14,FALSE)</f>
        <v>2.58</v>
      </c>
    </row>
    <row r="179" spans="1:17" x14ac:dyDescent="0.3">
      <c r="A179" s="20" t="s">
        <v>157</v>
      </c>
      <c r="B179" s="20" t="s">
        <v>364</v>
      </c>
      <c r="C179" s="21">
        <f>VLOOKUP(B179,'[2]ESGC PORTFOLIO'!B:M,$C$2,FALSE)</f>
        <v>71.796990484938107</v>
      </c>
      <c r="D179" s="21" t="str">
        <f t="shared" si="6"/>
        <v>B</v>
      </c>
      <c r="E179" s="21">
        <f>VLOOKUP(B179,ESG!A:M,$E$2,FALSE)</f>
        <v>71.796990484938107</v>
      </c>
      <c r="F179" s="11" t="b">
        <f t="shared" si="7"/>
        <v>1</v>
      </c>
      <c r="G179" s="23" t="str">
        <f t="shared" si="8"/>
        <v>B</v>
      </c>
      <c r="H179" s="11">
        <f>VLOOKUP(B179,NI!C:P,14,FALSE)</f>
        <v>518894</v>
      </c>
      <c r="I179" s="11">
        <f>VLOOKUP(B179,EBITDA!B:O,14,FALSE)</f>
        <v>834192</v>
      </c>
      <c r="J179" s="11">
        <f>VLOOKUP(B179,EQIT!B:O,14,FALSE)</f>
        <v>686202</v>
      </c>
      <c r="K179" s="11">
        <f>VLOOKUP(B179,DEBT!B:O,14,FALSE)</f>
        <v>3963516</v>
      </c>
      <c r="L179" s="11">
        <f>VLOOKUP(B179,REV!B:O,14,FALSE)</f>
        <v>6471410</v>
      </c>
      <c r="M179" s="11">
        <f>VLOOKUP(B179,RoA!B:O,14,FALSE)</f>
        <v>2.67</v>
      </c>
      <c r="N179" s="11">
        <f>VLOOKUP(B179,RoE!B:O,14,FALSE)</f>
        <v>6.48</v>
      </c>
      <c r="O179" s="11">
        <f>VLOOKUP(B179,ASSET!B:P,14,FALSE)</f>
        <v>6659843</v>
      </c>
      <c r="P179" s="11">
        <f>VLOOKUP(B179,MCAP!B:P,14,FALSE)</f>
        <v>7530232</v>
      </c>
      <c r="Q179" s="11">
        <f>VLOOKUP(B179,MB!B:O,14,FALSE)</f>
        <v>13.09</v>
      </c>
    </row>
    <row r="180" spans="1:17" x14ac:dyDescent="0.3">
      <c r="A180" s="20" t="s">
        <v>161</v>
      </c>
      <c r="B180" s="20">
        <v>749688</v>
      </c>
      <c r="C180" s="21">
        <f>VLOOKUP(B180,'[2]ESGC PORTFOLIO'!B:M,$C$2,FALSE)</f>
        <v>71.036686308731703</v>
      </c>
      <c r="D180" s="21" t="str">
        <f t="shared" si="6"/>
        <v>B</v>
      </c>
      <c r="E180" s="21">
        <f>VLOOKUP(B180,ESG!A:M,$E$2,FALSE)</f>
        <v>71.036686308731703</v>
      </c>
      <c r="F180" s="11" t="b">
        <f t="shared" si="7"/>
        <v>1</v>
      </c>
      <c r="G180" s="23" t="str">
        <f t="shared" si="8"/>
        <v>B</v>
      </c>
      <c r="H180" s="11">
        <f>VLOOKUP(B180,NI!C:P,14,FALSE)</f>
        <v>2517000</v>
      </c>
      <c r="I180" s="11">
        <f>VLOOKUP(B180,EBITDA!B:O,14,FALSE)</f>
        <v>8157000</v>
      </c>
      <c r="J180" s="11">
        <f>VLOOKUP(B180,EQIT!B:O,14,FALSE)</f>
        <v>-6806000</v>
      </c>
      <c r="K180" s="11">
        <f>VLOOKUP(B180,DEBT!B:O,14,FALSE)</f>
        <v>33058000</v>
      </c>
      <c r="L180" s="11">
        <f>VLOOKUP(B180,REV!B:O,14,FALSE)</f>
        <v>43614000</v>
      </c>
      <c r="M180" s="11">
        <f>VLOOKUP(B180,RoA!B:O,14,FALSE)</f>
        <v>9.42</v>
      </c>
      <c r="N180" s="11" t="e">
        <f>VLOOKUP(B180,RoE!B:O,14,FALSE)</f>
        <v>#N/A</v>
      </c>
      <c r="O180" s="11">
        <f>VLOOKUP(B180,ASSET!B:P,14,FALSE)</f>
        <v>36593000</v>
      </c>
      <c r="P180" s="11">
        <f>VLOOKUP(B180,MCAP!B:P,14,FALSE)</f>
        <v>30752046</v>
      </c>
      <c r="Q180" s="11">
        <f>VLOOKUP(B180,MB!B:O,14,FALSE)</f>
        <v>-4.13</v>
      </c>
    </row>
    <row r="181" spans="1:17" x14ac:dyDescent="0.3">
      <c r="A181" s="20" t="s">
        <v>162</v>
      </c>
      <c r="B181" s="20">
        <v>945589</v>
      </c>
      <c r="C181" s="21">
        <f>VLOOKUP(B181,'[2]ESGC PORTFOLIO'!B:M,$C$2,FALSE)</f>
        <v>63.494941160206601</v>
      </c>
      <c r="D181" s="21" t="str">
        <f t="shared" si="6"/>
        <v>B</v>
      </c>
      <c r="E181" s="21">
        <f>VLOOKUP(B181,ESG!A:M,$E$2,FALSE)</f>
        <v>63.494941160206601</v>
      </c>
      <c r="F181" s="11" t="b">
        <f t="shared" si="7"/>
        <v>1</v>
      </c>
      <c r="G181" s="23" t="str">
        <f t="shared" si="8"/>
        <v>B</v>
      </c>
      <c r="H181" s="11">
        <f>VLOOKUP(B181,NI!C:P,14,FALSE)</f>
        <v>430041</v>
      </c>
      <c r="I181" s="11">
        <f>VLOOKUP(B181,EBITDA!B:O,14,FALSE)</f>
        <v>1252842</v>
      </c>
      <c r="J181" s="11">
        <f>VLOOKUP(B181,EQIT!B:O,14,FALSE)</f>
        <v>5301005</v>
      </c>
      <c r="K181" s="11">
        <f>VLOOKUP(B181,DEBT!B:O,14,FALSE)</f>
        <v>7880466</v>
      </c>
      <c r="L181" s="11">
        <f>VLOOKUP(B181,REV!B:O,14,FALSE)</f>
        <v>2205019</v>
      </c>
      <c r="M181" s="11">
        <f>VLOOKUP(B181,RoA!B:O,14,FALSE)</f>
        <v>4.1100000000000003</v>
      </c>
      <c r="N181" s="11">
        <f>VLOOKUP(B181,RoE!B:O,14,FALSE)</f>
        <v>7.61</v>
      </c>
      <c r="O181" s="11">
        <f>VLOOKUP(B181,ASSET!B:P,14,FALSE)</f>
        <v>14088461</v>
      </c>
      <c r="P181" s="11">
        <f>VLOOKUP(B181,MCAP!B:P,14,FALSE)</f>
        <v>12242882</v>
      </c>
      <c r="Q181" s="11">
        <f>VLOOKUP(B181,MB!B:O,14,FALSE)</f>
        <v>2.57</v>
      </c>
    </row>
    <row r="182" spans="1:17" x14ac:dyDescent="0.3">
      <c r="A182" s="20" t="s">
        <v>163</v>
      </c>
      <c r="B182" s="20">
        <v>905077</v>
      </c>
      <c r="C182" s="21">
        <f>VLOOKUP(B182,'[2]ESGC PORTFOLIO'!B:M,$C$2,FALSE)</f>
        <v>73.029731289209096</v>
      </c>
      <c r="D182" s="21" t="str">
        <f t="shared" si="6"/>
        <v>B</v>
      </c>
      <c r="E182" s="21">
        <f>VLOOKUP(B182,ESG!A:M,$E$2,FALSE)</f>
        <v>73.029731289209096</v>
      </c>
      <c r="F182" s="11" t="b">
        <f t="shared" si="7"/>
        <v>1</v>
      </c>
      <c r="G182" s="23" t="str">
        <f t="shared" si="8"/>
        <v>B</v>
      </c>
      <c r="H182" s="11">
        <f>VLOOKUP(B182,NI!C:P,14,FALSE)</f>
        <v>750481</v>
      </c>
      <c r="I182" s="11">
        <f>VLOOKUP(B182,EBITDA!B:O,14,FALSE)</f>
        <v>1472587</v>
      </c>
      <c r="J182" s="11">
        <f>VLOOKUP(B182,EQIT!B:O,14,FALSE)</f>
        <v>915338</v>
      </c>
      <c r="K182" s="11">
        <f>VLOOKUP(B182,DEBT!B:O,14,FALSE)</f>
        <v>2920480</v>
      </c>
      <c r="L182" s="11">
        <f>VLOOKUP(B182,REV!B:O,14,FALSE)</f>
        <v>7515426</v>
      </c>
      <c r="M182" s="11">
        <f>VLOOKUP(B182,RoA!B:O,14,FALSE)</f>
        <v>15.39</v>
      </c>
      <c r="N182" s="11">
        <f>VLOOKUP(B182,RoE!B:O,14,FALSE)</f>
        <v>92.05</v>
      </c>
      <c r="O182" s="11">
        <f>VLOOKUP(B182,ASSET!B:P,14,FALSE)</f>
        <v>5550703</v>
      </c>
      <c r="P182" s="11">
        <f>VLOOKUP(B182,MCAP!B:P,14,FALSE)</f>
        <v>23934811</v>
      </c>
      <c r="Q182" s="11">
        <f>VLOOKUP(B182,MB!B:O,14,FALSE)</f>
        <v>25.24</v>
      </c>
    </row>
    <row r="183" spans="1:17" x14ac:dyDescent="0.3">
      <c r="A183" s="20" t="s">
        <v>165</v>
      </c>
      <c r="B183" s="20">
        <v>542983</v>
      </c>
      <c r="C183" s="21">
        <f>VLOOKUP(B183,'[2]ESGC PORTFOLIO'!B:M,$C$2,FALSE)</f>
        <v>64.696931957947299</v>
      </c>
      <c r="D183" s="21" t="str">
        <f t="shared" si="6"/>
        <v>B</v>
      </c>
      <c r="E183" s="21">
        <f>VLOOKUP(B183,ESG!A:M,$E$2,FALSE)</f>
        <v>64.696931957947299</v>
      </c>
      <c r="F183" s="11" t="b">
        <f t="shared" si="7"/>
        <v>1</v>
      </c>
      <c r="G183" s="23" t="str">
        <f t="shared" si="8"/>
        <v>B</v>
      </c>
      <c r="H183" s="11">
        <f>VLOOKUP(B183,NI!C:P,14,FALSE)</f>
        <v>755500</v>
      </c>
      <c r="I183" s="11">
        <f>VLOOKUP(B183,EBITDA!B:O,14,FALSE)</f>
        <v>1832900</v>
      </c>
      <c r="J183" s="11">
        <f>VLOOKUP(B183,EQIT!B:O,14,FALSE)</f>
        <v>2784700</v>
      </c>
      <c r="K183" s="11">
        <f>VLOOKUP(B183,DEBT!B:O,14,FALSE)</f>
        <v>3347200</v>
      </c>
      <c r="L183" s="11">
        <f>VLOOKUP(B183,REV!B:O,14,FALSE)</f>
        <v>3058800</v>
      </c>
      <c r="M183" s="11">
        <f>VLOOKUP(B183,RoA!B:O,14,FALSE)</f>
        <v>11.18</v>
      </c>
      <c r="N183" s="11">
        <f>VLOOKUP(B183,RoE!B:O,14,FALSE)</f>
        <v>30.67</v>
      </c>
      <c r="O183" s="11">
        <f>VLOOKUP(B183,ASSET!B:P,14,FALSE)</f>
        <v>7979600</v>
      </c>
      <c r="P183" s="11">
        <f>VLOOKUP(B183,MCAP!B:P,14,FALSE)</f>
        <v>11768776</v>
      </c>
      <c r="Q183" s="11">
        <f>VLOOKUP(B183,MB!B:O,14,FALSE)</f>
        <v>3.76</v>
      </c>
    </row>
    <row r="184" spans="1:17" x14ac:dyDescent="0.3">
      <c r="A184" s="20" t="s">
        <v>168</v>
      </c>
      <c r="B184" s="20">
        <v>912588</v>
      </c>
      <c r="C184" s="21">
        <f>VLOOKUP(B184,'[2]ESGC PORTFOLIO'!B:M,$C$2,FALSE)</f>
        <v>61.5498734214477</v>
      </c>
      <c r="D184" s="21" t="str">
        <f t="shared" si="6"/>
        <v>B</v>
      </c>
      <c r="E184" s="21">
        <f>VLOOKUP(B184,ESG!A:M,$E$2,FALSE)</f>
        <v>61.5498734214477</v>
      </c>
      <c r="F184" s="11" t="b">
        <f t="shared" si="7"/>
        <v>1</v>
      </c>
      <c r="G184" s="23" t="str">
        <f t="shared" si="8"/>
        <v>B</v>
      </c>
      <c r="H184" s="11">
        <f>VLOOKUP(B184,NI!C:P,14,FALSE)</f>
        <v>570000</v>
      </c>
      <c r="I184" s="11">
        <f>VLOOKUP(B184,EBITDA!B:O,14,FALSE)</f>
        <v>1538000</v>
      </c>
      <c r="J184" s="11">
        <f>VLOOKUP(B184,EQIT!B:O,14,FALSE)</f>
        <v>6973000</v>
      </c>
      <c r="K184" s="11">
        <f>VLOOKUP(B184,DEBT!B:O,14,FALSE)</f>
        <v>3954000</v>
      </c>
      <c r="L184" s="11">
        <f>VLOOKUP(B184,REV!B:O,14,FALSE)</f>
        <v>5387000</v>
      </c>
      <c r="M184" s="11">
        <f>VLOOKUP(B184,RoA!B:O,14,FALSE)</f>
        <v>5.82</v>
      </c>
      <c r="N184" s="11">
        <f>VLOOKUP(B184,RoE!B:O,14,FALSE)</f>
        <v>8.08</v>
      </c>
      <c r="O184" s="11">
        <f>VLOOKUP(B184,ASSET!B:P,14,FALSE)</f>
        <v>11693000</v>
      </c>
      <c r="P184" s="11">
        <f>VLOOKUP(B184,MCAP!B:P,14,FALSE)</f>
        <v>14671135</v>
      </c>
      <c r="Q184" s="11">
        <f>VLOOKUP(B184,MB!B:O,14,FALSE)</f>
        <v>1.96</v>
      </c>
    </row>
    <row r="185" spans="1:17" x14ac:dyDescent="0.3">
      <c r="A185" s="20" t="s">
        <v>171</v>
      </c>
      <c r="B185" s="20">
        <v>951068</v>
      </c>
      <c r="C185" s="21">
        <f>VLOOKUP(B185,'[2]ESGC PORTFOLIO'!B:M,$C$2,FALSE)</f>
        <v>66.225603027132294</v>
      </c>
      <c r="D185" s="21" t="str">
        <f t="shared" si="6"/>
        <v>B</v>
      </c>
      <c r="E185" s="21">
        <f>VLOOKUP(B185,ESG!A:M,$E$2,FALSE)</f>
        <v>66.225603027132294</v>
      </c>
      <c r="F185" s="11" t="b">
        <f t="shared" si="7"/>
        <v>1</v>
      </c>
      <c r="G185" s="23" t="str">
        <f t="shared" si="8"/>
        <v>B</v>
      </c>
      <c r="H185" s="11">
        <f>VLOOKUP(B185,NI!C:P,14,FALSE)</f>
        <v>987000</v>
      </c>
      <c r="I185" s="11">
        <f>VLOOKUP(B185,EBITDA!B:O,14,FALSE)</f>
        <v>1768000</v>
      </c>
      <c r="J185" s="11">
        <f>VLOOKUP(B185,EQIT!B:O,14,FALSE)</f>
        <v>9743000</v>
      </c>
      <c r="K185" s="11">
        <f>VLOOKUP(B185,DEBT!B:O,14,FALSE)</f>
        <v>14262000</v>
      </c>
      <c r="L185" s="11">
        <f>VLOOKUP(B185,REV!B:O,14,FALSE)</f>
        <v>4744000</v>
      </c>
      <c r="M185" s="11">
        <f>VLOOKUP(B185,RoA!B:O,14,FALSE)</f>
        <v>1.32</v>
      </c>
      <c r="N185" s="11">
        <f>VLOOKUP(B185,RoE!B:O,14,FALSE)</f>
        <v>11.7</v>
      </c>
      <c r="O185" s="11">
        <f>VLOOKUP(B185,ASSET!B:P,14,FALSE)</f>
        <v>104185000</v>
      </c>
      <c r="P185" s="11">
        <f>VLOOKUP(B185,MCAP!B:P,14,FALSE)</f>
        <v>15608708</v>
      </c>
      <c r="Q185" s="11">
        <f>VLOOKUP(B185,MB!B:O,14,FALSE)</f>
        <v>1.49</v>
      </c>
    </row>
    <row r="186" spans="1:17" x14ac:dyDescent="0.3">
      <c r="A186" s="20" t="s">
        <v>172</v>
      </c>
      <c r="B186" s="20">
        <v>905052</v>
      </c>
      <c r="C186" s="21">
        <f>VLOOKUP(B186,'[2]ESGC PORTFOLIO'!B:M,$C$2,FALSE)</f>
        <v>58.650180894465301</v>
      </c>
      <c r="D186" s="21" t="str">
        <f t="shared" si="6"/>
        <v>B</v>
      </c>
      <c r="E186" s="21">
        <f>VLOOKUP(B186,ESG!A:M,$E$2,FALSE)</f>
        <v>58.650180894465301</v>
      </c>
      <c r="F186" s="11" t="b">
        <f t="shared" si="7"/>
        <v>1</v>
      </c>
      <c r="G186" s="23" t="str">
        <f t="shared" si="8"/>
        <v>B</v>
      </c>
      <c r="H186" s="11">
        <f>VLOOKUP(B186,NI!C:P,14,FALSE)</f>
        <v>2345000</v>
      </c>
      <c r="I186" s="11">
        <f>VLOOKUP(B186,EBITDA!B:O,14,FALSE)</f>
        <v>3992000</v>
      </c>
      <c r="J186" s="11">
        <f>VLOOKUP(B186,EQIT!B:O,14,FALSE)</f>
        <v>4585000</v>
      </c>
      <c r="K186" s="11">
        <f>VLOOKUP(B186,DEBT!B:O,14,FALSE)</f>
        <v>8328000</v>
      </c>
      <c r="L186" s="11">
        <f>VLOOKUP(B186,REV!B:O,14,FALSE)</f>
        <v>14314000</v>
      </c>
      <c r="M186" s="11">
        <f>VLOOKUP(B186,RoA!B:O,14,FALSE)</f>
        <v>11.96</v>
      </c>
      <c r="N186" s="11">
        <f>VLOOKUP(B186,RoE!B:O,14,FALSE)</f>
        <v>38.17</v>
      </c>
      <c r="O186" s="11">
        <f>VLOOKUP(B186,ASSET!B:P,14,FALSE)</f>
        <v>16275000</v>
      </c>
      <c r="P186" s="11">
        <f>VLOOKUP(B186,MCAP!B:P,14,FALSE)</f>
        <v>56979275</v>
      </c>
      <c r="Q186" s="11">
        <f>VLOOKUP(B186,MB!B:O,14,FALSE)</f>
        <v>11.09</v>
      </c>
    </row>
    <row r="187" spans="1:17" x14ac:dyDescent="0.3">
      <c r="A187" s="20" t="s">
        <v>181</v>
      </c>
      <c r="B187" s="20" t="s">
        <v>366</v>
      </c>
      <c r="C187" s="21">
        <f>VLOOKUP(B187,'[2]ESGC PORTFOLIO'!B:M,$C$2,FALSE)</f>
        <v>68.293823529411696</v>
      </c>
      <c r="D187" s="21" t="str">
        <f t="shared" si="6"/>
        <v>B</v>
      </c>
      <c r="E187" s="21">
        <f>VLOOKUP(B187,ESG!A:M,$E$2,FALSE)</f>
        <v>68.293823529411696</v>
      </c>
      <c r="F187" s="11" t="b">
        <f t="shared" si="7"/>
        <v>1</v>
      </c>
      <c r="G187" s="23" t="str">
        <f t="shared" si="8"/>
        <v>B</v>
      </c>
      <c r="H187" s="11">
        <f>VLOOKUP(B187,NI!C:P,14,FALSE)</f>
        <v>962900</v>
      </c>
      <c r="I187" s="11">
        <f>VLOOKUP(B187,EBITDA!B:O,14,FALSE)</f>
        <v>1596100</v>
      </c>
      <c r="J187" s="11">
        <f>VLOOKUP(B187,EQIT!B:O,14,FALSE)</f>
        <v>8696100</v>
      </c>
      <c r="K187" s="11">
        <f>VLOOKUP(B187,DEBT!B:O,14,FALSE)</f>
        <v>6875600</v>
      </c>
      <c r="L187" s="11">
        <f>VLOOKUP(B187,REV!B:O,14,FALSE)</f>
        <v>5160300</v>
      </c>
      <c r="M187" s="11">
        <f>VLOOKUP(B187,RoA!B:O,14,FALSE)</f>
        <v>4.0199999999999996</v>
      </c>
      <c r="N187" s="11">
        <f>VLOOKUP(B187,RoE!B:O,14,FALSE)</f>
        <v>13.5</v>
      </c>
      <c r="O187" s="11">
        <f>VLOOKUP(B187,ASSET!B:P,14,FALSE)</f>
        <v>31668800</v>
      </c>
      <c r="P187" s="11">
        <f>VLOOKUP(B187,MCAP!B:P,14,FALSE)</f>
        <v>14877175</v>
      </c>
      <c r="Q187" s="11">
        <f>VLOOKUP(B187,MB!B:O,14,FALSE)</f>
        <v>1.57</v>
      </c>
    </row>
    <row r="188" spans="1:17" x14ac:dyDescent="0.3">
      <c r="A188" s="20" t="s">
        <v>183</v>
      </c>
      <c r="B188" s="20">
        <v>912142</v>
      </c>
      <c r="C188" s="21">
        <f>VLOOKUP(B188,'[2]ESGC PORTFOLIO'!B:M,$C$2,FALSE)</f>
        <v>63.718646028446997</v>
      </c>
      <c r="D188" s="21" t="str">
        <f t="shared" si="6"/>
        <v>B</v>
      </c>
      <c r="E188" s="21">
        <f>VLOOKUP(B188,ESG!A:M,$E$2,FALSE)</f>
        <v>63.718646028446997</v>
      </c>
      <c r="F188" s="11" t="b">
        <f t="shared" si="7"/>
        <v>1</v>
      </c>
      <c r="G188" s="23" t="str">
        <f t="shared" si="8"/>
        <v>B</v>
      </c>
      <c r="H188" s="11">
        <f>VLOOKUP(B188,NI!C:P,14,FALSE)</f>
        <v>293727</v>
      </c>
      <c r="I188" s="11">
        <f>VLOOKUP(B188,EBITDA!B:O,14,FALSE)</f>
        <v>527765</v>
      </c>
      <c r="J188" s="11">
        <f>VLOOKUP(B188,EQIT!B:O,14,FALSE)</f>
        <v>4428352</v>
      </c>
      <c r="K188" s="11">
        <f>VLOOKUP(B188,DEBT!B:O,14,FALSE)</f>
        <v>238071</v>
      </c>
      <c r="L188" s="11">
        <f>VLOOKUP(B188,REV!B:O,14,FALSE)</f>
        <v>10022788</v>
      </c>
      <c r="M188" s="11">
        <f>VLOOKUP(B188,RoA!B:O,14,FALSE)</f>
        <v>4.32</v>
      </c>
      <c r="N188" s="11">
        <f>VLOOKUP(B188,RoE!B:O,14,FALSE)</f>
        <v>6.76</v>
      </c>
      <c r="O188" s="11">
        <f>VLOOKUP(B188,ASSET!B:P,14,FALSE)</f>
        <v>7012159</v>
      </c>
      <c r="P188" s="11">
        <f>VLOOKUP(B188,MCAP!B:P,14,FALSE)</f>
        <v>7940630</v>
      </c>
      <c r="Q188" s="11">
        <f>VLOOKUP(B188,MB!B:O,14,FALSE)</f>
        <v>1.57</v>
      </c>
    </row>
    <row r="189" spans="1:17" x14ac:dyDescent="0.3">
      <c r="A189" s="20" t="s">
        <v>191</v>
      </c>
      <c r="B189" s="20">
        <v>902354</v>
      </c>
      <c r="C189" s="21">
        <f>VLOOKUP(B189,'[2]ESGC PORTFOLIO'!B:M,$C$2,FALSE)</f>
        <v>73.141735781990505</v>
      </c>
      <c r="D189" s="21" t="str">
        <f t="shared" si="6"/>
        <v>B</v>
      </c>
      <c r="E189" s="21">
        <f>VLOOKUP(B189,ESG!A:M,$E$2,FALSE)</f>
        <v>73.141735781990505</v>
      </c>
      <c r="F189" s="11" t="b">
        <f t="shared" si="7"/>
        <v>1</v>
      </c>
      <c r="G189" s="23" t="str">
        <f t="shared" si="8"/>
        <v>B</v>
      </c>
      <c r="H189" s="11">
        <f>VLOOKUP(B189,NI!C:P,14,FALSE)</f>
        <v>2202000</v>
      </c>
      <c r="I189" s="11">
        <f>VLOOKUP(B189,EBITDA!B:O,14,FALSE)</f>
        <v>4033000</v>
      </c>
      <c r="J189" s="11">
        <f>VLOOKUP(B189,EQIT!B:O,14,FALSE)</f>
        <v>629000</v>
      </c>
      <c r="K189" s="11">
        <f>VLOOKUP(B189,DEBT!B:O,14,FALSE)</f>
        <v>7486000</v>
      </c>
      <c r="L189" s="11">
        <f>VLOOKUP(B189,REV!B:O,14,FALSE)</f>
        <v>18259000</v>
      </c>
      <c r="M189" s="11">
        <f>VLOOKUP(B189,RoA!B:O,14,FALSE)</f>
        <v>16.7</v>
      </c>
      <c r="N189" s="11">
        <f>VLOOKUP(B189,RoE!B:O,14,FALSE)</f>
        <v>864.52</v>
      </c>
      <c r="O189" s="11">
        <f>VLOOKUP(B189,ASSET!B:P,14,FALSE)</f>
        <v>15151000</v>
      </c>
      <c r="P189" s="11">
        <f>VLOOKUP(B189,MCAP!B:P,14,FALSE)</f>
        <v>42363726</v>
      </c>
      <c r="Q189" s="11">
        <f>VLOOKUP(B189,MB!B:O,14,FALSE)</f>
        <v>67.489999999999995</v>
      </c>
    </row>
    <row r="190" spans="1:17" x14ac:dyDescent="0.3">
      <c r="A190" s="20" t="s">
        <v>194</v>
      </c>
      <c r="B190" s="20">
        <v>325849</v>
      </c>
      <c r="C190" s="21">
        <f>VLOOKUP(B190,'[2]ESGC PORTFOLIO'!B:M,$C$2,FALSE)</f>
        <v>73.600547520424698</v>
      </c>
      <c r="D190" s="21" t="str">
        <f t="shared" ref="D190:D253" si="9">IF(C190&gt;75,"A",IF(C190&gt;50,"B",IF(C190&gt;25,"C","D")))</f>
        <v>B</v>
      </c>
      <c r="E190" s="21">
        <f>VLOOKUP(B190,ESG!A:M,$E$2,FALSE)</f>
        <v>73.600547520424698</v>
      </c>
      <c r="F190" s="11" t="b">
        <f t="shared" ref="F190:F253" si="10">C190=E190</f>
        <v>1</v>
      </c>
      <c r="G190" s="23" t="str">
        <f t="shared" ref="G190:G253" si="11">IF(E190&gt;75,"A",IF(E190&gt;50,"B",IF(E190&gt;25,"C","D")))</f>
        <v>B</v>
      </c>
      <c r="H190" s="11">
        <f>VLOOKUP(B190,NI!C:P,14,FALSE)</f>
        <v>723000</v>
      </c>
      <c r="I190" s="11">
        <f>VLOOKUP(B190,EBITDA!B:O,14,FALSE)</f>
        <v>2413000</v>
      </c>
      <c r="J190" s="11">
        <f>VLOOKUP(B190,EQIT!B:O,14,FALSE)</f>
        <v>5426000</v>
      </c>
      <c r="K190" s="11">
        <f>VLOOKUP(B190,DEBT!B:O,14,FALSE)</f>
        <v>4514000</v>
      </c>
      <c r="L190" s="11">
        <f>VLOOKUP(B190,REV!B:O,14,FALSE)</f>
        <v>19095000</v>
      </c>
      <c r="M190" s="11">
        <f>VLOOKUP(B190,RoA!B:O,14,FALSE)</f>
        <v>7.88</v>
      </c>
      <c r="N190" s="11">
        <f>VLOOKUP(B190,RoE!B:O,14,FALSE)</f>
        <v>16.2</v>
      </c>
      <c r="O190" s="11">
        <f>VLOOKUP(B190,ASSET!B:P,14,FALSE)</f>
        <v>13340000</v>
      </c>
      <c r="P190" s="11">
        <f>VLOOKUP(B190,MCAP!B:P,14,FALSE)</f>
        <v>9110640</v>
      </c>
      <c r="Q190" s="11">
        <f>VLOOKUP(B190,MB!B:O,14,FALSE)</f>
        <v>1.4</v>
      </c>
    </row>
    <row r="191" spans="1:17" x14ac:dyDescent="0.3">
      <c r="A191" s="20" t="s">
        <v>196</v>
      </c>
      <c r="B191" s="20">
        <v>937343</v>
      </c>
      <c r="C191" s="21">
        <f>VLOOKUP(B191,'[2]ESGC PORTFOLIO'!B:M,$C$2,FALSE)</f>
        <v>68.978684378417796</v>
      </c>
      <c r="D191" s="21" t="str">
        <f t="shared" si="9"/>
        <v>B</v>
      </c>
      <c r="E191" s="21">
        <f>VLOOKUP(B191,ESG!A:M,$E$2,FALSE)</f>
        <v>68.978684378417796</v>
      </c>
      <c r="F191" s="11" t="b">
        <f t="shared" si="10"/>
        <v>1</v>
      </c>
      <c r="G191" s="23" t="str">
        <f t="shared" si="11"/>
        <v>B</v>
      </c>
      <c r="H191" s="11">
        <f>VLOOKUP(B191,NI!C:P,14,FALSE)</f>
        <v>892000</v>
      </c>
      <c r="I191" s="11">
        <f>VLOOKUP(B191,EBITDA!B:O,14,FALSE)</f>
        <v>2289000</v>
      </c>
      <c r="J191" s="11">
        <f>VLOOKUP(B191,EQIT!B:O,14,FALSE)</f>
        <v>-753000</v>
      </c>
      <c r="K191" s="11">
        <f>VLOOKUP(B191,DEBT!B:O,14,FALSE)</f>
        <v>5794000</v>
      </c>
      <c r="L191" s="11">
        <f>VLOOKUP(B191,REV!B:O,14,FALSE)</f>
        <v>12632000</v>
      </c>
      <c r="M191" s="11">
        <f>VLOOKUP(B191,RoA!B:O,14,FALSE)</f>
        <v>15.36</v>
      </c>
      <c r="N191" s="11" t="str">
        <f>VLOOKUP(B191,RoE!B:O,14,FALSE)</f>
        <v>NA</v>
      </c>
      <c r="O191" s="11">
        <f>VLOOKUP(B191,ASSET!B:P,14,FALSE)</f>
        <v>8135000</v>
      </c>
      <c r="P191" s="11">
        <f>VLOOKUP(B191,MCAP!B:P,14,FALSE)</f>
        <v>16861600</v>
      </c>
      <c r="Q191" s="11">
        <f>VLOOKUP(B191,MB!B:O,14,FALSE)</f>
        <v>-14.03</v>
      </c>
    </row>
    <row r="192" spans="1:17" x14ac:dyDescent="0.3">
      <c r="A192" s="20" t="s">
        <v>197</v>
      </c>
      <c r="B192" s="20">
        <v>905409</v>
      </c>
      <c r="C192" s="21">
        <f>VLOOKUP(B192,'[2]ESGC PORTFOLIO'!B:M,$C$2,FALSE)</f>
        <v>62.325409478196399</v>
      </c>
      <c r="D192" s="21" t="str">
        <f t="shared" si="9"/>
        <v>B</v>
      </c>
      <c r="E192" s="21">
        <f>VLOOKUP(B192,ESG!A:M,$E$2,FALSE)</f>
        <v>62.325409478196399</v>
      </c>
      <c r="F192" s="11" t="b">
        <f t="shared" si="10"/>
        <v>1</v>
      </c>
      <c r="G192" s="23" t="str">
        <f t="shared" si="11"/>
        <v>B</v>
      </c>
      <c r="H192" s="11">
        <f>VLOOKUP(B192,NI!C:P,14,FALSE)</f>
        <v>551000</v>
      </c>
      <c r="I192" s="11">
        <f>VLOOKUP(B192,EBITDA!B:O,14,FALSE)</f>
        <v>1388000</v>
      </c>
      <c r="J192" s="11">
        <f>VLOOKUP(B192,EQIT!B:O,14,FALSE)</f>
        <v>2928000</v>
      </c>
      <c r="K192" s="11">
        <f>VLOOKUP(B192,DEBT!B:O,14,FALSE)</f>
        <v>4030000</v>
      </c>
      <c r="L192" s="11">
        <f>VLOOKUP(B192,REV!B:O,14,FALSE)</f>
        <v>5900000</v>
      </c>
      <c r="M192" s="11">
        <f>VLOOKUP(B192,RoA!B:O,14,FALSE)</f>
        <v>6.28</v>
      </c>
      <c r="N192" s="11">
        <f>VLOOKUP(B192,RoE!B:O,14,FALSE)</f>
        <v>18.420000000000002</v>
      </c>
      <c r="O192" s="11">
        <f>VLOOKUP(B192,ASSET!B:P,14,FALSE)</f>
        <v>9681000</v>
      </c>
      <c r="P192" s="11">
        <f>VLOOKUP(B192,MCAP!B:P,14,FALSE)</f>
        <v>16945431</v>
      </c>
      <c r="Q192" s="11">
        <f>VLOOKUP(B192,MB!B:O,14,FALSE)</f>
        <v>4.72</v>
      </c>
    </row>
    <row r="193" spans="1:17" x14ac:dyDescent="0.3">
      <c r="A193" s="20" t="s">
        <v>198</v>
      </c>
      <c r="B193" s="20">
        <v>152533</v>
      </c>
      <c r="C193" s="21">
        <f>VLOOKUP(B193,'[2]ESGC PORTFOLIO'!B:M,$C$2,FALSE)</f>
        <v>64.505076120202503</v>
      </c>
      <c r="D193" s="21" t="str">
        <f t="shared" si="9"/>
        <v>B</v>
      </c>
      <c r="E193" s="21">
        <f>VLOOKUP(B193,ESG!A:M,$E$2,FALSE)</f>
        <v>64.505076120202503</v>
      </c>
      <c r="F193" s="11" t="b">
        <f t="shared" si="10"/>
        <v>1</v>
      </c>
      <c r="G193" s="23" t="str">
        <f t="shared" si="11"/>
        <v>B</v>
      </c>
      <c r="H193" s="11">
        <f>VLOOKUP(B193,NI!C:P,14,FALSE)</f>
        <v>749200</v>
      </c>
      <c r="I193" s="11">
        <f>VLOOKUP(B193,EBITDA!B:O,14,FALSE)</f>
        <v>1891900</v>
      </c>
      <c r="J193" s="11">
        <f>VLOOKUP(B193,EQIT!B:O,14,FALSE)</f>
        <v>6830000</v>
      </c>
      <c r="K193" s="11">
        <f>VLOOKUP(B193,DEBT!B:O,14,FALSE)</f>
        <v>6762100</v>
      </c>
      <c r="L193" s="11">
        <f>VLOOKUP(B193,REV!B:O,14,FALSE)</f>
        <v>10205900</v>
      </c>
      <c r="M193" s="11">
        <f>VLOOKUP(B193,RoA!B:O,14,FALSE)</f>
        <v>9.2200000000000006</v>
      </c>
      <c r="N193" s="11">
        <f>VLOOKUP(B193,RoE!B:O,14,FALSE)</f>
        <v>20.56</v>
      </c>
      <c r="O193" s="11">
        <f>VLOOKUP(B193,ASSET!B:P,14,FALSE)</f>
        <v>16566100</v>
      </c>
      <c r="P193" s="11">
        <f>VLOOKUP(B193,MCAP!B:P,14,FALSE)</f>
        <v>16254069</v>
      </c>
      <c r="Q193" s="11">
        <f>VLOOKUP(B193,MB!B:O,14,FALSE)</f>
        <v>2.31</v>
      </c>
    </row>
    <row r="194" spans="1:17" x14ac:dyDescent="0.3">
      <c r="A194" s="20" t="s">
        <v>199</v>
      </c>
      <c r="B194" s="20">
        <v>906487</v>
      </c>
      <c r="C194" s="21">
        <f>VLOOKUP(B194,'[2]ESGC PORTFOLIO'!B:M,$C$2,FALSE)</f>
        <v>56.845781897588999</v>
      </c>
      <c r="D194" s="21" t="str">
        <f t="shared" si="9"/>
        <v>B</v>
      </c>
      <c r="E194" s="21">
        <f>VLOOKUP(B194,ESG!A:M,$E$2,FALSE)</f>
        <v>56.845781897588999</v>
      </c>
      <c r="F194" s="11" t="b">
        <f t="shared" si="10"/>
        <v>1</v>
      </c>
      <c r="G194" s="23" t="str">
        <f t="shared" si="11"/>
        <v>B</v>
      </c>
      <c r="H194" s="11">
        <f>VLOOKUP(B194,NI!C:P,14,FALSE)</f>
        <v>343000</v>
      </c>
      <c r="I194" s="11">
        <f>VLOOKUP(B194,EBITDA!B:O,14,FALSE)</f>
        <v>591500</v>
      </c>
      <c r="J194" s="11">
        <f>VLOOKUP(B194,EQIT!B:O,14,FALSE)</f>
        <v>1190200</v>
      </c>
      <c r="K194" s="11">
        <f>VLOOKUP(B194,DEBT!B:O,14,FALSE)</f>
        <v>1262700</v>
      </c>
      <c r="L194" s="11">
        <f>VLOOKUP(B194,REV!B:O,14,FALSE)</f>
        <v>3943800</v>
      </c>
      <c r="M194" s="11">
        <f>VLOOKUP(B194,RoA!B:O,14,FALSE)</f>
        <v>9.89</v>
      </c>
      <c r="N194" s="11">
        <f>VLOOKUP(B194,RoE!B:O,14,FALSE)</f>
        <v>25.65</v>
      </c>
      <c r="O194" s="11">
        <f>VLOOKUP(B194,ASSET!B:P,14,FALSE)</f>
        <v>3529400</v>
      </c>
      <c r="P194" s="11">
        <f>VLOOKUP(B194,MCAP!B:P,14,FALSE)</f>
        <v>6295587</v>
      </c>
      <c r="Q194" s="11">
        <f>VLOOKUP(B194,MB!B:O,14,FALSE)</f>
        <v>5.08</v>
      </c>
    </row>
    <row r="195" spans="1:17" x14ac:dyDescent="0.3">
      <c r="A195" s="20" t="s">
        <v>201</v>
      </c>
      <c r="B195" s="20">
        <v>912402</v>
      </c>
      <c r="C195" s="21">
        <f>VLOOKUP(B195,'[2]ESGC PORTFOLIO'!B:M,$C$2,FALSE)</f>
        <v>72.179500902656798</v>
      </c>
      <c r="D195" s="21" t="str">
        <f t="shared" si="9"/>
        <v>B</v>
      </c>
      <c r="E195" s="21">
        <f>VLOOKUP(B195,ESG!A:M,$E$2,FALSE)</f>
        <v>72.179500902656798</v>
      </c>
      <c r="F195" s="11" t="b">
        <f t="shared" si="10"/>
        <v>1</v>
      </c>
      <c r="G195" s="23" t="str">
        <f t="shared" si="11"/>
        <v>B</v>
      </c>
      <c r="H195" s="11">
        <f>VLOOKUP(B195,NI!C:P,14,FALSE)</f>
        <v>779000</v>
      </c>
      <c r="I195" s="11">
        <f>VLOOKUP(B195,EBITDA!B:O,14,FALSE)</f>
        <v>1432000</v>
      </c>
      <c r="J195" s="11">
        <f>VLOOKUP(B195,EQIT!B:O,14,FALSE)</f>
        <v>13821000</v>
      </c>
      <c r="K195" s="11">
        <f>VLOOKUP(B195,DEBT!B:O,14,FALSE)</f>
        <v>5344000</v>
      </c>
      <c r="L195" s="11">
        <f>VLOOKUP(B195,REV!B:O,14,FALSE)</f>
        <v>14291000</v>
      </c>
      <c r="M195" s="11">
        <f>VLOOKUP(B195,RoA!B:O,14,FALSE)</f>
        <v>0.84</v>
      </c>
      <c r="N195" s="11">
        <f>VLOOKUP(B195,RoE!B:O,14,FALSE)</f>
        <v>15.73</v>
      </c>
      <c r="O195" s="11">
        <f>VLOOKUP(B195,ASSET!B:P,14,FALSE)</f>
        <v>281763000</v>
      </c>
      <c r="P195" s="11">
        <f>VLOOKUP(B195,MCAP!B:P,14,FALSE)</f>
        <v>16764587</v>
      </c>
      <c r="Q195" s="11">
        <f>VLOOKUP(B195,MB!B:O,14,FALSE)</f>
        <v>1.1599999999999999</v>
      </c>
    </row>
    <row r="196" spans="1:17" x14ac:dyDescent="0.3">
      <c r="A196" s="20" t="s">
        <v>206</v>
      </c>
      <c r="B196" s="20">
        <v>951503</v>
      </c>
      <c r="C196" s="21">
        <f>VLOOKUP(B196,'[2]ESGC PORTFOLIO'!B:M,$C$2,FALSE)</f>
        <v>50.220958430493198</v>
      </c>
      <c r="D196" s="21" t="str">
        <f t="shared" si="9"/>
        <v>B</v>
      </c>
      <c r="E196" s="21">
        <f>VLOOKUP(B196,ESG!A:M,$E$2,FALSE)</f>
        <v>50.220958430493198</v>
      </c>
      <c r="F196" s="11" t="b">
        <f t="shared" si="10"/>
        <v>1</v>
      </c>
      <c r="G196" s="23" t="str">
        <f t="shared" si="11"/>
        <v>B</v>
      </c>
      <c r="H196" s="11">
        <f>VLOOKUP(B196,NI!C:P,14,FALSE)</f>
        <v>1412934</v>
      </c>
      <c r="I196" s="11">
        <f>VLOOKUP(B196,EBITDA!B:O,14,FALSE)</f>
        <v>2624332</v>
      </c>
      <c r="J196" s="11">
        <f>VLOOKUP(B196,EQIT!B:O,14,FALSE)</f>
        <v>15019319</v>
      </c>
      <c r="K196" s="11">
        <f>VLOOKUP(B196,DEBT!B:O,14,FALSE)</f>
        <v>8316529</v>
      </c>
      <c r="L196" s="11">
        <f>VLOOKUP(B196,REV!B:O,14,FALSE)</f>
        <v>6018938</v>
      </c>
      <c r="M196" s="11">
        <f>VLOOKUP(B196,RoA!B:O,14,FALSE)</f>
        <v>1.26</v>
      </c>
      <c r="N196" s="11">
        <f>VLOOKUP(B196,RoE!B:O,14,FALSE)</f>
        <v>8.77</v>
      </c>
      <c r="O196" s="11">
        <f>VLOOKUP(B196,ASSET!B:P,14,FALSE)</f>
        <v>118593487</v>
      </c>
      <c r="P196" s="11">
        <f>VLOOKUP(B196,MCAP!B:P,14,FALSE)</f>
        <v>25662932</v>
      </c>
      <c r="Q196" s="11">
        <f>VLOOKUP(B196,MB!B:O,14,FALSE)</f>
        <v>1.56</v>
      </c>
    </row>
    <row r="197" spans="1:17" x14ac:dyDescent="0.3">
      <c r="A197" s="20" t="s">
        <v>207</v>
      </c>
      <c r="B197" s="20">
        <v>357366</v>
      </c>
      <c r="C197" s="21">
        <f>VLOOKUP(B197,'[2]ESGC PORTFOLIO'!B:M,$C$2,FALSE)</f>
        <v>74.966429131023105</v>
      </c>
      <c r="D197" s="21" t="str">
        <f t="shared" si="9"/>
        <v>B</v>
      </c>
      <c r="E197" s="21">
        <f>VLOOKUP(B197,ESG!A:M,$E$2,FALSE)</f>
        <v>74.966429131023105</v>
      </c>
      <c r="F197" s="11" t="b">
        <f t="shared" si="10"/>
        <v>1</v>
      </c>
      <c r="G197" s="23" t="str">
        <f t="shared" si="11"/>
        <v>B</v>
      </c>
      <c r="H197" s="11">
        <f>VLOOKUP(B197,NI!C:P,14,FALSE)</f>
        <v>159562</v>
      </c>
      <c r="I197" s="11">
        <f>VLOOKUP(B197,EBITDA!B:O,14,FALSE)</f>
        <v>604772</v>
      </c>
      <c r="J197" s="11">
        <f>VLOOKUP(B197,EQIT!B:O,14,FALSE)</f>
        <v>3681578</v>
      </c>
      <c r="K197" s="11">
        <f>VLOOKUP(B197,DEBT!B:O,14,FALSE)</f>
        <v>5170264</v>
      </c>
      <c r="L197" s="11">
        <f>VLOOKUP(B197,REV!B:O,14,FALSE)</f>
        <v>993662</v>
      </c>
      <c r="M197" s="11">
        <f>VLOOKUP(B197,RoA!B:O,14,FALSE)</f>
        <v>2.64</v>
      </c>
      <c r="N197" s="11">
        <f>VLOOKUP(B197,RoE!B:O,14,FALSE)</f>
        <v>3.73</v>
      </c>
      <c r="O197" s="11">
        <f>VLOOKUP(B197,ASSET!B:P,14,FALSE)</f>
        <v>9576856</v>
      </c>
      <c r="P197" s="11">
        <f>VLOOKUP(B197,MCAP!B:P,14,FALSE)</f>
        <v>9260485</v>
      </c>
      <c r="Q197" s="11">
        <f>VLOOKUP(B197,MB!B:O,14,FALSE)</f>
        <v>2.0299999999999998</v>
      </c>
    </row>
    <row r="198" spans="1:17" x14ac:dyDescent="0.3">
      <c r="A198" s="20" t="s">
        <v>210</v>
      </c>
      <c r="B198" s="20">
        <v>904780</v>
      </c>
      <c r="C198" s="21">
        <f>VLOOKUP(B198,'[2]ESGC PORTFOLIO'!B:M,$C$2,FALSE)</f>
        <v>60.358892967264701</v>
      </c>
      <c r="D198" s="21" t="str">
        <f t="shared" si="9"/>
        <v>B</v>
      </c>
      <c r="E198" s="21">
        <f>VLOOKUP(B198,ESG!A:M,$E$2,FALSE)</f>
        <v>60.358892967264701</v>
      </c>
      <c r="F198" s="11" t="b">
        <f t="shared" si="10"/>
        <v>1</v>
      </c>
      <c r="G198" s="23" t="str">
        <f t="shared" si="11"/>
        <v>B</v>
      </c>
      <c r="H198" s="11">
        <f>VLOOKUP(B198,NI!C:P,14,FALSE)</f>
        <v>1952000</v>
      </c>
      <c r="I198" s="11">
        <f>VLOOKUP(B198,EBITDA!B:O,14,FALSE)</f>
        <v>3361000</v>
      </c>
      <c r="J198" s="11">
        <f>VLOOKUP(B198,EQIT!B:O,14,FALSE)</f>
        <v>7359000</v>
      </c>
      <c r="K198" s="11">
        <f>VLOOKUP(B198,DEBT!B:O,14,FALSE)</f>
        <v>5487000</v>
      </c>
      <c r="L198" s="11">
        <f>VLOOKUP(B198,REV!B:O,14,FALSE)</f>
        <v>14024000</v>
      </c>
      <c r="M198" s="11">
        <f>VLOOKUP(B198,RoA!B:O,14,FALSE)</f>
        <v>8.93</v>
      </c>
      <c r="N198" s="11">
        <f>VLOOKUP(B198,RoE!B:O,14,FALSE)</f>
        <v>22.02</v>
      </c>
      <c r="O198" s="11">
        <f>VLOOKUP(B198,ASSET!B:P,14,FALSE)</f>
        <v>19760000</v>
      </c>
      <c r="P198" s="11">
        <f>VLOOKUP(B198,MCAP!B:P,14,FALSE)</f>
        <v>41404029</v>
      </c>
      <c r="Q198" s="11">
        <f>VLOOKUP(B198,MB!B:O,14,FALSE)</f>
        <v>5.75</v>
      </c>
    </row>
    <row r="199" spans="1:17" x14ac:dyDescent="0.3">
      <c r="A199" s="20" t="s">
        <v>211</v>
      </c>
      <c r="B199" s="20">
        <v>130062</v>
      </c>
      <c r="C199" s="21">
        <f>VLOOKUP(B199,'[2]ESGC PORTFOLIO'!B:M,$C$2,FALSE)</f>
        <v>51.897967823878098</v>
      </c>
      <c r="D199" s="21" t="str">
        <f t="shared" si="9"/>
        <v>B</v>
      </c>
      <c r="E199" s="21">
        <f>VLOOKUP(B199,ESG!A:M,$E$2,FALSE)</f>
        <v>51.897967823878098</v>
      </c>
      <c r="F199" s="11" t="b">
        <f t="shared" si="10"/>
        <v>1</v>
      </c>
      <c r="G199" s="23" t="str">
        <f t="shared" si="11"/>
        <v>B</v>
      </c>
      <c r="H199" s="11">
        <f>VLOOKUP(B199,NI!C:P,14,FALSE)</f>
        <v>453213</v>
      </c>
      <c r="I199" s="11">
        <f>VLOOKUP(B199,EBITDA!B:O,14,FALSE)</f>
        <v>1007600</v>
      </c>
      <c r="J199" s="11">
        <f>VLOOKUP(B199,EQIT!B:O,14,FALSE)</f>
        <v>4679600</v>
      </c>
      <c r="K199" s="11">
        <f>VLOOKUP(B199,DEBT!B:O,14,FALSE)</f>
        <v>3027200</v>
      </c>
      <c r="L199" s="11">
        <f>VLOOKUP(B199,REV!B:O,14,FALSE)</f>
        <v>3965594</v>
      </c>
      <c r="M199" s="11">
        <f>VLOOKUP(B199,RoA!B:O,14,FALSE)</f>
        <v>9.4600000000000009</v>
      </c>
      <c r="N199" s="11">
        <f>VLOOKUP(B199,RoE!B:O,14,FALSE)</f>
        <v>16.13</v>
      </c>
      <c r="O199" s="11">
        <f>VLOOKUP(B199,ASSET!B:P,14,FALSE)</f>
        <v>8992511</v>
      </c>
      <c r="P199" s="11">
        <f>VLOOKUP(B199,MCAP!B:P,14,FALSE)</f>
        <v>13897448</v>
      </c>
      <c r="Q199" s="11">
        <f>VLOOKUP(B199,MB!B:O,14,FALSE)</f>
        <v>2.71</v>
      </c>
    </row>
    <row r="200" spans="1:17" x14ac:dyDescent="0.3">
      <c r="A200" s="20" t="s">
        <v>212</v>
      </c>
      <c r="B200" s="20">
        <v>905624</v>
      </c>
      <c r="C200" s="21">
        <f>VLOOKUP(B200,'[2]ESGC PORTFOLIO'!B:M,$C$2,FALSE)</f>
        <v>50.761032780410702</v>
      </c>
      <c r="D200" s="21" t="str">
        <f t="shared" si="9"/>
        <v>B</v>
      </c>
      <c r="E200" s="21">
        <f>VLOOKUP(B200,ESG!A:M,$E$2,FALSE)</f>
        <v>50.761032780410702</v>
      </c>
      <c r="F200" s="11" t="b">
        <f t="shared" si="10"/>
        <v>1</v>
      </c>
      <c r="G200" s="23" t="str">
        <f t="shared" si="11"/>
        <v>B</v>
      </c>
      <c r="H200" s="11">
        <f>VLOOKUP(B200,NI!C:P,14,FALSE)</f>
        <v>511000</v>
      </c>
      <c r="I200" s="11">
        <f>VLOOKUP(B200,EBITDA!B:O,14,FALSE)</f>
        <v>1314000</v>
      </c>
      <c r="J200" s="11">
        <f>VLOOKUP(B200,EQIT!B:O,14,FALSE)</f>
        <v>-60000</v>
      </c>
      <c r="K200" s="11">
        <f>VLOOKUP(B200,DEBT!B:O,14,FALSE)</f>
        <v>3085000</v>
      </c>
      <c r="L200" s="11">
        <f>VLOOKUP(B200,REV!B:O,14,FALSE)</f>
        <v>7644000</v>
      </c>
      <c r="M200" s="11">
        <f>VLOOKUP(B200,RoA!B:O,14,FALSE)</f>
        <v>13.49</v>
      </c>
      <c r="N200" s="11" t="str">
        <f>VLOOKUP(B200,RoE!B:O,14,FALSE)</f>
        <v>NA</v>
      </c>
      <c r="O200" s="11">
        <f>VLOOKUP(B200,ASSET!B:P,14,FALSE)</f>
        <v>5440000</v>
      </c>
      <c r="P200" s="11">
        <f>VLOOKUP(B200,MCAP!B:P,14,FALSE)</f>
        <v>13638976</v>
      </c>
      <c r="Q200" s="11">
        <f>VLOOKUP(B200,MB!B:O,14,FALSE)</f>
        <v>-199.23</v>
      </c>
    </row>
    <row r="201" spans="1:17" x14ac:dyDescent="0.3">
      <c r="A201" s="20" t="s">
        <v>213</v>
      </c>
      <c r="B201" s="20">
        <v>771830</v>
      </c>
      <c r="C201" s="21">
        <f>VLOOKUP(B201,'[2]ESGC PORTFOLIO'!B:M,$C$2,FALSE)</f>
        <v>67.262418854078405</v>
      </c>
      <c r="D201" s="21" t="str">
        <f t="shared" si="9"/>
        <v>B</v>
      </c>
      <c r="E201" s="21">
        <f>VLOOKUP(B201,ESG!A:M,$E$2,FALSE)</f>
        <v>67.262418854078405</v>
      </c>
      <c r="F201" s="11" t="b">
        <f t="shared" si="10"/>
        <v>1</v>
      </c>
      <c r="G201" s="23" t="str">
        <f t="shared" si="11"/>
        <v>B</v>
      </c>
      <c r="H201" s="11">
        <f>VLOOKUP(B201,NI!C:P,14,FALSE)</f>
        <v>571613</v>
      </c>
      <c r="I201" s="11">
        <f>VLOOKUP(B201,EBITDA!B:O,14,FALSE)</f>
        <v>878181</v>
      </c>
      <c r="J201" s="11">
        <f>VLOOKUP(B201,EQIT!B:O,14,FALSE)</f>
        <v>2202694</v>
      </c>
      <c r="K201" s="11">
        <f>VLOOKUP(B201,DEBT!B:O,14,FALSE)</f>
        <v>1487678</v>
      </c>
      <c r="L201" s="11">
        <f>VLOOKUP(B201,REV!B:O,14,FALSE)</f>
        <v>2295615</v>
      </c>
      <c r="M201" s="11">
        <f>VLOOKUP(B201,RoA!B:O,14,FALSE)</f>
        <v>13.49</v>
      </c>
      <c r="N201" s="11">
        <f>VLOOKUP(B201,RoE!B:O,14,FALSE)</f>
        <v>26.52</v>
      </c>
      <c r="O201" s="11">
        <f>VLOOKUP(B201,ASSET!B:P,14,FALSE)</f>
        <v>4570233</v>
      </c>
      <c r="P201" s="11">
        <f>VLOOKUP(B201,MCAP!B:P,14,FALSE)</f>
        <v>14790639</v>
      </c>
      <c r="Q201" s="11">
        <f>VLOOKUP(B201,MB!B:O,14,FALSE)</f>
        <v>6.78</v>
      </c>
    </row>
    <row r="202" spans="1:17" x14ac:dyDescent="0.3">
      <c r="A202" s="20" t="s">
        <v>214</v>
      </c>
      <c r="B202" s="20">
        <v>510493</v>
      </c>
      <c r="C202" s="21">
        <f>VLOOKUP(B202,'[2]ESGC PORTFOLIO'!B:M,$C$2,FALSE)</f>
        <v>58.484134865627396</v>
      </c>
      <c r="D202" s="21" t="str">
        <f t="shared" si="9"/>
        <v>B</v>
      </c>
      <c r="E202" s="21">
        <f>VLOOKUP(B202,ESG!A:M,$E$2,FALSE)</f>
        <v>58.484134865627396</v>
      </c>
      <c r="F202" s="11" t="b">
        <f t="shared" si="10"/>
        <v>1</v>
      </c>
      <c r="G202" s="23" t="str">
        <f t="shared" si="11"/>
        <v>B</v>
      </c>
      <c r="H202" s="11">
        <f>VLOOKUP(B202,NI!C:P,14,FALSE)</f>
        <v>477400</v>
      </c>
      <c r="I202" s="11">
        <f>VLOOKUP(B202,EBITDA!B:O,14,FALSE)</f>
        <v>816600</v>
      </c>
      <c r="J202" s="11">
        <f>VLOOKUP(B202,EQIT!B:O,14,FALSE)</f>
        <v>2559900</v>
      </c>
      <c r="K202" s="11">
        <f>VLOOKUP(B202,DEBT!B:O,14,FALSE)</f>
        <v>5027100</v>
      </c>
      <c r="L202" s="11">
        <f>VLOOKUP(B202,REV!B:O,14,FALSE)</f>
        <v>4834100</v>
      </c>
      <c r="M202" s="11">
        <f>VLOOKUP(B202,RoA!B:O,14,FALSE)</f>
        <v>7.19</v>
      </c>
      <c r="N202" s="11">
        <f>VLOOKUP(B202,RoE!B:O,14,FALSE)</f>
        <v>22.81</v>
      </c>
      <c r="O202" s="11">
        <f>VLOOKUP(B202,ASSET!B:P,14,FALSE)</f>
        <v>10385800</v>
      </c>
      <c r="P202" s="11">
        <f>VLOOKUP(B202,MCAP!B:P,14,FALSE)</f>
        <v>13350210</v>
      </c>
      <c r="Q202" s="11">
        <f>VLOOKUP(B202,MB!B:O,14,FALSE)</f>
        <v>4.95</v>
      </c>
    </row>
    <row r="203" spans="1:17" x14ac:dyDescent="0.3">
      <c r="A203" s="20" t="s">
        <v>216</v>
      </c>
      <c r="B203" s="20">
        <v>134784</v>
      </c>
      <c r="C203" s="21">
        <f>VLOOKUP(B203,'[2]ESGC PORTFOLIO'!B:M,$C$2,FALSE)</f>
        <v>68.392985665900497</v>
      </c>
      <c r="D203" s="21" t="str">
        <f t="shared" si="9"/>
        <v>B</v>
      </c>
      <c r="E203" s="21">
        <f>VLOOKUP(B203,ESG!A:M,$E$2,FALSE)</f>
        <v>68.392985665900497</v>
      </c>
      <c r="F203" s="11" t="b">
        <f t="shared" si="10"/>
        <v>1</v>
      </c>
      <c r="G203" s="23" t="str">
        <f t="shared" si="11"/>
        <v>B</v>
      </c>
      <c r="H203" s="11">
        <f>VLOOKUP(B203,NI!C:P,14,FALSE)</f>
        <v>5194000</v>
      </c>
      <c r="I203" s="11">
        <f>VLOOKUP(B203,EBITDA!B:O,14,FALSE)</f>
        <v>7967000</v>
      </c>
      <c r="J203" s="11">
        <f>VLOOKUP(B203,EQIT!B:O,14,FALSE)</f>
        <v>11095000</v>
      </c>
      <c r="K203" s="11">
        <f>VLOOKUP(B203,DEBT!B:O,14,FALSE)</f>
        <v>8545000</v>
      </c>
      <c r="L203" s="11">
        <f>VLOOKUP(B203,REV!B:O,14,FALSE)</f>
        <v>198533000</v>
      </c>
      <c r="M203" s="11">
        <f>VLOOKUP(B203,RoA!B:O,14,FALSE)</f>
        <v>8.9700000000000006</v>
      </c>
      <c r="N203" s="11">
        <f>VLOOKUP(B203,RoE!B:O,14,FALSE)</f>
        <v>50.65</v>
      </c>
      <c r="O203" s="11">
        <f>VLOOKUP(B203,ASSET!B:P,14,FALSE)</f>
        <v>60969000</v>
      </c>
      <c r="P203" s="11">
        <f>VLOOKUP(B203,MCAP!B:P,14,FALSE)</f>
        <v>32905450</v>
      </c>
      <c r="Q203" s="11">
        <f>VLOOKUP(B203,MB!B:O,14,FALSE)</f>
        <v>3.22</v>
      </c>
    </row>
    <row r="204" spans="1:17" x14ac:dyDescent="0.3">
      <c r="A204" s="20" t="s">
        <v>219</v>
      </c>
      <c r="B204" s="20">
        <v>286738</v>
      </c>
      <c r="C204" s="21">
        <f>VLOOKUP(B204,'[2]ESGC PORTFOLIO'!B:M,$C$2,FALSE)</f>
        <v>71.500997515696596</v>
      </c>
      <c r="D204" s="21" t="str">
        <f t="shared" si="9"/>
        <v>B</v>
      </c>
      <c r="E204" s="21">
        <f>VLOOKUP(B204,ESG!A:M,$E$2,FALSE)</f>
        <v>71.500997515696596</v>
      </c>
      <c r="F204" s="11" t="b">
        <f t="shared" si="10"/>
        <v>1</v>
      </c>
      <c r="G204" s="23" t="str">
        <f t="shared" si="11"/>
        <v>B</v>
      </c>
      <c r="H204" s="11">
        <f>VLOOKUP(B204,NI!C:P,14,FALSE)</f>
        <v>3609000</v>
      </c>
      <c r="I204" s="11">
        <f>VLOOKUP(B204,EBITDA!B:O,14,FALSE)</f>
        <v>5460000</v>
      </c>
      <c r="J204" s="11">
        <f>VLOOKUP(B204,EQIT!B:O,14,FALSE)</f>
        <v>42914000</v>
      </c>
      <c r="K204" s="11">
        <f>VLOOKUP(B204,DEBT!B:O,14,FALSE)</f>
        <v>20428000</v>
      </c>
      <c r="L204" s="11">
        <f>VLOOKUP(B204,REV!B:O,14,FALSE)</f>
        <v>62318000</v>
      </c>
      <c r="M204" s="11">
        <f>VLOOKUP(B204,RoA!B:O,14,FALSE)</f>
        <v>0.59</v>
      </c>
      <c r="N204" s="11">
        <f>VLOOKUP(B204,RoE!B:O,14,FALSE)</f>
        <v>8.18</v>
      </c>
      <c r="O204" s="11">
        <f>VLOOKUP(B204,ASSET!B:P,14,FALSE)</f>
        <v>719892000</v>
      </c>
      <c r="P204" s="11">
        <f>VLOOKUP(B204,MCAP!B:P,14,FALSE)</f>
        <v>52763829</v>
      </c>
      <c r="Q204" s="11">
        <f>VLOOKUP(B204,MB!B:O,14,FALSE)</f>
        <v>1.24</v>
      </c>
    </row>
    <row r="205" spans="1:17" x14ac:dyDescent="0.3">
      <c r="A205" s="20" t="s">
        <v>221</v>
      </c>
      <c r="B205" s="20">
        <v>328228</v>
      </c>
      <c r="C205" s="21">
        <f>VLOOKUP(B205,'[2]ESGC PORTFOLIO'!B:M,$C$2,FALSE)</f>
        <v>64.328483509221101</v>
      </c>
      <c r="D205" s="21" t="str">
        <f t="shared" si="9"/>
        <v>B</v>
      </c>
      <c r="E205" s="21">
        <f>VLOOKUP(B205,ESG!A:M,$E$2,FALSE)</f>
        <v>64.328483509221101</v>
      </c>
      <c r="F205" s="11" t="b">
        <f t="shared" si="10"/>
        <v>1</v>
      </c>
      <c r="G205" s="23" t="str">
        <f t="shared" si="11"/>
        <v>B</v>
      </c>
      <c r="H205" s="11">
        <f>VLOOKUP(B205,NI!C:P,14,FALSE)</f>
        <v>164639</v>
      </c>
      <c r="I205" s="11">
        <f>VLOOKUP(B205,EBITDA!B:O,14,FALSE)</f>
        <v>705563</v>
      </c>
      <c r="J205" s="11">
        <f>VLOOKUP(B205,EQIT!B:O,14,FALSE)</f>
        <v>3270711</v>
      </c>
      <c r="K205" s="11">
        <f>VLOOKUP(B205,DEBT!B:O,14,FALSE)</f>
        <v>2950476</v>
      </c>
      <c r="L205" s="11">
        <f>VLOOKUP(B205,REV!B:O,14,FALSE)</f>
        <v>3407807</v>
      </c>
      <c r="M205" s="11">
        <f>VLOOKUP(B205,RoA!B:O,14,FALSE)</f>
        <v>3.95</v>
      </c>
      <c r="N205" s="11">
        <f>VLOOKUP(B205,RoE!B:O,14,FALSE)</f>
        <v>6.07</v>
      </c>
      <c r="O205" s="11">
        <f>VLOOKUP(B205,ASSET!B:P,14,FALSE)</f>
        <v>7618011</v>
      </c>
      <c r="P205" s="11">
        <f>VLOOKUP(B205,MCAP!B:P,14,FALSE)</f>
        <v>20132751</v>
      </c>
      <c r="Q205" s="11">
        <f>VLOOKUP(B205,MB!B:O,14,FALSE)</f>
        <v>6.27</v>
      </c>
    </row>
    <row r="206" spans="1:17" x14ac:dyDescent="0.3">
      <c r="A206" s="20" t="s">
        <v>222</v>
      </c>
      <c r="B206" s="20">
        <v>999506</v>
      </c>
      <c r="C206" s="21">
        <f>VLOOKUP(B206,'[2]ESGC PORTFOLIO'!B:M,$C$2,FALSE)</f>
        <v>65.255622855041594</v>
      </c>
      <c r="D206" s="21" t="str">
        <f t="shared" si="9"/>
        <v>B</v>
      </c>
      <c r="E206" s="21">
        <f>VLOOKUP(B206,ESG!A:M,$E$2,FALSE)</f>
        <v>65.255622855041594</v>
      </c>
      <c r="F206" s="11" t="b">
        <f t="shared" si="10"/>
        <v>1</v>
      </c>
      <c r="G206" s="23" t="str">
        <f t="shared" si="11"/>
        <v>B</v>
      </c>
      <c r="H206" s="11">
        <f>VLOOKUP(B206,NI!C:P,14,FALSE)</f>
        <v>5089000</v>
      </c>
      <c r="I206" s="11">
        <f>VLOOKUP(B206,EBITDA!B:O,14,FALSE)</f>
        <v>9663000</v>
      </c>
      <c r="J206" s="11">
        <f>VLOOKUP(B206,EQIT!B:O,14,FALSE)</f>
        <v>18621000</v>
      </c>
      <c r="K206" s="11">
        <f>VLOOKUP(B206,DEBT!B:O,14,FALSE)</f>
        <v>11155000</v>
      </c>
      <c r="L206" s="11">
        <f>VLOOKUP(B206,REV!B:O,14,FALSE)</f>
        <v>20322000</v>
      </c>
      <c r="M206" s="11">
        <f>VLOOKUP(B206,RoA!B:O,14,FALSE)</f>
        <v>17.829999999999998</v>
      </c>
      <c r="N206" s="11">
        <f>VLOOKUP(B206,RoE!B:O,14,FALSE)</f>
        <v>33.15</v>
      </c>
      <c r="O206" s="11">
        <f>VLOOKUP(B206,ASSET!B:P,14,FALSE)</f>
        <v>34570000</v>
      </c>
      <c r="P206" s="11">
        <f>VLOOKUP(B206,MCAP!B:P,14,FALSE)</f>
        <v>45725440</v>
      </c>
      <c r="Q206" s="11">
        <f>VLOOKUP(B206,MB!B:O,14,FALSE)</f>
        <v>1.24</v>
      </c>
    </row>
    <row r="207" spans="1:17" x14ac:dyDescent="0.3">
      <c r="A207" s="20" t="s">
        <v>224</v>
      </c>
      <c r="B207" s="20">
        <v>325475</v>
      </c>
      <c r="C207" s="21">
        <f>VLOOKUP(B207,'[2]ESGC PORTFOLIO'!B:M,$C$2,FALSE)</f>
        <v>68.573805650875698</v>
      </c>
      <c r="D207" s="21" t="str">
        <f t="shared" si="9"/>
        <v>B</v>
      </c>
      <c r="E207" s="21">
        <f>VLOOKUP(B207,ESG!A:M,$E$2,FALSE)</f>
        <v>68.573805650875698</v>
      </c>
      <c r="F207" s="11" t="b">
        <f t="shared" si="10"/>
        <v>1</v>
      </c>
      <c r="G207" s="23" t="str">
        <f t="shared" si="11"/>
        <v>B</v>
      </c>
      <c r="H207" s="11">
        <f>VLOOKUP(B207,NI!C:P,14,FALSE)</f>
        <v>1016841</v>
      </c>
      <c r="I207" s="11">
        <f>VLOOKUP(B207,EBITDA!B:O,14,FALSE)</f>
        <v>1795640</v>
      </c>
      <c r="J207" s="11">
        <f>VLOOKUP(B207,EQIT!B:O,14,FALSE)</f>
        <v>7059162</v>
      </c>
      <c r="K207" s="11">
        <f>VLOOKUP(B207,DEBT!B:O,14,FALSE)</f>
        <v>2763578</v>
      </c>
      <c r="L207" s="11">
        <f>VLOOKUP(B207,REV!B:O,14,FALSE)</f>
        <v>9491290</v>
      </c>
      <c r="M207" s="11">
        <f>VLOOKUP(B207,RoA!B:O,14,FALSE)</f>
        <v>9.16</v>
      </c>
      <c r="N207" s="11">
        <f>VLOOKUP(B207,RoE!B:O,14,FALSE)</f>
        <v>15.14</v>
      </c>
      <c r="O207" s="11">
        <f>VLOOKUP(B207,ASSET!B:P,14,FALSE)</f>
        <v>11706983</v>
      </c>
      <c r="P207" s="11">
        <f>VLOOKUP(B207,MCAP!B:P,14,FALSE)</f>
        <v>20532754</v>
      </c>
      <c r="Q207" s="11">
        <f>VLOOKUP(B207,MB!B:O,14,FALSE)</f>
        <v>2.7</v>
      </c>
    </row>
    <row r="208" spans="1:17" x14ac:dyDescent="0.3">
      <c r="A208" s="20" t="s">
        <v>227</v>
      </c>
      <c r="B208" s="20">
        <v>683118</v>
      </c>
      <c r="C208" s="21">
        <f>VLOOKUP(B208,'[2]ESGC PORTFOLIO'!B:M,$C$2,FALSE)</f>
        <v>70.197333689209501</v>
      </c>
      <c r="D208" s="21" t="str">
        <f t="shared" si="9"/>
        <v>B</v>
      </c>
      <c r="E208" s="21">
        <f>VLOOKUP(B208,ESG!A:M,$E$2,FALSE)</f>
        <v>70.197333689209501</v>
      </c>
      <c r="F208" s="11" t="b">
        <f t="shared" si="10"/>
        <v>1</v>
      </c>
      <c r="G208" s="23" t="str">
        <f t="shared" si="11"/>
        <v>B</v>
      </c>
      <c r="H208" s="11">
        <f>VLOOKUP(B208,NI!C:P,14,FALSE)</f>
        <v>1246200</v>
      </c>
      <c r="I208" s="11">
        <f>VLOOKUP(B208,EBITDA!B:O,14,FALSE)</f>
        <v>2127600</v>
      </c>
      <c r="J208" s="11">
        <f>VLOOKUP(B208,EQIT!B:O,14,FALSE)</f>
        <v>-327700</v>
      </c>
      <c r="K208" s="11">
        <f>VLOOKUP(B208,DEBT!B:O,14,FALSE)</f>
        <v>5540500</v>
      </c>
      <c r="L208" s="11">
        <f>VLOOKUP(B208,REV!B:O,14,FALSE)</f>
        <v>4204100</v>
      </c>
      <c r="M208" s="11">
        <f>VLOOKUP(B208,RoA!B:O,14,FALSE)</f>
        <v>16.760000000000002</v>
      </c>
      <c r="N208" s="11" t="str">
        <f>VLOOKUP(B208,RoE!B:O,14,FALSE)</f>
        <v>NA</v>
      </c>
      <c r="O208" s="11">
        <f>VLOOKUP(B208,ASSET!B:P,14,FALSE)</f>
        <v>8450400</v>
      </c>
      <c r="P208" s="11">
        <f>VLOOKUP(B208,MCAP!B:P,14,FALSE)</f>
        <v>28189099</v>
      </c>
      <c r="Q208" s="11">
        <f>VLOOKUP(B208,MB!B:O,14,FALSE)</f>
        <v>-79.72</v>
      </c>
    </row>
    <row r="209" spans="1:17" x14ac:dyDescent="0.3">
      <c r="A209" s="20" t="s">
        <v>232</v>
      </c>
      <c r="B209" s="20">
        <v>884383</v>
      </c>
      <c r="C209" s="21">
        <f>VLOOKUP(B209,'[2]ESGC PORTFOLIO'!B:M,$C$2,FALSE)</f>
        <v>72.302342006004096</v>
      </c>
      <c r="D209" s="21" t="str">
        <f t="shared" si="9"/>
        <v>B</v>
      </c>
      <c r="E209" s="21">
        <f>VLOOKUP(B209,ESG!A:M,$E$2,FALSE)</f>
        <v>72.302342006004096</v>
      </c>
      <c r="F209" s="11" t="b">
        <f t="shared" si="10"/>
        <v>1</v>
      </c>
      <c r="G209" s="23" t="str">
        <f t="shared" si="11"/>
        <v>B</v>
      </c>
      <c r="H209" s="11">
        <f>VLOOKUP(B209,NI!C:P,14,FALSE)</f>
        <v>-479000</v>
      </c>
      <c r="I209" s="11">
        <f>VLOOKUP(B209,EBITDA!B:O,14,FALSE)</f>
        <v>413000</v>
      </c>
      <c r="J209" s="11">
        <f>VLOOKUP(B209,EQIT!B:O,14,FALSE)</f>
        <v>14094000</v>
      </c>
      <c r="K209" s="11">
        <f>VLOOKUP(B209,DEBT!B:O,14,FALSE)</f>
        <v>2712000</v>
      </c>
      <c r="L209" s="11">
        <f>VLOOKUP(B209,REV!B:O,14,FALSE)</f>
        <v>7304000</v>
      </c>
      <c r="M209" s="11">
        <f>VLOOKUP(B209,RoA!B:O,14,FALSE)</f>
        <v>-0.83</v>
      </c>
      <c r="N209" s="11">
        <f>VLOOKUP(B209,RoE!B:O,14,FALSE)</f>
        <v>-1.69</v>
      </c>
      <c r="O209" s="11">
        <f>VLOOKUP(B209,ASSET!B:P,14,FALSE)</f>
        <v>20193000</v>
      </c>
      <c r="P209" s="11">
        <f>VLOOKUP(B209,MCAP!B:P,14,FALSE)</f>
        <v>13691381</v>
      </c>
      <c r="Q209" s="11">
        <f>VLOOKUP(B209,MB!B:O,14,FALSE)</f>
        <v>0.96</v>
      </c>
    </row>
    <row r="210" spans="1:17" x14ac:dyDescent="0.3">
      <c r="A210" s="20" t="s">
        <v>234</v>
      </c>
      <c r="B210" s="20">
        <v>906933</v>
      </c>
      <c r="C210" s="21">
        <f>VLOOKUP(B210,'[2]ESGC PORTFOLIO'!B:M,$C$2,FALSE)</f>
        <v>73.549520910586196</v>
      </c>
      <c r="D210" s="21" t="str">
        <f t="shared" si="9"/>
        <v>B</v>
      </c>
      <c r="E210" s="21">
        <f>VLOOKUP(B210,ESG!A:M,$E$2,FALSE)</f>
        <v>73.549520910586196</v>
      </c>
      <c r="F210" s="11" t="b">
        <f t="shared" si="10"/>
        <v>1</v>
      </c>
      <c r="G210" s="23" t="str">
        <f t="shared" si="11"/>
        <v>B</v>
      </c>
      <c r="H210" s="11">
        <f>VLOOKUP(B210,NI!C:P,14,FALSE)</f>
        <v>1356600</v>
      </c>
      <c r="I210" s="11">
        <f>VLOOKUP(B210,EBITDA!B:O,14,FALSE)</f>
        <v>2533900</v>
      </c>
      <c r="J210" s="11">
        <f>VLOOKUP(B210,EQIT!B:O,14,FALSE)</f>
        <v>14144700</v>
      </c>
      <c r="K210" s="11">
        <f>VLOOKUP(B210,DEBT!B:O,14,FALSE)</f>
        <v>10552400</v>
      </c>
      <c r="L210" s="11">
        <f>VLOOKUP(B210,REV!B:O,14,FALSE)</f>
        <v>14742200</v>
      </c>
      <c r="M210" s="11">
        <f>VLOOKUP(B210,RoA!B:O,14,FALSE)</f>
        <v>9.15</v>
      </c>
      <c r="N210" s="11">
        <f>VLOOKUP(B210,RoE!B:O,14,FALSE)</f>
        <v>21.56</v>
      </c>
      <c r="O210" s="11">
        <f>VLOOKUP(B210,ASSET!B:P,14,FALSE)</f>
        <v>32984300</v>
      </c>
      <c r="P210" s="11">
        <f>VLOOKUP(B210,MCAP!B:P,14,FALSE)</f>
        <v>14992680</v>
      </c>
      <c r="Q210" s="11">
        <f>VLOOKUP(B210,MB!B:O,14,FALSE)</f>
        <v>1.47</v>
      </c>
    </row>
    <row r="211" spans="1:17" x14ac:dyDescent="0.3">
      <c r="A211" s="20" t="s">
        <v>236</v>
      </c>
      <c r="B211" s="20">
        <v>905016</v>
      </c>
      <c r="C211" s="21">
        <f>VLOOKUP(B211,'[2]ESGC PORTFOLIO'!B:M,$C$2,FALSE)</f>
        <v>69.300005924170605</v>
      </c>
      <c r="D211" s="21" t="str">
        <f t="shared" si="9"/>
        <v>B</v>
      </c>
      <c r="E211" s="21">
        <f>VLOOKUP(B211,ESG!A:M,$E$2,FALSE)</f>
        <v>69.300005924170605</v>
      </c>
      <c r="F211" s="11" t="b">
        <f t="shared" si="10"/>
        <v>1</v>
      </c>
      <c r="G211" s="23" t="str">
        <f t="shared" si="11"/>
        <v>B</v>
      </c>
      <c r="H211" s="11">
        <f>VLOOKUP(B211,NI!C:P,14,FALSE)</f>
        <v>3501000</v>
      </c>
      <c r="I211" s="11">
        <f>VLOOKUP(B211,EBITDA!B:O,14,FALSE)</f>
        <v>8456000</v>
      </c>
      <c r="J211" s="11">
        <f>VLOOKUP(B211,EQIT!B:O,14,FALSE)</f>
        <v>28208000</v>
      </c>
      <c r="K211" s="11">
        <f>VLOOKUP(B211,DEBT!B:O,14,FALSE)</f>
        <v>35081000</v>
      </c>
      <c r="L211" s="11">
        <f>VLOOKUP(B211,REV!B:O,14,FALSE)</f>
        <v>16741000</v>
      </c>
      <c r="M211" s="11">
        <f>VLOOKUP(B211,RoA!B:O,14,FALSE)</f>
        <v>6.63</v>
      </c>
      <c r="N211" s="11">
        <f>VLOOKUP(B211,RoE!B:O,14,FALSE)</f>
        <v>20.47</v>
      </c>
      <c r="O211" s="11">
        <f>VLOOKUP(B211,ASSET!B:P,14,FALSE)</f>
        <v>97827000</v>
      </c>
      <c r="P211" s="11">
        <f>VLOOKUP(B211,MCAP!B:P,14,FALSE)</f>
        <v>73565490</v>
      </c>
      <c r="Q211" s="11">
        <f>VLOOKUP(B211,MB!B:O,14,FALSE)</f>
        <v>2.44</v>
      </c>
    </row>
    <row r="212" spans="1:17" x14ac:dyDescent="0.3">
      <c r="A212" s="20" t="s">
        <v>239</v>
      </c>
      <c r="B212" s="20">
        <v>906557</v>
      </c>
      <c r="C212" s="21">
        <f>VLOOKUP(B212,'[2]ESGC PORTFOLIO'!B:M,$C$2,FALSE)</f>
        <v>56.951470540949003</v>
      </c>
      <c r="D212" s="21" t="str">
        <f t="shared" si="9"/>
        <v>B</v>
      </c>
      <c r="E212" s="21">
        <f>VLOOKUP(B212,ESG!A:M,$E$2,FALSE)</f>
        <v>56.951470540949003</v>
      </c>
      <c r="F212" s="11" t="b">
        <f t="shared" si="10"/>
        <v>1</v>
      </c>
      <c r="G212" s="23" t="str">
        <f t="shared" si="11"/>
        <v>B</v>
      </c>
      <c r="H212" s="11">
        <f>VLOOKUP(B212,NI!C:P,14,FALSE)</f>
        <v>-1782000</v>
      </c>
      <c r="I212" s="11">
        <f>VLOOKUP(B212,EBITDA!B:O,14,FALSE)</f>
        <v>20000</v>
      </c>
      <c r="J212" s="11">
        <f>VLOOKUP(B212,EQIT!B:O,14,FALSE)</f>
        <v>9936000</v>
      </c>
      <c r="K212" s="11">
        <f>VLOOKUP(B212,DEBT!B:O,14,FALSE)</f>
        <v>6807000</v>
      </c>
      <c r="L212" s="11">
        <f>VLOOKUP(B212,REV!B:O,14,FALSE)</f>
        <v>4060000</v>
      </c>
      <c r="M212" s="11">
        <f>VLOOKUP(B212,RoA!B:O,14,FALSE)</f>
        <v>-4.18</v>
      </c>
      <c r="N212" s="11">
        <f>VLOOKUP(B212,RoE!B:O,14,FALSE)</f>
        <v>-11.63</v>
      </c>
      <c r="O212" s="11">
        <f>VLOOKUP(B212,ASSET!B:P,14,FALSE)</f>
        <v>21451000</v>
      </c>
      <c r="P212" s="11">
        <f>VLOOKUP(B212,MCAP!B:P,14,FALSE)</f>
        <v>14278600</v>
      </c>
      <c r="Q212" s="11">
        <f>VLOOKUP(B212,MB!B:O,14,FALSE)</f>
        <v>1.31</v>
      </c>
    </row>
    <row r="213" spans="1:17" x14ac:dyDescent="0.3">
      <c r="A213" s="20" t="s">
        <v>242</v>
      </c>
      <c r="B213" s="20">
        <v>905861</v>
      </c>
      <c r="C213" s="21">
        <f>VLOOKUP(B213,'[2]ESGC PORTFOLIO'!B:M,$C$2,FALSE)</f>
        <v>71.598260447277895</v>
      </c>
      <c r="D213" s="21" t="str">
        <f t="shared" si="9"/>
        <v>B</v>
      </c>
      <c r="E213" s="21">
        <f>VLOOKUP(B213,ESG!A:M,$E$2,FALSE)</f>
        <v>71.598260447277895</v>
      </c>
      <c r="F213" s="11" t="b">
        <f t="shared" si="10"/>
        <v>1</v>
      </c>
      <c r="G213" s="23" t="str">
        <f t="shared" si="11"/>
        <v>B</v>
      </c>
      <c r="H213" s="11">
        <f>VLOOKUP(B213,NI!C:P,14,FALSE)</f>
        <v>1077300</v>
      </c>
      <c r="I213" s="11">
        <f>VLOOKUP(B213,EBITDA!B:O,14,FALSE)</f>
        <v>2395800</v>
      </c>
      <c r="J213" s="11">
        <f>VLOOKUP(B213,EQIT!B:O,14,FALSE)</f>
        <v>9334200</v>
      </c>
      <c r="K213" s="11">
        <f>VLOOKUP(B213,DEBT!B:O,14,FALSE)</f>
        <v>12395500</v>
      </c>
      <c r="L213" s="11">
        <f>VLOOKUP(B213,REV!B:O,14,FALSE)</f>
        <v>5715500</v>
      </c>
      <c r="M213" s="11">
        <f>VLOOKUP(B213,RoA!B:O,14,FALSE)</f>
        <v>1.07</v>
      </c>
      <c r="N213" s="11">
        <f>VLOOKUP(B213,RoE!B:O,14,FALSE)</f>
        <v>12.41</v>
      </c>
      <c r="O213" s="11">
        <f>VLOOKUP(B213,ASSET!B:P,14,FALSE)</f>
        <v>138590500</v>
      </c>
      <c r="P213" s="11">
        <f>VLOOKUP(B213,MCAP!B:P,14,FALSE)</f>
        <v>22587793</v>
      </c>
      <c r="Q213" s="11">
        <f>VLOOKUP(B213,MB!B:O,14,FALSE)</f>
        <v>2.2000000000000002</v>
      </c>
    </row>
    <row r="214" spans="1:17" x14ac:dyDescent="0.3">
      <c r="A214" s="20" t="s">
        <v>247</v>
      </c>
      <c r="B214" s="20">
        <v>932913</v>
      </c>
      <c r="C214" s="21">
        <f>VLOOKUP(B214,'[2]ESGC PORTFOLIO'!B:M,$C$2,FALSE)</f>
        <v>63.660324357064702</v>
      </c>
      <c r="D214" s="21" t="str">
        <f t="shared" si="9"/>
        <v>B</v>
      </c>
      <c r="E214" s="21">
        <f>VLOOKUP(B214,ESG!A:M,$E$2,FALSE)</f>
        <v>63.660324357064702</v>
      </c>
      <c r="F214" s="11" t="b">
        <f t="shared" si="10"/>
        <v>1</v>
      </c>
      <c r="G214" s="23" t="str">
        <f t="shared" si="11"/>
        <v>B</v>
      </c>
      <c r="H214" s="11">
        <f>VLOOKUP(B214,NI!C:P,14,FALSE)</f>
        <v>1193100</v>
      </c>
      <c r="I214" s="11">
        <f>VLOOKUP(B214,EBITDA!B:O,14,FALSE)</f>
        <v>2391500</v>
      </c>
      <c r="J214" s="11">
        <f>VLOOKUP(B214,EQIT!B:O,14,FALSE)</f>
        <v>2615100</v>
      </c>
      <c r="K214" s="11">
        <f>VLOOKUP(B214,DEBT!B:O,14,FALSE)</f>
        <v>4924700</v>
      </c>
      <c r="L214" s="11">
        <f>VLOOKUP(B214,REV!B:O,14,FALSE)</f>
        <v>15273600</v>
      </c>
      <c r="M214" s="11">
        <f>VLOOKUP(B214,RoA!B:O,14,FALSE)</f>
        <v>5.13</v>
      </c>
      <c r="N214" s="11">
        <f>VLOOKUP(B214,RoE!B:O,14,FALSE)</f>
        <v>45.5</v>
      </c>
      <c r="O214" s="11">
        <f>VLOOKUP(B214,ASSET!B:P,14,FALSE)</f>
        <v>24931200</v>
      </c>
      <c r="P214" s="11">
        <f>VLOOKUP(B214,MCAP!B:P,14,FALSE)</f>
        <v>16758183</v>
      </c>
      <c r="Q214" s="11">
        <f>VLOOKUP(B214,MB!B:O,14,FALSE)</f>
        <v>6.56</v>
      </c>
    </row>
    <row r="215" spans="1:17" x14ac:dyDescent="0.3">
      <c r="A215" s="20" t="s">
        <v>249</v>
      </c>
      <c r="B215" s="20">
        <v>921757</v>
      </c>
      <c r="C215" s="21">
        <f>VLOOKUP(B215,'[2]ESGC PORTFOLIO'!B:M,$C$2,FALSE)</f>
        <v>56.666845341965903</v>
      </c>
      <c r="D215" s="21" t="str">
        <f t="shared" si="9"/>
        <v>B</v>
      </c>
      <c r="E215" s="21">
        <f>VLOOKUP(B215,ESG!A:M,$E$2,FALSE)</f>
        <v>56.666845341965903</v>
      </c>
      <c r="F215" s="11" t="b">
        <f t="shared" si="10"/>
        <v>1</v>
      </c>
      <c r="G215" s="23" t="str">
        <f t="shared" si="11"/>
        <v>B</v>
      </c>
      <c r="H215" s="11">
        <f>VLOOKUP(B215,NI!C:P,14,FALSE)</f>
        <v>1501800</v>
      </c>
      <c r="I215" s="11">
        <f>VLOOKUP(B215,EBITDA!B:O,14,FALSE)</f>
        <v>3384900</v>
      </c>
      <c r="J215" s="11">
        <f>VLOOKUP(B215,EQIT!B:O,14,FALSE)</f>
        <v>8050500</v>
      </c>
      <c r="K215" s="11">
        <f>VLOOKUP(B215,DEBT!B:O,14,FALSE)</f>
        <v>8879400</v>
      </c>
      <c r="L215" s="11">
        <f>VLOOKUP(B215,REV!B:O,14,FALSE)</f>
        <v>19456400</v>
      </c>
      <c r="M215" s="11">
        <f>VLOOKUP(B215,RoA!B:O,14,FALSE)</f>
        <v>7.91</v>
      </c>
      <c r="N215" s="11">
        <f>VLOOKUP(B215,RoE!B:O,14,FALSE)</f>
        <v>22.59</v>
      </c>
      <c r="O215" s="11">
        <f>VLOOKUP(B215,ASSET!B:P,14,FALSE)</f>
        <v>23440200</v>
      </c>
      <c r="P215" s="11">
        <f>VLOOKUP(B215,MCAP!B:P,14,FALSE)</f>
        <v>25005944</v>
      </c>
      <c r="Q215" s="11">
        <f>VLOOKUP(B215,MB!B:O,14,FALSE)</f>
        <v>3.09</v>
      </c>
    </row>
    <row r="216" spans="1:17" x14ac:dyDescent="0.3">
      <c r="A216" s="20" t="s">
        <v>251</v>
      </c>
      <c r="B216" s="20">
        <v>945297</v>
      </c>
      <c r="C216" s="21">
        <f>VLOOKUP(B216,'[2]ESGC PORTFOLIO'!B:M,$C$2,FALSE)</f>
        <v>51.108838309465099</v>
      </c>
      <c r="D216" s="21" t="str">
        <f t="shared" si="9"/>
        <v>B</v>
      </c>
      <c r="E216" s="21">
        <f>VLOOKUP(B216,ESG!A:M,$E$2,FALSE)</f>
        <v>51.108838309465099</v>
      </c>
      <c r="F216" s="11" t="b">
        <f t="shared" si="10"/>
        <v>1</v>
      </c>
      <c r="G216" s="23" t="str">
        <f t="shared" si="11"/>
        <v>B</v>
      </c>
      <c r="H216" s="11">
        <f>VLOOKUP(B216,NI!C:P,14,FALSE)</f>
        <v>817300</v>
      </c>
      <c r="I216" s="11">
        <f>VLOOKUP(B216,EBITDA!B:O,14,FALSE)</f>
        <v>1376400</v>
      </c>
      <c r="J216" s="11">
        <f>VLOOKUP(B216,EQIT!B:O,14,FALSE)</f>
        <v>1955300</v>
      </c>
      <c r="K216" s="11">
        <f>VLOOKUP(B216,DEBT!B:O,14,FALSE)</f>
        <v>0</v>
      </c>
      <c r="L216" s="11">
        <f>VLOOKUP(B216,REV!B:O,14,FALSE)</f>
        <v>3151300</v>
      </c>
      <c r="M216" s="11">
        <f>VLOOKUP(B216,RoA!B:O,14,FALSE)</f>
        <v>12.34</v>
      </c>
      <c r="N216" s="11">
        <f>VLOOKUP(B216,RoE!B:O,14,FALSE)</f>
        <v>42.27</v>
      </c>
      <c r="O216" s="11">
        <f>VLOOKUP(B216,ASSET!B:P,14,FALSE)</f>
        <v>6833700</v>
      </c>
      <c r="P216" s="11">
        <f>VLOOKUP(B216,MCAP!B:P,14,FALSE)</f>
        <v>24467952</v>
      </c>
      <c r="Q216" s="11">
        <f>VLOOKUP(B216,MB!B:O,14,FALSE)</f>
        <v>10.36</v>
      </c>
    </row>
    <row r="217" spans="1:17" x14ac:dyDescent="0.3">
      <c r="A217" s="20" t="s">
        <v>252</v>
      </c>
      <c r="B217" s="20">
        <v>906585</v>
      </c>
      <c r="C217" s="21">
        <f>VLOOKUP(B217,'[2]ESGC PORTFOLIO'!B:M,$C$2,FALSE)</f>
        <v>60.714120370370303</v>
      </c>
      <c r="D217" s="21" t="str">
        <f t="shared" si="9"/>
        <v>B</v>
      </c>
      <c r="E217" s="21">
        <f>VLOOKUP(B217,ESG!A:M,$E$2,FALSE)</f>
        <v>60.714120370370303</v>
      </c>
      <c r="F217" s="11" t="b">
        <f t="shared" si="10"/>
        <v>1</v>
      </c>
      <c r="G217" s="23" t="str">
        <f t="shared" si="11"/>
        <v>B</v>
      </c>
      <c r="H217" s="11">
        <f>VLOOKUP(B217,NI!C:P,14,FALSE)</f>
        <v>548300</v>
      </c>
      <c r="I217" s="11">
        <f>VLOOKUP(B217,EBITDA!B:O,14,FALSE)</f>
        <v>768000</v>
      </c>
      <c r="J217" s="11">
        <f>VLOOKUP(B217,EQIT!B:O,14,FALSE)</f>
        <v>5037800</v>
      </c>
      <c r="K217" s="11">
        <f>VLOOKUP(B217,DEBT!B:O,14,FALSE)</f>
        <v>1440700</v>
      </c>
      <c r="L217" s="11">
        <f>VLOOKUP(B217,REV!B:O,14,FALSE)</f>
        <v>4936500</v>
      </c>
      <c r="M217" s="11">
        <f>VLOOKUP(B217,RoA!B:O,14,FALSE)</f>
        <v>7.27</v>
      </c>
      <c r="N217" s="11">
        <f>VLOOKUP(B217,RoE!B:O,14,FALSE)</f>
        <v>14.35</v>
      </c>
      <c r="O217" s="11">
        <f>VLOOKUP(B217,ASSET!B:P,14,FALSE)</f>
        <v>8590700</v>
      </c>
      <c r="P217" s="11">
        <f>VLOOKUP(B217,MCAP!B:P,14,FALSE)</f>
        <v>12732786</v>
      </c>
      <c r="Q217" s="11">
        <f>VLOOKUP(B217,MB!B:O,14,FALSE)</f>
        <v>2.42</v>
      </c>
    </row>
    <row r="218" spans="1:17" x14ac:dyDescent="0.3">
      <c r="A218" s="20" t="s">
        <v>255</v>
      </c>
      <c r="B218" s="20">
        <v>912157</v>
      </c>
      <c r="C218" s="21">
        <f>VLOOKUP(B218,'[2]ESGC PORTFOLIO'!B:M,$C$2,FALSE)</f>
        <v>55.910239760239698</v>
      </c>
      <c r="D218" s="21" t="str">
        <f t="shared" si="9"/>
        <v>B</v>
      </c>
      <c r="E218" s="21">
        <f>VLOOKUP(B218,ESG!A:M,$E$2,FALSE)</f>
        <v>55.910239760239698</v>
      </c>
      <c r="F218" s="11" t="b">
        <f t="shared" si="10"/>
        <v>1</v>
      </c>
      <c r="G218" s="23" t="str">
        <f t="shared" si="11"/>
        <v>B</v>
      </c>
      <c r="H218" s="11">
        <f>VLOOKUP(B218,NI!C:P,14,FALSE)</f>
        <v>399171</v>
      </c>
      <c r="I218" s="11">
        <f>VLOOKUP(B218,EBITDA!B:O,14,FALSE)</f>
        <v>445658</v>
      </c>
      <c r="J218" s="11">
        <f>VLOOKUP(B218,EQIT!B:O,14,FALSE)</f>
        <v>2503188</v>
      </c>
      <c r="K218" s="11">
        <f>VLOOKUP(B218,DEBT!B:O,14,FALSE)</f>
        <v>2006109</v>
      </c>
      <c r="L218" s="11">
        <f>VLOOKUP(B218,REV!B:O,14,FALSE)</f>
        <v>2256982</v>
      </c>
      <c r="M218" s="11">
        <f>VLOOKUP(B218,RoA!B:O,14,FALSE)</f>
        <v>6.2</v>
      </c>
      <c r="N218" s="11">
        <f>VLOOKUP(B218,RoE!B:O,14,FALSE)</f>
        <v>12.57</v>
      </c>
      <c r="O218" s="11">
        <f>VLOOKUP(B218,ASSET!B:P,14,FALSE)</f>
        <v>6091463</v>
      </c>
      <c r="P218" s="11">
        <f>VLOOKUP(B218,MCAP!B:P,14,FALSE)</f>
        <v>8069596</v>
      </c>
      <c r="Q218" s="11">
        <f>VLOOKUP(B218,MB!B:O,14,FALSE)</f>
        <v>3.04</v>
      </c>
    </row>
    <row r="219" spans="1:17" x14ac:dyDescent="0.3">
      <c r="A219" s="20" t="s">
        <v>257</v>
      </c>
      <c r="B219" s="20">
        <v>902607</v>
      </c>
      <c r="C219" s="21">
        <f>VLOOKUP(B219,'[2]ESGC PORTFOLIO'!B:M,$C$2,FALSE)</f>
        <v>68.578445939109201</v>
      </c>
      <c r="D219" s="21" t="str">
        <f t="shared" si="9"/>
        <v>B</v>
      </c>
      <c r="E219" s="21">
        <f>VLOOKUP(B219,ESG!A:M,$E$2,FALSE)</f>
        <v>68.578445939109201</v>
      </c>
      <c r="F219" s="11" t="b">
        <f t="shared" si="10"/>
        <v>1</v>
      </c>
      <c r="G219" s="23" t="str">
        <f t="shared" si="11"/>
        <v>B</v>
      </c>
      <c r="H219" s="11">
        <f>VLOOKUP(B219,NI!C:P,14,FALSE)</f>
        <v>497804</v>
      </c>
      <c r="I219" s="11">
        <f>VLOOKUP(B219,EBITDA!B:O,14,FALSE)</f>
        <v>1527523</v>
      </c>
      <c r="J219" s="11">
        <f>VLOOKUP(B219,EQIT!B:O,14,FALSE)</f>
        <v>5006690</v>
      </c>
      <c r="K219" s="11">
        <f>VLOOKUP(B219,DEBT!B:O,14,FALSE)</f>
        <v>4967113</v>
      </c>
      <c r="L219" s="11">
        <f>VLOOKUP(B219,REV!B:O,14,FALSE)</f>
        <v>3566488</v>
      </c>
      <c r="M219" s="11">
        <f>VLOOKUP(B219,RoA!B:O,14,FALSE)</f>
        <v>3.55</v>
      </c>
      <c r="N219" s="11">
        <f>VLOOKUP(B219,RoE!B:O,14,FALSE)</f>
        <v>9.9600000000000009</v>
      </c>
      <c r="O219" s="11">
        <f>VLOOKUP(B219,ASSET!B:P,14,FALSE)</f>
        <v>17019082</v>
      </c>
      <c r="P219" s="11">
        <f>VLOOKUP(B219,MCAP!B:P,14,FALSE)</f>
        <v>9519010</v>
      </c>
      <c r="Q219" s="11">
        <f>VLOOKUP(B219,MB!B:O,14,FALSE)</f>
        <v>1.95</v>
      </c>
    </row>
    <row r="220" spans="1:17" x14ac:dyDescent="0.3">
      <c r="A220" s="20" t="s">
        <v>258</v>
      </c>
      <c r="B220" s="20">
        <v>895705</v>
      </c>
      <c r="C220" s="21">
        <f>VLOOKUP(B220,'[2]ESGC PORTFOLIO'!B:M,$C$2,FALSE)</f>
        <v>59.013196818829698</v>
      </c>
      <c r="D220" s="21" t="str">
        <f t="shared" si="9"/>
        <v>B</v>
      </c>
      <c r="E220" s="21">
        <f>VLOOKUP(B220,ESG!A:M,$E$2,FALSE)</f>
        <v>59.013196818829698</v>
      </c>
      <c r="F220" s="11" t="b">
        <f t="shared" si="10"/>
        <v>1</v>
      </c>
      <c r="G220" s="23" t="str">
        <f t="shared" si="11"/>
        <v>B</v>
      </c>
      <c r="H220" s="11">
        <f>VLOOKUP(B220,NI!C:P,14,FALSE)</f>
        <v>202000</v>
      </c>
      <c r="I220" s="11">
        <f>VLOOKUP(B220,EBITDA!B:O,14,FALSE)</f>
        <v>1862000</v>
      </c>
      <c r="J220" s="11">
        <f>VLOOKUP(B220,EQIT!B:O,14,FALSE)</f>
        <v>11274000</v>
      </c>
      <c r="K220" s="11">
        <f>VLOOKUP(B220,DEBT!B:O,14,FALSE)</f>
        <v>2732000</v>
      </c>
      <c r="L220" s="11">
        <f>VLOOKUP(B220,REV!B:O,14,FALSE)</f>
        <v>5294000</v>
      </c>
      <c r="M220" s="11">
        <f>VLOOKUP(B220,RoA!B:O,14,FALSE)</f>
        <v>5.54</v>
      </c>
      <c r="N220" s="11">
        <f>VLOOKUP(B220,RoE!B:O,14,FALSE)</f>
        <v>7.63</v>
      </c>
      <c r="O220" s="11">
        <f>VLOOKUP(B220,ASSET!B:P,14,FALSE)</f>
        <v>17003000</v>
      </c>
      <c r="P220" s="11">
        <f>VLOOKUP(B220,MCAP!B:P,14,FALSE)</f>
        <v>29417101</v>
      </c>
      <c r="Q220" s="11">
        <f>VLOOKUP(B220,MB!B:O,14,FALSE)</f>
        <v>2.13</v>
      </c>
    </row>
    <row r="221" spans="1:17" x14ac:dyDescent="0.3">
      <c r="A221" s="20" t="s">
        <v>260</v>
      </c>
      <c r="B221" s="20">
        <v>901897</v>
      </c>
      <c r="C221" s="21">
        <f>VLOOKUP(B221,'[2]ESGC PORTFOLIO'!B:M,$C$2,FALSE)</f>
        <v>70.9193164328385</v>
      </c>
      <c r="D221" s="21" t="str">
        <f t="shared" si="9"/>
        <v>B</v>
      </c>
      <c r="E221" s="21">
        <f>VLOOKUP(B221,ESG!A:M,$E$2,FALSE)</f>
        <v>70.9193164328385</v>
      </c>
      <c r="F221" s="11" t="b">
        <f t="shared" si="10"/>
        <v>1</v>
      </c>
      <c r="G221" s="23" t="str">
        <f t="shared" si="11"/>
        <v>B</v>
      </c>
      <c r="H221" s="11">
        <f>VLOOKUP(B221,NI!C:P,14,FALSE)</f>
        <v>1725000</v>
      </c>
      <c r="I221" s="11">
        <f>VLOOKUP(B221,EBITDA!B:O,14,FALSE)</f>
        <v>2573000</v>
      </c>
      <c r="J221" s="11">
        <f>VLOOKUP(B221,EQIT!B:O,14,FALSE)</f>
        <v>5558000</v>
      </c>
      <c r="K221" s="11">
        <f>VLOOKUP(B221,DEBT!B:O,14,FALSE)</f>
        <v>4146000</v>
      </c>
      <c r="L221" s="11">
        <f>VLOOKUP(B221,REV!B:O,14,FALSE)</f>
        <v>14750000</v>
      </c>
      <c r="M221" s="11">
        <f>VLOOKUP(B221,RoA!B:O,14,FALSE)</f>
        <v>10.43</v>
      </c>
      <c r="N221" s="11">
        <f>VLOOKUP(B221,RoE!B:O,14,FALSE)</f>
        <v>30.64</v>
      </c>
      <c r="O221" s="11">
        <f>VLOOKUP(B221,ASSET!B:P,14,FALSE)</f>
        <v>16233000</v>
      </c>
      <c r="P221" s="11">
        <f>VLOOKUP(B221,MCAP!B:P,14,FALSE)</f>
        <v>29342193</v>
      </c>
      <c r="Q221" s="11">
        <f>VLOOKUP(B221,MB!B:O,14,FALSE)</f>
        <v>5.0199999999999996</v>
      </c>
    </row>
    <row r="222" spans="1:17" x14ac:dyDescent="0.3">
      <c r="A222" s="20" t="s">
        <v>261</v>
      </c>
      <c r="B222" s="20">
        <v>902107</v>
      </c>
      <c r="C222" s="21">
        <f>VLOOKUP(B222,'[2]ESGC PORTFOLIO'!B:M,$C$2,FALSE)</f>
        <v>67.132722508906696</v>
      </c>
      <c r="D222" s="21" t="str">
        <f t="shared" si="9"/>
        <v>B</v>
      </c>
      <c r="E222" s="21">
        <f>VLOOKUP(B222,ESG!A:M,$E$2,FALSE)</f>
        <v>67.132722508906696</v>
      </c>
      <c r="F222" s="11" t="b">
        <f t="shared" si="10"/>
        <v>1</v>
      </c>
      <c r="G222" s="23" t="str">
        <f t="shared" si="11"/>
        <v>B</v>
      </c>
      <c r="H222" s="11">
        <f>VLOOKUP(B222,NI!C:P,14,FALSE)</f>
        <v>1447000</v>
      </c>
      <c r="I222" s="11">
        <f>VLOOKUP(B222,EBITDA!B:O,14,FALSE)</f>
        <v>3912000</v>
      </c>
      <c r="J222" s="11">
        <f>VLOOKUP(B222,EQIT!B:O,14,FALSE)</f>
        <v>10761000</v>
      </c>
      <c r="K222" s="11">
        <f>VLOOKUP(B222,DEBT!B:O,14,FALSE)</f>
        <v>21275000</v>
      </c>
      <c r="L222" s="11">
        <f>VLOOKUP(B222,REV!B:O,14,FALSE)</f>
        <v>7447000</v>
      </c>
      <c r="M222" s="11">
        <f>VLOOKUP(B222,RoA!B:O,14,FALSE)</f>
        <v>4.28</v>
      </c>
      <c r="N222" s="11">
        <f>VLOOKUP(B222,RoE!B:O,14,FALSE)</f>
        <v>10.9</v>
      </c>
      <c r="O222" s="11">
        <f>VLOOKUP(B222,ASSET!B:P,14,FALSE)</f>
        <v>41479000</v>
      </c>
      <c r="P222" s="11">
        <f>VLOOKUP(B222,MCAP!B:P,14,FALSE)</f>
        <v>21460668</v>
      </c>
      <c r="Q222" s="11">
        <f>VLOOKUP(B222,MB!B:O,14,FALSE)</f>
        <v>2.48</v>
      </c>
    </row>
    <row r="223" spans="1:17" x14ac:dyDescent="0.3">
      <c r="A223" s="20" t="s">
        <v>262</v>
      </c>
      <c r="B223" s="20" t="s">
        <v>369</v>
      </c>
      <c r="C223" s="21">
        <f>VLOOKUP(B223,'[2]ESGC PORTFOLIO'!B:M,$C$2,FALSE)</f>
        <v>64.490956186346594</v>
      </c>
      <c r="D223" s="21" t="str">
        <f t="shared" si="9"/>
        <v>B</v>
      </c>
      <c r="E223" s="21">
        <f>VLOOKUP(B223,ESG!A:M,$E$2,FALSE)</f>
        <v>64.490956186346594</v>
      </c>
      <c r="F223" s="11" t="b">
        <f t="shared" si="10"/>
        <v>1</v>
      </c>
      <c r="G223" s="23" t="str">
        <f t="shared" si="11"/>
        <v>B</v>
      </c>
      <c r="H223" s="11">
        <f>VLOOKUP(B223,NI!C:P,14,FALSE)</f>
        <v>1713700</v>
      </c>
      <c r="I223" s="11">
        <f>VLOOKUP(B223,EBITDA!B:O,14,FALSE)</f>
        <v>2600200</v>
      </c>
      <c r="J223" s="11">
        <f>VLOOKUP(B223,EQIT!B:O,14,FALSE)</f>
        <v>11335900</v>
      </c>
      <c r="K223" s="11">
        <f>VLOOKUP(B223,DEBT!B:O,14,FALSE)</f>
        <v>3217900</v>
      </c>
      <c r="L223" s="11">
        <f>VLOOKUP(B223,REV!B:O,14,FALSE)</f>
        <v>14175000</v>
      </c>
      <c r="M223" s="11">
        <f>VLOOKUP(B223,RoA!B:O,14,FALSE)</f>
        <v>1</v>
      </c>
      <c r="N223" s="11">
        <f>VLOOKUP(B223,RoE!B:O,14,FALSE)</f>
        <v>21.43</v>
      </c>
      <c r="O223" s="11">
        <f>VLOOKUP(B223,ASSET!B:P,14,FALSE)</f>
        <v>253941200</v>
      </c>
      <c r="P223" s="11">
        <f>VLOOKUP(B223,MCAP!B:P,14,FALSE)</f>
        <v>20391840</v>
      </c>
      <c r="Q223" s="11">
        <f>VLOOKUP(B223,MB!B:O,14,FALSE)</f>
        <v>1.61</v>
      </c>
    </row>
    <row r="224" spans="1:17" x14ac:dyDescent="0.3">
      <c r="A224" s="20" t="s">
        <v>264</v>
      </c>
      <c r="B224" s="20">
        <v>936324</v>
      </c>
      <c r="C224" s="21">
        <f>VLOOKUP(B224,'[2]ESGC PORTFOLIO'!B:M,$C$2,FALSE)</f>
        <v>64.371287939901094</v>
      </c>
      <c r="D224" s="21" t="str">
        <f t="shared" si="9"/>
        <v>B</v>
      </c>
      <c r="E224" s="21">
        <f>VLOOKUP(B224,ESG!A:M,$E$2,FALSE)</f>
        <v>64.371287939901094</v>
      </c>
      <c r="F224" s="11" t="b">
        <f t="shared" si="10"/>
        <v>1</v>
      </c>
      <c r="G224" s="23" t="str">
        <f t="shared" si="11"/>
        <v>B</v>
      </c>
      <c r="H224" s="11">
        <f>VLOOKUP(B224,NI!C:P,14,FALSE)</f>
        <v>1492700</v>
      </c>
      <c r="I224" s="11">
        <f>VLOOKUP(B224,EBITDA!B:O,14,FALSE)</f>
        <v>2528100</v>
      </c>
      <c r="J224" s="11">
        <f>VLOOKUP(B224,EQIT!B:O,14,FALSE)</f>
        <v>7989800</v>
      </c>
      <c r="K224" s="11">
        <f>VLOOKUP(B224,DEBT!B:O,14,FALSE)</f>
        <v>3306300</v>
      </c>
      <c r="L224" s="11">
        <f>VLOOKUP(B224,REV!B:O,14,FALSE)</f>
        <v>26816100</v>
      </c>
      <c r="M224" s="11">
        <f>VLOOKUP(B224,RoA!B:O,14,FALSE)</f>
        <v>4.6900000000000004</v>
      </c>
      <c r="N224" s="11">
        <f>VLOOKUP(B224,RoE!B:O,14,FALSE)</f>
        <v>21.22</v>
      </c>
      <c r="O224" s="11">
        <f>VLOOKUP(B224,ASSET!B:P,14,FALSE)</f>
        <v>38701200</v>
      </c>
      <c r="P224" s="11">
        <f>VLOOKUP(B224,MCAP!B:P,14,FALSE)</f>
        <v>32761344</v>
      </c>
      <c r="Q224" s="11">
        <f>VLOOKUP(B224,MB!B:O,14,FALSE)</f>
        <v>3.47</v>
      </c>
    </row>
    <row r="225" spans="1:17" x14ac:dyDescent="0.3">
      <c r="A225" s="20" t="s">
        <v>267</v>
      </c>
      <c r="B225" s="20">
        <v>902321</v>
      </c>
      <c r="C225" s="21">
        <f>VLOOKUP(B225,'[2]ESGC PORTFOLIO'!B:M,$C$2,FALSE)</f>
        <v>70.647796208530806</v>
      </c>
      <c r="D225" s="21" t="str">
        <f t="shared" si="9"/>
        <v>B</v>
      </c>
      <c r="E225" s="21">
        <f>VLOOKUP(B225,ESG!A:M,$E$2,FALSE)</f>
        <v>70.647796208530806</v>
      </c>
      <c r="F225" s="11" t="b">
        <f t="shared" si="10"/>
        <v>1</v>
      </c>
      <c r="G225" s="23" t="str">
        <f t="shared" si="11"/>
        <v>B</v>
      </c>
      <c r="H225" s="11">
        <f>VLOOKUP(B225,NI!C:P,14,FALSE)</f>
        <v>829000</v>
      </c>
      <c r="I225" s="11">
        <f>VLOOKUP(B225,EBITDA!B:O,14,FALSE)</f>
        <v>3821000</v>
      </c>
      <c r="J225" s="11">
        <f>VLOOKUP(B225,EQIT!B:O,14,FALSE)</f>
        <v>13847000</v>
      </c>
      <c r="K225" s="11">
        <f>VLOOKUP(B225,DEBT!B:O,14,FALSE)</f>
        <v>13610000</v>
      </c>
      <c r="L225" s="11">
        <f>VLOOKUP(B225,REV!B:O,14,FALSE)</f>
        <v>9084000</v>
      </c>
      <c r="M225" s="11">
        <f>VLOOKUP(B225,RoA!B:O,14,FALSE)</f>
        <v>4.4000000000000004</v>
      </c>
      <c r="N225" s="11">
        <f>VLOOKUP(B225,RoE!B:O,14,FALSE)</f>
        <v>11.67</v>
      </c>
      <c r="O225" s="11">
        <f>VLOOKUP(B225,ASSET!B:P,14,FALSE)</f>
        <v>42716000</v>
      </c>
      <c r="P225" s="11">
        <f>VLOOKUP(B225,MCAP!B:P,14,FALSE)</f>
        <v>26007500</v>
      </c>
      <c r="Q225" s="11">
        <f>VLOOKUP(B225,MB!B:O,14,FALSE)</f>
        <v>1.65</v>
      </c>
    </row>
    <row r="226" spans="1:17" x14ac:dyDescent="0.3">
      <c r="A226" s="20" t="s">
        <v>268</v>
      </c>
      <c r="B226" s="20">
        <v>905792</v>
      </c>
      <c r="C226" s="21">
        <f>VLOOKUP(B226,'[2]ESGC PORTFOLIO'!B:M,$C$2,FALSE)</f>
        <v>55.873265626202702</v>
      </c>
      <c r="D226" s="21" t="str">
        <f t="shared" si="9"/>
        <v>B</v>
      </c>
      <c r="E226" s="21">
        <f>VLOOKUP(B226,ESG!A:M,$E$2,FALSE)</f>
        <v>55.873265626202702</v>
      </c>
      <c r="F226" s="11" t="b">
        <f t="shared" si="10"/>
        <v>1</v>
      </c>
      <c r="G226" s="23" t="str">
        <f t="shared" si="11"/>
        <v>B</v>
      </c>
      <c r="H226" s="11">
        <f>VLOOKUP(B226,NI!C:P,14,FALSE)</f>
        <v>1171609</v>
      </c>
      <c r="I226" s="11">
        <f>VLOOKUP(B226,EBITDA!B:O,14,FALSE)</f>
        <v>1840026</v>
      </c>
      <c r="J226" s="11">
        <f>VLOOKUP(B226,EQIT!B:O,14,FALSE)</f>
        <v>4915009</v>
      </c>
      <c r="K226" s="11">
        <f>VLOOKUP(B226,DEBT!B:O,14,FALSE)</f>
        <v>1431322</v>
      </c>
      <c r="L226" s="11">
        <f>VLOOKUP(B226,REV!B:O,14,FALSE)</f>
        <v>2669949</v>
      </c>
      <c r="M226" s="11">
        <f>VLOOKUP(B226,RoA!B:O,14,FALSE)</f>
        <v>13.86</v>
      </c>
      <c r="N226" s="11">
        <f>VLOOKUP(B226,RoE!B:O,14,FALSE)</f>
        <v>23.53</v>
      </c>
      <c r="O226" s="11">
        <f>VLOOKUP(B226,ASSET!B:P,14,FALSE)</f>
        <v>10732892</v>
      </c>
      <c r="P226" s="11">
        <f>VLOOKUP(B226,MCAP!B:P,14,FALSE)</f>
        <v>36335354</v>
      </c>
      <c r="Q226" s="11">
        <f>VLOOKUP(B226,MB!B:O,14,FALSE)</f>
        <v>7.58</v>
      </c>
    </row>
    <row r="227" spans="1:17" x14ac:dyDescent="0.3">
      <c r="A227" s="20" t="s">
        <v>272</v>
      </c>
      <c r="B227" s="20">
        <v>894145</v>
      </c>
      <c r="C227" s="21">
        <f>VLOOKUP(B227,'[2]ESGC PORTFOLIO'!B:M,$C$2,FALSE)</f>
        <v>61.188331491554102</v>
      </c>
      <c r="D227" s="21" t="str">
        <f t="shared" si="9"/>
        <v>B</v>
      </c>
      <c r="E227" s="21">
        <f>VLOOKUP(B227,ESG!A:M,$E$2,FALSE)</f>
        <v>61.188331491554102</v>
      </c>
      <c r="F227" s="11" t="b">
        <f t="shared" si="10"/>
        <v>1</v>
      </c>
      <c r="G227" s="23" t="str">
        <f t="shared" si="11"/>
        <v>B</v>
      </c>
      <c r="H227" s="11">
        <f>VLOOKUP(B227,NI!C:P,14,FALSE)</f>
        <v>-99300</v>
      </c>
      <c r="I227" s="11">
        <f>VLOOKUP(B227,EBITDA!B:O,14,FALSE)</f>
        <v>220200</v>
      </c>
      <c r="J227" s="11">
        <f>VLOOKUP(B227,EQIT!B:O,14,FALSE)</f>
        <v>3299600</v>
      </c>
      <c r="K227" s="11">
        <f>VLOOKUP(B227,DEBT!B:O,14,FALSE)</f>
        <v>861700</v>
      </c>
      <c r="L227" s="11">
        <f>VLOOKUP(B227,REV!B:O,14,FALSE)</f>
        <v>6652800</v>
      </c>
      <c r="M227" s="11">
        <f>VLOOKUP(B227,RoA!B:O,14,FALSE)</f>
        <v>-1.57</v>
      </c>
      <c r="N227" s="11">
        <f>VLOOKUP(B227,RoE!B:O,14,FALSE)</f>
        <v>-2.82</v>
      </c>
      <c r="O227" s="11">
        <f>VLOOKUP(B227,ASSET!B:P,14,FALSE)</f>
        <v>5526100</v>
      </c>
      <c r="P227" s="11">
        <f>VLOOKUP(B227,MCAP!B:P,14,FALSE)</f>
        <v>8398890</v>
      </c>
      <c r="Q227" s="11">
        <f>VLOOKUP(B227,MB!B:O,14,FALSE)</f>
        <v>2.09</v>
      </c>
    </row>
    <row r="228" spans="1:17" x14ac:dyDescent="0.3">
      <c r="A228" s="20" t="s">
        <v>276</v>
      </c>
      <c r="B228" s="20">
        <v>683432</v>
      </c>
      <c r="C228" s="21">
        <f>VLOOKUP(B228,'[2]ESGC PORTFOLIO'!B:M,$C$2,FALSE)</f>
        <v>71.295871221882706</v>
      </c>
      <c r="D228" s="21" t="str">
        <f t="shared" si="9"/>
        <v>B</v>
      </c>
      <c r="E228" s="21">
        <f>VLOOKUP(B228,ESG!A:M,$E$2,FALSE)</f>
        <v>71.295871221882706</v>
      </c>
      <c r="F228" s="11" t="b">
        <f t="shared" si="10"/>
        <v>1</v>
      </c>
      <c r="G228" s="23" t="str">
        <f t="shared" si="11"/>
        <v>B</v>
      </c>
      <c r="H228" s="11">
        <f>VLOOKUP(B228,NI!C:P,14,FALSE)</f>
        <v>814500</v>
      </c>
      <c r="I228" s="11">
        <f>VLOOKUP(B228,EBITDA!B:O,14,FALSE)</f>
        <v>2743900</v>
      </c>
      <c r="J228" s="11">
        <f>VLOOKUP(B228,EQIT!B:O,14,FALSE)</f>
        <v>7958800</v>
      </c>
      <c r="K228" s="11">
        <f>VLOOKUP(B228,DEBT!B:O,14,FALSE)</f>
        <v>8187400</v>
      </c>
      <c r="L228" s="11">
        <f>VLOOKUP(B228,REV!B:O,14,FALSE)</f>
        <v>10041500</v>
      </c>
      <c r="M228" s="11">
        <f>VLOOKUP(B228,RoA!B:O,14,FALSE)</f>
        <v>7.11</v>
      </c>
      <c r="N228" s="11">
        <f>VLOOKUP(B228,RoE!B:O,14,FALSE)</f>
        <v>16.34</v>
      </c>
      <c r="O228" s="11">
        <f>VLOOKUP(B228,ASSET!B:P,14,FALSE)</f>
        <v>21147000</v>
      </c>
      <c r="P228" s="11">
        <f>VLOOKUP(B228,MCAP!B:P,14,FALSE)</f>
        <v>22426237</v>
      </c>
      <c r="Q228" s="11">
        <f>VLOOKUP(B228,MB!B:O,14,FALSE)</f>
        <v>2.82</v>
      </c>
    </row>
    <row r="229" spans="1:17" x14ac:dyDescent="0.3">
      <c r="A229" s="20" t="s">
        <v>277</v>
      </c>
      <c r="B229" s="20">
        <v>923649</v>
      </c>
      <c r="C229" s="21">
        <f>VLOOKUP(B229,'[2]ESGC PORTFOLIO'!B:M,$C$2,FALSE)</f>
        <v>52.172925486875499</v>
      </c>
      <c r="D229" s="21" t="str">
        <f t="shared" si="9"/>
        <v>B</v>
      </c>
      <c r="E229" s="21">
        <f>VLOOKUP(B229,ESG!A:M,$E$2,FALSE)</f>
        <v>52.172925486875499</v>
      </c>
      <c r="F229" s="11" t="b">
        <f t="shared" si="10"/>
        <v>1</v>
      </c>
      <c r="G229" s="23" t="str">
        <f t="shared" si="11"/>
        <v>B</v>
      </c>
      <c r="H229" s="11">
        <f>VLOOKUP(B229,NI!C:P,14,FALSE)</f>
        <v>332917</v>
      </c>
      <c r="I229" s="11" t="str">
        <f>VLOOKUP(B229,EBITDA!B:O,14,FALSE)</f>
        <v>NA</v>
      </c>
      <c r="J229" s="11">
        <f>VLOOKUP(B229,EQIT!B:O,14,FALSE)</f>
        <v>1105265</v>
      </c>
      <c r="K229" s="11">
        <f>VLOOKUP(B229,DEBT!B:O,14,FALSE)</f>
        <v>840</v>
      </c>
      <c r="L229" s="11">
        <f>VLOOKUP(B229,REV!B:O,14,FALSE)</f>
        <v>5266789</v>
      </c>
      <c r="M229" s="11">
        <f>VLOOKUP(B229,RoA!B:O,14,FALSE)</f>
        <v>16.84</v>
      </c>
      <c r="N229" s="11">
        <f>VLOOKUP(B229,RoE!B:O,14,FALSE)</f>
        <v>26.51</v>
      </c>
      <c r="O229" s="11">
        <f>VLOOKUP(B229,ASSET!B:P,14,FALSE)</f>
        <v>1792587</v>
      </c>
      <c r="P229" s="11">
        <f>VLOOKUP(B229,MCAP!B:P,14,FALSE)</f>
        <v>6901481</v>
      </c>
      <c r="Q229" s="11">
        <f>VLOOKUP(B229,MB!B:O,14,FALSE)</f>
        <v>5.47</v>
      </c>
    </row>
    <row r="230" spans="1:17" x14ac:dyDescent="0.3">
      <c r="A230" s="20" t="s">
        <v>278</v>
      </c>
      <c r="B230" s="20">
        <v>902233</v>
      </c>
      <c r="C230" s="21">
        <f>VLOOKUP(B230,'[2]ESGC PORTFOLIO'!B:M,$C$2,FALSE)</f>
        <v>63.301732681029897</v>
      </c>
      <c r="D230" s="21" t="str">
        <f t="shared" si="9"/>
        <v>B</v>
      </c>
      <c r="E230" s="21">
        <f>VLOOKUP(B230,ESG!A:M,$E$2,FALSE)</f>
        <v>63.301732681029897</v>
      </c>
      <c r="F230" s="11" t="b">
        <f t="shared" si="10"/>
        <v>1</v>
      </c>
      <c r="G230" s="23" t="str">
        <f t="shared" si="11"/>
        <v>B</v>
      </c>
      <c r="H230" s="11">
        <f>VLOOKUP(B230,NI!C:P,14,FALSE)</f>
        <v>824800</v>
      </c>
      <c r="I230" s="11">
        <f>VLOOKUP(B230,EBITDA!B:O,14,FALSE)</f>
        <v>1282500</v>
      </c>
      <c r="J230" s="11">
        <f>VLOOKUP(B230,EQIT!B:O,14,FALSE)</f>
        <v>2663600</v>
      </c>
      <c r="K230" s="11">
        <f>VLOOKUP(B230,DEBT!B:O,14,FALSE)</f>
        <v>1843800</v>
      </c>
      <c r="L230" s="11">
        <f>VLOOKUP(B230,REV!B:O,14,FALSE)</f>
        <v>6311300</v>
      </c>
      <c r="M230" s="11">
        <f>VLOOKUP(B230,RoA!B:O,14,FALSE)</f>
        <v>13.26</v>
      </c>
      <c r="N230" s="11">
        <f>VLOOKUP(B230,RoE!B:O,14,FALSE)</f>
        <v>35.450000000000003</v>
      </c>
      <c r="O230" s="11">
        <f>VLOOKUP(B230,ASSET!B:P,14,FALSE)</f>
        <v>6718100</v>
      </c>
      <c r="P230" s="11">
        <f>VLOOKUP(B230,MCAP!B:P,14,FALSE)</f>
        <v>25211340</v>
      </c>
      <c r="Q230" s="11">
        <f>VLOOKUP(B230,MB!B:O,14,FALSE)</f>
        <v>8.56</v>
      </c>
    </row>
    <row r="231" spans="1:17" x14ac:dyDescent="0.3">
      <c r="A231" s="20" t="s">
        <v>287</v>
      </c>
      <c r="B231" s="20">
        <v>905361</v>
      </c>
      <c r="C231" s="21">
        <f>VLOOKUP(B231,'[2]ESGC PORTFOLIO'!B:M,$C$2,FALSE)</f>
        <v>68.438823031329306</v>
      </c>
      <c r="D231" s="21" t="str">
        <f t="shared" si="9"/>
        <v>B</v>
      </c>
      <c r="E231" s="21">
        <f>VLOOKUP(B231,ESG!A:M,$E$2,FALSE)</f>
        <v>68.438823031329306</v>
      </c>
      <c r="F231" s="11" t="b">
        <f t="shared" si="10"/>
        <v>1</v>
      </c>
      <c r="G231" s="23" t="str">
        <f t="shared" si="11"/>
        <v>B</v>
      </c>
      <c r="H231" s="11">
        <f>VLOOKUP(B231,NI!C:P,14,FALSE)</f>
        <v>1164343</v>
      </c>
      <c r="I231" s="11">
        <f>VLOOKUP(B231,EBITDA!B:O,14,FALSE)</f>
        <v>2284723</v>
      </c>
      <c r="J231" s="11">
        <f>VLOOKUP(B231,EQIT!B:O,14,FALSE)</f>
        <v>3692188</v>
      </c>
      <c r="K231" s="11">
        <f>VLOOKUP(B231,DEBT!B:O,14,FALSE)</f>
        <v>10520655</v>
      </c>
      <c r="L231" s="11">
        <f>VLOOKUP(B231,REV!B:O,14,FALSE)</f>
        <v>14983788</v>
      </c>
      <c r="M231" s="11">
        <f>VLOOKUP(B231,RoA!B:O,14,FALSE)</f>
        <v>14.56</v>
      </c>
      <c r="N231" s="11">
        <f>VLOOKUP(B231,RoE!B:O,14,FALSE)</f>
        <v>63.63</v>
      </c>
      <c r="O231" s="11">
        <f>VLOOKUP(B231,ASSET!B:P,14,FALSE)</f>
        <v>19958427</v>
      </c>
      <c r="P231" s="11">
        <f>VLOOKUP(B231,MCAP!B:P,14,FALSE)</f>
        <v>38496050</v>
      </c>
      <c r="Q231" s="11">
        <f>VLOOKUP(B231,MB!B:O,14,FALSE)</f>
        <v>8.7799999999999994</v>
      </c>
    </row>
    <row r="232" spans="1:17" x14ac:dyDescent="0.3">
      <c r="A232" s="20" t="s">
        <v>288</v>
      </c>
      <c r="B232" s="20">
        <v>357834</v>
      </c>
      <c r="C232" s="21">
        <f>VLOOKUP(B232,'[2]ESGC PORTFOLIO'!B:M,$C$2,FALSE)</f>
        <v>64.007037042898801</v>
      </c>
      <c r="D232" s="21" t="str">
        <f t="shared" si="9"/>
        <v>B</v>
      </c>
      <c r="E232" s="21">
        <f>VLOOKUP(B232,ESG!A:M,$E$2,FALSE)</f>
        <v>64.007037042898801</v>
      </c>
      <c r="F232" s="11" t="b">
        <f t="shared" si="10"/>
        <v>1</v>
      </c>
      <c r="G232" s="23" t="str">
        <f t="shared" si="11"/>
        <v>B</v>
      </c>
      <c r="H232" s="11">
        <f>VLOOKUP(B232,NI!C:P,14,FALSE)</f>
        <v>1944625</v>
      </c>
      <c r="I232" s="11">
        <f>VLOOKUP(B232,EBITDA!B:O,14,FALSE)</f>
        <v>4011377</v>
      </c>
      <c r="J232" s="11">
        <f>VLOOKUP(B232,EQIT!B:O,14,FALSE)</f>
        <v>3643091</v>
      </c>
      <c r="K232" s="11">
        <f>VLOOKUP(B232,DEBT!B:O,14,FALSE)</f>
        <v>24632463</v>
      </c>
      <c r="L232" s="11">
        <f>VLOOKUP(B232,REV!B:O,14,FALSE)</f>
        <v>5538640</v>
      </c>
      <c r="M232" s="11">
        <f>VLOOKUP(B232,RoA!B:O,14,FALSE)</f>
        <v>7.81</v>
      </c>
      <c r="N232" s="11">
        <f>VLOOKUP(B232,RoE!B:O,14,FALSE)</f>
        <v>49.17</v>
      </c>
      <c r="O232" s="11">
        <f>VLOOKUP(B232,ASSET!B:P,14,FALSE)</f>
        <v>32257638</v>
      </c>
      <c r="P232" s="11">
        <f>VLOOKUP(B232,MCAP!B:P,14,FALSE)</f>
        <v>53439796</v>
      </c>
      <c r="Q232" s="11">
        <f>VLOOKUP(B232,MB!B:O,14,FALSE)</f>
        <v>13.64</v>
      </c>
    </row>
    <row r="233" spans="1:17" x14ac:dyDescent="0.3">
      <c r="A233" s="20" t="s">
        <v>289</v>
      </c>
      <c r="B233" s="20">
        <v>895784</v>
      </c>
      <c r="C233" s="21">
        <f>VLOOKUP(B233,'[2]ESGC PORTFOLIO'!B:M,$C$2,FALSE)</f>
        <v>73.578228493198296</v>
      </c>
      <c r="D233" s="21" t="str">
        <f t="shared" si="9"/>
        <v>B</v>
      </c>
      <c r="E233" s="21">
        <f>VLOOKUP(B233,ESG!A:M,$E$2,FALSE)</f>
        <v>73.578228493198296</v>
      </c>
      <c r="F233" s="11" t="b">
        <f t="shared" si="10"/>
        <v>1</v>
      </c>
      <c r="G233" s="23" t="str">
        <f t="shared" si="11"/>
        <v>B</v>
      </c>
      <c r="H233" s="11">
        <f>VLOOKUP(B233,NI!C:P,14,FALSE)</f>
        <v>86424</v>
      </c>
      <c r="I233" s="11">
        <f>VLOOKUP(B233,EBITDA!B:O,14,FALSE)</f>
        <v>758011</v>
      </c>
      <c r="J233" s="11">
        <f>VLOOKUP(B233,EQIT!B:O,14,FALSE)</f>
        <v>5995093</v>
      </c>
      <c r="K233" s="11">
        <f>VLOOKUP(B233,DEBT!B:O,14,FALSE)</f>
        <v>5897975</v>
      </c>
      <c r="L233" s="11">
        <f>VLOOKUP(B233,REV!B:O,14,FALSE)</f>
        <v>1584714</v>
      </c>
      <c r="M233" s="11">
        <f>VLOOKUP(B233,RoA!B:O,14,FALSE)</f>
        <v>1.95</v>
      </c>
      <c r="N233" s="11">
        <f>VLOOKUP(B233,RoE!B:O,14,FALSE)</f>
        <v>1.32</v>
      </c>
      <c r="O233" s="11">
        <f>VLOOKUP(B233,ASSET!B:P,14,FALSE)</f>
        <v>13982904</v>
      </c>
      <c r="P233" s="11">
        <f>VLOOKUP(B233,MCAP!B:P,14,FALSE)</f>
        <v>9366607</v>
      </c>
      <c r="Q233" s="11">
        <f>VLOOKUP(B233,MB!B:O,14,FALSE)</f>
        <v>1.61</v>
      </c>
    </row>
    <row r="234" spans="1:17" x14ac:dyDescent="0.3">
      <c r="A234" s="20" t="s">
        <v>290</v>
      </c>
      <c r="B234" s="20">
        <v>906400</v>
      </c>
      <c r="C234" s="21">
        <f>VLOOKUP(B234,'[2]ESGC PORTFOLIO'!B:M,$C$2,FALSE)</f>
        <v>64.989025308119196</v>
      </c>
      <c r="D234" s="21" t="str">
        <f t="shared" si="9"/>
        <v>B</v>
      </c>
      <c r="E234" s="21">
        <f>VLOOKUP(B234,ESG!A:M,$E$2,FALSE)</f>
        <v>64.989025308119196</v>
      </c>
      <c r="F234" s="11" t="b">
        <f t="shared" si="10"/>
        <v>1</v>
      </c>
      <c r="G234" s="23" t="str">
        <f t="shared" si="11"/>
        <v>B</v>
      </c>
      <c r="H234" s="11">
        <f>VLOOKUP(B234,NI!C:P,14,FALSE)</f>
        <v>564700</v>
      </c>
      <c r="I234" s="11">
        <f>VLOOKUP(B234,EBITDA!B:O,14,FALSE)</f>
        <v>967500</v>
      </c>
      <c r="J234" s="11">
        <f>VLOOKUP(B234,EQIT!B:O,14,FALSE)</f>
        <v>2953900</v>
      </c>
      <c r="K234" s="11">
        <f>VLOOKUP(B234,DEBT!B:O,14,FALSE)</f>
        <v>1186800</v>
      </c>
      <c r="L234" s="11">
        <f>VLOOKUP(B234,REV!B:O,14,FALSE)</f>
        <v>4000300</v>
      </c>
      <c r="M234" s="11">
        <f>VLOOKUP(B234,RoA!B:O,14,FALSE)</f>
        <v>12.02</v>
      </c>
      <c r="N234" s="11">
        <f>VLOOKUP(B234,RoE!B:O,14,FALSE)</f>
        <v>20.02</v>
      </c>
      <c r="O234" s="11">
        <f>VLOOKUP(B234,ASSET!B:P,14,FALSE)</f>
        <v>5197100</v>
      </c>
      <c r="P234" s="11">
        <f>VLOOKUP(B234,MCAP!B:P,14,FALSE)</f>
        <v>9881110</v>
      </c>
      <c r="Q234" s="11">
        <f>VLOOKUP(B234,MB!B:O,14,FALSE)</f>
        <v>2.91</v>
      </c>
    </row>
    <row r="235" spans="1:17" x14ac:dyDescent="0.3">
      <c r="A235" s="20" t="s">
        <v>293</v>
      </c>
      <c r="B235" s="20">
        <v>921503</v>
      </c>
      <c r="C235" s="21">
        <f>VLOOKUP(B235,'[2]ESGC PORTFOLIO'!B:M,$C$2,FALSE)</f>
        <v>52.223838084485799</v>
      </c>
      <c r="D235" s="21" t="str">
        <f t="shared" si="9"/>
        <v>B</v>
      </c>
      <c r="E235" s="21">
        <f>VLOOKUP(B235,ESG!A:M,$E$2,FALSE)</f>
        <v>52.223838084485799</v>
      </c>
      <c r="F235" s="11" t="b">
        <f t="shared" si="10"/>
        <v>1</v>
      </c>
      <c r="G235" s="23" t="str">
        <f t="shared" si="11"/>
        <v>B</v>
      </c>
      <c r="H235" s="11">
        <f>VLOOKUP(B235,NI!C:P,14,FALSE)</f>
        <v>1249600</v>
      </c>
      <c r="I235" s="11">
        <f>VLOOKUP(B235,EBITDA!B:O,14,FALSE)</f>
        <v>2209400</v>
      </c>
      <c r="J235" s="11">
        <f>VLOOKUP(B235,EQIT!B:O,14,FALSE)</f>
        <v>7547100</v>
      </c>
      <c r="K235" s="11">
        <f>VLOOKUP(B235,DEBT!B:O,14,FALSE)</f>
        <v>3831700</v>
      </c>
      <c r="L235" s="11">
        <f>VLOOKUP(B235,REV!B:O,14,FALSE)</f>
        <v>12747200</v>
      </c>
      <c r="M235" s="11">
        <f>VLOOKUP(B235,RoA!B:O,14,FALSE)</f>
        <v>7.9</v>
      </c>
      <c r="N235" s="11">
        <f>VLOOKUP(B235,RoE!B:O,14,FALSE)</f>
        <v>17.62</v>
      </c>
      <c r="O235" s="11">
        <f>VLOOKUP(B235,ASSET!B:P,14,FALSE)</f>
        <v>19079900</v>
      </c>
      <c r="P235" s="11">
        <f>VLOOKUP(B235,MCAP!B:P,14,FALSE)</f>
        <v>26138713</v>
      </c>
      <c r="Q235" s="11">
        <f>VLOOKUP(B235,MB!B:O,14,FALSE)</f>
        <v>3.09</v>
      </c>
    </row>
    <row r="236" spans="1:17" x14ac:dyDescent="0.3">
      <c r="A236" s="20" t="s">
        <v>301</v>
      </c>
      <c r="B236" s="20">
        <v>729104</v>
      </c>
      <c r="C236" s="21">
        <f>VLOOKUP(B236,'[2]ESGC PORTFOLIO'!B:M,$C$2,FALSE)</f>
        <v>67.654114160482095</v>
      </c>
      <c r="D236" s="21" t="str">
        <f t="shared" si="9"/>
        <v>B</v>
      </c>
      <c r="E236" s="21">
        <f>VLOOKUP(B236,ESG!A:M,$E$2,FALSE)</f>
        <v>67.654114160482095</v>
      </c>
      <c r="F236" s="11" t="b">
        <f t="shared" si="10"/>
        <v>1</v>
      </c>
      <c r="G236" s="23" t="str">
        <f t="shared" si="11"/>
        <v>B</v>
      </c>
      <c r="H236" s="11">
        <f>VLOOKUP(B236,NI!C:P,14,FALSE)</f>
        <v>1535000</v>
      </c>
      <c r="I236" s="11" t="str">
        <f>VLOOKUP(B236,EBITDA!B:O,14,FALSE)</f>
        <v>NA</v>
      </c>
      <c r="J236" s="11">
        <f>VLOOKUP(B236,EQIT!B:O,14,FALSE)</f>
        <v>5824400</v>
      </c>
      <c r="K236" s="11">
        <f>VLOOKUP(B236,DEBT!B:O,14,FALSE)</f>
        <v>0</v>
      </c>
      <c r="L236" s="11">
        <f>VLOOKUP(B236,REV!B:O,14,FALSE)</f>
        <v>4793000</v>
      </c>
      <c r="M236" s="11">
        <f>VLOOKUP(B236,RoA!B:O,14,FALSE)</f>
        <v>21.6</v>
      </c>
      <c r="N236" s="11">
        <f>VLOOKUP(B236,RoE!B:O,14,FALSE)</f>
        <v>27.03</v>
      </c>
      <c r="O236" s="11">
        <f>VLOOKUP(B236,ASSET!B:P,14,FALSE)</f>
        <v>7464400</v>
      </c>
      <c r="P236" s="11">
        <f>VLOOKUP(B236,MCAP!B:P,14,FALSE)</f>
        <v>25719497</v>
      </c>
      <c r="Q236" s="11">
        <f>VLOOKUP(B236,MB!B:O,14,FALSE)</f>
        <v>3.54</v>
      </c>
    </row>
    <row r="237" spans="1:17" x14ac:dyDescent="0.3">
      <c r="A237" s="20" t="s">
        <v>302</v>
      </c>
      <c r="B237" s="20">
        <v>266220</v>
      </c>
      <c r="C237" s="21">
        <f>VLOOKUP(B237,'[2]ESGC PORTFOLIO'!B:M,$C$2,FALSE)</f>
        <v>60.698599534351899</v>
      </c>
      <c r="D237" s="21" t="str">
        <f t="shared" si="9"/>
        <v>B</v>
      </c>
      <c r="E237" s="21">
        <f>VLOOKUP(B237,ESG!A:M,$E$2,FALSE)</f>
        <v>60.698599534351899</v>
      </c>
      <c r="F237" s="11" t="b">
        <f t="shared" si="10"/>
        <v>1</v>
      </c>
      <c r="G237" s="23" t="str">
        <f t="shared" si="11"/>
        <v>B</v>
      </c>
      <c r="H237" s="11">
        <f>VLOOKUP(B237,NI!C:P,14,FALSE)</f>
        <v>591000</v>
      </c>
      <c r="I237" s="11">
        <f>VLOOKUP(B237,EBITDA!B:O,14,FALSE)</f>
        <v>1000200</v>
      </c>
      <c r="J237" s="11">
        <f>VLOOKUP(B237,EQIT!B:O,14,FALSE)</f>
        <v>3001900</v>
      </c>
      <c r="K237" s="11">
        <f>VLOOKUP(B237,DEBT!B:O,14,FALSE)</f>
        <v>1579500</v>
      </c>
      <c r="L237" s="11">
        <f>VLOOKUP(B237,REV!B:O,14,FALSE)</f>
        <v>4488300</v>
      </c>
      <c r="M237" s="11">
        <f>VLOOKUP(B237,RoA!B:O,14,FALSE)</f>
        <v>11.83</v>
      </c>
      <c r="N237" s="11">
        <f>VLOOKUP(B237,RoE!B:O,14,FALSE)</f>
        <v>20.79</v>
      </c>
      <c r="O237" s="11">
        <f>VLOOKUP(B237,ASSET!B:P,14,FALSE)</f>
        <v>5661100</v>
      </c>
      <c r="P237" s="11">
        <f>VLOOKUP(B237,MCAP!B:P,14,FALSE)</f>
        <v>12468437</v>
      </c>
      <c r="Q237" s="11">
        <f>VLOOKUP(B237,MB!B:O,14,FALSE)</f>
        <v>3.46</v>
      </c>
    </row>
    <row r="238" spans="1:17" x14ac:dyDescent="0.3">
      <c r="A238" s="20" t="s">
        <v>308</v>
      </c>
      <c r="B238" s="20">
        <v>944738</v>
      </c>
      <c r="C238" s="21">
        <f>VLOOKUP(B238,'[2]ESGC PORTFOLIO'!B:M,$C$2,FALSE)</f>
        <v>69.402884052647295</v>
      </c>
      <c r="D238" s="21" t="str">
        <f t="shared" si="9"/>
        <v>B</v>
      </c>
      <c r="E238" s="21">
        <f>VLOOKUP(B238,ESG!A:M,$E$2,FALSE)</f>
        <v>69.402884052647295</v>
      </c>
      <c r="F238" s="11" t="b">
        <f t="shared" si="10"/>
        <v>1</v>
      </c>
      <c r="G238" s="23" t="str">
        <f t="shared" si="11"/>
        <v>B</v>
      </c>
      <c r="H238" s="11">
        <f>VLOOKUP(B238,NI!C:P,14,FALSE)</f>
        <v>448941</v>
      </c>
      <c r="I238" s="11">
        <f>VLOOKUP(B238,EBITDA!B:O,14,FALSE)</f>
        <v>1141689</v>
      </c>
      <c r="J238" s="11">
        <f>VLOOKUP(B238,EQIT!B:O,14,FALSE)</f>
        <v>2240993</v>
      </c>
      <c r="K238" s="11">
        <f>VLOOKUP(B238,DEBT!B:O,14,FALSE)</f>
        <v>3193814</v>
      </c>
      <c r="L238" s="11">
        <f>VLOOKUP(B238,REV!B:O,14,FALSE)</f>
        <v>4927965</v>
      </c>
      <c r="M238" s="11">
        <f>VLOOKUP(B238,RoA!B:O,14,FALSE)</f>
        <v>10.43</v>
      </c>
      <c r="N238" s="11">
        <f>VLOOKUP(B238,RoE!B:O,14,FALSE)</f>
        <v>26.94</v>
      </c>
      <c r="O238" s="11">
        <f>VLOOKUP(B238,ASSET!B:P,14,FALSE)</f>
        <v>6325598</v>
      </c>
      <c r="P238" s="11">
        <f>VLOOKUP(B238,MCAP!B:P,14,FALSE)</f>
        <v>14307618</v>
      </c>
      <c r="Q238" s="11">
        <f>VLOOKUP(B238,MB!B:O,14,FALSE)</f>
        <v>5.55</v>
      </c>
    </row>
    <row r="239" spans="1:17" x14ac:dyDescent="0.3">
      <c r="A239" s="20" t="s">
        <v>317</v>
      </c>
      <c r="B239" s="20">
        <v>741410</v>
      </c>
      <c r="C239" s="21">
        <f>VLOOKUP(B239,'[2]ESGC PORTFOLIO'!B:M,$C$2,FALSE)</f>
        <v>68.761154402249403</v>
      </c>
      <c r="D239" s="21" t="str">
        <f t="shared" si="9"/>
        <v>B</v>
      </c>
      <c r="E239" s="21">
        <f>VLOOKUP(B239,ESG!A:M,$E$2,FALSE)</f>
        <v>68.761154402249403</v>
      </c>
      <c r="F239" s="11" t="b">
        <f t="shared" si="10"/>
        <v>1</v>
      </c>
      <c r="G239" s="23" t="str">
        <f t="shared" si="11"/>
        <v>B</v>
      </c>
      <c r="H239" s="11">
        <f>VLOOKUP(B239,NI!C:P,14,FALSE)</f>
        <v>962700</v>
      </c>
      <c r="I239" s="11">
        <f>VLOOKUP(B239,EBITDA!B:O,14,FALSE)</f>
        <v>1667300</v>
      </c>
      <c r="J239" s="11">
        <f>VLOOKUP(B239,EQIT!B:O,14,FALSE)</f>
        <v>8967100</v>
      </c>
      <c r="K239" s="11">
        <f>VLOOKUP(B239,DEBT!B:O,14,FALSE)</f>
        <v>2938300</v>
      </c>
      <c r="L239" s="11">
        <f>VLOOKUP(B239,REV!B:O,14,FALSE)</f>
        <v>11294900</v>
      </c>
      <c r="M239" s="11">
        <f>VLOOKUP(B239,RoA!B:O,14,FALSE)</f>
        <v>1.74</v>
      </c>
      <c r="N239" s="11">
        <f>VLOOKUP(B239,RoE!B:O,14,FALSE)</f>
        <v>11.37</v>
      </c>
      <c r="O239" s="11">
        <f>VLOOKUP(B239,ASSET!B:P,14,FALSE)</f>
        <v>64013100</v>
      </c>
      <c r="P239" s="11">
        <f>VLOOKUP(B239,MCAP!B:P,14,FALSE)</f>
        <v>12215609</v>
      </c>
      <c r="Q239" s="11" t="e">
        <f>VLOOKUP(B239,MB!B:O,14,FALSE)</f>
        <v>#N/A</v>
      </c>
    </row>
    <row r="240" spans="1:17" x14ac:dyDescent="0.3">
      <c r="A240" s="20" t="s">
        <v>320</v>
      </c>
      <c r="B240" s="20">
        <v>674693</v>
      </c>
      <c r="C240" s="21">
        <f>VLOOKUP(B240,'[2]ESGC PORTFOLIO'!B:M,$C$2,FALSE)</f>
        <v>65.757521043980603</v>
      </c>
      <c r="D240" s="21" t="str">
        <f t="shared" si="9"/>
        <v>B</v>
      </c>
      <c r="E240" s="21">
        <f>VLOOKUP(B240,ESG!A:M,$E$2,FALSE)</f>
        <v>65.757521043980603</v>
      </c>
      <c r="F240" s="11" t="b">
        <f t="shared" si="10"/>
        <v>1</v>
      </c>
      <c r="G240" s="23" t="str">
        <f t="shared" si="11"/>
        <v>B</v>
      </c>
      <c r="H240" s="11">
        <f>VLOOKUP(B240,NI!C:P,14,FALSE)</f>
        <v>466420</v>
      </c>
      <c r="I240" s="11">
        <f>VLOOKUP(B240,EBITDA!B:O,14,FALSE)</f>
        <v>786119</v>
      </c>
      <c r="J240" s="11">
        <f>VLOOKUP(B240,EQIT!B:O,14,FALSE)</f>
        <v>-1260271</v>
      </c>
      <c r="K240" s="11">
        <f>VLOOKUP(B240,DEBT!B:O,14,FALSE)</f>
        <v>2410145</v>
      </c>
      <c r="L240" s="11">
        <f>VLOOKUP(B240,REV!B:O,14,FALSE)</f>
        <v>1165095</v>
      </c>
      <c r="M240" s="11">
        <f>VLOOKUP(B240,RoA!B:O,14,FALSE)</f>
        <v>20.81</v>
      </c>
      <c r="N240" s="11" t="str">
        <f>VLOOKUP(B240,RoE!B:O,14,FALSE)</f>
        <v>NA</v>
      </c>
      <c r="O240" s="11">
        <f>VLOOKUP(B240,ASSET!B:P,14,FALSE)</f>
        <v>2925796</v>
      </c>
      <c r="P240" s="11">
        <f>VLOOKUP(B240,MCAP!B:P,14,FALSE)</f>
        <v>11168314</v>
      </c>
      <c r="Q240" s="11">
        <f>VLOOKUP(B240,MB!B:O,14,FALSE)</f>
        <v>-8.4</v>
      </c>
    </row>
    <row r="241" spans="1:17" x14ac:dyDescent="0.3">
      <c r="A241" s="20" t="s">
        <v>323</v>
      </c>
      <c r="B241" s="20">
        <v>901892</v>
      </c>
      <c r="C241" s="21">
        <f>VLOOKUP(B241,'[2]ESGC PORTFOLIO'!B:M,$C$2,FALSE)</f>
        <v>73.645884115884101</v>
      </c>
      <c r="D241" s="21" t="str">
        <f t="shared" si="9"/>
        <v>B</v>
      </c>
      <c r="E241" s="21">
        <f>VLOOKUP(B241,ESG!A:M,$E$2,FALSE)</f>
        <v>73.645884115884101</v>
      </c>
      <c r="F241" s="11" t="b">
        <f t="shared" si="10"/>
        <v>1</v>
      </c>
      <c r="G241" s="23" t="str">
        <f t="shared" si="11"/>
        <v>B</v>
      </c>
      <c r="H241" s="11">
        <f>VLOOKUP(B241,NI!C:P,14,FALSE)</f>
        <v>1080423</v>
      </c>
      <c r="I241" s="11">
        <f>VLOOKUP(B241,EBITDA!B:O,14,FALSE)</f>
        <v>1795615</v>
      </c>
      <c r="J241" s="11">
        <f>VLOOKUP(B241,EQIT!B:O,14,FALSE)</f>
        <v>3719900</v>
      </c>
      <c r="K241" s="11">
        <f>VLOOKUP(B241,DEBT!B:O,14,FALSE)</f>
        <v>2923338</v>
      </c>
      <c r="L241" s="11">
        <f>VLOOKUP(B241,REV!B:O,14,FALSE)</f>
        <v>11811177</v>
      </c>
      <c r="M241" s="11">
        <f>VLOOKUP(B241,RoA!B:O,14,FALSE)</f>
        <v>6.92</v>
      </c>
      <c r="N241" s="11">
        <f>VLOOKUP(B241,RoE!B:O,14,FALSE)</f>
        <v>14.2</v>
      </c>
      <c r="O241" s="11">
        <f>VLOOKUP(B241,ASSET!B:P,14,FALSE)</f>
        <v>9958502</v>
      </c>
      <c r="P241" s="11">
        <f>VLOOKUP(B241,MCAP!B:P,14,FALSE)</f>
        <v>29290812</v>
      </c>
      <c r="Q241" s="11">
        <f>VLOOKUP(B241,MB!B:O,14,FALSE)</f>
        <v>6.57</v>
      </c>
    </row>
    <row r="242" spans="1:17" x14ac:dyDescent="0.3">
      <c r="A242" s="20" t="s">
        <v>325</v>
      </c>
      <c r="B242" s="20">
        <v>912146</v>
      </c>
      <c r="C242" s="21">
        <f>VLOOKUP(B242,'[2]ESGC PORTFOLIO'!B:M,$C$2,FALSE)</f>
        <v>52.505153553235097</v>
      </c>
      <c r="D242" s="21" t="str">
        <f t="shared" si="9"/>
        <v>B</v>
      </c>
      <c r="E242" s="21">
        <f>VLOOKUP(B242,ESG!A:M,$E$2,FALSE)</f>
        <v>52.505153553235097</v>
      </c>
      <c r="F242" s="11" t="b">
        <f t="shared" si="10"/>
        <v>1</v>
      </c>
      <c r="G242" s="23" t="str">
        <f t="shared" si="11"/>
        <v>B</v>
      </c>
      <c r="H242" s="11">
        <f>VLOOKUP(B242,NI!C:P,14,FALSE)</f>
        <v>196771</v>
      </c>
      <c r="I242" s="11">
        <f>VLOOKUP(B242,EBITDA!B:O,14,FALSE)</f>
        <v>1178726</v>
      </c>
      <c r="J242" s="11">
        <f>VLOOKUP(B242,EQIT!B:O,14,FALSE)</f>
        <v>3445664</v>
      </c>
      <c r="K242" s="11">
        <f>VLOOKUP(B242,DEBT!B:O,14,FALSE)</f>
        <v>10185001</v>
      </c>
      <c r="L242" s="11">
        <f>VLOOKUP(B242,REV!B:O,14,FALSE)</f>
        <v>2087366</v>
      </c>
      <c r="M242" s="11">
        <f>VLOOKUP(B242,RoA!B:O,14,FALSE)</f>
        <v>2.37</v>
      </c>
      <c r="N242" s="11">
        <f>VLOOKUP(B242,RoE!B:O,14,FALSE)</f>
        <v>3.48</v>
      </c>
      <c r="O242" s="11">
        <f>VLOOKUP(B242,ASSET!B:P,14,FALSE)</f>
        <v>17397934</v>
      </c>
      <c r="P242" s="11">
        <f>VLOOKUP(B242,MCAP!B:P,14,FALSE)</f>
        <v>14852938</v>
      </c>
      <c r="Q242" s="11">
        <f>VLOOKUP(B242,MB!B:O,14,FALSE)</f>
        <v>4.0599999999999996</v>
      </c>
    </row>
    <row r="243" spans="1:17" x14ac:dyDescent="0.3">
      <c r="A243" s="20" t="s">
        <v>326</v>
      </c>
      <c r="B243" s="20">
        <v>905816</v>
      </c>
      <c r="C243" s="21">
        <f>VLOOKUP(B243,'[2]ESGC PORTFOLIO'!B:M,$C$2,FALSE)</f>
        <v>55.498067394235797</v>
      </c>
      <c r="D243" s="21" t="str">
        <f t="shared" si="9"/>
        <v>B</v>
      </c>
      <c r="E243" s="21">
        <f>VLOOKUP(B243,ESG!A:M,$E$2,FALSE)</f>
        <v>55.498067394235797</v>
      </c>
      <c r="F243" s="11" t="b">
        <f t="shared" si="10"/>
        <v>1</v>
      </c>
      <c r="G243" s="23" t="str">
        <f t="shared" si="11"/>
        <v>B</v>
      </c>
      <c r="H243" s="11">
        <f>VLOOKUP(B243,NI!C:P,14,FALSE)</f>
        <v>311919</v>
      </c>
      <c r="I243" s="11">
        <f>VLOOKUP(B243,EBITDA!B:O,14,FALSE)</f>
        <v>962803</v>
      </c>
      <c r="J243" s="11">
        <f>VLOOKUP(B243,EQIT!B:O,14,FALSE)</f>
        <v>4968893</v>
      </c>
      <c r="K243" s="11">
        <f>VLOOKUP(B243,DEBT!B:O,14,FALSE)</f>
        <v>2854865</v>
      </c>
      <c r="L243" s="11">
        <f>VLOOKUP(B243,REV!B:O,14,FALSE)</f>
        <v>3890296</v>
      </c>
      <c r="M243" s="11">
        <f>VLOOKUP(B243,RoA!B:O,14,FALSE)</f>
        <v>8.83</v>
      </c>
      <c r="N243" s="11">
        <f>VLOOKUP(B243,RoE!B:O,14,FALSE)</f>
        <v>12.6</v>
      </c>
      <c r="O243" s="11">
        <f>VLOOKUP(B243,ASSET!B:P,14,FALSE)</f>
        <v>9504891</v>
      </c>
      <c r="P243" s="11">
        <f>VLOOKUP(B243,MCAP!B:P,14,FALSE)</f>
        <v>16986432</v>
      </c>
      <c r="Q243" s="11">
        <f>VLOOKUP(B243,MB!B:O,14,FALSE)</f>
        <v>3.15</v>
      </c>
    </row>
    <row r="244" spans="1:17" x14ac:dyDescent="0.3">
      <c r="A244" s="20" t="s">
        <v>327</v>
      </c>
      <c r="B244" s="20">
        <v>905898</v>
      </c>
      <c r="C244" s="21">
        <f>VLOOKUP(B244,'[2]ESGC PORTFOLIO'!B:M,$C$2,FALSE)</f>
        <v>71.090794731206202</v>
      </c>
      <c r="D244" s="21" t="str">
        <f t="shared" si="9"/>
        <v>B</v>
      </c>
      <c r="E244" s="21">
        <f>VLOOKUP(B244,ESG!A:M,$E$2,FALSE)</f>
        <v>71.090794731206202</v>
      </c>
      <c r="F244" s="11" t="b">
        <f t="shared" si="10"/>
        <v>1</v>
      </c>
      <c r="G244" s="23" t="str">
        <f t="shared" si="11"/>
        <v>B</v>
      </c>
      <c r="H244" s="11">
        <f>VLOOKUP(B244,NI!C:P,14,FALSE)</f>
        <v>577847</v>
      </c>
      <c r="I244" s="11">
        <f>VLOOKUP(B244,EBITDA!B:O,14,FALSE)</f>
        <v>1315617</v>
      </c>
      <c r="J244" s="11">
        <f>VLOOKUP(B244,EQIT!B:O,14,FALSE)</f>
        <v>1690132</v>
      </c>
      <c r="K244" s="11">
        <f>VLOOKUP(B244,DEBT!B:O,14,FALSE)</f>
        <v>2342348</v>
      </c>
      <c r="L244" s="11">
        <f>VLOOKUP(B244,REV!B:O,14,FALSE)</f>
        <v>10424858</v>
      </c>
      <c r="M244" s="11">
        <f>VLOOKUP(B244,RoA!B:O,14,FALSE)</f>
        <v>11.08</v>
      </c>
      <c r="N244" s="11">
        <f>VLOOKUP(B244,RoE!B:O,14,FALSE)</f>
        <v>33.32</v>
      </c>
      <c r="O244" s="11">
        <f>VLOOKUP(B244,ASSET!B:P,14,FALSE)</f>
        <v>5781892</v>
      </c>
      <c r="P244" s="11">
        <f>VLOOKUP(B244,MCAP!B:P,14,FALSE)</f>
        <v>13307694</v>
      </c>
      <c r="Q244" s="11">
        <f>VLOOKUP(B244,MB!B:O,14,FALSE)</f>
        <v>5.98</v>
      </c>
    </row>
    <row r="245" spans="1:17" x14ac:dyDescent="0.3">
      <c r="A245" s="20" t="s">
        <v>328</v>
      </c>
      <c r="B245" s="20">
        <v>904866</v>
      </c>
      <c r="C245" s="21">
        <f>VLOOKUP(B245,'[2]ESGC PORTFOLIO'!B:M,$C$2,FALSE)</f>
        <v>74.987946554574407</v>
      </c>
      <c r="D245" s="21" t="str">
        <f t="shared" si="9"/>
        <v>B</v>
      </c>
      <c r="E245" s="21">
        <f>VLOOKUP(B245,ESG!A:M,$E$2,FALSE)</f>
        <v>74.987946554574407</v>
      </c>
      <c r="F245" s="11" t="b">
        <f t="shared" si="10"/>
        <v>1</v>
      </c>
      <c r="G245" s="23" t="str">
        <f t="shared" si="11"/>
        <v>B</v>
      </c>
      <c r="H245" s="11">
        <f>VLOOKUP(B245,NI!C:P,14,FALSE)</f>
        <v>4078000</v>
      </c>
      <c r="I245" s="11">
        <f>VLOOKUP(B245,EBITDA!B:O,14,FALSE)</f>
        <v>7096000</v>
      </c>
      <c r="J245" s="11">
        <f>VLOOKUP(B245,EQIT!B:O,14,FALSE)</f>
        <v>27466000</v>
      </c>
      <c r="K245" s="11">
        <f>VLOOKUP(B245,DEBT!B:O,14,FALSE)</f>
        <v>14390000</v>
      </c>
      <c r="L245" s="11">
        <f>VLOOKUP(B245,REV!B:O,14,FALSE)</f>
        <v>118214000</v>
      </c>
      <c r="M245" s="11">
        <f>VLOOKUP(B245,RoA!B:O,14,FALSE)</f>
        <v>6.53</v>
      </c>
      <c r="N245" s="11">
        <f>VLOOKUP(B245,RoE!B:O,14,FALSE)</f>
        <v>14.22</v>
      </c>
      <c r="O245" s="11">
        <f>VLOOKUP(B245,ASSET!B:P,14,FALSE)</f>
        <v>66009000</v>
      </c>
      <c r="P245" s="11">
        <f>VLOOKUP(B245,MCAP!B:P,14,FALSE)</f>
        <v>74351919</v>
      </c>
      <c r="Q245" s="11">
        <f>VLOOKUP(B245,MB!B:O,14,FALSE)</f>
        <v>3.24</v>
      </c>
    </row>
    <row r="246" spans="1:17" x14ac:dyDescent="0.3">
      <c r="A246" s="20" t="s">
        <v>332</v>
      </c>
      <c r="B246" s="20">
        <v>867390</v>
      </c>
      <c r="C246" s="21">
        <f>VLOOKUP(B246,'[2]ESGC PORTFOLIO'!B:M,$C$2,FALSE)</f>
        <v>60.983228984468198</v>
      </c>
      <c r="D246" s="21" t="str">
        <f t="shared" si="9"/>
        <v>B</v>
      </c>
      <c r="E246" s="21">
        <f>VLOOKUP(B246,ESG!A:M,$E$2,FALSE)</f>
        <v>60.983228984468198</v>
      </c>
      <c r="F246" s="11" t="b">
        <f t="shared" si="10"/>
        <v>1</v>
      </c>
      <c r="G246" s="23" t="str">
        <f t="shared" si="11"/>
        <v>B</v>
      </c>
      <c r="H246" s="11">
        <f>VLOOKUP(B246,NI!C:P,14,FALSE)</f>
        <v>570311</v>
      </c>
      <c r="I246" s="11">
        <f>VLOOKUP(B246,EBITDA!B:O,14,FALSE)</f>
        <v>804386</v>
      </c>
      <c r="J246" s="11">
        <f>VLOOKUP(B246,EQIT!B:O,14,FALSE)</f>
        <v>2233788</v>
      </c>
      <c r="K246" s="11">
        <f>VLOOKUP(B246,DEBT!B:O,14,FALSE)</f>
        <v>1997774</v>
      </c>
      <c r="L246" s="11">
        <f>VLOOKUP(B246,REV!B:O,14,FALSE)</f>
        <v>2309078</v>
      </c>
      <c r="M246" s="11">
        <f>VLOOKUP(B246,RoA!B:O,14,FALSE)</f>
        <v>1.1499999999999999</v>
      </c>
      <c r="N246" s="11">
        <f>VLOOKUP(B246,RoE!B:O,14,FALSE)</f>
        <v>0.9</v>
      </c>
      <c r="O246" s="11">
        <f>VLOOKUP(B246,ASSET!B:P,14,FALSE)</f>
        <v>5324354</v>
      </c>
      <c r="P246" s="11">
        <f>VLOOKUP(B246,MCAP!B:P,14,FALSE)</f>
        <v>15327115</v>
      </c>
      <c r="Q246" s="11">
        <f>VLOOKUP(B246,MB!B:O,14,FALSE)</f>
        <v>6.57</v>
      </c>
    </row>
    <row r="247" spans="1:17" x14ac:dyDescent="0.3">
      <c r="A247" s="20" t="s">
        <v>333</v>
      </c>
      <c r="B247" s="20">
        <v>902335</v>
      </c>
      <c r="C247" s="21">
        <f>VLOOKUP(B247,'[2]ESGC PORTFOLIO'!B:M,$C$2,FALSE)</f>
        <v>74.550016242497804</v>
      </c>
      <c r="D247" s="21" t="str">
        <f t="shared" si="9"/>
        <v>B</v>
      </c>
      <c r="E247" s="21">
        <f>VLOOKUP(B247,ESG!A:M,$E$2,FALSE)</f>
        <v>74.550016242497804</v>
      </c>
      <c r="F247" s="11" t="b">
        <f t="shared" si="10"/>
        <v>1</v>
      </c>
      <c r="G247" s="23" t="str">
        <f t="shared" si="11"/>
        <v>B</v>
      </c>
      <c r="H247" s="11">
        <f>VLOOKUP(B247,NI!C:P,14,FALSE)</f>
        <v>997000</v>
      </c>
      <c r="I247" s="11">
        <f>VLOOKUP(B247,EBITDA!B:O,14,FALSE)</f>
        <v>2648400</v>
      </c>
      <c r="J247" s="11">
        <f>VLOOKUP(B247,EQIT!B:O,14,FALSE)</f>
        <v>9461400</v>
      </c>
      <c r="K247" s="11">
        <f>VLOOKUP(B247,DEBT!B:O,14,FALSE)</f>
        <v>11033300</v>
      </c>
      <c r="L247" s="11">
        <f>VLOOKUP(B247,REV!B:O,14,FALSE)</f>
        <v>7648500</v>
      </c>
      <c r="M247" s="11">
        <f>VLOOKUP(B247,RoA!B:O,14,FALSE)</f>
        <v>4.78</v>
      </c>
      <c r="N247" s="11">
        <f>VLOOKUP(B247,RoE!B:O,14,FALSE)</f>
        <v>13.09</v>
      </c>
      <c r="O247" s="11">
        <f>VLOOKUP(B247,ASSET!B:P,14,FALSE)</f>
        <v>31590500</v>
      </c>
      <c r="P247" s="11">
        <f>VLOOKUP(B247,MCAP!B:P,14,FALSE)</f>
        <v>20963622</v>
      </c>
      <c r="Q247" s="11">
        <f>VLOOKUP(B247,MB!B:O,14,FALSE)</f>
        <v>2.15</v>
      </c>
    </row>
    <row r="248" spans="1:17" x14ac:dyDescent="0.3">
      <c r="A248" s="20" t="s">
        <v>335</v>
      </c>
      <c r="B248" s="20">
        <v>906785</v>
      </c>
      <c r="C248" s="21">
        <f>VLOOKUP(B248,'[2]ESGC PORTFOLIO'!B:M,$C$2,FALSE)</f>
        <v>51.138347501555003</v>
      </c>
      <c r="D248" s="21" t="str">
        <f t="shared" si="9"/>
        <v>B</v>
      </c>
      <c r="E248" s="21">
        <f>VLOOKUP(B248,ESG!A:M,$E$2,FALSE)</f>
        <v>51.138347501555003</v>
      </c>
      <c r="F248" s="11" t="b">
        <f t="shared" si="10"/>
        <v>1</v>
      </c>
      <c r="G248" s="23" t="str">
        <f t="shared" si="11"/>
        <v>B</v>
      </c>
      <c r="H248" s="11">
        <f>VLOOKUP(B248,NI!C:P,14,FALSE)</f>
        <v>397000</v>
      </c>
      <c r="I248" s="11">
        <f>VLOOKUP(B248,EBITDA!B:O,14,FALSE)</f>
        <v>3745000</v>
      </c>
      <c r="J248" s="11">
        <f>VLOOKUP(B248,EQIT!B:O,14,FALSE)</f>
        <v>11418000</v>
      </c>
      <c r="K248" s="11">
        <f>VLOOKUP(B248,DEBT!B:O,14,FALSE)</f>
        <v>13151000</v>
      </c>
      <c r="L248" s="11">
        <f>VLOOKUP(B248,REV!B:O,14,FALSE)</f>
        <v>19093000</v>
      </c>
      <c r="M248" s="11">
        <f>VLOOKUP(B248,RoA!B:O,14,FALSE)</f>
        <v>3.02</v>
      </c>
      <c r="N248" s="11">
        <f>VLOOKUP(B248,RoE!B:O,14,FALSE)</f>
        <v>3.52</v>
      </c>
      <c r="O248" s="11">
        <f>VLOOKUP(B248,ASSET!B:P,14,FALSE)</f>
        <v>29860000</v>
      </c>
      <c r="P248" s="11">
        <f>VLOOKUP(B248,MCAP!B:P,14,FALSE)</f>
        <v>23381820</v>
      </c>
      <c r="Q248" s="11">
        <f>VLOOKUP(B248,MB!B:O,14,FALSE)</f>
        <v>2.21</v>
      </c>
    </row>
    <row r="249" spans="1:17" x14ac:dyDescent="0.3">
      <c r="A249" s="20" t="s">
        <v>342</v>
      </c>
      <c r="B249" s="20">
        <v>905010</v>
      </c>
      <c r="C249" s="21">
        <f>VLOOKUP(B249,'[2]ESGC PORTFOLIO'!B:M,$C$2,FALSE)</f>
        <v>71.0470340133881</v>
      </c>
      <c r="D249" s="21" t="str">
        <f t="shared" si="9"/>
        <v>B</v>
      </c>
      <c r="E249" s="21">
        <f>VLOOKUP(B249,ESG!A:M,$E$2,FALSE)</f>
        <v>71.0470340133881</v>
      </c>
      <c r="F249" s="11" t="b">
        <f t="shared" si="10"/>
        <v>1</v>
      </c>
      <c r="G249" s="23" t="str">
        <f t="shared" si="11"/>
        <v>B</v>
      </c>
      <c r="H249" s="11">
        <f>VLOOKUP(B249,NI!C:P,14,FALSE)</f>
        <v>1171000</v>
      </c>
      <c r="I249" s="11">
        <f>VLOOKUP(B249,EBITDA!B:O,14,FALSE)</f>
        <v>3873000</v>
      </c>
      <c r="J249" s="11">
        <f>VLOOKUP(B249,EQIT!B:O,14,FALSE)</f>
        <v>11455000</v>
      </c>
      <c r="K249" s="11">
        <f>VLOOKUP(B249,DEBT!B:O,14,FALSE)</f>
        <v>15791000</v>
      </c>
      <c r="L249" s="11">
        <f>VLOOKUP(B249,REV!B:O,14,FALSE)</f>
        <v>11394000</v>
      </c>
      <c r="M249" s="11">
        <f>VLOOKUP(B249,RoA!B:O,14,FALSE)</f>
        <v>3.66</v>
      </c>
      <c r="N249" s="11">
        <f>VLOOKUP(B249,RoE!B:O,14,FALSE)</f>
        <v>10.220000000000001</v>
      </c>
      <c r="O249" s="11">
        <f>VLOOKUP(B249,ASSET!B:P,14,FALSE)</f>
        <v>43030000</v>
      </c>
      <c r="P249" s="11">
        <f>VLOOKUP(B249,MCAP!B:P,14,FALSE)</f>
        <v>24428472</v>
      </c>
      <c r="Q249" s="11">
        <f>VLOOKUP(B249,MB!B:O,14,FALSE)</f>
        <v>2.13</v>
      </c>
    </row>
    <row r="250" spans="1:17" x14ac:dyDescent="0.3">
      <c r="A250" s="20" t="s">
        <v>11</v>
      </c>
      <c r="B250" s="20">
        <v>277355</v>
      </c>
      <c r="C250" s="21">
        <f>VLOOKUP(B250,'[2]ESGC PORTFOLIO'!B:M,$C$2,FALSE)</f>
        <v>35.587406453902403</v>
      </c>
      <c r="D250" s="21" t="str">
        <f t="shared" si="9"/>
        <v>C</v>
      </c>
      <c r="E250" s="21">
        <f>VLOOKUP(B250,ESG!A:M,$E$2,FALSE)</f>
        <v>68.601283496040196</v>
      </c>
      <c r="F250" s="11" t="b">
        <f t="shared" si="10"/>
        <v>0</v>
      </c>
      <c r="G250" s="23" t="str">
        <f t="shared" si="11"/>
        <v>B</v>
      </c>
      <c r="H250" s="11">
        <f>VLOOKUP(B250,NI!C:P,14,FALSE)</f>
        <v>244321</v>
      </c>
      <c r="I250" s="11">
        <f>VLOOKUP(B250,EBITDA!B:O,14,FALSE)</f>
        <v>707274</v>
      </c>
      <c r="J250" s="11">
        <f>VLOOKUP(B250,EQIT!B:O,14,FALSE)</f>
        <v>3310723</v>
      </c>
      <c r="K250" s="11">
        <f>VLOOKUP(B250,DEBT!B:O,14,FALSE)</f>
        <v>662913</v>
      </c>
      <c r="L250" s="11">
        <f>VLOOKUP(B250,REV!B:O,14,FALSE)</f>
        <v>2502996</v>
      </c>
      <c r="M250" s="11">
        <f>VLOOKUP(B250,RoA!B:O,14,FALSE)</f>
        <v>5.17</v>
      </c>
      <c r="N250" s="11">
        <f>VLOOKUP(B250,RoE!B:O,14,FALSE)</f>
        <v>6.68</v>
      </c>
      <c r="O250" s="11">
        <f>VLOOKUP(B250,ASSET!B:P,14,FALSE)</f>
        <v>4551775</v>
      </c>
      <c r="P250" s="11">
        <f>VLOOKUP(B250,MCAP!B:P,14,FALSE)</f>
        <v>11049862</v>
      </c>
      <c r="Q250" s="11">
        <f>VLOOKUP(B250,MB!B:O,14,FALSE)</f>
        <v>2.4700000000000002</v>
      </c>
    </row>
    <row r="251" spans="1:17" x14ac:dyDescent="0.3">
      <c r="A251" s="20" t="s">
        <v>13</v>
      </c>
      <c r="B251" s="20">
        <v>325596</v>
      </c>
      <c r="C251" s="21">
        <f>VLOOKUP(B251,'[2]ESGC PORTFOLIO'!B:M,$C$2,FALSE)</f>
        <v>31.934722222222199</v>
      </c>
      <c r="D251" s="21" t="str">
        <f t="shared" si="9"/>
        <v>C</v>
      </c>
      <c r="E251" s="21">
        <f>VLOOKUP(B251,ESG!A:M,$E$2,FALSE)</f>
        <v>57.8509259259259</v>
      </c>
      <c r="F251" s="11" t="b">
        <f t="shared" si="10"/>
        <v>0</v>
      </c>
      <c r="G251" s="23" t="str">
        <f t="shared" si="11"/>
        <v>B</v>
      </c>
      <c r="H251" s="11">
        <f>VLOOKUP(B251,NI!C:P,14,FALSE)</f>
        <v>-7203900</v>
      </c>
      <c r="I251" s="11">
        <f>VLOOKUP(B251,EBITDA!B:O,14,FALSE)</f>
        <v>-1922200</v>
      </c>
      <c r="J251" s="11">
        <f>VLOOKUP(B251,EQIT!B:O,14,FALSE)</f>
        <v>68891400</v>
      </c>
      <c r="K251" s="11">
        <f>VLOOKUP(B251,DEBT!B:O,14,FALSE)</f>
        <v>30075300</v>
      </c>
      <c r="L251" s="11">
        <f>VLOOKUP(B251,REV!B:O,14,FALSE)</f>
        <v>15940700</v>
      </c>
      <c r="M251" s="11">
        <f>VLOOKUP(B251,RoA!B:O,14,FALSE)</f>
        <v>-2.77</v>
      </c>
      <c r="N251" s="11">
        <f>VLOOKUP(B251,RoE!B:O,14,FALSE)</f>
        <v>-6.28</v>
      </c>
      <c r="O251" s="11">
        <f>VLOOKUP(B251,ASSET!B:P,14,FALSE)</f>
        <v>118022800</v>
      </c>
      <c r="P251" s="11">
        <f>VLOOKUP(B251,MCAP!B:P,14,FALSE)</f>
        <v>54014116</v>
      </c>
      <c r="Q251" s="11">
        <f>VLOOKUP(B251,MB!B:O,14,FALSE)</f>
        <v>1.02</v>
      </c>
    </row>
    <row r="252" spans="1:17" x14ac:dyDescent="0.3">
      <c r="A252" s="20" t="s">
        <v>21</v>
      </c>
      <c r="B252" s="20">
        <v>906156</v>
      </c>
      <c r="C252" s="21">
        <f>VLOOKUP(B252,'[2]ESGC PORTFOLIO'!B:M,$C$2,FALSE)</f>
        <v>35.563999260490696</v>
      </c>
      <c r="D252" s="21" t="str">
        <f t="shared" si="9"/>
        <v>C</v>
      </c>
      <c r="E252" s="21">
        <f>VLOOKUP(B252,ESG!A:M,$E$2,FALSE)</f>
        <v>68.394513327359604</v>
      </c>
      <c r="F252" s="11" t="b">
        <f t="shared" si="10"/>
        <v>0</v>
      </c>
      <c r="G252" s="23" t="str">
        <f t="shared" si="11"/>
        <v>B</v>
      </c>
      <c r="H252" s="11">
        <f>VLOOKUP(B252,NI!C:P,14,FALSE)</f>
        <v>5234000</v>
      </c>
      <c r="I252" s="11">
        <f>VLOOKUP(B252,EBITDA!B:O,14,FALSE)</f>
        <v>11054000</v>
      </c>
      <c r="J252" s="11">
        <f>VLOOKUP(B252,EQIT!B:O,14,FALSE)</f>
        <v>18227000</v>
      </c>
      <c r="K252" s="11">
        <f>VLOOKUP(B252,DEBT!B:O,14,FALSE)</f>
        <v>61919000</v>
      </c>
      <c r="L252" s="11">
        <f>VLOOKUP(B252,REV!B:O,14,FALSE)</f>
        <v>35583000</v>
      </c>
      <c r="M252" s="11">
        <f>VLOOKUP(B252,RoA!B:O,14,FALSE)</f>
        <v>2.4300000000000002</v>
      </c>
      <c r="N252" s="11">
        <f>VLOOKUP(B252,RoE!B:O,14,FALSE)</f>
        <v>13.6</v>
      </c>
      <c r="O252" s="11">
        <f>VLOOKUP(B252,ASSET!B:P,14,FALSE)</f>
        <v>179512000</v>
      </c>
      <c r="P252" s="11">
        <f>VLOOKUP(B252,MCAP!B:P,14,FALSE)</f>
        <v>85307290</v>
      </c>
      <c r="Q252" s="11">
        <f>VLOOKUP(B252,MB!B:O,14,FALSE)</f>
        <v>4.29</v>
      </c>
    </row>
    <row r="253" spans="1:17" x14ac:dyDescent="0.3">
      <c r="A253" s="20" t="s">
        <v>29</v>
      </c>
      <c r="B253" s="20" t="s">
        <v>354</v>
      </c>
      <c r="C253" s="21">
        <f>VLOOKUP(B253,'[2]ESGC PORTFOLIO'!B:M,$C$2,FALSE)</f>
        <v>37.4592106944866</v>
      </c>
      <c r="D253" s="21" t="str">
        <f t="shared" si="9"/>
        <v>C</v>
      </c>
      <c r="E253" s="21">
        <f>VLOOKUP(B253,ESG!A:M,$E$2,FALSE)</f>
        <v>72.088232709727905</v>
      </c>
      <c r="F253" s="11" t="b">
        <f t="shared" si="10"/>
        <v>0</v>
      </c>
      <c r="G253" s="23" t="str">
        <f t="shared" si="11"/>
        <v>B</v>
      </c>
      <c r="H253" s="11">
        <f>VLOOKUP(B253,NI!C:P,14,FALSE)</f>
        <v>2734500</v>
      </c>
      <c r="I253" s="11">
        <f>VLOOKUP(B253,EBITDA!B:O,14,FALSE)</f>
        <v>5593200</v>
      </c>
      <c r="J253" s="11">
        <f>VLOOKUP(B253,EQIT!B:O,14,FALSE)</f>
        <v>25969400</v>
      </c>
      <c r="K253" s="11">
        <f>VLOOKUP(B253,DEBT!B:O,14,FALSE)</f>
        <v>19931800</v>
      </c>
      <c r="L253" s="11">
        <f>VLOOKUP(B253,REV!B:O,14,FALSE)</f>
        <v>90072500</v>
      </c>
      <c r="M253" s="11">
        <f>VLOOKUP(B253,RoA!B:O,14,FALSE)</f>
        <v>6.38</v>
      </c>
      <c r="N253" s="11">
        <f>VLOOKUP(B253,RoE!B:O,14,FALSE)</f>
        <v>15.1</v>
      </c>
      <c r="O253" s="11">
        <f>VLOOKUP(B253,ASSET!B:P,14,FALSE)</f>
        <v>70540000</v>
      </c>
      <c r="P253" s="11">
        <f>VLOOKUP(B253,MCAP!B:P,14,FALSE)</f>
        <v>57621666</v>
      </c>
      <c r="Q253" s="11">
        <f>VLOOKUP(B253,MB!B:O,14,FALSE)</f>
        <v>1.86</v>
      </c>
    </row>
    <row r="254" spans="1:17" x14ac:dyDescent="0.3">
      <c r="A254" s="20" t="s">
        <v>38</v>
      </c>
      <c r="B254" s="20">
        <v>945388</v>
      </c>
      <c r="C254" s="21">
        <f>VLOOKUP(B254,'[2]ESGC PORTFOLIO'!B:M,$C$2,FALSE)</f>
        <v>35.277161330775201</v>
      </c>
      <c r="D254" s="21" t="str">
        <f t="shared" ref="D254:D317" si="12">IF(C254&gt;75,"A",IF(C254&gt;50,"B",IF(C254&gt;25,"C","D")))</f>
        <v>C</v>
      </c>
      <c r="E254" s="21">
        <f>VLOOKUP(B254,ESG!A:M,$E$2,FALSE)</f>
        <v>69.921411269145395</v>
      </c>
      <c r="F254" s="11" t="b">
        <f t="shared" ref="F254:F317" si="13">C254=E254</f>
        <v>0</v>
      </c>
      <c r="G254" s="23" t="str">
        <f t="shared" ref="G254:G317" si="14">IF(E254&gt;75,"A",IF(E254&gt;50,"B",IF(E254&gt;25,"C","D")))</f>
        <v>B</v>
      </c>
      <c r="H254" s="11">
        <f>VLOOKUP(B254,NI!C:P,14,FALSE)</f>
        <v>9179000</v>
      </c>
      <c r="I254" s="11">
        <f>VLOOKUP(B254,EBITDA!B:O,14,FALSE)</f>
        <v>45954000</v>
      </c>
      <c r="J254" s="11">
        <f>VLOOKUP(B254,EQIT!B:O,14,FALSE)</f>
        <v>140861000</v>
      </c>
      <c r="K254" s="11">
        <f>VLOOKUP(B254,DEBT!B:O,14,FALSE)</f>
        <v>164346000</v>
      </c>
      <c r="L254" s="11">
        <f>VLOOKUP(B254,REV!B:O,14,FALSE)</f>
        <v>160546000</v>
      </c>
      <c r="M254" s="11">
        <f>VLOOKUP(B254,RoA!B:O,14,FALSE)</f>
        <v>7.91</v>
      </c>
      <c r="N254" s="11">
        <f>VLOOKUP(B254,RoE!B:O,14,FALSE)</f>
        <v>22.31</v>
      </c>
      <c r="O254" s="11">
        <f>VLOOKUP(B254,ASSET!B:P,14,FALSE)</f>
        <v>444097000</v>
      </c>
      <c r="P254" s="11">
        <f>VLOOKUP(B254,MCAP!B:P,14,FALSE)</f>
        <v>238700826</v>
      </c>
      <c r="Q254" s="11">
        <f>VLOOKUP(B254,MB!B:O,14,FALSE)</f>
        <v>1.68</v>
      </c>
    </row>
    <row r="255" spans="1:17" x14ac:dyDescent="0.3">
      <c r="A255" s="20" t="s">
        <v>56</v>
      </c>
      <c r="B255" s="20">
        <v>325824</v>
      </c>
      <c r="C255" s="21">
        <f>VLOOKUP(B255,'[2]ESGC PORTFOLIO'!B:M,$C$2,FALSE)</f>
        <v>41.023207489587797</v>
      </c>
      <c r="D255" s="21" t="str">
        <f t="shared" si="12"/>
        <v>C</v>
      </c>
      <c r="E255" s="21">
        <f>VLOOKUP(B255,ESG!A:M,$E$2,FALSE)</f>
        <v>71.440354373114999</v>
      </c>
      <c r="F255" s="11" t="b">
        <f t="shared" si="13"/>
        <v>0</v>
      </c>
      <c r="G255" s="23" t="str">
        <f t="shared" si="14"/>
        <v>B</v>
      </c>
      <c r="H255" s="11">
        <f>VLOOKUP(B255,NI!C:P,14,FALSE)</f>
        <v>965000</v>
      </c>
      <c r="I255" s="11">
        <f>VLOOKUP(B255,EBITDA!B:O,14,FALSE)</f>
        <v>2006000</v>
      </c>
      <c r="J255" s="11">
        <f>VLOOKUP(B255,EQIT!B:O,14,FALSE)</f>
        <v>7012000</v>
      </c>
      <c r="K255" s="11">
        <f>VLOOKUP(B255,DEBT!B:O,14,FALSE)</f>
        <v>5616000</v>
      </c>
      <c r="L255" s="11">
        <f>VLOOKUP(B255,REV!B:O,14,FALSE)</f>
        <v>9048000</v>
      </c>
      <c r="M255" s="11">
        <f>VLOOKUP(B255,RoA!B:O,14,FALSE)</f>
        <v>1.37</v>
      </c>
      <c r="N255" s="11">
        <f>VLOOKUP(B255,RoE!B:O,14,FALSE)</f>
        <v>1.51</v>
      </c>
      <c r="O255" s="11">
        <f>VLOOKUP(B255,ASSET!B:P,14,FALSE)</f>
        <v>18954000</v>
      </c>
      <c r="P255" s="11">
        <f>VLOOKUP(B255,MCAP!B:P,14,FALSE)</f>
        <v>34048981</v>
      </c>
      <c r="Q255" s="11">
        <f>VLOOKUP(B255,MB!B:O,14,FALSE)</f>
        <v>5.64</v>
      </c>
    </row>
    <row r="256" spans="1:17" x14ac:dyDescent="0.3">
      <c r="A256" s="20" t="s">
        <v>57</v>
      </c>
      <c r="B256" s="20">
        <v>905080</v>
      </c>
      <c r="C256" s="21">
        <f>VLOOKUP(B256,'[2]ESGC PORTFOLIO'!B:M,$C$2,FALSE)</f>
        <v>44.3319073995672</v>
      </c>
      <c r="D256" s="21" t="str">
        <f t="shared" si="12"/>
        <v>C</v>
      </c>
      <c r="E256" s="21">
        <f>VLOOKUP(B256,ESG!A:M,$E$2,FALSE)</f>
        <v>74.311962947282595</v>
      </c>
      <c r="F256" s="11" t="b">
        <f t="shared" si="13"/>
        <v>0</v>
      </c>
      <c r="G256" s="23" t="str">
        <f t="shared" si="14"/>
        <v>B</v>
      </c>
      <c r="H256" s="11">
        <f>VLOOKUP(B256,NI!C:P,14,FALSE)</f>
        <v>3903000</v>
      </c>
      <c r="I256" s="11">
        <f>VLOOKUP(B256,EBITDA!B:O,14,FALSE)</f>
        <v>6109000</v>
      </c>
      <c r="J256" s="11">
        <f>VLOOKUP(B256,EQIT!B:O,14,FALSE)</f>
        <v>11741000</v>
      </c>
      <c r="K256" s="11">
        <f>VLOOKUP(B256,DEBT!B:O,14,FALSE)</f>
        <v>7962000</v>
      </c>
      <c r="L256" s="11">
        <f>VLOOKUP(B256,REV!B:O,14,FALSE)</f>
        <v>20776000</v>
      </c>
      <c r="M256" s="11">
        <f>VLOOKUP(B256,RoA!B:O,14,FALSE)</f>
        <v>3.59</v>
      </c>
      <c r="N256" s="11">
        <f>VLOOKUP(B256,RoE!B:O,14,FALSE)</f>
        <v>7.21</v>
      </c>
      <c r="O256" s="11">
        <f>VLOOKUP(B256,ASSET!B:P,14,FALSE)</f>
        <v>31941000</v>
      </c>
      <c r="P256" s="11">
        <f>VLOOKUP(B256,MCAP!B:P,14,FALSE)</f>
        <v>99580000</v>
      </c>
      <c r="Q256" s="11">
        <f>VLOOKUP(B256,MB!B:O,14,FALSE)</f>
        <v>8.8699999999999992</v>
      </c>
    </row>
    <row r="257" spans="1:17" x14ac:dyDescent="0.3">
      <c r="A257" s="20" t="s">
        <v>68</v>
      </c>
      <c r="B257" s="20" t="s">
        <v>357</v>
      </c>
      <c r="C257" s="21">
        <f>VLOOKUP(B257,'[2]ESGC PORTFOLIO'!B:M,$C$2,FALSE)</f>
        <v>39.276282548502103</v>
      </c>
      <c r="D257" s="21" t="str">
        <f t="shared" si="12"/>
        <v>C</v>
      </c>
      <c r="E257" s="21">
        <f>VLOOKUP(B257,ESG!A:M,$E$2,FALSE)</f>
        <v>64.683951958318104</v>
      </c>
      <c r="F257" s="11" t="b">
        <f t="shared" si="13"/>
        <v>0</v>
      </c>
      <c r="G257" s="23" t="str">
        <f t="shared" si="14"/>
        <v>B</v>
      </c>
      <c r="H257" s="11">
        <f>VLOOKUP(B257,NI!C:P,14,FALSE)</f>
        <v>486000</v>
      </c>
      <c r="I257" s="11">
        <f>VLOOKUP(B257,EBITDA!B:O,14,FALSE)</f>
        <v>2659000</v>
      </c>
      <c r="J257" s="11">
        <f>VLOOKUP(B257,EQIT!B:O,14,FALSE)</f>
        <v>1978000</v>
      </c>
      <c r="K257" s="11">
        <f>VLOOKUP(B257,DEBT!B:O,14,FALSE)</f>
        <v>10162000</v>
      </c>
      <c r="L257" s="11">
        <f>VLOOKUP(B257,REV!B:O,14,FALSE)</f>
        <v>13692000</v>
      </c>
      <c r="M257" s="11">
        <f>VLOOKUP(B257,RoA!B:O,14,FALSE)</f>
        <v>2.9</v>
      </c>
      <c r="N257" s="11">
        <f>VLOOKUP(B257,RoE!B:O,14,FALSE)</f>
        <v>12.6</v>
      </c>
      <c r="O257" s="11">
        <f>VLOOKUP(B257,ASSET!B:P,14,FALSE)</f>
        <v>20843000</v>
      </c>
      <c r="P257" s="11">
        <f>VLOOKUP(B257,MCAP!B:P,14,FALSE)</f>
        <v>22597000</v>
      </c>
      <c r="Q257" s="11">
        <f>VLOOKUP(B257,MB!B:O,14,FALSE)</f>
        <v>12.07</v>
      </c>
    </row>
    <row r="258" spans="1:17" x14ac:dyDescent="0.3">
      <c r="A258" s="20" t="s">
        <v>83</v>
      </c>
      <c r="B258" s="20" t="s">
        <v>360</v>
      </c>
      <c r="C258" s="21">
        <f>VLOOKUP(B258,'[2]ESGC PORTFOLIO'!B:M,$C$2,FALSE)</f>
        <v>36.474020645514699</v>
      </c>
      <c r="D258" s="21" t="str">
        <f t="shared" si="12"/>
        <v>C</v>
      </c>
      <c r="E258" s="21">
        <f>VLOOKUP(B258,ESG!A:M,$E$2,FALSE)</f>
        <v>61.7715707027942</v>
      </c>
      <c r="F258" s="11" t="b">
        <f t="shared" si="13"/>
        <v>0</v>
      </c>
      <c r="G258" s="23" t="str">
        <f t="shared" si="14"/>
        <v>B</v>
      </c>
      <c r="H258" s="11">
        <f>VLOOKUP(B258,NI!C:P,14,FALSE)</f>
        <v>1463400</v>
      </c>
      <c r="I258" s="11">
        <f>VLOOKUP(B258,EBITDA!B:O,14,FALSE)</f>
        <v>2722600</v>
      </c>
      <c r="J258" s="11">
        <f>VLOOKUP(B258,EQIT!B:O,14,FALSE)</f>
        <v>22411800</v>
      </c>
      <c r="K258" s="11">
        <f>VLOOKUP(B258,DEBT!B:O,14,FALSE)</f>
        <v>2233100</v>
      </c>
      <c r="L258" s="11">
        <f>VLOOKUP(B258,REV!B:O,14,FALSE)</f>
        <v>3644700</v>
      </c>
      <c r="M258" s="11">
        <f>VLOOKUP(B258,RoA!B:O,14,FALSE)</f>
        <v>5.7</v>
      </c>
      <c r="N258" s="11">
        <f>VLOOKUP(B258,RoE!B:O,14,FALSE)</f>
        <v>19.010000000000002</v>
      </c>
      <c r="O258" s="11">
        <f>VLOOKUP(B258,ASSET!B:P,14,FALSE)</f>
        <v>75791200</v>
      </c>
      <c r="P258" s="11">
        <f>VLOOKUP(B258,MCAP!B:P,14,FALSE)</f>
        <v>49545730</v>
      </c>
      <c r="Q258" s="11">
        <f>VLOOKUP(B258,MB!B:O,14,FALSE)</f>
        <v>2.0299999999999998</v>
      </c>
    </row>
    <row r="259" spans="1:17" x14ac:dyDescent="0.3">
      <c r="A259" s="20" t="s">
        <v>87</v>
      </c>
      <c r="B259" s="20">
        <v>981550</v>
      </c>
      <c r="C259" s="21">
        <f>VLOOKUP(B259,'[2]ESGC PORTFOLIO'!B:M,$C$2,FALSE)</f>
        <v>33.366056618144803</v>
      </c>
      <c r="D259" s="21" t="str">
        <f t="shared" si="12"/>
        <v>C</v>
      </c>
      <c r="E259" s="21">
        <f>VLOOKUP(B259,ESG!A:M,$E$2,FALSE)</f>
        <v>66.374970379146902</v>
      </c>
      <c r="F259" s="11" t="b">
        <f t="shared" si="13"/>
        <v>0</v>
      </c>
      <c r="G259" s="23" t="str">
        <f t="shared" si="14"/>
        <v>B</v>
      </c>
      <c r="H259" s="11">
        <f>VLOOKUP(B259,NI!C:P,14,FALSE)</f>
        <v>10035000</v>
      </c>
      <c r="I259" s="11">
        <f>VLOOKUP(B259,EBITDA!B:O,14,FALSE)</f>
        <v>28568000</v>
      </c>
      <c r="J259" s="11">
        <f>VLOOKUP(B259,EQIT!B:O,14,FALSE)</f>
        <v>68606000</v>
      </c>
      <c r="K259" s="11">
        <f>VLOOKUP(B259,DEBT!B:O,14,FALSE)</f>
        <v>64556000</v>
      </c>
      <c r="L259" s="11">
        <f>VLOOKUP(B259,REV!B:O,14,FALSE)</f>
        <v>84526000</v>
      </c>
      <c r="M259" s="11">
        <f>VLOOKUP(B259,RoA!B:O,14,FALSE)</f>
        <v>13.45</v>
      </c>
      <c r="N259" s="11">
        <f>VLOOKUP(B259,RoE!B:O,14,FALSE)</f>
        <v>37.07</v>
      </c>
      <c r="O259" s="11">
        <f>VLOOKUP(B259,ASSET!B:P,14,FALSE)</f>
        <v>186949000</v>
      </c>
      <c r="P259" s="11">
        <f>VLOOKUP(B259,MCAP!B:P,14,FALSE)</f>
        <v>186012546</v>
      </c>
      <c r="Q259" s="11">
        <f>VLOOKUP(B259,MB!B:O,14,FALSE)</f>
        <v>2.57</v>
      </c>
    </row>
    <row r="260" spans="1:17" x14ac:dyDescent="0.3">
      <c r="A260" s="20" t="s">
        <v>94</v>
      </c>
      <c r="B260" s="20">
        <v>912273</v>
      </c>
      <c r="C260" s="21">
        <f>VLOOKUP(B260,'[2]ESGC PORTFOLIO'!B:M,$C$2,FALSE)</f>
        <v>37.687495589895498</v>
      </c>
      <c r="D260" s="21" t="str">
        <f t="shared" si="12"/>
        <v>C</v>
      </c>
      <c r="E260" s="21">
        <f>VLOOKUP(B260,ESG!A:M,$E$2,FALSE)</f>
        <v>73.291657846457795</v>
      </c>
      <c r="F260" s="11" t="b">
        <f t="shared" si="13"/>
        <v>0</v>
      </c>
      <c r="G260" s="23" t="str">
        <f t="shared" si="14"/>
        <v>B</v>
      </c>
      <c r="H260" s="11">
        <f>VLOOKUP(B260,NI!C:P,14,FALSE)</f>
        <v>-506600</v>
      </c>
      <c r="I260" s="11">
        <f>VLOOKUP(B260,EBITDA!B:O,14,FALSE)</f>
        <v>2609000</v>
      </c>
      <c r="J260" s="11">
        <f>VLOOKUP(B260,EQIT!B:O,14,FALSE)</f>
        <v>13398000</v>
      </c>
      <c r="K260" s="11">
        <f>VLOOKUP(B260,DEBT!B:O,14,FALSE)</f>
        <v>5534000</v>
      </c>
      <c r="L260" s="11">
        <f>VLOOKUP(B260,REV!B:O,14,FALSE)</f>
        <v>10116000</v>
      </c>
      <c r="M260" s="11">
        <f>VLOOKUP(B260,RoA!B:O,14,FALSE)</f>
        <v>-1.52</v>
      </c>
      <c r="N260" s="11">
        <f>VLOOKUP(B260,RoE!B:O,14,FALSE)</f>
        <v>-4.0999999999999996</v>
      </c>
      <c r="O260" s="11">
        <f>VLOOKUP(B260,ASSET!B:P,14,FALSE)</f>
        <v>26681000</v>
      </c>
      <c r="P260" s="11">
        <f>VLOOKUP(B260,MCAP!B:P,14,FALSE)</f>
        <v>27447420</v>
      </c>
      <c r="Q260" s="11">
        <f>VLOOKUP(B260,MB!B:O,14,FALSE)</f>
        <v>2.02</v>
      </c>
    </row>
    <row r="261" spans="1:17" x14ac:dyDescent="0.3">
      <c r="A261" s="20" t="s">
        <v>102</v>
      </c>
      <c r="B261" s="20">
        <v>152719</v>
      </c>
      <c r="C261" s="21">
        <f>VLOOKUP(B261,'[2]ESGC PORTFOLIO'!B:M,$C$2,FALSE)</f>
        <v>30.387897489770602</v>
      </c>
      <c r="D261" s="21" t="str">
        <f t="shared" si="12"/>
        <v>C</v>
      </c>
      <c r="E261" s="21">
        <f>VLOOKUP(B261,ESG!A:M,$E$2,FALSE)</f>
        <v>58.291322929851901</v>
      </c>
      <c r="F261" s="11" t="b">
        <f t="shared" si="13"/>
        <v>0</v>
      </c>
      <c r="G261" s="23" t="str">
        <f t="shared" si="14"/>
        <v>B</v>
      </c>
      <c r="H261" s="11">
        <f>VLOOKUP(B261,NI!C:P,14,FALSE)</f>
        <v>479100</v>
      </c>
      <c r="I261" s="11">
        <f>VLOOKUP(B261,EBITDA!B:O,14,FALSE)</f>
        <v>953500</v>
      </c>
      <c r="J261" s="11">
        <f>VLOOKUP(B261,EQIT!B:O,14,FALSE)</f>
        <v>2101700</v>
      </c>
      <c r="K261" s="11">
        <f>VLOOKUP(B261,DEBT!B:O,14,FALSE)</f>
        <v>936600</v>
      </c>
      <c r="L261" s="11">
        <f>VLOOKUP(B261,REV!B:O,14,FALSE)</f>
        <v>7170200</v>
      </c>
      <c r="M261" s="11">
        <f>VLOOKUP(B261,RoA!B:O,14,FALSE)</f>
        <v>10.029999999999999</v>
      </c>
      <c r="N261" s="11">
        <f>VLOOKUP(B261,RoE!B:O,14,FALSE)</f>
        <v>23.64</v>
      </c>
      <c r="O261" s="11">
        <f>VLOOKUP(B261,ASSET!B:P,14,FALSE)</f>
        <v>5504200</v>
      </c>
      <c r="P261" s="11">
        <f>VLOOKUP(B261,MCAP!B:P,14,FALSE)</f>
        <v>12040908</v>
      </c>
      <c r="Q261" s="11">
        <f>VLOOKUP(B261,MB!B:O,14,FALSE)</f>
        <v>4.72</v>
      </c>
    </row>
    <row r="262" spans="1:17" x14ac:dyDescent="0.3">
      <c r="A262" s="20" t="s">
        <v>103</v>
      </c>
      <c r="B262" s="20">
        <v>867138</v>
      </c>
      <c r="C262" s="21">
        <f>VLOOKUP(B262,'[2]ESGC PORTFOLIO'!B:M,$C$2,FALSE)</f>
        <v>37.8506661035047</v>
      </c>
      <c r="D262" s="21" t="str">
        <f t="shared" si="12"/>
        <v>C</v>
      </c>
      <c r="E262" s="21">
        <f>VLOOKUP(B262,ESG!A:M,$E$2,FALSE)</f>
        <v>72.614912453923097</v>
      </c>
      <c r="F262" s="11" t="b">
        <f t="shared" si="13"/>
        <v>0</v>
      </c>
      <c r="G262" s="23" t="str">
        <f t="shared" si="14"/>
        <v>B</v>
      </c>
      <c r="H262" s="11">
        <f>VLOOKUP(B262,NI!C:P,14,FALSE)</f>
        <v>411618</v>
      </c>
      <c r="I262" s="11">
        <f>VLOOKUP(B262,EBITDA!B:O,14,FALSE)</f>
        <v>2605647</v>
      </c>
      <c r="J262" s="11">
        <f>VLOOKUP(B262,EQIT!B:O,14,FALSE)</f>
        <v>4690029</v>
      </c>
      <c r="K262" s="11">
        <f>VLOOKUP(B262,DEBT!B:O,14,FALSE)</f>
        <v>9336231</v>
      </c>
      <c r="L262" s="11">
        <f>VLOOKUP(B262,REV!B:O,14,FALSE)</f>
        <v>10876634</v>
      </c>
      <c r="M262" s="11">
        <f>VLOOKUP(B262,RoA!B:O,14,FALSE)</f>
        <v>4.97</v>
      </c>
      <c r="N262" s="11">
        <f>VLOOKUP(B262,RoE!B:O,14,FALSE)</f>
        <v>14.21</v>
      </c>
      <c r="O262" s="11">
        <f>VLOOKUP(B262,ASSET!B:P,14,FALSE)</f>
        <v>18948193</v>
      </c>
      <c r="P262" s="11">
        <f>VLOOKUP(B262,MCAP!B:P,14,FALSE)</f>
        <v>13182900</v>
      </c>
      <c r="Q262" s="11">
        <f>VLOOKUP(B262,MB!B:O,14,FALSE)</f>
        <v>2.4700000000000002</v>
      </c>
    </row>
    <row r="263" spans="1:17" x14ac:dyDescent="0.3">
      <c r="A263" s="20" t="s">
        <v>104</v>
      </c>
      <c r="B263" s="20">
        <v>906189</v>
      </c>
      <c r="C263" s="21">
        <f>VLOOKUP(B263,'[2]ESGC PORTFOLIO'!B:M,$C$2,FALSE)</f>
        <v>36.692453429297203</v>
      </c>
      <c r="D263" s="21" t="str">
        <f t="shared" si="12"/>
        <v>C</v>
      </c>
      <c r="E263" s="21">
        <f>VLOOKUP(B263,ESG!A:M,$E$2,FALSE)</f>
        <v>70.607129080816605</v>
      </c>
      <c r="F263" s="11" t="b">
        <f t="shared" si="13"/>
        <v>0</v>
      </c>
      <c r="G263" s="23" t="str">
        <f t="shared" si="14"/>
        <v>B</v>
      </c>
      <c r="H263" s="11">
        <f>VLOOKUP(B263,NI!C:P,14,FALSE)</f>
        <v>2158500</v>
      </c>
      <c r="I263" s="11">
        <f>VLOOKUP(B263,EBITDA!B:O,14,FALSE)</f>
        <v>5577800</v>
      </c>
      <c r="J263" s="11">
        <f>VLOOKUP(B263,EQIT!B:O,14,FALSE)</f>
        <v>9557300</v>
      </c>
      <c r="K263" s="11">
        <f>VLOOKUP(B263,DEBT!B:O,14,FALSE)</f>
        <v>40071300</v>
      </c>
      <c r="L263" s="11">
        <f>VLOOKUP(B263,REV!B:O,14,FALSE)</f>
        <v>29737700</v>
      </c>
      <c r="M263" s="11">
        <f>VLOOKUP(B263,RoA!B:O,14,FALSE)</f>
        <v>4.43</v>
      </c>
      <c r="N263" s="11">
        <f>VLOOKUP(B263,RoE!B:O,14,FALSE)</f>
        <v>26.85</v>
      </c>
      <c r="O263" s="11">
        <f>VLOOKUP(B263,ASSET!B:P,14,FALSE)</f>
        <v>63371300</v>
      </c>
      <c r="P263" s="11">
        <f>VLOOKUP(B263,MCAP!B:P,14,FALSE)</f>
        <v>50371382</v>
      </c>
      <c r="Q263" s="11" t="e">
        <f>VLOOKUP(B263,MB!B:O,14,FALSE)</f>
        <v>#N/A</v>
      </c>
    </row>
    <row r="264" spans="1:17" x14ac:dyDescent="0.3">
      <c r="A264" s="20" t="s">
        <v>111</v>
      </c>
      <c r="B264" s="20">
        <v>904830</v>
      </c>
      <c r="C264" s="21">
        <f>VLOOKUP(B264,'[2]ESGC PORTFOLIO'!B:M,$C$2,FALSE)</f>
        <v>34.540886568193898</v>
      </c>
      <c r="D264" s="21" t="str">
        <f t="shared" si="12"/>
        <v>C</v>
      </c>
      <c r="E264" s="21">
        <f>VLOOKUP(B264,ESG!A:M,$E$2,FALSE)</f>
        <v>68.1558472104619</v>
      </c>
      <c r="F264" s="11" t="b">
        <f t="shared" si="13"/>
        <v>0</v>
      </c>
      <c r="G264" s="23" t="str">
        <f t="shared" si="14"/>
        <v>B</v>
      </c>
      <c r="H264" s="11">
        <f>VLOOKUP(B264,NI!C:P,14,FALSE)</f>
        <v>760765</v>
      </c>
      <c r="I264" s="11">
        <f>VLOOKUP(B264,EBITDA!B:O,14,FALSE)</f>
        <v>1513291</v>
      </c>
      <c r="J264" s="11">
        <f>VLOOKUP(B264,EQIT!B:O,14,FALSE)</f>
        <v>4383180</v>
      </c>
      <c r="K264" s="11">
        <f>VLOOKUP(B264,DEBT!B:O,14,FALSE)</f>
        <v>3583081</v>
      </c>
      <c r="L264" s="11">
        <f>VLOOKUP(B264,REV!B:O,14,FALSE)</f>
        <v>7830436</v>
      </c>
      <c r="M264" s="11">
        <f>VLOOKUP(B264,RoA!B:O,14,FALSE)</f>
        <v>8.7200000000000006</v>
      </c>
      <c r="N264" s="11">
        <f>VLOOKUP(B264,RoE!B:O,14,FALSE)</f>
        <v>19.84</v>
      </c>
      <c r="O264" s="11">
        <f>VLOOKUP(B264,ASSET!B:P,14,FALSE)</f>
        <v>10657653</v>
      </c>
      <c r="P264" s="11">
        <f>VLOOKUP(B264,MCAP!B:P,14,FALSE)</f>
        <v>15635614</v>
      </c>
      <c r="Q264" s="11">
        <f>VLOOKUP(B264,MB!B:O,14,FALSE)</f>
        <v>3.28</v>
      </c>
    </row>
    <row r="265" spans="1:17" x14ac:dyDescent="0.3">
      <c r="A265" s="20" t="s">
        <v>113</v>
      </c>
      <c r="B265" s="20">
        <v>904383</v>
      </c>
      <c r="C265" s="21">
        <f>VLOOKUP(B265,'[2]ESGC PORTFOLIO'!B:M,$C$2,FALSE)</f>
        <v>39.6506791227986</v>
      </c>
      <c r="D265" s="21" t="str">
        <f t="shared" si="12"/>
        <v>C</v>
      </c>
      <c r="E265" s="21">
        <f>VLOOKUP(B265,ESG!A:M,$E$2,FALSE)</f>
        <v>73.640980887106593</v>
      </c>
      <c r="F265" s="11" t="b">
        <f t="shared" si="13"/>
        <v>0</v>
      </c>
      <c r="G265" s="23" t="str">
        <f t="shared" si="14"/>
        <v>B</v>
      </c>
      <c r="H265" s="11">
        <f>VLOOKUP(B265,NI!C:P,14,FALSE)</f>
        <v>2947000</v>
      </c>
      <c r="I265" s="11">
        <f>VLOOKUP(B265,EBITDA!B:O,14,FALSE)</f>
        <v>10175000</v>
      </c>
      <c r="J265" s="11">
        <f>VLOOKUP(B265,EQIT!B:O,14,FALSE)</f>
        <v>41739000</v>
      </c>
      <c r="K265" s="11">
        <f>VLOOKUP(B265,DEBT!B:O,14,FALSE)</f>
        <v>54442000</v>
      </c>
      <c r="L265" s="11">
        <f>VLOOKUP(B265,REV!B:O,14,FALSE)</f>
        <v>23565000</v>
      </c>
      <c r="M265" s="11">
        <f>VLOOKUP(B265,RoA!B:O,14,FALSE)</f>
        <v>3.21</v>
      </c>
      <c r="N265" s="11">
        <f>VLOOKUP(B265,RoE!B:O,14,FALSE)</f>
        <v>7.39</v>
      </c>
      <c r="O265" s="11">
        <f>VLOOKUP(B265,ASSET!B:P,14,FALSE)</f>
        <v>137914000</v>
      </c>
      <c r="P265" s="11">
        <f>VLOOKUP(B265,MCAP!B:P,14,FALSE)</f>
        <v>58877000</v>
      </c>
      <c r="Q265" s="11">
        <f>VLOOKUP(B265,MB!B:O,14,FALSE)</f>
        <v>1.43</v>
      </c>
    </row>
    <row r="266" spans="1:17" x14ac:dyDescent="0.3">
      <c r="A266" s="20" t="s">
        <v>119</v>
      </c>
      <c r="B266" s="20">
        <v>687609</v>
      </c>
      <c r="C266" s="21">
        <f>VLOOKUP(B266,'[2]ESGC PORTFOLIO'!B:M,$C$2,FALSE)</f>
        <v>38.049687998082298</v>
      </c>
      <c r="D266" s="21" t="str">
        <f t="shared" si="12"/>
        <v>C</v>
      </c>
      <c r="E266" s="21">
        <f>VLOOKUP(B266,ESG!A:M,$E$2,FALSE)</f>
        <v>71.503787760870594</v>
      </c>
      <c r="F266" s="11" t="b">
        <f t="shared" si="13"/>
        <v>0</v>
      </c>
      <c r="G266" s="23" t="str">
        <f t="shared" si="14"/>
        <v>B</v>
      </c>
      <c r="H266" s="11">
        <f>VLOOKUP(B266,NI!C:P,14,FALSE)</f>
        <v>2084000</v>
      </c>
      <c r="I266" s="11">
        <f>VLOOKUP(B266,EBITDA!B:O,14,FALSE)</f>
        <v>3259000</v>
      </c>
      <c r="J266" s="11">
        <f>VLOOKUP(B266,EQIT!B:O,14,FALSE)</f>
        <v>8063000</v>
      </c>
      <c r="K266" s="11">
        <f>VLOOKUP(B266,DEBT!B:O,14,FALSE)</f>
        <v>10015000</v>
      </c>
      <c r="L266" s="11">
        <f>VLOOKUP(B266,REV!B:O,14,FALSE)</f>
        <v>9595000</v>
      </c>
      <c r="M266" s="11">
        <f>VLOOKUP(B266,RoA!B:O,14,FALSE)</f>
        <v>-4.08</v>
      </c>
      <c r="N266" s="11">
        <f>VLOOKUP(B266,RoE!B:O,14,FALSE)</f>
        <v>-10.92</v>
      </c>
      <c r="O266" s="11">
        <f>VLOOKUP(B266,ASSET!B:P,14,FALSE)</f>
        <v>20786000</v>
      </c>
      <c r="P266" s="11">
        <f>VLOOKUP(B266,MCAP!B:P,14,FALSE)</f>
        <v>38834460</v>
      </c>
      <c r="Q266" s="11">
        <f>VLOOKUP(B266,MB!B:O,14,FALSE)</f>
        <v>5.12</v>
      </c>
    </row>
    <row r="267" spans="1:17" x14ac:dyDescent="0.3">
      <c r="A267" s="20" t="s">
        <v>131</v>
      </c>
      <c r="B267" s="20">
        <v>902317</v>
      </c>
      <c r="C267" s="21">
        <f>VLOOKUP(B267,'[2]ESGC PORTFOLIO'!B:M,$C$2,FALSE)</f>
        <v>39.931940165876703</v>
      </c>
      <c r="D267" s="21" t="str">
        <f t="shared" si="12"/>
        <v>C</v>
      </c>
      <c r="E267" s="21">
        <f>VLOOKUP(B267,ESG!A:M,$E$2,FALSE)</f>
        <v>70.197213665086906</v>
      </c>
      <c r="F267" s="11" t="b">
        <f t="shared" si="13"/>
        <v>0</v>
      </c>
      <c r="G267" s="23" t="str">
        <f t="shared" si="14"/>
        <v>B</v>
      </c>
      <c r="H267" s="11">
        <f>VLOOKUP(B267,NI!C:P,14,FALSE)</f>
        <v>3770000</v>
      </c>
      <c r="I267" s="11">
        <f>VLOOKUP(B267,EBITDA!B:O,14,FALSE)</f>
        <v>10743000</v>
      </c>
      <c r="J267" s="11">
        <f>VLOOKUP(B267,EQIT!B:O,14,FALSE)</f>
        <v>29857000</v>
      </c>
      <c r="K267" s="11">
        <f>VLOOKUP(B267,DEBT!B:O,14,FALSE)</f>
        <v>35582000</v>
      </c>
      <c r="L267" s="11">
        <f>VLOOKUP(B267,REV!B:O,14,FALSE)</f>
        <v>33531000</v>
      </c>
      <c r="M267" s="11">
        <f>VLOOKUP(B267,RoA!B:O,14,FALSE)</f>
        <v>4.13</v>
      </c>
      <c r="N267" s="11">
        <f>VLOOKUP(B267,RoE!B:O,14,FALSE)</f>
        <v>13.54</v>
      </c>
      <c r="O267" s="11">
        <f>VLOOKUP(B267,ASSET!B:P,14,FALSE)</f>
        <v>116700000</v>
      </c>
      <c r="P267" s="11">
        <f>VLOOKUP(B267,MCAP!B:P,14,FALSE)</f>
        <v>37951830</v>
      </c>
      <c r="Q267" s="11">
        <f>VLOOKUP(B267,MB!B:O,14,FALSE)</f>
        <v>1.19</v>
      </c>
    </row>
    <row r="268" spans="1:17" x14ac:dyDescent="0.3">
      <c r="A268" s="20" t="s">
        <v>137</v>
      </c>
      <c r="B268" s="20">
        <v>951849</v>
      </c>
      <c r="C268" s="21">
        <f>VLOOKUP(B268,'[2]ESGC PORTFOLIO'!B:M,$C$2,FALSE)</f>
        <v>37.429249033424803</v>
      </c>
      <c r="D268" s="21" t="str">
        <f t="shared" si="12"/>
        <v>C</v>
      </c>
      <c r="E268" s="21">
        <f>VLOOKUP(B268,ESG!A:M,$E$2,FALSE)</f>
        <v>72.226919119481096</v>
      </c>
      <c r="F268" s="11" t="b">
        <f t="shared" si="13"/>
        <v>0</v>
      </c>
      <c r="G268" s="23" t="str">
        <f t="shared" si="14"/>
        <v>B</v>
      </c>
      <c r="H268" s="11">
        <f>VLOOKUP(B268,NI!C:P,14,FALSE)</f>
        <v>2993000</v>
      </c>
      <c r="I268" s="11">
        <f>VLOOKUP(B268,EBITDA!B:O,14,FALSE)</f>
        <v>8086000</v>
      </c>
      <c r="J268" s="11">
        <f>VLOOKUP(B268,EQIT!B:O,14,FALSE)</f>
        <v>16073000</v>
      </c>
      <c r="K268" s="11">
        <f>VLOOKUP(B268,DEBT!B:O,14,FALSE)</f>
        <v>14931000</v>
      </c>
      <c r="L268" s="11">
        <f>VLOOKUP(B268,REV!B:O,14,FALSE)</f>
        <v>60319000</v>
      </c>
      <c r="M268" s="11">
        <f>VLOOKUP(B268,RoA!B:O,14,FALSE)</f>
        <v>7.12</v>
      </c>
      <c r="N268" s="11">
        <f>VLOOKUP(B268,RoE!B:O,14,FALSE)</f>
        <v>20.05</v>
      </c>
      <c r="O268" s="11">
        <f>VLOOKUP(B268,ASSET!B:P,14,FALSE)</f>
        <v>47877000</v>
      </c>
      <c r="P268" s="11">
        <f>VLOOKUP(B268,MCAP!B:P,14,FALSE)</f>
        <v>66940960</v>
      </c>
      <c r="Q268" s="11">
        <f>VLOOKUP(B268,MB!B:O,14,FALSE)</f>
        <v>3.05</v>
      </c>
    </row>
    <row r="269" spans="1:17" x14ac:dyDescent="0.3">
      <c r="A269" s="20" t="s">
        <v>139</v>
      </c>
      <c r="B269" s="20">
        <v>997198</v>
      </c>
      <c r="C269" s="21">
        <f>VLOOKUP(B269,'[2]ESGC PORTFOLIO'!B:M,$C$2,FALSE)</f>
        <v>40.317495417771497</v>
      </c>
      <c r="D269" s="21" t="str">
        <f t="shared" si="12"/>
        <v>C</v>
      </c>
      <c r="E269" s="21">
        <f>VLOOKUP(B269,ESG!A:M,$E$2,FALSE)</f>
        <v>70.2363773173455</v>
      </c>
      <c r="F269" s="11" t="b">
        <f t="shared" si="13"/>
        <v>0</v>
      </c>
      <c r="G269" s="23" t="str">
        <f t="shared" si="14"/>
        <v>B</v>
      </c>
      <c r="H269" s="11">
        <f>VLOOKUP(B269,NI!C:P,14,FALSE)</f>
        <v>1876000</v>
      </c>
      <c r="I269" s="11">
        <f>VLOOKUP(B269,EBITDA!B:O,14,FALSE)</f>
        <v>3473000</v>
      </c>
      <c r="J269" s="11">
        <f>VLOOKUP(B269,EQIT!B:O,14,FALSE)</f>
        <v>15034000</v>
      </c>
      <c r="K269" s="11">
        <f>VLOOKUP(B269,DEBT!B:O,14,FALSE)</f>
        <v>18749000</v>
      </c>
      <c r="L269" s="11">
        <f>VLOOKUP(B269,REV!B:O,14,FALSE)</f>
        <v>7666000</v>
      </c>
      <c r="M269" s="11">
        <f>VLOOKUP(B269,RoA!B:O,14,FALSE)</f>
        <v>1.72</v>
      </c>
      <c r="N269" s="11">
        <f>VLOOKUP(B269,RoE!B:O,14,FALSE)</f>
        <v>14.02</v>
      </c>
      <c r="O269" s="11">
        <f>VLOOKUP(B269,ASSET!B:P,14,FALSE)</f>
        <v>142193000</v>
      </c>
      <c r="P269" s="11">
        <f>VLOOKUP(B269,MCAP!B:P,14,FALSE)</f>
        <v>21050040</v>
      </c>
      <c r="Q269" s="11">
        <f>VLOOKUP(B269,MB!B:O,14,FALSE)</f>
        <v>1.34</v>
      </c>
    </row>
    <row r="270" spans="1:17" x14ac:dyDescent="0.3">
      <c r="A270" s="20" t="s">
        <v>143</v>
      </c>
      <c r="B270" s="20">
        <v>902230</v>
      </c>
      <c r="C270" s="21">
        <f>VLOOKUP(B270,'[2]ESGC PORTFOLIO'!B:M,$C$2,FALSE)</f>
        <v>37.327134701176497</v>
      </c>
      <c r="D270" s="21" t="str">
        <f t="shared" si="12"/>
        <v>C</v>
      </c>
      <c r="E270" s="21">
        <f>VLOOKUP(B270,ESG!A:M,$E$2,FALSE)</f>
        <v>70.549791790412797</v>
      </c>
      <c r="F270" s="11" t="b">
        <f t="shared" si="13"/>
        <v>0</v>
      </c>
      <c r="G270" s="23" t="str">
        <f t="shared" si="14"/>
        <v>B</v>
      </c>
      <c r="H270" s="11">
        <f>VLOOKUP(B270,NI!C:P,14,FALSE)</f>
        <v>7204000</v>
      </c>
      <c r="I270" s="11">
        <f>VLOOKUP(B270,EBITDA!B:O,14,FALSE)</f>
        <v>20398000</v>
      </c>
      <c r="J270" s="11">
        <f>VLOOKUP(B270,EQIT!B:O,14,FALSE)</f>
        <v>34890000</v>
      </c>
      <c r="K270" s="11">
        <f>VLOOKUP(B270,DEBT!B:O,14,FALSE)</f>
        <v>154287000</v>
      </c>
      <c r="L270" s="11">
        <f>VLOOKUP(B270,REV!B:O,14,FALSE)</f>
        <v>156776000</v>
      </c>
      <c r="M270" s="11">
        <f>VLOOKUP(B270,RoA!B:O,14,FALSE)</f>
        <v>4.38</v>
      </c>
      <c r="N270" s="11">
        <f>VLOOKUP(B270,RoE!B:O,14,FALSE)</f>
        <v>23.73</v>
      </c>
      <c r="O270" s="11">
        <f>VLOOKUP(B270,ASSET!B:P,14,FALSE)</f>
        <v>246835000</v>
      </c>
      <c r="P270" s="11">
        <f>VLOOKUP(B270,MCAP!B:P,14,FALSE)</f>
        <v>50684420</v>
      </c>
      <c r="Q270" s="11">
        <f>VLOOKUP(B270,MB!B:O,14,FALSE)</f>
        <v>1.33</v>
      </c>
    </row>
    <row r="271" spans="1:17" x14ac:dyDescent="0.3">
      <c r="A271" s="20" t="s">
        <v>154</v>
      </c>
      <c r="B271" s="20">
        <v>696738</v>
      </c>
      <c r="C271" s="21">
        <f>VLOOKUP(B271,'[2]ESGC PORTFOLIO'!B:M,$C$2,FALSE)</f>
        <v>34.539758181003101</v>
      </c>
      <c r="D271" s="21" t="str">
        <f t="shared" si="12"/>
        <v>C</v>
      </c>
      <c r="E271" s="21">
        <f>VLOOKUP(B271,ESG!A:M,$E$2,FALSE)</f>
        <v>68.491281067888593</v>
      </c>
      <c r="F271" s="11" t="b">
        <f t="shared" si="13"/>
        <v>0</v>
      </c>
      <c r="G271" s="23" t="str">
        <f t="shared" si="14"/>
        <v>B</v>
      </c>
      <c r="H271" s="11">
        <f>VLOOKUP(B271,NI!C:P,14,FALSE)</f>
        <v>8085000</v>
      </c>
      <c r="I271" s="11">
        <f>VLOOKUP(B271,EBITDA!B:O,14,FALSE)</f>
        <v>22465000</v>
      </c>
      <c r="J271" s="11">
        <f>VLOOKUP(B271,EQIT!B:O,14,FALSE)</f>
        <v>70390000</v>
      </c>
      <c r="K271" s="11">
        <f>VLOOKUP(B271,DEBT!B:O,14,FALSE)</f>
        <v>388908000</v>
      </c>
      <c r="L271" s="11">
        <f>VLOOKUP(B271,REV!B:O,14,FALSE)</f>
        <v>42828000</v>
      </c>
      <c r="M271" s="11">
        <f>VLOOKUP(B271,RoA!B:O,14,FALSE)</f>
        <v>1.23</v>
      </c>
      <c r="N271" s="11">
        <f>VLOOKUP(B271,RoE!B:O,14,FALSE)</f>
        <v>5.05</v>
      </c>
      <c r="O271" s="11">
        <f>VLOOKUP(B271,ASSET!B:P,14,FALSE)</f>
        <v>913048000</v>
      </c>
      <c r="P271" s="11">
        <f>VLOOKUP(B271,MCAP!B:P,14,FALSE)</f>
        <v>95486291</v>
      </c>
      <c r="Q271" s="11">
        <f>VLOOKUP(B271,MB!B:O,14,FALSE)</f>
        <v>1.26</v>
      </c>
    </row>
    <row r="272" spans="1:17" x14ac:dyDescent="0.3">
      <c r="A272" s="20" t="s">
        <v>156</v>
      </c>
      <c r="B272" s="20">
        <v>904678</v>
      </c>
      <c r="C272" s="21">
        <f>VLOOKUP(B272,'[2]ESGC PORTFOLIO'!B:M,$C$2,FALSE)</f>
        <v>36.452787506735397</v>
      </c>
      <c r="D272" s="21" t="str">
        <f t="shared" si="12"/>
        <v>C</v>
      </c>
      <c r="E272" s="21">
        <f>VLOOKUP(B272,ESG!A:M,$E$2,FALSE)</f>
        <v>70.178302286198104</v>
      </c>
      <c r="F272" s="11" t="b">
        <f t="shared" si="13"/>
        <v>0</v>
      </c>
      <c r="G272" s="23" t="str">
        <f t="shared" si="14"/>
        <v>B</v>
      </c>
      <c r="H272" s="11">
        <f>VLOOKUP(B272,NI!C:P,14,FALSE)</f>
        <v>307000</v>
      </c>
      <c r="I272" s="11">
        <f>VLOOKUP(B272,EBITDA!B:O,14,FALSE)</f>
        <v>2943000</v>
      </c>
      <c r="J272" s="11">
        <f>VLOOKUP(B272,EQIT!B:O,14,FALSE)</f>
        <v>8322000</v>
      </c>
      <c r="K272" s="11">
        <f>VLOOKUP(B272,DEBT!B:O,14,FALSE)</f>
        <v>10942000</v>
      </c>
      <c r="L272" s="11">
        <f>VLOOKUP(B272,REV!B:O,14,FALSE)</f>
        <v>20620000</v>
      </c>
      <c r="M272" s="11">
        <f>VLOOKUP(B272,RoA!B:O,14,FALSE)</f>
        <v>-0.02</v>
      </c>
      <c r="N272" s="11">
        <f>VLOOKUP(B272,RoE!B:O,14,FALSE)</f>
        <v>-5.22</v>
      </c>
      <c r="O272" s="11">
        <f>VLOOKUP(B272,ASSET!B:P,14,FALSE)</f>
        <v>23855000</v>
      </c>
      <c r="P272" s="11">
        <f>VLOOKUP(B272,MCAP!B:P,14,FALSE)</f>
        <v>42663510</v>
      </c>
      <c r="Q272" s="11">
        <f>VLOOKUP(B272,MB!B:O,14,FALSE)</f>
        <v>4.57</v>
      </c>
    </row>
    <row r="273" spans="1:17" x14ac:dyDescent="0.3">
      <c r="A273" s="20" t="s">
        <v>179</v>
      </c>
      <c r="B273" s="20">
        <v>923465</v>
      </c>
      <c r="C273" s="21">
        <f>VLOOKUP(B273,'[2]ESGC PORTFOLIO'!B:M,$C$2,FALSE)</f>
        <v>42.426776299931397</v>
      </c>
      <c r="D273" s="21" t="str">
        <f t="shared" si="12"/>
        <v>C</v>
      </c>
      <c r="E273" s="21">
        <f>VLOOKUP(B273,ESG!A:M,$E$2,FALSE)</f>
        <v>70.984939461176594</v>
      </c>
      <c r="F273" s="11" t="b">
        <f t="shared" si="13"/>
        <v>0</v>
      </c>
      <c r="G273" s="23" t="str">
        <f t="shared" si="14"/>
        <v>B</v>
      </c>
      <c r="H273" s="11">
        <f>VLOOKUP(B273,NI!C:P,14,FALSE)</f>
        <v>543000</v>
      </c>
      <c r="I273" s="11">
        <f>VLOOKUP(B273,EBITDA!B:O,14,FALSE)</f>
        <v>1123900</v>
      </c>
      <c r="J273" s="11">
        <f>VLOOKUP(B273,EQIT!B:O,14,FALSE)</f>
        <v>2201000</v>
      </c>
      <c r="K273" s="11">
        <f>VLOOKUP(B273,DEBT!B:O,14,FALSE)</f>
        <v>1372500</v>
      </c>
      <c r="L273" s="11">
        <f>VLOOKUP(B273,REV!B:O,14,FALSE)</f>
        <v>7882400</v>
      </c>
      <c r="M273" s="11">
        <f>VLOOKUP(B273,RoA!B:O,14,FALSE)</f>
        <v>5.16</v>
      </c>
      <c r="N273" s="11">
        <f>VLOOKUP(B273,RoE!B:O,14,FALSE)</f>
        <v>27.45</v>
      </c>
      <c r="O273" s="11">
        <f>VLOOKUP(B273,ASSET!B:P,14,FALSE)</f>
        <v>12459200</v>
      </c>
      <c r="P273" s="11">
        <f>VLOOKUP(B273,MCAP!B:P,14,FALSE)</f>
        <v>7725312</v>
      </c>
      <c r="Q273" s="11">
        <f>VLOOKUP(B273,MB!B:O,14,FALSE)</f>
        <v>3.71</v>
      </c>
    </row>
    <row r="274" spans="1:17" x14ac:dyDescent="0.3">
      <c r="A274" s="20" t="s">
        <v>182</v>
      </c>
      <c r="B274" s="20">
        <v>894720</v>
      </c>
      <c r="C274" s="21">
        <f>VLOOKUP(B274,'[2]ESGC PORTFOLIO'!B:M,$C$2,FALSE)</f>
        <v>33.609728509025302</v>
      </c>
      <c r="D274" s="21" t="str">
        <f t="shared" si="12"/>
        <v>C</v>
      </c>
      <c r="E274" s="21">
        <f>VLOOKUP(B274,ESG!A:M,$E$2,FALSE)</f>
        <v>65.116653279732802</v>
      </c>
      <c r="F274" s="11" t="b">
        <f t="shared" si="13"/>
        <v>0</v>
      </c>
      <c r="G274" s="23" t="str">
        <f t="shared" si="14"/>
        <v>B</v>
      </c>
      <c r="H274" s="11">
        <f>VLOOKUP(B274,NI!C:P,14,FALSE)</f>
        <v>185427</v>
      </c>
      <c r="I274" s="11">
        <f>VLOOKUP(B274,EBITDA!B:O,14,FALSE)</f>
        <v>1099715</v>
      </c>
      <c r="J274" s="11">
        <f>VLOOKUP(B274,EQIT!B:O,14,FALSE)</f>
        <v>2297438</v>
      </c>
      <c r="K274" s="11">
        <f>VLOOKUP(B274,DEBT!B:O,14,FALSE)</f>
        <v>7134689</v>
      </c>
      <c r="L274" s="11">
        <f>VLOOKUP(B274,REV!B:O,14,FALSE)</f>
        <v>3845578</v>
      </c>
      <c r="M274" s="11">
        <f>VLOOKUP(B274,RoA!B:O,14,FALSE)</f>
        <v>4.09</v>
      </c>
      <c r="N274" s="11">
        <f>VLOOKUP(B274,RoE!B:O,14,FALSE)</f>
        <v>8.68</v>
      </c>
      <c r="O274" s="11">
        <f>VLOOKUP(B274,ASSET!B:P,14,FALSE)</f>
        <v>10972402</v>
      </c>
      <c r="P274" s="11">
        <f>VLOOKUP(B274,MCAP!B:P,14,FALSE)</f>
        <v>10681747</v>
      </c>
      <c r="Q274" s="11">
        <f>VLOOKUP(B274,MB!B:O,14,FALSE)</f>
        <v>4.57</v>
      </c>
    </row>
    <row r="275" spans="1:17" x14ac:dyDescent="0.3">
      <c r="A275" s="20" t="s">
        <v>188</v>
      </c>
      <c r="B275" s="20">
        <v>699943</v>
      </c>
      <c r="C275" s="21">
        <f>VLOOKUP(B275,'[2]ESGC PORTFOLIO'!B:M,$C$2,FALSE)</f>
        <v>42.417940847608499</v>
      </c>
      <c r="D275" s="21" t="str">
        <f t="shared" si="12"/>
        <v>C</v>
      </c>
      <c r="E275" s="21">
        <f>VLOOKUP(B275,ESG!A:M,$E$2,FALSE)</f>
        <v>68.169215028550298</v>
      </c>
      <c r="F275" s="11" t="b">
        <f t="shared" si="13"/>
        <v>0</v>
      </c>
      <c r="G275" s="23" t="str">
        <f t="shared" si="14"/>
        <v>B</v>
      </c>
      <c r="H275" s="11">
        <f>VLOOKUP(B275,NI!C:P,14,FALSE)</f>
        <v>595700</v>
      </c>
      <c r="I275" s="11">
        <f>VLOOKUP(B275,EBITDA!B:O,14,FALSE)</f>
        <v>1138600</v>
      </c>
      <c r="J275" s="11">
        <f>VLOOKUP(B275,EQIT!B:O,14,FALSE)</f>
        <v>4680900</v>
      </c>
      <c r="K275" s="11">
        <f>VLOOKUP(B275,DEBT!B:O,14,FALSE)</f>
        <v>2136300</v>
      </c>
      <c r="L275" s="11">
        <f>VLOOKUP(B275,REV!B:O,14,FALSE)</f>
        <v>5027200</v>
      </c>
      <c r="M275" s="11">
        <f>VLOOKUP(B275,RoA!B:O,14,FALSE)</f>
        <v>3.82</v>
      </c>
      <c r="N275" s="11">
        <f>VLOOKUP(B275,RoE!B:O,14,FALSE)</f>
        <v>6.35</v>
      </c>
      <c r="O275" s="11">
        <f>VLOOKUP(B275,ASSET!B:P,14,FALSE)</f>
        <v>9833800</v>
      </c>
      <c r="P275" s="11">
        <f>VLOOKUP(B275,MCAP!B:P,14,FALSE)</f>
        <v>10416750</v>
      </c>
      <c r="Q275" s="11">
        <f>VLOOKUP(B275,MB!B:O,14,FALSE)</f>
        <v>2.25</v>
      </c>
    </row>
    <row r="276" spans="1:17" x14ac:dyDescent="0.3">
      <c r="A276" s="20" t="s">
        <v>193</v>
      </c>
      <c r="B276" s="20">
        <v>993062</v>
      </c>
      <c r="C276" s="21">
        <f>VLOOKUP(B276,'[2]ESGC PORTFOLIO'!B:M,$C$2,FALSE)</f>
        <v>32.288694552869799</v>
      </c>
      <c r="D276" s="21" t="str">
        <f t="shared" si="12"/>
        <v>C</v>
      </c>
      <c r="E276" s="21">
        <f>VLOOKUP(B276,ESG!A:M,$E$2,FALSE)</f>
        <v>50.144399415017901</v>
      </c>
      <c r="F276" s="11" t="b">
        <f t="shared" si="13"/>
        <v>0</v>
      </c>
      <c r="G276" s="23" t="str">
        <f t="shared" si="14"/>
        <v>B</v>
      </c>
      <c r="H276" s="11">
        <f>VLOOKUP(B276,NI!C:P,14,FALSE)</f>
        <v>926076</v>
      </c>
      <c r="I276" s="11">
        <f>VLOOKUP(B276,EBITDA!B:O,14,FALSE)</f>
        <v>1353558</v>
      </c>
      <c r="J276" s="11">
        <f>VLOOKUP(B276,EQIT!B:O,14,FALSE)</f>
        <v>1326417</v>
      </c>
      <c r="K276" s="11">
        <f>VLOOKUP(B276,DEBT!B:O,14,FALSE)</f>
        <v>2930457</v>
      </c>
      <c r="L276" s="11">
        <f>VLOOKUP(B276,REV!B:O,14,FALSE)</f>
        <v>3480014</v>
      </c>
      <c r="M276" s="11">
        <f>VLOOKUP(B276,RoA!B:O,14,FALSE)</f>
        <v>20.32</v>
      </c>
      <c r="N276" s="11">
        <f>VLOOKUP(B276,RoE!B:O,14,FALSE)</f>
        <v>91.89</v>
      </c>
      <c r="O276" s="11">
        <f>VLOOKUP(B276,ASSET!B:P,14,FALSE)</f>
        <v>5240206</v>
      </c>
      <c r="P276" s="11">
        <f>VLOOKUP(B276,MCAP!B:P,14,FALSE)</f>
        <v>16479179</v>
      </c>
      <c r="Q276" s="11">
        <f>VLOOKUP(B276,MB!B:O,14,FALSE)</f>
        <v>9.65</v>
      </c>
    </row>
    <row r="277" spans="1:17" x14ac:dyDescent="0.3">
      <c r="A277" s="20" t="s">
        <v>208</v>
      </c>
      <c r="B277" s="20">
        <v>546814</v>
      </c>
      <c r="C277" s="21">
        <f>VLOOKUP(B277,'[2]ESGC PORTFOLIO'!B:M,$C$2,FALSE)</f>
        <v>40.5950469130267</v>
      </c>
      <c r="D277" s="21" t="str">
        <f t="shared" si="12"/>
        <v>C</v>
      </c>
      <c r="E277" s="21">
        <f>VLOOKUP(B277,ESG!A:M,$E$2,FALSE)</f>
        <v>73.0819857179454</v>
      </c>
      <c r="F277" s="11" t="b">
        <f t="shared" si="13"/>
        <v>0</v>
      </c>
      <c r="G277" s="23" t="str">
        <f t="shared" si="14"/>
        <v>B</v>
      </c>
      <c r="H277" s="11">
        <f>VLOOKUP(B277,NI!C:P,14,FALSE)</f>
        <v>976000</v>
      </c>
      <c r="I277" s="11">
        <f>VLOOKUP(B277,EBITDA!B:O,14,FALSE)</f>
        <v>2819000</v>
      </c>
      <c r="J277" s="11">
        <f>VLOOKUP(B277,EQIT!B:O,14,FALSE)</f>
        <v>5673000</v>
      </c>
      <c r="K277" s="11">
        <f>VLOOKUP(B277,DEBT!B:O,14,FALSE)</f>
        <v>5883000</v>
      </c>
      <c r="L277" s="11">
        <f>VLOOKUP(B277,REV!B:O,14,FALSE)</f>
        <v>24837000</v>
      </c>
      <c r="M277" s="11">
        <f>VLOOKUP(B277,RoA!B:O,14,FALSE)</f>
        <v>8.9700000000000006</v>
      </c>
      <c r="N277" s="11">
        <f>VLOOKUP(B277,RoE!B:O,14,FALSE)</f>
        <v>30.95</v>
      </c>
      <c r="O277" s="11">
        <f>VLOOKUP(B277,ASSET!B:P,14,FALSE)</f>
        <v>19381000</v>
      </c>
      <c r="P277" s="11">
        <f>VLOOKUP(B277,MCAP!B:P,14,FALSE)</f>
        <v>7677030</v>
      </c>
      <c r="Q277" s="11">
        <f>VLOOKUP(B277,MB!B:O,14,FALSE)</f>
        <v>1.1499999999999999</v>
      </c>
    </row>
    <row r="278" spans="1:17" x14ac:dyDescent="0.3">
      <c r="A278" s="20" t="s">
        <v>215</v>
      </c>
      <c r="B278" s="20">
        <v>921910</v>
      </c>
      <c r="C278" s="21">
        <f>VLOOKUP(B278,'[2]ESGC PORTFOLIO'!B:M,$C$2,FALSE)</f>
        <v>36.922748447204903</v>
      </c>
      <c r="D278" s="21" t="str">
        <f t="shared" si="12"/>
        <v>C</v>
      </c>
      <c r="E278" s="21">
        <f>VLOOKUP(B278,ESG!A:M,$E$2,FALSE)</f>
        <v>73.534937888198698</v>
      </c>
      <c r="F278" s="11" t="b">
        <f t="shared" si="13"/>
        <v>0</v>
      </c>
      <c r="G278" s="23" t="str">
        <f t="shared" si="14"/>
        <v>B</v>
      </c>
      <c r="H278" s="11">
        <f>VLOOKUP(B278,NI!C:P,14,FALSE)</f>
        <v>5892300</v>
      </c>
      <c r="I278" s="11">
        <f>VLOOKUP(B278,EBITDA!B:O,14,FALSE)</f>
        <v>10674500</v>
      </c>
      <c r="J278" s="11">
        <f>VLOOKUP(B278,EQIT!B:O,14,FALSE)</f>
        <v>-3268000</v>
      </c>
      <c r="K278" s="11">
        <f>VLOOKUP(B278,DEBT!B:O,14,FALSE)</f>
        <v>29536400</v>
      </c>
      <c r="L278" s="11">
        <f>VLOOKUP(B278,REV!B:O,14,FALSE)</f>
        <v>22820400</v>
      </c>
      <c r="M278" s="11">
        <f>VLOOKUP(B278,RoA!B:O,14,FALSE)</f>
        <v>17.87</v>
      </c>
      <c r="N278" s="11" t="str">
        <f>VLOOKUP(B278,RoE!B:O,14,FALSE)</f>
        <v>NA</v>
      </c>
      <c r="O278" s="11">
        <f>VLOOKUP(B278,ASSET!B:P,14,FALSE)</f>
        <v>33803700</v>
      </c>
      <c r="P278" s="11">
        <f>VLOOKUP(B278,MCAP!B:P,14,FALSE)</f>
        <v>136680492</v>
      </c>
      <c r="Q278" s="11">
        <f>VLOOKUP(B278,MB!B:O,14,FALSE)</f>
        <v>-39.630000000000003</v>
      </c>
    </row>
    <row r="279" spans="1:17" x14ac:dyDescent="0.3">
      <c r="A279" s="20" t="s">
        <v>217</v>
      </c>
      <c r="B279" s="20">
        <v>906496</v>
      </c>
      <c r="C279" s="21">
        <f>VLOOKUP(B279,'[2]ESGC PORTFOLIO'!B:M,$C$2,FALSE)</f>
        <v>37.061237373737299</v>
      </c>
      <c r="D279" s="21" t="str">
        <f t="shared" si="12"/>
        <v>C</v>
      </c>
      <c r="E279" s="21">
        <f>VLOOKUP(B279,ESG!A:M,$E$2,FALSE)</f>
        <v>73.617424242424207</v>
      </c>
      <c r="F279" s="11" t="b">
        <f t="shared" si="13"/>
        <v>0</v>
      </c>
      <c r="G279" s="23" t="str">
        <f t="shared" si="14"/>
        <v>B</v>
      </c>
      <c r="H279" s="11">
        <f>VLOOKUP(B279,NI!C:P,14,FALSE)</f>
        <v>4028000</v>
      </c>
      <c r="I279" s="11">
        <f>VLOOKUP(B279,EBITDA!B:O,14,FALSE)</f>
        <v>8613000</v>
      </c>
      <c r="J279" s="11">
        <f>VLOOKUP(B279,EQIT!B:O,14,FALSE)</f>
        <v>50294000</v>
      </c>
      <c r="K279" s="11">
        <f>VLOOKUP(B279,DEBT!B:O,14,FALSE)</f>
        <v>33441000</v>
      </c>
      <c r="L279" s="11">
        <f>VLOOKUP(B279,REV!B:O,14,FALSE)</f>
        <v>29710000</v>
      </c>
      <c r="M279" s="11">
        <f>VLOOKUP(B279,RoA!B:O,14,FALSE)</f>
        <v>4.82</v>
      </c>
      <c r="N279" s="11">
        <f>VLOOKUP(B279,RoE!B:O,14,FALSE)</f>
        <v>7.87</v>
      </c>
      <c r="O279" s="11">
        <f>VLOOKUP(B279,ASSET!B:P,14,FALSE)</f>
        <v>98307000</v>
      </c>
      <c r="P279" s="11">
        <f>VLOOKUP(B279,MCAP!B:P,14,FALSE)</f>
        <v>110581054</v>
      </c>
      <c r="Q279" s="11">
        <f>VLOOKUP(B279,MB!B:O,14,FALSE)</f>
        <v>2.14</v>
      </c>
    </row>
    <row r="280" spans="1:17" x14ac:dyDescent="0.3">
      <c r="A280" s="20" t="s">
        <v>225</v>
      </c>
      <c r="B280" s="20">
        <v>905997</v>
      </c>
      <c r="C280" s="21">
        <f>VLOOKUP(B280,'[2]ESGC PORTFOLIO'!B:M,$C$2,FALSE)</f>
        <v>37.676946872484997</v>
      </c>
      <c r="D280" s="21" t="str">
        <f t="shared" si="12"/>
        <v>C</v>
      </c>
      <c r="E280" s="21">
        <f>VLOOKUP(B280,ESG!A:M,$E$2,FALSE)</f>
        <v>59.316157895913399</v>
      </c>
      <c r="F280" s="11" t="b">
        <f t="shared" si="13"/>
        <v>0</v>
      </c>
      <c r="G280" s="23" t="str">
        <f t="shared" si="14"/>
        <v>B</v>
      </c>
      <c r="H280" s="11">
        <f>VLOOKUP(B280,NI!C:P,14,FALSE)</f>
        <v>980200</v>
      </c>
      <c r="I280" s="11">
        <f>VLOOKUP(B280,EBITDA!B:O,14,FALSE)</f>
        <v>2543800</v>
      </c>
      <c r="J280" s="11">
        <f>VLOOKUP(B280,EQIT!B:O,14,FALSE)</f>
        <v>13226100</v>
      </c>
      <c r="K280" s="11">
        <f>VLOOKUP(B280,DEBT!B:O,14,FALSE)</f>
        <v>11313500</v>
      </c>
      <c r="L280" s="11">
        <f>VLOOKUP(B280,REV!B:O,14,FALSE)</f>
        <v>11002800</v>
      </c>
      <c r="M280" s="11">
        <f>VLOOKUP(B280,RoA!B:O,14,FALSE)</f>
        <v>5.51</v>
      </c>
      <c r="N280" s="11">
        <f>VLOOKUP(B280,RoE!B:O,14,FALSE)</f>
        <v>11.48</v>
      </c>
      <c r="O280" s="11">
        <f>VLOOKUP(B280,ASSET!B:P,14,FALSE)</f>
        <v>30246900</v>
      </c>
      <c r="P280" s="11">
        <f>VLOOKUP(B280,MCAP!B:P,14,FALSE)</f>
        <v>17677878</v>
      </c>
      <c r="Q280" s="11">
        <f>VLOOKUP(B280,MB!B:O,14,FALSE)</f>
        <v>1.23</v>
      </c>
    </row>
    <row r="281" spans="1:17" x14ac:dyDescent="0.3">
      <c r="A281" s="20" t="s">
        <v>229</v>
      </c>
      <c r="B281" s="20">
        <v>771767</v>
      </c>
      <c r="C281" s="21">
        <f>VLOOKUP(B281,'[2]ESGC PORTFOLIO'!B:M,$C$2,FALSE)</f>
        <v>35.381929760339801</v>
      </c>
      <c r="D281" s="21" t="str">
        <f t="shared" si="12"/>
        <v>C</v>
      </c>
      <c r="E281" s="21">
        <f>VLOOKUP(B281,ESG!A:M,$E$2,FALSE)</f>
        <v>67.725185487530396</v>
      </c>
      <c r="F281" s="11" t="b">
        <f t="shared" si="13"/>
        <v>0</v>
      </c>
      <c r="G281" s="23" t="str">
        <f t="shared" si="14"/>
        <v>B</v>
      </c>
      <c r="H281" s="11">
        <f>VLOOKUP(B281,NI!C:P,14,FALSE)</f>
        <v>350300</v>
      </c>
      <c r="I281" s="11">
        <f>VLOOKUP(B281,EBITDA!B:O,14,FALSE)</f>
        <v>1210800</v>
      </c>
      <c r="J281" s="11">
        <f>VLOOKUP(B281,EQIT!B:O,14,FALSE)</f>
        <v>9617500</v>
      </c>
      <c r="K281" s="11">
        <f>VLOOKUP(B281,DEBT!B:O,14,FALSE)</f>
        <v>5227700</v>
      </c>
      <c r="L281" s="11">
        <f>VLOOKUP(B281,REV!B:O,14,FALSE)</f>
        <v>7409400</v>
      </c>
      <c r="M281" s="11">
        <f>VLOOKUP(B281,RoA!B:O,14,FALSE)</f>
        <v>0.02</v>
      </c>
      <c r="N281" s="11">
        <f>VLOOKUP(B281,RoE!B:O,14,FALSE)</f>
        <v>-1.1200000000000001</v>
      </c>
      <c r="O281" s="11">
        <f>VLOOKUP(B281,ASSET!B:P,14,FALSE)</f>
        <v>18378800</v>
      </c>
      <c r="P281" s="11">
        <f>VLOOKUP(B281,MCAP!B:P,14,FALSE)</f>
        <v>9007934</v>
      </c>
      <c r="Q281" s="11">
        <f>VLOOKUP(B281,MB!B:O,14,FALSE)</f>
        <v>0.76</v>
      </c>
    </row>
    <row r="282" spans="1:17" x14ac:dyDescent="0.3">
      <c r="A282" s="20" t="s">
        <v>231</v>
      </c>
      <c r="B282" s="20">
        <v>906931</v>
      </c>
      <c r="C282" s="21">
        <f>VLOOKUP(B282,'[2]ESGC PORTFOLIO'!B:M,$C$2,FALSE)</f>
        <v>28.847709551656902</v>
      </c>
      <c r="D282" s="21" t="str">
        <f t="shared" si="12"/>
        <v>C</v>
      </c>
      <c r="E282" s="21">
        <f>VLOOKUP(B282,ESG!A:M,$E$2,FALSE)</f>
        <v>57.232456140350799</v>
      </c>
      <c r="F282" s="11" t="b">
        <f t="shared" si="13"/>
        <v>0</v>
      </c>
      <c r="G282" s="23" t="str">
        <f t="shared" si="14"/>
        <v>B</v>
      </c>
      <c r="H282" s="11">
        <f>VLOOKUP(B282,NI!C:P,14,FALSE)</f>
        <v>824600</v>
      </c>
      <c r="I282" s="11">
        <f>VLOOKUP(B282,EBITDA!B:O,14,FALSE)</f>
        <v>3262800</v>
      </c>
      <c r="J282" s="11">
        <f>VLOOKUP(B282,EQIT!B:O,14,FALSE)</f>
        <v>13307600</v>
      </c>
      <c r="K282" s="11">
        <f>VLOOKUP(B282,DEBT!B:O,14,FALSE)</f>
        <v>14720700</v>
      </c>
      <c r="L282" s="11">
        <f>VLOOKUP(B282,REV!B:O,14,FALSE)</f>
        <v>11907700</v>
      </c>
      <c r="M282" s="11">
        <f>VLOOKUP(B282,RoA!B:O,14,FALSE)</f>
        <v>3.01</v>
      </c>
      <c r="N282" s="11">
        <f>VLOOKUP(B282,RoE!B:O,14,FALSE)</f>
        <v>5.7</v>
      </c>
      <c r="O282" s="11">
        <f>VLOOKUP(B282,ASSET!B:P,14,FALSE)</f>
        <v>35309500</v>
      </c>
      <c r="P282" s="11">
        <f>VLOOKUP(B282,MCAP!B:P,14,FALSE)</f>
        <v>22179206</v>
      </c>
      <c r="Q282" s="11">
        <f>VLOOKUP(B282,MB!B:O,14,FALSE)</f>
        <v>1.26</v>
      </c>
    </row>
    <row r="283" spans="1:17" x14ac:dyDescent="0.3">
      <c r="A283" s="20" t="s">
        <v>244</v>
      </c>
      <c r="B283" s="20">
        <v>921482</v>
      </c>
      <c r="C283" s="21">
        <f>VLOOKUP(B283,'[2]ESGC PORTFOLIO'!B:M,$C$2,FALSE)</f>
        <v>39.318185553054903</v>
      </c>
      <c r="D283" s="21" t="str">
        <f t="shared" si="12"/>
        <v>C</v>
      </c>
      <c r="E283" s="21">
        <f>VLOOKUP(B283,ESG!A:M,$E$2,FALSE)</f>
        <v>62.517950053478302</v>
      </c>
      <c r="F283" s="11" t="b">
        <f t="shared" si="13"/>
        <v>0</v>
      </c>
      <c r="G283" s="23" t="str">
        <f t="shared" si="14"/>
        <v>B</v>
      </c>
      <c r="H283" s="11">
        <f>VLOOKUP(B283,NI!C:P,14,FALSE)</f>
        <v>1138939</v>
      </c>
      <c r="I283" s="11">
        <f>VLOOKUP(B283,EBITDA!B:O,14,FALSE)</f>
        <v>2621049</v>
      </c>
      <c r="J283" s="11">
        <f>VLOOKUP(B283,EQIT!B:O,14,FALSE)</f>
        <v>8739036</v>
      </c>
      <c r="K283" s="11">
        <f>VLOOKUP(B283,DEBT!B:O,14,FALSE)</f>
        <v>3970529</v>
      </c>
      <c r="L283" s="11">
        <f>VLOOKUP(B283,REV!B:O,14,FALSE)</f>
        <v>20252393</v>
      </c>
      <c r="M283" s="11">
        <f>VLOOKUP(B283,RoA!B:O,14,FALSE)</f>
        <v>9.24</v>
      </c>
      <c r="N283" s="11">
        <f>VLOOKUP(B283,RoE!B:O,14,FALSE)</f>
        <v>15.81</v>
      </c>
      <c r="O283" s="11">
        <f>VLOOKUP(B283,ASSET!B:P,14,FALSE)</f>
        <v>15841258</v>
      </c>
      <c r="P283" s="11">
        <f>VLOOKUP(B283,MCAP!B:P,14,FALSE)</f>
        <v>20216469</v>
      </c>
      <c r="Q283" s="11">
        <f>VLOOKUP(B283,MB!B:O,14,FALSE)</f>
        <v>2.0499999999999998</v>
      </c>
    </row>
    <row r="284" spans="1:17" x14ac:dyDescent="0.3">
      <c r="A284" s="20" t="s">
        <v>248</v>
      </c>
      <c r="B284" s="20">
        <v>719618</v>
      </c>
      <c r="C284" s="21">
        <f>VLOOKUP(B284,'[2]ESGC PORTFOLIO'!B:M,$C$2,FALSE)</f>
        <v>38.558145281291999</v>
      </c>
      <c r="D284" s="21" t="str">
        <f t="shared" si="12"/>
        <v>C</v>
      </c>
      <c r="E284" s="21">
        <f>VLOOKUP(B284,ESG!A:M,$E$2,FALSE)</f>
        <v>72.520702327289897</v>
      </c>
      <c r="F284" s="11" t="b">
        <f t="shared" si="13"/>
        <v>0</v>
      </c>
      <c r="G284" s="23" t="str">
        <f t="shared" si="14"/>
        <v>B</v>
      </c>
      <c r="H284" s="11">
        <f>VLOOKUP(B284,NI!C:P,14,FALSE)</f>
        <v>9453000</v>
      </c>
      <c r="I284" s="11">
        <f>VLOOKUP(B284,EBITDA!B:O,14,FALSE)</f>
        <v>15766000</v>
      </c>
      <c r="J284" s="11">
        <f>VLOOKUP(B284,EQIT!B:O,14,FALSE)</f>
        <v>53860000</v>
      </c>
      <c r="K284" s="11">
        <f>VLOOKUP(B284,DEBT!B:O,14,FALSE)</f>
        <v>56929000</v>
      </c>
      <c r="L284" s="11">
        <f>VLOOKUP(B284,REV!B:O,14,FALSE)</f>
        <v>37728000</v>
      </c>
      <c r="M284" s="11">
        <f>VLOOKUP(B284,RoA!B:O,14,FALSE)</f>
        <v>8.68</v>
      </c>
      <c r="N284" s="11">
        <f>VLOOKUP(B284,RoE!B:O,14,FALSE)</f>
        <v>18.690000000000001</v>
      </c>
      <c r="O284" s="11">
        <f>VLOOKUP(B284,ASSET!B:P,14,FALSE)</f>
        <v>133848000</v>
      </c>
      <c r="P284" s="11">
        <f>VLOOKUP(B284,MCAP!B:P,14,FALSE)</f>
        <v>195597360</v>
      </c>
      <c r="Q284" s="11">
        <f>VLOOKUP(B284,MB!B:O,14,FALSE)</f>
        <v>4.38</v>
      </c>
    </row>
    <row r="285" spans="1:17" x14ac:dyDescent="0.3">
      <c r="A285" s="20" t="s">
        <v>250</v>
      </c>
      <c r="B285" s="20">
        <v>905150</v>
      </c>
      <c r="C285" s="21">
        <f>VLOOKUP(B285,'[2]ESGC PORTFOLIO'!B:M,$C$2,FALSE)</f>
        <v>28.911754645144601</v>
      </c>
      <c r="D285" s="21" t="str">
        <f t="shared" si="12"/>
        <v>C</v>
      </c>
      <c r="E285" s="21">
        <f>VLOOKUP(B285,ESG!A:M,$E$2,FALSE)</f>
        <v>51.128948620833199</v>
      </c>
      <c r="F285" s="11" t="b">
        <f t="shared" si="13"/>
        <v>0</v>
      </c>
      <c r="G285" s="23" t="str">
        <f t="shared" si="14"/>
        <v>B</v>
      </c>
      <c r="H285" s="11">
        <f>VLOOKUP(B285,NI!C:P,14,FALSE)</f>
        <v>983412</v>
      </c>
      <c r="I285" s="11">
        <f>VLOOKUP(B285,EBITDA!B:O,14,FALSE)</f>
        <v>1846306</v>
      </c>
      <c r="J285" s="11">
        <f>VLOOKUP(B285,EQIT!B:O,14,FALSE)</f>
        <v>5261649</v>
      </c>
      <c r="K285" s="11">
        <f>VLOOKUP(B285,DEBT!B:O,14,FALSE)</f>
        <v>5870360</v>
      </c>
      <c r="L285" s="11">
        <f>VLOOKUP(B285,REV!B:O,14,FALSE)</f>
        <v>12029312</v>
      </c>
      <c r="M285" s="11">
        <f>VLOOKUP(B285,RoA!B:O,14,FALSE)</f>
        <v>8.1</v>
      </c>
      <c r="N285" s="11">
        <f>VLOOKUP(B285,RoE!B:O,14,FALSE)</f>
        <v>19.989999999999998</v>
      </c>
      <c r="O285" s="11">
        <f>VLOOKUP(B285,ASSET!B:P,14,FALSE)</f>
        <v>15453847</v>
      </c>
      <c r="P285" s="11">
        <f>VLOOKUP(B285,MCAP!B:P,14,FALSE)</f>
        <v>26582390</v>
      </c>
      <c r="Q285" s="11">
        <f>VLOOKUP(B285,MB!B:O,14,FALSE)</f>
        <v>4.01</v>
      </c>
    </row>
    <row r="286" spans="1:17" x14ac:dyDescent="0.3">
      <c r="A286" s="20" t="s">
        <v>270</v>
      </c>
      <c r="B286" s="20">
        <v>546370</v>
      </c>
      <c r="C286" s="21">
        <f>VLOOKUP(B286,'[2]ESGC PORTFOLIO'!B:M,$C$2,FALSE)</f>
        <v>35.882681620381703</v>
      </c>
      <c r="D286" s="21" t="str">
        <f t="shared" si="12"/>
        <v>C</v>
      </c>
      <c r="E286" s="21">
        <f>VLOOKUP(B286,ESG!A:M,$E$2,FALSE)</f>
        <v>68.600806278738204</v>
      </c>
      <c r="F286" s="11" t="b">
        <f t="shared" si="13"/>
        <v>0</v>
      </c>
      <c r="G286" s="23" t="str">
        <f t="shared" si="14"/>
        <v>B</v>
      </c>
      <c r="H286" s="11">
        <f>VLOOKUP(B286,NI!C:P,14,FALSE)</f>
        <v>2466000</v>
      </c>
      <c r="I286" s="11">
        <f>VLOOKUP(B286,EBITDA!B:O,14,FALSE)</f>
        <v>5049000</v>
      </c>
      <c r="J286" s="11">
        <f>VLOOKUP(B286,EQIT!B:O,14,FALSE)</f>
        <v>30746000</v>
      </c>
      <c r="K286" s="11">
        <f>VLOOKUP(B286,DEBT!B:O,14,FALSE)</f>
        <v>21937000</v>
      </c>
      <c r="L286" s="11">
        <f>VLOOKUP(B286,REV!B:O,14,FALSE)</f>
        <v>22291000</v>
      </c>
      <c r="M286" s="11">
        <f>VLOOKUP(B286,RoA!B:O,14,FALSE)</f>
        <v>4.9400000000000004</v>
      </c>
      <c r="N286" s="11">
        <f>VLOOKUP(B286,RoE!B:O,14,FALSE)</f>
        <v>7.89</v>
      </c>
      <c r="O286" s="11">
        <f>VLOOKUP(B286,ASSET!B:P,14,FALSE)</f>
        <v>62586000</v>
      </c>
      <c r="P286" s="11">
        <f>VLOOKUP(B286,MCAP!B:P,14,FALSE)</f>
        <v>94365480</v>
      </c>
      <c r="Q286" s="11">
        <f>VLOOKUP(B286,MB!B:O,14,FALSE)</f>
        <v>2.5</v>
      </c>
    </row>
    <row r="287" spans="1:17" x14ac:dyDescent="0.3">
      <c r="A287" s="20" t="s">
        <v>275</v>
      </c>
      <c r="B287" s="20">
        <v>951051</v>
      </c>
      <c r="C287" s="21">
        <f>VLOOKUP(B287,'[2]ESGC PORTFOLIO'!B:M,$C$2,FALSE)</f>
        <v>36.944164684336101</v>
      </c>
      <c r="D287" s="21" t="str">
        <f t="shared" si="12"/>
        <v>C</v>
      </c>
      <c r="E287" s="21">
        <f>VLOOKUP(B287,ESG!A:M,$E$2,FALSE)</f>
        <v>63.489715850474802</v>
      </c>
      <c r="F287" s="11" t="b">
        <f t="shared" si="13"/>
        <v>0</v>
      </c>
      <c r="G287" s="23" t="str">
        <f t="shared" si="14"/>
        <v>B</v>
      </c>
      <c r="H287" s="11">
        <f>VLOOKUP(B287,NI!C:P,14,FALSE)</f>
        <v>1243000</v>
      </c>
      <c r="I287" s="11">
        <f>VLOOKUP(B287,EBITDA!B:O,14,FALSE)</f>
        <v>2163000</v>
      </c>
      <c r="J287" s="11">
        <f>VLOOKUP(B287,EQIT!B:O,14,FALSE)</f>
        <v>15192000</v>
      </c>
      <c r="K287" s="11">
        <f>VLOOKUP(B287,DEBT!B:O,14,FALSE)</f>
        <v>13632000</v>
      </c>
      <c r="L287" s="11">
        <f>VLOOKUP(B287,REV!B:O,14,FALSE)</f>
        <v>6093000</v>
      </c>
      <c r="M287" s="11">
        <f>VLOOKUP(B287,RoA!B:O,14,FALSE)</f>
        <v>1.1200000000000001</v>
      </c>
      <c r="N287" s="11">
        <f>VLOOKUP(B287,RoE!B:O,14,FALSE)</f>
        <v>7.77</v>
      </c>
      <c r="O287" s="11">
        <f>VLOOKUP(B287,ASSET!B:P,14,FALSE)</f>
        <v>124131000</v>
      </c>
      <c r="P287" s="11">
        <f>VLOOKUP(B287,MCAP!B:P,14,FALSE)</f>
        <v>19596699</v>
      </c>
      <c r="Q287" s="11">
        <f>VLOOKUP(B287,MB!B:O,14,FALSE)</f>
        <v>1.1299999999999999</v>
      </c>
    </row>
    <row r="288" spans="1:17" x14ac:dyDescent="0.3">
      <c r="A288" s="20" t="s">
        <v>280</v>
      </c>
      <c r="B288" s="20">
        <v>702365</v>
      </c>
      <c r="C288" s="21">
        <f>VLOOKUP(B288,'[2]ESGC PORTFOLIO'!B:M,$C$2,FALSE)</f>
        <v>35.378197705730202</v>
      </c>
      <c r="D288" s="21" t="str">
        <f t="shared" si="12"/>
        <v>C</v>
      </c>
      <c r="E288" s="21">
        <f>VLOOKUP(B288,ESG!A:M,$E$2,FALSE)</f>
        <v>53.623528278593398</v>
      </c>
      <c r="F288" s="11" t="b">
        <f t="shared" si="13"/>
        <v>0</v>
      </c>
      <c r="G288" s="23" t="str">
        <f t="shared" si="14"/>
        <v>B</v>
      </c>
      <c r="H288" s="11">
        <f>VLOOKUP(B288,NI!C:P,14,FALSE)</f>
        <v>1282653</v>
      </c>
      <c r="I288" s="11">
        <f>VLOOKUP(B288,EBITDA!B:O,14,FALSE)</f>
        <v>2372730</v>
      </c>
      <c r="J288" s="11">
        <f>VLOOKUP(B288,EQIT!B:O,14,FALSE)</f>
        <v>3049308</v>
      </c>
      <c r="K288" s="11">
        <f>VLOOKUP(B288,DEBT!B:O,14,FALSE)</f>
        <v>396967</v>
      </c>
      <c r="L288" s="11">
        <f>VLOOKUP(B288,REV!B:O,14,FALSE)</f>
        <v>14134732</v>
      </c>
      <c r="M288" s="11">
        <f>VLOOKUP(B288,RoA!B:O,14,FALSE)</f>
        <v>24.93</v>
      </c>
      <c r="N288" s="11">
        <f>VLOOKUP(B288,RoE!B:O,14,FALSE)</f>
        <v>47.01</v>
      </c>
      <c r="O288" s="11">
        <f>VLOOKUP(B288,ASSET!B:P,14,FALSE)</f>
        <v>5722051</v>
      </c>
      <c r="P288" s="11">
        <f>VLOOKUP(B288,MCAP!B:P,14,FALSE)</f>
        <v>30464345</v>
      </c>
      <c r="Q288" s="11">
        <f>VLOOKUP(B288,MB!B:O,14,FALSE)</f>
        <v>7.7</v>
      </c>
    </row>
    <row r="289" spans="1:17" x14ac:dyDescent="0.3">
      <c r="A289" s="20" t="s">
        <v>283</v>
      </c>
      <c r="B289" s="20">
        <v>912090</v>
      </c>
      <c r="C289" s="21">
        <f>VLOOKUP(B289,'[2]ESGC PORTFOLIO'!B:M,$C$2,FALSE)</f>
        <v>40.358796296296198</v>
      </c>
      <c r="D289" s="21" t="str">
        <f t="shared" si="12"/>
        <v>C</v>
      </c>
      <c r="E289" s="21">
        <f>VLOOKUP(B289,ESG!A:M,$E$2,FALSE)</f>
        <v>70.532407407407405</v>
      </c>
      <c r="F289" s="11" t="b">
        <f t="shared" si="13"/>
        <v>0</v>
      </c>
      <c r="G289" s="23" t="str">
        <f t="shared" si="14"/>
        <v>B</v>
      </c>
      <c r="H289" s="11">
        <f>VLOOKUP(B289,NI!C:P,14,FALSE)</f>
        <v>-1429000</v>
      </c>
      <c r="I289" s="11">
        <f>VLOOKUP(B289,EBITDA!B:O,14,FALSE)</f>
        <v>3197000</v>
      </c>
      <c r="J289" s="11">
        <f>VLOOKUP(B289,EQIT!B:O,14,FALSE)</f>
        <v>36842000</v>
      </c>
      <c r="K289" s="11">
        <f>VLOOKUP(B289,DEBT!B:O,14,FALSE)</f>
        <v>18199000</v>
      </c>
      <c r="L289" s="11">
        <f>VLOOKUP(B289,REV!B:O,14,FALSE)</f>
        <v>30440000</v>
      </c>
      <c r="M289" s="11">
        <f>VLOOKUP(B289,RoA!B:O,14,FALSE)</f>
        <v>-1.45</v>
      </c>
      <c r="N289" s="11">
        <f>VLOOKUP(B289,RoE!B:O,14,FALSE)</f>
        <v>-3.86</v>
      </c>
      <c r="O289" s="11">
        <f>VLOOKUP(B289,ASSET!B:P,14,FALSE)</f>
        <v>71987000</v>
      </c>
      <c r="P289" s="11">
        <f>VLOOKUP(B289,MCAP!B:P,14,FALSE)</f>
        <v>93267760</v>
      </c>
      <c r="Q289" s="11">
        <f>VLOOKUP(B289,MB!B:O,14,FALSE)</f>
        <v>2.54</v>
      </c>
    </row>
    <row r="290" spans="1:17" x14ac:dyDescent="0.3">
      <c r="A290" s="20" t="s">
        <v>284</v>
      </c>
      <c r="B290" s="20" t="s">
        <v>371</v>
      </c>
      <c r="C290" s="21">
        <f>VLOOKUP(B290,'[2]ESGC PORTFOLIO'!B:M,$C$2,FALSE)</f>
        <v>36.649894067796602</v>
      </c>
      <c r="D290" s="21" t="str">
        <f t="shared" si="12"/>
        <v>C</v>
      </c>
      <c r="E290" s="21">
        <f>VLOOKUP(B290,ESG!A:M,$E$2,FALSE)</f>
        <v>60.5879237288135</v>
      </c>
      <c r="F290" s="11" t="b">
        <f t="shared" si="13"/>
        <v>0</v>
      </c>
      <c r="G290" s="23" t="str">
        <f t="shared" si="14"/>
        <v>B</v>
      </c>
      <c r="H290" s="11">
        <f>VLOOKUP(B290,NI!C:P,14,FALSE)</f>
        <v>772000</v>
      </c>
      <c r="I290" s="11">
        <f>VLOOKUP(B290,EBITDA!B:O,14,FALSE)</f>
        <v>1786000</v>
      </c>
      <c r="J290" s="11">
        <f>VLOOKUP(B290,EQIT!B:O,14,FALSE)</f>
        <v>1364000</v>
      </c>
      <c r="K290" s="11">
        <f>VLOOKUP(B290,DEBT!B:O,14,FALSE)</f>
        <v>5021000</v>
      </c>
      <c r="L290" s="11">
        <f>VLOOKUP(B290,REV!B:O,14,FALSE)</f>
        <v>10771000</v>
      </c>
      <c r="M290" s="11">
        <f>VLOOKUP(B290,RoA!B:O,14,FALSE)</f>
        <v>11.27</v>
      </c>
      <c r="N290" s="11">
        <f>VLOOKUP(B290,RoE!B:O,14,FALSE)</f>
        <v>52.22</v>
      </c>
      <c r="O290" s="11">
        <f>VLOOKUP(B290,ASSET!B:P,14,FALSE)</f>
        <v>8659000</v>
      </c>
      <c r="P290" s="11">
        <f>VLOOKUP(B290,MCAP!B:P,14,FALSE)</f>
        <v>12208894</v>
      </c>
      <c r="Q290" s="11">
        <f>VLOOKUP(B290,MB!B:O,14,FALSE)</f>
        <v>5.6</v>
      </c>
    </row>
    <row r="291" spans="1:17" x14ac:dyDescent="0.3">
      <c r="A291" s="20" t="s">
        <v>292</v>
      </c>
      <c r="B291" s="20">
        <v>905647</v>
      </c>
      <c r="C291" s="21">
        <f>VLOOKUP(B291,'[2]ESGC PORTFOLIO'!B:M,$C$2,FALSE)</f>
        <v>36.933062633104903</v>
      </c>
      <c r="D291" s="21" t="str">
        <f t="shared" si="12"/>
        <v>C</v>
      </c>
      <c r="E291" s="21">
        <f>VLOOKUP(B291,ESG!A:M,$E$2,FALSE)</f>
        <v>70.078246478331096</v>
      </c>
      <c r="F291" s="11" t="b">
        <f t="shared" si="13"/>
        <v>0</v>
      </c>
      <c r="G291" s="23" t="str">
        <f t="shared" si="14"/>
        <v>B</v>
      </c>
      <c r="H291" s="11">
        <f>VLOOKUP(B291,NI!C:P,14,FALSE)</f>
        <v>2078000</v>
      </c>
      <c r="I291" s="11">
        <f>VLOOKUP(B291,EBITDA!B:O,14,FALSE)</f>
        <v>4534000</v>
      </c>
      <c r="J291" s="11">
        <f>VLOOKUP(B291,EQIT!B:O,14,FALSE)</f>
        <v>10430000</v>
      </c>
      <c r="K291" s="11">
        <f>VLOOKUP(B291,DEBT!B:O,14,FALSE)</f>
        <v>3753000</v>
      </c>
      <c r="L291" s="11">
        <f>VLOOKUP(B291,REV!B:O,14,FALSE)</f>
        <v>21171000</v>
      </c>
      <c r="M291" s="11">
        <f>VLOOKUP(B291,RoA!B:O,14,FALSE)</f>
        <v>14.59</v>
      </c>
      <c r="N291" s="11">
        <f>VLOOKUP(B291,RoE!B:O,14,FALSE)</f>
        <v>36.97</v>
      </c>
      <c r="O291" s="11">
        <f>VLOOKUP(B291,ASSET!B:P,14,FALSE)</f>
        <v>25110000</v>
      </c>
      <c r="P291" s="11">
        <f>VLOOKUP(B291,MCAP!B:P,14,FALSE)</f>
        <v>38520648</v>
      </c>
      <c r="Q291" s="11">
        <f>VLOOKUP(B291,MB!B:O,14,FALSE)</f>
        <v>3.11</v>
      </c>
    </row>
    <row r="292" spans="1:17" x14ac:dyDescent="0.3">
      <c r="A292" s="20" t="s">
        <v>296</v>
      </c>
      <c r="B292" s="20">
        <v>981722</v>
      </c>
      <c r="C292" s="21">
        <f>VLOOKUP(B292,'[2]ESGC PORTFOLIO'!B:M,$C$2,FALSE)</f>
        <v>34.137046731397902</v>
      </c>
      <c r="D292" s="21" t="str">
        <f t="shared" si="12"/>
        <v>C</v>
      </c>
      <c r="E292" s="21">
        <f>VLOOKUP(B292,ESG!A:M,$E$2,FALSE)</f>
        <v>60.6098598861536</v>
      </c>
      <c r="F292" s="11" t="b">
        <f t="shared" si="13"/>
        <v>0</v>
      </c>
      <c r="G292" s="23" t="str">
        <f t="shared" si="14"/>
        <v>B</v>
      </c>
      <c r="H292" s="11">
        <f>VLOOKUP(B292,NI!C:P,14,FALSE)</f>
        <v>1853000</v>
      </c>
      <c r="I292" s="11">
        <f>VLOOKUP(B292,EBITDA!B:O,14,FALSE)</f>
        <v>2952000</v>
      </c>
      <c r="J292" s="11">
        <f>VLOOKUP(B292,EQIT!B:O,14,FALSE)</f>
        <v>9966000</v>
      </c>
      <c r="K292" s="11">
        <f>VLOOKUP(B292,DEBT!B:O,14,FALSE)</f>
        <v>7222000</v>
      </c>
      <c r="L292" s="11">
        <f>VLOOKUP(B292,REV!B:O,14,FALSE)</f>
        <v>12444000</v>
      </c>
      <c r="M292" s="11">
        <f>VLOOKUP(B292,RoA!B:O,14,FALSE)</f>
        <v>5.54</v>
      </c>
      <c r="N292" s="11">
        <f>VLOOKUP(B292,RoE!B:O,14,FALSE)</f>
        <v>10.45</v>
      </c>
      <c r="O292" s="11">
        <f>VLOOKUP(B292,ASSET!B:P,14,FALSE)</f>
        <v>22197000</v>
      </c>
      <c r="P292" s="11">
        <f>VLOOKUP(B292,MCAP!B:P,14,FALSE)</f>
        <v>57972096</v>
      </c>
      <c r="Q292" s="11">
        <f>VLOOKUP(B292,MB!B:O,14,FALSE)</f>
        <v>5.36</v>
      </c>
    </row>
    <row r="293" spans="1:17" x14ac:dyDescent="0.3">
      <c r="A293" s="20" t="s">
        <v>297</v>
      </c>
      <c r="B293" s="20">
        <v>922725</v>
      </c>
      <c r="C293" s="21">
        <f>VLOOKUP(B293,'[2]ESGC PORTFOLIO'!B:M,$C$2,FALSE)</f>
        <v>34.228305221172299</v>
      </c>
      <c r="D293" s="21" t="str">
        <f t="shared" si="12"/>
        <v>C</v>
      </c>
      <c r="E293" s="21">
        <f>VLOOKUP(B293,ESG!A:M,$E$2,FALSE)</f>
        <v>58.057996924146998</v>
      </c>
      <c r="F293" s="11" t="b">
        <f t="shared" si="13"/>
        <v>0</v>
      </c>
      <c r="G293" s="23" t="str">
        <f t="shared" si="14"/>
        <v>B</v>
      </c>
      <c r="H293" s="11">
        <f>VLOOKUP(B293,NI!C:P,14,FALSE)</f>
        <v>1876000</v>
      </c>
      <c r="I293" s="11">
        <f>VLOOKUP(B293,EBITDA!B:O,14,FALSE)</f>
        <v>3339000</v>
      </c>
      <c r="J293" s="11">
        <f>VLOOKUP(B293,EQIT!B:O,14,FALSE)</f>
        <v>22679000</v>
      </c>
      <c r="K293" s="11">
        <f>VLOOKUP(B293,DEBT!B:O,14,FALSE)</f>
        <v>15801000</v>
      </c>
      <c r="L293" s="11">
        <f>VLOOKUP(B293,REV!B:O,14,FALSE)</f>
        <v>9634000</v>
      </c>
      <c r="M293" s="11">
        <f>VLOOKUP(B293,RoA!B:O,14,FALSE)</f>
        <v>1.22</v>
      </c>
      <c r="N293" s="11">
        <f>VLOOKUP(B293,RoE!B:O,14,FALSE)</f>
        <v>9.67</v>
      </c>
      <c r="O293" s="11">
        <f>VLOOKUP(B293,ASSET!B:P,14,FALSE)</f>
        <v>205962000</v>
      </c>
      <c r="P293" s="11">
        <f>VLOOKUP(B293,MCAP!B:P,14,FALSE)</f>
        <v>30417433</v>
      </c>
      <c r="Q293" s="11">
        <f>VLOOKUP(B293,MB!B:O,14,FALSE)</f>
        <v>1.2</v>
      </c>
    </row>
    <row r="294" spans="1:17" x14ac:dyDescent="0.3">
      <c r="A294" s="20" t="s">
        <v>299</v>
      </c>
      <c r="B294" s="20">
        <v>325059</v>
      </c>
      <c r="C294" s="21">
        <f>VLOOKUP(B294,'[2]ESGC PORTFOLIO'!B:M,$C$2,FALSE)</f>
        <v>37.7537091572446</v>
      </c>
      <c r="D294" s="21" t="str">
        <f t="shared" si="12"/>
        <v>C</v>
      </c>
      <c r="E294" s="21">
        <f>VLOOKUP(B294,ESG!A:M,$E$2,FALSE)</f>
        <v>65.3971241968421</v>
      </c>
      <c r="F294" s="11" t="b">
        <f t="shared" si="13"/>
        <v>0</v>
      </c>
      <c r="G294" s="23" t="str">
        <f t="shared" si="14"/>
        <v>B</v>
      </c>
      <c r="H294" s="11">
        <f>VLOOKUP(B294,NI!C:P,14,FALSE)</f>
        <v>136563</v>
      </c>
      <c r="I294" s="11">
        <f>VLOOKUP(B294,EBITDA!B:O,14,FALSE)</f>
        <v>584910</v>
      </c>
      <c r="J294" s="11">
        <f>VLOOKUP(B294,EQIT!B:O,14,FALSE)</f>
        <v>3275620</v>
      </c>
      <c r="K294" s="11">
        <f>VLOOKUP(B294,DEBT!B:O,14,FALSE)</f>
        <v>143987</v>
      </c>
      <c r="L294" s="11">
        <f>VLOOKUP(B294,REV!B:O,14,FALSE)</f>
        <v>2724880</v>
      </c>
      <c r="M294" s="11">
        <f>VLOOKUP(B294,RoA!B:O,14,FALSE)</f>
        <v>2.8</v>
      </c>
      <c r="N294" s="11">
        <f>VLOOKUP(B294,RoE!B:O,14,FALSE)</f>
        <v>4.22</v>
      </c>
      <c r="O294" s="11">
        <f>VLOOKUP(B294,ASSET!B:P,14,FALSE)</f>
        <v>5152425</v>
      </c>
      <c r="P294" s="11">
        <f>VLOOKUP(B294,MCAP!B:P,14,FALSE)</f>
        <v>12823932</v>
      </c>
      <c r="Q294" s="11">
        <f>VLOOKUP(B294,MB!B:O,14,FALSE)</f>
        <v>3.7</v>
      </c>
    </row>
    <row r="295" spans="1:17" x14ac:dyDescent="0.3">
      <c r="A295" s="20" t="s">
        <v>300</v>
      </c>
      <c r="B295" s="20">
        <v>916079</v>
      </c>
      <c r="C295" s="21">
        <f>VLOOKUP(B295,'[2]ESGC PORTFOLIO'!B:M,$C$2,FALSE)</f>
        <v>42.949482502791298</v>
      </c>
      <c r="D295" s="21" t="str">
        <f t="shared" si="12"/>
        <v>C</v>
      </c>
      <c r="E295" s="21">
        <f>VLOOKUP(B295,ESG!A:M,$E$2,FALSE)</f>
        <v>68.987200299700206</v>
      </c>
      <c r="F295" s="11" t="b">
        <f t="shared" si="13"/>
        <v>0</v>
      </c>
      <c r="G295" s="23" t="str">
        <f t="shared" si="14"/>
        <v>B</v>
      </c>
      <c r="H295" s="11">
        <f>VLOOKUP(B295,NI!C:P,14,FALSE)</f>
        <v>1142503</v>
      </c>
      <c r="I295" s="11">
        <f>VLOOKUP(B295,EBITDA!B:O,14,FALSE)</f>
        <v>2973573</v>
      </c>
      <c r="J295" s="11">
        <f>VLOOKUP(B295,EQIT!B:O,14,FALSE)</f>
        <v>2381516</v>
      </c>
      <c r="K295" s="11">
        <f>VLOOKUP(B295,DEBT!B:O,14,FALSE)</f>
        <v>8194890</v>
      </c>
      <c r="L295" s="11">
        <f>VLOOKUP(B295,REV!B:O,14,FALSE)</f>
        <v>55371139</v>
      </c>
      <c r="M295" s="11">
        <f>VLOOKUP(B295,RoA!B:O,14,FALSE)</f>
        <v>7.86</v>
      </c>
      <c r="N295" s="11">
        <f>VLOOKUP(B295,RoE!B:O,14,FALSE)</f>
        <v>38.99</v>
      </c>
      <c r="O295" s="11">
        <f>VLOOKUP(B295,ASSET!B:P,14,FALSE)</f>
        <v>17614183</v>
      </c>
      <c r="P295" s="11">
        <f>VLOOKUP(B295,MCAP!B:P,14,FALSE)</f>
        <v>32189281</v>
      </c>
      <c r="Q295" s="11">
        <f>VLOOKUP(B295,MB!B:O,14,FALSE)</f>
        <v>11.34</v>
      </c>
    </row>
    <row r="296" spans="1:17" x14ac:dyDescent="0.3">
      <c r="A296" s="20" t="s">
        <v>310</v>
      </c>
      <c r="B296" s="20">
        <v>906643</v>
      </c>
      <c r="C296" s="21">
        <f>VLOOKUP(B296,'[2]ESGC PORTFOLIO'!B:M,$C$2,FALSE)</f>
        <v>29.958994235828399</v>
      </c>
      <c r="D296" s="21" t="str">
        <f t="shared" si="12"/>
        <v>C</v>
      </c>
      <c r="E296" s="21">
        <f>VLOOKUP(B296,ESG!A:M,$E$2,FALSE)</f>
        <v>57.511571359357298</v>
      </c>
      <c r="F296" s="11" t="b">
        <f t="shared" si="13"/>
        <v>0</v>
      </c>
      <c r="G296" s="23" t="str">
        <f t="shared" si="14"/>
        <v>B</v>
      </c>
      <c r="H296" s="11">
        <f>VLOOKUP(B296,NI!C:P,14,FALSE)</f>
        <v>1774000</v>
      </c>
      <c r="I296" s="11">
        <f>VLOOKUP(B296,EBITDA!B:O,14,FALSE)</f>
        <v>3655000</v>
      </c>
      <c r="J296" s="11">
        <f>VLOOKUP(B296,EQIT!B:O,14,FALSE)</f>
        <v>10541000</v>
      </c>
      <c r="K296" s="11">
        <f>VLOOKUP(B296,DEBT!B:O,14,FALSE)</f>
        <v>10203000</v>
      </c>
      <c r="L296" s="11">
        <f>VLOOKUP(B296,REV!B:O,14,FALSE)</f>
        <v>38371000</v>
      </c>
      <c r="M296" s="11">
        <f>VLOOKUP(B296,RoA!B:O,14,FALSE)</f>
        <v>7.75</v>
      </c>
      <c r="N296" s="11">
        <f>VLOOKUP(B296,RoE!B:O,14,FALSE)</f>
        <v>17.61</v>
      </c>
      <c r="O296" s="11">
        <f>VLOOKUP(B296,ASSET!B:P,14,FALSE)</f>
        <v>28066000</v>
      </c>
      <c r="P296" s="11">
        <f>VLOOKUP(B296,MCAP!B:P,14,FALSE)</f>
        <v>29833760</v>
      </c>
      <c r="Q296" s="11">
        <f>VLOOKUP(B296,MB!B:O,14,FALSE)</f>
        <v>2.23</v>
      </c>
    </row>
    <row r="297" spans="1:17" x14ac:dyDescent="0.3">
      <c r="A297" s="20" t="s">
        <v>312</v>
      </c>
      <c r="B297" s="20">
        <v>992656</v>
      </c>
      <c r="C297" s="21">
        <f>VLOOKUP(B297,'[2]ESGC PORTFOLIO'!B:M,$C$2,FALSE)</f>
        <v>27.7494045122539</v>
      </c>
      <c r="D297" s="21" t="str">
        <f t="shared" si="12"/>
        <v>C</v>
      </c>
      <c r="E297" s="21">
        <f>VLOOKUP(B297,ESG!A:M,$E$2,FALSE)</f>
        <v>53.396005286190203</v>
      </c>
      <c r="F297" s="11" t="b">
        <f t="shared" si="13"/>
        <v>0</v>
      </c>
      <c r="G297" s="23" t="str">
        <f t="shared" si="14"/>
        <v>B</v>
      </c>
      <c r="H297" s="11">
        <f>VLOOKUP(B297,NI!C:P,14,FALSE)</f>
        <v>73317</v>
      </c>
      <c r="I297" s="11">
        <f>VLOOKUP(B297,EBITDA!B:O,14,FALSE)</f>
        <v>622791</v>
      </c>
      <c r="J297" s="11">
        <f>VLOOKUP(B297,EQIT!B:O,14,FALSE)</f>
        <v>2779599</v>
      </c>
      <c r="K297" s="11">
        <f>VLOOKUP(B297,DEBT!B:O,14,FALSE)</f>
        <v>3671663</v>
      </c>
      <c r="L297" s="11">
        <f>VLOOKUP(B297,REV!B:O,14,FALSE)</f>
        <v>995791</v>
      </c>
      <c r="M297" s="11">
        <f>VLOOKUP(B297,RoA!B:O,14,FALSE)</f>
        <v>2.66</v>
      </c>
      <c r="N297" s="11">
        <f>VLOOKUP(B297,RoE!B:O,14,FALSE)</f>
        <v>4.05</v>
      </c>
      <c r="O297" s="11">
        <f>VLOOKUP(B297,ASSET!B:P,14,FALSE)</f>
        <v>7733273</v>
      </c>
      <c r="P297" s="11">
        <f>VLOOKUP(B297,MCAP!B:P,14,FALSE)</f>
        <v>10316506</v>
      </c>
      <c r="Q297" s="11">
        <f>VLOOKUP(B297,MB!B:O,14,FALSE)</f>
        <v>3.7</v>
      </c>
    </row>
    <row r="298" spans="1:17" x14ac:dyDescent="0.3">
      <c r="A298" s="20" t="s">
        <v>313</v>
      </c>
      <c r="B298" s="20">
        <v>905105</v>
      </c>
      <c r="C298" s="21">
        <f>VLOOKUP(B298,'[2]ESGC PORTFOLIO'!B:M,$C$2,FALSE)</f>
        <v>37.426103889231001</v>
      </c>
      <c r="D298" s="21" t="str">
        <f t="shared" si="12"/>
        <v>C</v>
      </c>
      <c r="E298" s="21">
        <f>VLOOKUP(B298,ESG!A:M,$E$2,FALSE)</f>
        <v>74.284025960280204</v>
      </c>
      <c r="F298" s="11" t="b">
        <f t="shared" si="13"/>
        <v>0</v>
      </c>
      <c r="G298" s="23" t="str">
        <f t="shared" si="14"/>
        <v>B</v>
      </c>
      <c r="H298" s="11">
        <f>VLOOKUP(B298,NI!C:P,14,FALSE)</f>
        <v>4850000</v>
      </c>
      <c r="I298" s="11">
        <f>VLOOKUP(B298,EBITDA!B:O,14,FALSE)</f>
        <v>10244000</v>
      </c>
      <c r="J298" s="11">
        <f>VLOOKUP(B298,EQIT!B:O,14,FALSE)</f>
        <v>24856000</v>
      </c>
      <c r="K298" s="11">
        <f>VLOOKUP(B298,DEBT!B:O,14,FALSE)</f>
        <v>16944000</v>
      </c>
      <c r="L298" s="11">
        <f>VLOOKUP(B298,REV!B:O,14,FALSE)</f>
        <v>21240000</v>
      </c>
      <c r="M298" s="11">
        <f>VLOOKUP(B298,RoA!B:O,14,FALSE)</f>
        <v>19.7</v>
      </c>
      <c r="N298" s="11">
        <f>VLOOKUP(B298,RoE!B:O,14,FALSE)</f>
        <v>47.83</v>
      </c>
      <c r="O298" s="11">
        <f>VLOOKUP(B298,ASSET!B:P,14,FALSE)</f>
        <v>57806000</v>
      </c>
      <c r="P298" s="11">
        <f>VLOOKUP(B298,MCAP!B:P,14,FALSE)</f>
        <v>104721071</v>
      </c>
      <c r="Q298" s="11">
        <f>VLOOKUP(B298,MB!B:O,14,FALSE)</f>
        <v>3.7</v>
      </c>
    </row>
    <row r="299" spans="1:17" x14ac:dyDescent="0.3">
      <c r="A299" s="20" t="s">
        <v>314</v>
      </c>
      <c r="B299" s="20">
        <v>277487</v>
      </c>
      <c r="C299" s="21">
        <f>VLOOKUP(B299,'[2]ESGC PORTFOLIO'!B:M,$C$2,FALSE)</f>
        <v>40.0356853330007</v>
      </c>
      <c r="D299" s="21" t="str">
        <f t="shared" si="12"/>
        <v>C</v>
      </c>
      <c r="E299" s="21">
        <f>VLOOKUP(B299,ESG!A:M,$E$2,FALSE)</f>
        <v>72.176633823896196</v>
      </c>
      <c r="F299" s="11" t="b">
        <f t="shared" si="13"/>
        <v>0</v>
      </c>
      <c r="G299" s="23" t="str">
        <f t="shared" si="14"/>
        <v>B</v>
      </c>
      <c r="H299" s="11">
        <f>VLOOKUP(B299,NI!C:P,14,FALSE)</f>
        <v>4652000</v>
      </c>
      <c r="I299" s="11">
        <f>VLOOKUP(B299,EBITDA!B:O,14,FALSE)</f>
        <v>9874000</v>
      </c>
      <c r="J299" s="11">
        <f>VLOOKUP(B299,EQIT!B:O,14,FALSE)</f>
        <v>1000000</v>
      </c>
      <c r="K299" s="11">
        <f>VLOOKUP(B299,DEBT!B:O,14,FALSE)</f>
        <v>24289000</v>
      </c>
      <c r="L299" s="11">
        <f>VLOOKUP(B299,REV!B:O,14,FALSE)</f>
        <v>65872000</v>
      </c>
      <c r="M299" s="11">
        <f>VLOOKUP(B299,RoA!B:O,14,FALSE)</f>
        <v>12.24</v>
      </c>
      <c r="N299" s="11">
        <f>VLOOKUP(B299,RoE!B:O,14,FALSE)</f>
        <v>698.93</v>
      </c>
      <c r="O299" s="11">
        <f>VLOOKUP(B299,ASSET!B:P,14,FALSE)</f>
        <v>45138000</v>
      </c>
      <c r="P299" s="11">
        <f>VLOOKUP(B299,MCAP!B:P,14,FALSE)</f>
        <v>102349850</v>
      </c>
      <c r="Q299" s="11">
        <f>VLOOKUP(B299,MB!B:O,14,FALSE)</f>
        <v>101.63</v>
      </c>
    </row>
    <row r="300" spans="1:17" x14ac:dyDescent="0.3">
      <c r="A300" s="20" t="s">
        <v>321</v>
      </c>
      <c r="B300" s="20">
        <v>945384</v>
      </c>
      <c r="C300" s="21">
        <f>VLOOKUP(B300,'[2]ESGC PORTFOLIO'!B:M,$C$2,FALSE)</f>
        <v>37.093432137536297</v>
      </c>
      <c r="D300" s="21" t="str">
        <f t="shared" si="12"/>
        <v>C</v>
      </c>
      <c r="E300" s="21">
        <f>VLOOKUP(B300,ESG!A:M,$E$2,FALSE)</f>
        <v>72.288130097857405</v>
      </c>
      <c r="F300" s="11" t="b">
        <f t="shared" si="13"/>
        <v>0</v>
      </c>
      <c r="G300" s="23" t="str">
        <f t="shared" si="14"/>
        <v>B</v>
      </c>
      <c r="H300" s="11">
        <f>VLOOKUP(B300,NI!C:P,14,FALSE)</f>
        <v>13301000</v>
      </c>
      <c r="I300" s="11">
        <f>VLOOKUP(B300,EBITDA!B:O,14,FALSE)</f>
        <v>42134000</v>
      </c>
      <c r="J300" s="11">
        <f>VLOOKUP(B300,EQIT!B:O,14,FALSE)</f>
        <v>43096000</v>
      </c>
      <c r="K300" s="11">
        <f>VLOOKUP(B300,DEBT!B:O,14,FALSE)</f>
        <v>117095000</v>
      </c>
      <c r="L300" s="11">
        <f>VLOOKUP(B300,REV!B:O,14,FALSE)</f>
        <v>126034000</v>
      </c>
      <c r="M300" s="11">
        <f>VLOOKUP(B300,RoA!B:O,14,FALSE)</f>
        <v>13.24</v>
      </c>
      <c r="N300" s="11">
        <f>VLOOKUP(B300,RoE!B:O,14,FALSE)</f>
        <v>91.74</v>
      </c>
      <c r="O300" s="11">
        <f>VLOOKUP(B300,ASSET!B:P,14,FALSE)</f>
        <v>257143000</v>
      </c>
      <c r="P300" s="11">
        <f>VLOOKUP(B300,MCAP!B:P,14,FALSE)</f>
        <v>215926684</v>
      </c>
      <c r="Q300" s="11">
        <f>VLOOKUP(B300,MB!B:O,14,FALSE)</f>
        <v>4.68</v>
      </c>
    </row>
    <row r="301" spans="1:17" x14ac:dyDescent="0.3">
      <c r="A301" s="20" t="s">
        <v>324</v>
      </c>
      <c r="B301" s="20">
        <v>543487</v>
      </c>
      <c r="C301" s="21">
        <f>VLOOKUP(B301,'[2]ESGC PORTFOLIO'!B:M,$C$2,FALSE)</f>
        <v>32.782514508921601</v>
      </c>
      <c r="D301" s="21" t="str">
        <f t="shared" si="12"/>
        <v>C</v>
      </c>
      <c r="E301" s="21">
        <f>VLOOKUP(B301,ESG!A:M,$E$2,FALSE)</f>
        <v>63.3752479959455</v>
      </c>
      <c r="F301" s="11" t="b">
        <f t="shared" si="13"/>
        <v>0</v>
      </c>
      <c r="G301" s="23" t="str">
        <f t="shared" si="14"/>
        <v>B</v>
      </c>
      <c r="H301" s="11">
        <f>VLOOKUP(B301,NI!C:P,14,FALSE)</f>
        <v>1874000</v>
      </c>
      <c r="I301" s="11">
        <f>VLOOKUP(B301,EBITDA!B:O,14,FALSE)</f>
        <v>2972000</v>
      </c>
      <c r="J301" s="11">
        <f>VLOOKUP(B301,EQIT!B:O,14,FALSE)</f>
        <v>6035000</v>
      </c>
      <c r="K301" s="11">
        <f>VLOOKUP(B301,DEBT!B:O,14,FALSE)</f>
        <v>11119000</v>
      </c>
      <c r="L301" s="11">
        <f>VLOOKUP(B301,REV!B:O,14,FALSE)</f>
        <v>13263000</v>
      </c>
      <c r="M301" s="11">
        <f>VLOOKUP(B301,RoA!B:O,14,FALSE)</f>
        <v>9.85</v>
      </c>
      <c r="N301" s="11">
        <f>VLOOKUP(B301,RoE!B:O,14,FALSE)</f>
        <v>36.35</v>
      </c>
      <c r="O301" s="11">
        <f>VLOOKUP(B301,ASSET!B:P,14,FALSE)</f>
        <v>23698000</v>
      </c>
      <c r="P301" s="11">
        <f>VLOOKUP(B301,MCAP!B:P,14,FALSE)</f>
        <v>12397944</v>
      </c>
      <c r="Q301" s="11">
        <f>VLOOKUP(B301,MB!B:O,14,FALSE)</f>
        <v>1.85</v>
      </c>
    </row>
    <row r="302" spans="1:17" x14ac:dyDescent="0.3">
      <c r="A302" s="20" t="s">
        <v>336</v>
      </c>
      <c r="B302" s="20" t="s">
        <v>372</v>
      </c>
      <c r="C302" s="21">
        <f>VLOOKUP(B302,'[2]ESGC PORTFOLIO'!B:M,$C$2,FALSE)</f>
        <v>33.813068328240597</v>
      </c>
      <c r="D302" s="21" t="str">
        <f t="shared" si="12"/>
        <v>C</v>
      </c>
      <c r="E302" s="21">
        <f>VLOOKUP(B302,ESG!A:M,$E$2,FALSE)</f>
        <v>60.234832308655101</v>
      </c>
      <c r="F302" s="11" t="b">
        <f t="shared" si="13"/>
        <v>0</v>
      </c>
      <c r="G302" s="23" t="str">
        <f t="shared" si="14"/>
        <v>B</v>
      </c>
      <c r="H302" s="11">
        <f>VLOOKUP(B302,NI!C:P,14,FALSE)</f>
        <v>271200</v>
      </c>
      <c r="I302" s="11">
        <f>VLOOKUP(B302,EBITDA!B:O,14,FALSE)</f>
        <v>754400</v>
      </c>
      <c r="J302" s="11">
        <f>VLOOKUP(B302,EQIT!B:O,14,FALSE)</f>
        <v>-491400</v>
      </c>
      <c r="K302" s="11">
        <f>VLOOKUP(B302,DEBT!B:O,14,FALSE)</f>
        <v>3033600</v>
      </c>
      <c r="L302" s="11">
        <f>VLOOKUP(B302,REV!B:O,14,FALSE)</f>
        <v>5524300</v>
      </c>
      <c r="M302" s="11">
        <f>VLOOKUP(B302,RoA!B:O,14,FALSE)</f>
        <v>-4.97</v>
      </c>
      <c r="N302" s="11">
        <f>VLOOKUP(B302,RoE!B:O,14,FALSE)</f>
        <v>-271.23</v>
      </c>
      <c r="O302" s="11">
        <f>VLOOKUP(B302,ASSET!B:P,14,FALSE)</f>
        <v>9231400</v>
      </c>
      <c r="P302" s="11">
        <f>VLOOKUP(B302,MCAP!B:P,14,FALSE)</f>
        <v>8725590</v>
      </c>
      <c r="Q302" s="11">
        <f>VLOOKUP(B302,MB!B:O,14,FALSE)</f>
        <v>-17.89</v>
      </c>
    </row>
    <row r="303" spans="1:17" x14ac:dyDescent="0.3">
      <c r="A303" s="20" t="s">
        <v>338</v>
      </c>
      <c r="B303" s="20">
        <v>904869</v>
      </c>
      <c r="C303" s="21">
        <f>VLOOKUP(B303,'[2]ESGC PORTFOLIO'!B:M,$C$2,FALSE)</f>
        <v>40.287278844868297</v>
      </c>
      <c r="D303" s="21" t="str">
        <f t="shared" si="12"/>
        <v>C</v>
      </c>
      <c r="E303" s="21">
        <f>VLOOKUP(B303,ESG!A:M,$E$2,FALSE)</f>
        <v>73.995610321315496</v>
      </c>
      <c r="F303" s="11" t="b">
        <f t="shared" si="13"/>
        <v>0</v>
      </c>
      <c r="G303" s="23" t="str">
        <f t="shared" si="14"/>
        <v>B</v>
      </c>
      <c r="H303" s="11">
        <f>VLOOKUP(B303,NI!C:P,14,FALSE)</f>
        <v>770000</v>
      </c>
      <c r="I303" s="11">
        <f>VLOOKUP(B303,EBITDA!B:O,14,FALSE)</f>
        <v>1750000</v>
      </c>
      <c r="J303" s="11">
        <f>VLOOKUP(B303,EQIT!B:O,14,FALSE)</f>
        <v>4198000</v>
      </c>
      <c r="K303" s="11">
        <f>VLOOKUP(B303,DEBT!B:O,14,FALSE)</f>
        <v>5218000</v>
      </c>
      <c r="L303" s="11">
        <f>VLOOKUP(B303,REV!B:O,14,FALSE)</f>
        <v>21253000</v>
      </c>
      <c r="M303" s="11">
        <f>VLOOKUP(B303,RoA!B:O,14,FALSE)</f>
        <v>2.77</v>
      </c>
      <c r="N303" s="11">
        <f>VLOOKUP(B303,RoE!B:O,14,FALSE)</f>
        <v>7.8</v>
      </c>
      <c r="O303" s="11">
        <f>VLOOKUP(B303,ASSET!B:P,14,FALSE)</f>
        <v>18025000</v>
      </c>
      <c r="P303" s="11">
        <f>VLOOKUP(B303,MCAP!B:P,14,FALSE)</f>
        <v>11973440</v>
      </c>
      <c r="Q303" s="11">
        <f>VLOOKUP(B303,MB!B:O,14,FALSE)</f>
        <v>2.96</v>
      </c>
    </row>
    <row r="304" spans="1:17" x14ac:dyDescent="0.3">
      <c r="A304" s="20" t="s">
        <v>339</v>
      </c>
      <c r="B304" s="20">
        <v>922407</v>
      </c>
      <c r="C304" s="21">
        <f>VLOOKUP(B304,'[2]ESGC PORTFOLIO'!B:M,$C$2,FALSE)</f>
        <v>32.313923738017898</v>
      </c>
      <c r="D304" s="21" t="str">
        <f t="shared" si="12"/>
        <v>C</v>
      </c>
      <c r="E304" s="21">
        <f>VLOOKUP(B304,ESG!A:M,$E$2,FALSE)</f>
        <v>54.712235661689803</v>
      </c>
      <c r="F304" s="11" t="b">
        <f t="shared" si="13"/>
        <v>0</v>
      </c>
      <c r="G304" s="23" t="str">
        <f t="shared" si="14"/>
        <v>B</v>
      </c>
      <c r="H304" s="11">
        <f>VLOOKUP(B304,NI!C:P,14,FALSE)</f>
        <v>242000</v>
      </c>
      <c r="I304" s="11">
        <f>VLOOKUP(B304,EBITDA!B:O,14,FALSE)</f>
        <v>2920000</v>
      </c>
      <c r="J304" s="11">
        <f>VLOOKUP(B304,EQIT!B:O,14,FALSE)</f>
        <v>9656000</v>
      </c>
      <c r="K304" s="11">
        <f>VLOOKUP(B304,DEBT!B:O,14,FALSE)</f>
        <v>20935000</v>
      </c>
      <c r="L304" s="11">
        <f>VLOOKUP(B304,REV!B:O,14,FALSE)</f>
        <v>8031000</v>
      </c>
      <c r="M304" s="11">
        <f>VLOOKUP(B304,RoA!B:O,14,FALSE)</f>
        <v>6.18</v>
      </c>
      <c r="N304" s="11">
        <f>VLOOKUP(B304,RoE!B:O,14,FALSE)</f>
        <v>30.41</v>
      </c>
      <c r="O304" s="11">
        <f>VLOOKUP(B304,ASSET!B:P,14,FALSE)</f>
        <v>46352000</v>
      </c>
      <c r="P304" s="11">
        <f>VLOOKUP(B304,MCAP!B:P,14,FALSE)</f>
        <v>25184740</v>
      </c>
      <c r="Q304" s="11">
        <f>VLOOKUP(B304,MB!B:O,14,FALSE)</f>
        <v>2.6</v>
      </c>
    </row>
    <row r="305" spans="1:17" x14ac:dyDescent="0.3">
      <c r="A305" s="20" t="s">
        <v>345</v>
      </c>
      <c r="B305" s="20">
        <v>878574</v>
      </c>
      <c r="C305" s="21">
        <f>VLOOKUP(B305,'[2]ESGC PORTFOLIO'!B:M,$C$2,FALSE)</f>
        <v>33.071668665920903</v>
      </c>
      <c r="D305" s="21" t="str">
        <f t="shared" si="12"/>
        <v>C</v>
      </c>
      <c r="E305" s="21">
        <f>VLOOKUP(B305,ESG!A:M,$E$2,FALSE)</f>
        <v>65.211660313208299</v>
      </c>
      <c r="F305" s="11" t="b">
        <f t="shared" si="13"/>
        <v>0</v>
      </c>
      <c r="G305" s="23" t="str">
        <f t="shared" si="14"/>
        <v>B</v>
      </c>
      <c r="H305" s="11">
        <f>VLOOKUP(B305,NI!C:P,14,FALSE)</f>
        <v>1774000</v>
      </c>
      <c r="I305" s="11">
        <f>VLOOKUP(B305,EBITDA!B:O,14,FALSE)</f>
        <v>3000000</v>
      </c>
      <c r="J305" s="11">
        <f>VLOOKUP(B305,EQIT!B:O,14,FALSE)</f>
        <v>-6334000</v>
      </c>
      <c r="K305" s="11">
        <f>VLOOKUP(B305,DEBT!B:O,14,FALSE)</f>
        <v>9804000</v>
      </c>
      <c r="L305" s="11">
        <f>VLOOKUP(B305,REV!B:O,14,FALSE)</f>
        <v>5878000</v>
      </c>
      <c r="M305" s="11">
        <f>VLOOKUP(B305,RoA!B:O,14,FALSE)</f>
        <v>33.44</v>
      </c>
      <c r="N305" s="11" t="str">
        <f>VLOOKUP(B305,RoE!B:O,14,FALSE)</f>
        <v>NA</v>
      </c>
      <c r="O305" s="11">
        <f>VLOOKUP(B305,ASSET!B:P,14,FALSE)</f>
        <v>5172000</v>
      </c>
      <c r="P305" s="11">
        <f>VLOOKUP(B305,MCAP!B:P,14,FALSE)</f>
        <v>27094520</v>
      </c>
      <c r="Q305" s="11">
        <f>VLOOKUP(B305,MB!B:O,14,FALSE)</f>
        <v>-4.16</v>
      </c>
    </row>
    <row r="306" spans="1:17" x14ac:dyDescent="0.3">
      <c r="A306" s="20" t="s">
        <v>346</v>
      </c>
      <c r="B306" s="20" t="s">
        <v>375</v>
      </c>
      <c r="C306" s="21">
        <f>VLOOKUP(B306,'[2]ESGC PORTFOLIO'!B:M,$C$2,FALSE)</f>
        <v>32.493907489013999</v>
      </c>
      <c r="D306" s="21" t="str">
        <f t="shared" si="12"/>
        <v>C</v>
      </c>
      <c r="E306" s="21">
        <f>VLOOKUP(B306,ESG!A:M,$E$2,FALSE)</f>
        <v>64.622851474378393</v>
      </c>
      <c r="F306" s="11" t="b">
        <f t="shared" si="13"/>
        <v>0</v>
      </c>
      <c r="G306" s="23" t="str">
        <f t="shared" si="14"/>
        <v>B</v>
      </c>
      <c r="H306" s="11">
        <f>VLOOKUP(B306,NI!C:P,14,FALSE)</f>
        <v>541400</v>
      </c>
      <c r="I306" s="11">
        <f>VLOOKUP(B306,EBITDA!B:O,14,FALSE)</f>
        <v>1854300</v>
      </c>
      <c r="J306" s="11">
        <f>VLOOKUP(B306,EQIT!B:O,14,FALSE)</f>
        <v>11735800</v>
      </c>
      <c r="K306" s="11">
        <f>VLOOKUP(B306,DEBT!B:O,14,FALSE)</f>
        <v>10142500</v>
      </c>
      <c r="L306" s="11">
        <f>VLOOKUP(B306,REV!B:O,14,FALSE)</f>
        <v>7824100</v>
      </c>
      <c r="M306" s="11">
        <f>VLOOKUP(B306,RoA!B:O,14,FALSE)</f>
        <v>7.7</v>
      </c>
      <c r="N306" s="11">
        <f>VLOOKUP(B306,RoE!B:O,14,FALSE)</f>
        <v>16.95</v>
      </c>
      <c r="O306" s="11">
        <f>VLOOKUP(B306,ASSET!B:P,14,FALSE)</f>
        <v>25964500</v>
      </c>
      <c r="P306" s="11">
        <f>VLOOKUP(B306,MCAP!B:P,14,FALSE)</f>
        <v>24447742</v>
      </c>
      <c r="Q306" s="11">
        <f>VLOOKUP(B306,MB!B:O,14,FALSE)</f>
        <v>2</v>
      </c>
    </row>
    <row r="307" spans="1:17" x14ac:dyDescent="0.3">
      <c r="A307" s="20" t="s">
        <v>5</v>
      </c>
      <c r="B307" s="20" t="s">
        <v>351</v>
      </c>
      <c r="C307" s="21">
        <f>VLOOKUP(B307,'[2]ESGC PORTFOLIO'!B:M,$C$2,FALSE)</f>
        <v>27.929450299383099</v>
      </c>
      <c r="D307" s="21" t="str">
        <f t="shared" si="12"/>
        <v>C</v>
      </c>
      <c r="E307" s="21">
        <f>VLOOKUP(B307,ESG!A:M,$E$2,FALSE)</f>
        <v>47.227948217813797</v>
      </c>
      <c r="F307" s="11" t="b">
        <f t="shared" si="13"/>
        <v>0</v>
      </c>
      <c r="G307" s="23" t="str">
        <f t="shared" si="14"/>
        <v>C</v>
      </c>
      <c r="H307" s="11">
        <f>VLOOKUP(B307,NI!C:P,14,FALSE)</f>
        <v>331705</v>
      </c>
      <c r="I307" s="11">
        <f>VLOOKUP(B307,EBITDA!B:O,14,FALSE)</f>
        <v>832289</v>
      </c>
      <c r="J307" s="11">
        <f>VLOOKUP(B307,EQIT!B:O,14,FALSE)</f>
        <v>3415196</v>
      </c>
      <c r="K307" s="11">
        <f>VLOOKUP(B307,DEBT!B:O,14,FALSE)</f>
        <v>1044677</v>
      </c>
      <c r="L307" s="11">
        <f>VLOOKUP(B307,REV!B:O,14,FALSE)</f>
        <v>9373784</v>
      </c>
      <c r="M307" s="11">
        <f>VLOOKUP(B307,RoA!B:O,14,FALSE)</f>
        <v>6.11</v>
      </c>
      <c r="N307" s="11">
        <f>VLOOKUP(B307,RoE!B:O,14,FALSE)</f>
        <v>15.02</v>
      </c>
      <c r="O307" s="11">
        <f>VLOOKUP(B307,ASSET!B:P,14,FALSE)</f>
        <v>8482301</v>
      </c>
      <c r="P307" s="11">
        <f>VLOOKUP(B307,MCAP!B:P,14,FALSE)</f>
        <v>7370680</v>
      </c>
      <c r="Q307" s="11">
        <f>VLOOKUP(B307,MB!B:O,14,FALSE)</f>
        <v>2.0499999999999998</v>
      </c>
    </row>
    <row r="308" spans="1:17" x14ac:dyDescent="0.3">
      <c r="A308" s="20" t="s">
        <v>49</v>
      </c>
      <c r="B308" s="20">
        <v>992305</v>
      </c>
      <c r="C308" s="21">
        <f>VLOOKUP(B308,'[2]ESGC PORTFOLIO'!B:M,$C$2,FALSE)</f>
        <v>41.212412891750901</v>
      </c>
      <c r="D308" s="21" t="str">
        <f t="shared" si="12"/>
        <v>C</v>
      </c>
      <c r="E308" s="21">
        <f>VLOOKUP(B308,ESG!A:M,$E$2,FALSE)</f>
        <v>41.212412891750901</v>
      </c>
      <c r="F308" s="11" t="b">
        <f t="shared" si="13"/>
        <v>1</v>
      </c>
      <c r="G308" s="23" t="str">
        <f t="shared" si="14"/>
        <v>C</v>
      </c>
      <c r="H308" s="11">
        <f>VLOOKUP(B308,NI!C:P,14,FALSE)</f>
        <v>2177000</v>
      </c>
      <c r="I308" s="11">
        <f>VLOOKUP(B308,EBITDA!B:O,14,FALSE)</f>
        <v>4229000</v>
      </c>
      <c r="J308" s="11">
        <f>VLOOKUP(B308,EQIT!B:O,14,FALSE)</f>
        <v>26508000</v>
      </c>
      <c r="K308" s="11">
        <f>VLOOKUP(B308,DEBT!B:O,14,FALSE)</f>
        <v>28586000</v>
      </c>
      <c r="L308" s="11">
        <f>VLOOKUP(B308,REV!B:O,14,FALSE)</f>
        <v>12156000</v>
      </c>
      <c r="M308" s="11">
        <f>VLOOKUP(B308,RoA!B:O,14,FALSE)</f>
        <v>1.23</v>
      </c>
      <c r="N308" s="11">
        <f>VLOOKUP(B308,RoE!B:O,14,FALSE)</f>
        <v>8.34</v>
      </c>
      <c r="O308" s="11">
        <f>VLOOKUP(B308,ASSET!B:P,14,FALSE)</f>
        <v>221642000</v>
      </c>
      <c r="P308" s="11">
        <f>VLOOKUP(B308,MCAP!B:P,14,FALSE)</f>
        <v>38881338</v>
      </c>
      <c r="Q308" s="11">
        <f>VLOOKUP(B308,MB!B:O,14,FALSE)</f>
        <v>1.37</v>
      </c>
    </row>
    <row r="309" spans="1:17" x14ac:dyDescent="0.3">
      <c r="A309" s="20" t="s">
        <v>59</v>
      </c>
      <c r="B309" s="20">
        <v>879628</v>
      </c>
      <c r="C309" s="21">
        <f>VLOOKUP(B309,'[2]ESGC PORTFOLIO'!B:M,$C$2,FALSE)</f>
        <v>46.781260970686297</v>
      </c>
      <c r="D309" s="21" t="str">
        <f t="shared" si="12"/>
        <v>C</v>
      </c>
      <c r="E309" s="21">
        <f>VLOOKUP(B309,ESG!A:M,$E$2,FALSE)</f>
        <v>46.781260970686297</v>
      </c>
      <c r="F309" s="11" t="b">
        <f t="shared" si="13"/>
        <v>1</v>
      </c>
      <c r="G309" s="23" t="str">
        <f t="shared" si="14"/>
        <v>C</v>
      </c>
      <c r="H309" s="11">
        <f>VLOOKUP(B309,NI!C:P,14,FALSE)</f>
        <v>492793</v>
      </c>
      <c r="I309" s="11">
        <f>VLOOKUP(B309,EBITDA!B:O,14,FALSE)</f>
        <v>868096</v>
      </c>
      <c r="J309" s="11">
        <f>VLOOKUP(B309,EQIT!B:O,14,FALSE)</f>
        <v>1425745</v>
      </c>
      <c r="K309" s="11">
        <f>VLOOKUP(B309,DEBT!B:O,14,FALSE)</f>
        <v>1561359</v>
      </c>
      <c r="L309" s="11">
        <f>VLOOKUP(B309,REV!B:O,14,FALSE)</f>
        <v>14869380</v>
      </c>
      <c r="M309" s="11">
        <f>VLOOKUP(B309,RoA!B:O,14,FALSE)</f>
        <v>13.53</v>
      </c>
      <c r="N309" s="11">
        <f>VLOOKUP(B309,RoE!B:O,14,FALSE)</f>
        <v>37.630000000000003</v>
      </c>
      <c r="O309" s="11">
        <f>VLOOKUP(B309,ASSET!B:P,14,FALSE)</f>
        <v>4228964</v>
      </c>
      <c r="P309" s="11">
        <f>VLOOKUP(B309,MCAP!B:P,14,FALSE)</f>
        <v>12431797</v>
      </c>
      <c r="Q309" s="11">
        <f>VLOOKUP(B309,MB!B:O,14,FALSE)</f>
        <v>7.17</v>
      </c>
    </row>
    <row r="310" spans="1:17" x14ac:dyDescent="0.3">
      <c r="A310" s="20" t="s">
        <v>60</v>
      </c>
      <c r="B310" s="20">
        <v>755148</v>
      </c>
      <c r="C310" s="21">
        <f>VLOOKUP(B310,'[2]ESGC PORTFOLIO'!B:M,$C$2,FALSE)</f>
        <v>45.798357573342599</v>
      </c>
      <c r="D310" s="21" t="str">
        <f t="shared" si="12"/>
        <v>C</v>
      </c>
      <c r="E310" s="21">
        <f>VLOOKUP(B310,ESG!A:M,$E$2,FALSE)</f>
        <v>45.798357573342599</v>
      </c>
      <c r="F310" s="11" t="b">
        <f t="shared" si="13"/>
        <v>1</v>
      </c>
      <c r="G310" s="23" t="str">
        <f t="shared" si="14"/>
        <v>C</v>
      </c>
      <c r="H310" s="11">
        <f>VLOOKUP(B310,NI!C:P,14,FALSE)</f>
        <v>107401</v>
      </c>
      <c r="I310" s="11">
        <f>VLOOKUP(B310,EBITDA!B:O,14,FALSE)</f>
        <v>456234</v>
      </c>
      <c r="J310" s="11">
        <f>VLOOKUP(B310,EQIT!B:O,14,FALSE)</f>
        <v>989202</v>
      </c>
      <c r="K310" s="11">
        <f>VLOOKUP(B310,DEBT!B:O,14,FALSE)</f>
        <v>729369</v>
      </c>
      <c r="L310" s="11">
        <f>VLOOKUP(B310,REV!B:O,14,FALSE)</f>
        <v>1943032</v>
      </c>
      <c r="M310" s="11">
        <f>VLOOKUP(B310,RoA!B:O,14,FALSE)</f>
        <v>10.75</v>
      </c>
      <c r="N310" s="11">
        <f>VLOOKUP(B310,RoE!B:O,14,FALSE)</f>
        <v>23.58</v>
      </c>
      <c r="O310" s="11">
        <f>VLOOKUP(B310,ASSET!B:P,14,FALSE)</f>
        <v>2266213</v>
      </c>
      <c r="P310" s="11">
        <f>VLOOKUP(B310,MCAP!B:P,14,FALSE)</f>
        <v>11796042</v>
      </c>
      <c r="Q310" s="11">
        <f>VLOOKUP(B310,MB!B:O,14,FALSE)</f>
        <v>10.87</v>
      </c>
    </row>
    <row r="311" spans="1:17" x14ac:dyDescent="0.3">
      <c r="A311" s="20" t="s">
        <v>71</v>
      </c>
      <c r="B311" s="20">
        <v>904842</v>
      </c>
      <c r="C311" s="21">
        <f>VLOOKUP(B311,'[2]ESGC PORTFOLIO'!B:M,$C$2,FALSE)</f>
        <v>25.4927615485934</v>
      </c>
      <c r="D311" s="21" t="str">
        <f t="shared" si="12"/>
        <v>C</v>
      </c>
      <c r="E311" s="21">
        <f>VLOOKUP(B311,ESG!A:M,$E$2,FALSE)</f>
        <v>35.707745319409099</v>
      </c>
      <c r="F311" s="11" t="b">
        <f t="shared" si="13"/>
        <v>0</v>
      </c>
      <c r="G311" s="23" t="str">
        <f t="shared" si="14"/>
        <v>C</v>
      </c>
      <c r="H311" s="11">
        <f>VLOOKUP(B311,NI!C:P,14,FALSE)</f>
        <v>679000</v>
      </c>
      <c r="I311" s="11">
        <f>VLOOKUP(B311,EBITDA!B:O,14,FALSE)</f>
        <v>2215000</v>
      </c>
      <c r="J311" s="11">
        <f>VLOOKUP(B311,EQIT!B:O,14,FALSE)</f>
        <v>4688000</v>
      </c>
      <c r="K311" s="11">
        <f>VLOOKUP(B311,DEBT!B:O,14,FALSE)</f>
        <v>9508000</v>
      </c>
      <c r="L311" s="11">
        <f>VLOOKUP(B311,REV!B:O,14,FALSE)</f>
        <v>9403000</v>
      </c>
      <c r="M311" s="11">
        <f>VLOOKUP(B311,RoA!B:O,14,FALSE)</f>
        <v>9.15</v>
      </c>
      <c r="N311" s="11">
        <f>VLOOKUP(B311,RoE!B:O,14,FALSE)</f>
        <v>43.99</v>
      </c>
      <c r="O311" s="11">
        <f>VLOOKUP(B311,ASSET!B:P,14,FALSE)</f>
        <v>22736000</v>
      </c>
      <c r="P311" s="11">
        <f>VLOOKUP(B311,MCAP!B:P,14,FALSE)</f>
        <v>12224432</v>
      </c>
      <c r="Q311" s="11">
        <f>VLOOKUP(B311,MB!B:O,14,FALSE)</f>
        <v>2.73</v>
      </c>
    </row>
    <row r="312" spans="1:17" x14ac:dyDescent="0.3">
      <c r="A312" s="20" t="s">
        <v>76</v>
      </c>
      <c r="B312" s="20" t="s">
        <v>359</v>
      </c>
      <c r="C312" s="21">
        <f>VLOOKUP(B312,'[2]ESGC PORTFOLIO'!B:M,$C$2,FALSE)</f>
        <v>39.507857354669703</v>
      </c>
      <c r="D312" s="21" t="str">
        <f t="shared" si="12"/>
        <v>C</v>
      </c>
      <c r="E312" s="21">
        <f>VLOOKUP(B312,ESG!A:M,$E$2,FALSE)</f>
        <v>39.507857354669703</v>
      </c>
      <c r="F312" s="11" t="b">
        <f t="shared" si="13"/>
        <v>1</v>
      </c>
      <c r="G312" s="23" t="str">
        <f t="shared" si="14"/>
        <v>C</v>
      </c>
      <c r="H312" s="11">
        <f>VLOOKUP(B312,NI!C:P,14,FALSE)</f>
        <v>424632</v>
      </c>
      <c r="I312" s="11">
        <f>VLOOKUP(B312,EBITDA!B:O,14,FALSE)</f>
        <v>1179900</v>
      </c>
      <c r="J312" s="11">
        <f>VLOOKUP(B312,EQIT!B:O,14,FALSE)</f>
        <v>2568278</v>
      </c>
      <c r="K312" s="11">
        <f>VLOOKUP(B312,DEBT!B:O,14,FALSE)</f>
        <v>1486920</v>
      </c>
      <c r="L312" s="11">
        <f>VLOOKUP(B312,REV!B:O,14,FALSE)</f>
        <v>1918249</v>
      </c>
      <c r="M312" s="11">
        <f>VLOOKUP(B312,RoA!B:O,14,FALSE)</f>
        <v>10.68</v>
      </c>
      <c r="N312" s="11">
        <f>VLOOKUP(B312,RoE!B:O,14,FALSE)</f>
        <v>19.71</v>
      </c>
      <c r="O312" s="11">
        <f>VLOOKUP(B312,ASSET!B:P,14,FALSE)</f>
        <v>5042639</v>
      </c>
      <c r="P312" s="11">
        <f>VLOOKUP(B312,MCAP!B:P,14,FALSE)</f>
        <v>11644321</v>
      </c>
      <c r="Q312" s="11">
        <f>VLOOKUP(B312,MB!B:O,14,FALSE)</f>
        <v>4.0599999999999996</v>
      </c>
    </row>
    <row r="313" spans="1:17" x14ac:dyDescent="0.3">
      <c r="A313" s="20" t="s">
        <v>92</v>
      </c>
      <c r="B313" s="20">
        <v>937083</v>
      </c>
      <c r="C313" s="21">
        <f>VLOOKUP(B313,'[2]ESGC PORTFOLIO'!B:M,$C$2,FALSE)</f>
        <v>31.236824309219301</v>
      </c>
      <c r="D313" s="21" t="str">
        <f t="shared" si="12"/>
        <v>C</v>
      </c>
      <c r="E313" s="21">
        <f>VLOOKUP(B313,ESG!A:M,$E$2,FALSE)</f>
        <v>46.435912769382099</v>
      </c>
      <c r="F313" s="11" t="b">
        <f t="shared" si="13"/>
        <v>0</v>
      </c>
      <c r="G313" s="23" t="str">
        <f t="shared" si="14"/>
        <v>C</v>
      </c>
      <c r="H313" s="11">
        <f>VLOOKUP(B313,NI!C:P,14,FALSE)</f>
        <v>1535100</v>
      </c>
      <c r="I313" s="11">
        <f>VLOOKUP(B313,EBITDA!B:O,14,FALSE)</f>
        <v>2693300</v>
      </c>
      <c r="J313" s="11">
        <f>VLOOKUP(B313,EQIT!B:O,14,FALSE)</f>
        <v>6891200</v>
      </c>
      <c r="K313" s="11">
        <f>VLOOKUP(B313,DEBT!B:O,14,FALSE)</f>
        <v>9238100</v>
      </c>
      <c r="L313" s="11">
        <f>VLOOKUP(B313,REV!B:O,14,FALSE)</f>
        <v>7331500</v>
      </c>
      <c r="M313" s="11">
        <f>VLOOKUP(B313,RoA!B:O,14,FALSE)</f>
        <v>9.85</v>
      </c>
      <c r="N313" s="11">
        <f>VLOOKUP(B313,RoE!B:O,14,FALSE)</f>
        <v>22.83</v>
      </c>
      <c r="O313" s="11">
        <f>VLOOKUP(B313,ASSET!B:P,14,FALSE)</f>
        <v>18602400</v>
      </c>
      <c r="P313" s="11">
        <f>VLOOKUP(B313,MCAP!B:P,14,FALSE)</f>
        <v>44478794</v>
      </c>
      <c r="Q313" s="11">
        <f>VLOOKUP(B313,MB!B:O,14,FALSE)</f>
        <v>4.91</v>
      </c>
    </row>
    <row r="314" spans="1:17" x14ac:dyDescent="0.3">
      <c r="A314" s="20" t="s">
        <v>93</v>
      </c>
      <c r="B314" s="20">
        <v>938928</v>
      </c>
      <c r="C314" s="21">
        <f>VLOOKUP(B314,'[2]ESGC PORTFOLIO'!B:M,$C$2,FALSE)</f>
        <v>47.735138252211698</v>
      </c>
      <c r="D314" s="21" t="str">
        <f t="shared" si="12"/>
        <v>C</v>
      </c>
      <c r="E314" s="21">
        <f>VLOOKUP(B314,ESG!A:M,$E$2,FALSE)</f>
        <v>47.735138252211698</v>
      </c>
      <c r="F314" s="11" t="b">
        <f t="shared" si="13"/>
        <v>1</v>
      </c>
      <c r="G314" s="23" t="str">
        <f t="shared" si="14"/>
        <v>C</v>
      </c>
      <c r="H314" s="11">
        <f>VLOOKUP(B314,NI!C:P,14,FALSE)</f>
        <v>372900</v>
      </c>
      <c r="I314" s="11">
        <f>VLOOKUP(B314,EBITDA!B:O,14,FALSE)</f>
        <v>615800</v>
      </c>
      <c r="J314" s="11">
        <f>VLOOKUP(B314,EQIT!B:O,14,FALSE)</f>
        <v>3175700</v>
      </c>
      <c r="K314" s="11">
        <f>VLOOKUP(B314,DEBT!B:O,14,FALSE)</f>
        <v>1172700</v>
      </c>
      <c r="L314" s="11">
        <f>VLOOKUP(B314,REV!B:O,14,FALSE)</f>
        <v>2139000</v>
      </c>
      <c r="M314" s="11">
        <f>VLOOKUP(B314,RoA!B:O,14,FALSE)</f>
        <v>8.51</v>
      </c>
      <c r="N314" s="11">
        <f>VLOOKUP(B314,RoE!B:O,14,FALSE)</f>
        <v>12.7</v>
      </c>
      <c r="O314" s="11">
        <f>VLOOKUP(B314,ASSET!B:P,14,FALSE)</f>
        <v>4798400</v>
      </c>
      <c r="P314" s="11">
        <f>VLOOKUP(B314,MCAP!B:P,14,FALSE)</f>
        <v>10632544</v>
      </c>
      <c r="Q314" s="11">
        <f>VLOOKUP(B314,MB!B:O,14,FALSE)</f>
        <v>3.64</v>
      </c>
    </row>
    <row r="315" spans="1:17" x14ac:dyDescent="0.3">
      <c r="A315" s="20" t="s">
        <v>108</v>
      </c>
      <c r="B315" s="20">
        <v>135448</v>
      </c>
      <c r="C315" s="21">
        <f>VLOOKUP(B315,'[2]ESGC PORTFOLIO'!B:M,$C$2,FALSE)</f>
        <v>28.0474390748901</v>
      </c>
      <c r="D315" s="21" t="str">
        <f t="shared" si="12"/>
        <v>C</v>
      </c>
      <c r="E315" s="21">
        <f>VLOOKUP(B315,ESG!A:M,$E$2,FALSE)</f>
        <v>28.0474390748901</v>
      </c>
      <c r="F315" s="11" t="b">
        <f t="shared" si="13"/>
        <v>1</v>
      </c>
      <c r="G315" s="23" t="str">
        <f t="shared" si="14"/>
        <v>C</v>
      </c>
      <c r="H315" s="11">
        <f>VLOOKUP(B315,NI!C:P,14,FALSE)</f>
        <v>898689</v>
      </c>
      <c r="I315" s="11">
        <f>VLOOKUP(B315,EBITDA!B:O,14,FALSE)</f>
        <v>2536660</v>
      </c>
      <c r="J315" s="11">
        <f>VLOOKUP(B315,EQIT!B:O,14,FALSE)</f>
        <v>6937414</v>
      </c>
      <c r="K315" s="11">
        <f>VLOOKUP(B315,DEBT!B:O,14,FALSE)</f>
        <v>16202965</v>
      </c>
      <c r="L315" s="11">
        <f>VLOOKUP(B315,REV!B:O,14,FALSE)</f>
        <v>14391375</v>
      </c>
      <c r="M315" s="11">
        <f>VLOOKUP(B315,RoA!B:O,14,FALSE)</f>
        <v>7.42</v>
      </c>
      <c r="N315" s="11">
        <f>VLOOKUP(B315,RoE!B:O,14,FALSE)</f>
        <v>36.340000000000003</v>
      </c>
      <c r="O315" s="11">
        <f>VLOOKUP(B315,ASSET!B:P,14,FALSE)</f>
        <v>29773766</v>
      </c>
      <c r="P315" s="11">
        <f>VLOOKUP(B315,MCAP!B:P,14,FALSE)</f>
        <v>22273889</v>
      </c>
      <c r="Q315" s="11">
        <f>VLOOKUP(B315,MB!B:O,14,FALSE)</f>
        <v>3.6</v>
      </c>
    </row>
    <row r="316" spans="1:17" x14ac:dyDescent="0.3">
      <c r="A316" s="20" t="s">
        <v>116</v>
      </c>
      <c r="B316" s="20">
        <v>883488</v>
      </c>
      <c r="C316" s="21">
        <f>VLOOKUP(B316,'[2]ESGC PORTFOLIO'!B:M,$C$2,FALSE)</f>
        <v>36.4613637495641</v>
      </c>
      <c r="D316" s="21" t="str">
        <f t="shared" si="12"/>
        <v>C</v>
      </c>
      <c r="E316" s="21">
        <f>VLOOKUP(B316,ESG!A:M,$E$2,FALSE)</f>
        <v>36.4613637495641</v>
      </c>
      <c r="F316" s="11" t="b">
        <f t="shared" si="13"/>
        <v>1</v>
      </c>
      <c r="G316" s="23" t="str">
        <f t="shared" si="14"/>
        <v>C</v>
      </c>
      <c r="H316" s="11">
        <f>VLOOKUP(B316,NI!C:P,14,FALSE)</f>
        <v>647000</v>
      </c>
      <c r="I316" s="11">
        <f>VLOOKUP(B316,EBITDA!B:O,14,FALSE)</f>
        <v>1412000</v>
      </c>
      <c r="J316" s="11">
        <f>VLOOKUP(B316,EQIT!B:O,14,FALSE)</f>
        <v>6231000</v>
      </c>
      <c r="K316" s="11">
        <f>VLOOKUP(B316,DEBT!B:O,14,FALSE)</f>
        <v>1901000</v>
      </c>
      <c r="L316" s="11">
        <f>VLOOKUP(B316,REV!B:O,14,FALSE)</f>
        <v>2452000</v>
      </c>
      <c r="M316" s="11">
        <f>VLOOKUP(B316,RoA!B:O,14,FALSE)</f>
        <v>1.2</v>
      </c>
      <c r="N316" s="11">
        <f>VLOOKUP(B316,RoE!B:O,14,FALSE)</f>
        <v>9.73</v>
      </c>
      <c r="O316" s="11">
        <f>VLOOKUP(B316,ASSET!B:P,14,FALSE)</f>
        <v>63114000</v>
      </c>
      <c r="P316" s="11">
        <f>VLOOKUP(B316,MCAP!B:P,14,FALSE)</f>
        <v>13226658</v>
      </c>
      <c r="Q316" s="11">
        <f>VLOOKUP(B316,MB!B:O,14,FALSE)</f>
        <v>1.84</v>
      </c>
    </row>
    <row r="317" spans="1:17" x14ac:dyDescent="0.3">
      <c r="A317" s="20" t="s">
        <v>127</v>
      </c>
      <c r="B317" s="20">
        <v>906194</v>
      </c>
      <c r="C317" s="21">
        <f>VLOOKUP(B317,'[2]ESGC PORTFOLIO'!B:M,$C$2,FALSE)</f>
        <v>45.903413650922197</v>
      </c>
      <c r="D317" s="21" t="str">
        <f t="shared" si="12"/>
        <v>C</v>
      </c>
      <c r="E317" s="21">
        <f>VLOOKUP(B317,ESG!A:M,$E$2,FALSE)</f>
        <v>45.903413650922197</v>
      </c>
      <c r="F317" s="11" t="b">
        <f t="shared" si="13"/>
        <v>1</v>
      </c>
      <c r="G317" s="23" t="str">
        <f t="shared" si="14"/>
        <v>C</v>
      </c>
      <c r="H317" s="11">
        <f>VLOOKUP(B317,NI!C:P,14,FALSE)</f>
        <v>539000</v>
      </c>
      <c r="I317" s="11">
        <f>VLOOKUP(B317,EBITDA!B:O,14,FALSE)</f>
        <v>1130300</v>
      </c>
      <c r="J317" s="11">
        <f>VLOOKUP(B317,EQIT!B:O,14,FALSE)</f>
        <v>3174400</v>
      </c>
      <c r="K317" s="11">
        <f>VLOOKUP(B317,DEBT!B:O,14,FALSE)</f>
        <v>2704300</v>
      </c>
      <c r="L317" s="11">
        <f>VLOOKUP(B317,REV!B:O,14,FALSE)</f>
        <v>3362200</v>
      </c>
      <c r="M317" s="11">
        <f>VLOOKUP(B317,RoA!B:O,14,FALSE)</f>
        <v>9.32</v>
      </c>
      <c r="N317" s="11">
        <f>VLOOKUP(B317,RoE!B:O,14,FALSE)</f>
        <v>20.12</v>
      </c>
      <c r="O317" s="11">
        <f>VLOOKUP(B317,ASSET!B:P,14,FALSE)</f>
        <v>7233400</v>
      </c>
      <c r="P317" s="11">
        <f>VLOOKUP(B317,MCAP!B:P,14,FALSE)</f>
        <v>14162192</v>
      </c>
      <c r="Q317" s="11">
        <f>VLOOKUP(B317,MB!B:O,14,FALSE)</f>
        <v>3.64</v>
      </c>
    </row>
    <row r="318" spans="1:17" x14ac:dyDescent="0.3">
      <c r="A318" s="20" t="s">
        <v>130</v>
      </c>
      <c r="B318" s="20">
        <v>311759</v>
      </c>
      <c r="C318" s="21">
        <f>VLOOKUP(B318,'[2]ESGC PORTFOLIO'!B:M,$C$2,FALSE)</f>
        <v>39.575896226415097</v>
      </c>
      <c r="D318" s="21" t="str">
        <f t="shared" ref="D318:D344" si="15">IF(C318&gt;75,"A",IF(C318&gt;50,"B",IF(C318&gt;25,"C","D")))</f>
        <v>C</v>
      </c>
      <c r="E318" s="21">
        <f>VLOOKUP(B318,ESG!A:M,$E$2,FALSE)</f>
        <v>39.575896226415097</v>
      </c>
      <c r="F318" s="11" t="b">
        <f t="shared" ref="F318:F344" si="16">C318=E318</f>
        <v>1</v>
      </c>
      <c r="G318" s="23" t="str">
        <f t="shared" ref="G318:G344" si="17">IF(E318&gt;75,"A",IF(E318&gt;50,"B",IF(E318&gt;25,"C","D")))</f>
        <v>C</v>
      </c>
      <c r="H318" s="11">
        <f>VLOOKUP(B318,NI!C:P,14,FALSE)</f>
        <v>472380</v>
      </c>
      <c r="I318" s="11">
        <f>VLOOKUP(B318,EBITDA!B:O,14,FALSE)</f>
        <v>436787</v>
      </c>
      <c r="J318" s="11">
        <f>VLOOKUP(B318,EQIT!B:O,14,FALSE)</f>
        <v>8319263</v>
      </c>
      <c r="K318" s="11">
        <f>VLOOKUP(B318,DEBT!B:O,14,FALSE)</f>
        <v>633395</v>
      </c>
      <c r="L318" s="11">
        <f>VLOOKUP(B318,REV!B:O,14,FALSE)</f>
        <v>6605583</v>
      </c>
      <c r="M318" s="11">
        <f>VLOOKUP(B318,RoA!B:O,14,FALSE)</f>
        <v>2.16</v>
      </c>
      <c r="N318" s="11">
        <f>VLOOKUP(B318,RoE!B:O,14,FALSE)</f>
        <v>5.7</v>
      </c>
      <c r="O318" s="11">
        <f>VLOOKUP(B318,ASSET!B:P,14,FALSE)</f>
        <v>23591792</v>
      </c>
      <c r="P318" s="11">
        <f>VLOOKUP(B318,MCAP!B:P,14,FALSE)</f>
        <v>9035212</v>
      </c>
      <c r="Q318" s="11">
        <f>VLOOKUP(B318,MB!B:O,14,FALSE)</f>
        <v>1.1100000000000001</v>
      </c>
    </row>
    <row r="319" spans="1:17" x14ac:dyDescent="0.3">
      <c r="A319" s="20" t="s">
        <v>132</v>
      </c>
      <c r="B319" s="20" t="s">
        <v>362</v>
      </c>
      <c r="C319" s="21">
        <f>VLOOKUP(B319,'[2]ESGC PORTFOLIO'!B:M,$C$2,FALSE)</f>
        <v>30.425120836861399</v>
      </c>
      <c r="D319" s="21" t="str">
        <f t="shared" si="15"/>
        <v>C</v>
      </c>
      <c r="E319" s="21">
        <f>VLOOKUP(B319,ESG!A:M,$E$2,FALSE)</f>
        <v>30.425120836861399</v>
      </c>
      <c r="F319" s="11" t="b">
        <f t="shared" si="16"/>
        <v>1</v>
      </c>
      <c r="G319" s="23" t="str">
        <f t="shared" si="17"/>
        <v>C</v>
      </c>
      <c r="H319" s="11">
        <f>VLOOKUP(B319,NI!C:P,14,FALSE)</f>
        <v>363845</v>
      </c>
      <c r="I319" s="11">
        <f>VLOOKUP(B319,EBITDA!B:O,14,FALSE)</f>
        <v>1487788</v>
      </c>
      <c r="J319" s="11">
        <f>VLOOKUP(B319,EQIT!B:O,14,FALSE)</f>
        <v>4522335</v>
      </c>
      <c r="K319" s="11">
        <f>VLOOKUP(B319,DEBT!B:O,14,FALSE)</f>
        <v>4249054</v>
      </c>
      <c r="L319" s="11">
        <f>VLOOKUP(B319,REV!B:O,14,FALSE)</f>
        <v>10059844</v>
      </c>
      <c r="M319" s="11">
        <f>VLOOKUP(B319,RoA!B:O,14,FALSE)</f>
        <v>2.9</v>
      </c>
      <c r="N319" s="11">
        <f>VLOOKUP(B319,RoE!B:O,14,FALSE)</f>
        <v>8.73</v>
      </c>
      <c r="O319" s="11">
        <f>VLOOKUP(B319,ASSET!B:P,14,FALSE)</f>
        <v>18497698</v>
      </c>
      <c r="P319" s="11">
        <f>VLOOKUP(B319,MCAP!B:P,14,FALSE)</f>
        <v>18173780</v>
      </c>
      <c r="Q319" s="11">
        <f>VLOOKUP(B319,MB!B:O,14,FALSE)</f>
        <v>4.79</v>
      </c>
    </row>
    <row r="320" spans="1:17" x14ac:dyDescent="0.3">
      <c r="A320" s="20" t="s">
        <v>133</v>
      </c>
      <c r="B320" s="20">
        <v>910722</v>
      </c>
      <c r="C320" s="21">
        <f>VLOOKUP(B320,'[2]ESGC PORTFOLIO'!B:M,$C$2,FALSE)</f>
        <v>49.404464953853797</v>
      </c>
      <c r="D320" s="21" t="str">
        <f t="shared" si="15"/>
        <v>C</v>
      </c>
      <c r="E320" s="21">
        <f>VLOOKUP(B320,ESG!A:M,$E$2,FALSE)</f>
        <v>49.404464953853797</v>
      </c>
      <c r="F320" s="11" t="b">
        <f t="shared" si="16"/>
        <v>1</v>
      </c>
      <c r="G320" s="23" t="str">
        <f t="shared" si="17"/>
        <v>C</v>
      </c>
      <c r="H320" s="11">
        <f>VLOOKUP(B320,NI!C:P,14,FALSE)</f>
        <v>450077</v>
      </c>
      <c r="I320" s="11">
        <f>VLOOKUP(B320,EBITDA!B:O,14,FALSE)</f>
        <v>767905</v>
      </c>
      <c r="J320" s="11">
        <f>VLOOKUP(B320,EQIT!B:O,14,FALSE)</f>
        <v>1991858</v>
      </c>
      <c r="K320" s="11">
        <f>VLOOKUP(B320,DEBT!B:O,14,FALSE)</f>
        <v>0</v>
      </c>
      <c r="L320" s="11">
        <f>VLOOKUP(B320,REV!B:O,14,FALSE)</f>
        <v>6920948</v>
      </c>
      <c r="M320" s="11">
        <f>VLOOKUP(B320,RoA!B:O,14,FALSE)</f>
        <v>16.600000000000001</v>
      </c>
      <c r="N320" s="11">
        <f>VLOOKUP(B320,RoE!B:O,14,FALSE)</f>
        <v>25.51</v>
      </c>
      <c r="O320" s="11">
        <f>VLOOKUP(B320,ASSET!B:P,14,FALSE)</f>
        <v>3103801</v>
      </c>
      <c r="P320" s="11">
        <f>VLOOKUP(B320,MCAP!B:P,14,FALSE)</f>
        <v>11409634</v>
      </c>
      <c r="Q320" s="11">
        <f>VLOOKUP(B320,MB!B:O,14,FALSE)</f>
        <v>5.26</v>
      </c>
    </row>
    <row r="321" spans="1:17" x14ac:dyDescent="0.3">
      <c r="A321" s="20" t="s">
        <v>138</v>
      </c>
      <c r="B321" s="20" t="s">
        <v>363</v>
      </c>
      <c r="C321" s="21">
        <f>VLOOKUP(B321,'[2]ESGC PORTFOLIO'!B:M,$C$2,FALSE)</f>
        <v>35.076239989903598</v>
      </c>
      <c r="D321" s="21" t="str">
        <f t="shared" si="15"/>
        <v>C</v>
      </c>
      <c r="E321" s="21">
        <f>VLOOKUP(B321,ESG!A:M,$E$2,FALSE)</f>
        <v>35.076239989903598</v>
      </c>
      <c r="F321" s="11" t="b">
        <f t="shared" si="16"/>
        <v>1</v>
      </c>
      <c r="G321" s="23" t="str">
        <f t="shared" si="17"/>
        <v>C</v>
      </c>
      <c r="H321" s="11">
        <f>VLOOKUP(B321,NI!C:P,14,FALSE)</f>
        <v>537000</v>
      </c>
      <c r="I321" s="11">
        <f>VLOOKUP(B321,EBITDA!B:O,14,FALSE)</f>
        <v>2786000</v>
      </c>
      <c r="J321" s="11">
        <f>VLOOKUP(B321,EQIT!B:O,14,FALSE)</f>
        <v>10835000</v>
      </c>
      <c r="K321" s="11">
        <f>VLOOKUP(B321,DEBT!B:O,14,FALSE)</f>
        <v>8763000</v>
      </c>
      <c r="L321" s="11">
        <f>VLOOKUP(B321,REV!B:O,14,FALSE)</f>
        <v>9123000</v>
      </c>
      <c r="M321" s="11">
        <f>VLOOKUP(B321,RoA!B:O,14,FALSE)</f>
        <v>6.14</v>
      </c>
      <c r="N321" s="11">
        <f>VLOOKUP(B321,RoE!B:O,14,FALSE)</f>
        <v>12.82</v>
      </c>
      <c r="O321" s="11">
        <f>VLOOKUP(B321,ASSET!B:P,14,FALSE)</f>
        <v>24517000</v>
      </c>
      <c r="P321" s="11">
        <f>VLOOKUP(B321,MCAP!B:P,14,FALSE)</f>
        <v>31331970</v>
      </c>
      <c r="Q321" s="11">
        <f>VLOOKUP(B321,MB!B:O,14,FALSE)</f>
        <v>2.85</v>
      </c>
    </row>
    <row r="322" spans="1:17" x14ac:dyDescent="0.3">
      <c r="A322" s="20" t="s">
        <v>141</v>
      </c>
      <c r="B322" s="20">
        <v>741123</v>
      </c>
      <c r="C322" s="21">
        <f>VLOOKUP(B322,'[2]ESGC PORTFOLIO'!B:M,$C$2,FALSE)</f>
        <v>37.565188859846103</v>
      </c>
      <c r="D322" s="21" t="str">
        <f t="shared" si="15"/>
        <v>C</v>
      </c>
      <c r="E322" s="21">
        <f>VLOOKUP(B322,ESG!A:M,$E$2,FALSE)</f>
        <v>37.565188859846103</v>
      </c>
      <c r="F322" s="11" t="b">
        <f t="shared" si="16"/>
        <v>1</v>
      </c>
      <c r="G322" s="23" t="str">
        <f t="shared" si="17"/>
        <v>C</v>
      </c>
      <c r="H322" s="11">
        <f>VLOOKUP(B322,NI!C:P,14,FALSE)</f>
        <v>971000</v>
      </c>
      <c r="I322" s="11">
        <f>VLOOKUP(B322,EBITDA!B:O,14,FALSE)</f>
        <v>1978000</v>
      </c>
      <c r="J322" s="11">
        <f>VLOOKUP(B322,EQIT!B:O,14,FALSE)</f>
        <v>2731000</v>
      </c>
      <c r="K322" s="11">
        <f>VLOOKUP(B322,DEBT!B:O,14,FALSE)</f>
        <v>4900000</v>
      </c>
      <c r="L322" s="11">
        <f>VLOOKUP(B322,REV!B:O,14,FALSE)</f>
        <v>5696000</v>
      </c>
      <c r="M322" s="11">
        <f>VLOOKUP(B322,RoA!B:O,14,FALSE)</f>
        <v>13.58</v>
      </c>
      <c r="N322" s="11">
        <f>VLOOKUP(B322,RoE!B:O,14,FALSE)</f>
        <v>47.27</v>
      </c>
      <c r="O322" s="11">
        <f>VLOOKUP(B322,ASSET!B:P,14,FALSE)</f>
        <v>10289000</v>
      </c>
      <c r="P322" s="11">
        <f>VLOOKUP(B322,MCAP!B:P,14,FALSE)</f>
        <v>27222588</v>
      </c>
      <c r="Q322" s="11">
        <f>VLOOKUP(B322,MB!B:O,14,FALSE)</f>
        <v>9.64</v>
      </c>
    </row>
    <row r="323" spans="1:17" x14ac:dyDescent="0.3">
      <c r="A323" s="20" t="s">
        <v>151</v>
      </c>
      <c r="B323" s="20">
        <v>906511</v>
      </c>
      <c r="C323" s="21">
        <f>VLOOKUP(B323,'[2]ESGC PORTFOLIO'!B:M,$C$2,FALSE)</f>
        <v>31.161452475134901</v>
      </c>
      <c r="D323" s="21" t="str">
        <f t="shared" si="15"/>
        <v>C</v>
      </c>
      <c r="E323" s="21">
        <f>VLOOKUP(B323,ESG!A:M,$E$2,FALSE)</f>
        <v>31.161452475134901</v>
      </c>
      <c r="F323" s="11" t="b">
        <f t="shared" si="16"/>
        <v>1</v>
      </c>
      <c r="G323" s="23" t="str">
        <f t="shared" si="17"/>
        <v>C</v>
      </c>
      <c r="H323" s="11">
        <f>VLOOKUP(B323,NI!C:P,14,FALSE)</f>
        <v>667743</v>
      </c>
      <c r="I323" s="11">
        <f>VLOOKUP(B323,EBITDA!B:O,14,FALSE)</f>
        <v>1218445</v>
      </c>
      <c r="J323" s="11">
        <f>VLOOKUP(B323,EQIT!B:O,14,FALSE)</f>
        <v>3412152</v>
      </c>
      <c r="K323" s="11">
        <f>VLOOKUP(B323,DEBT!B:O,14,FALSE)</f>
        <v>3300702</v>
      </c>
      <c r="L323" s="11">
        <f>VLOOKUP(B323,REV!B:O,14,FALSE)</f>
        <v>16308801</v>
      </c>
      <c r="M323" s="11">
        <f>VLOOKUP(B323,RoA!B:O,14,FALSE)</f>
        <v>6.1</v>
      </c>
      <c r="N323" s="11">
        <f>VLOOKUP(B323,RoE!B:O,14,FALSE)</f>
        <v>18.670000000000002</v>
      </c>
      <c r="O323" s="11">
        <f>VLOOKUP(B323,ASSET!B:P,14,FALSE)</f>
        <v>12372223</v>
      </c>
      <c r="P323" s="11">
        <f>VLOOKUP(B323,MCAP!B:P,14,FALSE)</f>
        <v>13933465</v>
      </c>
      <c r="Q323" s="11">
        <f>VLOOKUP(B323,MB!B:O,14,FALSE)</f>
        <v>3.73</v>
      </c>
    </row>
    <row r="324" spans="1:17" x14ac:dyDescent="0.3">
      <c r="A324" s="20" t="s">
        <v>153</v>
      </c>
      <c r="B324" s="20">
        <v>993394</v>
      </c>
      <c r="C324" s="21">
        <f>VLOOKUP(B324,'[2]ESGC PORTFOLIO'!B:M,$C$2,FALSE)</f>
        <v>42.048630637611197</v>
      </c>
      <c r="D324" s="21" t="str">
        <f t="shared" si="15"/>
        <v>C</v>
      </c>
      <c r="E324" s="21">
        <f>VLOOKUP(B324,ESG!A:M,$E$2,FALSE)</f>
        <v>42.048630637611197</v>
      </c>
      <c r="F324" s="11" t="b">
        <f t="shared" si="16"/>
        <v>1</v>
      </c>
      <c r="G324" s="23" t="str">
        <f t="shared" si="17"/>
        <v>C</v>
      </c>
      <c r="H324" s="11">
        <f>VLOOKUP(B324,NI!C:P,14,FALSE)</f>
        <v>577494</v>
      </c>
      <c r="I324" s="11">
        <f>VLOOKUP(B324,EBITDA!B:O,14,FALSE)</f>
        <v>925680</v>
      </c>
      <c r="J324" s="11">
        <f>VLOOKUP(B324,EQIT!B:O,14,FALSE)</f>
        <v>6231421</v>
      </c>
      <c r="K324" s="11">
        <f>VLOOKUP(B324,DEBT!B:O,14,FALSE)</f>
        <v>1460268</v>
      </c>
      <c r="L324" s="11">
        <f>VLOOKUP(B324,REV!B:O,14,FALSE)</f>
        <v>4155573</v>
      </c>
      <c r="M324" s="11">
        <f>VLOOKUP(B324,RoA!B:O,14,FALSE)</f>
        <v>6.72</v>
      </c>
      <c r="N324" s="11">
        <f>VLOOKUP(B324,RoE!B:O,14,FALSE)</f>
        <v>26.94</v>
      </c>
      <c r="O324" s="11">
        <f>VLOOKUP(B324,ASSET!B:P,14,FALSE)</f>
        <v>23474985</v>
      </c>
      <c r="P324" s="11">
        <f>VLOOKUP(B324,MCAP!B:P,14,FALSE)</f>
        <v>10394738</v>
      </c>
      <c r="Q324" s="11">
        <f>VLOOKUP(B324,MB!B:O,14,FALSE)</f>
        <v>1.47</v>
      </c>
    </row>
    <row r="325" spans="1:17" x14ac:dyDescent="0.3">
      <c r="A325" s="20" t="s">
        <v>155</v>
      </c>
      <c r="B325" s="20">
        <v>905596</v>
      </c>
      <c r="C325" s="21">
        <f>VLOOKUP(B325,'[2]ESGC PORTFOLIO'!B:M,$C$2,FALSE)</f>
        <v>48.831061118975803</v>
      </c>
      <c r="D325" s="21" t="str">
        <f t="shared" si="15"/>
        <v>C</v>
      </c>
      <c r="E325" s="21">
        <f>VLOOKUP(B325,ESG!A:M,$E$2,FALSE)</f>
        <v>48.831061118975803</v>
      </c>
      <c r="F325" s="11" t="b">
        <f t="shared" si="16"/>
        <v>1</v>
      </c>
      <c r="G325" s="23" t="str">
        <f t="shared" si="17"/>
        <v>C</v>
      </c>
      <c r="H325" s="11">
        <f>VLOOKUP(B325,NI!C:P,14,FALSE)</f>
        <v>407940</v>
      </c>
      <c r="I325" s="11">
        <f>VLOOKUP(B325,EBITDA!B:O,14,FALSE)</f>
        <v>904406</v>
      </c>
      <c r="J325" s="11">
        <f>VLOOKUP(B325,EQIT!B:O,14,FALSE)</f>
        <v>-60883</v>
      </c>
      <c r="K325" s="11">
        <f>VLOOKUP(B325,DEBT!B:O,14,FALSE)</f>
        <v>1494998</v>
      </c>
      <c r="L325" s="11">
        <f>VLOOKUP(B325,REV!B:O,14,FALSE)</f>
        <v>3036314</v>
      </c>
      <c r="M325" s="11">
        <f>VLOOKUP(B325,RoA!B:O,14,FALSE)</f>
        <v>17.55</v>
      </c>
      <c r="N325" s="11" t="str">
        <f>VLOOKUP(B325,RoE!B:O,14,FALSE)</f>
        <v>NA</v>
      </c>
      <c r="O325" s="11">
        <f>VLOOKUP(B325,ASSET!B:P,14,FALSE)</f>
        <v>2610380</v>
      </c>
      <c r="P325" s="11">
        <f>VLOOKUP(B325,MCAP!B:P,14,FALSE)</f>
        <v>5432032</v>
      </c>
      <c r="Q325" s="11">
        <f>VLOOKUP(B325,MB!B:O,14,FALSE)</f>
        <v>13.92</v>
      </c>
    </row>
    <row r="326" spans="1:17" x14ac:dyDescent="0.3">
      <c r="A326" s="20" t="s">
        <v>158</v>
      </c>
      <c r="B326" s="20">
        <v>729665</v>
      </c>
      <c r="C326" s="21">
        <f>VLOOKUP(B326,'[2]ESGC PORTFOLIO'!B:M,$C$2,FALSE)</f>
        <v>29.011815657108201</v>
      </c>
      <c r="D326" s="21" t="str">
        <f t="shared" si="15"/>
        <v>C</v>
      </c>
      <c r="E326" s="21">
        <f>VLOOKUP(B326,ESG!A:M,$E$2,FALSE)</f>
        <v>49.441541761977497</v>
      </c>
      <c r="F326" s="11" t="b">
        <f t="shared" si="16"/>
        <v>0</v>
      </c>
      <c r="G326" s="23" t="str">
        <f t="shared" si="17"/>
        <v>C</v>
      </c>
      <c r="H326" s="11">
        <f>VLOOKUP(B326,NI!C:P,14,FALSE)</f>
        <v>574859</v>
      </c>
      <c r="I326" s="11">
        <f>VLOOKUP(B326,EBITDA!B:O,14,FALSE)</f>
        <v>1117031</v>
      </c>
      <c r="J326" s="11">
        <f>VLOOKUP(B326,EQIT!B:O,14,FALSE)</f>
        <v>1844277</v>
      </c>
      <c r="K326" s="11">
        <f>VLOOKUP(B326,DEBT!B:O,14,FALSE)</f>
        <v>6988009</v>
      </c>
      <c r="L326" s="11">
        <f>VLOOKUP(B326,REV!B:O,14,FALSE)</f>
        <v>5647224</v>
      </c>
      <c r="M326" s="11">
        <f>VLOOKUP(B326,RoA!B:O,14,FALSE)</f>
        <v>5.53</v>
      </c>
      <c r="N326" s="11">
        <f>VLOOKUP(B326,RoE!B:O,14,FALSE)</f>
        <v>27.72</v>
      </c>
      <c r="O326" s="11">
        <f>VLOOKUP(B326,ASSET!B:P,14,FALSE)</f>
        <v>9863599</v>
      </c>
      <c r="P326" s="11">
        <f>VLOOKUP(B326,MCAP!B:P,14,FALSE)</f>
        <v>8552461</v>
      </c>
      <c r="Q326" s="11">
        <f>VLOOKUP(B326,MB!B:O,14,FALSE)</f>
        <v>4.47</v>
      </c>
    </row>
    <row r="327" spans="1:17" x14ac:dyDescent="0.3">
      <c r="A327" s="20" t="s">
        <v>184</v>
      </c>
      <c r="B327" s="20">
        <v>921925</v>
      </c>
      <c r="C327" s="21">
        <f>VLOOKUP(B327,'[2]ESGC PORTFOLIO'!B:M,$C$2,FALSE)</f>
        <v>32.3869486567623</v>
      </c>
      <c r="D327" s="21" t="str">
        <f t="shared" si="15"/>
        <v>C</v>
      </c>
      <c r="E327" s="21">
        <f>VLOOKUP(B327,ESG!A:M,$E$2,FALSE)</f>
        <v>32.3869486567623</v>
      </c>
      <c r="F327" s="11" t="b">
        <f t="shared" si="16"/>
        <v>1</v>
      </c>
      <c r="G327" s="23" t="str">
        <f t="shared" si="17"/>
        <v>C</v>
      </c>
      <c r="H327" s="11">
        <f>VLOOKUP(B327,NI!C:P,14,FALSE)</f>
        <v>617241</v>
      </c>
      <c r="I327" s="11">
        <f>VLOOKUP(B327,EBITDA!B:O,14,FALSE)</f>
        <v>2376945</v>
      </c>
      <c r="J327" s="11">
        <f>VLOOKUP(B327,EQIT!B:O,14,FALSE)</f>
        <v>10105957</v>
      </c>
      <c r="K327" s="11">
        <f>VLOOKUP(B327,DEBT!B:O,14,FALSE)</f>
        <v>15164305</v>
      </c>
      <c r="L327" s="11">
        <f>VLOOKUP(B327,REV!B:O,14,FALSE)</f>
        <v>7895556</v>
      </c>
      <c r="M327" s="11">
        <f>VLOOKUP(B327,RoA!B:O,14,FALSE)</f>
        <v>1.94</v>
      </c>
      <c r="N327" s="11">
        <f>VLOOKUP(B327,RoE!B:O,14,FALSE)</f>
        <v>1.65</v>
      </c>
      <c r="O327" s="11">
        <f>VLOOKUP(B327,ASSET!B:P,14,FALSE)</f>
        <v>46425297</v>
      </c>
      <c r="P327" s="11">
        <f>VLOOKUP(B327,MCAP!B:P,14,FALSE)</f>
        <v>9436454</v>
      </c>
      <c r="Q327" s="11">
        <f>VLOOKUP(B327,MB!B:O,14,FALSE)</f>
        <v>0.87</v>
      </c>
    </row>
    <row r="328" spans="1:17" x14ac:dyDescent="0.3">
      <c r="A328" s="20" t="s">
        <v>204</v>
      </c>
      <c r="B328" s="20">
        <v>922418</v>
      </c>
      <c r="C328" s="21">
        <f>VLOOKUP(B328,'[2]ESGC PORTFOLIO'!B:M,$C$2,FALSE)</f>
        <v>40.758265478471301</v>
      </c>
      <c r="D328" s="21" t="str">
        <f t="shared" si="15"/>
        <v>C</v>
      </c>
      <c r="E328" s="21">
        <f>VLOOKUP(B328,ESG!A:M,$E$2,FALSE)</f>
        <v>40.758265478471301</v>
      </c>
      <c r="F328" s="11" t="b">
        <f t="shared" si="16"/>
        <v>1</v>
      </c>
      <c r="G328" s="23" t="str">
        <f t="shared" si="17"/>
        <v>C</v>
      </c>
      <c r="H328" s="11">
        <f>VLOOKUP(B328,NI!C:P,14,FALSE)</f>
        <v>974000</v>
      </c>
      <c r="I328" s="11">
        <f>VLOOKUP(B328,EBITDA!B:O,14,FALSE)</f>
        <v>3065000</v>
      </c>
      <c r="J328" s="11">
        <f>VLOOKUP(B328,EQIT!B:O,14,FALSE)</f>
        <v>18509000</v>
      </c>
      <c r="K328" s="11">
        <f>VLOOKUP(B328,DEBT!B:O,14,FALSE)</f>
        <v>11533000</v>
      </c>
      <c r="L328" s="11">
        <f>VLOOKUP(B328,REV!B:O,14,FALSE)</f>
        <v>13749000</v>
      </c>
      <c r="M328" s="11">
        <f>VLOOKUP(B328,RoA!B:O,14,FALSE)</f>
        <v>2</v>
      </c>
      <c r="N328" s="11">
        <f>VLOOKUP(B328,RoE!B:O,14,FALSE)</f>
        <v>6.45</v>
      </c>
      <c r="O328" s="11">
        <f>VLOOKUP(B328,ASSET!B:P,14,FALSE)</f>
        <v>79586000</v>
      </c>
      <c r="P328" s="11">
        <f>VLOOKUP(B328,MCAP!B:P,14,FALSE)</f>
        <v>16614353</v>
      </c>
      <c r="Q328" s="11">
        <f>VLOOKUP(B328,MB!B:O,14,FALSE)</f>
        <v>0.87</v>
      </c>
    </row>
    <row r="329" spans="1:17" x14ac:dyDescent="0.3">
      <c r="A329" s="20" t="s">
        <v>233</v>
      </c>
      <c r="B329" s="20">
        <v>867422</v>
      </c>
      <c r="C329" s="21">
        <f>VLOOKUP(B329,'[2]ESGC PORTFOLIO'!B:M,$C$2,FALSE)</f>
        <v>46.6195902718976</v>
      </c>
      <c r="D329" s="21" t="str">
        <f t="shared" si="15"/>
        <v>C</v>
      </c>
      <c r="E329" s="21">
        <f>VLOOKUP(B329,ESG!A:M,$E$2,FALSE)</f>
        <v>46.6195902718976</v>
      </c>
      <c r="F329" s="11" t="b">
        <f t="shared" si="16"/>
        <v>1</v>
      </c>
      <c r="G329" s="23" t="str">
        <f t="shared" si="17"/>
        <v>C</v>
      </c>
      <c r="H329" s="11">
        <f>VLOOKUP(B329,NI!C:P,14,FALSE)</f>
        <v>509000</v>
      </c>
      <c r="I329" s="11">
        <f>VLOOKUP(B329,EBITDA!B:O,14,FALSE)</f>
        <v>943000</v>
      </c>
      <c r="J329" s="11">
        <f>VLOOKUP(B329,EQIT!B:O,14,FALSE)</f>
        <v>2780000</v>
      </c>
      <c r="K329" s="11">
        <f>VLOOKUP(B329,DEBT!B:O,14,FALSE)</f>
        <v>1993000</v>
      </c>
      <c r="L329" s="11">
        <f>VLOOKUP(B329,REV!B:O,14,FALSE)</f>
        <v>5519000</v>
      </c>
      <c r="M329" s="11">
        <f>VLOOKUP(B329,RoA!B:O,14,FALSE)</f>
        <v>5.91</v>
      </c>
      <c r="N329" s="11">
        <f>VLOOKUP(B329,RoE!B:O,14,FALSE)</f>
        <v>17.98</v>
      </c>
      <c r="O329" s="11">
        <f>VLOOKUP(B329,ASSET!B:P,14,FALSE)</f>
        <v>8968000</v>
      </c>
      <c r="P329" s="11">
        <f>VLOOKUP(B329,MCAP!B:P,14,FALSE)</f>
        <v>14881080</v>
      </c>
      <c r="Q329" s="11">
        <f>VLOOKUP(B329,MB!B:O,14,FALSE)</f>
        <v>5.44</v>
      </c>
    </row>
    <row r="330" spans="1:17" x14ac:dyDescent="0.3">
      <c r="A330" s="20" t="s">
        <v>253</v>
      </c>
      <c r="B330" s="20">
        <v>517465</v>
      </c>
      <c r="C330" s="21">
        <f>VLOOKUP(B330,'[2]ESGC PORTFOLIO'!B:M,$C$2,FALSE)</f>
        <v>48.324220727668099</v>
      </c>
      <c r="D330" s="21" t="str">
        <f t="shared" si="15"/>
        <v>C</v>
      </c>
      <c r="E330" s="21">
        <f>VLOOKUP(B330,ESG!A:M,$E$2,FALSE)</f>
        <v>48.324220727668099</v>
      </c>
      <c r="F330" s="11" t="b">
        <f t="shared" si="16"/>
        <v>1</v>
      </c>
      <c r="G330" s="23" t="str">
        <f t="shared" si="17"/>
        <v>C</v>
      </c>
      <c r="H330" s="11">
        <f>VLOOKUP(B330,NI!C:P,14,FALSE)</f>
        <v>316100</v>
      </c>
      <c r="I330" s="11">
        <f>VLOOKUP(B330,EBITDA!B:O,14,FALSE)</f>
        <v>577400</v>
      </c>
      <c r="J330" s="11">
        <f>VLOOKUP(B330,EQIT!B:O,14,FALSE)</f>
        <v>5575800</v>
      </c>
      <c r="K330" s="11">
        <f>VLOOKUP(B330,DEBT!B:O,14,FALSE)</f>
        <v>5005400</v>
      </c>
      <c r="L330" s="11">
        <f>VLOOKUP(B330,REV!B:O,14,FALSE)</f>
        <v>1655300</v>
      </c>
      <c r="M330" s="11">
        <f>VLOOKUP(B330,RoA!B:O,14,FALSE)</f>
        <v>0.9</v>
      </c>
      <c r="N330" s="11">
        <f>VLOOKUP(B330,RoE!B:O,14,FALSE)</f>
        <v>6.16</v>
      </c>
      <c r="O330" s="11">
        <f>VLOOKUP(B330,ASSET!B:P,14,FALSE)</f>
        <v>44453400</v>
      </c>
      <c r="P330" s="11">
        <f>VLOOKUP(B330,MCAP!B:P,14,FALSE)</f>
        <v>6481420</v>
      </c>
      <c r="Q330" s="11">
        <f>VLOOKUP(B330,MB!B:O,14,FALSE)</f>
        <v>1.07</v>
      </c>
    </row>
    <row r="331" spans="1:17" x14ac:dyDescent="0.3">
      <c r="A331" s="20" t="s">
        <v>269</v>
      </c>
      <c r="B331" s="20">
        <v>912518</v>
      </c>
      <c r="C331" s="21">
        <f>VLOOKUP(B331,'[2]ESGC PORTFOLIO'!B:M,$C$2,FALSE)</f>
        <v>47.901549534292897</v>
      </c>
      <c r="D331" s="21" t="str">
        <f t="shared" si="15"/>
        <v>C</v>
      </c>
      <c r="E331" s="21">
        <f>VLOOKUP(B331,ESG!A:M,$E$2,FALSE)</f>
        <v>47.901549534292897</v>
      </c>
      <c r="F331" s="11" t="b">
        <f t="shared" si="16"/>
        <v>1</v>
      </c>
      <c r="G331" s="23" t="str">
        <f t="shared" si="17"/>
        <v>C</v>
      </c>
      <c r="H331" s="11">
        <f>VLOOKUP(B331,NI!C:P,14,FALSE)</f>
        <v>614749</v>
      </c>
      <c r="I331" s="11">
        <f>VLOOKUP(B331,EBITDA!B:O,14,FALSE)</f>
        <v>992316</v>
      </c>
      <c r="J331" s="11">
        <f>VLOOKUP(B331,EQIT!B:O,14,FALSE)</f>
        <v>4154026</v>
      </c>
      <c r="K331" s="11">
        <f>VLOOKUP(B331,DEBT!B:O,14,FALSE)</f>
        <v>3444771</v>
      </c>
      <c r="L331" s="11">
        <f>VLOOKUP(B331,REV!B:O,14,FALSE)</f>
        <v>8573250</v>
      </c>
      <c r="M331" s="11">
        <f>VLOOKUP(B331,RoA!B:O,14,FALSE)</f>
        <v>4.88</v>
      </c>
      <c r="N331" s="11">
        <f>VLOOKUP(B331,RoE!B:O,14,FALSE)</f>
        <v>10.039999999999999</v>
      </c>
      <c r="O331" s="11">
        <f>VLOOKUP(B331,ASSET!B:P,14,FALSE)</f>
        <v>9041354</v>
      </c>
      <c r="P331" s="11">
        <f>VLOOKUP(B331,MCAP!B:P,14,FALSE)</f>
        <v>9534518</v>
      </c>
      <c r="Q331" s="11">
        <f>VLOOKUP(B331,MB!B:O,14,FALSE)</f>
        <v>1.86</v>
      </c>
    </row>
    <row r="332" spans="1:17" x14ac:dyDescent="0.3">
      <c r="A332" s="20" t="s">
        <v>279</v>
      </c>
      <c r="B332" s="20">
        <v>546965</v>
      </c>
      <c r="C332" s="21">
        <f>VLOOKUP(B332,'[2]ESGC PORTFOLIO'!B:M,$C$2,FALSE)</f>
        <v>49.998294973443102</v>
      </c>
      <c r="D332" s="21" t="str">
        <f t="shared" si="15"/>
        <v>C</v>
      </c>
      <c r="E332" s="21">
        <f>VLOOKUP(B332,ESG!A:M,$E$2,FALSE)</f>
        <v>49.998294973443102</v>
      </c>
      <c r="F332" s="11" t="b">
        <f t="shared" si="16"/>
        <v>1</v>
      </c>
      <c r="G332" s="23" t="str">
        <f t="shared" si="17"/>
        <v>C</v>
      </c>
      <c r="H332" s="11">
        <f>VLOOKUP(B332,NI!C:P,14,FALSE)</f>
        <v>756372</v>
      </c>
      <c r="I332" s="11">
        <f>VLOOKUP(B332,EBITDA!B:O,14,FALSE)</f>
        <v>1560254</v>
      </c>
      <c r="J332" s="11">
        <f>VLOOKUP(B332,EQIT!B:O,14,FALSE)</f>
        <v>6863564</v>
      </c>
      <c r="K332" s="11">
        <f>VLOOKUP(B332,DEBT!B:O,14,FALSE)</f>
        <v>5158695</v>
      </c>
      <c r="L332" s="11">
        <f>VLOOKUP(B332,REV!B:O,14,FALSE)</f>
        <v>4607471</v>
      </c>
      <c r="M332" s="11">
        <f>VLOOKUP(B332,RoA!B:O,14,FALSE)</f>
        <v>7.62</v>
      </c>
      <c r="N332" s="11">
        <f>VLOOKUP(B332,RoE!B:O,14,FALSE)</f>
        <v>15.36</v>
      </c>
      <c r="O332" s="11">
        <f>VLOOKUP(B332,ASSET!B:P,14,FALSE)</f>
        <v>14285687</v>
      </c>
      <c r="P332" s="11">
        <f>VLOOKUP(B332,MCAP!B:P,14,FALSE)</f>
        <v>26545687</v>
      </c>
      <c r="Q332" s="11">
        <f>VLOOKUP(B332,MB!B:O,14,FALSE)</f>
        <v>3.67</v>
      </c>
    </row>
    <row r="333" spans="1:17" x14ac:dyDescent="0.3">
      <c r="A333" s="20" t="s">
        <v>285</v>
      </c>
      <c r="B333" s="20">
        <v>923036</v>
      </c>
      <c r="C333" s="21">
        <f>VLOOKUP(B333,'[2]ESGC PORTFOLIO'!B:M,$C$2,FALSE)</f>
        <v>28.964087383205001</v>
      </c>
      <c r="D333" s="21" t="str">
        <f t="shared" si="15"/>
        <v>C</v>
      </c>
      <c r="E333" s="21">
        <f>VLOOKUP(B333,ESG!A:M,$E$2,FALSE)</f>
        <v>49.104645354645299</v>
      </c>
      <c r="F333" s="11" t="b">
        <f t="shared" si="16"/>
        <v>0</v>
      </c>
      <c r="G333" s="23" t="str">
        <f t="shared" si="17"/>
        <v>C</v>
      </c>
      <c r="H333" s="11">
        <f>VLOOKUP(B333,NI!C:P,14,FALSE)</f>
        <v>210400</v>
      </c>
      <c r="I333" s="11">
        <f>VLOOKUP(B333,EBITDA!B:O,14,FALSE)</f>
        <v>715200</v>
      </c>
      <c r="J333" s="11">
        <f>VLOOKUP(B333,EQIT!B:O,14,FALSE)</f>
        <v>152300</v>
      </c>
      <c r="K333" s="11">
        <f>VLOOKUP(B333,DEBT!B:O,14,FALSE)</f>
        <v>3258000</v>
      </c>
      <c r="L333" s="11">
        <f>VLOOKUP(B333,REV!B:O,14,FALSE)</f>
        <v>4461600</v>
      </c>
      <c r="M333" s="11">
        <f>VLOOKUP(B333,RoA!B:O,14,FALSE)</f>
        <v>15.28</v>
      </c>
      <c r="N333" s="11">
        <f>VLOOKUP(B333,RoE!B:O,14,FALSE)</f>
        <v>212.6</v>
      </c>
      <c r="O333" s="11">
        <f>VLOOKUP(B333,ASSET!B:P,14,FALSE)</f>
        <v>5104100</v>
      </c>
      <c r="P333" s="11">
        <f>VLOOKUP(B333,MCAP!B:P,14,FALSE)</f>
        <v>8311759</v>
      </c>
      <c r="Q333" s="11">
        <f>VLOOKUP(B333,MB!B:O,14,FALSE)</f>
        <v>52.24</v>
      </c>
    </row>
    <row r="334" spans="1:17" x14ac:dyDescent="0.3">
      <c r="A334" s="20" t="s">
        <v>309</v>
      </c>
      <c r="B334" s="20">
        <v>933974</v>
      </c>
      <c r="C334" s="21">
        <f>VLOOKUP(B334,'[2]ESGC PORTFOLIO'!B:M,$C$2,FALSE)</f>
        <v>45.110171065454601</v>
      </c>
      <c r="D334" s="21" t="str">
        <f t="shared" si="15"/>
        <v>C</v>
      </c>
      <c r="E334" s="21">
        <f>VLOOKUP(B334,ESG!A:M,$E$2,FALSE)</f>
        <v>45.110171065454601</v>
      </c>
      <c r="F334" s="11" t="b">
        <f t="shared" si="16"/>
        <v>1</v>
      </c>
      <c r="G334" s="23" t="str">
        <f t="shared" si="17"/>
        <v>C</v>
      </c>
      <c r="H334" s="11">
        <f>VLOOKUP(B334,NI!C:P,14,FALSE)</f>
        <v>2170000</v>
      </c>
      <c r="I334" s="11">
        <f>VLOOKUP(B334,EBITDA!B:O,14,FALSE)</f>
        <v>3912000</v>
      </c>
      <c r="J334" s="11">
        <f>VLOOKUP(B334,EQIT!B:O,14,FALSE)</f>
        <v>22777000</v>
      </c>
      <c r="K334" s="11">
        <f>VLOOKUP(B334,DEBT!B:O,14,FALSE)</f>
        <v>6571000</v>
      </c>
      <c r="L334" s="11">
        <f>VLOOKUP(B334,REV!B:O,14,FALSE)</f>
        <v>28916000</v>
      </c>
      <c r="M334" s="11">
        <f>VLOOKUP(B334,RoA!B:O,14,FALSE)</f>
        <v>2.25</v>
      </c>
      <c r="N334" s="11">
        <f>VLOOKUP(B334,RoE!B:O,14,FALSE)</f>
        <v>9.02</v>
      </c>
      <c r="O334" s="11">
        <f>VLOOKUP(B334,ASSET!B:P,14,FALSE)</f>
        <v>103413000</v>
      </c>
      <c r="P334" s="11">
        <f>VLOOKUP(B334,MCAP!B:P,14,FALSE)</f>
        <v>36812696</v>
      </c>
      <c r="Q334" s="11">
        <f>VLOOKUP(B334,MB!B:O,14,FALSE)</f>
        <v>1.48</v>
      </c>
    </row>
    <row r="335" spans="1:17" x14ac:dyDescent="0.3">
      <c r="A335" s="20" t="s">
        <v>322</v>
      </c>
      <c r="B335" s="20">
        <v>545310</v>
      </c>
      <c r="C335" s="21">
        <f>VLOOKUP(B335,'[2]ESGC PORTFOLIO'!B:M,$C$2,FALSE)</f>
        <v>47.221815102763401</v>
      </c>
      <c r="D335" s="21" t="str">
        <f t="shared" si="15"/>
        <v>C</v>
      </c>
      <c r="E335" s="21">
        <f>VLOOKUP(B335,ESG!A:M,$E$2,FALSE)</f>
        <v>47.221815102763401</v>
      </c>
      <c r="F335" s="11" t="b">
        <f t="shared" si="16"/>
        <v>1</v>
      </c>
      <c r="G335" s="23" t="str">
        <f t="shared" si="17"/>
        <v>C</v>
      </c>
      <c r="H335" s="11">
        <f>VLOOKUP(B335,NI!C:P,14,FALSE)</f>
        <v>263191</v>
      </c>
      <c r="I335" s="11">
        <f>VLOOKUP(B335,EBITDA!B:O,14,FALSE)</f>
        <v>103258</v>
      </c>
      <c r="J335" s="11">
        <f>VLOOKUP(B335,EQIT!B:O,14,FALSE)</f>
        <v>2028579</v>
      </c>
      <c r="K335" s="11">
        <f>VLOOKUP(B335,DEBT!B:O,14,FALSE)</f>
        <v>606433</v>
      </c>
      <c r="L335" s="11">
        <f>VLOOKUP(B335,REV!B:O,14,FALSE)</f>
        <v>2488652</v>
      </c>
      <c r="M335" s="11">
        <f>VLOOKUP(B335,RoA!B:O,14,FALSE)</f>
        <v>9.33</v>
      </c>
      <c r="N335" s="11">
        <f>VLOOKUP(B335,RoE!B:O,14,FALSE)</f>
        <v>16.53</v>
      </c>
      <c r="O335" s="11">
        <f>VLOOKUP(B335,ASSET!B:P,14,FALSE)</f>
        <v>3546014</v>
      </c>
      <c r="P335" s="11">
        <f>VLOOKUP(B335,MCAP!B:P,14,FALSE)</f>
        <v>37952549</v>
      </c>
      <c r="Q335" s="11">
        <f>VLOOKUP(B335,MB!B:O,14,FALSE)</f>
        <v>18.98</v>
      </c>
    </row>
    <row r="336" spans="1:17" x14ac:dyDescent="0.3">
      <c r="A336" s="20" t="s">
        <v>340</v>
      </c>
      <c r="B336" s="20" t="s">
        <v>373</v>
      </c>
      <c r="C336" s="21">
        <f>VLOOKUP(B336,'[2]ESGC PORTFOLIO'!B:M,$C$2,FALSE)</f>
        <v>43.778419811320703</v>
      </c>
      <c r="D336" s="21" t="str">
        <f t="shared" si="15"/>
        <v>C</v>
      </c>
      <c r="E336" s="21">
        <f>VLOOKUP(B336,ESG!A:M,$E$2,FALSE)</f>
        <v>43.778419811320703</v>
      </c>
      <c r="F336" s="11" t="b">
        <f t="shared" si="16"/>
        <v>1</v>
      </c>
      <c r="G336" s="23" t="str">
        <f t="shared" si="17"/>
        <v>C</v>
      </c>
      <c r="H336" s="11">
        <f>VLOOKUP(B336,NI!C:P,14,FALSE)</f>
        <v>638000</v>
      </c>
      <c r="I336" s="11">
        <f>VLOOKUP(B336,EBITDA!B:O,14,FALSE)</f>
        <v>1509000</v>
      </c>
      <c r="J336" s="11">
        <f>VLOOKUP(B336,EQIT!B:O,14,FALSE)</f>
        <v>10126000</v>
      </c>
      <c r="K336" s="11">
        <f>VLOOKUP(B336,DEBT!B:O,14,FALSE)</f>
        <v>4535000</v>
      </c>
      <c r="L336" s="11">
        <f>VLOOKUP(B336,REV!B:O,14,FALSE)</f>
        <v>8202000</v>
      </c>
      <c r="M336" s="11">
        <f>VLOOKUP(B336,RoA!B:O,14,FALSE)</f>
        <v>2.2000000000000002</v>
      </c>
      <c r="N336" s="11">
        <f>VLOOKUP(B336,RoE!B:O,14,FALSE)</f>
        <v>5.63</v>
      </c>
      <c r="O336" s="11">
        <f>VLOOKUP(B336,ASSET!B:P,14,FALSE)</f>
        <v>32412000</v>
      </c>
      <c r="P336" s="11">
        <f>VLOOKUP(B336,MCAP!B:P,14,FALSE)</f>
        <v>19909474</v>
      </c>
      <c r="Q336" s="11">
        <f>VLOOKUP(B336,MB!B:O,14,FALSE)</f>
        <v>2.02</v>
      </c>
    </row>
    <row r="337" spans="1:17" x14ac:dyDescent="0.3">
      <c r="A337" s="20" t="s">
        <v>341</v>
      </c>
      <c r="B337" s="20" t="s">
        <v>374</v>
      </c>
      <c r="C337" s="21">
        <f>VLOOKUP(B337,'[2]ESGC PORTFOLIO'!B:M,$C$2,FALSE)</f>
        <v>44.563556047805399</v>
      </c>
      <c r="D337" s="21" t="str">
        <f t="shared" si="15"/>
        <v>C</v>
      </c>
      <c r="E337" s="21">
        <f>VLOOKUP(B337,ESG!A:M,$E$2,FALSE)</f>
        <v>44.563556047805399</v>
      </c>
      <c r="F337" s="11" t="b">
        <f t="shared" si="16"/>
        <v>1</v>
      </c>
      <c r="G337" s="23" t="str">
        <f t="shared" si="17"/>
        <v>C</v>
      </c>
      <c r="H337" s="11">
        <f>VLOOKUP(B337,NI!C:P,14,FALSE)</f>
        <v>407281</v>
      </c>
      <c r="I337" s="11">
        <f>VLOOKUP(B337,EBITDA!B:O,14,FALSE)</f>
        <v>1501301</v>
      </c>
      <c r="J337" s="11">
        <f>VLOOKUP(B337,EQIT!B:O,14,FALSE)</f>
        <v>947846</v>
      </c>
      <c r="K337" s="11">
        <f>VLOOKUP(B337,DEBT!B:O,14,FALSE)</f>
        <v>9645226</v>
      </c>
      <c r="L337" s="11">
        <f>VLOOKUP(B337,REV!B:O,14,FALSE)</f>
        <v>6306368</v>
      </c>
      <c r="M337" s="11">
        <f>VLOOKUP(B337,RoA!B:O,14,FALSE)</f>
        <v>8.1999999999999993</v>
      </c>
      <c r="N337" s="11">
        <f>VLOOKUP(B337,RoE!B:O,14,FALSE)</f>
        <v>135.13999999999999</v>
      </c>
      <c r="O337" s="11">
        <f>VLOOKUP(B337,ASSET!B:P,14,FALSE)</f>
        <v>12441206</v>
      </c>
      <c r="P337" s="11">
        <f>VLOOKUP(B337,MCAP!B:P,14,FALSE)</f>
        <v>17365759</v>
      </c>
      <c r="Q337" s="11">
        <f>VLOOKUP(B337,MB!B:O,14,FALSE)</f>
        <v>15.77</v>
      </c>
    </row>
    <row r="338" spans="1:17" x14ac:dyDescent="0.3">
      <c r="A338" s="20" t="s">
        <v>344</v>
      </c>
      <c r="B338" s="20">
        <v>543542</v>
      </c>
      <c r="C338" s="21">
        <f>VLOOKUP(B338,'[2]ESGC PORTFOLIO'!B:M,$C$2,FALSE)</f>
        <v>48.637648434040102</v>
      </c>
      <c r="D338" s="21" t="str">
        <f t="shared" si="15"/>
        <v>C</v>
      </c>
      <c r="E338" s="21">
        <f>VLOOKUP(B338,ESG!A:M,$E$2,FALSE)</f>
        <v>48.637648434040102</v>
      </c>
      <c r="F338" s="11" t="b">
        <f t="shared" si="16"/>
        <v>1</v>
      </c>
      <c r="G338" s="23" t="str">
        <f t="shared" si="17"/>
        <v>C</v>
      </c>
      <c r="H338" s="11">
        <f>VLOOKUP(B338,NI!C:P,14,FALSE)</f>
        <v>622512</v>
      </c>
      <c r="I338" s="11">
        <f>VLOOKUP(B338,EBITDA!B:O,14,FALSE)</f>
        <v>807659</v>
      </c>
      <c r="J338" s="11">
        <f>VLOOKUP(B338,EQIT!B:O,14,FALSE)</f>
        <v>2509039</v>
      </c>
      <c r="K338" s="11">
        <f>VLOOKUP(B338,DEBT!B:O,14,FALSE)</f>
        <v>1451575</v>
      </c>
      <c r="L338" s="11">
        <f>VLOOKUP(B338,REV!B:O,14,FALSE)</f>
        <v>2349330</v>
      </c>
      <c r="M338" s="11">
        <f>VLOOKUP(B338,RoA!B:O,14,FALSE)</f>
        <v>13.76</v>
      </c>
      <c r="N338" s="11">
        <f>VLOOKUP(B338,RoE!B:O,14,FALSE)</f>
        <v>24.36</v>
      </c>
      <c r="O338" s="11">
        <f>VLOOKUP(B338,ASSET!B:P,14,FALSE)</f>
        <v>4740532</v>
      </c>
      <c r="P338" s="11">
        <f>VLOOKUP(B338,MCAP!B:P,14,FALSE)</f>
        <v>16721980</v>
      </c>
      <c r="Q338" s="11">
        <f>VLOOKUP(B338,MB!B:O,14,FALSE)</f>
        <v>7.41</v>
      </c>
    </row>
    <row r="339" spans="1:17" x14ac:dyDescent="0.3">
      <c r="A339" s="20" t="s">
        <v>347</v>
      </c>
      <c r="B339" s="20">
        <v>951584</v>
      </c>
      <c r="C339" s="21">
        <f>VLOOKUP(B339,'[2]ESGC PORTFOLIO'!B:M,$C$2,FALSE)</f>
        <v>40.503275064312596</v>
      </c>
      <c r="D339" s="21" t="str">
        <f t="shared" si="15"/>
        <v>C</v>
      </c>
      <c r="E339" s="21">
        <f>VLOOKUP(B339,ESG!A:M,$E$2,FALSE)</f>
        <v>40.503275064312596</v>
      </c>
      <c r="F339" s="11" t="b">
        <f t="shared" si="16"/>
        <v>1</v>
      </c>
      <c r="G339" s="23" t="str">
        <f t="shared" si="17"/>
        <v>C</v>
      </c>
      <c r="H339" s="11">
        <f>VLOOKUP(B339,NI!C:P,14,FALSE)</f>
        <v>592000</v>
      </c>
      <c r="I339" s="11">
        <f>VLOOKUP(B339,EBITDA!B:O,14,FALSE)</f>
        <v>1177000</v>
      </c>
      <c r="J339" s="11">
        <f>VLOOKUP(B339,EQIT!B:O,14,FALSE)</f>
        <v>7113000</v>
      </c>
      <c r="K339" s="11">
        <f>VLOOKUP(B339,DEBT!B:O,14,FALSE)</f>
        <v>5359000</v>
      </c>
      <c r="L339" s="11">
        <f>VLOOKUP(B339,REV!B:O,14,FALSE)</f>
        <v>2732000</v>
      </c>
      <c r="M339" s="11">
        <f>VLOOKUP(B339,RoA!B:O,14,FALSE)</f>
        <v>0.97</v>
      </c>
      <c r="N339" s="11">
        <f>VLOOKUP(B339,RoE!B:O,14,FALSE)</f>
        <v>7.76</v>
      </c>
      <c r="O339" s="11">
        <f>VLOOKUP(B339,ASSET!B:P,14,FALSE)</f>
        <v>66195000</v>
      </c>
      <c r="P339" s="11">
        <f>VLOOKUP(B339,MCAP!B:P,14,FALSE)</f>
        <v>10040552</v>
      </c>
      <c r="Q339" s="11">
        <f>VLOOKUP(B339,MB!B:O,14,FALSE)</f>
        <v>1.28</v>
      </c>
    </row>
    <row r="340" spans="1:17" x14ac:dyDescent="0.3">
      <c r="A340" s="20" t="s">
        <v>51</v>
      </c>
      <c r="B340" s="20">
        <v>874227</v>
      </c>
      <c r="C340" s="21">
        <f>VLOOKUP(B340,'[2]ESGC PORTFOLIO'!B:M,$C$2,FALSE)</f>
        <v>22.2957873683958</v>
      </c>
      <c r="D340" s="21" t="str">
        <f t="shared" si="15"/>
        <v>D</v>
      </c>
      <c r="E340" s="21">
        <f>VLOOKUP(B340,ESG!A:M,$E$2,FALSE)</f>
        <v>37.751952095282199</v>
      </c>
      <c r="F340" s="11" t="b">
        <f t="shared" si="16"/>
        <v>0</v>
      </c>
      <c r="G340" s="23" t="str">
        <f t="shared" si="17"/>
        <v>C</v>
      </c>
      <c r="H340" s="11">
        <f>VLOOKUP(B340,NI!C:P,14,FALSE)</f>
        <v>16740000</v>
      </c>
      <c r="I340" s="11">
        <f>VLOOKUP(B340,EBITDA!B:O,14,FALSE)</f>
        <v>35482000</v>
      </c>
      <c r="J340" s="11">
        <f>VLOOKUP(B340,EQIT!B:O,14,FALSE)</f>
        <v>348296000</v>
      </c>
      <c r="K340" s="11">
        <f>VLOOKUP(B340,DEBT!B:O,14,FALSE)</f>
        <v>102587000</v>
      </c>
      <c r="L340" s="11">
        <f>VLOOKUP(B340,REV!B:O,14,FALSE)</f>
        <v>241419000</v>
      </c>
      <c r="M340" s="11">
        <f>VLOOKUP(B340,RoA!B:O,14,FALSE)</f>
        <v>7.32</v>
      </c>
      <c r="N340" s="11">
        <f>VLOOKUP(B340,RoE!B:O,14,FALSE)</f>
        <v>14.26</v>
      </c>
      <c r="O340" s="11">
        <f>VLOOKUP(B340,ASSET!B:P,14,FALSE)</f>
        <v>702095000</v>
      </c>
      <c r="P340" s="11">
        <f>VLOOKUP(B340,MCAP!B:P,14,FALSE)</f>
        <v>489506186</v>
      </c>
      <c r="Q340" s="11">
        <f>VLOOKUP(B340,MB!B:O,14,FALSE)</f>
        <v>1.3</v>
      </c>
    </row>
    <row r="341" spans="1:17" x14ac:dyDescent="0.3">
      <c r="A341" s="20" t="s">
        <v>96</v>
      </c>
      <c r="B341" s="20">
        <v>687197</v>
      </c>
      <c r="C341" s="21">
        <f>VLOOKUP(B341,'[2]ESGC PORTFOLIO'!B:M,$C$2,FALSE)</f>
        <v>20.710830359191799</v>
      </c>
      <c r="D341" s="21" t="str">
        <f t="shared" si="15"/>
        <v>D</v>
      </c>
      <c r="E341" s="21">
        <f>VLOOKUP(B341,ESG!A:M,$E$2,FALSE)</f>
        <v>39.318856980065902</v>
      </c>
      <c r="F341" s="11" t="b">
        <f t="shared" si="16"/>
        <v>0</v>
      </c>
      <c r="G341" s="23" t="str">
        <f t="shared" si="17"/>
        <v>C</v>
      </c>
      <c r="H341" s="11">
        <f>VLOOKUP(B341,NI!C:P,14,FALSE)</f>
        <v>403056</v>
      </c>
      <c r="I341" s="11">
        <f>VLOOKUP(B341,EBITDA!B:O,14,FALSE)</f>
        <v>2303683</v>
      </c>
      <c r="J341" s="11">
        <f>VLOOKUP(B341,EQIT!B:O,14,FALSE)</f>
        <v>10689084</v>
      </c>
      <c r="K341" s="11">
        <f>VLOOKUP(B341,DEBT!B:O,14,FALSE)</f>
        <v>16159620</v>
      </c>
      <c r="L341" s="11">
        <f>VLOOKUP(B341,REV!B:O,14,FALSE)</f>
        <v>4355605</v>
      </c>
      <c r="M341" s="11">
        <f>VLOOKUP(B341,RoA!B:O,14,FALSE)</f>
        <v>3.02</v>
      </c>
      <c r="N341" s="11">
        <f>VLOOKUP(B341,RoE!B:O,14,FALSE)</f>
        <v>4.2300000000000004</v>
      </c>
      <c r="O341" s="11">
        <f>VLOOKUP(B341,ASSET!B:P,14,FALSE)</f>
        <v>32229570</v>
      </c>
      <c r="P341" s="11">
        <f>VLOOKUP(B341,MCAP!B:P,14,FALSE)</f>
        <v>45101218</v>
      </c>
      <c r="Q341" s="11">
        <f>VLOOKUP(B341,MB!B:O,14,FALSE)</f>
        <v>3.87</v>
      </c>
    </row>
    <row r="342" spans="1:17" x14ac:dyDescent="0.3">
      <c r="A342" s="20" t="s">
        <v>135</v>
      </c>
      <c r="B342" s="20">
        <v>755980</v>
      </c>
      <c r="C342" s="21">
        <f>VLOOKUP(B342,'[2]ESGC PORTFOLIO'!B:M,$C$2,FALSE)</f>
        <v>22.730080048295498</v>
      </c>
      <c r="D342" s="21" t="str">
        <f t="shared" si="15"/>
        <v>D</v>
      </c>
      <c r="E342" s="21">
        <f>VLOOKUP(B342,ESG!A:M,$E$2,FALSE)</f>
        <v>36.200900837331801</v>
      </c>
      <c r="F342" s="11" t="b">
        <f t="shared" si="16"/>
        <v>0</v>
      </c>
      <c r="G342" s="23" t="str">
        <f t="shared" si="17"/>
        <v>C</v>
      </c>
      <c r="H342" s="11">
        <f>VLOOKUP(B342,NI!C:P,14,FALSE)</f>
        <v>554300</v>
      </c>
      <c r="I342" s="11">
        <f>VLOOKUP(B342,EBITDA!B:O,14,FALSE)</f>
        <v>1009600</v>
      </c>
      <c r="J342" s="11">
        <f>VLOOKUP(B342,EQIT!B:O,14,FALSE)</f>
        <v>2096900</v>
      </c>
      <c r="K342" s="11">
        <f>VLOOKUP(B342,DEBT!B:O,14,FALSE)</f>
        <v>415000</v>
      </c>
      <c r="L342" s="11">
        <f>VLOOKUP(B342,REV!B:O,14,FALSE)</f>
        <v>4390500</v>
      </c>
      <c r="M342" s="11">
        <f>VLOOKUP(B342,RoA!B:O,14,FALSE)</f>
        <v>20.95</v>
      </c>
      <c r="N342" s="11">
        <f>VLOOKUP(B342,RoE!B:O,14,FALSE)</f>
        <v>28.71</v>
      </c>
      <c r="O342" s="11">
        <f>VLOOKUP(B342,ASSET!B:P,14,FALSE)</f>
        <v>2910500</v>
      </c>
      <c r="P342" s="11">
        <f>VLOOKUP(B342,MCAP!B:P,14,FALSE)</f>
        <v>15728381</v>
      </c>
      <c r="Q342" s="11">
        <f>VLOOKUP(B342,MB!B:O,14,FALSE)</f>
        <v>6.12</v>
      </c>
    </row>
    <row r="343" spans="1:17" x14ac:dyDescent="0.3">
      <c r="A343" s="20" t="s">
        <v>200</v>
      </c>
      <c r="B343" s="20">
        <v>912219</v>
      </c>
      <c r="C343" s="21">
        <f>VLOOKUP(B343,'[2]ESGC PORTFOLIO'!B:M,$C$2,FALSE)</f>
        <v>21.5137150719729</v>
      </c>
      <c r="D343" s="21" t="str">
        <f t="shared" si="15"/>
        <v>D</v>
      </c>
      <c r="E343" s="21">
        <f>VLOOKUP(B343,ESG!A:M,$E$2,FALSE)</f>
        <v>40.5274301439458</v>
      </c>
      <c r="F343" s="11" t="b">
        <f t="shared" si="16"/>
        <v>0</v>
      </c>
      <c r="G343" s="23" t="str">
        <f t="shared" si="17"/>
        <v>C</v>
      </c>
      <c r="H343" s="11">
        <f>VLOOKUP(B343,NI!C:P,14,FALSE)</f>
        <v>802656</v>
      </c>
      <c r="I343" s="11">
        <f>VLOOKUP(B343,EBITDA!B:O,14,FALSE)</f>
        <v>1484266</v>
      </c>
      <c r="J343" s="11">
        <f>VLOOKUP(B343,EQIT!B:O,14,FALSE)</f>
        <v>7872317</v>
      </c>
      <c r="K343" s="11">
        <f>VLOOKUP(B343,DEBT!B:O,14,FALSE)</f>
        <v>7972515</v>
      </c>
      <c r="L343" s="11">
        <f>VLOOKUP(B343,REV!B:O,14,FALSE)</f>
        <v>12646365</v>
      </c>
      <c r="M343" s="11">
        <f>VLOOKUP(B343,RoA!B:O,14,FALSE)</f>
        <v>5.77</v>
      </c>
      <c r="N343" s="11">
        <f>VLOOKUP(B343,RoE!B:O,14,FALSE)</f>
        <v>10.78</v>
      </c>
      <c r="O343" s="11">
        <f>VLOOKUP(B343,ASSET!B:P,14,FALSE)</f>
        <v>18745034</v>
      </c>
      <c r="P343" s="11">
        <f>VLOOKUP(B343,MCAP!B:P,14,FALSE)</f>
        <v>15210507</v>
      </c>
      <c r="Q343" s="11">
        <f>VLOOKUP(B343,MB!B:O,14,FALSE)</f>
        <v>1.53</v>
      </c>
    </row>
    <row r="344" spans="1:17" x14ac:dyDescent="0.3">
      <c r="A344" s="20" t="s">
        <v>27</v>
      </c>
      <c r="B344" s="20">
        <v>546075</v>
      </c>
      <c r="C344" s="21">
        <f>VLOOKUP(B344,'[2]ESGC PORTFOLIO'!B:M,$C$2,FALSE)</f>
        <v>24.922260850586099</v>
      </c>
      <c r="D344" s="21" t="str">
        <f t="shared" si="15"/>
        <v>D</v>
      </c>
      <c r="E344" s="21">
        <f>VLOOKUP(B344,ESG!A:M,$E$2,FALSE)</f>
        <v>24.922260850586099</v>
      </c>
      <c r="F344" s="11" t="b">
        <f t="shared" si="16"/>
        <v>1</v>
      </c>
      <c r="G344" s="23" t="str">
        <f t="shared" si="17"/>
        <v>D</v>
      </c>
      <c r="H344" s="11">
        <f>VLOOKUP(B344,NI!C:P,14,FALSE)</f>
        <v>1049000</v>
      </c>
      <c r="I344" s="11">
        <f>VLOOKUP(B344,EBITDA!B:O,14,FALSE)</f>
        <v>1671500</v>
      </c>
      <c r="J344" s="11">
        <f>VLOOKUP(B344,EQIT!B:O,14,FALSE)</f>
        <v>3989800</v>
      </c>
      <c r="K344" s="11">
        <f>VLOOKUP(B344,DEBT!B:O,14,FALSE)</f>
        <v>3542600</v>
      </c>
      <c r="L344" s="11">
        <f>VLOOKUP(B344,REV!B:O,14,FALSE)</f>
        <v>7011300</v>
      </c>
      <c r="M344" s="11">
        <f>VLOOKUP(B344,RoA!B:O,14,FALSE)</f>
        <v>7.68</v>
      </c>
      <c r="N344" s="11">
        <f>VLOOKUP(B344,RoE!B:O,14,FALSE)</f>
        <v>16.97</v>
      </c>
      <c r="O344" s="11">
        <f>VLOOKUP(B344,ASSET!B:P,14,FALSE)</f>
        <v>10003900</v>
      </c>
      <c r="P344" s="11">
        <f>VLOOKUP(B344,MCAP!B:P,14,FALSE)</f>
        <v>26840460</v>
      </c>
      <c r="Q344" s="11">
        <f>VLOOKUP(B344,MB!B:O,14,FALSE)</f>
        <v>6.35</v>
      </c>
    </row>
    <row r="345" spans="1:17" x14ac:dyDescent="0.3">
      <c r="A345" s="20"/>
      <c r="B345" s="20"/>
      <c r="C345" s="21"/>
      <c r="D345" s="21"/>
      <c r="E345" s="21"/>
      <c r="F345" s="11"/>
      <c r="G345" s="23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x14ac:dyDescent="0.3">
      <c r="A346" s="20"/>
      <c r="B346" s="20"/>
      <c r="C346" s="21"/>
      <c r="D346" s="21"/>
      <c r="E346" s="21"/>
      <c r="F346" s="11"/>
      <c r="G346" s="23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x14ac:dyDescent="0.3">
      <c r="A347" s="20"/>
      <c r="B347" s="20"/>
      <c r="C347" s="21"/>
      <c r="D347" s="21"/>
      <c r="E347" s="21"/>
      <c r="F347" s="11"/>
      <c r="G347" s="23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x14ac:dyDescent="0.3">
      <c r="A348" s="20"/>
      <c r="B348" s="20"/>
      <c r="C348" s="21"/>
      <c r="D348" s="21"/>
      <c r="E348" s="21"/>
      <c r="F348" s="11"/>
      <c r="G348" s="23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x14ac:dyDescent="0.3">
      <c r="A349" s="20"/>
      <c r="B349" s="20"/>
      <c r="C349" s="21"/>
      <c r="D349" s="21"/>
      <c r="E349" s="21"/>
      <c r="F349" s="11"/>
      <c r="G349" s="23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x14ac:dyDescent="0.3">
      <c r="A350" s="20"/>
      <c r="B350" s="20"/>
      <c r="C350" s="21"/>
      <c r="D350" s="21"/>
      <c r="E350" s="21"/>
      <c r="F350" s="11"/>
      <c r="G350" s="23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</sheetData>
  <autoFilter ref="A3:Q3" xr:uid="{466A5530-4E4F-4730-916B-D3FEFAD6BD99}">
    <sortState xmlns:xlrd2="http://schemas.microsoft.com/office/spreadsheetml/2017/richdata2" ref="A4:Q344">
      <sortCondition ref="G3"/>
    </sortState>
  </autoFilter>
  <mergeCells count="1">
    <mergeCell ref="A1:Q1"/>
  </mergeCells>
  <conditionalFormatting sqref="F1:F1048576">
    <cfRule type="containsText" dxfId="2" priority="1" operator="containsText" text="FALSCH">
      <formula>NOT(ISERROR(SEARCH("FALSCH",F1)))</formula>
    </cfRule>
  </conditionalFormatting>
  <conditionalFormatting sqref="F4:F350">
    <cfRule type="containsText" dxfId="1" priority="2" operator="containsText" text="WAHR">
      <formula>NOT(ISERROR(SEARCH("WAHR",F4)))</formula>
    </cfRule>
  </conditionalFormatting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6306-A7A7-409A-B408-5D8BB5E83046}">
  <sheetPr>
    <tabColor rgb="FF0070C0"/>
  </sheetPr>
  <dimension ref="A1:LN188"/>
  <sheetViews>
    <sheetView topLeftCell="Y1" zoomScale="40" zoomScaleNormal="40" workbookViewId="0">
      <pane ySplit="4" topLeftCell="A43" activePane="bottomLeft" state="frozen"/>
      <selection pane="bottomLeft" activeCell="AH85" sqref="AH85"/>
    </sheetView>
  </sheetViews>
  <sheetFormatPr baseColWidth="10" defaultRowHeight="14.5" x14ac:dyDescent="0.35"/>
  <cols>
    <col min="1" max="1" width="52.90625" style="5" customWidth="1"/>
    <col min="2" max="3" width="18.6328125" style="5" bestFit="1" customWidth="1"/>
    <col min="4" max="4" width="10.90625" style="5" customWidth="1"/>
    <col min="5" max="5" width="52.90625" style="5" customWidth="1"/>
    <col min="6" max="8" width="10.90625" style="5" customWidth="1"/>
    <col min="9" max="9" width="53" style="5" bestFit="1" customWidth="1"/>
    <col min="10" max="11" width="21.1796875" style="5" bestFit="1" customWidth="1"/>
    <col min="12" max="12" width="10.90625" style="5" customWidth="1"/>
    <col min="13" max="13" width="53" style="5" bestFit="1" customWidth="1"/>
    <col min="14" max="14" width="22.6328125" style="5" bestFit="1" customWidth="1"/>
    <col min="15" max="15" width="22.26953125" style="5" bestFit="1" customWidth="1"/>
    <col min="16" max="16" width="11" style="5" bestFit="1" customWidth="1"/>
    <col min="17" max="17" width="53" style="5" bestFit="1" customWidth="1"/>
    <col min="18" max="18" width="21.54296875" style="5" bestFit="1" customWidth="1"/>
    <col min="19" max="19" width="22.26953125" style="5" bestFit="1" customWidth="1"/>
    <col min="20" max="20" width="11" style="5" bestFit="1" customWidth="1"/>
    <col min="21" max="21" width="53" style="5" bestFit="1" customWidth="1"/>
    <col min="22" max="23" width="11.08984375" style="5" bestFit="1" customWidth="1"/>
    <col min="24" max="24" width="11" style="5" bestFit="1" customWidth="1"/>
    <col min="25" max="25" width="53" style="5" bestFit="1" customWidth="1"/>
    <col min="26" max="26" width="11.54296875" style="5" bestFit="1" customWidth="1"/>
    <col min="27" max="27" width="12.26953125" style="5" bestFit="1" customWidth="1"/>
    <col min="28" max="28" width="11" style="5" bestFit="1" customWidth="1"/>
    <col min="29" max="29" width="53" style="5" bestFit="1" customWidth="1"/>
    <col min="30" max="30" width="23.54296875" style="5" bestFit="1" customWidth="1"/>
    <col min="31" max="31" width="23.90625" style="5" bestFit="1" customWidth="1"/>
    <col min="32" max="32" width="11" style="5" bestFit="1" customWidth="1"/>
    <col min="33" max="33" width="53" style="5" bestFit="1" customWidth="1"/>
    <col min="34" max="34" width="21.90625" style="5" bestFit="1" customWidth="1"/>
    <col min="35" max="35" width="22.26953125" style="5" bestFit="1" customWidth="1"/>
    <col min="36" max="36" width="14.36328125" style="5" customWidth="1"/>
    <col min="37" max="37" width="53" style="5" bestFit="1" customWidth="1"/>
    <col min="38" max="39" width="11.08984375" style="5" bestFit="1" customWidth="1"/>
    <col min="40" max="326" width="10.90625" style="89"/>
    <col min="327" max="16384" width="10.90625" style="5"/>
  </cols>
  <sheetData>
    <row r="1" spans="1:326" ht="23" thickBot="1" x14ac:dyDescent="0.5">
      <c r="A1" s="85" t="s">
        <v>7711</v>
      </c>
      <c r="B1" s="86"/>
      <c r="C1" s="86"/>
      <c r="D1" s="87"/>
    </row>
    <row r="2" spans="1:326" s="6" customFormat="1" ht="16" thickBot="1" x14ac:dyDescent="0.4">
      <c r="A2" s="78" t="s">
        <v>238</v>
      </c>
      <c r="B2" s="78"/>
      <c r="C2" s="78"/>
      <c r="D2" s="78"/>
      <c r="E2" s="79" t="s">
        <v>7706</v>
      </c>
      <c r="F2" s="80"/>
      <c r="G2" s="80"/>
      <c r="H2" s="81"/>
      <c r="I2" s="82" t="s">
        <v>7694</v>
      </c>
      <c r="J2" s="83"/>
      <c r="K2" s="83"/>
      <c r="L2" s="84"/>
      <c r="M2" s="78" t="s">
        <v>7672</v>
      </c>
      <c r="N2" s="78"/>
      <c r="O2" s="78"/>
      <c r="P2" s="78"/>
      <c r="Q2" s="78" t="s">
        <v>7695</v>
      </c>
      <c r="R2" s="78"/>
      <c r="S2" s="78"/>
      <c r="T2" s="78"/>
      <c r="U2" s="78" t="s">
        <v>7674</v>
      </c>
      <c r="V2" s="78"/>
      <c r="W2" s="78"/>
      <c r="X2" s="78"/>
      <c r="Y2" s="78" t="s">
        <v>7675</v>
      </c>
      <c r="Z2" s="78"/>
      <c r="AA2" s="78"/>
      <c r="AB2" s="78"/>
      <c r="AC2" s="78" t="s">
        <v>7696</v>
      </c>
      <c r="AD2" s="78"/>
      <c r="AE2" s="78"/>
      <c r="AF2" s="78"/>
      <c r="AG2" s="78" t="s">
        <v>7697</v>
      </c>
      <c r="AH2" s="78"/>
      <c r="AI2" s="78"/>
      <c r="AJ2" s="78"/>
      <c r="AK2" s="78" t="s">
        <v>7678</v>
      </c>
      <c r="AL2" s="78"/>
      <c r="AM2" s="78"/>
      <c r="AN2" s="78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  <c r="IX2" s="89"/>
      <c r="IY2" s="89"/>
      <c r="IZ2" s="89"/>
      <c r="JA2" s="89"/>
      <c r="JB2" s="89"/>
      <c r="JC2" s="89"/>
      <c r="JD2" s="89"/>
      <c r="JE2" s="89"/>
      <c r="JF2" s="89"/>
      <c r="JG2" s="89"/>
      <c r="JH2" s="89"/>
      <c r="JI2" s="89"/>
      <c r="JJ2" s="89"/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89"/>
      <c r="JV2" s="89"/>
      <c r="JW2" s="89"/>
      <c r="JX2" s="89"/>
      <c r="JY2" s="89"/>
      <c r="JZ2" s="89"/>
      <c r="KA2" s="89"/>
      <c r="KB2" s="89"/>
      <c r="KC2" s="89"/>
      <c r="KD2" s="89"/>
      <c r="KE2" s="89"/>
      <c r="KF2" s="89"/>
      <c r="KG2" s="89"/>
      <c r="KH2" s="89"/>
      <c r="KI2" s="89"/>
      <c r="KJ2" s="89"/>
      <c r="KK2" s="89"/>
      <c r="KL2" s="89"/>
      <c r="KM2" s="89"/>
      <c r="KN2" s="89"/>
      <c r="KO2" s="89"/>
      <c r="KP2" s="89"/>
      <c r="KQ2" s="89"/>
      <c r="KR2" s="89"/>
      <c r="KS2" s="89"/>
      <c r="KT2" s="89"/>
      <c r="KU2" s="89"/>
      <c r="KV2" s="89"/>
      <c r="KW2" s="89"/>
      <c r="KX2" s="89"/>
      <c r="KY2" s="89"/>
      <c r="KZ2" s="89"/>
      <c r="LA2" s="89"/>
      <c r="LB2" s="89"/>
      <c r="LC2" s="89"/>
      <c r="LD2" s="89"/>
      <c r="LE2" s="89"/>
      <c r="LF2" s="89"/>
      <c r="LG2" s="89"/>
      <c r="LH2" s="89"/>
      <c r="LI2" s="89"/>
      <c r="LJ2" s="89"/>
      <c r="LK2" s="89"/>
      <c r="LL2" s="89"/>
      <c r="LM2" s="89"/>
      <c r="LN2" s="89"/>
    </row>
    <row r="3" spans="1:326" s="6" customFormat="1" x14ac:dyDescent="0.35">
      <c r="A3" s="72">
        <v>2007</v>
      </c>
      <c r="B3" s="73"/>
      <c r="C3" s="73"/>
      <c r="D3" s="74"/>
      <c r="E3" s="75">
        <v>2007</v>
      </c>
      <c r="F3" s="76"/>
      <c r="G3" s="76"/>
      <c r="H3" s="77"/>
      <c r="I3" s="72">
        <v>2007</v>
      </c>
      <c r="J3" s="73"/>
      <c r="K3" s="73"/>
      <c r="L3" s="74"/>
      <c r="M3" s="76">
        <v>2007</v>
      </c>
      <c r="N3" s="76"/>
      <c r="O3" s="76"/>
      <c r="P3" s="76"/>
      <c r="Q3" s="76">
        <v>2007</v>
      </c>
      <c r="R3" s="76"/>
      <c r="S3" s="76"/>
      <c r="T3" s="76"/>
      <c r="U3" s="76">
        <v>2007</v>
      </c>
      <c r="V3" s="76"/>
      <c r="W3" s="76"/>
      <c r="X3" s="76"/>
      <c r="Y3" s="76">
        <v>2007</v>
      </c>
      <c r="Z3" s="76"/>
      <c r="AA3" s="76"/>
      <c r="AB3" s="76"/>
      <c r="AC3" s="76">
        <v>2007</v>
      </c>
      <c r="AD3" s="76"/>
      <c r="AE3" s="76"/>
      <c r="AF3" s="76"/>
      <c r="AG3" s="76">
        <v>2007</v>
      </c>
      <c r="AH3" s="76"/>
      <c r="AI3" s="76"/>
      <c r="AJ3" s="76"/>
      <c r="AK3" s="76">
        <v>2007</v>
      </c>
      <c r="AL3" s="76"/>
      <c r="AM3" s="76"/>
      <c r="AN3" s="76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89"/>
      <c r="JC3" s="89"/>
      <c r="JD3" s="89"/>
      <c r="JE3" s="89"/>
      <c r="JF3" s="89"/>
      <c r="JG3" s="89"/>
      <c r="JH3" s="89"/>
      <c r="JI3" s="89"/>
      <c r="JJ3" s="89"/>
      <c r="JK3" s="89"/>
      <c r="JL3" s="89"/>
      <c r="JM3" s="89"/>
      <c r="JN3" s="89"/>
      <c r="JO3" s="89"/>
      <c r="JP3" s="89"/>
      <c r="JQ3" s="89"/>
      <c r="JR3" s="89"/>
      <c r="JS3" s="89"/>
      <c r="JT3" s="89"/>
      <c r="JU3" s="89"/>
      <c r="JV3" s="89"/>
      <c r="JW3" s="89"/>
      <c r="JX3" s="89"/>
      <c r="JY3" s="89"/>
      <c r="JZ3" s="89"/>
      <c r="KA3" s="89"/>
      <c r="KB3" s="89"/>
      <c r="KC3" s="89"/>
      <c r="KD3" s="89"/>
      <c r="KE3" s="89"/>
      <c r="KF3" s="89"/>
      <c r="KG3" s="89"/>
      <c r="KH3" s="89"/>
      <c r="KI3" s="89"/>
      <c r="KJ3" s="89"/>
      <c r="KK3" s="89"/>
      <c r="KL3" s="89"/>
      <c r="KM3" s="89"/>
      <c r="KN3" s="89"/>
      <c r="KO3" s="89"/>
      <c r="KP3" s="89"/>
      <c r="KQ3" s="89"/>
      <c r="KR3" s="89"/>
      <c r="KS3" s="89"/>
      <c r="KT3" s="89"/>
      <c r="KU3" s="89"/>
      <c r="KV3" s="89"/>
      <c r="KW3" s="89"/>
      <c r="KX3" s="89"/>
      <c r="KY3" s="89"/>
      <c r="KZ3" s="89"/>
      <c r="LA3" s="89"/>
      <c r="LB3" s="89"/>
      <c r="LC3" s="89"/>
      <c r="LD3" s="89"/>
      <c r="LE3" s="89"/>
      <c r="LF3" s="89"/>
      <c r="LG3" s="89"/>
      <c r="LH3" s="89"/>
      <c r="LI3" s="89"/>
      <c r="LJ3" s="89"/>
      <c r="LK3" s="89"/>
      <c r="LL3" s="89"/>
      <c r="LM3" s="89"/>
      <c r="LN3" s="89"/>
    </row>
    <row r="4" spans="1:326" s="6" customFormat="1" x14ac:dyDescent="0.35">
      <c r="A4" s="75"/>
      <c r="B4" s="76"/>
      <c r="C4" s="76"/>
      <c r="D4" s="77"/>
      <c r="E4" s="75"/>
      <c r="F4" s="76"/>
      <c r="G4" s="76"/>
      <c r="H4" s="77"/>
      <c r="I4" s="75"/>
      <c r="J4" s="76"/>
      <c r="K4" s="76"/>
      <c r="L4" s="77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  <c r="IR4" s="89"/>
      <c r="IS4" s="89"/>
      <c r="IT4" s="89"/>
      <c r="IU4" s="89"/>
      <c r="IV4" s="89"/>
      <c r="IW4" s="89"/>
      <c r="IX4" s="89"/>
      <c r="IY4" s="89"/>
      <c r="IZ4" s="89"/>
      <c r="JA4" s="89"/>
      <c r="JB4" s="89"/>
      <c r="JC4" s="89"/>
      <c r="JD4" s="89"/>
      <c r="JE4" s="89"/>
      <c r="JF4" s="89"/>
      <c r="JG4" s="89"/>
      <c r="JH4" s="89"/>
      <c r="JI4" s="89"/>
      <c r="JJ4" s="89"/>
      <c r="JK4" s="89"/>
      <c r="JL4" s="89"/>
      <c r="JM4" s="89"/>
      <c r="JN4" s="89"/>
      <c r="JO4" s="89"/>
      <c r="JP4" s="89"/>
      <c r="JQ4" s="89"/>
      <c r="JR4" s="89"/>
      <c r="JS4" s="89"/>
      <c r="JT4" s="89"/>
      <c r="JU4" s="89"/>
      <c r="JV4" s="89"/>
      <c r="JW4" s="89"/>
      <c r="JX4" s="89"/>
      <c r="JY4" s="89"/>
      <c r="JZ4" s="89"/>
      <c r="KA4" s="89"/>
      <c r="KB4" s="89"/>
      <c r="KC4" s="89"/>
      <c r="KD4" s="89"/>
      <c r="KE4" s="89"/>
      <c r="KF4" s="89"/>
      <c r="KG4" s="89"/>
      <c r="KH4" s="89"/>
      <c r="KI4" s="89"/>
      <c r="KJ4" s="89"/>
      <c r="KK4" s="89"/>
      <c r="KL4" s="89"/>
      <c r="KM4" s="89"/>
      <c r="KN4" s="89"/>
      <c r="KO4" s="89"/>
      <c r="KP4" s="89"/>
      <c r="KQ4" s="89"/>
      <c r="KR4" s="89"/>
      <c r="KS4" s="89"/>
      <c r="KT4" s="89"/>
      <c r="KU4" s="89"/>
      <c r="KV4" s="89"/>
      <c r="KW4" s="89"/>
      <c r="KX4" s="89"/>
      <c r="KY4" s="89"/>
      <c r="KZ4" s="89"/>
      <c r="LA4" s="89"/>
      <c r="LB4" s="89"/>
      <c r="LC4" s="89"/>
      <c r="LD4" s="89"/>
      <c r="LE4" s="89"/>
      <c r="LF4" s="89"/>
      <c r="LG4" s="89"/>
      <c r="LH4" s="89"/>
      <c r="LI4" s="89"/>
      <c r="LJ4" s="89"/>
      <c r="LK4" s="89"/>
      <c r="LL4" s="89"/>
      <c r="LM4" s="89"/>
      <c r="LN4" s="89"/>
    </row>
    <row r="5" spans="1:326" x14ac:dyDescent="0.35">
      <c r="A5" s="5" t="s">
        <v>7679</v>
      </c>
      <c r="E5" s="5" t="s">
        <v>7679</v>
      </c>
      <c r="I5" s="5" t="s">
        <v>7679</v>
      </c>
      <c r="M5" s="5" t="s">
        <v>7679</v>
      </c>
      <c r="Q5" s="5" t="s">
        <v>7679</v>
      </c>
      <c r="U5" s="5" t="s">
        <v>7679</v>
      </c>
      <c r="Y5" s="5" t="s">
        <v>7679</v>
      </c>
      <c r="AC5" s="5" t="s">
        <v>7679</v>
      </c>
      <c r="AG5" s="5" t="s">
        <v>7679</v>
      </c>
      <c r="AK5" s="5" t="s">
        <v>7679</v>
      </c>
    </row>
    <row r="6" spans="1:326" ht="15" thickBot="1" x14ac:dyDescent="0.4"/>
    <row r="7" spans="1:326" x14ac:dyDescent="0.35">
      <c r="A7" s="7"/>
      <c r="B7" s="7" t="s">
        <v>7680</v>
      </c>
      <c r="C7" s="7" t="s">
        <v>7681</v>
      </c>
      <c r="E7" s="7"/>
      <c r="F7" s="7" t="s">
        <v>7680</v>
      </c>
      <c r="G7" s="7" t="s">
        <v>7681</v>
      </c>
      <c r="I7" s="7"/>
      <c r="J7" s="7" t="s">
        <v>7680</v>
      </c>
      <c r="K7" s="7" t="s">
        <v>7681</v>
      </c>
      <c r="M7" s="7"/>
      <c r="N7" s="7" t="s">
        <v>7680</v>
      </c>
      <c r="O7" s="7" t="s">
        <v>7681</v>
      </c>
      <c r="Q7" s="7"/>
      <c r="R7" s="7" t="s">
        <v>7680</v>
      </c>
      <c r="S7" s="7" t="s">
        <v>7681</v>
      </c>
      <c r="U7" s="7"/>
      <c r="V7" s="7" t="s">
        <v>7680</v>
      </c>
      <c r="W7" s="7" t="s">
        <v>7681</v>
      </c>
      <c r="Y7" s="7"/>
      <c r="Z7" s="7" t="s">
        <v>7680</v>
      </c>
      <c r="AA7" s="7" t="s">
        <v>7681</v>
      </c>
      <c r="AC7" s="7"/>
      <c r="AD7" s="7" t="s">
        <v>7680</v>
      </c>
      <c r="AE7" s="7" t="s">
        <v>7681</v>
      </c>
      <c r="AG7" s="7"/>
      <c r="AH7" s="7" t="s">
        <v>7680</v>
      </c>
      <c r="AI7" s="7" t="s">
        <v>7681</v>
      </c>
      <c r="AJ7" s="7"/>
      <c r="AK7" s="7"/>
      <c r="AL7" s="7" t="s">
        <v>7680</v>
      </c>
      <c r="AM7" s="7" t="s">
        <v>7681</v>
      </c>
    </row>
    <row r="8" spans="1:326" x14ac:dyDescent="0.35">
      <c r="A8" s="2" t="s">
        <v>7682</v>
      </c>
      <c r="B8" s="2">
        <v>1885799.7333333334</v>
      </c>
      <c r="C8" s="2">
        <v>6371180.1612903224</v>
      </c>
      <c r="E8" s="2" t="s">
        <v>7682</v>
      </c>
      <c r="F8" s="2">
        <v>5773725.9333333336</v>
      </c>
      <c r="G8" s="2">
        <v>13894391.419354839</v>
      </c>
      <c r="I8" s="2" t="s">
        <v>7682</v>
      </c>
      <c r="J8" s="2">
        <v>10004840.6</v>
      </c>
      <c r="K8" s="2">
        <v>33866358.451612905</v>
      </c>
      <c r="M8" s="2" t="s">
        <v>7682</v>
      </c>
      <c r="N8" s="2">
        <v>18171696.133333333</v>
      </c>
      <c r="O8" s="2">
        <v>76948615.645161286</v>
      </c>
      <c r="Q8" s="2" t="s">
        <v>7682</v>
      </c>
      <c r="R8" s="2">
        <v>35285570.399999999</v>
      </c>
      <c r="S8" s="2">
        <v>69150172.419354841</v>
      </c>
      <c r="U8" s="2" t="s">
        <v>7682</v>
      </c>
      <c r="V8" s="2">
        <v>8.9486666666666643</v>
      </c>
      <c r="W8" s="2">
        <v>10.57935483870968</v>
      </c>
      <c r="Y8" s="2" t="s">
        <v>7682</v>
      </c>
      <c r="Z8" s="2">
        <v>2.7786666666666675</v>
      </c>
      <c r="AA8" s="2">
        <v>23.413870967741936</v>
      </c>
      <c r="AC8" s="2" t="s">
        <v>7682</v>
      </c>
      <c r="AD8" s="2">
        <v>45414334.733333334</v>
      </c>
      <c r="AE8" s="2">
        <v>232693799.90322581</v>
      </c>
      <c r="AG8" s="2" t="s">
        <v>7682</v>
      </c>
      <c r="AH8" s="2">
        <v>35488032.666666664</v>
      </c>
      <c r="AI8" s="2">
        <v>98279347.612903222</v>
      </c>
      <c r="AJ8" s="2"/>
      <c r="AK8" s="2" t="s">
        <v>7682</v>
      </c>
      <c r="AL8" s="2">
        <v>3.702</v>
      </c>
      <c r="AM8" s="2">
        <v>3.4680645161290329</v>
      </c>
    </row>
    <row r="9" spans="1:326" x14ac:dyDescent="0.35">
      <c r="A9" s="2" t="s">
        <v>7683</v>
      </c>
      <c r="B9" s="2">
        <v>9559291447486.7813</v>
      </c>
      <c r="C9" s="2">
        <v>60445612868367.477</v>
      </c>
      <c r="E9" s="2" t="s">
        <v>7683</v>
      </c>
      <c r="F9" s="2">
        <v>41581631565673.789</v>
      </c>
      <c r="G9" s="2">
        <v>291255927029842.44</v>
      </c>
      <c r="I9" s="2" t="s">
        <v>7683</v>
      </c>
      <c r="J9" s="2">
        <v>50242098578153.984</v>
      </c>
      <c r="K9" s="2">
        <v>1258601355928287.8</v>
      </c>
      <c r="M9" s="2" t="s">
        <v>7683</v>
      </c>
      <c r="N9" s="2">
        <v>1806844116415138.5</v>
      </c>
      <c r="O9" s="2">
        <v>3.9357727337216872E+16</v>
      </c>
      <c r="Q9" s="2" t="s">
        <v>7683</v>
      </c>
      <c r="R9" s="2">
        <v>2168875226556456.8</v>
      </c>
      <c r="S9" s="2">
        <v>8442445285461749</v>
      </c>
      <c r="U9" s="2" t="s">
        <v>7683</v>
      </c>
      <c r="V9" s="2">
        <v>33.79668380952387</v>
      </c>
      <c r="W9" s="2">
        <v>49.342886236558996</v>
      </c>
      <c r="Y9" s="2" t="s">
        <v>7683</v>
      </c>
      <c r="Z9" s="2">
        <v>5083.6399266666658</v>
      </c>
      <c r="AA9" s="2">
        <v>185.83771784946219</v>
      </c>
      <c r="AC9" s="2" t="s">
        <v>7683</v>
      </c>
      <c r="AD9" s="2">
        <v>4875148503996754</v>
      </c>
      <c r="AE9" s="2">
        <v>2.6003835447263261E+17</v>
      </c>
      <c r="AG9" s="2" t="s">
        <v>7683</v>
      </c>
      <c r="AH9" s="2">
        <v>1268059255586016.5</v>
      </c>
      <c r="AI9" s="2">
        <v>9257565666557964</v>
      </c>
      <c r="AJ9" s="2"/>
      <c r="AK9" s="2" t="s">
        <v>7683</v>
      </c>
      <c r="AL9" s="2">
        <v>2.1969885714285726</v>
      </c>
      <c r="AM9" s="2">
        <v>2.8554494623655882</v>
      </c>
    </row>
    <row r="10" spans="1:326" x14ac:dyDescent="0.35">
      <c r="A10" s="2" t="s">
        <v>7684</v>
      </c>
      <c r="B10" s="2">
        <v>15</v>
      </c>
      <c r="C10" s="2">
        <v>31</v>
      </c>
      <c r="E10" s="2" t="s">
        <v>7684</v>
      </c>
      <c r="F10" s="2">
        <v>15</v>
      </c>
      <c r="G10" s="2">
        <v>31</v>
      </c>
      <c r="I10" s="2" t="s">
        <v>7684</v>
      </c>
      <c r="J10" s="2">
        <v>15</v>
      </c>
      <c r="K10" s="2">
        <v>31</v>
      </c>
      <c r="M10" s="2" t="s">
        <v>7684</v>
      </c>
      <c r="N10" s="2">
        <v>15</v>
      </c>
      <c r="O10" s="2">
        <v>31</v>
      </c>
      <c r="Q10" s="2" t="s">
        <v>7684</v>
      </c>
      <c r="R10" s="2">
        <v>15</v>
      </c>
      <c r="S10" s="2">
        <v>31</v>
      </c>
      <c r="U10" s="2" t="s">
        <v>7684</v>
      </c>
      <c r="V10" s="2">
        <v>15</v>
      </c>
      <c r="W10" s="2">
        <v>31</v>
      </c>
      <c r="Y10" s="2" t="s">
        <v>7684</v>
      </c>
      <c r="Z10" s="2">
        <v>15</v>
      </c>
      <c r="AA10" s="2">
        <v>31</v>
      </c>
      <c r="AC10" s="2" t="s">
        <v>7684</v>
      </c>
      <c r="AD10" s="2">
        <v>15</v>
      </c>
      <c r="AE10" s="2">
        <v>31</v>
      </c>
      <c r="AG10" s="2" t="s">
        <v>7684</v>
      </c>
      <c r="AH10" s="2">
        <v>15</v>
      </c>
      <c r="AI10" s="2">
        <v>31</v>
      </c>
      <c r="AJ10" s="2"/>
      <c r="AK10" s="2" t="s">
        <v>7684</v>
      </c>
      <c r="AL10" s="2">
        <v>15</v>
      </c>
      <c r="AM10" s="2">
        <v>31</v>
      </c>
    </row>
    <row r="11" spans="1:326" x14ac:dyDescent="0.35">
      <c r="A11" s="2" t="s">
        <v>7685</v>
      </c>
      <c r="B11" s="2">
        <v>44254510598087.258</v>
      </c>
      <c r="C11" s="2"/>
      <c r="E11" s="2" t="s">
        <v>7685</v>
      </c>
      <c r="F11" s="2">
        <v>211814105745788.78</v>
      </c>
      <c r="G11" s="2"/>
      <c r="I11" s="2" t="s">
        <v>7685</v>
      </c>
      <c r="J11" s="2">
        <v>874123410407790.5</v>
      </c>
      <c r="K11" s="2"/>
      <c r="M11" s="2" t="s">
        <v>7685</v>
      </c>
      <c r="N11" s="2">
        <v>2.7409719039689048E+16</v>
      </c>
      <c r="O11" s="2"/>
      <c r="Q11" s="2" t="s">
        <v>7685</v>
      </c>
      <c r="R11" s="2">
        <v>6446309357628247</v>
      </c>
      <c r="S11" s="2"/>
      <c r="U11" s="2" t="s">
        <v>7685</v>
      </c>
      <c r="V11" s="2">
        <v>44.396367282502361</v>
      </c>
      <c r="W11" s="2"/>
      <c r="Y11" s="2" t="s">
        <v>7685</v>
      </c>
      <c r="Z11" s="2">
        <v>1744.2293297458455</v>
      </c>
      <c r="AA11" s="2"/>
      <c r="AC11" s="2" t="s">
        <v>7685</v>
      </c>
      <c r="AD11" s="2">
        <v>1.788500616644303E+17</v>
      </c>
      <c r="AE11" s="2"/>
      <c r="AG11" s="2" t="s">
        <v>7685</v>
      </c>
      <c r="AH11" s="2">
        <v>6715449990339617</v>
      </c>
      <c r="AI11" s="2"/>
      <c r="AJ11" s="2"/>
      <c r="AK11" s="2" t="s">
        <v>7685</v>
      </c>
      <c r="AL11" s="2">
        <v>2.6459391788856284</v>
      </c>
      <c r="AM11" s="2"/>
    </row>
    <row r="12" spans="1:326" x14ac:dyDescent="0.35">
      <c r="A12" s="2" t="s">
        <v>7686</v>
      </c>
      <c r="B12" s="2">
        <v>0</v>
      </c>
      <c r="C12" s="2"/>
      <c r="E12" s="2" t="s">
        <v>7686</v>
      </c>
      <c r="F12" s="2">
        <v>0</v>
      </c>
      <c r="G12" s="2"/>
      <c r="I12" s="2" t="s">
        <v>7686</v>
      </c>
      <c r="J12" s="2">
        <v>0</v>
      </c>
      <c r="K12" s="2"/>
      <c r="M12" s="2" t="s">
        <v>7686</v>
      </c>
      <c r="N12" s="2">
        <v>0</v>
      </c>
      <c r="O12" s="2"/>
      <c r="Q12" s="2" t="s">
        <v>7686</v>
      </c>
      <c r="R12" s="2">
        <v>0</v>
      </c>
      <c r="S12" s="2"/>
      <c r="U12" s="2" t="s">
        <v>7686</v>
      </c>
      <c r="V12" s="2">
        <v>0</v>
      </c>
      <c r="W12" s="2"/>
      <c r="Y12" s="2" t="s">
        <v>7686</v>
      </c>
      <c r="Z12" s="2">
        <v>0</v>
      </c>
      <c r="AA12" s="2"/>
      <c r="AC12" s="2" t="s">
        <v>7686</v>
      </c>
      <c r="AD12" s="2">
        <v>0</v>
      </c>
      <c r="AE12" s="2"/>
      <c r="AG12" s="2" t="s">
        <v>7686</v>
      </c>
      <c r="AH12" s="2">
        <v>0</v>
      </c>
      <c r="AI12" s="2"/>
      <c r="AJ12" s="2"/>
      <c r="AK12" s="2" t="s">
        <v>7686</v>
      </c>
      <c r="AL12" s="2">
        <v>0</v>
      </c>
      <c r="AM12" s="2"/>
    </row>
    <row r="13" spans="1:326" x14ac:dyDescent="0.35">
      <c r="A13" s="2" t="s">
        <v>7687</v>
      </c>
      <c r="B13" s="2">
        <v>44</v>
      </c>
      <c r="C13" s="2"/>
      <c r="E13" s="2" t="s">
        <v>7687</v>
      </c>
      <c r="F13" s="2">
        <v>44</v>
      </c>
      <c r="G13" s="2"/>
      <c r="I13" s="2" t="s">
        <v>7687</v>
      </c>
      <c r="J13" s="2">
        <v>44</v>
      </c>
      <c r="K13" s="2"/>
      <c r="M13" s="2" t="s">
        <v>7687</v>
      </c>
      <c r="N13" s="2">
        <v>44</v>
      </c>
      <c r="O13" s="2"/>
      <c r="Q13" s="2" t="s">
        <v>7687</v>
      </c>
      <c r="R13" s="2">
        <v>44</v>
      </c>
      <c r="S13" s="2"/>
      <c r="U13" s="2" t="s">
        <v>7687</v>
      </c>
      <c r="V13" s="2">
        <v>44</v>
      </c>
      <c r="W13" s="2"/>
      <c r="Y13" s="2" t="s">
        <v>7687</v>
      </c>
      <c r="Z13" s="2">
        <v>44</v>
      </c>
      <c r="AA13" s="2"/>
      <c r="AC13" s="2" t="s">
        <v>7687</v>
      </c>
      <c r="AD13" s="2">
        <v>44</v>
      </c>
      <c r="AE13" s="2"/>
      <c r="AG13" s="2" t="s">
        <v>7687</v>
      </c>
      <c r="AH13" s="2">
        <v>44</v>
      </c>
      <c r="AI13" s="2"/>
      <c r="AJ13" s="2"/>
      <c r="AK13" s="2" t="s">
        <v>7687</v>
      </c>
      <c r="AL13" s="2">
        <v>44</v>
      </c>
      <c r="AM13" s="2"/>
    </row>
    <row r="14" spans="1:326" x14ac:dyDescent="0.35">
      <c r="A14" s="2" t="s">
        <v>7688</v>
      </c>
      <c r="B14" s="2">
        <v>-2.1437200659087261</v>
      </c>
      <c r="C14" s="2"/>
      <c r="E14" s="2" t="s">
        <v>7688</v>
      </c>
      <c r="F14" s="2">
        <v>-1.7740331966859513</v>
      </c>
      <c r="G14" s="2"/>
      <c r="I14" s="2" t="s">
        <v>7688</v>
      </c>
      <c r="J14" s="2">
        <v>-2.5660153553561722</v>
      </c>
      <c r="K14" s="2"/>
      <c r="M14" s="2" t="s">
        <v>7688</v>
      </c>
      <c r="N14" s="2">
        <v>-1.1287612445029047</v>
      </c>
      <c r="O14" s="2"/>
      <c r="Q14" s="2" t="s">
        <v>7688</v>
      </c>
      <c r="R14" s="2">
        <v>-1.3410283680384876</v>
      </c>
      <c r="S14" s="2"/>
      <c r="U14" s="2" t="s">
        <v>7688</v>
      </c>
      <c r="V14" s="2">
        <v>-0.77811674956253574</v>
      </c>
      <c r="W14" s="2"/>
      <c r="Y14" s="2" t="s">
        <v>7688</v>
      </c>
      <c r="Z14" s="2">
        <v>-1.5709217080530777</v>
      </c>
      <c r="AA14" s="2"/>
      <c r="AC14" s="2" t="s">
        <v>7688</v>
      </c>
      <c r="AD14" s="2">
        <v>-1.4079692629616709</v>
      </c>
      <c r="AE14" s="2"/>
      <c r="AG14" s="2" t="s">
        <v>7688</v>
      </c>
      <c r="AH14" s="2">
        <v>-2.4361811522429031</v>
      </c>
      <c r="AI14" s="2"/>
      <c r="AJ14" s="2"/>
      <c r="AK14" s="2" t="s">
        <v>7688</v>
      </c>
      <c r="AL14" s="2">
        <v>0.4572500205686531</v>
      </c>
      <c r="AM14" s="2"/>
    </row>
    <row r="15" spans="1:326" x14ac:dyDescent="0.35">
      <c r="A15" s="2" t="s">
        <v>7689</v>
      </c>
      <c r="B15" s="2">
        <v>1.8810510832673624E-2</v>
      </c>
      <c r="C15" s="2"/>
      <c r="E15" s="2" t="s">
        <v>7689</v>
      </c>
      <c r="F15" s="2">
        <v>4.1488918998468773E-2</v>
      </c>
      <c r="G15" s="2"/>
      <c r="I15" s="2" t="s">
        <v>7689</v>
      </c>
      <c r="J15" s="2">
        <v>6.8846959255756852E-3</v>
      </c>
      <c r="K15" s="2"/>
      <c r="M15" s="2" t="s">
        <v>7689</v>
      </c>
      <c r="N15" s="2">
        <v>0.13255772500794516</v>
      </c>
      <c r="O15" s="2"/>
      <c r="Q15" s="2" t="s">
        <v>7689</v>
      </c>
      <c r="R15" s="2">
        <v>9.339662133573573E-2</v>
      </c>
      <c r="S15" s="2"/>
      <c r="U15" s="2" t="s">
        <v>7689</v>
      </c>
      <c r="V15" s="2">
        <v>0.22033225294377828</v>
      </c>
      <c r="W15" s="2"/>
      <c r="Y15" s="2" t="s">
        <v>7689</v>
      </c>
      <c r="Z15" s="2">
        <v>6.1682537254511817E-2</v>
      </c>
      <c r="AA15" s="2"/>
      <c r="AC15" s="2" t="s">
        <v>7689</v>
      </c>
      <c r="AD15" s="2">
        <v>8.3083317948627444E-2</v>
      </c>
      <c r="AE15" s="2"/>
      <c r="AG15" s="2" t="s">
        <v>7689</v>
      </c>
      <c r="AH15" s="2">
        <v>9.4801334665528085E-3</v>
      </c>
      <c r="AI15" s="2"/>
      <c r="AJ15" s="2"/>
      <c r="AK15" s="2" t="s">
        <v>7689</v>
      </c>
      <c r="AL15" s="2">
        <v>0.32487054365507029</v>
      </c>
      <c r="AM15" s="2"/>
    </row>
    <row r="16" spans="1:326" x14ac:dyDescent="0.35">
      <c r="A16" s="2" t="s">
        <v>7690</v>
      </c>
      <c r="B16" s="2">
        <v>2.4141343681687393</v>
      </c>
      <c r="C16" s="2"/>
      <c r="E16" s="2" t="s">
        <v>7690</v>
      </c>
      <c r="F16" s="2">
        <v>2.4141343681687393</v>
      </c>
      <c r="G16" s="2"/>
      <c r="I16" s="2" t="s">
        <v>7690</v>
      </c>
      <c r="J16" s="2">
        <v>2.4141343681687393</v>
      </c>
      <c r="K16" s="2"/>
      <c r="M16" s="2" t="s">
        <v>7690</v>
      </c>
      <c r="N16" s="2">
        <v>2.4141343681687393</v>
      </c>
      <c r="O16" s="2"/>
      <c r="Q16" s="2" t="s">
        <v>7690</v>
      </c>
      <c r="R16" s="2">
        <v>2.4141343681687393</v>
      </c>
      <c r="S16" s="2"/>
      <c r="U16" s="2" t="s">
        <v>7690</v>
      </c>
      <c r="V16" s="2">
        <v>2.4141343681687393</v>
      </c>
      <c r="W16" s="2"/>
      <c r="Y16" s="2" t="s">
        <v>7690</v>
      </c>
      <c r="Z16" s="2">
        <v>2.4141343681687393</v>
      </c>
      <c r="AA16" s="2"/>
      <c r="AC16" s="2" t="s">
        <v>7690</v>
      </c>
      <c r="AD16" s="2">
        <v>2.4141343681687393</v>
      </c>
      <c r="AE16" s="2"/>
      <c r="AG16" s="2" t="s">
        <v>7690</v>
      </c>
      <c r="AH16" s="2">
        <v>2.4141343681687393</v>
      </c>
      <c r="AI16" s="2"/>
      <c r="AJ16" s="2"/>
      <c r="AK16" s="2" t="s">
        <v>7690</v>
      </c>
      <c r="AL16" s="2">
        <v>2.4141343681687393</v>
      </c>
      <c r="AM16" s="2"/>
    </row>
    <row r="17" spans="1:326" x14ac:dyDescent="0.35">
      <c r="A17" s="2" t="s">
        <v>7691</v>
      </c>
      <c r="B17" s="3">
        <v>3.7621021665347247E-2</v>
      </c>
      <c r="C17" s="2"/>
      <c r="E17" s="2" t="s">
        <v>7691</v>
      </c>
      <c r="F17" s="3">
        <v>8.2977837996937545E-2</v>
      </c>
      <c r="G17" s="2"/>
      <c r="I17" s="2" t="s">
        <v>7691</v>
      </c>
      <c r="J17" s="3">
        <v>1.376939185115137E-2</v>
      </c>
      <c r="K17" s="2"/>
      <c r="M17" s="2" t="s">
        <v>7691</v>
      </c>
      <c r="N17" s="2">
        <v>0.26511545001589032</v>
      </c>
      <c r="O17" s="2"/>
      <c r="Q17" s="2" t="s">
        <v>7691</v>
      </c>
      <c r="R17" s="2">
        <v>0.18679324267147146</v>
      </c>
      <c r="S17" s="2"/>
      <c r="U17" s="2" t="s">
        <v>7691</v>
      </c>
      <c r="V17" s="2">
        <v>0.44066450588755657</v>
      </c>
      <c r="W17" s="2"/>
      <c r="Y17" s="2" t="s">
        <v>7691</v>
      </c>
      <c r="Z17" s="2">
        <v>0.12336507450902363</v>
      </c>
      <c r="AA17" s="2"/>
      <c r="AC17" s="2" t="s">
        <v>7691</v>
      </c>
      <c r="AD17" s="2">
        <v>0.16616663589725489</v>
      </c>
      <c r="AE17" s="2"/>
      <c r="AG17" s="2" t="s">
        <v>7691</v>
      </c>
      <c r="AH17" s="3">
        <v>1.8960266933105617E-2</v>
      </c>
      <c r="AI17" s="2"/>
      <c r="AJ17" s="2"/>
      <c r="AK17" s="2" t="s">
        <v>7691</v>
      </c>
      <c r="AL17" s="2">
        <v>0.64974108731014057</v>
      </c>
      <c r="AM17" s="2"/>
    </row>
    <row r="18" spans="1:326" ht="15" thickBot="1" x14ac:dyDescent="0.4">
      <c r="A18" s="8" t="s">
        <v>7692</v>
      </c>
      <c r="B18" s="8">
        <v>2.6922782656930231</v>
      </c>
      <c r="C18" s="8"/>
      <c r="E18" s="8" t="s">
        <v>7692</v>
      </c>
      <c r="F18" s="8">
        <v>2.6922782656930231</v>
      </c>
      <c r="G18" s="8"/>
      <c r="I18" s="8" t="s">
        <v>7692</v>
      </c>
      <c r="J18" s="8">
        <v>2.6922782656930231</v>
      </c>
      <c r="K18" s="8"/>
      <c r="M18" s="8" t="s">
        <v>7692</v>
      </c>
      <c r="N18" s="8">
        <v>2.6922782656930231</v>
      </c>
      <c r="O18" s="8"/>
      <c r="Q18" s="8" t="s">
        <v>7692</v>
      </c>
      <c r="R18" s="8">
        <v>2.6922782656930231</v>
      </c>
      <c r="S18" s="8"/>
      <c r="U18" s="8" t="s">
        <v>7692</v>
      </c>
      <c r="V18" s="8">
        <v>2.6922782656930231</v>
      </c>
      <c r="W18" s="8"/>
      <c r="Y18" s="8" t="s">
        <v>7692</v>
      </c>
      <c r="Z18" s="8">
        <v>2.6922782656930231</v>
      </c>
      <c r="AA18" s="8"/>
      <c r="AC18" s="8" t="s">
        <v>7692</v>
      </c>
      <c r="AD18" s="8">
        <v>2.6922782656930231</v>
      </c>
      <c r="AE18" s="8"/>
      <c r="AG18" s="8" t="s">
        <v>7692</v>
      </c>
      <c r="AH18" s="8">
        <v>2.6922782656930231</v>
      </c>
      <c r="AI18" s="8"/>
      <c r="AJ18" s="8"/>
      <c r="AK18" s="8" t="s">
        <v>7692</v>
      </c>
      <c r="AL18" s="8">
        <v>2.6922782656930231</v>
      </c>
      <c r="AM18" s="8"/>
    </row>
    <row r="19" spans="1:326" s="6" customFormat="1" ht="16" thickBot="1" x14ac:dyDescent="0.4">
      <c r="A19" s="78" t="s">
        <v>238</v>
      </c>
      <c r="B19" s="78"/>
      <c r="C19" s="78"/>
      <c r="D19" s="78"/>
      <c r="E19" s="79" t="s">
        <v>7706</v>
      </c>
      <c r="F19" s="80"/>
      <c r="G19" s="80"/>
      <c r="H19" s="81"/>
      <c r="I19" s="82" t="s">
        <v>7694</v>
      </c>
      <c r="J19" s="83"/>
      <c r="K19" s="83"/>
      <c r="L19" s="84"/>
      <c r="M19" s="78" t="s">
        <v>7672</v>
      </c>
      <c r="N19" s="78"/>
      <c r="O19" s="78"/>
      <c r="P19" s="78"/>
      <c r="Q19" s="78" t="s">
        <v>7695</v>
      </c>
      <c r="R19" s="78"/>
      <c r="S19" s="78"/>
      <c r="T19" s="78"/>
      <c r="U19" s="78" t="s">
        <v>7674</v>
      </c>
      <c r="V19" s="78"/>
      <c r="W19" s="78"/>
      <c r="X19" s="78"/>
      <c r="Y19" s="78" t="s">
        <v>7675</v>
      </c>
      <c r="Z19" s="78"/>
      <c r="AA19" s="78"/>
      <c r="AB19" s="78"/>
      <c r="AC19" s="78" t="s">
        <v>7696</v>
      </c>
      <c r="AD19" s="78"/>
      <c r="AE19" s="78"/>
      <c r="AF19" s="78"/>
      <c r="AG19" s="78" t="s">
        <v>7697</v>
      </c>
      <c r="AH19" s="78"/>
      <c r="AI19" s="78"/>
      <c r="AJ19" s="78"/>
      <c r="AK19" s="78" t="s">
        <v>7678</v>
      </c>
      <c r="AL19" s="78"/>
      <c r="AM19" s="78"/>
      <c r="AN19" s="78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  <c r="IX19" s="89"/>
      <c r="IY19" s="89"/>
      <c r="IZ19" s="89"/>
      <c r="JA19" s="89"/>
      <c r="JB19" s="89"/>
      <c r="JC19" s="89"/>
      <c r="JD19" s="89"/>
      <c r="JE19" s="89"/>
      <c r="JF19" s="89"/>
      <c r="JG19" s="89"/>
      <c r="JH19" s="89"/>
      <c r="JI19" s="89"/>
      <c r="JJ19" s="89"/>
      <c r="JK19" s="89"/>
      <c r="JL19" s="89"/>
      <c r="JM19" s="89"/>
      <c r="JN19" s="89"/>
      <c r="JO19" s="89"/>
      <c r="JP19" s="89"/>
      <c r="JQ19" s="89"/>
      <c r="JR19" s="89"/>
      <c r="JS19" s="89"/>
      <c r="JT19" s="89"/>
      <c r="JU19" s="89"/>
      <c r="JV19" s="89"/>
      <c r="JW19" s="89"/>
      <c r="JX19" s="89"/>
      <c r="JY19" s="89"/>
      <c r="JZ19" s="89"/>
      <c r="KA19" s="89"/>
      <c r="KB19" s="89"/>
      <c r="KC19" s="89"/>
      <c r="KD19" s="89"/>
      <c r="KE19" s="89"/>
      <c r="KF19" s="89"/>
      <c r="KG19" s="89"/>
      <c r="KH19" s="89"/>
      <c r="KI19" s="89"/>
      <c r="KJ19" s="89"/>
      <c r="KK19" s="89"/>
      <c r="KL19" s="89"/>
      <c r="KM19" s="89"/>
      <c r="KN19" s="89"/>
      <c r="KO19" s="89"/>
      <c r="KP19" s="89"/>
      <c r="KQ19" s="89"/>
      <c r="KR19" s="89"/>
      <c r="KS19" s="89"/>
      <c r="KT19" s="89"/>
      <c r="KU19" s="89"/>
      <c r="KV19" s="89"/>
      <c r="KW19" s="89"/>
      <c r="KX19" s="89"/>
      <c r="KY19" s="89"/>
      <c r="KZ19" s="89"/>
      <c r="LA19" s="89"/>
      <c r="LB19" s="89"/>
      <c r="LC19" s="89"/>
      <c r="LD19" s="89"/>
      <c r="LE19" s="89"/>
      <c r="LF19" s="89"/>
      <c r="LG19" s="89"/>
      <c r="LH19" s="89"/>
      <c r="LI19" s="89"/>
      <c r="LJ19" s="89"/>
      <c r="LK19" s="89"/>
      <c r="LL19" s="89"/>
      <c r="LM19" s="89"/>
      <c r="LN19" s="89"/>
    </row>
    <row r="20" spans="1:326" s="6" customFormat="1" x14ac:dyDescent="0.35">
      <c r="A20" s="72">
        <v>2008</v>
      </c>
      <c r="B20" s="73"/>
      <c r="C20" s="73"/>
      <c r="D20" s="74"/>
      <c r="E20" s="75">
        <v>2008</v>
      </c>
      <c r="F20" s="76"/>
      <c r="G20" s="76"/>
      <c r="H20" s="77"/>
      <c r="I20" s="72">
        <v>2008</v>
      </c>
      <c r="J20" s="73"/>
      <c r="K20" s="73"/>
      <c r="L20" s="74"/>
      <c r="M20" s="75">
        <v>2008</v>
      </c>
      <c r="N20" s="76"/>
      <c r="O20" s="76"/>
      <c r="P20" s="77"/>
      <c r="Q20" s="72">
        <v>2008</v>
      </c>
      <c r="R20" s="73"/>
      <c r="S20" s="73"/>
      <c r="T20" s="74"/>
      <c r="U20" s="75">
        <v>2008</v>
      </c>
      <c r="V20" s="76"/>
      <c r="W20" s="76"/>
      <c r="X20" s="77"/>
      <c r="Y20" s="72">
        <v>2008</v>
      </c>
      <c r="Z20" s="73"/>
      <c r="AA20" s="73"/>
      <c r="AB20" s="74"/>
      <c r="AC20" s="75">
        <v>2008</v>
      </c>
      <c r="AD20" s="76"/>
      <c r="AE20" s="76"/>
      <c r="AF20" s="77"/>
      <c r="AG20" s="72">
        <v>2008</v>
      </c>
      <c r="AH20" s="73"/>
      <c r="AI20" s="73"/>
      <c r="AJ20" s="74"/>
      <c r="AK20" s="75">
        <v>2008</v>
      </c>
      <c r="AL20" s="76"/>
      <c r="AM20" s="76"/>
      <c r="AN20" s="77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  <c r="DZ20" s="89"/>
      <c r="EA20" s="89"/>
      <c r="EB20" s="89"/>
      <c r="EC20" s="89"/>
      <c r="ED20" s="89"/>
      <c r="EE20" s="89"/>
      <c r="EF20" s="89"/>
      <c r="EG20" s="89"/>
      <c r="EH20" s="89"/>
      <c r="EI20" s="89"/>
      <c r="EJ20" s="89"/>
      <c r="EK20" s="89"/>
      <c r="EL20" s="89"/>
      <c r="EM20" s="89"/>
      <c r="EN20" s="89"/>
      <c r="EO20" s="89"/>
      <c r="EP20" s="89"/>
      <c r="EQ20" s="89"/>
      <c r="ER20" s="89"/>
      <c r="ES20" s="89"/>
      <c r="ET20" s="89"/>
      <c r="EU20" s="89"/>
      <c r="EV20" s="89"/>
      <c r="EW20" s="89"/>
      <c r="EX20" s="89"/>
      <c r="EY20" s="89"/>
      <c r="EZ20" s="89"/>
      <c r="FA20" s="89"/>
      <c r="FB20" s="89"/>
      <c r="FC20" s="89"/>
      <c r="FD20" s="89"/>
      <c r="FE20" s="89"/>
      <c r="FF20" s="89"/>
      <c r="FG20" s="89"/>
      <c r="FH20" s="89"/>
      <c r="FI20" s="89"/>
      <c r="FJ20" s="89"/>
      <c r="FK20" s="89"/>
      <c r="FL20" s="89"/>
      <c r="FM20" s="89"/>
      <c r="FN20" s="89"/>
      <c r="FO20" s="89"/>
      <c r="FP20" s="89"/>
      <c r="FQ20" s="89"/>
      <c r="FR20" s="89"/>
      <c r="FS20" s="89"/>
      <c r="FT20" s="89"/>
      <c r="FU20" s="89"/>
      <c r="FV20" s="89"/>
      <c r="FW20" s="89"/>
      <c r="FX20" s="89"/>
      <c r="FY20" s="89"/>
      <c r="FZ20" s="89"/>
      <c r="GA20" s="89"/>
      <c r="GB20" s="89"/>
      <c r="GC20" s="89"/>
      <c r="GD20" s="89"/>
      <c r="GE20" s="89"/>
      <c r="GF20" s="89"/>
      <c r="GG20" s="89"/>
      <c r="GH20" s="89"/>
      <c r="GI20" s="89"/>
      <c r="GJ20" s="89"/>
      <c r="GK20" s="89"/>
      <c r="GL20" s="89"/>
      <c r="GM20" s="89"/>
      <c r="GN20" s="89"/>
      <c r="GO20" s="89"/>
      <c r="GP20" s="89"/>
      <c r="GQ20" s="89"/>
      <c r="GR20" s="89"/>
      <c r="GS20" s="89"/>
      <c r="GT20" s="89"/>
      <c r="GU20" s="89"/>
      <c r="GV20" s="89"/>
      <c r="GW20" s="89"/>
      <c r="GX20" s="89"/>
      <c r="GY20" s="89"/>
      <c r="GZ20" s="89"/>
      <c r="HA20" s="89"/>
      <c r="HB20" s="89"/>
      <c r="HC20" s="89"/>
      <c r="HD20" s="89"/>
      <c r="HE20" s="89"/>
      <c r="HF20" s="89"/>
      <c r="HG20" s="89"/>
      <c r="HH20" s="89"/>
      <c r="HI20" s="89"/>
      <c r="HJ20" s="89"/>
      <c r="HK20" s="89"/>
      <c r="HL20" s="89"/>
      <c r="HM20" s="89"/>
      <c r="HN20" s="89"/>
      <c r="HO20" s="89"/>
      <c r="HP20" s="89"/>
      <c r="HQ20" s="89"/>
      <c r="HR20" s="89"/>
      <c r="HS20" s="89"/>
      <c r="HT20" s="89"/>
      <c r="HU20" s="89"/>
      <c r="HV20" s="89"/>
      <c r="HW20" s="89"/>
      <c r="HX20" s="89"/>
      <c r="HY20" s="89"/>
      <c r="HZ20" s="89"/>
      <c r="IA20" s="89"/>
      <c r="IB20" s="89"/>
      <c r="IC20" s="89"/>
      <c r="ID20" s="89"/>
      <c r="IE20" s="89"/>
      <c r="IF20" s="89"/>
      <c r="IG20" s="89"/>
      <c r="IH20" s="89"/>
      <c r="II20" s="89"/>
      <c r="IJ20" s="89"/>
      <c r="IK20" s="89"/>
      <c r="IL20" s="89"/>
      <c r="IM20" s="89"/>
      <c r="IN20" s="89"/>
      <c r="IO20" s="89"/>
      <c r="IP20" s="89"/>
      <c r="IQ20" s="89"/>
      <c r="IR20" s="89"/>
      <c r="IS20" s="89"/>
      <c r="IT20" s="89"/>
      <c r="IU20" s="89"/>
      <c r="IV20" s="89"/>
      <c r="IW20" s="89"/>
      <c r="IX20" s="89"/>
      <c r="IY20" s="89"/>
      <c r="IZ20" s="89"/>
      <c r="JA20" s="89"/>
      <c r="JB20" s="89"/>
      <c r="JC20" s="89"/>
      <c r="JD20" s="89"/>
      <c r="JE20" s="89"/>
      <c r="JF20" s="89"/>
      <c r="JG20" s="89"/>
      <c r="JH20" s="89"/>
      <c r="JI20" s="89"/>
      <c r="JJ20" s="89"/>
      <c r="JK20" s="89"/>
      <c r="JL20" s="89"/>
      <c r="JM20" s="89"/>
      <c r="JN20" s="89"/>
      <c r="JO20" s="89"/>
      <c r="JP20" s="89"/>
      <c r="JQ20" s="89"/>
      <c r="JR20" s="89"/>
      <c r="JS20" s="89"/>
      <c r="JT20" s="89"/>
      <c r="JU20" s="89"/>
      <c r="JV20" s="89"/>
      <c r="JW20" s="89"/>
      <c r="JX20" s="89"/>
      <c r="JY20" s="89"/>
      <c r="JZ20" s="89"/>
      <c r="KA20" s="89"/>
      <c r="KB20" s="89"/>
      <c r="KC20" s="89"/>
      <c r="KD20" s="89"/>
      <c r="KE20" s="89"/>
      <c r="KF20" s="89"/>
      <c r="KG20" s="89"/>
      <c r="KH20" s="89"/>
      <c r="KI20" s="89"/>
      <c r="KJ20" s="89"/>
      <c r="KK20" s="89"/>
      <c r="KL20" s="89"/>
      <c r="KM20" s="89"/>
      <c r="KN20" s="89"/>
      <c r="KO20" s="89"/>
      <c r="KP20" s="89"/>
      <c r="KQ20" s="89"/>
      <c r="KR20" s="89"/>
      <c r="KS20" s="89"/>
      <c r="KT20" s="89"/>
      <c r="KU20" s="89"/>
      <c r="KV20" s="89"/>
      <c r="KW20" s="89"/>
      <c r="KX20" s="89"/>
      <c r="KY20" s="89"/>
      <c r="KZ20" s="89"/>
      <c r="LA20" s="89"/>
      <c r="LB20" s="89"/>
      <c r="LC20" s="89"/>
      <c r="LD20" s="89"/>
      <c r="LE20" s="89"/>
      <c r="LF20" s="89"/>
      <c r="LG20" s="89"/>
      <c r="LH20" s="89"/>
      <c r="LI20" s="89"/>
      <c r="LJ20" s="89"/>
      <c r="LK20" s="89"/>
      <c r="LL20" s="89"/>
      <c r="LM20" s="89"/>
      <c r="LN20" s="89"/>
    </row>
    <row r="21" spans="1:326" s="6" customFormat="1" x14ac:dyDescent="0.35">
      <c r="A21" s="75"/>
      <c r="B21" s="76"/>
      <c r="C21" s="76"/>
      <c r="D21" s="77"/>
      <c r="E21" s="75"/>
      <c r="F21" s="76"/>
      <c r="G21" s="76"/>
      <c r="H21" s="77"/>
      <c r="I21" s="75"/>
      <c r="J21" s="76"/>
      <c r="K21" s="76"/>
      <c r="L21" s="77"/>
      <c r="M21" s="75"/>
      <c r="N21" s="76"/>
      <c r="O21" s="76"/>
      <c r="P21" s="77"/>
      <c r="Q21" s="75"/>
      <c r="R21" s="76"/>
      <c r="S21" s="76"/>
      <c r="T21" s="77"/>
      <c r="U21" s="75"/>
      <c r="V21" s="76"/>
      <c r="W21" s="76"/>
      <c r="X21" s="77"/>
      <c r="Y21" s="75"/>
      <c r="Z21" s="76"/>
      <c r="AA21" s="76"/>
      <c r="AB21" s="77"/>
      <c r="AC21" s="75"/>
      <c r="AD21" s="76"/>
      <c r="AE21" s="76"/>
      <c r="AF21" s="77"/>
      <c r="AG21" s="75"/>
      <c r="AH21" s="76"/>
      <c r="AI21" s="76"/>
      <c r="AJ21" s="77"/>
      <c r="AK21" s="75"/>
      <c r="AL21" s="76"/>
      <c r="AM21" s="76"/>
      <c r="AN21" s="77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  <c r="DZ21" s="89"/>
      <c r="EA21" s="89"/>
      <c r="EB21" s="89"/>
      <c r="EC21" s="89"/>
      <c r="ED21" s="89"/>
      <c r="EE21" s="89"/>
      <c r="EF21" s="89"/>
      <c r="EG21" s="89"/>
      <c r="EH21" s="89"/>
      <c r="EI21" s="89"/>
      <c r="EJ21" s="89"/>
      <c r="EK21" s="89"/>
      <c r="EL21" s="89"/>
      <c r="EM21" s="89"/>
      <c r="EN21" s="89"/>
      <c r="EO21" s="89"/>
      <c r="EP21" s="89"/>
      <c r="EQ21" s="89"/>
      <c r="ER21" s="89"/>
      <c r="ES21" s="89"/>
      <c r="ET21" s="89"/>
      <c r="EU21" s="89"/>
      <c r="EV21" s="89"/>
      <c r="EW21" s="89"/>
      <c r="EX21" s="89"/>
      <c r="EY21" s="89"/>
      <c r="EZ21" s="89"/>
      <c r="FA21" s="89"/>
      <c r="FB21" s="89"/>
      <c r="FC21" s="89"/>
      <c r="FD21" s="89"/>
      <c r="FE21" s="89"/>
      <c r="FF21" s="89"/>
      <c r="FG21" s="89"/>
      <c r="FH21" s="89"/>
      <c r="FI21" s="89"/>
      <c r="FJ21" s="89"/>
      <c r="FK21" s="89"/>
      <c r="FL21" s="89"/>
      <c r="FM21" s="89"/>
      <c r="FN21" s="89"/>
      <c r="FO21" s="89"/>
      <c r="FP21" s="89"/>
      <c r="FQ21" s="89"/>
      <c r="FR21" s="89"/>
      <c r="FS21" s="89"/>
      <c r="FT21" s="89"/>
      <c r="FU21" s="89"/>
      <c r="FV21" s="89"/>
      <c r="FW21" s="89"/>
      <c r="FX21" s="89"/>
      <c r="FY21" s="89"/>
      <c r="FZ21" s="89"/>
      <c r="GA21" s="89"/>
      <c r="GB21" s="89"/>
      <c r="GC21" s="89"/>
      <c r="GD21" s="89"/>
      <c r="GE21" s="89"/>
      <c r="GF21" s="89"/>
      <c r="GG21" s="89"/>
      <c r="GH21" s="89"/>
      <c r="GI21" s="89"/>
      <c r="GJ21" s="89"/>
      <c r="GK21" s="89"/>
      <c r="GL21" s="89"/>
      <c r="GM21" s="89"/>
      <c r="GN21" s="89"/>
      <c r="GO21" s="89"/>
      <c r="GP21" s="89"/>
      <c r="GQ21" s="89"/>
      <c r="GR21" s="89"/>
      <c r="GS21" s="89"/>
      <c r="GT21" s="89"/>
      <c r="GU21" s="89"/>
      <c r="GV21" s="89"/>
      <c r="GW21" s="89"/>
      <c r="GX21" s="89"/>
      <c r="GY21" s="89"/>
      <c r="GZ21" s="89"/>
      <c r="HA21" s="89"/>
      <c r="HB21" s="89"/>
      <c r="HC21" s="89"/>
      <c r="HD21" s="89"/>
      <c r="HE21" s="89"/>
      <c r="HF21" s="89"/>
      <c r="HG21" s="89"/>
      <c r="HH21" s="89"/>
      <c r="HI21" s="89"/>
      <c r="HJ21" s="89"/>
      <c r="HK21" s="89"/>
      <c r="HL21" s="89"/>
      <c r="HM21" s="89"/>
      <c r="HN21" s="89"/>
      <c r="HO21" s="89"/>
      <c r="HP21" s="89"/>
      <c r="HQ21" s="89"/>
      <c r="HR21" s="89"/>
      <c r="HS21" s="89"/>
      <c r="HT21" s="89"/>
      <c r="HU21" s="89"/>
      <c r="HV21" s="89"/>
      <c r="HW21" s="89"/>
      <c r="HX21" s="89"/>
      <c r="HY21" s="89"/>
      <c r="HZ21" s="89"/>
      <c r="IA21" s="89"/>
      <c r="IB21" s="89"/>
      <c r="IC21" s="89"/>
      <c r="ID21" s="89"/>
      <c r="IE21" s="89"/>
      <c r="IF21" s="89"/>
      <c r="IG21" s="89"/>
      <c r="IH21" s="89"/>
      <c r="II21" s="89"/>
      <c r="IJ21" s="89"/>
      <c r="IK21" s="89"/>
      <c r="IL21" s="89"/>
      <c r="IM21" s="89"/>
      <c r="IN21" s="89"/>
      <c r="IO21" s="89"/>
      <c r="IP21" s="89"/>
      <c r="IQ21" s="89"/>
      <c r="IR21" s="89"/>
      <c r="IS21" s="89"/>
      <c r="IT21" s="89"/>
      <c r="IU21" s="89"/>
      <c r="IV21" s="89"/>
      <c r="IW21" s="89"/>
      <c r="IX21" s="89"/>
      <c r="IY21" s="89"/>
      <c r="IZ21" s="89"/>
      <c r="JA21" s="89"/>
      <c r="JB21" s="89"/>
      <c r="JC21" s="89"/>
      <c r="JD21" s="89"/>
      <c r="JE21" s="89"/>
      <c r="JF21" s="89"/>
      <c r="JG21" s="89"/>
      <c r="JH21" s="89"/>
      <c r="JI21" s="89"/>
      <c r="JJ21" s="89"/>
      <c r="JK21" s="89"/>
      <c r="JL21" s="89"/>
      <c r="JM21" s="89"/>
      <c r="JN21" s="89"/>
      <c r="JO21" s="89"/>
      <c r="JP21" s="89"/>
      <c r="JQ21" s="89"/>
      <c r="JR21" s="89"/>
      <c r="JS21" s="89"/>
      <c r="JT21" s="89"/>
      <c r="JU21" s="89"/>
      <c r="JV21" s="89"/>
      <c r="JW21" s="89"/>
      <c r="JX21" s="89"/>
      <c r="JY21" s="89"/>
      <c r="JZ21" s="89"/>
      <c r="KA21" s="89"/>
      <c r="KB21" s="89"/>
      <c r="KC21" s="89"/>
      <c r="KD21" s="89"/>
      <c r="KE21" s="89"/>
      <c r="KF21" s="89"/>
      <c r="KG21" s="89"/>
      <c r="KH21" s="89"/>
      <c r="KI21" s="89"/>
      <c r="KJ21" s="89"/>
      <c r="KK21" s="89"/>
      <c r="KL21" s="89"/>
      <c r="KM21" s="89"/>
      <c r="KN21" s="89"/>
      <c r="KO21" s="89"/>
      <c r="KP21" s="89"/>
      <c r="KQ21" s="89"/>
      <c r="KR21" s="89"/>
      <c r="KS21" s="89"/>
      <c r="KT21" s="89"/>
      <c r="KU21" s="89"/>
      <c r="KV21" s="89"/>
      <c r="KW21" s="89"/>
      <c r="KX21" s="89"/>
      <c r="KY21" s="89"/>
      <c r="KZ21" s="89"/>
      <c r="LA21" s="89"/>
      <c r="LB21" s="89"/>
      <c r="LC21" s="89"/>
      <c r="LD21" s="89"/>
      <c r="LE21" s="89"/>
      <c r="LF21" s="89"/>
      <c r="LG21" s="89"/>
      <c r="LH21" s="89"/>
      <c r="LI21" s="89"/>
      <c r="LJ21" s="89"/>
      <c r="LK21" s="89"/>
      <c r="LL21" s="89"/>
      <c r="LM21" s="89"/>
      <c r="LN21" s="89"/>
    </row>
    <row r="22" spans="1:326" x14ac:dyDescent="0.35">
      <c r="A22" s="5" t="s">
        <v>7679</v>
      </c>
      <c r="E22" s="5" t="s">
        <v>7679</v>
      </c>
      <c r="I22" s="5" t="s">
        <v>7679</v>
      </c>
      <c r="M22" s="5" t="s">
        <v>7679</v>
      </c>
      <c r="Q22" s="5" t="s">
        <v>7679</v>
      </c>
      <c r="U22" s="5" t="s">
        <v>7679</v>
      </c>
      <c r="Y22" s="5" t="s">
        <v>7679</v>
      </c>
      <c r="AC22" s="5" t="s">
        <v>7679</v>
      </c>
      <c r="AG22" s="5" t="s">
        <v>7679</v>
      </c>
      <c r="AK22" s="5" t="s">
        <v>7679</v>
      </c>
    </row>
    <row r="23" spans="1:326" ht="15" thickBot="1" x14ac:dyDescent="0.4"/>
    <row r="24" spans="1:326" x14ac:dyDescent="0.35">
      <c r="A24" s="7"/>
      <c r="B24" s="7" t="s">
        <v>7680</v>
      </c>
      <c r="C24" s="7" t="s">
        <v>7681</v>
      </c>
      <c r="E24" s="7"/>
      <c r="F24" s="7" t="s">
        <v>7680</v>
      </c>
      <c r="G24" s="7" t="s">
        <v>7681</v>
      </c>
      <c r="I24" s="7"/>
      <c r="J24" s="7" t="s">
        <v>7680</v>
      </c>
      <c r="K24" s="7" t="s">
        <v>7681</v>
      </c>
      <c r="M24" s="7"/>
      <c r="N24" s="7" t="s">
        <v>7680</v>
      </c>
      <c r="O24" s="7" t="s">
        <v>7681</v>
      </c>
      <c r="Q24" s="7"/>
      <c r="R24" s="7" t="s">
        <v>7680</v>
      </c>
      <c r="S24" s="7" t="s">
        <v>7681</v>
      </c>
      <c r="U24" s="7"/>
      <c r="V24" s="7" t="s">
        <v>7680</v>
      </c>
      <c r="W24" s="7" t="s">
        <v>7681</v>
      </c>
      <c r="Y24" s="7"/>
      <c r="Z24" s="7" t="s">
        <v>7680</v>
      </c>
      <c r="AA24" s="7" t="s">
        <v>7681</v>
      </c>
      <c r="AC24" s="7"/>
      <c r="AD24" s="7" t="s">
        <v>7680</v>
      </c>
      <c r="AE24" s="7" t="s">
        <v>7681</v>
      </c>
      <c r="AG24" s="7"/>
      <c r="AH24" s="7" t="s">
        <v>7680</v>
      </c>
      <c r="AI24" s="7" t="s">
        <v>7681</v>
      </c>
      <c r="AJ24" s="7"/>
      <c r="AK24" s="7"/>
      <c r="AL24" s="7" t="s">
        <v>7680</v>
      </c>
      <c r="AM24" s="7" t="s">
        <v>7681</v>
      </c>
    </row>
    <row r="25" spans="1:326" x14ac:dyDescent="0.35">
      <c r="A25" s="2" t="s">
        <v>7682</v>
      </c>
      <c r="B25" s="2">
        <v>1580708.7272727273</v>
      </c>
      <c r="C25" s="2">
        <v>2423005.3548387098</v>
      </c>
      <c r="E25" s="2" t="s">
        <v>7682</v>
      </c>
      <c r="F25" s="2">
        <v>3209501.2727272729</v>
      </c>
      <c r="G25" s="2">
        <v>8701046.3225806449</v>
      </c>
      <c r="I25" s="2" t="s">
        <v>7682</v>
      </c>
      <c r="J25" s="2">
        <v>14464631</v>
      </c>
      <c r="K25" s="2">
        <v>31926418.903225806</v>
      </c>
      <c r="M25" s="2" t="s">
        <v>7682</v>
      </c>
      <c r="N25" s="2">
        <v>39105176.727272727</v>
      </c>
      <c r="O25" s="2">
        <v>72468290.612903222</v>
      </c>
      <c r="Q25" s="2" t="s">
        <v>7682</v>
      </c>
      <c r="R25" s="2">
        <v>18931096.272727273</v>
      </c>
      <c r="S25" s="2">
        <v>71216110.32258065</v>
      </c>
      <c r="U25" s="2" t="s">
        <v>7682</v>
      </c>
      <c r="V25" s="2">
        <v>9.9290909090909096</v>
      </c>
      <c r="W25" s="2">
        <v>8.7287096774193564</v>
      </c>
      <c r="Y25" s="2" t="s">
        <v>7682</v>
      </c>
      <c r="Z25" s="2">
        <v>21.776363636363637</v>
      </c>
      <c r="AA25" s="2">
        <v>13.362258064516132</v>
      </c>
      <c r="AC25" s="2" t="s">
        <v>7682</v>
      </c>
      <c r="AD25" s="2">
        <v>137052534.63636363</v>
      </c>
      <c r="AE25" s="2">
        <v>230169866.6451613</v>
      </c>
      <c r="AG25" s="2" t="s">
        <v>7682</v>
      </c>
      <c r="AH25" s="2">
        <v>27332441.454545453</v>
      </c>
      <c r="AI25" s="2">
        <v>68637240.903225809</v>
      </c>
      <c r="AJ25" s="2"/>
      <c r="AK25" s="2" t="s">
        <v>7682</v>
      </c>
      <c r="AL25" s="2">
        <v>4.3836363636363638</v>
      </c>
      <c r="AM25" s="2">
        <v>3.500322580645161</v>
      </c>
    </row>
    <row r="26" spans="1:326" x14ac:dyDescent="0.35">
      <c r="A26" s="2" t="s">
        <v>7683</v>
      </c>
      <c r="B26" s="2">
        <v>2039242275377.8184</v>
      </c>
      <c r="C26" s="2">
        <v>438469339483395.63</v>
      </c>
      <c r="E26" s="2" t="s">
        <v>7683</v>
      </c>
      <c r="F26" s="2">
        <v>3384467843973.0186</v>
      </c>
      <c r="G26" s="2">
        <v>588941366937079.25</v>
      </c>
      <c r="I26" s="2" t="s">
        <v>7683</v>
      </c>
      <c r="J26" s="2">
        <v>343814579530948.19</v>
      </c>
      <c r="K26" s="2">
        <v>1486985585089530.5</v>
      </c>
      <c r="M26" s="2" t="s">
        <v>7683</v>
      </c>
      <c r="N26" s="2">
        <v>1.2462227107749718E+16</v>
      </c>
      <c r="O26" s="2">
        <v>3.1881425913677624E+16</v>
      </c>
      <c r="Q26" s="2" t="s">
        <v>7683</v>
      </c>
      <c r="R26" s="2">
        <v>229931909886520.84</v>
      </c>
      <c r="S26" s="2">
        <v>1.0208932305363436E+16</v>
      </c>
      <c r="U26" s="2" t="s">
        <v>7683</v>
      </c>
      <c r="V26" s="2">
        <v>100.28316909090904</v>
      </c>
      <c r="W26" s="2">
        <v>75.007924946236528</v>
      </c>
      <c r="Y26" s="2" t="s">
        <v>7683</v>
      </c>
      <c r="Z26" s="2">
        <v>686.03926545454533</v>
      </c>
      <c r="AA26" s="2">
        <v>1656.833131397849</v>
      </c>
      <c r="AC26" s="2" t="s">
        <v>7683</v>
      </c>
      <c r="AD26" s="2">
        <v>1.479339694870959E+17</v>
      </c>
      <c r="AE26" s="2">
        <v>2.6379527923756086E+17</v>
      </c>
      <c r="AG26" s="2" t="s">
        <v>7683</v>
      </c>
      <c r="AH26" s="2">
        <v>1148634453926249.5</v>
      </c>
      <c r="AI26" s="2">
        <v>6923487942023303</v>
      </c>
      <c r="AJ26" s="2"/>
      <c r="AK26" s="2" t="s">
        <v>7683</v>
      </c>
      <c r="AL26" s="2">
        <v>27.098445454545459</v>
      </c>
      <c r="AM26" s="2">
        <v>5.6067765591397896</v>
      </c>
    </row>
    <row r="27" spans="1:326" x14ac:dyDescent="0.35">
      <c r="A27" s="2" t="s">
        <v>7684</v>
      </c>
      <c r="B27" s="2">
        <v>11</v>
      </c>
      <c r="C27" s="2">
        <v>31</v>
      </c>
      <c r="E27" s="2" t="s">
        <v>7684</v>
      </c>
      <c r="F27" s="2">
        <v>11</v>
      </c>
      <c r="G27" s="2">
        <v>31</v>
      </c>
      <c r="I27" s="2" t="s">
        <v>7684</v>
      </c>
      <c r="J27" s="2">
        <v>11</v>
      </c>
      <c r="K27" s="2">
        <v>31</v>
      </c>
      <c r="M27" s="2" t="s">
        <v>7684</v>
      </c>
      <c r="N27" s="2">
        <v>11</v>
      </c>
      <c r="O27" s="2">
        <v>31</v>
      </c>
      <c r="Q27" s="2" t="s">
        <v>7684</v>
      </c>
      <c r="R27" s="2">
        <v>11</v>
      </c>
      <c r="S27" s="2">
        <v>31</v>
      </c>
      <c r="U27" s="2" t="s">
        <v>7684</v>
      </c>
      <c r="V27" s="2">
        <v>11</v>
      </c>
      <c r="W27" s="2">
        <v>31</v>
      </c>
      <c r="Y27" s="2" t="s">
        <v>7684</v>
      </c>
      <c r="Z27" s="2">
        <v>11</v>
      </c>
      <c r="AA27" s="2">
        <v>31</v>
      </c>
      <c r="AC27" s="2" t="s">
        <v>7684</v>
      </c>
      <c r="AD27" s="2">
        <v>11</v>
      </c>
      <c r="AE27" s="2">
        <v>31</v>
      </c>
      <c r="AG27" s="2" t="s">
        <v>7684</v>
      </c>
      <c r="AH27" s="2">
        <v>11</v>
      </c>
      <c r="AI27" s="2">
        <v>31</v>
      </c>
      <c r="AJ27" s="2"/>
      <c r="AK27" s="2" t="s">
        <v>7684</v>
      </c>
      <c r="AL27" s="2">
        <v>11</v>
      </c>
      <c r="AM27" s="2">
        <v>31</v>
      </c>
    </row>
    <row r="28" spans="1:326" x14ac:dyDescent="0.35">
      <c r="A28" s="2" t="s">
        <v>7685</v>
      </c>
      <c r="B28" s="2">
        <v>329361815181391.13</v>
      </c>
      <c r="C28" s="2"/>
      <c r="E28" s="2" t="s">
        <v>7685</v>
      </c>
      <c r="F28" s="2">
        <v>442552142163802.69</v>
      </c>
      <c r="G28" s="2"/>
      <c r="I28" s="2" t="s">
        <v>7685</v>
      </c>
      <c r="J28" s="2">
        <v>1201192833699884.8</v>
      </c>
      <c r="K28" s="2"/>
      <c r="M28" s="2" t="s">
        <v>7685</v>
      </c>
      <c r="N28" s="2">
        <v>2.7026626212195648E+16</v>
      </c>
      <c r="O28" s="2"/>
      <c r="Q28" s="2" t="s">
        <v>7685</v>
      </c>
      <c r="R28" s="2">
        <v>7714182206494208</v>
      </c>
      <c r="S28" s="2"/>
      <c r="U28" s="2" t="s">
        <v>7685</v>
      </c>
      <c r="V28" s="2">
        <v>81.326735982404657</v>
      </c>
      <c r="W28" s="2"/>
      <c r="Y28" s="2" t="s">
        <v>7685</v>
      </c>
      <c r="Z28" s="2">
        <v>1414.134664912023</v>
      </c>
      <c r="AA28" s="2"/>
      <c r="AC28" s="2" t="s">
        <v>7685</v>
      </c>
      <c r="AD28" s="2">
        <v>2.3482995179994461E+17</v>
      </c>
      <c r="AE28" s="2"/>
      <c r="AG28" s="2" t="s">
        <v>7685</v>
      </c>
      <c r="AH28" s="2">
        <v>5479774569999040</v>
      </c>
      <c r="AI28" s="2"/>
      <c r="AJ28" s="2"/>
      <c r="AK28" s="2" t="s">
        <v>7685</v>
      </c>
      <c r="AL28" s="2">
        <v>10.979693782991207</v>
      </c>
      <c r="AM28" s="2"/>
    </row>
    <row r="29" spans="1:326" x14ac:dyDescent="0.35">
      <c r="A29" s="2" t="s">
        <v>7686</v>
      </c>
      <c r="B29" s="2">
        <v>0</v>
      </c>
      <c r="C29" s="2"/>
      <c r="E29" s="2" t="s">
        <v>7686</v>
      </c>
      <c r="F29" s="2">
        <v>0</v>
      </c>
      <c r="G29" s="2"/>
      <c r="I29" s="2" t="s">
        <v>7686</v>
      </c>
      <c r="J29" s="2">
        <v>0</v>
      </c>
      <c r="K29" s="2"/>
      <c r="M29" s="2" t="s">
        <v>7686</v>
      </c>
      <c r="N29" s="2">
        <v>0</v>
      </c>
      <c r="O29" s="2"/>
      <c r="Q29" s="2" t="s">
        <v>7686</v>
      </c>
      <c r="R29" s="2">
        <v>0</v>
      </c>
      <c r="S29" s="2"/>
      <c r="U29" s="2" t="s">
        <v>7686</v>
      </c>
      <c r="V29" s="2">
        <v>0</v>
      </c>
      <c r="W29" s="2"/>
      <c r="Y29" s="2" t="s">
        <v>7686</v>
      </c>
      <c r="Z29" s="2">
        <v>0</v>
      </c>
      <c r="AA29" s="2"/>
      <c r="AC29" s="2" t="s">
        <v>7686</v>
      </c>
      <c r="AD29" s="2">
        <v>0</v>
      </c>
      <c r="AE29" s="2"/>
      <c r="AG29" s="2" t="s">
        <v>7686</v>
      </c>
      <c r="AH29" s="2">
        <v>0</v>
      </c>
      <c r="AI29" s="2"/>
      <c r="AJ29" s="2"/>
      <c r="AK29" s="2" t="s">
        <v>7686</v>
      </c>
      <c r="AL29" s="2">
        <v>0</v>
      </c>
      <c r="AM29" s="2"/>
    </row>
    <row r="30" spans="1:326" x14ac:dyDescent="0.35">
      <c r="A30" s="2" t="s">
        <v>7687</v>
      </c>
      <c r="B30" s="2">
        <v>40</v>
      </c>
      <c r="C30" s="2"/>
      <c r="E30" s="2" t="s">
        <v>7687</v>
      </c>
      <c r="F30" s="2">
        <v>40</v>
      </c>
      <c r="G30" s="2"/>
      <c r="I30" s="2" t="s">
        <v>7687</v>
      </c>
      <c r="J30" s="2">
        <v>40</v>
      </c>
      <c r="K30" s="2"/>
      <c r="M30" s="2" t="s">
        <v>7687</v>
      </c>
      <c r="N30" s="2">
        <v>40</v>
      </c>
      <c r="O30" s="2"/>
      <c r="Q30" s="2" t="s">
        <v>7687</v>
      </c>
      <c r="R30" s="2">
        <v>40</v>
      </c>
      <c r="S30" s="2"/>
      <c r="U30" s="2" t="s">
        <v>7687</v>
      </c>
      <c r="V30" s="2">
        <v>40</v>
      </c>
      <c r="W30" s="2"/>
      <c r="Y30" s="2" t="s">
        <v>7687</v>
      </c>
      <c r="Z30" s="2">
        <v>40</v>
      </c>
      <c r="AA30" s="2"/>
      <c r="AC30" s="2" t="s">
        <v>7687</v>
      </c>
      <c r="AD30" s="2">
        <v>40</v>
      </c>
      <c r="AE30" s="2"/>
      <c r="AG30" s="2" t="s">
        <v>7687</v>
      </c>
      <c r="AH30" s="2">
        <v>40</v>
      </c>
      <c r="AI30" s="2"/>
      <c r="AJ30" s="2"/>
      <c r="AK30" s="2" t="s">
        <v>7687</v>
      </c>
      <c r="AL30" s="2">
        <v>40</v>
      </c>
      <c r="AM30" s="2"/>
    </row>
    <row r="31" spans="1:326" x14ac:dyDescent="0.35">
      <c r="A31" s="2" t="s">
        <v>7688</v>
      </c>
      <c r="B31" s="2">
        <v>-0.1322455241926111</v>
      </c>
      <c r="C31" s="2"/>
      <c r="E31" s="2" t="s">
        <v>7688</v>
      </c>
      <c r="F31" s="2">
        <v>-0.74381489572026815</v>
      </c>
      <c r="G31" s="2"/>
      <c r="I31" s="2" t="s">
        <v>7688</v>
      </c>
      <c r="J31" s="2">
        <v>-1.4356047507859286</v>
      </c>
      <c r="K31" s="2"/>
      <c r="M31" s="2" t="s">
        <v>7688</v>
      </c>
      <c r="N31" s="2">
        <v>-0.57826007023618409</v>
      </c>
      <c r="O31" s="2"/>
      <c r="Q31" s="2" t="s">
        <v>7688</v>
      </c>
      <c r="R31" s="2">
        <v>-1.6962303401322862</v>
      </c>
      <c r="S31" s="2"/>
      <c r="U31" s="2" t="s">
        <v>7688</v>
      </c>
      <c r="V31" s="2">
        <v>0.37927574454241819</v>
      </c>
      <c r="W31" s="2"/>
      <c r="Y31" s="2" t="s">
        <v>7688</v>
      </c>
      <c r="Z31" s="2">
        <v>0.63755127256341493</v>
      </c>
      <c r="AA31" s="2"/>
      <c r="AC31" s="2" t="s">
        <v>7688</v>
      </c>
      <c r="AD31" s="2">
        <v>-0.54752798800626989</v>
      </c>
      <c r="AE31" s="2"/>
      <c r="AG31" s="2" t="s">
        <v>7688</v>
      </c>
      <c r="AH31" s="2">
        <v>-1.5899069794166518</v>
      </c>
      <c r="AI31" s="2"/>
      <c r="AJ31" s="2"/>
      <c r="AK31" s="2" t="s">
        <v>7688</v>
      </c>
      <c r="AL31" s="2">
        <v>0.75957810456328612</v>
      </c>
      <c r="AM31" s="2"/>
    </row>
    <row r="32" spans="1:326" x14ac:dyDescent="0.35">
      <c r="A32" s="2" t="s">
        <v>7689</v>
      </c>
      <c r="B32" s="2">
        <v>0.44772654866778883</v>
      </c>
      <c r="C32" s="2"/>
      <c r="E32" s="2" t="s">
        <v>7689</v>
      </c>
      <c r="F32" s="2">
        <v>0.23066781065836572</v>
      </c>
      <c r="G32" s="2"/>
      <c r="I32" s="2" t="s">
        <v>7689</v>
      </c>
      <c r="J32" s="2">
        <v>7.9444590437189044E-2</v>
      </c>
      <c r="K32" s="2"/>
      <c r="M32" s="2" t="s">
        <v>7689</v>
      </c>
      <c r="N32" s="2">
        <v>0.28316510280344942</v>
      </c>
      <c r="O32" s="2"/>
      <c r="Q32" s="2" t="s">
        <v>7689</v>
      </c>
      <c r="R32" s="2">
        <v>4.8806451730812737E-2</v>
      </c>
      <c r="S32" s="2"/>
      <c r="U32" s="2" t="s">
        <v>7689</v>
      </c>
      <c r="V32" s="2">
        <v>0.353244581817724</v>
      </c>
      <c r="W32" s="2"/>
      <c r="Y32" s="2" t="s">
        <v>7689</v>
      </c>
      <c r="Z32" s="2">
        <v>0.26369931685254916</v>
      </c>
      <c r="AA32" s="2"/>
      <c r="AC32" s="2" t="s">
        <v>7689</v>
      </c>
      <c r="AD32" s="2">
        <v>0.29352919398694849</v>
      </c>
      <c r="AE32" s="2"/>
      <c r="AG32" s="2" t="s">
        <v>7689</v>
      </c>
      <c r="AH32" s="2">
        <v>5.9864748095702816E-2</v>
      </c>
      <c r="AI32" s="2"/>
      <c r="AJ32" s="2"/>
      <c r="AK32" s="2" t="s">
        <v>7689</v>
      </c>
      <c r="AL32" s="2">
        <v>0.22598018592265001</v>
      </c>
      <c r="AM32" s="2"/>
    </row>
    <row r="33" spans="1:326" x14ac:dyDescent="0.35">
      <c r="A33" s="2" t="s">
        <v>7690</v>
      </c>
      <c r="B33" s="2">
        <v>2.4232567793348583</v>
      </c>
      <c r="C33" s="2"/>
      <c r="E33" s="2" t="s">
        <v>7690</v>
      </c>
      <c r="F33" s="2">
        <v>2.4232567793348583</v>
      </c>
      <c r="G33" s="2"/>
      <c r="I33" s="2" t="s">
        <v>7690</v>
      </c>
      <c r="J33" s="2">
        <v>2.4232567793348583</v>
      </c>
      <c r="K33" s="2"/>
      <c r="M33" s="2" t="s">
        <v>7690</v>
      </c>
      <c r="N33" s="2">
        <v>2.4232567793348583</v>
      </c>
      <c r="O33" s="2"/>
      <c r="Q33" s="2" t="s">
        <v>7690</v>
      </c>
      <c r="R33" s="2">
        <v>2.4232567793348583</v>
      </c>
      <c r="S33" s="2"/>
      <c r="U33" s="2" t="s">
        <v>7690</v>
      </c>
      <c r="V33" s="2">
        <v>2.4232567793348583</v>
      </c>
      <c r="W33" s="2"/>
      <c r="Y33" s="2" t="s">
        <v>7690</v>
      </c>
      <c r="Z33" s="2">
        <v>2.4232567793348583</v>
      </c>
      <c r="AA33" s="2"/>
      <c r="AC33" s="2" t="s">
        <v>7690</v>
      </c>
      <c r="AD33" s="2">
        <v>2.4232567793348583</v>
      </c>
      <c r="AE33" s="2"/>
      <c r="AG33" s="2" t="s">
        <v>7690</v>
      </c>
      <c r="AH33" s="2">
        <v>2.4232567793348583</v>
      </c>
      <c r="AI33" s="2"/>
      <c r="AJ33" s="2"/>
      <c r="AK33" s="2" t="s">
        <v>7690</v>
      </c>
      <c r="AL33" s="2">
        <v>2.4232567793348583</v>
      </c>
      <c r="AM33" s="2"/>
    </row>
    <row r="34" spans="1:326" x14ac:dyDescent="0.35">
      <c r="A34" s="2" t="s">
        <v>7691</v>
      </c>
      <c r="B34" s="2">
        <v>0.89545309733557765</v>
      </c>
      <c r="C34" s="2"/>
      <c r="E34" s="2" t="s">
        <v>7691</v>
      </c>
      <c r="F34" s="2">
        <v>0.46133562131673145</v>
      </c>
      <c r="G34" s="2"/>
      <c r="I34" s="2" t="s">
        <v>7691</v>
      </c>
      <c r="J34" s="2">
        <v>0.15888918087437809</v>
      </c>
      <c r="K34" s="2"/>
      <c r="M34" s="2" t="s">
        <v>7691</v>
      </c>
      <c r="N34" s="2">
        <v>0.56633020560689884</v>
      </c>
      <c r="O34" s="2"/>
      <c r="Q34" s="2" t="s">
        <v>7691</v>
      </c>
      <c r="R34" s="3">
        <v>9.7612903461625475E-2</v>
      </c>
      <c r="S34" s="2"/>
      <c r="U34" s="2" t="s">
        <v>7691</v>
      </c>
      <c r="V34" s="2">
        <v>0.706489163635448</v>
      </c>
      <c r="W34" s="2"/>
      <c r="Y34" s="2" t="s">
        <v>7691</v>
      </c>
      <c r="Z34" s="2">
        <v>0.52739863370509832</v>
      </c>
      <c r="AA34" s="2"/>
      <c r="AC34" s="2" t="s">
        <v>7691</v>
      </c>
      <c r="AD34" s="2">
        <v>0.58705838797389698</v>
      </c>
      <c r="AE34" s="2"/>
      <c r="AG34" s="2" t="s">
        <v>7691</v>
      </c>
      <c r="AH34" s="2">
        <v>0.11972949619140563</v>
      </c>
      <c r="AI34" s="2"/>
      <c r="AJ34" s="2"/>
      <c r="AK34" s="2" t="s">
        <v>7691</v>
      </c>
      <c r="AL34" s="2">
        <v>0.45196037184530002</v>
      </c>
      <c r="AM34" s="2"/>
    </row>
    <row r="35" spans="1:326" ht="15" thickBot="1" x14ac:dyDescent="0.4">
      <c r="A35" s="8" t="s">
        <v>7692</v>
      </c>
      <c r="B35" s="8">
        <v>2.7044592674331631</v>
      </c>
      <c r="C35" s="8"/>
      <c r="E35" s="8" t="s">
        <v>7692</v>
      </c>
      <c r="F35" s="8">
        <v>2.7044592674331631</v>
      </c>
      <c r="G35" s="8"/>
      <c r="I35" s="8" t="s">
        <v>7692</v>
      </c>
      <c r="J35" s="8">
        <v>2.7044592674331631</v>
      </c>
      <c r="K35" s="8"/>
      <c r="M35" s="8" t="s">
        <v>7692</v>
      </c>
      <c r="N35" s="8">
        <v>2.7044592674331631</v>
      </c>
      <c r="O35" s="8"/>
      <c r="Q35" s="8" t="s">
        <v>7692</v>
      </c>
      <c r="R35" s="8">
        <v>2.7044592674331631</v>
      </c>
      <c r="S35" s="8"/>
      <c r="U35" s="8" t="s">
        <v>7692</v>
      </c>
      <c r="V35" s="8">
        <v>2.7044592674331631</v>
      </c>
      <c r="W35" s="8"/>
      <c r="Y35" s="8" t="s">
        <v>7692</v>
      </c>
      <c r="Z35" s="8">
        <v>2.7044592674331631</v>
      </c>
      <c r="AA35" s="8"/>
      <c r="AC35" s="8" t="s">
        <v>7692</v>
      </c>
      <c r="AD35" s="8">
        <v>2.7044592674331631</v>
      </c>
      <c r="AE35" s="8"/>
      <c r="AG35" s="8" t="s">
        <v>7692</v>
      </c>
      <c r="AH35" s="8">
        <v>2.7044592674331631</v>
      </c>
      <c r="AI35" s="8"/>
      <c r="AJ35" s="8"/>
      <c r="AK35" s="8" t="s">
        <v>7692</v>
      </c>
      <c r="AL35" s="8">
        <v>2.7044592674331631</v>
      </c>
      <c r="AM35" s="8"/>
    </row>
    <row r="36" spans="1:326" s="6" customFormat="1" ht="16" thickBot="1" x14ac:dyDescent="0.4">
      <c r="A36" s="78" t="s">
        <v>238</v>
      </c>
      <c r="B36" s="78"/>
      <c r="C36" s="78"/>
      <c r="D36" s="78"/>
      <c r="E36" s="79" t="s">
        <v>7706</v>
      </c>
      <c r="F36" s="80"/>
      <c r="G36" s="80"/>
      <c r="H36" s="81"/>
      <c r="I36" s="82" t="s">
        <v>7694</v>
      </c>
      <c r="J36" s="83"/>
      <c r="K36" s="83"/>
      <c r="L36" s="84"/>
      <c r="M36" s="78" t="s">
        <v>7672</v>
      </c>
      <c r="N36" s="78"/>
      <c r="O36" s="78"/>
      <c r="P36" s="78"/>
      <c r="Q36" s="78" t="s">
        <v>7695</v>
      </c>
      <c r="R36" s="78"/>
      <c r="S36" s="78"/>
      <c r="T36" s="78"/>
      <c r="U36" s="78" t="s">
        <v>7674</v>
      </c>
      <c r="V36" s="78"/>
      <c r="W36" s="78"/>
      <c r="X36" s="78"/>
      <c r="Y36" s="78" t="s">
        <v>7675</v>
      </c>
      <c r="Z36" s="78"/>
      <c r="AA36" s="78"/>
      <c r="AB36" s="78"/>
      <c r="AC36" s="78" t="s">
        <v>7696</v>
      </c>
      <c r="AD36" s="78"/>
      <c r="AE36" s="78"/>
      <c r="AF36" s="78"/>
      <c r="AG36" s="78" t="s">
        <v>7697</v>
      </c>
      <c r="AH36" s="78"/>
      <c r="AI36" s="78"/>
      <c r="AJ36" s="78"/>
      <c r="AK36" s="78" t="s">
        <v>7678</v>
      </c>
      <c r="AL36" s="78"/>
      <c r="AM36" s="78"/>
      <c r="AN36" s="78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  <c r="EA36" s="89"/>
      <c r="EB36" s="89"/>
      <c r="EC36" s="89"/>
      <c r="ED36" s="89"/>
      <c r="EE36" s="89"/>
      <c r="EF36" s="89"/>
      <c r="EG36" s="89"/>
      <c r="EH36" s="89"/>
      <c r="EI36" s="89"/>
      <c r="EJ36" s="89"/>
      <c r="EK36" s="89"/>
      <c r="EL36" s="89"/>
      <c r="EM36" s="89"/>
      <c r="EN36" s="89"/>
      <c r="EO36" s="89"/>
      <c r="EP36" s="89"/>
      <c r="EQ36" s="89"/>
      <c r="ER36" s="89"/>
      <c r="ES36" s="89"/>
      <c r="ET36" s="89"/>
      <c r="EU36" s="89"/>
      <c r="EV36" s="89"/>
      <c r="EW36" s="89"/>
      <c r="EX36" s="89"/>
      <c r="EY36" s="89"/>
      <c r="EZ36" s="89"/>
      <c r="FA36" s="89"/>
      <c r="FB36" s="89"/>
      <c r="FC36" s="89"/>
      <c r="FD36" s="89"/>
      <c r="FE36" s="89"/>
      <c r="FF36" s="89"/>
      <c r="FG36" s="89"/>
      <c r="FH36" s="89"/>
      <c r="FI36" s="89"/>
      <c r="FJ36" s="89"/>
      <c r="FK36" s="89"/>
      <c r="FL36" s="89"/>
      <c r="FM36" s="89"/>
      <c r="FN36" s="89"/>
      <c r="FO36" s="89"/>
      <c r="FP36" s="89"/>
      <c r="FQ36" s="89"/>
      <c r="FR36" s="89"/>
      <c r="FS36" s="89"/>
      <c r="FT36" s="89"/>
      <c r="FU36" s="89"/>
      <c r="FV36" s="89"/>
      <c r="FW36" s="89"/>
      <c r="FX36" s="89"/>
      <c r="FY36" s="89"/>
      <c r="FZ36" s="89"/>
      <c r="GA36" s="89"/>
      <c r="GB36" s="89"/>
      <c r="GC36" s="89"/>
      <c r="GD36" s="89"/>
      <c r="GE36" s="89"/>
      <c r="GF36" s="89"/>
      <c r="GG36" s="89"/>
      <c r="GH36" s="89"/>
      <c r="GI36" s="89"/>
      <c r="GJ36" s="89"/>
      <c r="GK36" s="89"/>
      <c r="GL36" s="89"/>
      <c r="GM36" s="89"/>
      <c r="GN36" s="89"/>
      <c r="GO36" s="89"/>
      <c r="GP36" s="89"/>
      <c r="GQ36" s="89"/>
      <c r="GR36" s="89"/>
      <c r="GS36" s="89"/>
      <c r="GT36" s="89"/>
      <c r="GU36" s="89"/>
      <c r="GV36" s="89"/>
      <c r="GW36" s="89"/>
      <c r="GX36" s="89"/>
      <c r="GY36" s="89"/>
      <c r="GZ36" s="89"/>
      <c r="HA36" s="89"/>
      <c r="HB36" s="89"/>
      <c r="HC36" s="89"/>
      <c r="HD36" s="89"/>
      <c r="HE36" s="89"/>
      <c r="HF36" s="89"/>
      <c r="HG36" s="89"/>
      <c r="HH36" s="89"/>
      <c r="HI36" s="89"/>
      <c r="HJ36" s="89"/>
      <c r="HK36" s="89"/>
      <c r="HL36" s="89"/>
      <c r="HM36" s="89"/>
      <c r="HN36" s="89"/>
      <c r="HO36" s="89"/>
      <c r="HP36" s="89"/>
      <c r="HQ36" s="89"/>
      <c r="HR36" s="89"/>
      <c r="HS36" s="89"/>
      <c r="HT36" s="89"/>
      <c r="HU36" s="89"/>
      <c r="HV36" s="89"/>
      <c r="HW36" s="89"/>
      <c r="HX36" s="89"/>
      <c r="HY36" s="89"/>
      <c r="HZ36" s="89"/>
      <c r="IA36" s="89"/>
      <c r="IB36" s="89"/>
      <c r="IC36" s="89"/>
      <c r="ID36" s="89"/>
      <c r="IE36" s="89"/>
      <c r="IF36" s="89"/>
      <c r="IG36" s="89"/>
      <c r="IH36" s="89"/>
      <c r="II36" s="89"/>
      <c r="IJ36" s="89"/>
      <c r="IK36" s="89"/>
      <c r="IL36" s="89"/>
      <c r="IM36" s="89"/>
      <c r="IN36" s="89"/>
      <c r="IO36" s="89"/>
      <c r="IP36" s="89"/>
      <c r="IQ36" s="89"/>
      <c r="IR36" s="89"/>
      <c r="IS36" s="89"/>
      <c r="IT36" s="89"/>
      <c r="IU36" s="89"/>
      <c r="IV36" s="89"/>
      <c r="IW36" s="89"/>
      <c r="IX36" s="89"/>
      <c r="IY36" s="89"/>
      <c r="IZ36" s="89"/>
      <c r="JA36" s="89"/>
      <c r="JB36" s="89"/>
      <c r="JC36" s="89"/>
      <c r="JD36" s="89"/>
      <c r="JE36" s="89"/>
      <c r="JF36" s="89"/>
      <c r="JG36" s="89"/>
      <c r="JH36" s="89"/>
      <c r="JI36" s="89"/>
      <c r="JJ36" s="89"/>
      <c r="JK36" s="89"/>
      <c r="JL36" s="89"/>
      <c r="JM36" s="89"/>
      <c r="JN36" s="89"/>
      <c r="JO36" s="89"/>
      <c r="JP36" s="89"/>
      <c r="JQ36" s="89"/>
      <c r="JR36" s="89"/>
      <c r="JS36" s="89"/>
      <c r="JT36" s="89"/>
      <c r="JU36" s="89"/>
      <c r="JV36" s="89"/>
      <c r="JW36" s="89"/>
      <c r="JX36" s="89"/>
      <c r="JY36" s="89"/>
      <c r="JZ36" s="89"/>
      <c r="KA36" s="89"/>
      <c r="KB36" s="89"/>
      <c r="KC36" s="89"/>
      <c r="KD36" s="89"/>
      <c r="KE36" s="89"/>
      <c r="KF36" s="89"/>
      <c r="KG36" s="89"/>
      <c r="KH36" s="89"/>
      <c r="KI36" s="89"/>
      <c r="KJ36" s="89"/>
      <c r="KK36" s="89"/>
      <c r="KL36" s="89"/>
      <c r="KM36" s="89"/>
      <c r="KN36" s="89"/>
      <c r="KO36" s="89"/>
      <c r="KP36" s="89"/>
      <c r="KQ36" s="89"/>
      <c r="KR36" s="89"/>
      <c r="KS36" s="89"/>
      <c r="KT36" s="89"/>
      <c r="KU36" s="89"/>
      <c r="KV36" s="89"/>
      <c r="KW36" s="89"/>
      <c r="KX36" s="89"/>
      <c r="KY36" s="89"/>
      <c r="KZ36" s="89"/>
      <c r="LA36" s="89"/>
      <c r="LB36" s="89"/>
      <c r="LC36" s="89"/>
      <c r="LD36" s="89"/>
      <c r="LE36" s="89"/>
      <c r="LF36" s="89"/>
      <c r="LG36" s="89"/>
      <c r="LH36" s="89"/>
      <c r="LI36" s="89"/>
      <c r="LJ36" s="89"/>
      <c r="LK36" s="89"/>
      <c r="LL36" s="89"/>
      <c r="LM36" s="89"/>
      <c r="LN36" s="89"/>
    </row>
    <row r="37" spans="1:326" s="6" customFormat="1" x14ac:dyDescent="0.35">
      <c r="A37" s="72">
        <v>2009</v>
      </c>
      <c r="B37" s="73"/>
      <c r="C37" s="73"/>
      <c r="D37" s="74"/>
      <c r="E37" s="75">
        <v>2009</v>
      </c>
      <c r="F37" s="76"/>
      <c r="G37" s="76"/>
      <c r="H37" s="77"/>
      <c r="I37" s="72">
        <v>2009</v>
      </c>
      <c r="J37" s="73"/>
      <c r="K37" s="73"/>
      <c r="L37" s="74"/>
      <c r="M37" s="75">
        <v>2009</v>
      </c>
      <c r="N37" s="76"/>
      <c r="O37" s="76"/>
      <c r="P37" s="77"/>
      <c r="Q37" s="72">
        <v>2009</v>
      </c>
      <c r="R37" s="73"/>
      <c r="S37" s="73"/>
      <c r="T37" s="74"/>
      <c r="U37" s="75">
        <v>2009</v>
      </c>
      <c r="V37" s="76"/>
      <c r="W37" s="76"/>
      <c r="X37" s="77"/>
      <c r="Y37" s="72">
        <v>2009</v>
      </c>
      <c r="Z37" s="73"/>
      <c r="AA37" s="73"/>
      <c r="AB37" s="74"/>
      <c r="AC37" s="75">
        <v>2009</v>
      </c>
      <c r="AD37" s="76"/>
      <c r="AE37" s="76"/>
      <c r="AF37" s="77"/>
      <c r="AG37" s="72">
        <v>2009</v>
      </c>
      <c r="AH37" s="73"/>
      <c r="AI37" s="73"/>
      <c r="AJ37" s="74"/>
      <c r="AK37" s="75">
        <v>2009</v>
      </c>
      <c r="AL37" s="76"/>
      <c r="AM37" s="76"/>
      <c r="AN37" s="77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  <c r="EA37" s="89"/>
      <c r="EB37" s="89"/>
      <c r="EC37" s="89"/>
      <c r="ED37" s="89"/>
      <c r="EE37" s="89"/>
      <c r="EF37" s="89"/>
      <c r="EG37" s="89"/>
      <c r="EH37" s="89"/>
      <c r="EI37" s="89"/>
      <c r="EJ37" s="89"/>
      <c r="EK37" s="89"/>
      <c r="EL37" s="89"/>
      <c r="EM37" s="89"/>
      <c r="EN37" s="89"/>
      <c r="EO37" s="89"/>
      <c r="EP37" s="89"/>
      <c r="EQ37" s="89"/>
      <c r="ER37" s="89"/>
      <c r="ES37" s="89"/>
      <c r="ET37" s="89"/>
      <c r="EU37" s="89"/>
      <c r="EV37" s="89"/>
      <c r="EW37" s="89"/>
      <c r="EX37" s="89"/>
      <c r="EY37" s="89"/>
      <c r="EZ37" s="89"/>
      <c r="FA37" s="89"/>
      <c r="FB37" s="89"/>
      <c r="FC37" s="89"/>
      <c r="FD37" s="89"/>
      <c r="FE37" s="89"/>
      <c r="FF37" s="89"/>
      <c r="FG37" s="89"/>
      <c r="FH37" s="89"/>
      <c r="FI37" s="89"/>
      <c r="FJ37" s="89"/>
      <c r="FK37" s="89"/>
      <c r="FL37" s="89"/>
      <c r="FM37" s="89"/>
      <c r="FN37" s="89"/>
      <c r="FO37" s="89"/>
      <c r="FP37" s="89"/>
      <c r="FQ37" s="89"/>
      <c r="FR37" s="89"/>
      <c r="FS37" s="89"/>
      <c r="FT37" s="89"/>
      <c r="FU37" s="89"/>
      <c r="FV37" s="89"/>
      <c r="FW37" s="89"/>
      <c r="FX37" s="89"/>
      <c r="FY37" s="89"/>
      <c r="FZ37" s="89"/>
      <c r="GA37" s="89"/>
      <c r="GB37" s="89"/>
      <c r="GC37" s="89"/>
      <c r="GD37" s="89"/>
      <c r="GE37" s="89"/>
      <c r="GF37" s="89"/>
      <c r="GG37" s="89"/>
      <c r="GH37" s="89"/>
      <c r="GI37" s="89"/>
      <c r="GJ37" s="89"/>
      <c r="GK37" s="89"/>
      <c r="GL37" s="89"/>
      <c r="GM37" s="89"/>
      <c r="GN37" s="89"/>
      <c r="GO37" s="89"/>
      <c r="GP37" s="89"/>
      <c r="GQ37" s="89"/>
      <c r="GR37" s="89"/>
      <c r="GS37" s="89"/>
      <c r="GT37" s="89"/>
      <c r="GU37" s="89"/>
      <c r="GV37" s="89"/>
      <c r="GW37" s="89"/>
      <c r="GX37" s="89"/>
      <c r="GY37" s="89"/>
      <c r="GZ37" s="89"/>
      <c r="HA37" s="89"/>
      <c r="HB37" s="89"/>
      <c r="HC37" s="89"/>
      <c r="HD37" s="89"/>
      <c r="HE37" s="89"/>
      <c r="HF37" s="89"/>
      <c r="HG37" s="89"/>
      <c r="HH37" s="89"/>
      <c r="HI37" s="89"/>
      <c r="HJ37" s="89"/>
      <c r="HK37" s="89"/>
      <c r="HL37" s="89"/>
      <c r="HM37" s="89"/>
      <c r="HN37" s="89"/>
      <c r="HO37" s="89"/>
      <c r="HP37" s="89"/>
      <c r="HQ37" s="89"/>
      <c r="HR37" s="89"/>
      <c r="HS37" s="89"/>
      <c r="HT37" s="89"/>
      <c r="HU37" s="89"/>
      <c r="HV37" s="89"/>
      <c r="HW37" s="89"/>
      <c r="HX37" s="89"/>
      <c r="HY37" s="89"/>
      <c r="HZ37" s="89"/>
      <c r="IA37" s="89"/>
      <c r="IB37" s="89"/>
      <c r="IC37" s="89"/>
      <c r="ID37" s="89"/>
      <c r="IE37" s="89"/>
      <c r="IF37" s="89"/>
      <c r="IG37" s="89"/>
      <c r="IH37" s="89"/>
      <c r="II37" s="89"/>
      <c r="IJ37" s="89"/>
      <c r="IK37" s="89"/>
      <c r="IL37" s="89"/>
      <c r="IM37" s="89"/>
      <c r="IN37" s="89"/>
      <c r="IO37" s="89"/>
      <c r="IP37" s="89"/>
      <c r="IQ37" s="89"/>
      <c r="IR37" s="89"/>
      <c r="IS37" s="89"/>
      <c r="IT37" s="89"/>
      <c r="IU37" s="89"/>
      <c r="IV37" s="89"/>
      <c r="IW37" s="89"/>
      <c r="IX37" s="89"/>
      <c r="IY37" s="89"/>
      <c r="IZ37" s="89"/>
      <c r="JA37" s="89"/>
      <c r="JB37" s="89"/>
      <c r="JC37" s="89"/>
      <c r="JD37" s="89"/>
      <c r="JE37" s="89"/>
      <c r="JF37" s="89"/>
      <c r="JG37" s="89"/>
      <c r="JH37" s="89"/>
      <c r="JI37" s="89"/>
      <c r="JJ37" s="89"/>
      <c r="JK37" s="89"/>
      <c r="JL37" s="89"/>
      <c r="JM37" s="89"/>
      <c r="JN37" s="89"/>
      <c r="JO37" s="89"/>
      <c r="JP37" s="89"/>
      <c r="JQ37" s="89"/>
      <c r="JR37" s="89"/>
      <c r="JS37" s="89"/>
      <c r="JT37" s="89"/>
      <c r="JU37" s="89"/>
      <c r="JV37" s="89"/>
      <c r="JW37" s="89"/>
      <c r="JX37" s="89"/>
      <c r="JY37" s="89"/>
      <c r="JZ37" s="89"/>
      <c r="KA37" s="89"/>
      <c r="KB37" s="89"/>
      <c r="KC37" s="89"/>
      <c r="KD37" s="89"/>
      <c r="KE37" s="89"/>
      <c r="KF37" s="89"/>
      <c r="KG37" s="89"/>
      <c r="KH37" s="89"/>
      <c r="KI37" s="89"/>
      <c r="KJ37" s="89"/>
      <c r="KK37" s="89"/>
      <c r="KL37" s="89"/>
      <c r="KM37" s="89"/>
      <c r="KN37" s="89"/>
      <c r="KO37" s="89"/>
      <c r="KP37" s="89"/>
      <c r="KQ37" s="89"/>
      <c r="KR37" s="89"/>
      <c r="KS37" s="89"/>
      <c r="KT37" s="89"/>
      <c r="KU37" s="89"/>
      <c r="KV37" s="89"/>
      <c r="KW37" s="89"/>
      <c r="KX37" s="89"/>
      <c r="KY37" s="89"/>
      <c r="KZ37" s="89"/>
      <c r="LA37" s="89"/>
      <c r="LB37" s="89"/>
      <c r="LC37" s="89"/>
      <c r="LD37" s="89"/>
      <c r="LE37" s="89"/>
      <c r="LF37" s="89"/>
      <c r="LG37" s="89"/>
      <c r="LH37" s="89"/>
      <c r="LI37" s="89"/>
      <c r="LJ37" s="89"/>
      <c r="LK37" s="89"/>
      <c r="LL37" s="89"/>
      <c r="LM37" s="89"/>
      <c r="LN37" s="89"/>
    </row>
    <row r="38" spans="1:326" s="6" customFormat="1" x14ac:dyDescent="0.35">
      <c r="A38" s="75"/>
      <c r="B38" s="76"/>
      <c r="C38" s="76"/>
      <c r="D38" s="77"/>
      <c r="E38" s="75"/>
      <c r="F38" s="76"/>
      <c r="G38" s="76"/>
      <c r="H38" s="77"/>
      <c r="I38" s="75"/>
      <c r="J38" s="76"/>
      <c r="K38" s="76"/>
      <c r="L38" s="77"/>
      <c r="M38" s="75"/>
      <c r="N38" s="76"/>
      <c r="O38" s="76"/>
      <c r="P38" s="77"/>
      <c r="Q38" s="75"/>
      <c r="R38" s="76"/>
      <c r="S38" s="76"/>
      <c r="T38" s="77"/>
      <c r="U38" s="75"/>
      <c r="V38" s="76"/>
      <c r="W38" s="76"/>
      <c r="X38" s="77"/>
      <c r="Y38" s="75"/>
      <c r="Z38" s="76"/>
      <c r="AA38" s="76"/>
      <c r="AB38" s="77"/>
      <c r="AC38" s="75"/>
      <c r="AD38" s="76"/>
      <c r="AE38" s="76"/>
      <c r="AF38" s="77"/>
      <c r="AG38" s="75"/>
      <c r="AH38" s="76"/>
      <c r="AI38" s="76"/>
      <c r="AJ38" s="77"/>
      <c r="AK38" s="75"/>
      <c r="AL38" s="76"/>
      <c r="AM38" s="76"/>
      <c r="AN38" s="77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  <c r="EA38" s="89"/>
      <c r="EB38" s="89"/>
      <c r="EC38" s="89"/>
      <c r="ED38" s="89"/>
      <c r="EE38" s="89"/>
      <c r="EF38" s="89"/>
      <c r="EG38" s="89"/>
      <c r="EH38" s="89"/>
      <c r="EI38" s="89"/>
      <c r="EJ38" s="89"/>
      <c r="EK38" s="89"/>
      <c r="EL38" s="89"/>
      <c r="EM38" s="89"/>
      <c r="EN38" s="89"/>
      <c r="EO38" s="89"/>
      <c r="EP38" s="89"/>
      <c r="EQ38" s="89"/>
      <c r="ER38" s="89"/>
      <c r="ES38" s="89"/>
      <c r="ET38" s="89"/>
      <c r="EU38" s="89"/>
      <c r="EV38" s="89"/>
      <c r="EW38" s="89"/>
      <c r="EX38" s="89"/>
      <c r="EY38" s="89"/>
      <c r="EZ38" s="89"/>
      <c r="FA38" s="89"/>
      <c r="FB38" s="89"/>
      <c r="FC38" s="89"/>
      <c r="FD38" s="89"/>
      <c r="FE38" s="89"/>
      <c r="FF38" s="89"/>
      <c r="FG38" s="89"/>
      <c r="FH38" s="89"/>
      <c r="FI38" s="89"/>
      <c r="FJ38" s="89"/>
      <c r="FK38" s="89"/>
      <c r="FL38" s="89"/>
      <c r="FM38" s="89"/>
      <c r="FN38" s="89"/>
      <c r="FO38" s="89"/>
      <c r="FP38" s="89"/>
      <c r="FQ38" s="89"/>
      <c r="FR38" s="89"/>
      <c r="FS38" s="89"/>
      <c r="FT38" s="89"/>
      <c r="FU38" s="89"/>
      <c r="FV38" s="89"/>
      <c r="FW38" s="89"/>
      <c r="FX38" s="89"/>
      <c r="FY38" s="89"/>
      <c r="FZ38" s="89"/>
      <c r="GA38" s="89"/>
      <c r="GB38" s="89"/>
      <c r="GC38" s="89"/>
      <c r="GD38" s="89"/>
      <c r="GE38" s="89"/>
      <c r="GF38" s="89"/>
      <c r="GG38" s="89"/>
      <c r="GH38" s="89"/>
      <c r="GI38" s="89"/>
      <c r="GJ38" s="89"/>
      <c r="GK38" s="89"/>
      <c r="GL38" s="89"/>
      <c r="GM38" s="89"/>
      <c r="GN38" s="89"/>
      <c r="GO38" s="89"/>
      <c r="GP38" s="89"/>
      <c r="GQ38" s="89"/>
      <c r="GR38" s="89"/>
      <c r="GS38" s="89"/>
      <c r="GT38" s="89"/>
      <c r="GU38" s="89"/>
      <c r="GV38" s="89"/>
      <c r="GW38" s="89"/>
      <c r="GX38" s="89"/>
      <c r="GY38" s="89"/>
      <c r="GZ38" s="89"/>
      <c r="HA38" s="89"/>
      <c r="HB38" s="89"/>
      <c r="HC38" s="89"/>
      <c r="HD38" s="89"/>
      <c r="HE38" s="89"/>
      <c r="HF38" s="89"/>
      <c r="HG38" s="89"/>
      <c r="HH38" s="89"/>
      <c r="HI38" s="89"/>
      <c r="HJ38" s="89"/>
      <c r="HK38" s="89"/>
      <c r="HL38" s="89"/>
      <c r="HM38" s="89"/>
      <c r="HN38" s="89"/>
      <c r="HO38" s="89"/>
      <c r="HP38" s="89"/>
      <c r="HQ38" s="89"/>
      <c r="HR38" s="89"/>
      <c r="HS38" s="89"/>
      <c r="HT38" s="89"/>
      <c r="HU38" s="89"/>
      <c r="HV38" s="89"/>
      <c r="HW38" s="89"/>
      <c r="HX38" s="89"/>
      <c r="HY38" s="89"/>
      <c r="HZ38" s="89"/>
      <c r="IA38" s="89"/>
      <c r="IB38" s="89"/>
      <c r="IC38" s="89"/>
      <c r="ID38" s="89"/>
      <c r="IE38" s="89"/>
      <c r="IF38" s="89"/>
      <c r="IG38" s="89"/>
      <c r="IH38" s="89"/>
      <c r="II38" s="89"/>
      <c r="IJ38" s="89"/>
      <c r="IK38" s="89"/>
      <c r="IL38" s="89"/>
      <c r="IM38" s="89"/>
      <c r="IN38" s="89"/>
      <c r="IO38" s="89"/>
      <c r="IP38" s="89"/>
      <c r="IQ38" s="89"/>
      <c r="IR38" s="89"/>
      <c r="IS38" s="89"/>
      <c r="IT38" s="89"/>
      <c r="IU38" s="89"/>
      <c r="IV38" s="89"/>
      <c r="IW38" s="89"/>
      <c r="IX38" s="89"/>
      <c r="IY38" s="89"/>
      <c r="IZ38" s="89"/>
      <c r="JA38" s="89"/>
      <c r="JB38" s="89"/>
      <c r="JC38" s="89"/>
      <c r="JD38" s="89"/>
      <c r="JE38" s="89"/>
      <c r="JF38" s="89"/>
      <c r="JG38" s="89"/>
      <c r="JH38" s="89"/>
      <c r="JI38" s="89"/>
      <c r="JJ38" s="89"/>
      <c r="JK38" s="89"/>
      <c r="JL38" s="89"/>
      <c r="JM38" s="89"/>
      <c r="JN38" s="89"/>
      <c r="JO38" s="89"/>
      <c r="JP38" s="89"/>
      <c r="JQ38" s="89"/>
      <c r="JR38" s="89"/>
      <c r="JS38" s="89"/>
      <c r="JT38" s="89"/>
      <c r="JU38" s="89"/>
      <c r="JV38" s="89"/>
      <c r="JW38" s="89"/>
      <c r="JX38" s="89"/>
      <c r="JY38" s="89"/>
      <c r="JZ38" s="89"/>
      <c r="KA38" s="89"/>
      <c r="KB38" s="89"/>
      <c r="KC38" s="89"/>
      <c r="KD38" s="89"/>
      <c r="KE38" s="89"/>
      <c r="KF38" s="89"/>
      <c r="KG38" s="89"/>
      <c r="KH38" s="89"/>
      <c r="KI38" s="89"/>
      <c r="KJ38" s="89"/>
      <c r="KK38" s="89"/>
      <c r="KL38" s="89"/>
      <c r="KM38" s="89"/>
      <c r="KN38" s="89"/>
      <c r="KO38" s="89"/>
      <c r="KP38" s="89"/>
      <c r="KQ38" s="89"/>
      <c r="KR38" s="89"/>
      <c r="KS38" s="89"/>
      <c r="KT38" s="89"/>
      <c r="KU38" s="89"/>
      <c r="KV38" s="89"/>
      <c r="KW38" s="89"/>
      <c r="KX38" s="89"/>
      <c r="KY38" s="89"/>
      <c r="KZ38" s="89"/>
      <c r="LA38" s="89"/>
      <c r="LB38" s="89"/>
      <c r="LC38" s="89"/>
      <c r="LD38" s="89"/>
      <c r="LE38" s="89"/>
      <c r="LF38" s="89"/>
      <c r="LG38" s="89"/>
      <c r="LH38" s="89"/>
      <c r="LI38" s="89"/>
      <c r="LJ38" s="89"/>
      <c r="LK38" s="89"/>
      <c r="LL38" s="89"/>
      <c r="LM38" s="89"/>
      <c r="LN38" s="89"/>
    </row>
    <row r="39" spans="1:326" x14ac:dyDescent="0.35">
      <c r="A39" s="5" t="s">
        <v>7679</v>
      </c>
      <c r="E39" s="5" t="s">
        <v>7679</v>
      </c>
      <c r="I39" s="5" t="s">
        <v>7679</v>
      </c>
      <c r="M39" s="5" t="s">
        <v>7679</v>
      </c>
      <c r="Q39" s="5" t="s">
        <v>7679</v>
      </c>
      <c r="U39" s="5" t="s">
        <v>7679</v>
      </c>
      <c r="Y39" s="5" t="s">
        <v>7679</v>
      </c>
      <c r="AC39" s="5" t="s">
        <v>7679</v>
      </c>
      <c r="AG39" s="5" t="s">
        <v>7679</v>
      </c>
      <c r="AK39" s="5" t="s">
        <v>7679</v>
      </c>
    </row>
    <row r="40" spans="1:326" ht="15" thickBot="1" x14ac:dyDescent="0.4"/>
    <row r="41" spans="1:326" x14ac:dyDescent="0.35">
      <c r="A41" s="7"/>
      <c r="B41" s="7" t="s">
        <v>7680</v>
      </c>
      <c r="C41" s="7" t="s">
        <v>7681</v>
      </c>
      <c r="E41" s="7"/>
      <c r="F41" s="7" t="s">
        <v>7680</v>
      </c>
      <c r="G41" s="7" t="s">
        <v>7681</v>
      </c>
      <c r="I41" s="7"/>
      <c r="J41" s="7" t="s">
        <v>7680</v>
      </c>
      <c r="K41" s="7" t="s">
        <v>7681</v>
      </c>
      <c r="M41" s="7"/>
      <c r="N41" s="7" t="s">
        <v>7680</v>
      </c>
      <c r="O41" s="7" t="s">
        <v>7681</v>
      </c>
      <c r="Q41" s="7"/>
      <c r="R41" s="7" t="s">
        <v>7680</v>
      </c>
      <c r="S41" s="7" t="s">
        <v>7681</v>
      </c>
      <c r="U41" s="7"/>
      <c r="V41" s="7" t="s">
        <v>7680</v>
      </c>
      <c r="W41" s="7" t="s">
        <v>7681</v>
      </c>
      <c r="Y41" s="7"/>
      <c r="Z41" s="7" t="s">
        <v>7680</v>
      </c>
      <c r="AA41" s="7" t="s">
        <v>7681</v>
      </c>
      <c r="AC41" s="7"/>
      <c r="AD41" s="7" t="s">
        <v>7680</v>
      </c>
      <c r="AE41" s="7" t="s">
        <v>7681</v>
      </c>
      <c r="AG41" s="7"/>
      <c r="AH41" s="7" t="s">
        <v>7680</v>
      </c>
      <c r="AI41" s="7" t="s">
        <v>7681</v>
      </c>
      <c r="AJ41" s="7"/>
      <c r="AK41" s="7"/>
      <c r="AL41" s="7" t="s">
        <v>7680</v>
      </c>
      <c r="AM41" s="7" t="s">
        <v>7681</v>
      </c>
    </row>
    <row r="42" spans="1:326" x14ac:dyDescent="0.35">
      <c r="A42" s="2" t="s">
        <v>7682</v>
      </c>
      <c r="B42" s="2">
        <v>900050.76923076925</v>
      </c>
      <c r="C42" s="2">
        <v>4627077.25</v>
      </c>
      <c r="E42" s="2" t="s">
        <v>7682</v>
      </c>
      <c r="F42" s="2">
        <v>2802516.6923076925</v>
      </c>
      <c r="G42" s="2">
        <v>10677888</v>
      </c>
      <c r="I42" s="2" t="s">
        <v>7682</v>
      </c>
      <c r="J42" s="2">
        <v>7080592.076923077</v>
      </c>
      <c r="K42" s="2">
        <v>37208022.68181818</v>
      </c>
      <c r="M42" s="2" t="s">
        <v>7682</v>
      </c>
      <c r="N42" s="2">
        <v>5889217.846153846</v>
      </c>
      <c r="O42" s="2">
        <v>60784047.113636367</v>
      </c>
      <c r="Q42" s="2" t="s">
        <v>7682</v>
      </c>
      <c r="R42" s="2">
        <v>16513420.846153846</v>
      </c>
      <c r="S42" s="2">
        <v>61448113.659090906</v>
      </c>
      <c r="U42" s="2" t="s">
        <v>7682</v>
      </c>
      <c r="V42" s="2">
        <v>2.1253846153846156</v>
      </c>
      <c r="W42" s="2">
        <v>8.3338636363636347</v>
      </c>
      <c r="Y42" s="2" t="s">
        <v>7682</v>
      </c>
      <c r="Z42" s="2">
        <v>9.6261538461538443</v>
      </c>
      <c r="AA42" s="2">
        <v>21.272500000000004</v>
      </c>
      <c r="AC42" s="2" t="s">
        <v>7682</v>
      </c>
      <c r="AD42" s="2">
        <v>21433070.615384616</v>
      </c>
      <c r="AE42" s="2">
        <v>206382730.54545453</v>
      </c>
      <c r="AG42" s="2" t="s">
        <v>7682</v>
      </c>
      <c r="AH42" s="2">
        <v>25662047.846153848</v>
      </c>
      <c r="AI42" s="2">
        <v>80179686.659090906</v>
      </c>
      <c r="AJ42" s="2"/>
      <c r="AK42" s="2" t="s">
        <v>7682</v>
      </c>
      <c r="AL42" s="2">
        <v>2.9184615384615387</v>
      </c>
      <c r="AM42" s="2">
        <v>3.0872727272727274</v>
      </c>
    </row>
    <row r="43" spans="1:326" x14ac:dyDescent="0.35">
      <c r="A43" s="2" t="s">
        <v>7683</v>
      </c>
      <c r="B43" s="2">
        <v>18713342569357.691</v>
      </c>
      <c r="C43" s="2">
        <v>22999557873962.098</v>
      </c>
      <c r="E43" s="2" t="s">
        <v>7683</v>
      </c>
      <c r="F43" s="2">
        <v>44365865732402.227</v>
      </c>
      <c r="G43" s="2">
        <v>101878730178705.91</v>
      </c>
      <c r="I43" s="2" t="s">
        <v>7683</v>
      </c>
      <c r="J43" s="2">
        <v>31755105097567.406</v>
      </c>
      <c r="K43" s="2">
        <v>1938055508500422.8</v>
      </c>
      <c r="M43" s="2" t="s">
        <v>7683</v>
      </c>
      <c r="N43" s="2">
        <v>44772157572473.641</v>
      </c>
      <c r="O43" s="2">
        <v>2.6716389090747492E+16</v>
      </c>
      <c r="Q43" s="2" t="s">
        <v>7683</v>
      </c>
      <c r="R43" s="2">
        <v>584083263255796.25</v>
      </c>
      <c r="S43" s="2">
        <v>5998896522816560</v>
      </c>
      <c r="U43" s="2" t="s">
        <v>7683</v>
      </c>
      <c r="V43" s="2">
        <v>244.37466025641027</v>
      </c>
      <c r="W43" s="2">
        <v>57.292694027484224</v>
      </c>
      <c r="Y43" s="2" t="s">
        <v>7683</v>
      </c>
      <c r="Z43" s="2">
        <v>1317.1342423076928</v>
      </c>
      <c r="AA43" s="2">
        <v>525.78573546511609</v>
      </c>
      <c r="AC43" s="2" t="s">
        <v>7683</v>
      </c>
      <c r="AD43" s="2">
        <v>667013020379363.88</v>
      </c>
      <c r="AE43" s="2">
        <v>2.2579669452448134E+17</v>
      </c>
      <c r="AG43" s="2" t="s">
        <v>7683</v>
      </c>
      <c r="AH43" s="2">
        <v>1943701902924728.3</v>
      </c>
      <c r="AI43" s="2">
        <v>5467117332099649</v>
      </c>
      <c r="AJ43" s="2"/>
      <c r="AK43" s="2" t="s">
        <v>7683</v>
      </c>
      <c r="AL43" s="2">
        <v>3.4754141025641005</v>
      </c>
      <c r="AM43" s="2">
        <v>4.9631133192389028</v>
      </c>
    </row>
    <row r="44" spans="1:326" x14ac:dyDescent="0.35">
      <c r="A44" s="2" t="s">
        <v>7684</v>
      </c>
      <c r="B44" s="2">
        <v>13</v>
      </c>
      <c r="C44" s="2">
        <v>44</v>
      </c>
      <c r="E44" s="2" t="s">
        <v>7684</v>
      </c>
      <c r="F44" s="2">
        <v>13</v>
      </c>
      <c r="G44" s="2">
        <v>44</v>
      </c>
      <c r="I44" s="2" t="s">
        <v>7684</v>
      </c>
      <c r="J44" s="2">
        <v>13</v>
      </c>
      <c r="K44" s="2">
        <v>44</v>
      </c>
      <c r="M44" s="2" t="s">
        <v>7684</v>
      </c>
      <c r="N44" s="2">
        <v>13</v>
      </c>
      <c r="O44" s="2">
        <v>44</v>
      </c>
      <c r="Q44" s="2" t="s">
        <v>7684</v>
      </c>
      <c r="R44" s="2">
        <v>13</v>
      </c>
      <c r="S44" s="2">
        <v>44</v>
      </c>
      <c r="U44" s="2" t="s">
        <v>7684</v>
      </c>
      <c r="V44" s="2">
        <v>13</v>
      </c>
      <c r="W44" s="2">
        <v>44</v>
      </c>
      <c r="Y44" s="2" t="s">
        <v>7684</v>
      </c>
      <c r="Z44" s="2">
        <v>13</v>
      </c>
      <c r="AA44" s="2">
        <v>44</v>
      </c>
      <c r="AC44" s="2" t="s">
        <v>7684</v>
      </c>
      <c r="AD44" s="2">
        <v>13</v>
      </c>
      <c r="AE44" s="2">
        <v>44</v>
      </c>
      <c r="AG44" s="2" t="s">
        <v>7684</v>
      </c>
      <c r="AH44" s="2">
        <v>13</v>
      </c>
      <c r="AI44" s="2">
        <v>44</v>
      </c>
      <c r="AJ44" s="2"/>
      <c r="AK44" s="2" t="s">
        <v>7684</v>
      </c>
      <c r="AL44" s="2">
        <v>13</v>
      </c>
      <c r="AM44" s="2">
        <v>44</v>
      </c>
    </row>
    <row r="45" spans="1:326" x14ac:dyDescent="0.35">
      <c r="A45" s="2" t="s">
        <v>7685</v>
      </c>
      <c r="B45" s="2">
        <v>22064383625684.773</v>
      </c>
      <c r="C45" s="2"/>
      <c r="E45" s="2" t="s">
        <v>7685</v>
      </c>
      <c r="F45" s="2">
        <v>89330468844966.922</v>
      </c>
      <c r="G45" s="2"/>
      <c r="I45" s="2" t="s">
        <v>7685</v>
      </c>
      <c r="J45" s="2">
        <v>1522135420485254.5</v>
      </c>
      <c r="K45" s="2"/>
      <c r="M45" s="2" t="s">
        <v>7685</v>
      </c>
      <c r="N45" s="2">
        <v>2.0897127214418396E+16</v>
      </c>
      <c r="O45" s="2"/>
      <c r="Q45" s="2" t="s">
        <v>7685</v>
      </c>
      <c r="R45" s="2">
        <v>4817482720730575</v>
      </c>
      <c r="S45" s="2"/>
      <c r="U45" s="2" t="s">
        <v>7685</v>
      </c>
      <c r="V45" s="2">
        <v>98.110577568340815</v>
      </c>
      <c r="W45" s="2"/>
      <c r="Y45" s="2" t="s">
        <v>7685</v>
      </c>
      <c r="Z45" s="2">
        <v>698.44359150349658</v>
      </c>
      <c r="AA45" s="2"/>
      <c r="AC45" s="2" t="s">
        <v>7685</v>
      </c>
      <c r="AD45" s="2">
        <v>1.7667749128722272E+17</v>
      </c>
      <c r="AE45" s="2"/>
      <c r="AG45" s="2" t="s">
        <v>7685</v>
      </c>
      <c r="AH45" s="2">
        <v>4698372147552393</v>
      </c>
      <c r="AI45" s="2"/>
      <c r="AJ45" s="2"/>
      <c r="AK45" s="2" t="s">
        <v>7685</v>
      </c>
      <c r="AL45" s="2">
        <v>4.6385243992371281</v>
      </c>
      <c r="AM45" s="2"/>
    </row>
    <row r="46" spans="1:326" x14ac:dyDescent="0.35">
      <c r="A46" s="2" t="s">
        <v>7686</v>
      </c>
      <c r="B46" s="2">
        <v>0</v>
      </c>
      <c r="C46" s="2"/>
      <c r="E46" s="2" t="s">
        <v>7686</v>
      </c>
      <c r="F46" s="2">
        <v>0</v>
      </c>
      <c r="G46" s="2"/>
      <c r="I46" s="2" t="s">
        <v>7686</v>
      </c>
      <c r="J46" s="2">
        <v>0</v>
      </c>
      <c r="K46" s="2"/>
      <c r="M46" s="2" t="s">
        <v>7686</v>
      </c>
      <c r="N46" s="2">
        <v>0</v>
      </c>
      <c r="O46" s="2"/>
      <c r="Q46" s="2" t="s">
        <v>7686</v>
      </c>
      <c r="R46" s="2">
        <v>0</v>
      </c>
      <c r="S46" s="2"/>
      <c r="U46" s="2" t="s">
        <v>7686</v>
      </c>
      <c r="V46" s="2">
        <v>0</v>
      </c>
      <c r="W46" s="2"/>
      <c r="Y46" s="2" t="s">
        <v>7686</v>
      </c>
      <c r="Z46" s="2">
        <v>0</v>
      </c>
      <c r="AA46" s="2"/>
      <c r="AC46" s="2" t="s">
        <v>7686</v>
      </c>
      <c r="AD46" s="2">
        <v>0</v>
      </c>
      <c r="AE46" s="2"/>
      <c r="AG46" s="2" t="s">
        <v>7686</v>
      </c>
      <c r="AH46" s="2">
        <v>0</v>
      </c>
      <c r="AI46" s="2"/>
      <c r="AJ46" s="2"/>
      <c r="AK46" s="2" t="s">
        <v>7686</v>
      </c>
      <c r="AL46" s="2">
        <v>0</v>
      </c>
      <c r="AM46" s="2"/>
    </row>
    <row r="47" spans="1:326" x14ac:dyDescent="0.35">
      <c r="A47" s="2" t="s">
        <v>7687</v>
      </c>
      <c r="B47" s="2">
        <v>55</v>
      </c>
      <c r="C47" s="2"/>
      <c r="E47" s="2" t="s">
        <v>7687</v>
      </c>
      <c r="F47" s="2">
        <v>55</v>
      </c>
      <c r="G47" s="2"/>
      <c r="I47" s="2" t="s">
        <v>7687</v>
      </c>
      <c r="J47" s="2">
        <v>55</v>
      </c>
      <c r="K47" s="2"/>
      <c r="M47" s="2" t="s">
        <v>7687</v>
      </c>
      <c r="N47" s="2">
        <v>55</v>
      </c>
      <c r="O47" s="2"/>
      <c r="Q47" s="2" t="s">
        <v>7687</v>
      </c>
      <c r="R47" s="2">
        <v>55</v>
      </c>
      <c r="S47" s="2"/>
      <c r="U47" s="2" t="s">
        <v>7687</v>
      </c>
      <c r="V47" s="2">
        <v>55</v>
      </c>
      <c r="W47" s="2"/>
      <c r="Y47" s="2" t="s">
        <v>7687</v>
      </c>
      <c r="Z47" s="2">
        <v>55</v>
      </c>
      <c r="AA47" s="2"/>
      <c r="AC47" s="2" t="s">
        <v>7687</v>
      </c>
      <c r="AD47" s="2">
        <v>55</v>
      </c>
      <c r="AE47" s="2"/>
      <c r="AG47" s="2" t="s">
        <v>7687</v>
      </c>
      <c r="AH47" s="2">
        <v>55</v>
      </c>
      <c r="AI47" s="2"/>
      <c r="AJ47" s="2"/>
      <c r="AK47" s="2" t="s">
        <v>7687</v>
      </c>
      <c r="AL47" s="2">
        <v>55</v>
      </c>
      <c r="AM47" s="2"/>
    </row>
    <row r="48" spans="1:326" x14ac:dyDescent="0.35">
      <c r="A48" s="2" t="s">
        <v>7688</v>
      </c>
      <c r="B48" s="2">
        <v>-2.5134900196280907</v>
      </c>
      <c r="C48" s="2"/>
      <c r="E48" s="2" t="s">
        <v>7688</v>
      </c>
      <c r="F48" s="2">
        <v>-2.6395617048253786</v>
      </c>
      <c r="G48" s="2"/>
      <c r="I48" s="2" t="s">
        <v>7688</v>
      </c>
      <c r="J48" s="2">
        <v>-2.4462229438242571</v>
      </c>
      <c r="K48" s="2"/>
      <c r="M48" s="2" t="s">
        <v>7688</v>
      </c>
      <c r="N48" s="2">
        <v>-1.2029532005675507</v>
      </c>
      <c r="O48" s="2"/>
      <c r="Q48" s="2" t="s">
        <v>7688</v>
      </c>
      <c r="R48" s="2">
        <v>-2.0508423677566947</v>
      </c>
      <c r="S48" s="2"/>
      <c r="U48" s="2" t="s">
        <v>7688</v>
      </c>
      <c r="V48" s="2">
        <v>-1.9855822796726494</v>
      </c>
      <c r="W48" s="2"/>
      <c r="Y48" s="2" t="s">
        <v>7688</v>
      </c>
      <c r="Z48" s="2">
        <v>-1.3959974089951512</v>
      </c>
      <c r="AA48" s="2"/>
      <c r="AC48" s="2" t="s">
        <v>7688</v>
      </c>
      <c r="AD48" s="2">
        <v>-1.3938739822250124</v>
      </c>
      <c r="AE48" s="2"/>
      <c r="AG48" s="2" t="s">
        <v>7688</v>
      </c>
      <c r="AH48" s="2">
        <v>-2.519555434206433</v>
      </c>
      <c r="AI48" s="2"/>
      <c r="AJ48" s="2"/>
      <c r="AK48" s="2" t="s">
        <v>7688</v>
      </c>
      <c r="AL48" s="2">
        <v>-0.2482972400424151</v>
      </c>
      <c r="AM48" s="2"/>
    </row>
    <row r="49" spans="1:326" x14ac:dyDescent="0.35">
      <c r="A49" s="2" t="s">
        <v>7689</v>
      </c>
      <c r="B49" s="2">
        <v>7.4563240993905048E-3</v>
      </c>
      <c r="C49" s="2"/>
      <c r="E49" s="2" t="s">
        <v>7689</v>
      </c>
      <c r="F49" s="2">
        <v>5.3898818810832142E-3</v>
      </c>
      <c r="G49" s="2"/>
      <c r="I49" s="2" t="s">
        <v>7689</v>
      </c>
      <c r="J49" s="2">
        <v>8.8310538051905238E-3</v>
      </c>
      <c r="K49" s="2"/>
      <c r="M49" s="2" t="s">
        <v>7689</v>
      </c>
      <c r="N49" s="2">
        <v>0.11707365822196905</v>
      </c>
      <c r="O49" s="2"/>
      <c r="Q49" s="2" t="s">
        <v>7689</v>
      </c>
      <c r="R49" s="2">
        <v>2.2529337944123894E-2</v>
      </c>
      <c r="S49" s="2"/>
      <c r="U49" s="2" t="s">
        <v>7689</v>
      </c>
      <c r="V49" s="2">
        <v>2.6037083667631758E-2</v>
      </c>
      <c r="W49" s="2"/>
      <c r="Y49" s="2" t="s">
        <v>7689</v>
      </c>
      <c r="Z49" s="2">
        <v>8.4162507990419202E-2</v>
      </c>
      <c r="AA49" s="2"/>
      <c r="AC49" s="2" t="s">
        <v>7689</v>
      </c>
      <c r="AD49" s="2">
        <v>8.4481068169928508E-2</v>
      </c>
      <c r="AE49" s="2"/>
      <c r="AG49" s="2" t="s">
        <v>7689</v>
      </c>
      <c r="AH49" s="2">
        <v>7.3424199381312144E-3</v>
      </c>
      <c r="AI49" s="2"/>
      <c r="AJ49" s="2"/>
      <c r="AK49" s="2" t="s">
        <v>7689</v>
      </c>
      <c r="AL49" s="2">
        <v>0.40241459604762259</v>
      </c>
      <c r="AM49" s="2"/>
    </row>
    <row r="50" spans="1:326" x14ac:dyDescent="0.35">
      <c r="A50" s="2" t="s">
        <v>7690</v>
      </c>
      <c r="B50" s="2">
        <v>2.3960810525533165</v>
      </c>
      <c r="C50" s="2"/>
      <c r="E50" s="2" t="s">
        <v>7690</v>
      </c>
      <c r="F50" s="2">
        <v>2.3960810525533165</v>
      </c>
      <c r="G50" s="2"/>
      <c r="I50" s="2" t="s">
        <v>7690</v>
      </c>
      <c r="J50" s="2">
        <v>2.3960810525533165</v>
      </c>
      <c r="K50" s="2"/>
      <c r="M50" s="2" t="s">
        <v>7690</v>
      </c>
      <c r="N50" s="2">
        <v>2.3960810525533165</v>
      </c>
      <c r="O50" s="2"/>
      <c r="Q50" s="2" t="s">
        <v>7690</v>
      </c>
      <c r="R50" s="2">
        <v>2.3960810525533165</v>
      </c>
      <c r="S50" s="2"/>
      <c r="U50" s="2" t="s">
        <v>7690</v>
      </c>
      <c r="V50" s="2">
        <v>2.3960810525533165</v>
      </c>
      <c r="W50" s="2"/>
      <c r="Y50" s="2" t="s">
        <v>7690</v>
      </c>
      <c r="Z50" s="2">
        <v>2.3960810525533165</v>
      </c>
      <c r="AA50" s="2"/>
      <c r="AC50" s="2" t="s">
        <v>7690</v>
      </c>
      <c r="AD50" s="2">
        <v>2.3960810525533165</v>
      </c>
      <c r="AE50" s="2"/>
      <c r="AG50" s="2" t="s">
        <v>7690</v>
      </c>
      <c r="AH50" s="2">
        <v>2.3960810525533165</v>
      </c>
      <c r="AI50" s="2"/>
      <c r="AJ50" s="2"/>
      <c r="AK50" s="2" t="s">
        <v>7690</v>
      </c>
      <c r="AL50" s="2">
        <v>2.3960810525533165</v>
      </c>
      <c r="AM50" s="2"/>
    </row>
    <row r="51" spans="1:326" x14ac:dyDescent="0.35">
      <c r="A51" s="2" t="s">
        <v>7691</v>
      </c>
      <c r="B51" s="3">
        <v>1.491264819878101E-2</v>
      </c>
      <c r="C51" s="2"/>
      <c r="E51" s="2" t="s">
        <v>7691</v>
      </c>
      <c r="F51" s="3">
        <v>1.0779763762166428E-2</v>
      </c>
      <c r="G51" s="2"/>
      <c r="I51" s="2" t="s">
        <v>7691</v>
      </c>
      <c r="J51" s="3">
        <v>1.7662107610381048E-2</v>
      </c>
      <c r="K51" s="2"/>
      <c r="M51" s="2" t="s">
        <v>7691</v>
      </c>
      <c r="N51" s="2">
        <v>0.2341473164439381</v>
      </c>
      <c r="O51" s="2"/>
      <c r="Q51" s="2" t="s">
        <v>7691</v>
      </c>
      <c r="R51" s="3">
        <v>4.5058675888247787E-2</v>
      </c>
      <c r="S51" s="2"/>
      <c r="U51" s="2" t="s">
        <v>7691</v>
      </c>
      <c r="V51" s="3">
        <v>5.2074167335263516E-2</v>
      </c>
      <c r="W51" s="2"/>
      <c r="Y51" s="2" t="s">
        <v>7691</v>
      </c>
      <c r="Z51" s="2">
        <v>0.1683250159808384</v>
      </c>
      <c r="AA51" s="2"/>
      <c r="AC51" s="2" t="s">
        <v>7691</v>
      </c>
      <c r="AD51" s="2">
        <v>0.16896213633985702</v>
      </c>
      <c r="AE51" s="2"/>
      <c r="AG51" s="2" t="s">
        <v>7691</v>
      </c>
      <c r="AH51" s="3">
        <v>1.4684839876262429E-2</v>
      </c>
      <c r="AI51" s="2"/>
      <c r="AJ51" s="2"/>
      <c r="AK51" s="2" t="s">
        <v>7691</v>
      </c>
      <c r="AL51" s="2">
        <v>0.80482919209524517</v>
      </c>
      <c r="AM51" s="2"/>
    </row>
    <row r="52" spans="1:326" ht="15" thickBot="1" x14ac:dyDescent="0.4">
      <c r="A52" s="8" t="s">
        <v>7692</v>
      </c>
      <c r="B52" s="8">
        <v>2.6682159884861933</v>
      </c>
      <c r="C52" s="8"/>
      <c r="E52" s="8" t="s">
        <v>7692</v>
      </c>
      <c r="F52" s="8">
        <v>2.6682159884861933</v>
      </c>
      <c r="G52" s="8"/>
      <c r="I52" s="8" t="s">
        <v>7692</v>
      </c>
      <c r="J52" s="8">
        <v>2.6682159884861933</v>
      </c>
      <c r="K52" s="8"/>
      <c r="M52" s="8" t="s">
        <v>7692</v>
      </c>
      <c r="N52" s="8">
        <v>2.6682159884861933</v>
      </c>
      <c r="O52" s="8"/>
      <c r="Q52" s="8" t="s">
        <v>7692</v>
      </c>
      <c r="R52" s="8">
        <v>2.6682159884861933</v>
      </c>
      <c r="S52" s="8"/>
      <c r="U52" s="8" t="s">
        <v>7692</v>
      </c>
      <c r="V52" s="8">
        <v>2.6682159884861933</v>
      </c>
      <c r="W52" s="8"/>
      <c r="Y52" s="8" t="s">
        <v>7692</v>
      </c>
      <c r="Z52" s="8">
        <v>2.6682159884861933</v>
      </c>
      <c r="AA52" s="8"/>
      <c r="AC52" s="8" t="s">
        <v>7692</v>
      </c>
      <c r="AD52" s="8">
        <v>2.6682159884861933</v>
      </c>
      <c r="AE52" s="8"/>
      <c r="AG52" s="8" t="s">
        <v>7692</v>
      </c>
      <c r="AH52" s="8">
        <v>2.6682159884861933</v>
      </c>
      <c r="AI52" s="8"/>
      <c r="AJ52" s="8"/>
      <c r="AK52" s="8" t="s">
        <v>7692</v>
      </c>
      <c r="AL52" s="8">
        <v>2.6682159884861933</v>
      </c>
      <c r="AM52" s="8"/>
    </row>
    <row r="53" spans="1:326" s="6" customFormat="1" ht="16" thickBot="1" x14ac:dyDescent="0.4">
      <c r="A53" s="78" t="s">
        <v>238</v>
      </c>
      <c r="B53" s="78"/>
      <c r="C53" s="78"/>
      <c r="D53" s="78"/>
      <c r="E53" s="79" t="s">
        <v>7706</v>
      </c>
      <c r="F53" s="80"/>
      <c r="G53" s="80"/>
      <c r="H53" s="81"/>
      <c r="I53" s="82" t="s">
        <v>7694</v>
      </c>
      <c r="J53" s="83"/>
      <c r="K53" s="83"/>
      <c r="L53" s="84"/>
      <c r="M53" s="78" t="s">
        <v>7672</v>
      </c>
      <c r="N53" s="78"/>
      <c r="O53" s="78"/>
      <c r="P53" s="78"/>
      <c r="Q53" s="78" t="s">
        <v>7695</v>
      </c>
      <c r="R53" s="78"/>
      <c r="S53" s="78"/>
      <c r="T53" s="78"/>
      <c r="U53" s="78" t="s">
        <v>7674</v>
      </c>
      <c r="V53" s="78"/>
      <c r="W53" s="78"/>
      <c r="X53" s="78"/>
      <c r="Y53" s="78" t="s">
        <v>7675</v>
      </c>
      <c r="Z53" s="78"/>
      <c r="AA53" s="78"/>
      <c r="AB53" s="78"/>
      <c r="AC53" s="78" t="s">
        <v>7696</v>
      </c>
      <c r="AD53" s="78"/>
      <c r="AE53" s="78"/>
      <c r="AF53" s="78"/>
      <c r="AG53" s="78" t="s">
        <v>7697</v>
      </c>
      <c r="AH53" s="78"/>
      <c r="AI53" s="78"/>
      <c r="AJ53" s="78"/>
      <c r="AK53" s="78" t="s">
        <v>7678</v>
      </c>
      <c r="AL53" s="78"/>
      <c r="AM53" s="78"/>
      <c r="AN53" s="78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89"/>
      <c r="EL53" s="89"/>
      <c r="EM53" s="89"/>
      <c r="EN53" s="89"/>
      <c r="EO53" s="89"/>
      <c r="EP53" s="89"/>
      <c r="EQ53" s="89"/>
      <c r="ER53" s="89"/>
      <c r="ES53" s="89"/>
      <c r="ET53" s="89"/>
      <c r="EU53" s="89"/>
      <c r="EV53" s="89"/>
      <c r="EW53" s="89"/>
      <c r="EX53" s="89"/>
      <c r="EY53" s="89"/>
      <c r="EZ53" s="89"/>
      <c r="FA53" s="89"/>
      <c r="FB53" s="89"/>
      <c r="FC53" s="89"/>
      <c r="FD53" s="89"/>
      <c r="FE53" s="89"/>
      <c r="FF53" s="89"/>
      <c r="FG53" s="89"/>
      <c r="FH53" s="89"/>
      <c r="FI53" s="89"/>
      <c r="FJ53" s="89"/>
      <c r="FK53" s="89"/>
      <c r="FL53" s="89"/>
      <c r="FM53" s="89"/>
      <c r="FN53" s="89"/>
      <c r="FO53" s="89"/>
      <c r="FP53" s="89"/>
      <c r="FQ53" s="89"/>
      <c r="FR53" s="89"/>
      <c r="FS53" s="89"/>
      <c r="FT53" s="89"/>
      <c r="FU53" s="89"/>
      <c r="FV53" s="89"/>
      <c r="FW53" s="89"/>
      <c r="FX53" s="89"/>
      <c r="FY53" s="89"/>
      <c r="FZ53" s="89"/>
      <c r="GA53" s="89"/>
      <c r="GB53" s="89"/>
      <c r="GC53" s="89"/>
      <c r="GD53" s="89"/>
      <c r="GE53" s="89"/>
      <c r="GF53" s="89"/>
      <c r="GG53" s="89"/>
      <c r="GH53" s="89"/>
      <c r="GI53" s="89"/>
      <c r="GJ53" s="89"/>
      <c r="GK53" s="89"/>
      <c r="GL53" s="89"/>
      <c r="GM53" s="89"/>
      <c r="GN53" s="89"/>
      <c r="GO53" s="89"/>
      <c r="GP53" s="89"/>
      <c r="GQ53" s="89"/>
      <c r="GR53" s="89"/>
      <c r="GS53" s="89"/>
      <c r="GT53" s="89"/>
      <c r="GU53" s="89"/>
      <c r="GV53" s="89"/>
      <c r="GW53" s="89"/>
      <c r="GX53" s="89"/>
      <c r="GY53" s="89"/>
      <c r="GZ53" s="89"/>
      <c r="HA53" s="89"/>
      <c r="HB53" s="89"/>
      <c r="HC53" s="89"/>
      <c r="HD53" s="89"/>
      <c r="HE53" s="89"/>
      <c r="HF53" s="89"/>
      <c r="HG53" s="89"/>
      <c r="HH53" s="89"/>
      <c r="HI53" s="89"/>
      <c r="HJ53" s="89"/>
      <c r="HK53" s="89"/>
      <c r="HL53" s="89"/>
      <c r="HM53" s="89"/>
      <c r="HN53" s="89"/>
      <c r="HO53" s="89"/>
      <c r="HP53" s="89"/>
      <c r="HQ53" s="89"/>
      <c r="HR53" s="89"/>
      <c r="HS53" s="89"/>
      <c r="HT53" s="89"/>
      <c r="HU53" s="89"/>
      <c r="HV53" s="89"/>
      <c r="HW53" s="89"/>
      <c r="HX53" s="89"/>
      <c r="HY53" s="89"/>
      <c r="HZ53" s="89"/>
      <c r="IA53" s="89"/>
      <c r="IB53" s="89"/>
      <c r="IC53" s="89"/>
      <c r="ID53" s="89"/>
      <c r="IE53" s="89"/>
      <c r="IF53" s="89"/>
      <c r="IG53" s="89"/>
      <c r="IH53" s="89"/>
      <c r="II53" s="89"/>
      <c r="IJ53" s="89"/>
      <c r="IK53" s="89"/>
      <c r="IL53" s="89"/>
      <c r="IM53" s="89"/>
      <c r="IN53" s="89"/>
      <c r="IO53" s="89"/>
      <c r="IP53" s="89"/>
      <c r="IQ53" s="89"/>
      <c r="IR53" s="89"/>
      <c r="IS53" s="89"/>
      <c r="IT53" s="89"/>
      <c r="IU53" s="89"/>
      <c r="IV53" s="89"/>
      <c r="IW53" s="89"/>
      <c r="IX53" s="89"/>
      <c r="IY53" s="89"/>
      <c r="IZ53" s="89"/>
      <c r="JA53" s="89"/>
      <c r="JB53" s="89"/>
      <c r="JC53" s="89"/>
      <c r="JD53" s="89"/>
      <c r="JE53" s="89"/>
      <c r="JF53" s="89"/>
      <c r="JG53" s="89"/>
      <c r="JH53" s="89"/>
      <c r="JI53" s="89"/>
      <c r="JJ53" s="89"/>
      <c r="JK53" s="89"/>
      <c r="JL53" s="89"/>
      <c r="JM53" s="89"/>
      <c r="JN53" s="89"/>
      <c r="JO53" s="89"/>
      <c r="JP53" s="89"/>
      <c r="JQ53" s="89"/>
      <c r="JR53" s="89"/>
      <c r="JS53" s="89"/>
      <c r="JT53" s="89"/>
      <c r="JU53" s="89"/>
      <c r="JV53" s="89"/>
      <c r="JW53" s="89"/>
      <c r="JX53" s="89"/>
      <c r="JY53" s="89"/>
      <c r="JZ53" s="89"/>
      <c r="KA53" s="89"/>
      <c r="KB53" s="89"/>
      <c r="KC53" s="89"/>
      <c r="KD53" s="89"/>
      <c r="KE53" s="89"/>
      <c r="KF53" s="89"/>
      <c r="KG53" s="89"/>
      <c r="KH53" s="89"/>
      <c r="KI53" s="89"/>
      <c r="KJ53" s="89"/>
      <c r="KK53" s="89"/>
      <c r="KL53" s="89"/>
      <c r="KM53" s="89"/>
      <c r="KN53" s="89"/>
      <c r="KO53" s="89"/>
      <c r="KP53" s="89"/>
      <c r="KQ53" s="89"/>
      <c r="KR53" s="89"/>
      <c r="KS53" s="89"/>
      <c r="KT53" s="89"/>
      <c r="KU53" s="89"/>
      <c r="KV53" s="89"/>
      <c r="KW53" s="89"/>
      <c r="KX53" s="89"/>
      <c r="KY53" s="89"/>
      <c r="KZ53" s="89"/>
      <c r="LA53" s="89"/>
      <c r="LB53" s="89"/>
      <c r="LC53" s="89"/>
      <c r="LD53" s="89"/>
      <c r="LE53" s="89"/>
      <c r="LF53" s="89"/>
      <c r="LG53" s="89"/>
      <c r="LH53" s="89"/>
      <c r="LI53" s="89"/>
      <c r="LJ53" s="89"/>
      <c r="LK53" s="89"/>
      <c r="LL53" s="89"/>
      <c r="LM53" s="89"/>
      <c r="LN53" s="89"/>
    </row>
    <row r="54" spans="1:326" s="6" customFormat="1" x14ac:dyDescent="0.35">
      <c r="A54" s="72">
        <v>2010</v>
      </c>
      <c r="B54" s="73"/>
      <c r="C54" s="73"/>
      <c r="D54" s="74"/>
      <c r="E54" s="72">
        <v>2010</v>
      </c>
      <c r="F54" s="73"/>
      <c r="G54" s="73"/>
      <c r="H54" s="74"/>
      <c r="I54" s="72">
        <v>2010</v>
      </c>
      <c r="J54" s="73"/>
      <c r="K54" s="73"/>
      <c r="L54" s="74"/>
      <c r="M54" s="72">
        <v>2010</v>
      </c>
      <c r="N54" s="73"/>
      <c r="O54" s="73"/>
      <c r="P54" s="74"/>
      <c r="Q54" s="72">
        <v>2010</v>
      </c>
      <c r="R54" s="73"/>
      <c r="S54" s="73"/>
      <c r="T54" s="74"/>
      <c r="U54" s="72">
        <v>2010</v>
      </c>
      <c r="V54" s="73"/>
      <c r="W54" s="73"/>
      <c r="X54" s="74"/>
      <c r="Y54" s="72">
        <v>2010</v>
      </c>
      <c r="Z54" s="73"/>
      <c r="AA54" s="73"/>
      <c r="AB54" s="74"/>
      <c r="AC54" s="72">
        <v>2010</v>
      </c>
      <c r="AD54" s="73"/>
      <c r="AE54" s="73"/>
      <c r="AF54" s="74"/>
      <c r="AG54" s="72">
        <v>2010</v>
      </c>
      <c r="AH54" s="73"/>
      <c r="AI54" s="73"/>
      <c r="AJ54" s="74"/>
      <c r="AK54" s="72">
        <v>2010</v>
      </c>
      <c r="AL54" s="73"/>
      <c r="AM54" s="73"/>
      <c r="AN54" s="7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  <c r="EO54" s="89"/>
      <c r="EP54" s="89"/>
      <c r="EQ54" s="89"/>
      <c r="ER54" s="89"/>
      <c r="ES54" s="89"/>
      <c r="ET54" s="89"/>
      <c r="EU54" s="89"/>
      <c r="EV54" s="89"/>
      <c r="EW54" s="89"/>
      <c r="EX54" s="89"/>
      <c r="EY54" s="89"/>
      <c r="EZ54" s="89"/>
      <c r="FA54" s="89"/>
      <c r="FB54" s="89"/>
      <c r="FC54" s="89"/>
      <c r="FD54" s="89"/>
      <c r="FE54" s="89"/>
      <c r="FF54" s="89"/>
      <c r="FG54" s="89"/>
      <c r="FH54" s="89"/>
      <c r="FI54" s="89"/>
      <c r="FJ54" s="89"/>
      <c r="FK54" s="89"/>
      <c r="FL54" s="89"/>
      <c r="FM54" s="89"/>
      <c r="FN54" s="89"/>
      <c r="FO54" s="89"/>
      <c r="FP54" s="89"/>
      <c r="FQ54" s="89"/>
      <c r="FR54" s="89"/>
      <c r="FS54" s="89"/>
      <c r="FT54" s="89"/>
      <c r="FU54" s="89"/>
      <c r="FV54" s="89"/>
      <c r="FW54" s="89"/>
      <c r="FX54" s="89"/>
      <c r="FY54" s="89"/>
      <c r="FZ54" s="89"/>
      <c r="GA54" s="89"/>
      <c r="GB54" s="89"/>
      <c r="GC54" s="89"/>
      <c r="GD54" s="89"/>
      <c r="GE54" s="89"/>
      <c r="GF54" s="89"/>
      <c r="GG54" s="89"/>
      <c r="GH54" s="89"/>
      <c r="GI54" s="89"/>
      <c r="GJ54" s="89"/>
      <c r="GK54" s="89"/>
      <c r="GL54" s="89"/>
      <c r="GM54" s="89"/>
      <c r="GN54" s="89"/>
      <c r="GO54" s="89"/>
      <c r="GP54" s="89"/>
      <c r="GQ54" s="89"/>
      <c r="GR54" s="89"/>
      <c r="GS54" s="89"/>
      <c r="GT54" s="89"/>
      <c r="GU54" s="89"/>
      <c r="GV54" s="89"/>
      <c r="GW54" s="89"/>
      <c r="GX54" s="89"/>
      <c r="GY54" s="89"/>
      <c r="GZ54" s="89"/>
      <c r="HA54" s="89"/>
      <c r="HB54" s="89"/>
      <c r="HC54" s="89"/>
      <c r="HD54" s="89"/>
      <c r="HE54" s="89"/>
      <c r="HF54" s="89"/>
      <c r="HG54" s="89"/>
      <c r="HH54" s="89"/>
      <c r="HI54" s="89"/>
      <c r="HJ54" s="89"/>
      <c r="HK54" s="89"/>
      <c r="HL54" s="89"/>
      <c r="HM54" s="89"/>
      <c r="HN54" s="89"/>
      <c r="HO54" s="89"/>
      <c r="HP54" s="89"/>
      <c r="HQ54" s="89"/>
      <c r="HR54" s="89"/>
      <c r="HS54" s="89"/>
      <c r="HT54" s="89"/>
      <c r="HU54" s="89"/>
      <c r="HV54" s="89"/>
      <c r="HW54" s="89"/>
      <c r="HX54" s="89"/>
      <c r="HY54" s="89"/>
      <c r="HZ54" s="89"/>
      <c r="IA54" s="89"/>
      <c r="IB54" s="89"/>
      <c r="IC54" s="89"/>
      <c r="ID54" s="89"/>
      <c r="IE54" s="89"/>
      <c r="IF54" s="89"/>
      <c r="IG54" s="89"/>
      <c r="IH54" s="89"/>
      <c r="II54" s="89"/>
      <c r="IJ54" s="89"/>
      <c r="IK54" s="89"/>
      <c r="IL54" s="89"/>
      <c r="IM54" s="89"/>
      <c r="IN54" s="89"/>
      <c r="IO54" s="89"/>
      <c r="IP54" s="89"/>
      <c r="IQ54" s="89"/>
      <c r="IR54" s="89"/>
      <c r="IS54" s="89"/>
      <c r="IT54" s="89"/>
      <c r="IU54" s="89"/>
      <c r="IV54" s="89"/>
      <c r="IW54" s="89"/>
      <c r="IX54" s="89"/>
      <c r="IY54" s="89"/>
      <c r="IZ54" s="89"/>
      <c r="JA54" s="89"/>
      <c r="JB54" s="89"/>
      <c r="JC54" s="89"/>
      <c r="JD54" s="89"/>
      <c r="JE54" s="89"/>
      <c r="JF54" s="89"/>
      <c r="JG54" s="89"/>
      <c r="JH54" s="89"/>
      <c r="JI54" s="89"/>
      <c r="JJ54" s="89"/>
      <c r="JK54" s="89"/>
      <c r="JL54" s="89"/>
      <c r="JM54" s="89"/>
      <c r="JN54" s="89"/>
      <c r="JO54" s="89"/>
      <c r="JP54" s="89"/>
      <c r="JQ54" s="89"/>
      <c r="JR54" s="89"/>
      <c r="JS54" s="89"/>
      <c r="JT54" s="89"/>
      <c r="JU54" s="89"/>
      <c r="JV54" s="89"/>
      <c r="JW54" s="89"/>
      <c r="JX54" s="89"/>
      <c r="JY54" s="89"/>
      <c r="JZ54" s="89"/>
      <c r="KA54" s="89"/>
      <c r="KB54" s="89"/>
      <c r="KC54" s="89"/>
      <c r="KD54" s="89"/>
      <c r="KE54" s="89"/>
      <c r="KF54" s="89"/>
      <c r="KG54" s="89"/>
      <c r="KH54" s="89"/>
      <c r="KI54" s="89"/>
      <c r="KJ54" s="89"/>
      <c r="KK54" s="89"/>
      <c r="KL54" s="89"/>
      <c r="KM54" s="89"/>
      <c r="KN54" s="89"/>
      <c r="KO54" s="89"/>
      <c r="KP54" s="89"/>
      <c r="KQ54" s="89"/>
      <c r="KR54" s="89"/>
      <c r="KS54" s="89"/>
      <c r="KT54" s="89"/>
      <c r="KU54" s="89"/>
      <c r="KV54" s="89"/>
      <c r="KW54" s="89"/>
      <c r="KX54" s="89"/>
      <c r="KY54" s="89"/>
      <c r="KZ54" s="89"/>
      <c r="LA54" s="89"/>
      <c r="LB54" s="89"/>
      <c r="LC54" s="89"/>
      <c r="LD54" s="89"/>
      <c r="LE54" s="89"/>
      <c r="LF54" s="89"/>
      <c r="LG54" s="89"/>
      <c r="LH54" s="89"/>
      <c r="LI54" s="89"/>
      <c r="LJ54" s="89"/>
      <c r="LK54" s="89"/>
      <c r="LL54" s="89"/>
      <c r="LM54" s="89"/>
      <c r="LN54" s="89"/>
    </row>
    <row r="55" spans="1:326" s="6" customFormat="1" x14ac:dyDescent="0.35">
      <c r="A55" s="75"/>
      <c r="B55" s="76"/>
      <c r="C55" s="76"/>
      <c r="D55" s="77"/>
      <c r="E55" s="75"/>
      <c r="F55" s="76"/>
      <c r="G55" s="76"/>
      <c r="H55" s="77"/>
      <c r="I55" s="75"/>
      <c r="J55" s="76"/>
      <c r="K55" s="76"/>
      <c r="L55" s="77"/>
      <c r="M55" s="75"/>
      <c r="N55" s="76"/>
      <c r="O55" s="76"/>
      <c r="P55" s="77"/>
      <c r="Q55" s="75"/>
      <c r="R55" s="76"/>
      <c r="S55" s="76"/>
      <c r="T55" s="77"/>
      <c r="U55" s="75"/>
      <c r="V55" s="76"/>
      <c r="W55" s="76"/>
      <c r="X55" s="77"/>
      <c r="Y55" s="75"/>
      <c r="Z55" s="76"/>
      <c r="AA55" s="76"/>
      <c r="AB55" s="77"/>
      <c r="AC55" s="75"/>
      <c r="AD55" s="76"/>
      <c r="AE55" s="76"/>
      <c r="AF55" s="77"/>
      <c r="AG55" s="75"/>
      <c r="AH55" s="76"/>
      <c r="AI55" s="76"/>
      <c r="AJ55" s="77"/>
      <c r="AK55" s="75"/>
      <c r="AL55" s="76"/>
      <c r="AM55" s="76"/>
      <c r="AN55" s="77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  <c r="DZ55" s="89"/>
      <c r="EA55" s="89"/>
      <c r="EB55" s="89"/>
      <c r="EC55" s="89"/>
      <c r="ED55" s="89"/>
      <c r="EE55" s="89"/>
      <c r="EF55" s="89"/>
      <c r="EG55" s="89"/>
      <c r="EH55" s="89"/>
      <c r="EI55" s="89"/>
      <c r="EJ55" s="89"/>
      <c r="EK55" s="89"/>
      <c r="EL55" s="89"/>
      <c r="EM55" s="89"/>
      <c r="EN55" s="89"/>
      <c r="EO55" s="89"/>
      <c r="EP55" s="89"/>
      <c r="EQ55" s="89"/>
      <c r="ER55" s="89"/>
      <c r="ES55" s="89"/>
      <c r="ET55" s="89"/>
      <c r="EU55" s="89"/>
      <c r="EV55" s="89"/>
      <c r="EW55" s="89"/>
      <c r="EX55" s="89"/>
      <c r="EY55" s="89"/>
      <c r="EZ55" s="89"/>
      <c r="FA55" s="89"/>
      <c r="FB55" s="89"/>
      <c r="FC55" s="89"/>
      <c r="FD55" s="89"/>
      <c r="FE55" s="89"/>
      <c r="FF55" s="89"/>
      <c r="FG55" s="89"/>
      <c r="FH55" s="89"/>
      <c r="FI55" s="89"/>
      <c r="FJ55" s="89"/>
      <c r="FK55" s="89"/>
      <c r="FL55" s="89"/>
      <c r="FM55" s="89"/>
      <c r="FN55" s="89"/>
      <c r="FO55" s="89"/>
      <c r="FP55" s="89"/>
      <c r="FQ55" s="89"/>
      <c r="FR55" s="89"/>
      <c r="FS55" s="89"/>
      <c r="FT55" s="89"/>
      <c r="FU55" s="89"/>
      <c r="FV55" s="89"/>
      <c r="FW55" s="89"/>
      <c r="FX55" s="89"/>
      <c r="FY55" s="89"/>
      <c r="FZ55" s="89"/>
      <c r="GA55" s="89"/>
      <c r="GB55" s="89"/>
      <c r="GC55" s="89"/>
      <c r="GD55" s="89"/>
      <c r="GE55" s="89"/>
      <c r="GF55" s="89"/>
      <c r="GG55" s="89"/>
      <c r="GH55" s="89"/>
      <c r="GI55" s="89"/>
      <c r="GJ55" s="89"/>
      <c r="GK55" s="89"/>
      <c r="GL55" s="89"/>
      <c r="GM55" s="89"/>
      <c r="GN55" s="89"/>
      <c r="GO55" s="89"/>
      <c r="GP55" s="89"/>
      <c r="GQ55" s="89"/>
      <c r="GR55" s="89"/>
      <c r="GS55" s="89"/>
      <c r="GT55" s="89"/>
      <c r="GU55" s="89"/>
      <c r="GV55" s="89"/>
      <c r="GW55" s="89"/>
      <c r="GX55" s="89"/>
      <c r="GY55" s="89"/>
      <c r="GZ55" s="89"/>
      <c r="HA55" s="89"/>
      <c r="HB55" s="89"/>
      <c r="HC55" s="89"/>
      <c r="HD55" s="89"/>
      <c r="HE55" s="89"/>
      <c r="HF55" s="89"/>
      <c r="HG55" s="89"/>
      <c r="HH55" s="89"/>
      <c r="HI55" s="89"/>
      <c r="HJ55" s="89"/>
      <c r="HK55" s="89"/>
      <c r="HL55" s="89"/>
      <c r="HM55" s="89"/>
      <c r="HN55" s="89"/>
      <c r="HO55" s="89"/>
      <c r="HP55" s="89"/>
      <c r="HQ55" s="89"/>
      <c r="HR55" s="89"/>
      <c r="HS55" s="89"/>
      <c r="HT55" s="89"/>
      <c r="HU55" s="89"/>
      <c r="HV55" s="89"/>
      <c r="HW55" s="89"/>
      <c r="HX55" s="89"/>
      <c r="HY55" s="89"/>
      <c r="HZ55" s="89"/>
      <c r="IA55" s="89"/>
      <c r="IB55" s="89"/>
      <c r="IC55" s="89"/>
      <c r="ID55" s="89"/>
      <c r="IE55" s="89"/>
      <c r="IF55" s="89"/>
      <c r="IG55" s="89"/>
      <c r="IH55" s="89"/>
      <c r="II55" s="89"/>
      <c r="IJ55" s="89"/>
      <c r="IK55" s="89"/>
      <c r="IL55" s="89"/>
      <c r="IM55" s="89"/>
      <c r="IN55" s="89"/>
      <c r="IO55" s="89"/>
      <c r="IP55" s="89"/>
      <c r="IQ55" s="89"/>
      <c r="IR55" s="89"/>
      <c r="IS55" s="89"/>
      <c r="IT55" s="89"/>
      <c r="IU55" s="89"/>
      <c r="IV55" s="89"/>
      <c r="IW55" s="89"/>
      <c r="IX55" s="89"/>
      <c r="IY55" s="89"/>
      <c r="IZ55" s="89"/>
      <c r="JA55" s="89"/>
      <c r="JB55" s="89"/>
      <c r="JC55" s="89"/>
      <c r="JD55" s="89"/>
      <c r="JE55" s="89"/>
      <c r="JF55" s="89"/>
      <c r="JG55" s="89"/>
      <c r="JH55" s="89"/>
      <c r="JI55" s="89"/>
      <c r="JJ55" s="89"/>
      <c r="JK55" s="89"/>
      <c r="JL55" s="89"/>
      <c r="JM55" s="89"/>
      <c r="JN55" s="89"/>
      <c r="JO55" s="89"/>
      <c r="JP55" s="89"/>
      <c r="JQ55" s="89"/>
      <c r="JR55" s="89"/>
      <c r="JS55" s="89"/>
      <c r="JT55" s="89"/>
      <c r="JU55" s="89"/>
      <c r="JV55" s="89"/>
      <c r="JW55" s="89"/>
      <c r="JX55" s="89"/>
      <c r="JY55" s="89"/>
      <c r="JZ55" s="89"/>
      <c r="KA55" s="89"/>
      <c r="KB55" s="89"/>
      <c r="KC55" s="89"/>
      <c r="KD55" s="89"/>
      <c r="KE55" s="89"/>
      <c r="KF55" s="89"/>
      <c r="KG55" s="89"/>
      <c r="KH55" s="89"/>
      <c r="KI55" s="89"/>
      <c r="KJ55" s="89"/>
      <c r="KK55" s="89"/>
      <c r="KL55" s="89"/>
      <c r="KM55" s="89"/>
      <c r="KN55" s="89"/>
      <c r="KO55" s="89"/>
      <c r="KP55" s="89"/>
      <c r="KQ55" s="89"/>
      <c r="KR55" s="89"/>
      <c r="KS55" s="89"/>
      <c r="KT55" s="89"/>
      <c r="KU55" s="89"/>
      <c r="KV55" s="89"/>
      <c r="KW55" s="89"/>
      <c r="KX55" s="89"/>
      <c r="KY55" s="89"/>
      <c r="KZ55" s="89"/>
      <c r="LA55" s="89"/>
      <c r="LB55" s="89"/>
      <c r="LC55" s="89"/>
      <c r="LD55" s="89"/>
      <c r="LE55" s="89"/>
      <c r="LF55" s="89"/>
      <c r="LG55" s="89"/>
      <c r="LH55" s="89"/>
      <c r="LI55" s="89"/>
      <c r="LJ55" s="89"/>
      <c r="LK55" s="89"/>
      <c r="LL55" s="89"/>
      <c r="LM55" s="89"/>
      <c r="LN55" s="89"/>
    </row>
    <row r="56" spans="1:326" x14ac:dyDescent="0.35">
      <c r="A56" s="5" t="s">
        <v>7679</v>
      </c>
      <c r="E56" s="5" t="s">
        <v>7679</v>
      </c>
      <c r="I56" s="5" t="s">
        <v>7679</v>
      </c>
      <c r="M56" s="5" t="s">
        <v>7679</v>
      </c>
      <c r="Q56" s="5" t="s">
        <v>7679</v>
      </c>
      <c r="U56" s="5" t="s">
        <v>7679</v>
      </c>
      <c r="Y56" s="5" t="s">
        <v>7679</v>
      </c>
      <c r="AC56" s="5" t="s">
        <v>7679</v>
      </c>
      <c r="AG56" s="5" t="s">
        <v>7679</v>
      </c>
      <c r="AK56" s="5" t="s">
        <v>7679</v>
      </c>
    </row>
    <row r="57" spans="1:326" ht="15" thickBot="1" x14ac:dyDescent="0.4"/>
    <row r="58" spans="1:326" x14ac:dyDescent="0.35">
      <c r="A58" s="7"/>
      <c r="B58" s="7" t="s">
        <v>7680</v>
      </c>
      <c r="C58" s="7" t="s">
        <v>7681</v>
      </c>
      <c r="E58" s="7"/>
      <c r="F58" s="7" t="s">
        <v>7680</v>
      </c>
      <c r="G58" s="7" t="s">
        <v>7681</v>
      </c>
      <c r="I58" s="7"/>
      <c r="J58" s="7" t="s">
        <v>7680</v>
      </c>
      <c r="K58" s="7" t="s">
        <v>7681</v>
      </c>
      <c r="M58" s="7"/>
      <c r="N58" s="7" t="s">
        <v>7680</v>
      </c>
      <c r="O58" s="7" t="s">
        <v>7681</v>
      </c>
      <c r="Q58" s="7"/>
      <c r="R58" s="7" t="s">
        <v>7680</v>
      </c>
      <c r="S58" s="7" t="s">
        <v>7681</v>
      </c>
      <c r="U58" s="7"/>
      <c r="V58" s="7" t="s">
        <v>7680</v>
      </c>
      <c r="W58" s="7" t="s">
        <v>7681</v>
      </c>
      <c r="Y58" s="7"/>
      <c r="Z58" s="7" t="s">
        <v>7680</v>
      </c>
      <c r="AA58" s="7" t="s">
        <v>7681</v>
      </c>
      <c r="AC58" s="7"/>
      <c r="AD58" s="7" t="s">
        <v>7680</v>
      </c>
      <c r="AE58" s="7" t="s">
        <v>7681</v>
      </c>
      <c r="AG58" s="7"/>
      <c r="AH58" s="7" t="s">
        <v>7680</v>
      </c>
      <c r="AI58" s="7" t="s">
        <v>7681</v>
      </c>
      <c r="AJ58" s="7"/>
      <c r="AK58" s="7"/>
      <c r="AL58" s="7" t="s">
        <v>7680</v>
      </c>
      <c r="AM58" s="7" t="s">
        <v>7681</v>
      </c>
    </row>
    <row r="59" spans="1:326" x14ac:dyDescent="0.35">
      <c r="A59" s="2" t="s">
        <v>7682</v>
      </c>
      <c r="B59" s="2">
        <v>1216401</v>
      </c>
      <c r="C59" s="2">
        <v>5524153.166666667</v>
      </c>
      <c r="E59" s="2" t="s">
        <v>7682</v>
      </c>
      <c r="F59" s="2">
        <v>2752177.2941176472</v>
      </c>
      <c r="G59" s="2">
        <v>11776837.949999999</v>
      </c>
      <c r="I59" s="2" t="s">
        <v>7682</v>
      </c>
      <c r="J59" s="2">
        <v>8066906.823529412</v>
      </c>
      <c r="K59" s="2">
        <v>37555464.516666666</v>
      </c>
      <c r="M59" s="2" t="s">
        <v>7682</v>
      </c>
      <c r="N59" s="2">
        <v>5679226.2941176472</v>
      </c>
      <c r="O59" s="2">
        <v>63650826.283333331</v>
      </c>
      <c r="Q59" s="2" t="s">
        <v>7682</v>
      </c>
      <c r="R59" s="2">
        <v>13416078.647058824</v>
      </c>
      <c r="S59" s="2">
        <v>60570425.533333331</v>
      </c>
      <c r="U59" s="2" t="s">
        <v>7682</v>
      </c>
      <c r="V59" s="2">
        <v>8.7164705882352944</v>
      </c>
      <c r="W59" s="2">
        <v>9.0936666666666692</v>
      </c>
      <c r="Y59" s="2" t="s">
        <v>7682</v>
      </c>
      <c r="Z59" s="2">
        <v>22.968823529411761</v>
      </c>
      <c r="AA59" s="2">
        <v>25.195166666666676</v>
      </c>
      <c r="AC59" s="2" t="s">
        <v>7682</v>
      </c>
      <c r="AD59" s="2">
        <v>47166769.235294119</v>
      </c>
      <c r="AE59" s="2">
        <v>215254784.91666666</v>
      </c>
      <c r="AG59" s="2" t="s">
        <v>7682</v>
      </c>
      <c r="AH59" s="2">
        <v>20432814.882352941</v>
      </c>
      <c r="AI59" s="2">
        <v>75634683.683333337</v>
      </c>
      <c r="AJ59" s="2"/>
      <c r="AK59" s="2" t="s">
        <v>7682</v>
      </c>
      <c r="AL59" s="2">
        <v>3.5476470588235296</v>
      </c>
      <c r="AM59" s="2">
        <v>3.1398305084745757</v>
      </c>
    </row>
    <row r="60" spans="1:326" x14ac:dyDescent="0.35">
      <c r="A60" s="2" t="s">
        <v>7683</v>
      </c>
      <c r="B60" s="2">
        <v>660983553036.125</v>
      </c>
      <c r="C60" s="2">
        <v>41033295975326.383</v>
      </c>
      <c r="E60" s="2" t="s">
        <v>7683</v>
      </c>
      <c r="F60" s="2">
        <v>2818040590093.8457</v>
      </c>
      <c r="G60" s="2">
        <v>151989463854499.88</v>
      </c>
      <c r="I60" s="2" t="s">
        <v>7683</v>
      </c>
      <c r="J60" s="2">
        <v>51994090662779.531</v>
      </c>
      <c r="K60" s="2">
        <v>2256605699013477</v>
      </c>
      <c r="M60" s="2" t="s">
        <v>7683</v>
      </c>
      <c r="N60" s="2">
        <v>68466851472431.219</v>
      </c>
      <c r="O60" s="2">
        <v>2.5694919460417412E+16</v>
      </c>
      <c r="Q60" s="2" t="s">
        <v>7683</v>
      </c>
      <c r="R60" s="2">
        <v>77355012518121.5</v>
      </c>
      <c r="S60" s="2">
        <v>5757126946369033</v>
      </c>
      <c r="U60" s="2" t="s">
        <v>7683</v>
      </c>
      <c r="V60" s="2">
        <v>28.202961764705861</v>
      </c>
      <c r="W60" s="2">
        <v>38.175552429378484</v>
      </c>
      <c r="Y60" s="2" t="s">
        <v>7683</v>
      </c>
      <c r="Z60" s="2">
        <v>365.45974852941185</v>
      </c>
      <c r="AA60" s="2">
        <v>532.85278471751406</v>
      </c>
      <c r="AC60" s="2" t="s">
        <v>7683</v>
      </c>
      <c r="AD60" s="2">
        <v>1.6241288386283168E+16</v>
      </c>
      <c r="AE60" s="2">
        <v>2.3429309579222157E+17</v>
      </c>
      <c r="AG60" s="2" t="s">
        <v>7683</v>
      </c>
      <c r="AH60" s="2">
        <v>137874846854073.88</v>
      </c>
      <c r="AI60" s="2">
        <v>5261721223620661</v>
      </c>
      <c r="AJ60" s="2"/>
      <c r="AK60" s="2" t="s">
        <v>7683</v>
      </c>
      <c r="AL60" s="2">
        <v>11.12454411764705</v>
      </c>
      <c r="AM60" s="2">
        <v>7.495277556984222</v>
      </c>
    </row>
    <row r="61" spans="1:326" x14ac:dyDescent="0.35">
      <c r="A61" s="2" t="s">
        <v>7684</v>
      </c>
      <c r="B61" s="2">
        <v>17</v>
      </c>
      <c r="C61" s="2">
        <v>60</v>
      </c>
      <c r="E61" s="2" t="s">
        <v>7684</v>
      </c>
      <c r="F61" s="2">
        <v>17</v>
      </c>
      <c r="G61" s="2">
        <v>60</v>
      </c>
      <c r="I61" s="2" t="s">
        <v>7684</v>
      </c>
      <c r="J61" s="2">
        <v>17</v>
      </c>
      <c r="K61" s="2">
        <v>60</v>
      </c>
      <c r="M61" s="2" t="s">
        <v>7684</v>
      </c>
      <c r="N61" s="2">
        <v>17</v>
      </c>
      <c r="O61" s="2">
        <v>60</v>
      </c>
      <c r="Q61" s="2" t="s">
        <v>7684</v>
      </c>
      <c r="R61" s="2">
        <v>17</v>
      </c>
      <c r="S61" s="2">
        <v>60</v>
      </c>
      <c r="U61" s="2" t="s">
        <v>7684</v>
      </c>
      <c r="V61" s="2">
        <v>17</v>
      </c>
      <c r="W61" s="2">
        <v>60</v>
      </c>
      <c r="Y61" s="2" t="s">
        <v>7684</v>
      </c>
      <c r="Z61" s="2">
        <v>17</v>
      </c>
      <c r="AA61" s="2">
        <v>60</v>
      </c>
      <c r="AC61" s="2" t="s">
        <v>7684</v>
      </c>
      <c r="AD61" s="2">
        <v>17</v>
      </c>
      <c r="AE61" s="2">
        <v>60</v>
      </c>
      <c r="AG61" s="2" t="s">
        <v>7684</v>
      </c>
      <c r="AH61" s="2">
        <v>17</v>
      </c>
      <c r="AI61" s="2">
        <v>60</v>
      </c>
      <c r="AJ61" s="2"/>
      <c r="AK61" s="2" t="s">
        <v>7684</v>
      </c>
      <c r="AL61" s="2">
        <v>17</v>
      </c>
      <c r="AM61" s="2">
        <v>59</v>
      </c>
    </row>
    <row r="62" spans="1:326" x14ac:dyDescent="0.35">
      <c r="A62" s="2" t="s">
        <v>7685</v>
      </c>
      <c r="B62" s="2">
        <v>32420535991904.461</v>
      </c>
      <c r="C62" s="2"/>
      <c r="E62" s="2" t="s">
        <v>7685</v>
      </c>
      <c r="F62" s="2">
        <v>120166226891426.59</v>
      </c>
      <c r="G62" s="2"/>
      <c r="I62" s="2" t="s">
        <v>7685</v>
      </c>
      <c r="J62" s="2">
        <v>1786288555898661.5</v>
      </c>
      <c r="K62" s="2"/>
      <c r="M62" s="2" t="s">
        <v>7685</v>
      </c>
      <c r="N62" s="2">
        <v>2.022794290384248E+16</v>
      </c>
      <c r="O62" s="2"/>
      <c r="Q62" s="2" t="s">
        <v>7685</v>
      </c>
      <c r="R62" s="2">
        <v>4545442267147505</v>
      </c>
      <c r="S62" s="2"/>
      <c r="U62" s="2" t="s">
        <v>7685</v>
      </c>
      <c r="V62" s="2">
        <v>36.048066420914992</v>
      </c>
      <c r="W62" s="2"/>
      <c r="Y62" s="2" t="s">
        <v>7685</v>
      </c>
      <c r="Z62" s="2">
        <v>497.14227033071899</v>
      </c>
      <c r="AA62" s="2"/>
      <c r="AC62" s="2" t="s">
        <v>7685</v>
      </c>
      <c r="AD62" s="2">
        <v>1.8777537687895472E+17</v>
      </c>
      <c r="AE62" s="2"/>
      <c r="AG62" s="2" t="s">
        <v>7685</v>
      </c>
      <c r="AH62" s="2">
        <v>4168633996577122</v>
      </c>
      <c r="AI62" s="2"/>
      <c r="AJ62" s="2"/>
      <c r="AK62" s="2" t="s">
        <v>7685</v>
      </c>
      <c r="AL62" s="2">
        <v>8.2799838403707788</v>
      </c>
      <c r="AM62" s="2"/>
    </row>
    <row r="63" spans="1:326" x14ac:dyDescent="0.35">
      <c r="A63" s="2" t="s">
        <v>7686</v>
      </c>
      <c r="B63" s="2">
        <v>0</v>
      </c>
      <c r="C63" s="2"/>
      <c r="E63" s="2" t="s">
        <v>7686</v>
      </c>
      <c r="F63" s="2">
        <v>0</v>
      </c>
      <c r="G63" s="2"/>
      <c r="I63" s="2" t="s">
        <v>7686</v>
      </c>
      <c r="J63" s="2">
        <v>0</v>
      </c>
      <c r="K63" s="2"/>
      <c r="M63" s="2" t="s">
        <v>7686</v>
      </c>
      <c r="N63" s="2">
        <v>0</v>
      </c>
      <c r="O63" s="2"/>
      <c r="Q63" s="2" t="s">
        <v>7686</v>
      </c>
      <c r="R63" s="2">
        <v>0</v>
      </c>
      <c r="S63" s="2"/>
      <c r="U63" s="2" t="s">
        <v>7686</v>
      </c>
      <c r="V63" s="2">
        <v>0</v>
      </c>
      <c r="W63" s="2"/>
      <c r="Y63" s="2" t="s">
        <v>7686</v>
      </c>
      <c r="Z63" s="2">
        <v>0</v>
      </c>
      <c r="AA63" s="2"/>
      <c r="AC63" s="2" t="s">
        <v>7686</v>
      </c>
      <c r="AD63" s="2">
        <v>0</v>
      </c>
      <c r="AE63" s="2"/>
      <c r="AG63" s="2" t="s">
        <v>7686</v>
      </c>
      <c r="AH63" s="2">
        <v>0</v>
      </c>
      <c r="AI63" s="2"/>
      <c r="AJ63" s="2"/>
      <c r="AK63" s="2" t="s">
        <v>7686</v>
      </c>
      <c r="AL63" s="2">
        <v>0</v>
      </c>
      <c r="AM63" s="2"/>
    </row>
    <row r="64" spans="1:326" x14ac:dyDescent="0.35">
      <c r="A64" s="2" t="s">
        <v>7687</v>
      </c>
      <c r="B64" s="2">
        <v>75</v>
      </c>
      <c r="C64" s="2"/>
      <c r="E64" s="2" t="s">
        <v>7687</v>
      </c>
      <c r="F64" s="2">
        <v>75</v>
      </c>
      <c r="G64" s="2"/>
      <c r="I64" s="2" t="s">
        <v>7687</v>
      </c>
      <c r="J64" s="2">
        <v>75</v>
      </c>
      <c r="K64" s="2"/>
      <c r="M64" s="2" t="s">
        <v>7687</v>
      </c>
      <c r="N64" s="2">
        <v>75</v>
      </c>
      <c r="O64" s="2"/>
      <c r="Q64" s="2" t="s">
        <v>7687</v>
      </c>
      <c r="R64" s="2">
        <v>75</v>
      </c>
      <c r="S64" s="2"/>
      <c r="U64" s="2" t="s">
        <v>7687</v>
      </c>
      <c r="V64" s="2">
        <v>75</v>
      </c>
      <c r="W64" s="2"/>
      <c r="Y64" s="2" t="s">
        <v>7687</v>
      </c>
      <c r="Z64" s="2">
        <v>75</v>
      </c>
      <c r="AA64" s="2"/>
      <c r="AC64" s="2" t="s">
        <v>7687</v>
      </c>
      <c r="AD64" s="2">
        <v>75</v>
      </c>
      <c r="AE64" s="2"/>
      <c r="AG64" s="2" t="s">
        <v>7687</v>
      </c>
      <c r="AH64" s="2">
        <v>75</v>
      </c>
      <c r="AI64" s="2"/>
      <c r="AJ64" s="2"/>
      <c r="AK64" s="2" t="s">
        <v>7687</v>
      </c>
      <c r="AL64" s="2">
        <v>74</v>
      </c>
      <c r="AM64" s="2"/>
    </row>
    <row r="65" spans="1:326" x14ac:dyDescent="0.35">
      <c r="A65" s="2" t="s">
        <v>7688</v>
      </c>
      <c r="B65" s="2">
        <v>-2.7535650302863899</v>
      </c>
      <c r="C65" s="2"/>
      <c r="E65" s="2" t="s">
        <v>7688</v>
      </c>
      <c r="F65" s="2">
        <v>-2.9963627639888681</v>
      </c>
      <c r="G65" s="2"/>
      <c r="I65" s="2" t="s">
        <v>7688</v>
      </c>
      <c r="J65" s="2">
        <v>-2.5394077856428909</v>
      </c>
      <c r="K65" s="2"/>
      <c r="M65" s="2" t="s">
        <v>7688</v>
      </c>
      <c r="N65" s="2">
        <v>-1.4835225448441323</v>
      </c>
      <c r="O65" s="2"/>
      <c r="Q65" s="2" t="s">
        <v>7688</v>
      </c>
      <c r="R65" s="2">
        <v>-2.5455895782344102</v>
      </c>
      <c r="S65" s="2"/>
      <c r="U65" s="2" t="s">
        <v>7688</v>
      </c>
      <c r="V65" s="2">
        <v>-0.22865510653444257</v>
      </c>
      <c r="W65" s="2"/>
      <c r="Y65" s="2" t="s">
        <v>7688</v>
      </c>
      <c r="Z65" s="2">
        <v>-0.36341803753207313</v>
      </c>
      <c r="AA65" s="2"/>
      <c r="AC65" s="2" t="s">
        <v>7688</v>
      </c>
      <c r="AD65" s="2">
        <v>-1.4117966674467475</v>
      </c>
      <c r="AE65" s="2"/>
      <c r="AG65" s="2" t="s">
        <v>7688</v>
      </c>
      <c r="AH65" s="2">
        <v>-3.1117996014700382</v>
      </c>
      <c r="AI65" s="2"/>
      <c r="AJ65" s="2"/>
      <c r="AK65" s="2" t="s">
        <v>7688</v>
      </c>
      <c r="AL65" s="2">
        <v>0.51486547721693232</v>
      </c>
      <c r="AM65" s="2"/>
    </row>
    <row r="66" spans="1:326" x14ac:dyDescent="0.35">
      <c r="A66" s="2" t="s">
        <v>7689</v>
      </c>
      <c r="B66" s="2">
        <v>3.6957524974699212E-3</v>
      </c>
      <c r="C66" s="2"/>
      <c r="E66" s="2" t="s">
        <v>7689</v>
      </c>
      <c r="F66" s="2">
        <v>1.8511314051983161E-3</v>
      </c>
      <c r="G66" s="2"/>
      <c r="I66" s="2" t="s">
        <v>7689</v>
      </c>
      <c r="J66" s="2">
        <v>6.5874392041129111E-3</v>
      </c>
      <c r="K66" s="2"/>
      <c r="M66" s="2" t="s">
        <v>7689</v>
      </c>
      <c r="N66" s="2">
        <v>7.1063017902902259E-2</v>
      </c>
      <c r="O66" s="2"/>
      <c r="Q66" s="2" t="s">
        <v>7689</v>
      </c>
      <c r="R66" s="2">
        <v>6.4812330225295168E-3</v>
      </c>
      <c r="S66" s="2"/>
      <c r="U66" s="2" t="s">
        <v>7689</v>
      </c>
      <c r="V66" s="2">
        <v>0.40987965589885134</v>
      </c>
      <c r="W66" s="2"/>
      <c r="Y66" s="2" t="s">
        <v>7689</v>
      </c>
      <c r="Z66" s="2">
        <v>0.35865749511513645</v>
      </c>
      <c r="AA66" s="2"/>
      <c r="AC66" s="2" t="s">
        <v>7689</v>
      </c>
      <c r="AD66" s="2">
        <v>8.1072676233742008E-2</v>
      </c>
      <c r="AE66" s="2"/>
      <c r="AG66" s="2" t="s">
        <v>7689</v>
      </c>
      <c r="AH66" s="2">
        <v>1.3153630355819722E-3</v>
      </c>
      <c r="AI66" s="2"/>
      <c r="AJ66" s="2"/>
      <c r="AK66" s="2" t="s">
        <v>7689</v>
      </c>
      <c r="AL66" s="2">
        <v>0.30409076578631888</v>
      </c>
      <c r="AM66" s="2"/>
    </row>
    <row r="67" spans="1:326" x14ac:dyDescent="0.35">
      <c r="A67" s="2" t="s">
        <v>7690</v>
      </c>
      <c r="B67" s="2">
        <v>2.3771018123902579</v>
      </c>
      <c r="C67" s="2"/>
      <c r="E67" s="2" t="s">
        <v>7690</v>
      </c>
      <c r="F67" s="2">
        <v>2.3771018123902579</v>
      </c>
      <c r="G67" s="2"/>
      <c r="I67" s="2" t="s">
        <v>7690</v>
      </c>
      <c r="J67" s="2">
        <v>2.3771018123902579</v>
      </c>
      <c r="K67" s="2"/>
      <c r="M67" s="2" t="s">
        <v>7690</v>
      </c>
      <c r="N67" s="2">
        <v>2.3771018123902579</v>
      </c>
      <c r="O67" s="2"/>
      <c r="Q67" s="2" t="s">
        <v>7690</v>
      </c>
      <c r="R67" s="2">
        <v>2.3771018123902579</v>
      </c>
      <c r="S67" s="2"/>
      <c r="U67" s="2" t="s">
        <v>7690</v>
      </c>
      <c r="V67" s="2">
        <v>2.3771018123902579</v>
      </c>
      <c r="W67" s="2"/>
      <c r="Y67" s="2" t="s">
        <v>7690</v>
      </c>
      <c r="Z67" s="2">
        <v>2.3771018123902579</v>
      </c>
      <c r="AA67" s="2"/>
      <c r="AC67" s="2" t="s">
        <v>7690</v>
      </c>
      <c r="AD67" s="2">
        <v>2.3771018123902579</v>
      </c>
      <c r="AE67" s="2"/>
      <c r="AG67" s="2" t="s">
        <v>7690</v>
      </c>
      <c r="AH67" s="2">
        <v>2.3771018123902579</v>
      </c>
      <c r="AI67" s="2"/>
      <c r="AJ67" s="2"/>
      <c r="AK67" s="2" t="s">
        <v>7690</v>
      </c>
      <c r="AL67" s="2">
        <v>2.37780204991047</v>
      </c>
      <c r="AM67" s="2"/>
    </row>
    <row r="68" spans="1:326" x14ac:dyDescent="0.35">
      <c r="A68" s="2" t="s">
        <v>7691</v>
      </c>
      <c r="B68" s="3">
        <v>7.3915049949398424E-3</v>
      </c>
      <c r="C68" s="2"/>
      <c r="E68" s="2" t="s">
        <v>7691</v>
      </c>
      <c r="F68" s="3">
        <v>3.7022628103966322E-3</v>
      </c>
      <c r="G68" s="2"/>
      <c r="I68" s="2" t="s">
        <v>7691</v>
      </c>
      <c r="J68" s="3">
        <v>1.3174878408225822E-2</v>
      </c>
      <c r="K68" s="2"/>
      <c r="M68" s="2" t="s">
        <v>7691</v>
      </c>
      <c r="N68" s="2">
        <v>0.14212603580580452</v>
      </c>
      <c r="O68" s="2"/>
      <c r="Q68" s="2" t="s">
        <v>7691</v>
      </c>
      <c r="R68" s="3">
        <v>1.2962466045059034E-2</v>
      </c>
      <c r="S68" s="2"/>
      <c r="U68" s="2" t="s">
        <v>7691</v>
      </c>
      <c r="V68" s="2">
        <v>0.81975931179770267</v>
      </c>
      <c r="W68" s="2"/>
      <c r="Y68" s="2" t="s">
        <v>7691</v>
      </c>
      <c r="Z68" s="2">
        <v>0.7173149902302729</v>
      </c>
      <c r="AA68" s="2"/>
      <c r="AC68" s="2" t="s">
        <v>7691</v>
      </c>
      <c r="AD68" s="2">
        <v>0.16214535246748402</v>
      </c>
      <c r="AE68" s="2"/>
      <c r="AG68" s="2" t="s">
        <v>7691</v>
      </c>
      <c r="AH68" s="3">
        <v>2.6307260711639444E-3</v>
      </c>
      <c r="AI68" s="2"/>
      <c r="AJ68" s="2"/>
      <c r="AK68" s="2" t="s">
        <v>7691</v>
      </c>
      <c r="AL68" s="2">
        <v>0.60818153157263777</v>
      </c>
      <c r="AM68" s="2"/>
    </row>
    <row r="69" spans="1:326" ht="15" thickBot="1" x14ac:dyDescent="0.4">
      <c r="A69" s="8" t="s">
        <v>7692</v>
      </c>
      <c r="B69" s="8">
        <v>2.6429830669673917</v>
      </c>
      <c r="C69" s="8"/>
      <c r="E69" s="8" t="s">
        <v>7692</v>
      </c>
      <c r="F69" s="8">
        <v>2.6429830669673917</v>
      </c>
      <c r="G69" s="8"/>
      <c r="I69" s="8" t="s">
        <v>7692</v>
      </c>
      <c r="J69" s="8">
        <v>2.6429830669673917</v>
      </c>
      <c r="K69" s="8"/>
      <c r="M69" s="8" t="s">
        <v>7692</v>
      </c>
      <c r="N69" s="8">
        <v>2.6429830669673917</v>
      </c>
      <c r="O69" s="8"/>
      <c r="Q69" s="8" t="s">
        <v>7692</v>
      </c>
      <c r="R69" s="8">
        <v>2.6429830669673917</v>
      </c>
      <c r="S69" s="8"/>
      <c r="U69" s="8" t="s">
        <v>7692</v>
      </c>
      <c r="V69" s="8">
        <v>2.6429830669673917</v>
      </c>
      <c r="W69" s="8"/>
      <c r="Y69" s="8" t="s">
        <v>7692</v>
      </c>
      <c r="Z69" s="8">
        <v>2.6429830669673917</v>
      </c>
      <c r="AA69" s="8"/>
      <c r="AC69" s="8" t="s">
        <v>7692</v>
      </c>
      <c r="AD69" s="8">
        <v>2.6429830669673917</v>
      </c>
      <c r="AE69" s="8"/>
      <c r="AG69" s="8" t="s">
        <v>7692</v>
      </c>
      <c r="AH69" s="8">
        <v>2.6429830669673917</v>
      </c>
      <c r="AI69" s="8"/>
      <c r="AJ69" s="8"/>
      <c r="AK69" s="8" t="s">
        <v>7692</v>
      </c>
      <c r="AL69" s="8">
        <v>2.64391287165309</v>
      </c>
      <c r="AM69" s="8"/>
    </row>
    <row r="70" spans="1:326" s="6" customFormat="1" ht="16" thickBot="1" x14ac:dyDescent="0.4">
      <c r="A70" s="78" t="s">
        <v>238</v>
      </c>
      <c r="B70" s="78"/>
      <c r="C70" s="78"/>
      <c r="D70" s="78"/>
      <c r="E70" s="79" t="s">
        <v>7706</v>
      </c>
      <c r="F70" s="80"/>
      <c r="G70" s="80"/>
      <c r="H70" s="81"/>
      <c r="I70" s="82" t="s">
        <v>7694</v>
      </c>
      <c r="J70" s="83"/>
      <c r="K70" s="83"/>
      <c r="L70" s="84"/>
      <c r="M70" s="78" t="s">
        <v>7672</v>
      </c>
      <c r="N70" s="78"/>
      <c r="O70" s="78"/>
      <c r="P70" s="78"/>
      <c r="Q70" s="78" t="s">
        <v>7695</v>
      </c>
      <c r="R70" s="78"/>
      <c r="S70" s="78"/>
      <c r="T70" s="78"/>
      <c r="U70" s="78" t="s">
        <v>7674</v>
      </c>
      <c r="V70" s="78"/>
      <c r="W70" s="78"/>
      <c r="X70" s="78"/>
      <c r="Y70" s="78" t="s">
        <v>7675</v>
      </c>
      <c r="Z70" s="78"/>
      <c r="AA70" s="78"/>
      <c r="AB70" s="78"/>
      <c r="AC70" s="78" t="s">
        <v>7696</v>
      </c>
      <c r="AD70" s="78"/>
      <c r="AE70" s="78"/>
      <c r="AF70" s="78"/>
      <c r="AG70" s="78" t="s">
        <v>7697</v>
      </c>
      <c r="AH70" s="78"/>
      <c r="AI70" s="78"/>
      <c r="AJ70" s="78"/>
      <c r="AK70" s="78" t="s">
        <v>7678</v>
      </c>
      <c r="AL70" s="78"/>
      <c r="AM70" s="78"/>
      <c r="AN70" s="78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89"/>
      <c r="EJ70" s="89"/>
      <c r="EK70" s="89"/>
      <c r="EL70" s="89"/>
      <c r="EM70" s="89"/>
      <c r="EN70" s="89"/>
      <c r="EO70" s="89"/>
      <c r="EP70" s="89"/>
      <c r="EQ70" s="89"/>
      <c r="ER70" s="89"/>
      <c r="ES70" s="89"/>
      <c r="ET70" s="89"/>
      <c r="EU70" s="89"/>
      <c r="EV70" s="89"/>
      <c r="EW70" s="89"/>
      <c r="EX70" s="89"/>
      <c r="EY70" s="89"/>
      <c r="EZ70" s="89"/>
      <c r="FA70" s="89"/>
      <c r="FB70" s="89"/>
      <c r="FC70" s="89"/>
      <c r="FD70" s="89"/>
      <c r="FE70" s="89"/>
      <c r="FF70" s="89"/>
      <c r="FG70" s="89"/>
      <c r="FH70" s="89"/>
      <c r="FI70" s="89"/>
      <c r="FJ70" s="89"/>
      <c r="FK70" s="89"/>
      <c r="FL70" s="89"/>
      <c r="FM70" s="89"/>
      <c r="FN70" s="89"/>
      <c r="FO70" s="89"/>
      <c r="FP70" s="89"/>
      <c r="FQ70" s="89"/>
      <c r="FR70" s="89"/>
      <c r="FS70" s="89"/>
      <c r="FT70" s="89"/>
      <c r="FU70" s="89"/>
      <c r="FV70" s="89"/>
      <c r="FW70" s="89"/>
      <c r="FX70" s="89"/>
      <c r="FY70" s="89"/>
      <c r="FZ70" s="89"/>
      <c r="GA70" s="89"/>
      <c r="GB70" s="89"/>
      <c r="GC70" s="89"/>
      <c r="GD70" s="89"/>
      <c r="GE70" s="89"/>
      <c r="GF70" s="89"/>
      <c r="GG70" s="89"/>
      <c r="GH70" s="89"/>
      <c r="GI70" s="89"/>
      <c r="GJ70" s="89"/>
      <c r="GK70" s="89"/>
      <c r="GL70" s="89"/>
      <c r="GM70" s="89"/>
      <c r="GN70" s="89"/>
      <c r="GO70" s="89"/>
      <c r="GP70" s="89"/>
      <c r="GQ70" s="89"/>
      <c r="GR70" s="89"/>
      <c r="GS70" s="89"/>
      <c r="GT70" s="89"/>
      <c r="GU70" s="89"/>
      <c r="GV70" s="89"/>
      <c r="GW70" s="89"/>
      <c r="GX70" s="89"/>
      <c r="GY70" s="89"/>
      <c r="GZ70" s="89"/>
      <c r="HA70" s="89"/>
      <c r="HB70" s="89"/>
      <c r="HC70" s="89"/>
      <c r="HD70" s="89"/>
      <c r="HE70" s="89"/>
      <c r="HF70" s="89"/>
      <c r="HG70" s="89"/>
      <c r="HH70" s="89"/>
      <c r="HI70" s="89"/>
      <c r="HJ70" s="89"/>
      <c r="HK70" s="89"/>
      <c r="HL70" s="89"/>
      <c r="HM70" s="89"/>
      <c r="HN70" s="89"/>
      <c r="HO70" s="89"/>
      <c r="HP70" s="89"/>
      <c r="HQ70" s="89"/>
      <c r="HR70" s="89"/>
      <c r="HS70" s="89"/>
      <c r="HT70" s="89"/>
      <c r="HU70" s="89"/>
      <c r="HV70" s="89"/>
      <c r="HW70" s="89"/>
      <c r="HX70" s="89"/>
      <c r="HY70" s="89"/>
      <c r="HZ70" s="89"/>
      <c r="IA70" s="89"/>
      <c r="IB70" s="89"/>
      <c r="IC70" s="89"/>
      <c r="ID70" s="89"/>
      <c r="IE70" s="89"/>
      <c r="IF70" s="89"/>
      <c r="IG70" s="89"/>
      <c r="IH70" s="89"/>
      <c r="II70" s="89"/>
      <c r="IJ70" s="89"/>
      <c r="IK70" s="89"/>
      <c r="IL70" s="89"/>
      <c r="IM70" s="89"/>
      <c r="IN70" s="89"/>
      <c r="IO70" s="89"/>
      <c r="IP70" s="89"/>
      <c r="IQ70" s="89"/>
      <c r="IR70" s="89"/>
      <c r="IS70" s="89"/>
      <c r="IT70" s="89"/>
      <c r="IU70" s="89"/>
      <c r="IV70" s="89"/>
      <c r="IW70" s="89"/>
      <c r="IX70" s="89"/>
      <c r="IY70" s="89"/>
      <c r="IZ70" s="89"/>
      <c r="JA70" s="89"/>
      <c r="JB70" s="89"/>
      <c r="JC70" s="89"/>
      <c r="JD70" s="89"/>
      <c r="JE70" s="89"/>
      <c r="JF70" s="89"/>
      <c r="JG70" s="89"/>
      <c r="JH70" s="89"/>
      <c r="JI70" s="89"/>
      <c r="JJ70" s="89"/>
      <c r="JK70" s="89"/>
      <c r="JL70" s="89"/>
      <c r="JM70" s="89"/>
      <c r="JN70" s="89"/>
      <c r="JO70" s="89"/>
      <c r="JP70" s="89"/>
      <c r="JQ70" s="89"/>
      <c r="JR70" s="89"/>
      <c r="JS70" s="89"/>
      <c r="JT70" s="89"/>
      <c r="JU70" s="89"/>
      <c r="JV70" s="89"/>
      <c r="JW70" s="89"/>
      <c r="JX70" s="89"/>
      <c r="JY70" s="89"/>
      <c r="JZ70" s="89"/>
      <c r="KA70" s="89"/>
      <c r="KB70" s="89"/>
      <c r="KC70" s="89"/>
      <c r="KD70" s="89"/>
      <c r="KE70" s="89"/>
      <c r="KF70" s="89"/>
      <c r="KG70" s="89"/>
      <c r="KH70" s="89"/>
      <c r="KI70" s="89"/>
      <c r="KJ70" s="89"/>
      <c r="KK70" s="89"/>
      <c r="KL70" s="89"/>
      <c r="KM70" s="89"/>
      <c r="KN70" s="89"/>
      <c r="KO70" s="89"/>
      <c r="KP70" s="89"/>
      <c r="KQ70" s="89"/>
      <c r="KR70" s="89"/>
      <c r="KS70" s="89"/>
      <c r="KT70" s="89"/>
      <c r="KU70" s="89"/>
      <c r="KV70" s="89"/>
      <c r="KW70" s="89"/>
      <c r="KX70" s="89"/>
      <c r="KY70" s="89"/>
      <c r="KZ70" s="89"/>
      <c r="LA70" s="89"/>
      <c r="LB70" s="89"/>
      <c r="LC70" s="89"/>
      <c r="LD70" s="89"/>
      <c r="LE70" s="89"/>
      <c r="LF70" s="89"/>
      <c r="LG70" s="89"/>
      <c r="LH70" s="89"/>
      <c r="LI70" s="89"/>
      <c r="LJ70" s="89"/>
      <c r="LK70" s="89"/>
      <c r="LL70" s="89"/>
      <c r="LM70" s="89"/>
      <c r="LN70" s="89"/>
    </row>
    <row r="71" spans="1:326" s="6" customFormat="1" x14ac:dyDescent="0.35">
      <c r="A71" s="72">
        <v>2011</v>
      </c>
      <c r="B71" s="73"/>
      <c r="C71" s="73"/>
      <c r="D71" s="74"/>
      <c r="E71" s="72">
        <v>2011</v>
      </c>
      <c r="F71" s="73"/>
      <c r="G71" s="73"/>
      <c r="H71" s="74"/>
      <c r="I71" s="72">
        <v>2011</v>
      </c>
      <c r="J71" s="73"/>
      <c r="K71" s="73"/>
      <c r="L71" s="74"/>
      <c r="M71" s="72">
        <v>2011</v>
      </c>
      <c r="N71" s="73"/>
      <c r="O71" s="73"/>
      <c r="P71" s="74"/>
      <c r="Q71" s="72">
        <v>2011</v>
      </c>
      <c r="R71" s="73"/>
      <c r="S71" s="73"/>
      <c r="T71" s="74"/>
      <c r="U71" s="72">
        <v>2011</v>
      </c>
      <c r="V71" s="73"/>
      <c r="W71" s="73"/>
      <c r="X71" s="74"/>
      <c r="Y71" s="72">
        <v>2011</v>
      </c>
      <c r="Z71" s="73"/>
      <c r="AA71" s="73"/>
      <c r="AB71" s="74"/>
      <c r="AC71" s="72">
        <v>2011</v>
      </c>
      <c r="AD71" s="73"/>
      <c r="AE71" s="73"/>
      <c r="AF71" s="74"/>
      <c r="AG71" s="72">
        <v>2011</v>
      </c>
      <c r="AH71" s="73"/>
      <c r="AI71" s="73"/>
      <c r="AJ71" s="74"/>
      <c r="AK71" s="72">
        <v>2011</v>
      </c>
      <c r="AL71" s="73"/>
      <c r="AM71" s="73"/>
      <c r="AN71" s="74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89"/>
      <c r="EJ71" s="89"/>
      <c r="EK71" s="89"/>
      <c r="EL71" s="89"/>
      <c r="EM71" s="89"/>
      <c r="EN71" s="89"/>
      <c r="EO71" s="89"/>
      <c r="EP71" s="89"/>
      <c r="EQ71" s="89"/>
      <c r="ER71" s="89"/>
      <c r="ES71" s="89"/>
      <c r="ET71" s="89"/>
      <c r="EU71" s="89"/>
      <c r="EV71" s="89"/>
      <c r="EW71" s="89"/>
      <c r="EX71" s="89"/>
      <c r="EY71" s="89"/>
      <c r="EZ71" s="89"/>
      <c r="FA71" s="89"/>
      <c r="FB71" s="89"/>
      <c r="FC71" s="89"/>
      <c r="FD71" s="89"/>
      <c r="FE71" s="89"/>
      <c r="FF71" s="89"/>
      <c r="FG71" s="89"/>
      <c r="FH71" s="89"/>
      <c r="FI71" s="89"/>
      <c r="FJ71" s="89"/>
      <c r="FK71" s="89"/>
      <c r="FL71" s="89"/>
      <c r="FM71" s="89"/>
      <c r="FN71" s="89"/>
      <c r="FO71" s="89"/>
      <c r="FP71" s="89"/>
      <c r="FQ71" s="89"/>
      <c r="FR71" s="89"/>
      <c r="FS71" s="89"/>
      <c r="FT71" s="89"/>
      <c r="FU71" s="89"/>
      <c r="FV71" s="89"/>
      <c r="FW71" s="89"/>
      <c r="FX71" s="89"/>
      <c r="FY71" s="89"/>
      <c r="FZ71" s="89"/>
      <c r="GA71" s="89"/>
      <c r="GB71" s="89"/>
      <c r="GC71" s="89"/>
      <c r="GD71" s="89"/>
      <c r="GE71" s="89"/>
      <c r="GF71" s="89"/>
      <c r="GG71" s="89"/>
      <c r="GH71" s="89"/>
      <c r="GI71" s="89"/>
      <c r="GJ71" s="89"/>
      <c r="GK71" s="89"/>
      <c r="GL71" s="89"/>
      <c r="GM71" s="89"/>
      <c r="GN71" s="89"/>
      <c r="GO71" s="89"/>
      <c r="GP71" s="89"/>
      <c r="GQ71" s="89"/>
      <c r="GR71" s="89"/>
      <c r="GS71" s="89"/>
      <c r="GT71" s="89"/>
      <c r="GU71" s="89"/>
      <c r="GV71" s="89"/>
      <c r="GW71" s="89"/>
      <c r="GX71" s="89"/>
      <c r="GY71" s="89"/>
      <c r="GZ71" s="89"/>
      <c r="HA71" s="89"/>
      <c r="HB71" s="89"/>
      <c r="HC71" s="89"/>
      <c r="HD71" s="89"/>
      <c r="HE71" s="89"/>
      <c r="HF71" s="89"/>
      <c r="HG71" s="89"/>
      <c r="HH71" s="89"/>
      <c r="HI71" s="89"/>
      <c r="HJ71" s="89"/>
      <c r="HK71" s="89"/>
      <c r="HL71" s="89"/>
      <c r="HM71" s="89"/>
      <c r="HN71" s="89"/>
      <c r="HO71" s="89"/>
      <c r="HP71" s="89"/>
      <c r="HQ71" s="89"/>
      <c r="HR71" s="89"/>
      <c r="HS71" s="89"/>
      <c r="HT71" s="89"/>
      <c r="HU71" s="89"/>
      <c r="HV71" s="89"/>
      <c r="HW71" s="89"/>
      <c r="HX71" s="89"/>
      <c r="HY71" s="89"/>
      <c r="HZ71" s="89"/>
      <c r="IA71" s="89"/>
      <c r="IB71" s="89"/>
      <c r="IC71" s="89"/>
      <c r="ID71" s="89"/>
      <c r="IE71" s="89"/>
      <c r="IF71" s="89"/>
      <c r="IG71" s="89"/>
      <c r="IH71" s="89"/>
      <c r="II71" s="89"/>
      <c r="IJ71" s="89"/>
      <c r="IK71" s="89"/>
      <c r="IL71" s="89"/>
      <c r="IM71" s="89"/>
      <c r="IN71" s="89"/>
      <c r="IO71" s="89"/>
      <c r="IP71" s="89"/>
      <c r="IQ71" s="89"/>
      <c r="IR71" s="89"/>
      <c r="IS71" s="89"/>
      <c r="IT71" s="89"/>
      <c r="IU71" s="89"/>
      <c r="IV71" s="89"/>
      <c r="IW71" s="89"/>
      <c r="IX71" s="89"/>
      <c r="IY71" s="89"/>
      <c r="IZ71" s="89"/>
      <c r="JA71" s="89"/>
      <c r="JB71" s="89"/>
      <c r="JC71" s="89"/>
      <c r="JD71" s="89"/>
      <c r="JE71" s="89"/>
      <c r="JF71" s="89"/>
      <c r="JG71" s="89"/>
      <c r="JH71" s="89"/>
      <c r="JI71" s="89"/>
      <c r="JJ71" s="89"/>
      <c r="JK71" s="89"/>
      <c r="JL71" s="89"/>
      <c r="JM71" s="89"/>
      <c r="JN71" s="89"/>
      <c r="JO71" s="89"/>
      <c r="JP71" s="89"/>
      <c r="JQ71" s="89"/>
      <c r="JR71" s="89"/>
      <c r="JS71" s="89"/>
      <c r="JT71" s="89"/>
      <c r="JU71" s="89"/>
      <c r="JV71" s="89"/>
      <c r="JW71" s="89"/>
      <c r="JX71" s="89"/>
      <c r="JY71" s="89"/>
      <c r="JZ71" s="89"/>
      <c r="KA71" s="89"/>
      <c r="KB71" s="89"/>
      <c r="KC71" s="89"/>
      <c r="KD71" s="89"/>
      <c r="KE71" s="89"/>
      <c r="KF71" s="89"/>
      <c r="KG71" s="89"/>
      <c r="KH71" s="89"/>
      <c r="KI71" s="89"/>
      <c r="KJ71" s="89"/>
      <c r="KK71" s="89"/>
      <c r="KL71" s="89"/>
      <c r="KM71" s="89"/>
      <c r="KN71" s="89"/>
      <c r="KO71" s="89"/>
      <c r="KP71" s="89"/>
      <c r="KQ71" s="89"/>
      <c r="KR71" s="89"/>
      <c r="KS71" s="89"/>
      <c r="KT71" s="89"/>
      <c r="KU71" s="89"/>
      <c r="KV71" s="89"/>
      <c r="KW71" s="89"/>
      <c r="KX71" s="89"/>
      <c r="KY71" s="89"/>
      <c r="KZ71" s="89"/>
      <c r="LA71" s="89"/>
      <c r="LB71" s="89"/>
      <c r="LC71" s="89"/>
      <c r="LD71" s="89"/>
      <c r="LE71" s="89"/>
      <c r="LF71" s="89"/>
      <c r="LG71" s="89"/>
      <c r="LH71" s="89"/>
      <c r="LI71" s="89"/>
      <c r="LJ71" s="89"/>
      <c r="LK71" s="89"/>
      <c r="LL71" s="89"/>
      <c r="LM71" s="89"/>
      <c r="LN71" s="89"/>
    </row>
    <row r="72" spans="1:326" s="6" customFormat="1" x14ac:dyDescent="0.35">
      <c r="A72" s="75"/>
      <c r="B72" s="76"/>
      <c r="C72" s="76"/>
      <c r="D72" s="77"/>
      <c r="E72" s="75"/>
      <c r="F72" s="76"/>
      <c r="G72" s="76"/>
      <c r="H72" s="77"/>
      <c r="I72" s="75"/>
      <c r="J72" s="76"/>
      <c r="K72" s="76"/>
      <c r="L72" s="77"/>
      <c r="M72" s="75"/>
      <c r="N72" s="76"/>
      <c r="O72" s="76"/>
      <c r="P72" s="77"/>
      <c r="Q72" s="75"/>
      <c r="R72" s="76"/>
      <c r="S72" s="76"/>
      <c r="T72" s="77"/>
      <c r="U72" s="75"/>
      <c r="V72" s="76"/>
      <c r="W72" s="76"/>
      <c r="X72" s="77"/>
      <c r="Y72" s="75"/>
      <c r="Z72" s="76"/>
      <c r="AA72" s="76"/>
      <c r="AB72" s="77"/>
      <c r="AC72" s="75"/>
      <c r="AD72" s="76"/>
      <c r="AE72" s="76"/>
      <c r="AF72" s="77"/>
      <c r="AG72" s="75"/>
      <c r="AH72" s="76"/>
      <c r="AI72" s="76"/>
      <c r="AJ72" s="77"/>
      <c r="AK72" s="75"/>
      <c r="AL72" s="76"/>
      <c r="AM72" s="76"/>
      <c r="AN72" s="77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  <c r="EO72" s="89"/>
      <c r="EP72" s="89"/>
      <c r="EQ72" s="89"/>
      <c r="ER72" s="89"/>
      <c r="ES72" s="89"/>
      <c r="ET72" s="89"/>
      <c r="EU72" s="89"/>
      <c r="EV72" s="89"/>
      <c r="EW72" s="89"/>
      <c r="EX72" s="89"/>
      <c r="EY72" s="89"/>
      <c r="EZ72" s="89"/>
      <c r="FA72" s="89"/>
      <c r="FB72" s="89"/>
      <c r="FC72" s="89"/>
      <c r="FD72" s="89"/>
      <c r="FE72" s="89"/>
      <c r="FF72" s="89"/>
      <c r="FG72" s="89"/>
      <c r="FH72" s="89"/>
      <c r="FI72" s="89"/>
      <c r="FJ72" s="89"/>
      <c r="FK72" s="89"/>
      <c r="FL72" s="89"/>
      <c r="FM72" s="89"/>
      <c r="FN72" s="89"/>
      <c r="FO72" s="89"/>
      <c r="FP72" s="89"/>
      <c r="FQ72" s="89"/>
      <c r="FR72" s="89"/>
      <c r="FS72" s="89"/>
      <c r="FT72" s="89"/>
      <c r="FU72" s="89"/>
      <c r="FV72" s="89"/>
      <c r="FW72" s="89"/>
      <c r="FX72" s="89"/>
      <c r="FY72" s="89"/>
      <c r="FZ72" s="89"/>
      <c r="GA72" s="89"/>
      <c r="GB72" s="89"/>
      <c r="GC72" s="89"/>
      <c r="GD72" s="89"/>
      <c r="GE72" s="89"/>
      <c r="GF72" s="89"/>
      <c r="GG72" s="89"/>
      <c r="GH72" s="89"/>
      <c r="GI72" s="89"/>
      <c r="GJ72" s="89"/>
      <c r="GK72" s="89"/>
      <c r="GL72" s="89"/>
      <c r="GM72" s="89"/>
      <c r="GN72" s="89"/>
      <c r="GO72" s="89"/>
      <c r="GP72" s="89"/>
      <c r="GQ72" s="89"/>
      <c r="GR72" s="89"/>
      <c r="GS72" s="89"/>
      <c r="GT72" s="89"/>
      <c r="GU72" s="89"/>
      <c r="GV72" s="89"/>
      <c r="GW72" s="89"/>
      <c r="GX72" s="89"/>
      <c r="GY72" s="89"/>
      <c r="GZ72" s="89"/>
      <c r="HA72" s="89"/>
      <c r="HB72" s="89"/>
      <c r="HC72" s="89"/>
      <c r="HD72" s="89"/>
      <c r="HE72" s="89"/>
      <c r="HF72" s="89"/>
      <c r="HG72" s="89"/>
      <c r="HH72" s="89"/>
      <c r="HI72" s="89"/>
      <c r="HJ72" s="89"/>
      <c r="HK72" s="89"/>
      <c r="HL72" s="89"/>
      <c r="HM72" s="89"/>
      <c r="HN72" s="89"/>
      <c r="HO72" s="89"/>
      <c r="HP72" s="89"/>
      <c r="HQ72" s="89"/>
      <c r="HR72" s="89"/>
      <c r="HS72" s="89"/>
      <c r="HT72" s="89"/>
      <c r="HU72" s="89"/>
      <c r="HV72" s="89"/>
      <c r="HW72" s="89"/>
      <c r="HX72" s="89"/>
      <c r="HY72" s="89"/>
      <c r="HZ72" s="89"/>
      <c r="IA72" s="89"/>
      <c r="IB72" s="89"/>
      <c r="IC72" s="89"/>
      <c r="ID72" s="89"/>
      <c r="IE72" s="89"/>
      <c r="IF72" s="89"/>
      <c r="IG72" s="89"/>
      <c r="IH72" s="89"/>
      <c r="II72" s="89"/>
      <c r="IJ72" s="89"/>
      <c r="IK72" s="89"/>
      <c r="IL72" s="89"/>
      <c r="IM72" s="89"/>
      <c r="IN72" s="89"/>
      <c r="IO72" s="89"/>
      <c r="IP72" s="89"/>
      <c r="IQ72" s="89"/>
      <c r="IR72" s="89"/>
      <c r="IS72" s="89"/>
      <c r="IT72" s="89"/>
      <c r="IU72" s="89"/>
      <c r="IV72" s="89"/>
      <c r="IW72" s="89"/>
      <c r="IX72" s="89"/>
      <c r="IY72" s="89"/>
      <c r="IZ72" s="89"/>
      <c r="JA72" s="89"/>
      <c r="JB72" s="89"/>
      <c r="JC72" s="89"/>
      <c r="JD72" s="89"/>
      <c r="JE72" s="89"/>
      <c r="JF72" s="89"/>
      <c r="JG72" s="89"/>
      <c r="JH72" s="89"/>
      <c r="JI72" s="89"/>
      <c r="JJ72" s="89"/>
      <c r="JK72" s="89"/>
      <c r="JL72" s="89"/>
      <c r="JM72" s="89"/>
      <c r="JN72" s="89"/>
      <c r="JO72" s="89"/>
      <c r="JP72" s="89"/>
      <c r="JQ72" s="89"/>
      <c r="JR72" s="89"/>
      <c r="JS72" s="89"/>
      <c r="JT72" s="89"/>
      <c r="JU72" s="89"/>
      <c r="JV72" s="89"/>
      <c r="JW72" s="89"/>
      <c r="JX72" s="89"/>
      <c r="JY72" s="89"/>
      <c r="JZ72" s="89"/>
      <c r="KA72" s="89"/>
      <c r="KB72" s="89"/>
      <c r="KC72" s="89"/>
      <c r="KD72" s="89"/>
      <c r="KE72" s="89"/>
      <c r="KF72" s="89"/>
      <c r="KG72" s="89"/>
      <c r="KH72" s="89"/>
      <c r="KI72" s="89"/>
      <c r="KJ72" s="89"/>
      <c r="KK72" s="89"/>
      <c r="KL72" s="89"/>
      <c r="KM72" s="89"/>
      <c r="KN72" s="89"/>
      <c r="KO72" s="89"/>
      <c r="KP72" s="89"/>
      <c r="KQ72" s="89"/>
      <c r="KR72" s="89"/>
      <c r="KS72" s="89"/>
      <c r="KT72" s="89"/>
      <c r="KU72" s="89"/>
      <c r="KV72" s="89"/>
      <c r="KW72" s="89"/>
      <c r="KX72" s="89"/>
      <c r="KY72" s="89"/>
      <c r="KZ72" s="89"/>
      <c r="LA72" s="89"/>
      <c r="LB72" s="89"/>
      <c r="LC72" s="89"/>
      <c r="LD72" s="89"/>
      <c r="LE72" s="89"/>
      <c r="LF72" s="89"/>
      <c r="LG72" s="89"/>
      <c r="LH72" s="89"/>
      <c r="LI72" s="89"/>
      <c r="LJ72" s="89"/>
      <c r="LK72" s="89"/>
      <c r="LL72" s="89"/>
      <c r="LM72" s="89"/>
      <c r="LN72" s="89"/>
    </row>
    <row r="73" spans="1:326" s="89" customFormat="1" x14ac:dyDescent="0.35">
      <c r="A73" s="89" t="s">
        <v>7679</v>
      </c>
      <c r="E73" s="89" t="s">
        <v>7679</v>
      </c>
      <c r="I73" s="89" t="s">
        <v>7679</v>
      </c>
      <c r="M73" s="89" t="s">
        <v>7679</v>
      </c>
      <c r="Q73" s="89" t="s">
        <v>7679</v>
      </c>
      <c r="U73" s="89" t="s">
        <v>7679</v>
      </c>
      <c r="Y73" s="89" t="s">
        <v>7679</v>
      </c>
      <c r="AC73" s="89" t="s">
        <v>7679</v>
      </c>
      <c r="AG73" s="89" t="s">
        <v>7679</v>
      </c>
      <c r="AK73" s="89" t="s">
        <v>7679</v>
      </c>
    </row>
    <row r="74" spans="1:326" s="9" customFormat="1" ht="15" thickBot="1" x14ac:dyDescent="0.4">
      <c r="A74" s="5"/>
      <c r="B74" s="5"/>
      <c r="C74" s="5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5"/>
      <c r="AI74" s="5"/>
      <c r="AJ74" s="89"/>
      <c r="AK74" s="89"/>
      <c r="AL74" s="5"/>
      <c r="AM74" s="5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  <c r="DZ74" s="89"/>
      <c r="EA74" s="89"/>
      <c r="EB74" s="89"/>
      <c r="EC74" s="89"/>
      <c r="ED74" s="89"/>
      <c r="EE74" s="89"/>
      <c r="EF74" s="89"/>
      <c r="EG74" s="89"/>
      <c r="EH74" s="89"/>
      <c r="EI74" s="89"/>
      <c r="EJ74" s="89"/>
      <c r="EK74" s="89"/>
      <c r="EL74" s="89"/>
      <c r="EM74" s="89"/>
      <c r="EN74" s="89"/>
      <c r="EO74" s="89"/>
      <c r="EP74" s="89"/>
      <c r="EQ74" s="89"/>
      <c r="ER74" s="89"/>
      <c r="ES74" s="89"/>
      <c r="ET74" s="89"/>
      <c r="EU74" s="89"/>
      <c r="EV74" s="89"/>
      <c r="EW74" s="89"/>
      <c r="EX74" s="89"/>
      <c r="EY74" s="89"/>
      <c r="EZ74" s="89"/>
      <c r="FA74" s="89"/>
      <c r="FB74" s="89"/>
      <c r="FC74" s="89"/>
      <c r="FD74" s="89"/>
      <c r="FE74" s="89"/>
      <c r="FF74" s="89"/>
      <c r="FG74" s="89"/>
      <c r="FH74" s="89"/>
      <c r="FI74" s="89"/>
      <c r="FJ74" s="89"/>
      <c r="FK74" s="89"/>
      <c r="FL74" s="89"/>
      <c r="FM74" s="89"/>
      <c r="FN74" s="89"/>
      <c r="FO74" s="89"/>
      <c r="FP74" s="89"/>
      <c r="FQ74" s="89"/>
      <c r="FR74" s="89"/>
      <c r="FS74" s="89"/>
      <c r="FT74" s="89"/>
      <c r="FU74" s="89"/>
      <c r="FV74" s="89"/>
      <c r="FW74" s="89"/>
      <c r="FX74" s="89"/>
      <c r="FY74" s="89"/>
      <c r="FZ74" s="89"/>
      <c r="GA74" s="89"/>
      <c r="GB74" s="89"/>
      <c r="GC74" s="89"/>
      <c r="GD74" s="89"/>
      <c r="GE74" s="89"/>
      <c r="GF74" s="89"/>
      <c r="GG74" s="89"/>
      <c r="GH74" s="89"/>
      <c r="GI74" s="89"/>
      <c r="GJ74" s="89"/>
      <c r="GK74" s="89"/>
      <c r="GL74" s="89"/>
      <c r="GM74" s="89"/>
      <c r="GN74" s="89"/>
      <c r="GO74" s="89"/>
      <c r="GP74" s="89"/>
      <c r="GQ74" s="89"/>
      <c r="GR74" s="89"/>
      <c r="GS74" s="89"/>
      <c r="GT74" s="89"/>
      <c r="GU74" s="89"/>
      <c r="GV74" s="89"/>
      <c r="GW74" s="89"/>
      <c r="GX74" s="89"/>
      <c r="GY74" s="89"/>
      <c r="GZ74" s="89"/>
      <c r="HA74" s="89"/>
      <c r="HB74" s="89"/>
      <c r="HC74" s="89"/>
      <c r="HD74" s="89"/>
      <c r="HE74" s="89"/>
      <c r="HF74" s="89"/>
      <c r="HG74" s="89"/>
      <c r="HH74" s="89"/>
      <c r="HI74" s="89"/>
      <c r="HJ74" s="89"/>
      <c r="HK74" s="89"/>
      <c r="HL74" s="89"/>
      <c r="HM74" s="89"/>
      <c r="HN74" s="89"/>
      <c r="HO74" s="89"/>
      <c r="HP74" s="89"/>
      <c r="HQ74" s="89"/>
      <c r="HR74" s="89"/>
      <c r="HS74" s="89"/>
      <c r="HT74" s="89"/>
      <c r="HU74" s="89"/>
      <c r="HV74" s="89"/>
      <c r="HW74" s="89"/>
      <c r="HX74" s="89"/>
      <c r="HY74" s="89"/>
      <c r="HZ74" s="89"/>
      <c r="IA74" s="89"/>
      <c r="IB74" s="89"/>
      <c r="IC74" s="89"/>
      <c r="ID74" s="89"/>
      <c r="IE74" s="89"/>
      <c r="IF74" s="89"/>
      <c r="IG74" s="89"/>
      <c r="IH74" s="89"/>
      <c r="II74" s="89"/>
      <c r="IJ74" s="89"/>
      <c r="IK74" s="89"/>
      <c r="IL74" s="89"/>
      <c r="IM74" s="89"/>
      <c r="IN74" s="89"/>
      <c r="IO74" s="89"/>
      <c r="IP74" s="89"/>
      <c r="IQ74" s="89"/>
      <c r="IR74" s="89"/>
      <c r="IS74" s="89"/>
      <c r="IT74" s="89"/>
      <c r="IU74" s="89"/>
      <c r="IV74" s="89"/>
      <c r="IW74" s="89"/>
      <c r="IX74" s="89"/>
      <c r="IY74" s="89"/>
      <c r="IZ74" s="89"/>
      <c r="JA74" s="89"/>
      <c r="JB74" s="89"/>
      <c r="JC74" s="89"/>
      <c r="JD74" s="89"/>
      <c r="JE74" s="89"/>
      <c r="JF74" s="89"/>
      <c r="JG74" s="89"/>
      <c r="JH74" s="89"/>
      <c r="JI74" s="89"/>
      <c r="JJ74" s="89"/>
      <c r="JK74" s="89"/>
      <c r="JL74" s="89"/>
      <c r="JM74" s="89"/>
      <c r="JN74" s="89"/>
      <c r="JO74" s="89"/>
      <c r="JP74" s="89"/>
      <c r="JQ74" s="89"/>
      <c r="JR74" s="89"/>
      <c r="JS74" s="89"/>
      <c r="JT74" s="89"/>
      <c r="JU74" s="89"/>
      <c r="JV74" s="89"/>
      <c r="JW74" s="89"/>
      <c r="JX74" s="89"/>
      <c r="JY74" s="89"/>
      <c r="JZ74" s="89"/>
      <c r="KA74" s="89"/>
      <c r="KB74" s="89"/>
      <c r="KC74" s="89"/>
      <c r="KD74" s="89"/>
      <c r="KE74" s="89"/>
      <c r="KF74" s="89"/>
      <c r="KG74" s="89"/>
      <c r="KH74" s="89"/>
      <c r="KI74" s="89"/>
      <c r="KJ74" s="89"/>
      <c r="KK74" s="89"/>
      <c r="KL74" s="89"/>
      <c r="KM74" s="89"/>
      <c r="KN74" s="89"/>
      <c r="KO74" s="89"/>
      <c r="KP74" s="89"/>
      <c r="KQ74" s="89"/>
      <c r="KR74" s="89"/>
      <c r="KS74" s="89"/>
      <c r="KT74" s="89"/>
      <c r="KU74" s="89"/>
      <c r="KV74" s="89"/>
      <c r="KW74" s="89"/>
      <c r="KX74" s="89"/>
      <c r="KY74" s="89"/>
      <c r="KZ74" s="89"/>
      <c r="LA74" s="89"/>
      <c r="LB74" s="89"/>
      <c r="LC74" s="89"/>
      <c r="LD74" s="89"/>
      <c r="LE74" s="89"/>
      <c r="LF74" s="89"/>
      <c r="LG74" s="89"/>
      <c r="LH74" s="89"/>
      <c r="LI74" s="89"/>
      <c r="LJ74" s="89"/>
      <c r="LK74" s="89"/>
      <c r="LL74" s="89"/>
      <c r="LM74" s="89"/>
      <c r="LN74" s="89"/>
    </row>
    <row r="75" spans="1:326" s="9" customFormat="1" x14ac:dyDescent="0.35">
      <c r="A75" s="7"/>
      <c r="B75" s="7" t="s">
        <v>7680</v>
      </c>
      <c r="C75" s="7" t="s">
        <v>7681</v>
      </c>
      <c r="D75" s="89"/>
      <c r="E75" s="7"/>
      <c r="F75" s="7" t="s">
        <v>7680</v>
      </c>
      <c r="G75" s="7" t="s">
        <v>7681</v>
      </c>
      <c r="H75" s="89"/>
      <c r="I75" s="7"/>
      <c r="J75" s="7" t="s">
        <v>7680</v>
      </c>
      <c r="K75" s="7" t="s">
        <v>7681</v>
      </c>
      <c r="L75" s="89"/>
      <c r="M75" s="7"/>
      <c r="N75" s="7" t="s">
        <v>7680</v>
      </c>
      <c r="O75" s="7" t="s">
        <v>7681</v>
      </c>
      <c r="P75" s="89"/>
      <c r="Q75" s="7"/>
      <c r="R75" s="7" t="s">
        <v>7680</v>
      </c>
      <c r="S75" s="7" t="s">
        <v>7681</v>
      </c>
      <c r="T75" s="89"/>
      <c r="U75" s="7"/>
      <c r="V75" s="7" t="s">
        <v>7680</v>
      </c>
      <c r="W75" s="7" t="s">
        <v>7681</v>
      </c>
      <c r="X75" s="89"/>
      <c r="Y75" s="7"/>
      <c r="Z75" s="7" t="s">
        <v>7680</v>
      </c>
      <c r="AA75" s="7" t="s">
        <v>7681</v>
      </c>
      <c r="AB75" s="89"/>
      <c r="AC75" s="7"/>
      <c r="AD75" s="7" t="s">
        <v>7680</v>
      </c>
      <c r="AE75" s="7" t="s">
        <v>7681</v>
      </c>
      <c r="AF75" s="89"/>
      <c r="AG75" s="7"/>
      <c r="AH75" s="7" t="s">
        <v>7680</v>
      </c>
      <c r="AI75" s="7" t="s">
        <v>7681</v>
      </c>
      <c r="AJ75" s="7"/>
      <c r="AK75" s="7"/>
      <c r="AL75" s="7" t="s">
        <v>7680</v>
      </c>
      <c r="AM75" s="7" t="s">
        <v>7681</v>
      </c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/>
      <c r="CW75" s="89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89"/>
      <c r="DJ75" s="89"/>
      <c r="DK75" s="89"/>
      <c r="DL75" s="89"/>
      <c r="DM75" s="89"/>
      <c r="DN75" s="89"/>
      <c r="DO75" s="89"/>
      <c r="DP75" s="89"/>
      <c r="DQ75" s="89"/>
      <c r="DR75" s="89"/>
      <c r="DS75" s="89"/>
      <c r="DT75" s="89"/>
      <c r="DU75" s="89"/>
      <c r="DV75" s="89"/>
      <c r="DW75" s="89"/>
      <c r="DX75" s="89"/>
      <c r="DY75" s="89"/>
      <c r="DZ75" s="89"/>
      <c r="EA75" s="89"/>
      <c r="EB75" s="89"/>
      <c r="EC75" s="89"/>
      <c r="ED75" s="89"/>
      <c r="EE75" s="89"/>
      <c r="EF75" s="89"/>
      <c r="EG75" s="89"/>
      <c r="EH75" s="89"/>
      <c r="EI75" s="89"/>
      <c r="EJ75" s="89"/>
      <c r="EK75" s="89"/>
      <c r="EL75" s="89"/>
      <c r="EM75" s="89"/>
      <c r="EN75" s="89"/>
      <c r="EO75" s="89"/>
      <c r="EP75" s="89"/>
      <c r="EQ75" s="89"/>
      <c r="ER75" s="89"/>
      <c r="ES75" s="89"/>
      <c r="ET75" s="89"/>
      <c r="EU75" s="89"/>
      <c r="EV75" s="89"/>
      <c r="EW75" s="89"/>
      <c r="EX75" s="89"/>
      <c r="EY75" s="89"/>
      <c r="EZ75" s="89"/>
      <c r="FA75" s="89"/>
      <c r="FB75" s="89"/>
      <c r="FC75" s="89"/>
      <c r="FD75" s="89"/>
      <c r="FE75" s="89"/>
      <c r="FF75" s="89"/>
      <c r="FG75" s="89"/>
      <c r="FH75" s="89"/>
      <c r="FI75" s="89"/>
      <c r="FJ75" s="89"/>
      <c r="FK75" s="89"/>
      <c r="FL75" s="89"/>
      <c r="FM75" s="89"/>
      <c r="FN75" s="89"/>
      <c r="FO75" s="89"/>
      <c r="FP75" s="89"/>
      <c r="FQ75" s="89"/>
      <c r="FR75" s="89"/>
      <c r="FS75" s="89"/>
      <c r="FT75" s="89"/>
      <c r="FU75" s="89"/>
      <c r="FV75" s="89"/>
      <c r="FW75" s="89"/>
      <c r="FX75" s="89"/>
      <c r="FY75" s="89"/>
      <c r="FZ75" s="89"/>
      <c r="GA75" s="89"/>
      <c r="GB75" s="89"/>
      <c r="GC75" s="89"/>
      <c r="GD75" s="89"/>
      <c r="GE75" s="89"/>
      <c r="GF75" s="89"/>
      <c r="GG75" s="89"/>
      <c r="GH75" s="89"/>
      <c r="GI75" s="89"/>
      <c r="GJ75" s="89"/>
      <c r="GK75" s="89"/>
      <c r="GL75" s="89"/>
      <c r="GM75" s="89"/>
      <c r="GN75" s="89"/>
      <c r="GO75" s="89"/>
      <c r="GP75" s="89"/>
      <c r="GQ75" s="89"/>
      <c r="GR75" s="89"/>
      <c r="GS75" s="89"/>
      <c r="GT75" s="89"/>
      <c r="GU75" s="89"/>
      <c r="GV75" s="89"/>
      <c r="GW75" s="89"/>
      <c r="GX75" s="89"/>
      <c r="GY75" s="89"/>
      <c r="GZ75" s="89"/>
      <c r="HA75" s="89"/>
      <c r="HB75" s="89"/>
      <c r="HC75" s="89"/>
      <c r="HD75" s="89"/>
      <c r="HE75" s="89"/>
      <c r="HF75" s="89"/>
      <c r="HG75" s="89"/>
      <c r="HH75" s="89"/>
      <c r="HI75" s="89"/>
      <c r="HJ75" s="89"/>
      <c r="HK75" s="89"/>
      <c r="HL75" s="89"/>
      <c r="HM75" s="89"/>
      <c r="HN75" s="89"/>
      <c r="HO75" s="89"/>
      <c r="HP75" s="89"/>
      <c r="HQ75" s="89"/>
      <c r="HR75" s="89"/>
      <c r="HS75" s="89"/>
      <c r="HT75" s="89"/>
      <c r="HU75" s="89"/>
      <c r="HV75" s="89"/>
      <c r="HW75" s="89"/>
      <c r="HX75" s="89"/>
      <c r="HY75" s="89"/>
      <c r="HZ75" s="89"/>
      <c r="IA75" s="89"/>
      <c r="IB75" s="89"/>
      <c r="IC75" s="89"/>
      <c r="ID75" s="89"/>
      <c r="IE75" s="89"/>
      <c r="IF75" s="89"/>
      <c r="IG75" s="89"/>
      <c r="IH75" s="89"/>
      <c r="II75" s="89"/>
      <c r="IJ75" s="89"/>
      <c r="IK75" s="89"/>
      <c r="IL75" s="89"/>
      <c r="IM75" s="89"/>
      <c r="IN75" s="89"/>
      <c r="IO75" s="89"/>
      <c r="IP75" s="89"/>
      <c r="IQ75" s="89"/>
      <c r="IR75" s="89"/>
      <c r="IS75" s="89"/>
      <c r="IT75" s="89"/>
      <c r="IU75" s="89"/>
      <c r="IV75" s="89"/>
      <c r="IW75" s="89"/>
      <c r="IX75" s="89"/>
      <c r="IY75" s="89"/>
      <c r="IZ75" s="89"/>
      <c r="JA75" s="89"/>
      <c r="JB75" s="89"/>
      <c r="JC75" s="89"/>
      <c r="JD75" s="89"/>
      <c r="JE75" s="89"/>
      <c r="JF75" s="89"/>
      <c r="JG75" s="89"/>
      <c r="JH75" s="89"/>
      <c r="JI75" s="89"/>
      <c r="JJ75" s="89"/>
      <c r="JK75" s="89"/>
      <c r="JL75" s="89"/>
      <c r="JM75" s="89"/>
      <c r="JN75" s="89"/>
      <c r="JO75" s="89"/>
      <c r="JP75" s="89"/>
      <c r="JQ75" s="89"/>
      <c r="JR75" s="89"/>
      <c r="JS75" s="89"/>
      <c r="JT75" s="89"/>
      <c r="JU75" s="89"/>
      <c r="JV75" s="89"/>
      <c r="JW75" s="89"/>
      <c r="JX75" s="89"/>
      <c r="JY75" s="89"/>
      <c r="JZ75" s="89"/>
      <c r="KA75" s="89"/>
      <c r="KB75" s="89"/>
      <c r="KC75" s="89"/>
      <c r="KD75" s="89"/>
      <c r="KE75" s="89"/>
      <c r="KF75" s="89"/>
      <c r="KG75" s="89"/>
      <c r="KH75" s="89"/>
      <c r="KI75" s="89"/>
      <c r="KJ75" s="89"/>
      <c r="KK75" s="89"/>
      <c r="KL75" s="89"/>
      <c r="KM75" s="89"/>
      <c r="KN75" s="89"/>
      <c r="KO75" s="89"/>
      <c r="KP75" s="89"/>
      <c r="KQ75" s="89"/>
      <c r="KR75" s="89"/>
      <c r="KS75" s="89"/>
      <c r="KT75" s="89"/>
      <c r="KU75" s="89"/>
      <c r="KV75" s="89"/>
      <c r="KW75" s="89"/>
      <c r="KX75" s="89"/>
      <c r="KY75" s="89"/>
      <c r="KZ75" s="89"/>
      <c r="LA75" s="89"/>
      <c r="LB75" s="89"/>
      <c r="LC75" s="89"/>
      <c r="LD75" s="89"/>
      <c r="LE75" s="89"/>
      <c r="LF75" s="89"/>
      <c r="LG75" s="89"/>
      <c r="LH75" s="89"/>
      <c r="LI75" s="89"/>
      <c r="LJ75" s="89"/>
      <c r="LK75" s="89"/>
      <c r="LL75" s="89"/>
      <c r="LM75" s="89"/>
      <c r="LN75" s="89"/>
    </row>
    <row r="76" spans="1:326" s="9" customFormat="1" x14ac:dyDescent="0.35">
      <c r="A76" s="2" t="s">
        <v>7682</v>
      </c>
      <c r="B76" s="2">
        <v>1380664</v>
      </c>
      <c r="C76" s="2">
        <v>5551206.6290322579</v>
      </c>
      <c r="D76" s="89"/>
      <c r="E76" s="2" t="s">
        <v>7682</v>
      </c>
      <c r="F76" s="2">
        <v>3219159.2352941176</v>
      </c>
      <c r="G76" s="2">
        <v>11811446.096774194</v>
      </c>
      <c r="H76" s="89"/>
      <c r="I76" s="2" t="s">
        <v>7682</v>
      </c>
      <c r="J76" s="2">
        <v>9009047.0588235296</v>
      </c>
      <c r="K76" s="2">
        <v>36722874.419354841</v>
      </c>
      <c r="L76" s="89"/>
      <c r="M76" s="2" t="s">
        <v>7682</v>
      </c>
      <c r="N76" s="2">
        <v>6651611.9411764704</v>
      </c>
      <c r="O76" s="2">
        <v>47766613.306451611</v>
      </c>
      <c r="P76" s="89"/>
      <c r="Q76" s="2" t="s">
        <v>7682</v>
      </c>
      <c r="R76" s="2">
        <v>12783931.529411765</v>
      </c>
      <c r="S76" s="2">
        <v>62507299.516129032</v>
      </c>
      <c r="T76" s="89"/>
      <c r="U76" s="2" t="s">
        <v>7682</v>
      </c>
      <c r="V76" s="2">
        <v>7.4</v>
      </c>
      <c r="W76" s="2">
        <v>8.5356451612903239</v>
      </c>
      <c r="X76" s="89"/>
      <c r="Y76" s="2" t="s">
        <v>7682</v>
      </c>
      <c r="Z76" s="2">
        <v>15.263529411764704</v>
      </c>
      <c r="AA76" s="2">
        <v>21.336451612903229</v>
      </c>
      <c r="AB76" s="89"/>
      <c r="AC76" s="2" t="s">
        <v>7682</v>
      </c>
      <c r="AD76" s="2">
        <v>33153859</v>
      </c>
      <c r="AE76" s="2">
        <v>187814898.59677419</v>
      </c>
      <c r="AF76" s="89"/>
      <c r="AG76" s="2" t="s">
        <v>7682</v>
      </c>
      <c r="AH76" s="2">
        <v>18602786.764705881</v>
      </c>
      <c r="AI76" s="2">
        <v>72061183.967741936</v>
      </c>
      <c r="AJ76" s="2"/>
      <c r="AK76" s="2" t="s">
        <v>7682</v>
      </c>
      <c r="AL76" s="2">
        <v>2.698235294117648</v>
      </c>
      <c r="AM76" s="2">
        <v>3.0854838709677406</v>
      </c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/>
      <c r="CW76" s="89"/>
      <c r="CX76" s="89"/>
      <c r="CY76" s="89"/>
      <c r="CZ76" s="89"/>
      <c r="DA76" s="89"/>
      <c r="DB76" s="89"/>
      <c r="DC76" s="89"/>
      <c r="DD76" s="89"/>
      <c r="DE76" s="89"/>
      <c r="DF76" s="89"/>
      <c r="DG76" s="89"/>
      <c r="DH76" s="89"/>
      <c r="DI76" s="89"/>
      <c r="DJ76" s="89"/>
      <c r="DK76" s="89"/>
      <c r="DL76" s="89"/>
      <c r="DM76" s="89"/>
      <c r="DN76" s="89"/>
      <c r="DO76" s="89"/>
      <c r="DP76" s="89"/>
      <c r="DQ76" s="89"/>
      <c r="DR76" s="89"/>
      <c r="DS76" s="89"/>
      <c r="DT76" s="89"/>
      <c r="DU76" s="89"/>
      <c r="DV76" s="89"/>
      <c r="DW76" s="89"/>
      <c r="DX76" s="89"/>
      <c r="DY76" s="89"/>
      <c r="DZ76" s="89"/>
      <c r="EA76" s="89"/>
      <c r="EB76" s="89"/>
      <c r="EC76" s="89"/>
      <c r="ED76" s="89"/>
      <c r="EE76" s="89"/>
      <c r="EF76" s="89"/>
      <c r="EG76" s="89"/>
      <c r="EH76" s="89"/>
      <c r="EI76" s="89"/>
      <c r="EJ76" s="89"/>
      <c r="EK76" s="89"/>
      <c r="EL76" s="89"/>
      <c r="EM76" s="89"/>
      <c r="EN76" s="89"/>
      <c r="EO76" s="89"/>
      <c r="EP76" s="89"/>
      <c r="EQ76" s="89"/>
      <c r="ER76" s="89"/>
      <c r="ES76" s="89"/>
      <c r="ET76" s="89"/>
      <c r="EU76" s="89"/>
      <c r="EV76" s="89"/>
      <c r="EW76" s="89"/>
      <c r="EX76" s="89"/>
      <c r="EY76" s="89"/>
      <c r="EZ76" s="89"/>
      <c r="FA76" s="89"/>
      <c r="FB76" s="89"/>
      <c r="FC76" s="89"/>
      <c r="FD76" s="89"/>
      <c r="FE76" s="89"/>
      <c r="FF76" s="89"/>
      <c r="FG76" s="89"/>
      <c r="FH76" s="89"/>
      <c r="FI76" s="89"/>
      <c r="FJ76" s="89"/>
      <c r="FK76" s="89"/>
      <c r="FL76" s="89"/>
      <c r="FM76" s="89"/>
      <c r="FN76" s="89"/>
      <c r="FO76" s="89"/>
      <c r="FP76" s="89"/>
      <c r="FQ76" s="89"/>
      <c r="FR76" s="89"/>
      <c r="FS76" s="89"/>
      <c r="FT76" s="89"/>
      <c r="FU76" s="89"/>
      <c r="FV76" s="89"/>
      <c r="FW76" s="89"/>
      <c r="FX76" s="89"/>
      <c r="FY76" s="89"/>
      <c r="FZ76" s="89"/>
      <c r="GA76" s="89"/>
      <c r="GB76" s="89"/>
      <c r="GC76" s="89"/>
      <c r="GD76" s="89"/>
      <c r="GE76" s="89"/>
      <c r="GF76" s="89"/>
      <c r="GG76" s="89"/>
      <c r="GH76" s="89"/>
      <c r="GI76" s="89"/>
      <c r="GJ76" s="89"/>
      <c r="GK76" s="89"/>
      <c r="GL76" s="89"/>
      <c r="GM76" s="89"/>
      <c r="GN76" s="89"/>
      <c r="GO76" s="89"/>
      <c r="GP76" s="89"/>
      <c r="GQ76" s="89"/>
      <c r="GR76" s="89"/>
      <c r="GS76" s="89"/>
      <c r="GT76" s="89"/>
      <c r="GU76" s="89"/>
      <c r="GV76" s="89"/>
      <c r="GW76" s="89"/>
      <c r="GX76" s="89"/>
      <c r="GY76" s="89"/>
      <c r="GZ76" s="89"/>
      <c r="HA76" s="89"/>
      <c r="HB76" s="89"/>
      <c r="HC76" s="89"/>
      <c r="HD76" s="89"/>
      <c r="HE76" s="89"/>
      <c r="HF76" s="89"/>
      <c r="HG76" s="89"/>
      <c r="HH76" s="89"/>
      <c r="HI76" s="89"/>
      <c r="HJ76" s="89"/>
      <c r="HK76" s="89"/>
      <c r="HL76" s="89"/>
      <c r="HM76" s="89"/>
      <c r="HN76" s="89"/>
      <c r="HO76" s="89"/>
      <c r="HP76" s="89"/>
      <c r="HQ76" s="89"/>
      <c r="HR76" s="89"/>
      <c r="HS76" s="89"/>
      <c r="HT76" s="89"/>
      <c r="HU76" s="89"/>
      <c r="HV76" s="89"/>
      <c r="HW76" s="89"/>
      <c r="HX76" s="89"/>
      <c r="HY76" s="89"/>
      <c r="HZ76" s="89"/>
      <c r="IA76" s="89"/>
      <c r="IB76" s="89"/>
      <c r="IC76" s="89"/>
      <c r="ID76" s="89"/>
      <c r="IE76" s="89"/>
      <c r="IF76" s="89"/>
      <c r="IG76" s="89"/>
      <c r="IH76" s="89"/>
      <c r="II76" s="89"/>
      <c r="IJ76" s="89"/>
      <c r="IK76" s="89"/>
      <c r="IL76" s="89"/>
      <c r="IM76" s="89"/>
      <c r="IN76" s="89"/>
      <c r="IO76" s="89"/>
      <c r="IP76" s="89"/>
      <c r="IQ76" s="89"/>
      <c r="IR76" s="89"/>
      <c r="IS76" s="89"/>
      <c r="IT76" s="89"/>
      <c r="IU76" s="89"/>
      <c r="IV76" s="89"/>
      <c r="IW76" s="89"/>
      <c r="IX76" s="89"/>
      <c r="IY76" s="89"/>
      <c r="IZ76" s="89"/>
      <c r="JA76" s="89"/>
      <c r="JB76" s="89"/>
      <c r="JC76" s="89"/>
      <c r="JD76" s="89"/>
      <c r="JE76" s="89"/>
      <c r="JF76" s="89"/>
      <c r="JG76" s="89"/>
      <c r="JH76" s="89"/>
      <c r="JI76" s="89"/>
      <c r="JJ76" s="89"/>
      <c r="JK76" s="89"/>
      <c r="JL76" s="89"/>
      <c r="JM76" s="89"/>
      <c r="JN76" s="89"/>
      <c r="JO76" s="89"/>
      <c r="JP76" s="89"/>
      <c r="JQ76" s="89"/>
      <c r="JR76" s="89"/>
      <c r="JS76" s="89"/>
      <c r="JT76" s="89"/>
      <c r="JU76" s="89"/>
      <c r="JV76" s="89"/>
      <c r="JW76" s="89"/>
      <c r="JX76" s="89"/>
      <c r="JY76" s="89"/>
      <c r="JZ76" s="89"/>
      <c r="KA76" s="89"/>
      <c r="KB76" s="89"/>
      <c r="KC76" s="89"/>
      <c r="KD76" s="89"/>
      <c r="KE76" s="89"/>
      <c r="KF76" s="89"/>
      <c r="KG76" s="89"/>
      <c r="KH76" s="89"/>
      <c r="KI76" s="89"/>
      <c r="KJ76" s="89"/>
      <c r="KK76" s="89"/>
      <c r="KL76" s="89"/>
      <c r="KM76" s="89"/>
      <c r="KN76" s="89"/>
      <c r="KO76" s="89"/>
      <c r="KP76" s="89"/>
      <c r="KQ76" s="89"/>
      <c r="KR76" s="89"/>
      <c r="KS76" s="89"/>
      <c r="KT76" s="89"/>
      <c r="KU76" s="89"/>
      <c r="KV76" s="89"/>
      <c r="KW76" s="89"/>
      <c r="KX76" s="89"/>
      <c r="KY76" s="89"/>
      <c r="KZ76" s="89"/>
      <c r="LA76" s="89"/>
      <c r="LB76" s="89"/>
      <c r="LC76" s="89"/>
      <c r="LD76" s="89"/>
      <c r="LE76" s="89"/>
      <c r="LF76" s="89"/>
      <c r="LG76" s="89"/>
      <c r="LH76" s="89"/>
      <c r="LI76" s="89"/>
      <c r="LJ76" s="89"/>
      <c r="LK76" s="89"/>
      <c r="LL76" s="89"/>
      <c r="LM76" s="89"/>
      <c r="LN76" s="89"/>
    </row>
    <row r="77" spans="1:326" s="9" customFormat="1" x14ac:dyDescent="0.35">
      <c r="A77" s="2" t="s">
        <v>7683</v>
      </c>
      <c r="B77" s="2">
        <v>1691023503127.875</v>
      </c>
      <c r="C77" s="2">
        <v>51348798986864.266</v>
      </c>
      <c r="D77" s="89"/>
      <c r="E77" s="2" t="s">
        <v>7683</v>
      </c>
      <c r="F77" s="2">
        <v>6533933439830.4414</v>
      </c>
      <c r="G77" s="2">
        <v>183838884434077.78</v>
      </c>
      <c r="H77" s="89"/>
      <c r="I77" s="2" t="s">
        <v>7683</v>
      </c>
      <c r="J77" s="2">
        <v>34355756819598.438</v>
      </c>
      <c r="K77" s="2">
        <v>2015915850400155.3</v>
      </c>
      <c r="L77" s="89"/>
      <c r="M77" s="2" t="s">
        <v>7683</v>
      </c>
      <c r="N77" s="2">
        <v>36985586122293.188</v>
      </c>
      <c r="O77" s="2">
        <v>1.479451037939583E+16</v>
      </c>
      <c r="P77" s="89"/>
      <c r="Q77" s="2" t="s">
        <v>7683</v>
      </c>
      <c r="R77" s="2">
        <v>45414937360114.875</v>
      </c>
      <c r="S77" s="2">
        <v>7269215807271015</v>
      </c>
      <c r="T77" s="89"/>
      <c r="U77" s="2" t="s">
        <v>7683</v>
      </c>
      <c r="V77" s="2">
        <v>37.897449999999999</v>
      </c>
      <c r="W77" s="2">
        <v>31.262028265468008</v>
      </c>
      <c r="X77" s="89"/>
      <c r="Y77" s="2" t="s">
        <v>7683</v>
      </c>
      <c r="Z77" s="2">
        <v>627.48401176470611</v>
      </c>
      <c r="AA77" s="2">
        <v>316.04977408778399</v>
      </c>
      <c r="AB77" s="89"/>
      <c r="AC77" s="2" t="s">
        <v>7683</v>
      </c>
      <c r="AD77" s="2">
        <v>2386955092222776</v>
      </c>
      <c r="AE77" s="2">
        <v>1.5442265938278864E+17</v>
      </c>
      <c r="AF77" s="89"/>
      <c r="AG77" s="2" t="s">
        <v>7683</v>
      </c>
      <c r="AH77" s="2">
        <v>192197765238772.69</v>
      </c>
      <c r="AI77" s="2">
        <v>5581101329756214</v>
      </c>
      <c r="AJ77" s="2"/>
      <c r="AK77" s="2" t="s">
        <v>7683</v>
      </c>
      <c r="AL77" s="2">
        <v>4.345040441176466</v>
      </c>
      <c r="AM77" s="2">
        <v>9.4002317292437922</v>
      </c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  <c r="DZ77" s="89"/>
      <c r="EA77" s="89"/>
      <c r="EB77" s="89"/>
      <c r="EC77" s="89"/>
      <c r="ED77" s="89"/>
      <c r="EE77" s="89"/>
      <c r="EF77" s="89"/>
      <c r="EG77" s="89"/>
      <c r="EH77" s="89"/>
      <c r="EI77" s="89"/>
      <c r="EJ77" s="89"/>
      <c r="EK77" s="89"/>
      <c r="EL77" s="89"/>
      <c r="EM77" s="89"/>
      <c r="EN77" s="89"/>
      <c r="EO77" s="89"/>
      <c r="EP77" s="89"/>
      <c r="EQ77" s="89"/>
      <c r="ER77" s="89"/>
      <c r="ES77" s="89"/>
      <c r="ET77" s="89"/>
      <c r="EU77" s="89"/>
      <c r="EV77" s="89"/>
      <c r="EW77" s="89"/>
      <c r="EX77" s="89"/>
      <c r="EY77" s="89"/>
      <c r="EZ77" s="89"/>
      <c r="FA77" s="89"/>
      <c r="FB77" s="89"/>
      <c r="FC77" s="89"/>
      <c r="FD77" s="89"/>
      <c r="FE77" s="89"/>
      <c r="FF77" s="89"/>
      <c r="FG77" s="89"/>
      <c r="FH77" s="89"/>
      <c r="FI77" s="89"/>
      <c r="FJ77" s="89"/>
      <c r="FK77" s="89"/>
      <c r="FL77" s="89"/>
      <c r="FM77" s="89"/>
      <c r="FN77" s="89"/>
      <c r="FO77" s="89"/>
      <c r="FP77" s="89"/>
      <c r="FQ77" s="89"/>
      <c r="FR77" s="89"/>
      <c r="FS77" s="89"/>
      <c r="FT77" s="89"/>
      <c r="FU77" s="89"/>
      <c r="FV77" s="89"/>
      <c r="FW77" s="89"/>
      <c r="FX77" s="89"/>
      <c r="FY77" s="89"/>
      <c r="FZ77" s="89"/>
      <c r="GA77" s="89"/>
      <c r="GB77" s="89"/>
      <c r="GC77" s="89"/>
      <c r="GD77" s="89"/>
      <c r="GE77" s="89"/>
      <c r="GF77" s="89"/>
      <c r="GG77" s="89"/>
      <c r="GH77" s="89"/>
      <c r="GI77" s="89"/>
      <c r="GJ77" s="89"/>
      <c r="GK77" s="89"/>
      <c r="GL77" s="89"/>
      <c r="GM77" s="89"/>
      <c r="GN77" s="89"/>
      <c r="GO77" s="89"/>
      <c r="GP77" s="89"/>
      <c r="GQ77" s="89"/>
      <c r="GR77" s="89"/>
      <c r="GS77" s="89"/>
      <c r="GT77" s="89"/>
      <c r="GU77" s="89"/>
      <c r="GV77" s="89"/>
      <c r="GW77" s="89"/>
      <c r="GX77" s="89"/>
      <c r="GY77" s="89"/>
      <c r="GZ77" s="89"/>
      <c r="HA77" s="89"/>
      <c r="HB77" s="89"/>
      <c r="HC77" s="89"/>
      <c r="HD77" s="89"/>
      <c r="HE77" s="89"/>
      <c r="HF77" s="89"/>
      <c r="HG77" s="89"/>
      <c r="HH77" s="89"/>
      <c r="HI77" s="89"/>
      <c r="HJ77" s="89"/>
      <c r="HK77" s="89"/>
      <c r="HL77" s="89"/>
      <c r="HM77" s="89"/>
      <c r="HN77" s="89"/>
      <c r="HO77" s="89"/>
      <c r="HP77" s="89"/>
      <c r="HQ77" s="89"/>
      <c r="HR77" s="89"/>
      <c r="HS77" s="89"/>
      <c r="HT77" s="89"/>
      <c r="HU77" s="89"/>
      <c r="HV77" s="89"/>
      <c r="HW77" s="89"/>
      <c r="HX77" s="89"/>
      <c r="HY77" s="89"/>
      <c r="HZ77" s="89"/>
      <c r="IA77" s="89"/>
      <c r="IB77" s="89"/>
      <c r="IC77" s="89"/>
      <c r="ID77" s="89"/>
      <c r="IE77" s="89"/>
      <c r="IF77" s="89"/>
      <c r="IG77" s="89"/>
      <c r="IH77" s="89"/>
      <c r="II77" s="89"/>
      <c r="IJ77" s="89"/>
      <c r="IK77" s="89"/>
      <c r="IL77" s="89"/>
      <c r="IM77" s="89"/>
      <c r="IN77" s="89"/>
      <c r="IO77" s="89"/>
      <c r="IP77" s="89"/>
      <c r="IQ77" s="89"/>
      <c r="IR77" s="89"/>
      <c r="IS77" s="89"/>
      <c r="IT77" s="89"/>
      <c r="IU77" s="89"/>
      <c r="IV77" s="89"/>
      <c r="IW77" s="89"/>
      <c r="IX77" s="89"/>
      <c r="IY77" s="89"/>
      <c r="IZ77" s="89"/>
      <c r="JA77" s="89"/>
      <c r="JB77" s="89"/>
      <c r="JC77" s="89"/>
      <c r="JD77" s="89"/>
      <c r="JE77" s="89"/>
      <c r="JF77" s="89"/>
      <c r="JG77" s="89"/>
      <c r="JH77" s="89"/>
      <c r="JI77" s="89"/>
      <c r="JJ77" s="89"/>
      <c r="JK77" s="89"/>
      <c r="JL77" s="89"/>
      <c r="JM77" s="89"/>
      <c r="JN77" s="89"/>
      <c r="JO77" s="89"/>
      <c r="JP77" s="89"/>
      <c r="JQ77" s="89"/>
      <c r="JR77" s="89"/>
      <c r="JS77" s="89"/>
      <c r="JT77" s="89"/>
      <c r="JU77" s="89"/>
      <c r="JV77" s="89"/>
      <c r="JW77" s="89"/>
      <c r="JX77" s="89"/>
      <c r="JY77" s="89"/>
      <c r="JZ77" s="89"/>
      <c r="KA77" s="89"/>
      <c r="KB77" s="89"/>
      <c r="KC77" s="89"/>
      <c r="KD77" s="89"/>
      <c r="KE77" s="89"/>
      <c r="KF77" s="89"/>
      <c r="KG77" s="89"/>
      <c r="KH77" s="89"/>
      <c r="KI77" s="89"/>
      <c r="KJ77" s="89"/>
      <c r="KK77" s="89"/>
      <c r="KL77" s="89"/>
      <c r="KM77" s="89"/>
      <c r="KN77" s="89"/>
      <c r="KO77" s="89"/>
      <c r="KP77" s="89"/>
      <c r="KQ77" s="89"/>
      <c r="KR77" s="89"/>
      <c r="KS77" s="89"/>
      <c r="KT77" s="89"/>
      <c r="KU77" s="89"/>
      <c r="KV77" s="89"/>
      <c r="KW77" s="89"/>
      <c r="KX77" s="89"/>
      <c r="KY77" s="89"/>
      <c r="KZ77" s="89"/>
      <c r="LA77" s="89"/>
      <c r="LB77" s="89"/>
      <c r="LC77" s="89"/>
      <c r="LD77" s="89"/>
      <c r="LE77" s="89"/>
      <c r="LF77" s="89"/>
      <c r="LG77" s="89"/>
      <c r="LH77" s="89"/>
      <c r="LI77" s="89"/>
      <c r="LJ77" s="89"/>
      <c r="LK77" s="89"/>
      <c r="LL77" s="89"/>
      <c r="LM77" s="89"/>
      <c r="LN77" s="89"/>
    </row>
    <row r="78" spans="1:326" s="9" customFormat="1" x14ac:dyDescent="0.35">
      <c r="A78" s="2" t="s">
        <v>7684</v>
      </c>
      <c r="B78" s="2">
        <v>17</v>
      </c>
      <c r="C78" s="2">
        <v>62</v>
      </c>
      <c r="D78" s="89"/>
      <c r="E78" s="2" t="s">
        <v>7684</v>
      </c>
      <c r="F78" s="2">
        <v>17</v>
      </c>
      <c r="G78" s="2">
        <v>62</v>
      </c>
      <c r="H78" s="89"/>
      <c r="I78" s="2" t="s">
        <v>7684</v>
      </c>
      <c r="J78" s="2">
        <v>17</v>
      </c>
      <c r="K78" s="2">
        <v>62</v>
      </c>
      <c r="L78" s="89"/>
      <c r="M78" s="2" t="s">
        <v>7684</v>
      </c>
      <c r="N78" s="2">
        <v>17</v>
      </c>
      <c r="O78" s="2">
        <v>62</v>
      </c>
      <c r="P78" s="89"/>
      <c r="Q78" s="2" t="s">
        <v>7684</v>
      </c>
      <c r="R78" s="2">
        <v>17</v>
      </c>
      <c r="S78" s="2">
        <v>62</v>
      </c>
      <c r="T78" s="89"/>
      <c r="U78" s="2" t="s">
        <v>7684</v>
      </c>
      <c r="V78" s="2">
        <v>17</v>
      </c>
      <c r="W78" s="2">
        <v>62</v>
      </c>
      <c r="X78" s="89"/>
      <c r="Y78" s="2" t="s">
        <v>7684</v>
      </c>
      <c r="Z78" s="2">
        <v>17</v>
      </c>
      <c r="AA78" s="2">
        <v>62</v>
      </c>
      <c r="AB78" s="89"/>
      <c r="AC78" s="2" t="s">
        <v>7684</v>
      </c>
      <c r="AD78" s="2">
        <v>17</v>
      </c>
      <c r="AE78" s="2">
        <v>62</v>
      </c>
      <c r="AF78" s="89"/>
      <c r="AG78" s="2" t="s">
        <v>7684</v>
      </c>
      <c r="AH78" s="2">
        <v>17</v>
      </c>
      <c r="AI78" s="2">
        <v>62</v>
      </c>
      <c r="AJ78" s="2"/>
      <c r="AK78" s="2" t="s">
        <v>7684</v>
      </c>
      <c r="AL78" s="2">
        <v>17</v>
      </c>
      <c r="AM78" s="2">
        <v>62</v>
      </c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  <c r="DZ78" s="89"/>
      <c r="EA78" s="89"/>
      <c r="EB78" s="89"/>
      <c r="EC78" s="89"/>
      <c r="ED78" s="89"/>
      <c r="EE78" s="89"/>
      <c r="EF78" s="89"/>
      <c r="EG78" s="89"/>
      <c r="EH78" s="89"/>
      <c r="EI78" s="89"/>
      <c r="EJ78" s="89"/>
      <c r="EK78" s="89"/>
      <c r="EL78" s="89"/>
      <c r="EM78" s="89"/>
      <c r="EN78" s="89"/>
      <c r="EO78" s="89"/>
      <c r="EP78" s="89"/>
      <c r="EQ78" s="89"/>
      <c r="ER78" s="89"/>
      <c r="ES78" s="89"/>
      <c r="ET78" s="89"/>
      <c r="EU78" s="89"/>
      <c r="EV78" s="89"/>
      <c r="EW78" s="89"/>
      <c r="EX78" s="89"/>
      <c r="EY78" s="89"/>
      <c r="EZ78" s="89"/>
      <c r="FA78" s="89"/>
      <c r="FB78" s="89"/>
      <c r="FC78" s="89"/>
      <c r="FD78" s="89"/>
      <c r="FE78" s="89"/>
      <c r="FF78" s="89"/>
      <c r="FG78" s="89"/>
      <c r="FH78" s="89"/>
      <c r="FI78" s="89"/>
      <c r="FJ78" s="89"/>
      <c r="FK78" s="89"/>
      <c r="FL78" s="89"/>
      <c r="FM78" s="89"/>
      <c r="FN78" s="89"/>
      <c r="FO78" s="89"/>
      <c r="FP78" s="89"/>
      <c r="FQ78" s="89"/>
      <c r="FR78" s="89"/>
      <c r="FS78" s="89"/>
      <c r="FT78" s="89"/>
      <c r="FU78" s="89"/>
      <c r="FV78" s="89"/>
      <c r="FW78" s="89"/>
      <c r="FX78" s="89"/>
      <c r="FY78" s="89"/>
      <c r="FZ78" s="89"/>
      <c r="GA78" s="89"/>
      <c r="GB78" s="89"/>
      <c r="GC78" s="89"/>
      <c r="GD78" s="89"/>
      <c r="GE78" s="89"/>
      <c r="GF78" s="89"/>
      <c r="GG78" s="89"/>
      <c r="GH78" s="89"/>
      <c r="GI78" s="89"/>
      <c r="GJ78" s="89"/>
      <c r="GK78" s="89"/>
      <c r="GL78" s="89"/>
      <c r="GM78" s="89"/>
      <c r="GN78" s="89"/>
      <c r="GO78" s="89"/>
      <c r="GP78" s="89"/>
      <c r="GQ78" s="89"/>
      <c r="GR78" s="89"/>
      <c r="GS78" s="89"/>
      <c r="GT78" s="89"/>
      <c r="GU78" s="89"/>
      <c r="GV78" s="89"/>
      <c r="GW78" s="89"/>
      <c r="GX78" s="89"/>
      <c r="GY78" s="89"/>
      <c r="GZ78" s="89"/>
      <c r="HA78" s="89"/>
      <c r="HB78" s="89"/>
      <c r="HC78" s="89"/>
      <c r="HD78" s="89"/>
      <c r="HE78" s="89"/>
      <c r="HF78" s="89"/>
      <c r="HG78" s="89"/>
      <c r="HH78" s="89"/>
      <c r="HI78" s="89"/>
      <c r="HJ78" s="89"/>
      <c r="HK78" s="89"/>
      <c r="HL78" s="89"/>
      <c r="HM78" s="89"/>
      <c r="HN78" s="89"/>
      <c r="HO78" s="89"/>
      <c r="HP78" s="89"/>
      <c r="HQ78" s="89"/>
      <c r="HR78" s="89"/>
      <c r="HS78" s="89"/>
      <c r="HT78" s="89"/>
      <c r="HU78" s="89"/>
      <c r="HV78" s="89"/>
      <c r="HW78" s="89"/>
      <c r="HX78" s="89"/>
      <c r="HY78" s="89"/>
      <c r="HZ78" s="89"/>
      <c r="IA78" s="89"/>
      <c r="IB78" s="89"/>
      <c r="IC78" s="89"/>
      <c r="ID78" s="89"/>
      <c r="IE78" s="89"/>
      <c r="IF78" s="89"/>
      <c r="IG78" s="89"/>
      <c r="IH78" s="89"/>
      <c r="II78" s="89"/>
      <c r="IJ78" s="89"/>
      <c r="IK78" s="89"/>
      <c r="IL78" s="89"/>
      <c r="IM78" s="89"/>
      <c r="IN78" s="89"/>
      <c r="IO78" s="89"/>
      <c r="IP78" s="89"/>
      <c r="IQ78" s="89"/>
      <c r="IR78" s="89"/>
      <c r="IS78" s="89"/>
      <c r="IT78" s="89"/>
      <c r="IU78" s="89"/>
      <c r="IV78" s="89"/>
      <c r="IW78" s="89"/>
      <c r="IX78" s="89"/>
      <c r="IY78" s="89"/>
      <c r="IZ78" s="89"/>
      <c r="JA78" s="89"/>
      <c r="JB78" s="89"/>
      <c r="JC78" s="89"/>
      <c r="JD78" s="89"/>
      <c r="JE78" s="89"/>
      <c r="JF78" s="89"/>
      <c r="JG78" s="89"/>
      <c r="JH78" s="89"/>
      <c r="JI78" s="89"/>
      <c r="JJ78" s="89"/>
      <c r="JK78" s="89"/>
      <c r="JL78" s="89"/>
      <c r="JM78" s="89"/>
      <c r="JN78" s="89"/>
      <c r="JO78" s="89"/>
      <c r="JP78" s="89"/>
      <c r="JQ78" s="89"/>
      <c r="JR78" s="89"/>
      <c r="JS78" s="89"/>
      <c r="JT78" s="89"/>
      <c r="JU78" s="89"/>
      <c r="JV78" s="89"/>
      <c r="JW78" s="89"/>
      <c r="JX78" s="89"/>
      <c r="JY78" s="89"/>
      <c r="JZ78" s="89"/>
      <c r="KA78" s="89"/>
      <c r="KB78" s="89"/>
      <c r="KC78" s="89"/>
      <c r="KD78" s="89"/>
      <c r="KE78" s="89"/>
      <c r="KF78" s="89"/>
      <c r="KG78" s="89"/>
      <c r="KH78" s="89"/>
      <c r="KI78" s="89"/>
      <c r="KJ78" s="89"/>
      <c r="KK78" s="89"/>
      <c r="KL78" s="89"/>
      <c r="KM78" s="89"/>
      <c r="KN78" s="89"/>
      <c r="KO78" s="89"/>
      <c r="KP78" s="89"/>
      <c r="KQ78" s="89"/>
      <c r="KR78" s="89"/>
      <c r="KS78" s="89"/>
      <c r="KT78" s="89"/>
      <c r="KU78" s="89"/>
      <c r="KV78" s="89"/>
      <c r="KW78" s="89"/>
      <c r="KX78" s="89"/>
      <c r="KY78" s="89"/>
      <c r="KZ78" s="89"/>
      <c r="LA78" s="89"/>
      <c r="LB78" s="89"/>
      <c r="LC78" s="89"/>
      <c r="LD78" s="89"/>
      <c r="LE78" s="89"/>
      <c r="LF78" s="89"/>
      <c r="LG78" s="89"/>
      <c r="LH78" s="89"/>
      <c r="LI78" s="89"/>
      <c r="LJ78" s="89"/>
      <c r="LK78" s="89"/>
      <c r="LL78" s="89"/>
      <c r="LM78" s="89"/>
      <c r="LN78" s="89"/>
    </row>
    <row r="79" spans="1:326" s="9" customFormat="1" x14ac:dyDescent="0.35">
      <c r="A79" s="2" t="s">
        <v>7685</v>
      </c>
      <c r="B79" s="2">
        <v>41030300185048.906</v>
      </c>
      <c r="C79" s="2"/>
      <c r="D79" s="89"/>
      <c r="E79" s="2" t="s">
        <v>7685</v>
      </c>
      <c r="F79" s="2">
        <v>146996297214493.94</v>
      </c>
      <c r="G79" s="2"/>
      <c r="H79" s="89"/>
      <c r="I79" s="2" t="s">
        <v>7685</v>
      </c>
      <c r="J79" s="2">
        <v>1604163103682117.5</v>
      </c>
      <c r="K79" s="2"/>
      <c r="L79" s="89"/>
      <c r="M79" s="2" t="s">
        <v>7685</v>
      </c>
      <c r="N79" s="2">
        <v>1.1728011721053278E+16</v>
      </c>
      <c r="O79" s="2"/>
      <c r="P79" s="89"/>
      <c r="Q79" s="2" t="s">
        <v>7685</v>
      </c>
      <c r="R79" s="2">
        <v>5768166275860958</v>
      </c>
      <c r="S79" s="2"/>
      <c r="T79" s="89"/>
      <c r="U79" s="2" t="s">
        <v>7685</v>
      </c>
      <c r="V79" s="2">
        <v>32.64081719731881</v>
      </c>
      <c r="W79" s="2"/>
      <c r="X79" s="89"/>
      <c r="Y79" s="2" t="s">
        <v>7685</v>
      </c>
      <c r="Z79" s="2">
        <v>380.76338191675484</v>
      </c>
      <c r="AA79" s="2"/>
      <c r="AB79" s="89"/>
      <c r="AC79" s="2" t="s">
        <v>7685</v>
      </c>
      <c r="AD79" s="2">
        <v>1.228308247250087E+17</v>
      </c>
      <c r="AE79" s="2"/>
      <c r="AF79" s="89"/>
      <c r="AG79" s="2" t="s">
        <v>7685</v>
      </c>
      <c r="AH79" s="2">
        <v>4461329160505836</v>
      </c>
      <c r="AI79" s="2"/>
      <c r="AJ79" s="2"/>
      <c r="AK79" s="2" t="s">
        <v>7685</v>
      </c>
      <c r="AL79" s="2">
        <v>8.3498023706843476</v>
      </c>
      <c r="AM79" s="2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/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  <c r="DZ79" s="89"/>
      <c r="EA79" s="89"/>
      <c r="EB79" s="89"/>
      <c r="EC79" s="89"/>
      <c r="ED79" s="89"/>
      <c r="EE79" s="89"/>
      <c r="EF79" s="89"/>
      <c r="EG79" s="89"/>
      <c r="EH79" s="89"/>
      <c r="EI79" s="89"/>
      <c r="EJ79" s="89"/>
      <c r="EK79" s="89"/>
      <c r="EL79" s="89"/>
      <c r="EM79" s="89"/>
      <c r="EN79" s="89"/>
      <c r="EO79" s="89"/>
      <c r="EP79" s="89"/>
      <c r="EQ79" s="89"/>
      <c r="ER79" s="89"/>
      <c r="ES79" s="89"/>
      <c r="ET79" s="89"/>
      <c r="EU79" s="89"/>
      <c r="EV79" s="89"/>
      <c r="EW79" s="89"/>
      <c r="EX79" s="89"/>
      <c r="EY79" s="89"/>
      <c r="EZ79" s="89"/>
      <c r="FA79" s="89"/>
      <c r="FB79" s="89"/>
      <c r="FC79" s="89"/>
      <c r="FD79" s="89"/>
      <c r="FE79" s="89"/>
      <c r="FF79" s="89"/>
      <c r="FG79" s="89"/>
      <c r="FH79" s="89"/>
      <c r="FI79" s="89"/>
      <c r="FJ79" s="89"/>
      <c r="FK79" s="89"/>
      <c r="FL79" s="89"/>
      <c r="FM79" s="89"/>
      <c r="FN79" s="89"/>
      <c r="FO79" s="89"/>
      <c r="FP79" s="89"/>
      <c r="FQ79" s="89"/>
      <c r="FR79" s="89"/>
      <c r="FS79" s="89"/>
      <c r="FT79" s="89"/>
      <c r="FU79" s="89"/>
      <c r="FV79" s="89"/>
      <c r="FW79" s="89"/>
      <c r="FX79" s="89"/>
      <c r="FY79" s="89"/>
      <c r="FZ79" s="89"/>
      <c r="GA79" s="89"/>
      <c r="GB79" s="89"/>
      <c r="GC79" s="89"/>
      <c r="GD79" s="89"/>
      <c r="GE79" s="89"/>
      <c r="GF79" s="89"/>
      <c r="GG79" s="89"/>
      <c r="GH79" s="89"/>
      <c r="GI79" s="89"/>
      <c r="GJ79" s="89"/>
      <c r="GK79" s="89"/>
      <c r="GL79" s="89"/>
      <c r="GM79" s="89"/>
      <c r="GN79" s="89"/>
      <c r="GO79" s="89"/>
      <c r="GP79" s="89"/>
      <c r="GQ79" s="89"/>
      <c r="GR79" s="89"/>
      <c r="GS79" s="89"/>
      <c r="GT79" s="89"/>
      <c r="GU79" s="89"/>
      <c r="GV79" s="89"/>
      <c r="GW79" s="89"/>
      <c r="GX79" s="89"/>
      <c r="GY79" s="89"/>
      <c r="GZ79" s="89"/>
      <c r="HA79" s="89"/>
      <c r="HB79" s="89"/>
      <c r="HC79" s="89"/>
      <c r="HD79" s="89"/>
      <c r="HE79" s="89"/>
      <c r="HF79" s="89"/>
      <c r="HG79" s="89"/>
      <c r="HH79" s="89"/>
      <c r="HI79" s="89"/>
      <c r="HJ79" s="89"/>
      <c r="HK79" s="89"/>
      <c r="HL79" s="89"/>
      <c r="HM79" s="89"/>
      <c r="HN79" s="89"/>
      <c r="HO79" s="89"/>
      <c r="HP79" s="89"/>
      <c r="HQ79" s="89"/>
      <c r="HR79" s="89"/>
      <c r="HS79" s="89"/>
      <c r="HT79" s="89"/>
      <c r="HU79" s="89"/>
      <c r="HV79" s="89"/>
      <c r="HW79" s="89"/>
      <c r="HX79" s="89"/>
      <c r="HY79" s="89"/>
      <c r="HZ79" s="89"/>
      <c r="IA79" s="89"/>
      <c r="IB79" s="89"/>
      <c r="IC79" s="89"/>
      <c r="ID79" s="89"/>
      <c r="IE79" s="89"/>
      <c r="IF79" s="89"/>
      <c r="IG79" s="89"/>
      <c r="IH79" s="89"/>
      <c r="II79" s="89"/>
      <c r="IJ79" s="89"/>
      <c r="IK79" s="89"/>
      <c r="IL79" s="89"/>
      <c r="IM79" s="89"/>
      <c r="IN79" s="89"/>
      <c r="IO79" s="89"/>
      <c r="IP79" s="89"/>
      <c r="IQ79" s="89"/>
      <c r="IR79" s="89"/>
      <c r="IS79" s="89"/>
      <c r="IT79" s="89"/>
      <c r="IU79" s="89"/>
      <c r="IV79" s="89"/>
      <c r="IW79" s="89"/>
      <c r="IX79" s="89"/>
      <c r="IY79" s="89"/>
      <c r="IZ79" s="89"/>
      <c r="JA79" s="89"/>
      <c r="JB79" s="89"/>
      <c r="JC79" s="89"/>
      <c r="JD79" s="89"/>
      <c r="JE79" s="89"/>
      <c r="JF79" s="89"/>
      <c r="JG79" s="89"/>
      <c r="JH79" s="89"/>
      <c r="JI79" s="89"/>
      <c r="JJ79" s="89"/>
      <c r="JK79" s="89"/>
      <c r="JL79" s="89"/>
      <c r="JM79" s="89"/>
      <c r="JN79" s="89"/>
      <c r="JO79" s="89"/>
      <c r="JP79" s="89"/>
      <c r="JQ79" s="89"/>
      <c r="JR79" s="89"/>
      <c r="JS79" s="89"/>
      <c r="JT79" s="89"/>
      <c r="JU79" s="89"/>
      <c r="JV79" s="89"/>
      <c r="JW79" s="89"/>
      <c r="JX79" s="89"/>
      <c r="JY79" s="89"/>
      <c r="JZ79" s="89"/>
      <c r="KA79" s="89"/>
      <c r="KB79" s="89"/>
      <c r="KC79" s="89"/>
      <c r="KD79" s="89"/>
      <c r="KE79" s="89"/>
      <c r="KF79" s="89"/>
      <c r="KG79" s="89"/>
      <c r="KH79" s="89"/>
      <c r="KI79" s="89"/>
      <c r="KJ79" s="89"/>
      <c r="KK79" s="89"/>
      <c r="KL79" s="89"/>
      <c r="KM79" s="89"/>
      <c r="KN79" s="89"/>
      <c r="KO79" s="89"/>
      <c r="KP79" s="89"/>
      <c r="KQ79" s="89"/>
      <c r="KR79" s="89"/>
      <c r="KS79" s="89"/>
      <c r="KT79" s="89"/>
      <c r="KU79" s="89"/>
      <c r="KV79" s="89"/>
      <c r="KW79" s="89"/>
      <c r="KX79" s="89"/>
      <c r="KY79" s="89"/>
      <c r="KZ79" s="89"/>
      <c r="LA79" s="89"/>
      <c r="LB79" s="89"/>
      <c r="LC79" s="89"/>
      <c r="LD79" s="89"/>
      <c r="LE79" s="89"/>
      <c r="LF79" s="89"/>
      <c r="LG79" s="89"/>
      <c r="LH79" s="89"/>
      <c r="LI79" s="89"/>
      <c r="LJ79" s="89"/>
      <c r="LK79" s="89"/>
      <c r="LL79" s="89"/>
      <c r="LM79" s="89"/>
      <c r="LN79" s="89"/>
    </row>
    <row r="80" spans="1:326" s="9" customFormat="1" x14ac:dyDescent="0.35">
      <c r="A80" s="2" t="s">
        <v>7686</v>
      </c>
      <c r="B80" s="2">
        <v>0</v>
      </c>
      <c r="C80" s="2"/>
      <c r="D80" s="89"/>
      <c r="E80" s="2" t="s">
        <v>7686</v>
      </c>
      <c r="F80" s="2">
        <v>0</v>
      </c>
      <c r="G80" s="2"/>
      <c r="H80" s="89"/>
      <c r="I80" s="2" t="s">
        <v>7686</v>
      </c>
      <c r="J80" s="2">
        <v>0</v>
      </c>
      <c r="K80" s="2"/>
      <c r="L80" s="89"/>
      <c r="M80" s="2" t="s">
        <v>7686</v>
      </c>
      <c r="N80" s="2">
        <v>0</v>
      </c>
      <c r="O80" s="2"/>
      <c r="P80" s="89"/>
      <c r="Q80" s="2" t="s">
        <v>7686</v>
      </c>
      <c r="R80" s="2">
        <v>0</v>
      </c>
      <c r="S80" s="2"/>
      <c r="T80" s="89"/>
      <c r="U80" s="2" t="s">
        <v>7686</v>
      </c>
      <c r="V80" s="2">
        <v>0</v>
      </c>
      <c r="W80" s="2"/>
      <c r="X80" s="89"/>
      <c r="Y80" s="2" t="s">
        <v>7686</v>
      </c>
      <c r="Z80" s="2">
        <v>0</v>
      </c>
      <c r="AA80" s="2"/>
      <c r="AB80" s="89"/>
      <c r="AC80" s="2" t="s">
        <v>7686</v>
      </c>
      <c r="AD80" s="2">
        <v>0</v>
      </c>
      <c r="AE80" s="2"/>
      <c r="AF80" s="89"/>
      <c r="AG80" s="2" t="s">
        <v>7686</v>
      </c>
      <c r="AH80" s="2">
        <v>0</v>
      </c>
      <c r="AI80" s="2"/>
      <c r="AJ80" s="2"/>
      <c r="AK80" s="2" t="s">
        <v>7686</v>
      </c>
      <c r="AL80" s="2">
        <v>0</v>
      </c>
      <c r="AM80" s="2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  <c r="DZ80" s="89"/>
      <c r="EA80" s="89"/>
      <c r="EB80" s="89"/>
      <c r="EC80" s="89"/>
      <c r="ED80" s="89"/>
      <c r="EE80" s="89"/>
      <c r="EF80" s="89"/>
      <c r="EG80" s="89"/>
      <c r="EH80" s="89"/>
      <c r="EI80" s="89"/>
      <c r="EJ80" s="89"/>
      <c r="EK80" s="89"/>
      <c r="EL80" s="89"/>
      <c r="EM80" s="89"/>
      <c r="EN80" s="89"/>
      <c r="EO80" s="89"/>
      <c r="EP80" s="89"/>
      <c r="EQ80" s="89"/>
      <c r="ER80" s="89"/>
      <c r="ES80" s="89"/>
      <c r="ET80" s="89"/>
      <c r="EU80" s="89"/>
      <c r="EV80" s="89"/>
      <c r="EW80" s="89"/>
      <c r="EX80" s="89"/>
      <c r="EY80" s="89"/>
      <c r="EZ80" s="89"/>
      <c r="FA80" s="89"/>
      <c r="FB80" s="89"/>
      <c r="FC80" s="89"/>
      <c r="FD80" s="89"/>
      <c r="FE80" s="89"/>
      <c r="FF80" s="89"/>
      <c r="FG80" s="89"/>
      <c r="FH80" s="89"/>
      <c r="FI80" s="89"/>
      <c r="FJ80" s="89"/>
      <c r="FK80" s="89"/>
      <c r="FL80" s="89"/>
      <c r="FM80" s="89"/>
      <c r="FN80" s="89"/>
      <c r="FO80" s="89"/>
      <c r="FP80" s="89"/>
      <c r="FQ80" s="89"/>
      <c r="FR80" s="89"/>
      <c r="FS80" s="89"/>
      <c r="FT80" s="89"/>
      <c r="FU80" s="89"/>
      <c r="FV80" s="89"/>
      <c r="FW80" s="89"/>
      <c r="FX80" s="89"/>
      <c r="FY80" s="89"/>
      <c r="FZ80" s="89"/>
      <c r="GA80" s="89"/>
      <c r="GB80" s="89"/>
      <c r="GC80" s="89"/>
      <c r="GD80" s="89"/>
      <c r="GE80" s="89"/>
      <c r="GF80" s="89"/>
      <c r="GG80" s="89"/>
      <c r="GH80" s="89"/>
      <c r="GI80" s="89"/>
      <c r="GJ80" s="89"/>
      <c r="GK80" s="89"/>
      <c r="GL80" s="89"/>
      <c r="GM80" s="89"/>
      <c r="GN80" s="89"/>
      <c r="GO80" s="89"/>
      <c r="GP80" s="89"/>
      <c r="GQ80" s="89"/>
      <c r="GR80" s="89"/>
      <c r="GS80" s="89"/>
      <c r="GT80" s="89"/>
      <c r="GU80" s="89"/>
      <c r="GV80" s="89"/>
      <c r="GW80" s="89"/>
      <c r="GX80" s="89"/>
      <c r="GY80" s="89"/>
      <c r="GZ80" s="89"/>
      <c r="HA80" s="89"/>
      <c r="HB80" s="89"/>
      <c r="HC80" s="89"/>
      <c r="HD80" s="89"/>
      <c r="HE80" s="89"/>
      <c r="HF80" s="89"/>
      <c r="HG80" s="89"/>
      <c r="HH80" s="89"/>
      <c r="HI80" s="89"/>
      <c r="HJ80" s="89"/>
      <c r="HK80" s="89"/>
      <c r="HL80" s="89"/>
      <c r="HM80" s="89"/>
      <c r="HN80" s="89"/>
      <c r="HO80" s="89"/>
      <c r="HP80" s="89"/>
      <c r="HQ80" s="89"/>
      <c r="HR80" s="89"/>
      <c r="HS80" s="89"/>
      <c r="HT80" s="89"/>
      <c r="HU80" s="89"/>
      <c r="HV80" s="89"/>
      <c r="HW80" s="89"/>
      <c r="HX80" s="89"/>
      <c r="HY80" s="89"/>
      <c r="HZ80" s="89"/>
      <c r="IA80" s="89"/>
      <c r="IB80" s="89"/>
      <c r="IC80" s="89"/>
      <c r="ID80" s="89"/>
      <c r="IE80" s="89"/>
      <c r="IF80" s="89"/>
      <c r="IG80" s="89"/>
      <c r="IH80" s="89"/>
      <c r="II80" s="89"/>
      <c r="IJ80" s="89"/>
      <c r="IK80" s="89"/>
      <c r="IL80" s="89"/>
      <c r="IM80" s="89"/>
      <c r="IN80" s="89"/>
      <c r="IO80" s="89"/>
      <c r="IP80" s="89"/>
      <c r="IQ80" s="89"/>
      <c r="IR80" s="89"/>
      <c r="IS80" s="89"/>
      <c r="IT80" s="89"/>
      <c r="IU80" s="89"/>
      <c r="IV80" s="89"/>
      <c r="IW80" s="89"/>
      <c r="IX80" s="89"/>
      <c r="IY80" s="89"/>
      <c r="IZ80" s="89"/>
      <c r="JA80" s="89"/>
      <c r="JB80" s="89"/>
      <c r="JC80" s="89"/>
      <c r="JD80" s="89"/>
      <c r="JE80" s="89"/>
      <c r="JF80" s="89"/>
      <c r="JG80" s="89"/>
      <c r="JH80" s="89"/>
      <c r="JI80" s="89"/>
      <c r="JJ80" s="89"/>
      <c r="JK80" s="89"/>
      <c r="JL80" s="89"/>
      <c r="JM80" s="89"/>
      <c r="JN80" s="89"/>
      <c r="JO80" s="89"/>
      <c r="JP80" s="89"/>
      <c r="JQ80" s="89"/>
      <c r="JR80" s="89"/>
      <c r="JS80" s="89"/>
      <c r="JT80" s="89"/>
      <c r="JU80" s="89"/>
      <c r="JV80" s="89"/>
      <c r="JW80" s="89"/>
      <c r="JX80" s="89"/>
      <c r="JY80" s="89"/>
      <c r="JZ80" s="89"/>
      <c r="KA80" s="89"/>
      <c r="KB80" s="89"/>
      <c r="KC80" s="89"/>
      <c r="KD80" s="89"/>
      <c r="KE80" s="89"/>
      <c r="KF80" s="89"/>
      <c r="KG80" s="89"/>
      <c r="KH80" s="89"/>
      <c r="KI80" s="89"/>
      <c r="KJ80" s="89"/>
      <c r="KK80" s="89"/>
      <c r="KL80" s="89"/>
      <c r="KM80" s="89"/>
      <c r="KN80" s="89"/>
      <c r="KO80" s="89"/>
      <c r="KP80" s="89"/>
      <c r="KQ80" s="89"/>
      <c r="KR80" s="89"/>
      <c r="KS80" s="89"/>
      <c r="KT80" s="89"/>
      <c r="KU80" s="89"/>
      <c r="KV80" s="89"/>
      <c r="KW80" s="89"/>
      <c r="KX80" s="89"/>
      <c r="KY80" s="89"/>
      <c r="KZ80" s="89"/>
      <c r="LA80" s="89"/>
      <c r="LB80" s="89"/>
      <c r="LC80" s="89"/>
      <c r="LD80" s="89"/>
      <c r="LE80" s="89"/>
      <c r="LF80" s="89"/>
      <c r="LG80" s="89"/>
      <c r="LH80" s="89"/>
      <c r="LI80" s="89"/>
      <c r="LJ80" s="89"/>
      <c r="LK80" s="89"/>
      <c r="LL80" s="89"/>
      <c r="LM80" s="89"/>
      <c r="LN80" s="89"/>
    </row>
    <row r="81" spans="1:326" s="9" customFormat="1" x14ac:dyDescent="0.35">
      <c r="A81" s="2" t="s">
        <v>7687</v>
      </c>
      <c r="B81" s="2">
        <v>77</v>
      </c>
      <c r="C81" s="2"/>
      <c r="D81" s="89"/>
      <c r="E81" s="2" t="s">
        <v>7687</v>
      </c>
      <c r="F81" s="2">
        <v>77</v>
      </c>
      <c r="G81" s="2"/>
      <c r="H81" s="89"/>
      <c r="I81" s="2" t="s">
        <v>7687</v>
      </c>
      <c r="J81" s="2">
        <v>77</v>
      </c>
      <c r="K81" s="2"/>
      <c r="L81" s="89"/>
      <c r="M81" s="2" t="s">
        <v>7687</v>
      </c>
      <c r="N81" s="2">
        <v>77</v>
      </c>
      <c r="O81" s="2"/>
      <c r="P81" s="89"/>
      <c r="Q81" s="2" t="s">
        <v>7687</v>
      </c>
      <c r="R81" s="2">
        <v>77</v>
      </c>
      <c r="S81" s="2"/>
      <c r="T81" s="89"/>
      <c r="U81" s="2" t="s">
        <v>7687</v>
      </c>
      <c r="V81" s="2">
        <v>77</v>
      </c>
      <c r="W81" s="2"/>
      <c r="X81" s="89"/>
      <c r="Y81" s="2" t="s">
        <v>7687</v>
      </c>
      <c r="Z81" s="2">
        <v>77</v>
      </c>
      <c r="AA81" s="2"/>
      <c r="AB81" s="89"/>
      <c r="AC81" s="2" t="s">
        <v>7687</v>
      </c>
      <c r="AD81" s="2">
        <v>77</v>
      </c>
      <c r="AE81" s="2"/>
      <c r="AF81" s="89"/>
      <c r="AG81" s="2" t="s">
        <v>7687</v>
      </c>
      <c r="AH81" s="2">
        <v>77</v>
      </c>
      <c r="AI81" s="2"/>
      <c r="AJ81" s="2"/>
      <c r="AK81" s="2" t="s">
        <v>7687</v>
      </c>
      <c r="AL81" s="2">
        <v>77</v>
      </c>
      <c r="AM81" s="2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  <c r="DZ81" s="89"/>
      <c r="EA81" s="89"/>
      <c r="EB81" s="89"/>
      <c r="EC81" s="89"/>
      <c r="ED81" s="89"/>
      <c r="EE81" s="89"/>
      <c r="EF81" s="89"/>
      <c r="EG81" s="89"/>
      <c r="EH81" s="89"/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  <c r="FC81" s="89"/>
      <c r="FD81" s="89"/>
      <c r="FE81" s="89"/>
      <c r="FF81" s="89"/>
      <c r="FG81" s="89"/>
      <c r="FH81" s="89"/>
      <c r="FI81" s="89"/>
      <c r="FJ81" s="89"/>
      <c r="FK81" s="89"/>
      <c r="FL81" s="89"/>
      <c r="FM81" s="89"/>
      <c r="FN81" s="89"/>
      <c r="FO81" s="89"/>
      <c r="FP81" s="89"/>
      <c r="FQ81" s="89"/>
      <c r="FR81" s="89"/>
      <c r="FS81" s="89"/>
      <c r="FT81" s="89"/>
      <c r="FU81" s="89"/>
      <c r="FV81" s="89"/>
      <c r="FW81" s="89"/>
      <c r="FX81" s="89"/>
      <c r="FY81" s="89"/>
      <c r="FZ81" s="89"/>
      <c r="GA81" s="89"/>
      <c r="GB81" s="89"/>
      <c r="GC81" s="89"/>
      <c r="GD81" s="89"/>
      <c r="GE81" s="89"/>
      <c r="GF81" s="89"/>
      <c r="GG81" s="89"/>
      <c r="GH81" s="89"/>
      <c r="GI81" s="89"/>
      <c r="GJ81" s="89"/>
      <c r="GK81" s="89"/>
      <c r="GL81" s="89"/>
      <c r="GM81" s="89"/>
      <c r="GN81" s="89"/>
      <c r="GO81" s="89"/>
      <c r="GP81" s="89"/>
      <c r="GQ81" s="89"/>
      <c r="GR81" s="89"/>
      <c r="GS81" s="89"/>
      <c r="GT81" s="89"/>
      <c r="GU81" s="89"/>
      <c r="GV81" s="89"/>
      <c r="GW81" s="89"/>
      <c r="GX81" s="89"/>
      <c r="GY81" s="89"/>
      <c r="GZ81" s="89"/>
      <c r="HA81" s="89"/>
      <c r="HB81" s="89"/>
      <c r="HC81" s="89"/>
      <c r="HD81" s="89"/>
      <c r="HE81" s="89"/>
      <c r="HF81" s="89"/>
      <c r="HG81" s="89"/>
      <c r="HH81" s="89"/>
      <c r="HI81" s="89"/>
      <c r="HJ81" s="89"/>
      <c r="HK81" s="89"/>
      <c r="HL81" s="89"/>
      <c r="HM81" s="89"/>
      <c r="HN81" s="89"/>
      <c r="HO81" s="89"/>
      <c r="HP81" s="89"/>
      <c r="HQ81" s="89"/>
      <c r="HR81" s="89"/>
      <c r="HS81" s="89"/>
      <c r="HT81" s="89"/>
      <c r="HU81" s="89"/>
      <c r="HV81" s="89"/>
      <c r="HW81" s="89"/>
      <c r="HX81" s="89"/>
      <c r="HY81" s="89"/>
      <c r="HZ81" s="89"/>
      <c r="IA81" s="89"/>
      <c r="IB81" s="89"/>
      <c r="IC81" s="89"/>
      <c r="ID81" s="89"/>
      <c r="IE81" s="89"/>
      <c r="IF81" s="89"/>
      <c r="IG81" s="89"/>
      <c r="IH81" s="89"/>
      <c r="II81" s="89"/>
      <c r="IJ81" s="89"/>
      <c r="IK81" s="89"/>
      <c r="IL81" s="89"/>
      <c r="IM81" s="89"/>
      <c r="IN81" s="89"/>
      <c r="IO81" s="89"/>
      <c r="IP81" s="89"/>
      <c r="IQ81" s="89"/>
      <c r="IR81" s="89"/>
      <c r="IS81" s="89"/>
      <c r="IT81" s="89"/>
      <c r="IU81" s="89"/>
      <c r="IV81" s="89"/>
      <c r="IW81" s="89"/>
      <c r="IX81" s="89"/>
      <c r="IY81" s="89"/>
      <c r="IZ81" s="89"/>
      <c r="JA81" s="89"/>
      <c r="JB81" s="89"/>
      <c r="JC81" s="89"/>
      <c r="JD81" s="89"/>
      <c r="JE81" s="89"/>
      <c r="JF81" s="89"/>
      <c r="JG81" s="89"/>
      <c r="JH81" s="89"/>
      <c r="JI81" s="89"/>
      <c r="JJ81" s="89"/>
      <c r="JK81" s="89"/>
      <c r="JL81" s="89"/>
      <c r="JM81" s="89"/>
      <c r="JN81" s="89"/>
      <c r="JO81" s="89"/>
      <c r="JP81" s="89"/>
      <c r="JQ81" s="89"/>
      <c r="JR81" s="89"/>
      <c r="JS81" s="89"/>
      <c r="JT81" s="89"/>
      <c r="JU81" s="89"/>
      <c r="JV81" s="89"/>
      <c r="JW81" s="89"/>
      <c r="JX81" s="89"/>
      <c r="JY81" s="89"/>
      <c r="JZ81" s="89"/>
      <c r="KA81" s="89"/>
      <c r="KB81" s="89"/>
      <c r="KC81" s="89"/>
      <c r="KD81" s="89"/>
      <c r="KE81" s="89"/>
      <c r="KF81" s="89"/>
      <c r="KG81" s="89"/>
      <c r="KH81" s="89"/>
      <c r="KI81" s="89"/>
      <c r="KJ81" s="89"/>
      <c r="KK81" s="89"/>
      <c r="KL81" s="89"/>
      <c r="KM81" s="89"/>
      <c r="KN81" s="89"/>
      <c r="KO81" s="89"/>
      <c r="KP81" s="89"/>
      <c r="KQ81" s="89"/>
      <c r="KR81" s="89"/>
      <c r="KS81" s="89"/>
      <c r="KT81" s="89"/>
      <c r="KU81" s="89"/>
      <c r="KV81" s="89"/>
      <c r="KW81" s="89"/>
      <c r="KX81" s="89"/>
      <c r="KY81" s="89"/>
      <c r="KZ81" s="89"/>
      <c r="LA81" s="89"/>
      <c r="LB81" s="89"/>
      <c r="LC81" s="89"/>
      <c r="LD81" s="89"/>
      <c r="LE81" s="89"/>
      <c r="LF81" s="89"/>
      <c r="LG81" s="89"/>
      <c r="LH81" s="89"/>
      <c r="LI81" s="89"/>
      <c r="LJ81" s="89"/>
      <c r="LK81" s="89"/>
      <c r="LL81" s="89"/>
      <c r="LM81" s="89"/>
      <c r="LN81" s="89"/>
    </row>
    <row r="82" spans="1:326" s="9" customFormat="1" x14ac:dyDescent="0.35">
      <c r="A82" s="2" t="s">
        <v>7688</v>
      </c>
      <c r="B82" s="2">
        <v>-2.3781923473849882</v>
      </c>
      <c r="C82" s="2"/>
      <c r="D82" s="89"/>
      <c r="E82" s="2" t="s">
        <v>7688</v>
      </c>
      <c r="F82" s="2">
        <v>-2.5885844032703536</v>
      </c>
      <c r="G82" s="2"/>
      <c r="H82" s="89"/>
      <c r="I82" s="2" t="s">
        <v>7688</v>
      </c>
      <c r="J82" s="2">
        <v>-2.5274292393724398</v>
      </c>
      <c r="K82" s="2"/>
      <c r="L82" s="89"/>
      <c r="M82" s="2" t="s">
        <v>7688</v>
      </c>
      <c r="N82" s="2">
        <v>-1.3867394582803088</v>
      </c>
      <c r="O82" s="2"/>
      <c r="P82" s="89"/>
      <c r="Q82" s="2" t="s">
        <v>7688</v>
      </c>
      <c r="R82" s="2">
        <v>-2.3913790043441492</v>
      </c>
      <c r="S82" s="2"/>
      <c r="T82" s="89"/>
      <c r="U82" s="2" t="s">
        <v>7688</v>
      </c>
      <c r="V82" s="2">
        <v>-0.72605396756621421</v>
      </c>
      <c r="W82" s="2"/>
      <c r="X82" s="89"/>
      <c r="Y82" s="2" t="s">
        <v>7688</v>
      </c>
      <c r="Z82" s="2">
        <v>-1.1367812180081436</v>
      </c>
      <c r="AA82" s="2"/>
      <c r="AB82" s="89"/>
      <c r="AC82" s="2" t="s">
        <v>7688</v>
      </c>
      <c r="AD82" s="2">
        <v>-1.6118848037865443</v>
      </c>
      <c r="AE82" s="2"/>
      <c r="AF82" s="89"/>
      <c r="AG82" s="2" t="s">
        <v>7688</v>
      </c>
      <c r="AH82" s="2">
        <v>-2.9234155979437135</v>
      </c>
      <c r="AI82" s="2"/>
      <c r="AJ82" s="2"/>
      <c r="AK82" s="2" t="s">
        <v>7688</v>
      </c>
      <c r="AL82" s="2">
        <v>-0.48950653262684002</v>
      </c>
      <c r="AM82" s="2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  <c r="DZ82" s="89"/>
      <c r="EA82" s="89"/>
      <c r="EB82" s="89"/>
      <c r="EC82" s="89"/>
      <c r="ED82" s="89"/>
      <c r="EE82" s="89"/>
      <c r="EF82" s="89"/>
      <c r="EG82" s="89"/>
      <c r="EH82" s="89"/>
      <c r="EI82" s="89"/>
      <c r="EJ82" s="89"/>
      <c r="EK82" s="89"/>
      <c r="EL82" s="89"/>
      <c r="EM82" s="89"/>
      <c r="EN82" s="89"/>
      <c r="EO82" s="89"/>
      <c r="EP82" s="89"/>
      <c r="EQ82" s="89"/>
      <c r="ER82" s="89"/>
      <c r="ES82" s="89"/>
      <c r="ET82" s="89"/>
      <c r="EU82" s="89"/>
      <c r="EV82" s="89"/>
      <c r="EW82" s="89"/>
      <c r="EX82" s="89"/>
      <c r="EY82" s="89"/>
      <c r="EZ82" s="89"/>
      <c r="FA82" s="89"/>
      <c r="FB82" s="89"/>
      <c r="FC82" s="89"/>
      <c r="FD82" s="89"/>
      <c r="FE82" s="89"/>
      <c r="FF82" s="89"/>
      <c r="FG82" s="89"/>
      <c r="FH82" s="89"/>
      <c r="FI82" s="89"/>
      <c r="FJ82" s="89"/>
      <c r="FK82" s="89"/>
      <c r="FL82" s="89"/>
      <c r="FM82" s="89"/>
      <c r="FN82" s="89"/>
      <c r="FO82" s="89"/>
      <c r="FP82" s="89"/>
      <c r="FQ82" s="89"/>
      <c r="FR82" s="89"/>
      <c r="FS82" s="89"/>
      <c r="FT82" s="89"/>
      <c r="FU82" s="89"/>
      <c r="FV82" s="89"/>
      <c r="FW82" s="89"/>
      <c r="FX82" s="89"/>
      <c r="FY82" s="89"/>
      <c r="FZ82" s="89"/>
      <c r="GA82" s="89"/>
      <c r="GB82" s="89"/>
      <c r="GC82" s="89"/>
      <c r="GD82" s="89"/>
      <c r="GE82" s="89"/>
      <c r="GF82" s="89"/>
      <c r="GG82" s="89"/>
      <c r="GH82" s="89"/>
      <c r="GI82" s="89"/>
      <c r="GJ82" s="89"/>
      <c r="GK82" s="89"/>
      <c r="GL82" s="89"/>
      <c r="GM82" s="89"/>
      <c r="GN82" s="89"/>
      <c r="GO82" s="89"/>
      <c r="GP82" s="89"/>
      <c r="GQ82" s="89"/>
      <c r="GR82" s="89"/>
      <c r="GS82" s="89"/>
      <c r="GT82" s="89"/>
      <c r="GU82" s="89"/>
      <c r="GV82" s="89"/>
      <c r="GW82" s="89"/>
      <c r="GX82" s="89"/>
      <c r="GY82" s="89"/>
      <c r="GZ82" s="89"/>
      <c r="HA82" s="89"/>
      <c r="HB82" s="89"/>
      <c r="HC82" s="89"/>
      <c r="HD82" s="89"/>
      <c r="HE82" s="89"/>
      <c r="HF82" s="89"/>
      <c r="HG82" s="89"/>
      <c r="HH82" s="89"/>
      <c r="HI82" s="89"/>
      <c r="HJ82" s="89"/>
      <c r="HK82" s="89"/>
      <c r="HL82" s="89"/>
      <c r="HM82" s="89"/>
      <c r="HN82" s="89"/>
      <c r="HO82" s="89"/>
      <c r="HP82" s="89"/>
      <c r="HQ82" s="89"/>
      <c r="HR82" s="89"/>
      <c r="HS82" s="89"/>
      <c r="HT82" s="89"/>
      <c r="HU82" s="89"/>
      <c r="HV82" s="89"/>
      <c r="HW82" s="89"/>
      <c r="HX82" s="89"/>
      <c r="HY82" s="89"/>
      <c r="HZ82" s="89"/>
      <c r="IA82" s="89"/>
      <c r="IB82" s="89"/>
      <c r="IC82" s="89"/>
      <c r="ID82" s="89"/>
      <c r="IE82" s="89"/>
      <c r="IF82" s="89"/>
      <c r="IG82" s="89"/>
      <c r="IH82" s="89"/>
      <c r="II82" s="89"/>
      <c r="IJ82" s="89"/>
      <c r="IK82" s="89"/>
      <c r="IL82" s="89"/>
      <c r="IM82" s="89"/>
      <c r="IN82" s="89"/>
      <c r="IO82" s="89"/>
      <c r="IP82" s="89"/>
      <c r="IQ82" s="89"/>
      <c r="IR82" s="89"/>
      <c r="IS82" s="89"/>
      <c r="IT82" s="89"/>
      <c r="IU82" s="89"/>
      <c r="IV82" s="89"/>
      <c r="IW82" s="89"/>
      <c r="IX82" s="89"/>
      <c r="IY82" s="89"/>
      <c r="IZ82" s="89"/>
      <c r="JA82" s="89"/>
      <c r="JB82" s="89"/>
      <c r="JC82" s="89"/>
      <c r="JD82" s="89"/>
      <c r="JE82" s="89"/>
      <c r="JF82" s="89"/>
      <c r="JG82" s="89"/>
      <c r="JH82" s="89"/>
      <c r="JI82" s="89"/>
      <c r="JJ82" s="89"/>
      <c r="JK82" s="89"/>
      <c r="JL82" s="89"/>
      <c r="JM82" s="89"/>
      <c r="JN82" s="89"/>
      <c r="JO82" s="89"/>
      <c r="JP82" s="89"/>
      <c r="JQ82" s="89"/>
      <c r="JR82" s="89"/>
      <c r="JS82" s="89"/>
      <c r="JT82" s="89"/>
      <c r="JU82" s="89"/>
      <c r="JV82" s="89"/>
      <c r="JW82" s="89"/>
      <c r="JX82" s="89"/>
      <c r="JY82" s="89"/>
      <c r="JZ82" s="89"/>
      <c r="KA82" s="89"/>
      <c r="KB82" s="89"/>
      <c r="KC82" s="89"/>
      <c r="KD82" s="89"/>
      <c r="KE82" s="89"/>
      <c r="KF82" s="89"/>
      <c r="KG82" s="89"/>
      <c r="KH82" s="89"/>
      <c r="KI82" s="89"/>
      <c r="KJ82" s="89"/>
      <c r="KK82" s="89"/>
      <c r="KL82" s="89"/>
      <c r="KM82" s="89"/>
      <c r="KN82" s="89"/>
      <c r="KO82" s="89"/>
      <c r="KP82" s="89"/>
      <c r="KQ82" s="89"/>
      <c r="KR82" s="89"/>
      <c r="KS82" s="89"/>
      <c r="KT82" s="89"/>
      <c r="KU82" s="89"/>
      <c r="KV82" s="89"/>
      <c r="KW82" s="89"/>
      <c r="KX82" s="89"/>
      <c r="KY82" s="89"/>
      <c r="KZ82" s="89"/>
      <c r="LA82" s="89"/>
      <c r="LB82" s="89"/>
      <c r="LC82" s="89"/>
      <c r="LD82" s="89"/>
      <c r="LE82" s="89"/>
      <c r="LF82" s="89"/>
      <c r="LG82" s="89"/>
      <c r="LH82" s="89"/>
      <c r="LI82" s="89"/>
      <c r="LJ82" s="89"/>
      <c r="LK82" s="89"/>
      <c r="LL82" s="89"/>
      <c r="LM82" s="89"/>
      <c r="LN82" s="89"/>
    </row>
    <row r="83" spans="1:326" s="9" customFormat="1" x14ac:dyDescent="0.35">
      <c r="A83" s="2" t="s">
        <v>7689</v>
      </c>
      <c r="B83" s="2">
        <v>9.9388033653917685E-3</v>
      </c>
      <c r="C83" s="2"/>
      <c r="D83" s="89"/>
      <c r="E83" s="2" t="s">
        <v>7689</v>
      </c>
      <c r="F83" s="2">
        <v>5.7583413977233969E-3</v>
      </c>
      <c r="G83" s="2"/>
      <c r="H83" s="89"/>
      <c r="I83" s="2" t="s">
        <v>7689</v>
      </c>
      <c r="J83" s="2">
        <v>6.7695264182656536E-3</v>
      </c>
      <c r="K83" s="2"/>
      <c r="L83" s="89"/>
      <c r="M83" s="2" t="s">
        <v>7689</v>
      </c>
      <c r="N83" s="2">
        <v>8.4761474962956093E-2</v>
      </c>
      <c r="O83" s="2"/>
      <c r="P83" s="89"/>
      <c r="Q83" s="2" t="s">
        <v>7689</v>
      </c>
      <c r="R83" s="2">
        <v>9.6131971345279222E-3</v>
      </c>
      <c r="S83" s="2"/>
      <c r="T83" s="89"/>
      <c r="U83" s="2" t="s">
        <v>7689</v>
      </c>
      <c r="V83" s="2">
        <v>0.23500345461729194</v>
      </c>
      <c r="W83" s="2"/>
      <c r="X83" s="89"/>
      <c r="Y83" s="2" t="s">
        <v>7689</v>
      </c>
      <c r="Z83" s="2">
        <v>0.12957758440143102</v>
      </c>
      <c r="AA83" s="2"/>
      <c r="AB83" s="89"/>
      <c r="AC83" s="2" t="s">
        <v>7689</v>
      </c>
      <c r="AD83" s="2">
        <v>5.5539335982671641E-2</v>
      </c>
      <c r="AE83" s="2"/>
      <c r="AF83" s="89"/>
      <c r="AG83" s="2" t="s">
        <v>7689</v>
      </c>
      <c r="AH83" s="2">
        <v>2.2720589291485441E-3</v>
      </c>
      <c r="AI83" s="2"/>
      <c r="AJ83" s="2"/>
      <c r="AK83" s="2" t="s">
        <v>7689</v>
      </c>
      <c r="AL83" s="2">
        <v>0.3129373882424461</v>
      </c>
      <c r="AM83" s="2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  <c r="DZ83" s="89"/>
      <c r="EA83" s="89"/>
      <c r="EB83" s="89"/>
      <c r="EC83" s="89"/>
      <c r="ED83" s="89"/>
      <c r="EE83" s="89"/>
      <c r="EF83" s="89"/>
      <c r="EG83" s="89"/>
      <c r="EH83" s="89"/>
      <c r="EI83" s="89"/>
      <c r="EJ83" s="89"/>
      <c r="EK83" s="89"/>
      <c r="EL83" s="89"/>
      <c r="EM83" s="89"/>
      <c r="EN83" s="89"/>
      <c r="EO83" s="89"/>
      <c r="EP83" s="89"/>
      <c r="EQ83" s="89"/>
      <c r="ER83" s="89"/>
      <c r="ES83" s="89"/>
      <c r="ET83" s="89"/>
      <c r="EU83" s="89"/>
      <c r="EV83" s="89"/>
      <c r="EW83" s="89"/>
      <c r="EX83" s="89"/>
      <c r="EY83" s="89"/>
      <c r="EZ83" s="89"/>
      <c r="FA83" s="89"/>
      <c r="FB83" s="89"/>
      <c r="FC83" s="89"/>
      <c r="FD83" s="89"/>
      <c r="FE83" s="89"/>
      <c r="FF83" s="89"/>
      <c r="FG83" s="89"/>
      <c r="FH83" s="89"/>
      <c r="FI83" s="89"/>
      <c r="FJ83" s="89"/>
      <c r="FK83" s="89"/>
      <c r="FL83" s="89"/>
      <c r="FM83" s="89"/>
      <c r="FN83" s="89"/>
      <c r="FO83" s="89"/>
      <c r="FP83" s="89"/>
      <c r="FQ83" s="89"/>
      <c r="FR83" s="89"/>
      <c r="FS83" s="89"/>
      <c r="FT83" s="89"/>
      <c r="FU83" s="89"/>
      <c r="FV83" s="89"/>
      <c r="FW83" s="89"/>
      <c r="FX83" s="89"/>
      <c r="FY83" s="89"/>
      <c r="FZ83" s="89"/>
      <c r="GA83" s="89"/>
      <c r="GB83" s="89"/>
      <c r="GC83" s="89"/>
      <c r="GD83" s="89"/>
      <c r="GE83" s="89"/>
      <c r="GF83" s="89"/>
      <c r="GG83" s="89"/>
      <c r="GH83" s="89"/>
      <c r="GI83" s="89"/>
      <c r="GJ83" s="89"/>
      <c r="GK83" s="89"/>
      <c r="GL83" s="89"/>
      <c r="GM83" s="89"/>
      <c r="GN83" s="89"/>
      <c r="GO83" s="89"/>
      <c r="GP83" s="89"/>
      <c r="GQ83" s="89"/>
      <c r="GR83" s="89"/>
      <c r="GS83" s="89"/>
      <c r="GT83" s="89"/>
      <c r="GU83" s="89"/>
      <c r="GV83" s="89"/>
      <c r="GW83" s="89"/>
      <c r="GX83" s="89"/>
      <c r="GY83" s="89"/>
      <c r="GZ83" s="89"/>
      <c r="HA83" s="89"/>
      <c r="HB83" s="89"/>
      <c r="HC83" s="89"/>
      <c r="HD83" s="89"/>
      <c r="HE83" s="89"/>
      <c r="HF83" s="89"/>
      <c r="HG83" s="89"/>
      <c r="HH83" s="89"/>
      <c r="HI83" s="89"/>
      <c r="HJ83" s="89"/>
      <c r="HK83" s="89"/>
      <c r="HL83" s="89"/>
      <c r="HM83" s="89"/>
      <c r="HN83" s="89"/>
      <c r="HO83" s="89"/>
      <c r="HP83" s="89"/>
      <c r="HQ83" s="89"/>
      <c r="HR83" s="89"/>
      <c r="HS83" s="89"/>
      <c r="HT83" s="89"/>
      <c r="HU83" s="89"/>
      <c r="HV83" s="89"/>
      <c r="HW83" s="89"/>
      <c r="HX83" s="89"/>
      <c r="HY83" s="89"/>
      <c r="HZ83" s="89"/>
      <c r="IA83" s="89"/>
      <c r="IB83" s="89"/>
      <c r="IC83" s="89"/>
      <c r="ID83" s="89"/>
      <c r="IE83" s="89"/>
      <c r="IF83" s="89"/>
      <c r="IG83" s="89"/>
      <c r="IH83" s="89"/>
      <c r="II83" s="89"/>
      <c r="IJ83" s="89"/>
      <c r="IK83" s="89"/>
      <c r="IL83" s="89"/>
      <c r="IM83" s="89"/>
      <c r="IN83" s="89"/>
      <c r="IO83" s="89"/>
      <c r="IP83" s="89"/>
      <c r="IQ83" s="89"/>
      <c r="IR83" s="89"/>
      <c r="IS83" s="89"/>
      <c r="IT83" s="89"/>
      <c r="IU83" s="89"/>
      <c r="IV83" s="89"/>
      <c r="IW83" s="89"/>
      <c r="IX83" s="89"/>
      <c r="IY83" s="89"/>
      <c r="IZ83" s="89"/>
      <c r="JA83" s="89"/>
      <c r="JB83" s="89"/>
      <c r="JC83" s="89"/>
      <c r="JD83" s="89"/>
      <c r="JE83" s="89"/>
      <c r="JF83" s="89"/>
      <c r="JG83" s="89"/>
      <c r="JH83" s="89"/>
      <c r="JI83" s="89"/>
      <c r="JJ83" s="89"/>
      <c r="JK83" s="89"/>
      <c r="JL83" s="89"/>
      <c r="JM83" s="89"/>
      <c r="JN83" s="89"/>
      <c r="JO83" s="89"/>
      <c r="JP83" s="89"/>
      <c r="JQ83" s="89"/>
      <c r="JR83" s="89"/>
      <c r="JS83" s="89"/>
      <c r="JT83" s="89"/>
      <c r="JU83" s="89"/>
      <c r="JV83" s="89"/>
      <c r="JW83" s="89"/>
      <c r="JX83" s="89"/>
      <c r="JY83" s="89"/>
      <c r="JZ83" s="89"/>
      <c r="KA83" s="89"/>
      <c r="KB83" s="89"/>
      <c r="KC83" s="89"/>
      <c r="KD83" s="89"/>
      <c r="KE83" s="89"/>
      <c r="KF83" s="89"/>
      <c r="KG83" s="89"/>
      <c r="KH83" s="89"/>
      <c r="KI83" s="89"/>
      <c r="KJ83" s="89"/>
      <c r="KK83" s="89"/>
      <c r="KL83" s="89"/>
      <c r="KM83" s="89"/>
      <c r="KN83" s="89"/>
      <c r="KO83" s="89"/>
      <c r="KP83" s="89"/>
      <c r="KQ83" s="89"/>
      <c r="KR83" s="89"/>
      <c r="KS83" s="89"/>
      <c r="KT83" s="89"/>
      <c r="KU83" s="89"/>
      <c r="KV83" s="89"/>
      <c r="KW83" s="89"/>
      <c r="KX83" s="89"/>
      <c r="KY83" s="89"/>
      <c r="KZ83" s="89"/>
      <c r="LA83" s="89"/>
      <c r="LB83" s="89"/>
      <c r="LC83" s="89"/>
      <c r="LD83" s="89"/>
      <c r="LE83" s="89"/>
      <c r="LF83" s="89"/>
      <c r="LG83" s="89"/>
      <c r="LH83" s="89"/>
      <c r="LI83" s="89"/>
      <c r="LJ83" s="89"/>
      <c r="LK83" s="89"/>
      <c r="LL83" s="89"/>
      <c r="LM83" s="89"/>
      <c r="LN83" s="89"/>
    </row>
    <row r="84" spans="1:326" s="9" customFormat="1" x14ac:dyDescent="0.35">
      <c r="A84" s="2" t="s">
        <v>7690</v>
      </c>
      <c r="B84" s="2">
        <v>2.3757569941364802</v>
      </c>
      <c r="C84" s="2"/>
      <c r="D84" s="89"/>
      <c r="E84" s="2" t="s">
        <v>7690</v>
      </c>
      <c r="F84" s="2">
        <v>2.3757569941364802</v>
      </c>
      <c r="G84" s="2"/>
      <c r="H84" s="89"/>
      <c r="I84" s="2" t="s">
        <v>7690</v>
      </c>
      <c r="J84" s="2">
        <v>2.3757569941364802</v>
      </c>
      <c r="K84" s="2"/>
      <c r="L84" s="89"/>
      <c r="M84" s="2" t="s">
        <v>7690</v>
      </c>
      <c r="N84" s="2">
        <v>2.3757569941364802</v>
      </c>
      <c r="O84" s="2"/>
      <c r="P84" s="89"/>
      <c r="Q84" s="2" t="s">
        <v>7690</v>
      </c>
      <c r="R84" s="2">
        <v>2.3757569941364802</v>
      </c>
      <c r="S84" s="2"/>
      <c r="T84" s="89"/>
      <c r="U84" s="2" t="s">
        <v>7690</v>
      </c>
      <c r="V84" s="2">
        <v>2.3757569941364802</v>
      </c>
      <c r="W84" s="2"/>
      <c r="X84" s="89"/>
      <c r="Y84" s="2" t="s">
        <v>7690</v>
      </c>
      <c r="Z84" s="2">
        <v>2.3757569941364802</v>
      </c>
      <c r="AA84" s="2"/>
      <c r="AB84" s="89"/>
      <c r="AC84" s="2" t="s">
        <v>7690</v>
      </c>
      <c r="AD84" s="2">
        <v>2.3757569941364802</v>
      </c>
      <c r="AE84" s="2"/>
      <c r="AF84" s="89"/>
      <c r="AG84" s="2" t="s">
        <v>7690</v>
      </c>
      <c r="AH84" s="2">
        <v>2.3757569941364802</v>
      </c>
      <c r="AI84" s="2"/>
      <c r="AJ84" s="2"/>
      <c r="AK84" s="2" t="s">
        <v>7690</v>
      </c>
      <c r="AL84" s="2">
        <v>2.3757569941364802</v>
      </c>
      <c r="AM84" s="2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89"/>
      <c r="EJ84" s="89"/>
      <c r="EK84" s="89"/>
      <c r="EL84" s="89"/>
      <c r="EM84" s="89"/>
      <c r="EN84" s="89"/>
      <c r="EO84" s="89"/>
      <c r="EP84" s="89"/>
      <c r="EQ84" s="89"/>
      <c r="ER84" s="89"/>
      <c r="ES84" s="89"/>
      <c r="ET84" s="89"/>
      <c r="EU84" s="89"/>
      <c r="EV84" s="89"/>
      <c r="EW84" s="89"/>
      <c r="EX84" s="89"/>
      <c r="EY84" s="89"/>
      <c r="EZ84" s="89"/>
      <c r="FA84" s="89"/>
      <c r="FB84" s="89"/>
      <c r="FC84" s="89"/>
      <c r="FD84" s="89"/>
      <c r="FE84" s="89"/>
      <c r="FF84" s="89"/>
      <c r="FG84" s="89"/>
      <c r="FH84" s="89"/>
      <c r="FI84" s="89"/>
      <c r="FJ84" s="89"/>
      <c r="FK84" s="89"/>
      <c r="FL84" s="89"/>
      <c r="FM84" s="89"/>
      <c r="FN84" s="89"/>
      <c r="FO84" s="89"/>
      <c r="FP84" s="89"/>
      <c r="FQ84" s="89"/>
      <c r="FR84" s="89"/>
      <c r="FS84" s="89"/>
      <c r="FT84" s="89"/>
      <c r="FU84" s="89"/>
      <c r="FV84" s="89"/>
      <c r="FW84" s="89"/>
      <c r="FX84" s="89"/>
      <c r="FY84" s="89"/>
      <c r="FZ84" s="89"/>
      <c r="GA84" s="89"/>
      <c r="GB84" s="89"/>
      <c r="GC84" s="89"/>
      <c r="GD84" s="89"/>
      <c r="GE84" s="89"/>
      <c r="GF84" s="89"/>
      <c r="GG84" s="89"/>
      <c r="GH84" s="89"/>
      <c r="GI84" s="89"/>
      <c r="GJ84" s="89"/>
      <c r="GK84" s="89"/>
      <c r="GL84" s="89"/>
      <c r="GM84" s="89"/>
      <c r="GN84" s="89"/>
      <c r="GO84" s="89"/>
      <c r="GP84" s="89"/>
      <c r="GQ84" s="89"/>
      <c r="GR84" s="89"/>
      <c r="GS84" s="89"/>
      <c r="GT84" s="89"/>
      <c r="GU84" s="89"/>
      <c r="GV84" s="89"/>
      <c r="GW84" s="89"/>
      <c r="GX84" s="89"/>
      <c r="GY84" s="89"/>
      <c r="GZ84" s="89"/>
      <c r="HA84" s="89"/>
      <c r="HB84" s="89"/>
      <c r="HC84" s="89"/>
      <c r="HD84" s="89"/>
      <c r="HE84" s="89"/>
      <c r="HF84" s="89"/>
      <c r="HG84" s="89"/>
      <c r="HH84" s="89"/>
      <c r="HI84" s="89"/>
      <c r="HJ84" s="89"/>
      <c r="HK84" s="89"/>
      <c r="HL84" s="89"/>
      <c r="HM84" s="89"/>
      <c r="HN84" s="89"/>
      <c r="HO84" s="89"/>
      <c r="HP84" s="89"/>
      <c r="HQ84" s="89"/>
      <c r="HR84" s="89"/>
      <c r="HS84" s="89"/>
      <c r="HT84" s="89"/>
      <c r="HU84" s="89"/>
      <c r="HV84" s="89"/>
      <c r="HW84" s="89"/>
      <c r="HX84" s="89"/>
      <c r="HY84" s="89"/>
      <c r="HZ84" s="89"/>
      <c r="IA84" s="89"/>
      <c r="IB84" s="89"/>
      <c r="IC84" s="89"/>
      <c r="ID84" s="89"/>
      <c r="IE84" s="89"/>
      <c r="IF84" s="89"/>
      <c r="IG84" s="89"/>
      <c r="IH84" s="89"/>
      <c r="II84" s="89"/>
      <c r="IJ84" s="89"/>
      <c r="IK84" s="89"/>
      <c r="IL84" s="89"/>
      <c r="IM84" s="89"/>
      <c r="IN84" s="89"/>
      <c r="IO84" s="89"/>
      <c r="IP84" s="89"/>
      <c r="IQ84" s="89"/>
      <c r="IR84" s="89"/>
      <c r="IS84" s="89"/>
      <c r="IT84" s="89"/>
      <c r="IU84" s="89"/>
      <c r="IV84" s="89"/>
      <c r="IW84" s="89"/>
      <c r="IX84" s="89"/>
      <c r="IY84" s="89"/>
      <c r="IZ84" s="89"/>
      <c r="JA84" s="89"/>
      <c r="JB84" s="89"/>
      <c r="JC84" s="89"/>
      <c r="JD84" s="89"/>
      <c r="JE84" s="89"/>
      <c r="JF84" s="89"/>
      <c r="JG84" s="89"/>
      <c r="JH84" s="89"/>
      <c r="JI84" s="89"/>
      <c r="JJ84" s="89"/>
      <c r="JK84" s="89"/>
      <c r="JL84" s="89"/>
      <c r="JM84" s="89"/>
      <c r="JN84" s="89"/>
      <c r="JO84" s="89"/>
      <c r="JP84" s="89"/>
      <c r="JQ84" s="89"/>
      <c r="JR84" s="89"/>
      <c r="JS84" s="89"/>
      <c r="JT84" s="89"/>
      <c r="JU84" s="89"/>
      <c r="JV84" s="89"/>
      <c r="JW84" s="89"/>
      <c r="JX84" s="89"/>
      <c r="JY84" s="89"/>
      <c r="JZ84" s="89"/>
      <c r="KA84" s="89"/>
      <c r="KB84" s="89"/>
      <c r="KC84" s="89"/>
      <c r="KD84" s="89"/>
      <c r="KE84" s="89"/>
      <c r="KF84" s="89"/>
      <c r="KG84" s="89"/>
      <c r="KH84" s="89"/>
      <c r="KI84" s="89"/>
      <c r="KJ84" s="89"/>
      <c r="KK84" s="89"/>
      <c r="KL84" s="89"/>
      <c r="KM84" s="89"/>
      <c r="KN84" s="89"/>
      <c r="KO84" s="89"/>
      <c r="KP84" s="89"/>
      <c r="KQ84" s="89"/>
      <c r="KR84" s="89"/>
      <c r="KS84" s="89"/>
      <c r="KT84" s="89"/>
      <c r="KU84" s="89"/>
      <c r="KV84" s="89"/>
      <c r="KW84" s="89"/>
      <c r="KX84" s="89"/>
      <c r="KY84" s="89"/>
      <c r="KZ84" s="89"/>
      <c r="LA84" s="89"/>
      <c r="LB84" s="89"/>
      <c r="LC84" s="89"/>
      <c r="LD84" s="89"/>
      <c r="LE84" s="89"/>
      <c r="LF84" s="89"/>
      <c r="LG84" s="89"/>
      <c r="LH84" s="89"/>
      <c r="LI84" s="89"/>
      <c r="LJ84" s="89"/>
      <c r="LK84" s="89"/>
      <c r="LL84" s="89"/>
      <c r="LM84" s="89"/>
      <c r="LN84" s="89"/>
    </row>
    <row r="85" spans="1:326" s="9" customFormat="1" x14ac:dyDescent="0.35">
      <c r="A85" s="2" t="s">
        <v>7691</v>
      </c>
      <c r="B85" s="2">
        <v>1.9877606730783537E-2</v>
      </c>
      <c r="C85" s="2"/>
      <c r="D85" s="89"/>
      <c r="E85" s="2" t="s">
        <v>7691</v>
      </c>
      <c r="F85" s="3">
        <v>1.1516682795446794E-2</v>
      </c>
      <c r="G85" s="2"/>
      <c r="H85" s="89"/>
      <c r="I85" s="2" t="s">
        <v>7691</v>
      </c>
      <c r="J85" s="3">
        <v>1.3539052836531307E-2</v>
      </c>
      <c r="K85" s="2"/>
      <c r="L85" s="89"/>
      <c r="M85" s="2" t="s">
        <v>7691</v>
      </c>
      <c r="N85" s="2">
        <v>0.16952294992591219</v>
      </c>
      <c r="O85" s="2"/>
      <c r="P85" s="89"/>
      <c r="Q85" s="2" t="s">
        <v>7691</v>
      </c>
      <c r="R85" s="3">
        <v>1.9226394269055844E-2</v>
      </c>
      <c r="S85" s="2"/>
      <c r="T85" s="89"/>
      <c r="U85" s="2" t="s">
        <v>7691</v>
      </c>
      <c r="V85" s="2">
        <v>0.47000690923458388</v>
      </c>
      <c r="W85" s="2"/>
      <c r="X85" s="89"/>
      <c r="Y85" s="2" t="s">
        <v>7691</v>
      </c>
      <c r="Z85" s="2">
        <v>0.25915516880286205</v>
      </c>
      <c r="AA85" s="2"/>
      <c r="AB85" s="89"/>
      <c r="AC85" s="2" t="s">
        <v>7691</v>
      </c>
      <c r="AD85" s="2">
        <v>0.11107867196534328</v>
      </c>
      <c r="AE85" s="2"/>
      <c r="AF85" s="89"/>
      <c r="AG85" s="2" t="s">
        <v>7691</v>
      </c>
      <c r="AH85" s="3">
        <v>4.5441178582970882E-3</v>
      </c>
      <c r="AI85" s="2"/>
      <c r="AJ85" s="2"/>
      <c r="AK85" s="2" t="s">
        <v>7691</v>
      </c>
      <c r="AL85" s="2">
        <v>0.6258747764848922</v>
      </c>
      <c r="AM85" s="2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  <c r="DZ85" s="89"/>
      <c r="EA85" s="89"/>
      <c r="EB85" s="89"/>
      <c r="EC85" s="89"/>
      <c r="ED85" s="89"/>
      <c r="EE85" s="89"/>
      <c r="EF85" s="89"/>
      <c r="EG85" s="89"/>
      <c r="EH85" s="89"/>
      <c r="EI85" s="89"/>
      <c r="EJ85" s="89"/>
      <c r="EK85" s="89"/>
      <c r="EL85" s="89"/>
      <c r="EM85" s="89"/>
      <c r="EN85" s="89"/>
      <c r="EO85" s="89"/>
      <c r="EP85" s="89"/>
      <c r="EQ85" s="89"/>
      <c r="ER85" s="89"/>
      <c r="ES85" s="89"/>
      <c r="ET85" s="89"/>
      <c r="EU85" s="89"/>
      <c r="EV85" s="89"/>
      <c r="EW85" s="89"/>
      <c r="EX85" s="89"/>
      <c r="EY85" s="89"/>
      <c r="EZ85" s="89"/>
      <c r="FA85" s="89"/>
      <c r="FB85" s="89"/>
      <c r="FC85" s="89"/>
      <c r="FD85" s="89"/>
      <c r="FE85" s="89"/>
      <c r="FF85" s="89"/>
      <c r="FG85" s="89"/>
      <c r="FH85" s="89"/>
      <c r="FI85" s="89"/>
      <c r="FJ85" s="89"/>
      <c r="FK85" s="89"/>
      <c r="FL85" s="89"/>
      <c r="FM85" s="89"/>
      <c r="FN85" s="89"/>
      <c r="FO85" s="89"/>
      <c r="FP85" s="89"/>
      <c r="FQ85" s="89"/>
      <c r="FR85" s="89"/>
      <c r="FS85" s="89"/>
      <c r="FT85" s="89"/>
      <c r="FU85" s="89"/>
      <c r="FV85" s="89"/>
      <c r="FW85" s="89"/>
      <c r="FX85" s="89"/>
      <c r="FY85" s="89"/>
      <c r="FZ85" s="89"/>
      <c r="GA85" s="89"/>
      <c r="GB85" s="89"/>
      <c r="GC85" s="89"/>
      <c r="GD85" s="89"/>
      <c r="GE85" s="89"/>
      <c r="GF85" s="89"/>
      <c r="GG85" s="89"/>
      <c r="GH85" s="89"/>
      <c r="GI85" s="89"/>
      <c r="GJ85" s="89"/>
      <c r="GK85" s="89"/>
      <c r="GL85" s="89"/>
      <c r="GM85" s="89"/>
      <c r="GN85" s="89"/>
      <c r="GO85" s="89"/>
      <c r="GP85" s="89"/>
      <c r="GQ85" s="89"/>
      <c r="GR85" s="89"/>
      <c r="GS85" s="89"/>
      <c r="GT85" s="89"/>
      <c r="GU85" s="89"/>
      <c r="GV85" s="89"/>
      <c r="GW85" s="89"/>
      <c r="GX85" s="89"/>
      <c r="GY85" s="89"/>
      <c r="GZ85" s="89"/>
      <c r="HA85" s="89"/>
      <c r="HB85" s="89"/>
      <c r="HC85" s="89"/>
      <c r="HD85" s="89"/>
      <c r="HE85" s="89"/>
      <c r="HF85" s="89"/>
      <c r="HG85" s="89"/>
      <c r="HH85" s="89"/>
      <c r="HI85" s="89"/>
      <c r="HJ85" s="89"/>
      <c r="HK85" s="89"/>
      <c r="HL85" s="89"/>
      <c r="HM85" s="89"/>
      <c r="HN85" s="89"/>
      <c r="HO85" s="89"/>
      <c r="HP85" s="89"/>
      <c r="HQ85" s="89"/>
      <c r="HR85" s="89"/>
      <c r="HS85" s="89"/>
      <c r="HT85" s="89"/>
      <c r="HU85" s="89"/>
      <c r="HV85" s="89"/>
      <c r="HW85" s="89"/>
      <c r="HX85" s="89"/>
      <c r="HY85" s="89"/>
      <c r="HZ85" s="89"/>
      <c r="IA85" s="89"/>
      <c r="IB85" s="89"/>
      <c r="IC85" s="89"/>
      <c r="ID85" s="89"/>
      <c r="IE85" s="89"/>
      <c r="IF85" s="89"/>
      <c r="IG85" s="89"/>
      <c r="IH85" s="89"/>
      <c r="II85" s="89"/>
      <c r="IJ85" s="89"/>
      <c r="IK85" s="89"/>
      <c r="IL85" s="89"/>
      <c r="IM85" s="89"/>
      <c r="IN85" s="89"/>
      <c r="IO85" s="89"/>
      <c r="IP85" s="89"/>
      <c r="IQ85" s="89"/>
      <c r="IR85" s="89"/>
      <c r="IS85" s="89"/>
      <c r="IT85" s="89"/>
      <c r="IU85" s="89"/>
      <c r="IV85" s="89"/>
      <c r="IW85" s="89"/>
      <c r="IX85" s="89"/>
      <c r="IY85" s="89"/>
      <c r="IZ85" s="89"/>
      <c r="JA85" s="89"/>
      <c r="JB85" s="89"/>
      <c r="JC85" s="89"/>
      <c r="JD85" s="89"/>
      <c r="JE85" s="89"/>
      <c r="JF85" s="89"/>
      <c r="JG85" s="89"/>
      <c r="JH85" s="89"/>
      <c r="JI85" s="89"/>
      <c r="JJ85" s="89"/>
      <c r="JK85" s="89"/>
      <c r="JL85" s="89"/>
      <c r="JM85" s="89"/>
      <c r="JN85" s="89"/>
      <c r="JO85" s="89"/>
      <c r="JP85" s="89"/>
      <c r="JQ85" s="89"/>
      <c r="JR85" s="89"/>
      <c r="JS85" s="89"/>
      <c r="JT85" s="89"/>
      <c r="JU85" s="89"/>
      <c r="JV85" s="89"/>
      <c r="JW85" s="89"/>
      <c r="JX85" s="89"/>
      <c r="JY85" s="89"/>
      <c r="JZ85" s="89"/>
      <c r="KA85" s="89"/>
      <c r="KB85" s="89"/>
      <c r="KC85" s="89"/>
      <c r="KD85" s="89"/>
      <c r="KE85" s="89"/>
      <c r="KF85" s="89"/>
      <c r="KG85" s="89"/>
      <c r="KH85" s="89"/>
      <c r="KI85" s="89"/>
      <c r="KJ85" s="89"/>
      <c r="KK85" s="89"/>
      <c r="KL85" s="89"/>
      <c r="KM85" s="89"/>
      <c r="KN85" s="89"/>
      <c r="KO85" s="89"/>
      <c r="KP85" s="89"/>
      <c r="KQ85" s="89"/>
      <c r="KR85" s="89"/>
      <c r="KS85" s="89"/>
      <c r="KT85" s="89"/>
      <c r="KU85" s="89"/>
      <c r="KV85" s="89"/>
      <c r="KW85" s="89"/>
      <c r="KX85" s="89"/>
      <c r="KY85" s="89"/>
      <c r="KZ85" s="89"/>
      <c r="LA85" s="89"/>
      <c r="LB85" s="89"/>
      <c r="LC85" s="89"/>
      <c r="LD85" s="89"/>
      <c r="LE85" s="89"/>
      <c r="LF85" s="89"/>
      <c r="LG85" s="89"/>
      <c r="LH85" s="89"/>
      <c r="LI85" s="89"/>
      <c r="LJ85" s="89"/>
      <c r="LK85" s="89"/>
      <c r="LL85" s="89"/>
      <c r="LM85" s="89"/>
      <c r="LN85" s="89"/>
    </row>
    <row r="86" spans="1:326" s="9" customFormat="1" ht="15" thickBot="1" x14ac:dyDescent="0.4">
      <c r="A86" s="8" t="s">
        <v>7692</v>
      </c>
      <c r="B86" s="8">
        <v>2.6411976113892712</v>
      </c>
      <c r="C86" s="8"/>
      <c r="D86" s="89"/>
      <c r="E86" s="8" t="s">
        <v>7692</v>
      </c>
      <c r="F86" s="8">
        <v>2.6411976113892712</v>
      </c>
      <c r="G86" s="8"/>
      <c r="H86" s="89"/>
      <c r="I86" s="8" t="s">
        <v>7692</v>
      </c>
      <c r="J86" s="8">
        <v>2.6411976113892712</v>
      </c>
      <c r="K86" s="8"/>
      <c r="L86" s="89"/>
      <c r="M86" s="8" t="s">
        <v>7692</v>
      </c>
      <c r="N86" s="8">
        <v>2.6411976113892712</v>
      </c>
      <c r="O86" s="8"/>
      <c r="P86" s="89"/>
      <c r="Q86" s="8" t="s">
        <v>7692</v>
      </c>
      <c r="R86" s="8">
        <v>2.6411976113892712</v>
      </c>
      <c r="S86" s="8"/>
      <c r="T86" s="89"/>
      <c r="U86" s="8" t="s">
        <v>7692</v>
      </c>
      <c r="V86" s="8">
        <v>2.6411976113892712</v>
      </c>
      <c r="W86" s="8"/>
      <c r="X86" s="89"/>
      <c r="Y86" s="8" t="s">
        <v>7692</v>
      </c>
      <c r="Z86" s="8">
        <v>2.6411976113892712</v>
      </c>
      <c r="AA86" s="8"/>
      <c r="AB86" s="89"/>
      <c r="AC86" s="8" t="s">
        <v>7692</v>
      </c>
      <c r="AD86" s="8">
        <v>2.6411976113892712</v>
      </c>
      <c r="AE86" s="8"/>
      <c r="AF86" s="89"/>
      <c r="AG86" s="8" t="s">
        <v>7692</v>
      </c>
      <c r="AH86" s="8">
        <v>2.6411976113892712</v>
      </c>
      <c r="AI86" s="8"/>
      <c r="AJ86" s="8"/>
      <c r="AK86" s="8" t="s">
        <v>7692</v>
      </c>
      <c r="AL86" s="8">
        <v>2.6411976113892712</v>
      </c>
      <c r="AM86" s="8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  <c r="DZ86" s="89"/>
      <c r="EA86" s="89"/>
      <c r="EB86" s="89"/>
      <c r="EC86" s="89"/>
      <c r="ED86" s="89"/>
      <c r="EE86" s="89"/>
      <c r="EF86" s="89"/>
      <c r="EG86" s="89"/>
      <c r="EH86" s="89"/>
      <c r="EI86" s="89"/>
      <c r="EJ86" s="89"/>
      <c r="EK86" s="89"/>
      <c r="EL86" s="89"/>
      <c r="EM86" s="89"/>
      <c r="EN86" s="89"/>
      <c r="EO86" s="89"/>
      <c r="EP86" s="89"/>
      <c r="EQ86" s="89"/>
      <c r="ER86" s="89"/>
      <c r="ES86" s="89"/>
      <c r="ET86" s="89"/>
      <c r="EU86" s="89"/>
      <c r="EV86" s="89"/>
      <c r="EW86" s="89"/>
      <c r="EX86" s="89"/>
      <c r="EY86" s="89"/>
      <c r="EZ86" s="89"/>
      <c r="FA86" s="89"/>
      <c r="FB86" s="89"/>
      <c r="FC86" s="89"/>
      <c r="FD86" s="89"/>
      <c r="FE86" s="89"/>
      <c r="FF86" s="89"/>
      <c r="FG86" s="89"/>
      <c r="FH86" s="89"/>
      <c r="FI86" s="89"/>
      <c r="FJ86" s="89"/>
      <c r="FK86" s="89"/>
      <c r="FL86" s="89"/>
      <c r="FM86" s="89"/>
      <c r="FN86" s="89"/>
      <c r="FO86" s="89"/>
      <c r="FP86" s="89"/>
      <c r="FQ86" s="89"/>
      <c r="FR86" s="89"/>
      <c r="FS86" s="89"/>
      <c r="FT86" s="89"/>
      <c r="FU86" s="89"/>
      <c r="FV86" s="89"/>
      <c r="FW86" s="89"/>
      <c r="FX86" s="89"/>
      <c r="FY86" s="89"/>
      <c r="FZ86" s="89"/>
      <c r="GA86" s="89"/>
      <c r="GB86" s="89"/>
      <c r="GC86" s="89"/>
      <c r="GD86" s="89"/>
      <c r="GE86" s="89"/>
      <c r="GF86" s="89"/>
      <c r="GG86" s="89"/>
      <c r="GH86" s="89"/>
      <c r="GI86" s="89"/>
      <c r="GJ86" s="89"/>
      <c r="GK86" s="89"/>
      <c r="GL86" s="89"/>
      <c r="GM86" s="89"/>
      <c r="GN86" s="89"/>
      <c r="GO86" s="89"/>
      <c r="GP86" s="89"/>
      <c r="GQ86" s="89"/>
      <c r="GR86" s="89"/>
      <c r="GS86" s="89"/>
      <c r="GT86" s="89"/>
      <c r="GU86" s="89"/>
      <c r="GV86" s="89"/>
      <c r="GW86" s="89"/>
      <c r="GX86" s="89"/>
      <c r="GY86" s="89"/>
      <c r="GZ86" s="89"/>
      <c r="HA86" s="89"/>
      <c r="HB86" s="89"/>
      <c r="HC86" s="89"/>
      <c r="HD86" s="89"/>
      <c r="HE86" s="89"/>
      <c r="HF86" s="89"/>
      <c r="HG86" s="89"/>
      <c r="HH86" s="89"/>
      <c r="HI86" s="89"/>
      <c r="HJ86" s="89"/>
      <c r="HK86" s="89"/>
      <c r="HL86" s="89"/>
      <c r="HM86" s="89"/>
      <c r="HN86" s="89"/>
      <c r="HO86" s="89"/>
      <c r="HP86" s="89"/>
      <c r="HQ86" s="89"/>
      <c r="HR86" s="89"/>
      <c r="HS86" s="89"/>
      <c r="HT86" s="89"/>
      <c r="HU86" s="89"/>
      <c r="HV86" s="89"/>
      <c r="HW86" s="89"/>
      <c r="HX86" s="89"/>
      <c r="HY86" s="89"/>
      <c r="HZ86" s="89"/>
      <c r="IA86" s="89"/>
      <c r="IB86" s="89"/>
      <c r="IC86" s="89"/>
      <c r="ID86" s="89"/>
      <c r="IE86" s="89"/>
      <c r="IF86" s="89"/>
      <c r="IG86" s="89"/>
      <c r="IH86" s="89"/>
      <c r="II86" s="89"/>
      <c r="IJ86" s="89"/>
      <c r="IK86" s="89"/>
      <c r="IL86" s="89"/>
      <c r="IM86" s="89"/>
      <c r="IN86" s="89"/>
      <c r="IO86" s="89"/>
      <c r="IP86" s="89"/>
      <c r="IQ86" s="89"/>
      <c r="IR86" s="89"/>
      <c r="IS86" s="89"/>
      <c r="IT86" s="89"/>
      <c r="IU86" s="89"/>
      <c r="IV86" s="89"/>
      <c r="IW86" s="89"/>
      <c r="IX86" s="89"/>
      <c r="IY86" s="89"/>
      <c r="IZ86" s="89"/>
      <c r="JA86" s="89"/>
      <c r="JB86" s="89"/>
      <c r="JC86" s="89"/>
      <c r="JD86" s="89"/>
      <c r="JE86" s="89"/>
      <c r="JF86" s="89"/>
      <c r="JG86" s="89"/>
      <c r="JH86" s="89"/>
      <c r="JI86" s="89"/>
      <c r="JJ86" s="89"/>
      <c r="JK86" s="89"/>
      <c r="JL86" s="89"/>
      <c r="JM86" s="89"/>
      <c r="JN86" s="89"/>
      <c r="JO86" s="89"/>
      <c r="JP86" s="89"/>
      <c r="JQ86" s="89"/>
      <c r="JR86" s="89"/>
      <c r="JS86" s="89"/>
      <c r="JT86" s="89"/>
      <c r="JU86" s="89"/>
      <c r="JV86" s="89"/>
      <c r="JW86" s="89"/>
      <c r="JX86" s="89"/>
      <c r="JY86" s="89"/>
      <c r="JZ86" s="89"/>
      <c r="KA86" s="89"/>
      <c r="KB86" s="89"/>
      <c r="KC86" s="89"/>
      <c r="KD86" s="89"/>
      <c r="KE86" s="89"/>
      <c r="KF86" s="89"/>
      <c r="KG86" s="89"/>
      <c r="KH86" s="89"/>
      <c r="KI86" s="89"/>
      <c r="KJ86" s="89"/>
      <c r="KK86" s="89"/>
      <c r="KL86" s="89"/>
      <c r="KM86" s="89"/>
      <c r="KN86" s="89"/>
      <c r="KO86" s="89"/>
      <c r="KP86" s="89"/>
      <c r="KQ86" s="89"/>
      <c r="KR86" s="89"/>
      <c r="KS86" s="89"/>
      <c r="KT86" s="89"/>
      <c r="KU86" s="89"/>
      <c r="KV86" s="89"/>
      <c r="KW86" s="89"/>
      <c r="KX86" s="89"/>
      <c r="KY86" s="89"/>
      <c r="KZ86" s="89"/>
      <c r="LA86" s="89"/>
      <c r="LB86" s="89"/>
      <c r="LC86" s="89"/>
      <c r="LD86" s="89"/>
      <c r="LE86" s="89"/>
      <c r="LF86" s="89"/>
      <c r="LG86" s="89"/>
      <c r="LH86" s="89"/>
      <c r="LI86" s="89"/>
      <c r="LJ86" s="89"/>
      <c r="LK86" s="89"/>
      <c r="LL86" s="89"/>
      <c r="LM86" s="89"/>
      <c r="LN86" s="89"/>
    </row>
    <row r="87" spans="1:326" s="6" customFormat="1" ht="16" thickBot="1" x14ac:dyDescent="0.4">
      <c r="A87" s="78" t="s">
        <v>238</v>
      </c>
      <c r="B87" s="78"/>
      <c r="C87" s="78"/>
      <c r="D87" s="78"/>
      <c r="E87" s="79" t="s">
        <v>7706</v>
      </c>
      <c r="F87" s="80"/>
      <c r="G87" s="80"/>
      <c r="H87" s="81"/>
      <c r="I87" s="82" t="s">
        <v>7694</v>
      </c>
      <c r="J87" s="83"/>
      <c r="K87" s="83"/>
      <c r="L87" s="84"/>
      <c r="M87" s="78" t="s">
        <v>7672</v>
      </c>
      <c r="N87" s="78"/>
      <c r="O87" s="78"/>
      <c r="P87" s="78"/>
      <c r="Q87" s="78" t="s">
        <v>7695</v>
      </c>
      <c r="R87" s="78"/>
      <c r="S87" s="78"/>
      <c r="T87" s="78"/>
      <c r="U87" s="78" t="s">
        <v>7674</v>
      </c>
      <c r="V87" s="78"/>
      <c r="W87" s="78"/>
      <c r="X87" s="78"/>
      <c r="Y87" s="78" t="s">
        <v>7675</v>
      </c>
      <c r="Z87" s="78"/>
      <c r="AA87" s="78"/>
      <c r="AB87" s="78"/>
      <c r="AC87" s="78" t="s">
        <v>7696</v>
      </c>
      <c r="AD87" s="78"/>
      <c r="AE87" s="78"/>
      <c r="AF87" s="78"/>
      <c r="AG87" s="78" t="s">
        <v>7697</v>
      </c>
      <c r="AH87" s="78"/>
      <c r="AI87" s="78"/>
      <c r="AJ87" s="78"/>
      <c r="AK87" s="78" t="s">
        <v>7678</v>
      </c>
      <c r="AL87" s="78"/>
      <c r="AM87" s="78"/>
      <c r="AN87" s="78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  <c r="DZ87" s="89"/>
      <c r="EA87" s="89"/>
      <c r="EB87" s="89"/>
      <c r="EC87" s="89"/>
      <c r="ED87" s="89"/>
      <c r="EE87" s="89"/>
      <c r="EF87" s="89"/>
      <c r="EG87" s="89"/>
      <c r="EH87" s="89"/>
      <c r="EI87" s="89"/>
      <c r="EJ87" s="89"/>
      <c r="EK87" s="89"/>
      <c r="EL87" s="89"/>
      <c r="EM87" s="89"/>
      <c r="EN87" s="89"/>
      <c r="EO87" s="89"/>
      <c r="EP87" s="89"/>
      <c r="EQ87" s="89"/>
      <c r="ER87" s="89"/>
      <c r="ES87" s="89"/>
      <c r="ET87" s="89"/>
      <c r="EU87" s="89"/>
      <c r="EV87" s="89"/>
      <c r="EW87" s="89"/>
      <c r="EX87" s="89"/>
      <c r="EY87" s="89"/>
      <c r="EZ87" s="89"/>
      <c r="FA87" s="89"/>
      <c r="FB87" s="89"/>
      <c r="FC87" s="89"/>
      <c r="FD87" s="89"/>
      <c r="FE87" s="89"/>
      <c r="FF87" s="89"/>
      <c r="FG87" s="89"/>
      <c r="FH87" s="89"/>
      <c r="FI87" s="89"/>
      <c r="FJ87" s="89"/>
      <c r="FK87" s="89"/>
      <c r="FL87" s="89"/>
      <c r="FM87" s="89"/>
      <c r="FN87" s="89"/>
      <c r="FO87" s="89"/>
      <c r="FP87" s="89"/>
      <c r="FQ87" s="89"/>
      <c r="FR87" s="89"/>
      <c r="FS87" s="89"/>
      <c r="FT87" s="89"/>
      <c r="FU87" s="89"/>
      <c r="FV87" s="89"/>
      <c r="FW87" s="89"/>
      <c r="FX87" s="89"/>
      <c r="FY87" s="89"/>
      <c r="FZ87" s="89"/>
      <c r="GA87" s="89"/>
      <c r="GB87" s="89"/>
      <c r="GC87" s="89"/>
      <c r="GD87" s="89"/>
      <c r="GE87" s="89"/>
      <c r="GF87" s="89"/>
      <c r="GG87" s="89"/>
      <c r="GH87" s="89"/>
      <c r="GI87" s="89"/>
      <c r="GJ87" s="89"/>
      <c r="GK87" s="89"/>
      <c r="GL87" s="89"/>
      <c r="GM87" s="89"/>
      <c r="GN87" s="89"/>
      <c r="GO87" s="89"/>
      <c r="GP87" s="89"/>
      <c r="GQ87" s="89"/>
      <c r="GR87" s="89"/>
      <c r="GS87" s="89"/>
      <c r="GT87" s="89"/>
      <c r="GU87" s="89"/>
      <c r="GV87" s="89"/>
      <c r="GW87" s="89"/>
      <c r="GX87" s="89"/>
      <c r="GY87" s="89"/>
      <c r="GZ87" s="89"/>
      <c r="HA87" s="89"/>
      <c r="HB87" s="89"/>
      <c r="HC87" s="89"/>
      <c r="HD87" s="89"/>
      <c r="HE87" s="89"/>
      <c r="HF87" s="89"/>
      <c r="HG87" s="89"/>
      <c r="HH87" s="89"/>
      <c r="HI87" s="89"/>
      <c r="HJ87" s="89"/>
      <c r="HK87" s="89"/>
      <c r="HL87" s="89"/>
      <c r="HM87" s="89"/>
      <c r="HN87" s="89"/>
      <c r="HO87" s="89"/>
      <c r="HP87" s="89"/>
      <c r="HQ87" s="89"/>
      <c r="HR87" s="89"/>
      <c r="HS87" s="89"/>
      <c r="HT87" s="89"/>
      <c r="HU87" s="89"/>
      <c r="HV87" s="89"/>
      <c r="HW87" s="89"/>
      <c r="HX87" s="89"/>
      <c r="HY87" s="89"/>
      <c r="HZ87" s="89"/>
      <c r="IA87" s="89"/>
      <c r="IB87" s="89"/>
      <c r="IC87" s="89"/>
      <c r="ID87" s="89"/>
      <c r="IE87" s="89"/>
      <c r="IF87" s="89"/>
      <c r="IG87" s="89"/>
      <c r="IH87" s="89"/>
      <c r="II87" s="89"/>
      <c r="IJ87" s="89"/>
      <c r="IK87" s="89"/>
      <c r="IL87" s="89"/>
      <c r="IM87" s="89"/>
      <c r="IN87" s="89"/>
      <c r="IO87" s="89"/>
      <c r="IP87" s="89"/>
      <c r="IQ87" s="89"/>
      <c r="IR87" s="89"/>
      <c r="IS87" s="89"/>
      <c r="IT87" s="89"/>
      <c r="IU87" s="89"/>
      <c r="IV87" s="89"/>
      <c r="IW87" s="89"/>
      <c r="IX87" s="89"/>
      <c r="IY87" s="89"/>
      <c r="IZ87" s="89"/>
      <c r="JA87" s="89"/>
      <c r="JB87" s="89"/>
      <c r="JC87" s="89"/>
      <c r="JD87" s="89"/>
      <c r="JE87" s="89"/>
      <c r="JF87" s="89"/>
      <c r="JG87" s="89"/>
      <c r="JH87" s="89"/>
      <c r="JI87" s="89"/>
      <c r="JJ87" s="89"/>
      <c r="JK87" s="89"/>
      <c r="JL87" s="89"/>
      <c r="JM87" s="89"/>
      <c r="JN87" s="89"/>
      <c r="JO87" s="89"/>
      <c r="JP87" s="89"/>
      <c r="JQ87" s="89"/>
      <c r="JR87" s="89"/>
      <c r="JS87" s="89"/>
      <c r="JT87" s="89"/>
      <c r="JU87" s="89"/>
      <c r="JV87" s="89"/>
      <c r="JW87" s="89"/>
      <c r="JX87" s="89"/>
      <c r="JY87" s="89"/>
      <c r="JZ87" s="89"/>
      <c r="KA87" s="89"/>
      <c r="KB87" s="89"/>
      <c r="KC87" s="89"/>
      <c r="KD87" s="89"/>
      <c r="KE87" s="89"/>
      <c r="KF87" s="89"/>
      <c r="KG87" s="89"/>
      <c r="KH87" s="89"/>
      <c r="KI87" s="89"/>
      <c r="KJ87" s="89"/>
      <c r="KK87" s="89"/>
      <c r="KL87" s="89"/>
      <c r="KM87" s="89"/>
      <c r="KN87" s="89"/>
      <c r="KO87" s="89"/>
      <c r="KP87" s="89"/>
      <c r="KQ87" s="89"/>
      <c r="KR87" s="89"/>
      <c r="KS87" s="89"/>
      <c r="KT87" s="89"/>
      <c r="KU87" s="89"/>
      <c r="KV87" s="89"/>
      <c r="KW87" s="89"/>
      <c r="KX87" s="89"/>
      <c r="KY87" s="89"/>
      <c r="KZ87" s="89"/>
      <c r="LA87" s="89"/>
      <c r="LB87" s="89"/>
      <c r="LC87" s="89"/>
      <c r="LD87" s="89"/>
      <c r="LE87" s="89"/>
      <c r="LF87" s="89"/>
      <c r="LG87" s="89"/>
      <c r="LH87" s="89"/>
      <c r="LI87" s="89"/>
      <c r="LJ87" s="89"/>
      <c r="LK87" s="89"/>
      <c r="LL87" s="89"/>
      <c r="LM87" s="89"/>
      <c r="LN87" s="89"/>
    </row>
    <row r="88" spans="1:326" s="6" customFormat="1" x14ac:dyDescent="0.35">
      <c r="A88" s="72">
        <v>2012</v>
      </c>
      <c r="B88" s="73"/>
      <c r="C88" s="73"/>
      <c r="D88" s="74"/>
      <c r="E88" s="72">
        <v>2012</v>
      </c>
      <c r="F88" s="73"/>
      <c r="G88" s="73"/>
      <c r="H88" s="74"/>
      <c r="I88" s="72">
        <v>2012</v>
      </c>
      <c r="J88" s="73"/>
      <c r="K88" s="73"/>
      <c r="L88" s="74"/>
      <c r="M88" s="72">
        <v>2012</v>
      </c>
      <c r="N88" s="73"/>
      <c r="O88" s="73"/>
      <c r="P88" s="74"/>
      <c r="Q88" s="72">
        <v>2012</v>
      </c>
      <c r="R88" s="73"/>
      <c r="S88" s="73"/>
      <c r="T88" s="74"/>
      <c r="U88" s="72">
        <v>2012</v>
      </c>
      <c r="V88" s="73"/>
      <c r="W88" s="73"/>
      <c r="X88" s="74"/>
      <c r="Y88" s="72">
        <v>2012</v>
      </c>
      <c r="Z88" s="73"/>
      <c r="AA88" s="73"/>
      <c r="AB88" s="74"/>
      <c r="AC88" s="72">
        <v>2012</v>
      </c>
      <c r="AD88" s="73"/>
      <c r="AE88" s="73"/>
      <c r="AF88" s="74"/>
      <c r="AG88" s="72">
        <v>2012</v>
      </c>
      <c r="AH88" s="73"/>
      <c r="AI88" s="73"/>
      <c r="AJ88" s="74"/>
      <c r="AK88" s="72">
        <v>2012</v>
      </c>
      <c r="AL88" s="73"/>
      <c r="AM88" s="73"/>
      <c r="AN88" s="74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  <c r="DZ88" s="89"/>
      <c r="EA88" s="89"/>
      <c r="EB88" s="89"/>
      <c r="EC88" s="89"/>
      <c r="ED88" s="89"/>
      <c r="EE88" s="89"/>
      <c r="EF88" s="89"/>
      <c r="EG88" s="89"/>
      <c r="EH88" s="89"/>
      <c r="EI88" s="89"/>
      <c r="EJ88" s="89"/>
      <c r="EK88" s="89"/>
      <c r="EL88" s="89"/>
      <c r="EM88" s="89"/>
      <c r="EN88" s="89"/>
      <c r="EO88" s="89"/>
      <c r="EP88" s="89"/>
      <c r="EQ88" s="89"/>
      <c r="ER88" s="89"/>
      <c r="ES88" s="89"/>
      <c r="ET88" s="89"/>
      <c r="EU88" s="89"/>
      <c r="EV88" s="89"/>
      <c r="EW88" s="89"/>
      <c r="EX88" s="89"/>
      <c r="EY88" s="89"/>
      <c r="EZ88" s="89"/>
      <c r="FA88" s="89"/>
      <c r="FB88" s="89"/>
      <c r="FC88" s="89"/>
      <c r="FD88" s="89"/>
      <c r="FE88" s="89"/>
      <c r="FF88" s="89"/>
      <c r="FG88" s="89"/>
      <c r="FH88" s="89"/>
      <c r="FI88" s="89"/>
      <c r="FJ88" s="89"/>
      <c r="FK88" s="89"/>
      <c r="FL88" s="89"/>
      <c r="FM88" s="89"/>
      <c r="FN88" s="89"/>
      <c r="FO88" s="89"/>
      <c r="FP88" s="89"/>
      <c r="FQ88" s="89"/>
      <c r="FR88" s="89"/>
      <c r="FS88" s="89"/>
      <c r="FT88" s="89"/>
      <c r="FU88" s="89"/>
      <c r="FV88" s="89"/>
      <c r="FW88" s="89"/>
      <c r="FX88" s="89"/>
      <c r="FY88" s="89"/>
      <c r="FZ88" s="89"/>
      <c r="GA88" s="89"/>
      <c r="GB88" s="89"/>
      <c r="GC88" s="89"/>
      <c r="GD88" s="89"/>
      <c r="GE88" s="89"/>
      <c r="GF88" s="89"/>
      <c r="GG88" s="89"/>
      <c r="GH88" s="89"/>
      <c r="GI88" s="89"/>
      <c r="GJ88" s="89"/>
      <c r="GK88" s="89"/>
      <c r="GL88" s="89"/>
      <c r="GM88" s="89"/>
      <c r="GN88" s="89"/>
      <c r="GO88" s="89"/>
      <c r="GP88" s="89"/>
      <c r="GQ88" s="89"/>
      <c r="GR88" s="89"/>
      <c r="GS88" s="89"/>
      <c r="GT88" s="89"/>
      <c r="GU88" s="89"/>
      <c r="GV88" s="89"/>
      <c r="GW88" s="89"/>
      <c r="GX88" s="89"/>
      <c r="GY88" s="89"/>
      <c r="GZ88" s="89"/>
      <c r="HA88" s="89"/>
      <c r="HB88" s="89"/>
      <c r="HC88" s="89"/>
      <c r="HD88" s="89"/>
      <c r="HE88" s="89"/>
      <c r="HF88" s="89"/>
      <c r="HG88" s="89"/>
      <c r="HH88" s="89"/>
      <c r="HI88" s="89"/>
      <c r="HJ88" s="89"/>
      <c r="HK88" s="89"/>
      <c r="HL88" s="89"/>
      <c r="HM88" s="89"/>
      <c r="HN88" s="89"/>
      <c r="HO88" s="89"/>
      <c r="HP88" s="89"/>
      <c r="HQ88" s="89"/>
      <c r="HR88" s="89"/>
      <c r="HS88" s="89"/>
      <c r="HT88" s="89"/>
      <c r="HU88" s="89"/>
      <c r="HV88" s="89"/>
      <c r="HW88" s="89"/>
      <c r="HX88" s="89"/>
      <c r="HY88" s="89"/>
      <c r="HZ88" s="89"/>
      <c r="IA88" s="89"/>
      <c r="IB88" s="89"/>
      <c r="IC88" s="89"/>
      <c r="ID88" s="89"/>
      <c r="IE88" s="89"/>
      <c r="IF88" s="89"/>
      <c r="IG88" s="89"/>
      <c r="IH88" s="89"/>
      <c r="II88" s="89"/>
      <c r="IJ88" s="89"/>
      <c r="IK88" s="89"/>
      <c r="IL88" s="89"/>
      <c r="IM88" s="89"/>
      <c r="IN88" s="89"/>
      <c r="IO88" s="89"/>
      <c r="IP88" s="89"/>
      <c r="IQ88" s="89"/>
      <c r="IR88" s="89"/>
      <c r="IS88" s="89"/>
      <c r="IT88" s="89"/>
      <c r="IU88" s="89"/>
      <c r="IV88" s="89"/>
      <c r="IW88" s="89"/>
      <c r="IX88" s="89"/>
      <c r="IY88" s="89"/>
      <c r="IZ88" s="89"/>
      <c r="JA88" s="89"/>
      <c r="JB88" s="89"/>
      <c r="JC88" s="89"/>
      <c r="JD88" s="89"/>
      <c r="JE88" s="89"/>
      <c r="JF88" s="89"/>
      <c r="JG88" s="89"/>
      <c r="JH88" s="89"/>
      <c r="JI88" s="89"/>
      <c r="JJ88" s="89"/>
      <c r="JK88" s="89"/>
      <c r="JL88" s="89"/>
      <c r="JM88" s="89"/>
      <c r="JN88" s="89"/>
      <c r="JO88" s="89"/>
      <c r="JP88" s="89"/>
      <c r="JQ88" s="89"/>
      <c r="JR88" s="89"/>
      <c r="JS88" s="89"/>
      <c r="JT88" s="89"/>
      <c r="JU88" s="89"/>
      <c r="JV88" s="89"/>
      <c r="JW88" s="89"/>
      <c r="JX88" s="89"/>
      <c r="JY88" s="89"/>
      <c r="JZ88" s="89"/>
      <c r="KA88" s="89"/>
      <c r="KB88" s="89"/>
      <c r="KC88" s="89"/>
      <c r="KD88" s="89"/>
      <c r="KE88" s="89"/>
      <c r="KF88" s="89"/>
      <c r="KG88" s="89"/>
      <c r="KH88" s="89"/>
      <c r="KI88" s="89"/>
      <c r="KJ88" s="89"/>
      <c r="KK88" s="89"/>
      <c r="KL88" s="89"/>
      <c r="KM88" s="89"/>
      <c r="KN88" s="89"/>
      <c r="KO88" s="89"/>
      <c r="KP88" s="89"/>
      <c r="KQ88" s="89"/>
      <c r="KR88" s="89"/>
      <c r="KS88" s="89"/>
      <c r="KT88" s="89"/>
      <c r="KU88" s="89"/>
      <c r="KV88" s="89"/>
      <c r="KW88" s="89"/>
      <c r="KX88" s="89"/>
      <c r="KY88" s="89"/>
      <c r="KZ88" s="89"/>
      <c r="LA88" s="89"/>
      <c r="LB88" s="89"/>
      <c r="LC88" s="89"/>
      <c r="LD88" s="89"/>
      <c r="LE88" s="89"/>
      <c r="LF88" s="89"/>
      <c r="LG88" s="89"/>
      <c r="LH88" s="89"/>
      <c r="LI88" s="89"/>
      <c r="LJ88" s="89"/>
      <c r="LK88" s="89"/>
      <c r="LL88" s="89"/>
      <c r="LM88" s="89"/>
      <c r="LN88" s="89"/>
    </row>
    <row r="89" spans="1:326" s="6" customFormat="1" x14ac:dyDescent="0.35">
      <c r="A89" s="75"/>
      <c r="B89" s="76"/>
      <c r="C89" s="76"/>
      <c r="D89" s="77"/>
      <c r="E89" s="75"/>
      <c r="F89" s="76"/>
      <c r="G89" s="76"/>
      <c r="H89" s="77"/>
      <c r="I89" s="75"/>
      <c r="J89" s="76"/>
      <c r="K89" s="76"/>
      <c r="L89" s="77"/>
      <c r="M89" s="75"/>
      <c r="N89" s="76"/>
      <c r="O89" s="76"/>
      <c r="P89" s="77"/>
      <c r="Q89" s="75"/>
      <c r="R89" s="76"/>
      <c r="S89" s="76"/>
      <c r="T89" s="77"/>
      <c r="U89" s="75"/>
      <c r="V89" s="76"/>
      <c r="W89" s="76"/>
      <c r="X89" s="77"/>
      <c r="Y89" s="75"/>
      <c r="Z89" s="76"/>
      <c r="AA89" s="76"/>
      <c r="AB89" s="77"/>
      <c r="AC89" s="75"/>
      <c r="AD89" s="76"/>
      <c r="AE89" s="76"/>
      <c r="AF89" s="77"/>
      <c r="AG89" s="75"/>
      <c r="AH89" s="76"/>
      <c r="AI89" s="76"/>
      <c r="AJ89" s="77"/>
      <c r="AK89" s="75"/>
      <c r="AL89" s="76"/>
      <c r="AM89" s="76"/>
      <c r="AN89" s="77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  <c r="DZ89" s="89"/>
      <c r="EA89" s="89"/>
      <c r="EB89" s="89"/>
      <c r="EC89" s="89"/>
      <c r="ED89" s="89"/>
      <c r="EE89" s="89"/>
      <c r="EF89" s="89"/>
      <c r="EG89" s="89"/>
      <c r="EH89" s="89"/>
      <c r="EI89" s="89"/>
      <c r="EJ89" s="89"/>
      <c r="EK89" s="89"/>
      <c r="EL89" s="89"/>
      <c r="EM89" s="89"/>
      <c r="EN89" s="89"/>
      <c r="EO89" s="89"/>
      <c r="EP89" s="89"/>
      <c r="EQ89" s="89"/>
      <c r="ER89" s="89"/>
      <c r="ES89" s="89"/>
      <c r="ET89" s="89"/>
      <c r="EU89" s="89"/>
      <c r="EV89" s="89"/>
      <c r="EW89" s="89"/>
      <c r="EX89" s="89"/>
      <c r="EY89" s="89"/>
      <c r="EZ89" s="89"/>
      <c r="FA89" s="89"/>
      <c r="FB89" s="89"/>
      <c r="FC89" s="89"/>
      <c r="FD89" s="89"/>
      <c r="FE89" s="89"/>
      <c r="FF89" s="89"/>
      <c r="FG89" s="89"/>
      <c r="FH89" s="89"/>
      <c r="FI89" s="89"/>
      <c r="FJ89" s="89"/>
      <c r="FK89" s="89"/>
      <c r="FL89" s="89"/>
      <c r="FM89" s="89"/>
      <c r="FN89" s="89"/>
      <c r="FO89" s="89"/>
      <c r="FP89" s="89"/>
      <c r="FQ89" s="89"/>
      <c r="FR89" s="89"/>
      <c r="FS89" s="89"/>
      <c r="FT89" s="89"/>
      <c r="FU89" s="89"/>
      <c r="FV89" s="89"/>
      <c r="FW89" s="89"/>
      <c r="FX89" s="89"/>
      <c r="FY89" s="89"/>
      <c r="FZ89" s="89"/>
      <c r="GA89" s="89"/>
      <c r="GB89" s="89"/>
      <c r="GC89" s="89"/>
      <c r="GD89" s="89"/>
      <c r="GE89" s="89"/>
      <c r="GF89" s="89"/>
      <c r="GG89" s="89"/>
      <c r="GH89" s="89"/>
      <c r="GI89" s="89"/>
      <c r="GJ89" s="89"/>
      <c r="GK89" s="89"/>
      <c r="GL89" s="89"/>
      <c r="GM89" s="89"/>
      <c r="GN89" s="89"/>
      <c r="GO89" s="89"/>
      <c r="GP89" s="89"/>
      <c r="GQ89" s="89"/>
      <c r="GR89" s="89"/>
      <c r="GS89" s="89"/>
      <c r="GT89" s="89"/>
      <c r="GU89" s="89"/>
      <c r="GV89" s="89"/>
      <c r="GW89" s="89"/>
      <c r="GX89" s="89"/>
      <c r="GY89" s="89"/>
      <c r="GZ89" s="89"/>
      <c r="HA89" s="89"/>
      <c r="HB89" s="89"/>
      <c r="HC89" s="89"/>
      <c r="HD89" s="89"/>
      <c r="HE89" s="89"/>
      <c r="HF89" s="89"/>
      <c r="HG89" s="89"/>
      <c r="HH89" s="89"/>
      <c r="HI89" s="89"/>
      <c r="HJ89" s="89"/>
      <c r="HK89" s="89"/>
      <c r="HL89" s="89"/>
      <c r="HM89" s="89"/>
      <c r="HN89" s="89"/>
      <c r="HO89" s="89"/>
      <c r="HP89" s="89"/>
      <c r="HQ89" s="89"/>
      <c r="HR89" s="89"/>
      <c r="HS89" s="89"/>
      <c r="HT89" s="89"/>
      <c r="HU89" s="89"/>
      <c r="HV89" s="89"/>
      <c r="HW89" s="89"/>
      <c r="HX89" s="89"/>
      <c r="HY89" s="89"/>
      <c r="HZ89" s="89"/>
      <c r="IA89" s="89"/>
      <c r="IB89" s="89"/>
      <c r="IC89" s="89"/>
      <c r="ID89" s="89"/>
      <c r="IE89" s="89"/>
      <c r="IF89" s="89"/>
      <c r="IG89" s="89"/>
      <c r="IH89" s="89"/>
      <c r="II89" s="89"/>
      <c r="IJ89" s="89"/>
      <c r="IK89" s="89"/>
      <c r="IL89" s="89"/>
      <c r="IM89" s="89"/>
      <c r="IN89" s="89"/>
      <c r="IO89" s="89"/>
      <c r="IP89" s="89"/>
      <c r="IQ89" s="89"/>
      <c r="IR89" s="89"/>
      <c r="IS89" s="89"/>
      <c r="IT89" s="89"/>
      <c r="IU89" s="89"/>
      <c r="IV89" s="89"/>
      <c r="IW89" s="89"/>
      <c r="IX89" s="89"/>
      <c r="IY89" s="89"/>
      <c r="IZ89" s="89"/>
      <c r="JA89" s="89"/>
      <c r="JB89" s="89"/>
      <c r="JC89" s="89"/>
      <c r="JD89" s="89"/>
      <c r="JE89" s="89"/>
      <c r="JF89" s="89"/>
      <c r="JG89" s="89"/>
      <c r="JH89" s="89"/>
      <c r="JI89" s="89"/>
      <c r="JJ89" s="89"/>
      <c r="JK89" s="89"/>
      <c r="JL89" s="89"/>
      <c r="JM89" s="89"/>
      <c r="JN89" s="89"/>
      <c r="JO89" s="89"/>
      <c r="JP89" s="89"/>
      <c r="JQ89" s="89"/>
      <c r="JR89" s="89"/>
      <c r="JS89" s="89"/>
      <c r="JT89" s="89"/>
      <c r="JU89" s="89"/>
      <c r="JV89" s="89"/>
      <c r="JW89" s="89"/>
      <c r="JX89" s="89"/>
      <c r="JY89" s="89"/>
      <c r="JZ89" s="89"/>
      <c r="KA89" s="89"/>
      <c r="KB89" s="89"/>
      <c r="KC89" s="89"/>
      <c r="KD89" s="89"/>
      <c r="KE89" s="89"/>
      <c r="KF89" s="89"/>
      <c r="KG89" s="89"/>
      <c r="KH89" s="89"/>
      <c r="KI89" s="89"/>
      <c r="KJ89" s="89"/>
      <c r="KK89" s="89"/>
      <c r="KL89" s="89"/>
      <c r="KM89" s="89"/>
      <c r="KN89" s="89"/>
      <c r="KO89" s="89"/>
      <c r="KP89" s="89"/>
      <c r="KQ89" s="89"/>
      <c r="KR89" s="89"/>
      <c r="KS89" s="89"/>
      <c r="KT89" s="89"/>
      <c r="KU89" s="89"/>
      <c r="KV89" s="89"/>
      <c r="KW89" s="89"/>
      <c r="KX89" s="89"/>
      <c r="KY89" s="89"/>
      <c r="KZ89" s="89"/>
      <c r="LA89" s="89"/>
      <c r="LB89" s="89"/>
      <c r="LC89" s="89"/>
      <c r="LD89" s="89"/>
      <c r="LE89" s="89"/>
      <c r="LF89" s="89"/>
      <c r="LG89" s="89"/>
      <c r="LH89" s="89"/>
      <c r="LI89" s="89"/>
      <c r="LJ89" s="89"/>
      <c r="LK89" s="89"/>
      <c r="LL89" s="89"/>
      <c r="LM89" s="89"/>
      <c r="LN89" s="89"/>
    </row>
    <row r="90" spans="1:326" x14ac:dyDescent="0.35">
      <c r="A90" s="5" t="s">
        <v>7679</v>
      </c>
      <c r="E90" s="5" t="s">
        <v>7679</v>
      </c>
      <c r="I90" s="5" t="s">
        <v>7679</v>
      </c>
      <c r="M90" s="5" t="s">
        <v>7679</v>
      </c>
      <c r="Q90" s="5" t="s">
        <v>7679</v>
      </c>
      <c r="U90" s="5" t="s">
        <v>7679</v>
      </c>
      <c r="Y90" s="5" t="s">
        <v>7679</v>
      </c>
      <c r="AC90" s="5" t="s">
        <v>7679</v>
      </c>
      <c r="AG90" s="5" t="s">
        <v>7679</v>
      </c>
      <c r="AK90" s="5" t="s">
        <v>7679</v>
      </c>
    </row>
    <row r="91" spans="1:326" ht="15" thickBot="1" x14ac:dyDescent="0.4"/>
    <row r="92" spans="1:326" x14ac:dyDescent="0.35">
      <c r="A92" s="7"/>
      <c r="B92" s="7" t="s">
        <v>7680</v>
      </c>
      <c r="C92" s="7" t="s">
        <v>7681</v>
      </c>
      <c r="E92" s="7"/>
      <c r="F92" s="7" t="s">
        <v>7680</v>
      </c>
      <c r="G92" s="7" t="s">
        <v>7681</v>
      </c>
      <c r="I92" s="7"/>
      <c r="J92" s="7" t="s">
        <v>7680</v>
      </c>
      <c r="K92" s="7" t="s">
        <v>7681</v>
      </c>
      <c r="M92" s="7"/>
      <c r="N92" s="7" t="s">
        <v>7680</v>
      </c>
      <c r="O92" s="7" t="s">
        <v>7681</v>
      </c>
      <c r="Q92" s="7"/>
      <c r="R92" s="7" t="s">
        <v>7680</v>
      </c>
      <c r="S92" s="7" t="s">
        <v>7681</v>
      </c>
      <c r="U92" s="7"/>
      <c r="V92" s="7" t="s">
        <v>7680</v>
      </c>
      <c r="W92" s="7" t="s">
        <v>7681</v>
      </c>
      <c r="Y92" s="7"/>
      <c r="Z92" s="7" t="s">
        <v>7680</v>
      </c>
      <c r="AA92" s="7" t="s">
        <v>7681</v>
      </c>
      <c r="AC92" s="7"/>
      <c r="AD92" s="7" t="s">
        <v>7680</v>
      </c>
      <c r="AE92" s="7" t="s">
        <v>7681</v>
      </c>
      <c r="AG92" s="7"/>
      <c r="AH92" s="7" t="s">
        <v>7680</v>
      </c>
      <c r="AI92" s="7" t="s">
        <v>7681</v>
      </c>
      <c r="AJ92" s="7"/>
      <c r="AK92" s="7"/>
      <c r="AL92" s="7" t="s">
        <v>7680</v>
      </c>
      <c r="AM92" s="7" t="s">
        <v>7681</v>
      </c>
    </row>
    <row r="93" spans="1:326" x14ac:dyDescent="0.35">
      <c r="A93" s="2" t="s">
        <v>7682</v>
      </c>
      <c r="B93" s="2">
        <v>1145354.375</v>
      </c>
      <c r="C93" s="2">
        <v>5181317.4307692312</v>
      </c>
      <c r="E93" s="2" t="s">
        <v>7682</v>
      </c>
      <c r="F93" s="2">
        <v>3035681.1875</v>
      </c>
      <c r="G93" s="2">
        <v>10665550.276923077</v>
      </c>
      <c r="I93" s="2" t="s">
        <v>7682</v>
      </c>
      <c r="J93" s="2">
        <v>8125927.6875</v>
      </c>
      <c r="K93" s="2">
        <v>34169052.276923075</v>
      </c>
      <c r="M93" s="2" t="s">
        <v>7682</v>
      </c>
      <c r="N93" s="2">
        <v>4955775</v>
      </c>
      <c r="O93" s="2">
        <v>42353199.815384619</v>
      </c>
      <c r="Q93" s="2" t="s">
        <v>7682</v>
      </c>
      <c r="R93" s="2">
        <v>21361757.1875</v>
      </c>
      <c r="S93" s="2">
        <v>56532978.046153843</v>
      </c>
      <c r="U93" s="2" t="s">
        <v>7682</v>
      </c>
      <c r="V93" s="2">
        <v>8.5050000000000008</v>
      </c>
      <c r="W93" s="2">
        <v>7.2733846153846171</v>
      </c>
      <c r="Y93" s="2" t="s">
        <v>7682</v>
      </c>
      <c r="Z93" s="2">
        <v>17.246875000000003</v>
      </c>
      <c r="AA93" s="2">
        <v>18.752769230769228</v>
      </c>
      <c r="AC93" s="2" t="s">
        <v>7682</v>
      </c>
      <c r="AD93" s="2">
        <v>19065017.625</v>
      </c>
      <c r="AE93" s="2">
        <v>187746841.7076923</v>
      </c>
      <c r="AG93" s="2" t="s">
        <v>7682</v>
      </c>
      <c r="AH93" s="2">
        <v>17898909.3125</v>
      </c>
      <c r="AI93" s="2">
        <v>72523643.553846151</v>
      </c>
      <c r="AJ93" s="2"/>
      <c r="AK93" s="2" t="s">
        <v>7682</v>
      </c>
      <c r="AL93" s="2">
        <v>4.0137499999999999</v>
      </c>
      <c r="AM93" s="2">
        <v>3.4313846153846144</v>
      </c>
    </row>
    <row r="94" spans="1:326" x14ac:dyDescent="0.35">
      <c r="A94" s="2" t="s">
        <v>7683</v>
      </c>
      <c r="B94" s="2">
        <v>555156707461.84998</v>
      </c>
      <c r="C94" s="2">
        <v>61958727054829.344</v>
      </c>
      <c r="E94" s="2" t="s">
        <v>7683</v>
      </c>
      <c r="F94" s="2">
        <v>4204727770304.6958</v>
      </c>
      <c r="G94" s="2">
        <v>201396957853004.5</v>
      </c>
      <c r="I94" s="2" t="s">
        <v>7683</v>
      </c>
      <c r="J94" s="2">
        <v>31841623134674.234</v>
      </c>
      <c r="K94" s="2">
        <v>2050372113701314</v>
      </c>
      <c r="M94" s="2" t="s">
        <v>7683</v>
      </c>
      <c r="N94" s="2">
        <v>7711962730243.7334</v>
      </c>
      <c r="O94" s="2">
        <v>1.1841526929318866E+16</v>
      </c>
      <c r="Q94" s="2" t="s">
        <v>7683</v>
      </c>
      <c r="R94" s="2">
        <v>1035649131955900</v>
      </c>
      <c r="S94" s="2">
        <v>6707892844554532</v>
      </c>
      <c r="U94" s="2" t="s">
        <v>7683</v>
      </c>
      <c r="V94" s="2">
        <v>31.68471999999997</v>
      </c>
      <c r="W94" s="2">
        <v>44.552213365384596</v>
      </c>
      <c r="Y94" s="2" t="s">
        <v>7683</v>
      </c>
      <c r="Z94" s="2">
        <v>342.36867624999991</v>
      </c>
      <c r="AA94" s="2">
        <v>693.46310471153856</v>
      </c>
      <c r="AC94" s="2" t="s">
        <v>7683</v>
      </c>
      <c r="AD94" s="2">
        <v>123751841472401.59</v>
      </c>
      <c r="AE94" s="2">
        <v>1.7299397692488758E+17</v>
      </c>
      <c r="AG94" s="2" t="s">
        <v>7683</v>
      </c>
      <c r="AH94" s="2">
        <v>72059508403614.063</v>
      </c>
      <c r="AI94" s="2">
        <v>6040922410282944</v>
      </c>
      <c r="AJ94" s="2"/>
      <c r="AK94" s="2" t="s">
        <v>7683</v>
      </c>
      <c r="AL94" s="2">
        <v>18.488731666666673</v>
      </c>
      <c r="AM94" s="2">
        <v>11.047837115384615</v>
      </c>
    </row>
    <row r="95" spans="1:326" x14ac:dyDescent="0.35">
      <c r="A95" s="2" t="s">
        <v>7684</v>
      </c>
      <c r="B95" s="2">
        <v>16</v>
      </c>
      <c r="C95" s="2">
        <v>65</v>
      </c>
      <c r="E95" s="2" t="s">
        <v>7684</v>
      </c>
      <c r="F95" s="2">
        <v>16</v>
      </c>
      <c r="G95" s="2">
        <v>65</v>
      </c>
      <c r="I95" s="2" t="s">
        <v>7684</v>
      </c>
      <c r="J95" s="2">
        <v>16</v>
      </c>
      <c r="K95" s="2">
        <v>65</v>
      </c>
      <c r="M95" s="2" t="s">
        <v>7684</v>
      </c>
      <c r="N95" s="2">
        <v>16</v>
      </c>
      <c r="O95" s="2">
        <v>65</v>
      </c>
      <c r="Q95" s="2" t="s">
        <v>7684</v>
      </c>
      <c r="R95" s="2">
        <v>16</v>
      </c>
      <c r="S95" s="2">
        <v>65</v>
      </c>
      <c r="U95" s="2" t="s">
        <v>7684</v>
      </c>
      <c r="V95" s="2">
        <v>16</v>
      </c>
      <c r="W95" s="2">
        <v>65</v>
      </c>
      <c r="Y95" s="2" t="s">
        <v>7684</v>
      </c>
      <c r="Z95" s="2">
        <v>16</v>
      </c>
      <c r="AA95" s="2">
        <v>65</v>
      </c>
      <c r="AC95" s="2" t="s">
        <v>7684</v>
      </c>
      <c r="AD95" s="2">
        <v>16</v>
      </c>
      <c r="AE95" s="2">
        <v>65</v>
      </c>
      <c r="AG95" s="2" t="s">
        <v>7684</v>
      </c>
      <c r="AH95" s="2">
        <v>16</v>
      </c>
      <c r="AI95" s="2">
        <v>65</v>
      </c>
      <c r="AJ95" s="2"/>
      <c r="AK95" s="2" t="s">
        <v>7684</v>
      </c>
      <c r="AL95" s="2">
        <v>16</v>
      </c>
      <c r="AM95" s="2">
        <v>65</v>
      </c>
    </row>
    <row r="96" spans="1:326" x14ac:dyDescent="0.35">
      <c r="A96" s="2" t="s">
        <v>7685</v>
      </c>
      <c r="B96" s="2">
        <v>50299821292670.961</v>
      </c>
      <c r="C96" s="2"/>
      <c r="E96" s="2" t="s">
        <v>7685</v>
      </c>
      <c r="F96" s="2">
        <v>163955395179074.16</v>
      </c>
      <c r="G96" s="2"/>
      <c r="I96" s="2" t="s">
        <v>7685</v>
      </c>
      <c r="J96" s="2">
        <v>1667106830682331.8</v>
      </c>
      <c r="K96" s="2"/>
      <c r="M96" s="2" t="s">
        <v>7685</v>
      </c>
      <c r="N96" s="2">
        <v>9594600036928620</v>
      </c>
      <c r="O96" s="2"/>
      <c r="Q96" s="2" t="s">
        <v>7685</v>
      </c>
      <c r="R96" s="2">
        <v>5630884544694032</v>
      </c>
      <c r="S96" s="2"/>
      <c r="U96" s="2" t="s">
        <v>7685</v>
      </c>
      <c r="V96" s="2">
        <v>42.109018422590047</v>
      </c>
      <c r="W96" s="2"/>
      <c r="Y96" s="2" t="s">
        <v>7685</v>
      </c>
      <c r="Z96" s="2">
        <v>626.79960563656289</v>
      </c>
      <c r="AA96" s="2"/>
      <c r="AC96" s="2" t="s">
        <v>7685</v>
      </c>
      <c r="AD96" s="2">
        <v>1.4017051646601128E+17</v>
      </c>
      <c r="AE96" s="2"/>
      <c r="AG96" s="2" t="s">
        <v>7685</v>
      </c>
      <c r="AH96" s="2">
        <v>4907594011191932</v>
      </c>
      <c r="AI96" s="2"/>
      <c r="AJ96" s="2"/>
      <c r="AK96" s="2" t="s">
        <v>7685</v>
      </c>
      <c r="AL96" s="2">
        <v>12.460665194741967</v>
      </c>
      <c r="AM96" s="2"/>
    </row>
    <row r="97" spans="1:326" x14ac:dyDescent="0.35">
      <c r="A97" s="2" t="s">
        <v>7686</v>
      </c>
      <c r="B97" s="2">
        <v>0</v>
      </c>
      <c r="C97" s="2"/>
      <c r="E97" s="2" t="s">
        <v>7686</v>
      </c>
      <c r="F97" s="2">
        <v>0</v>
      </c>
      <c r="G97" s="2"/>
      <c r="I97" s="2" t="s">
        <v>7686</v>
      </c>
      <c r="J97" s="2">
        <v>0</v>
      </c>
      <c r="K97" s="2"/>
      <c r="M97" s="2" t="s">
        <v>7686</v>
      </c>
      <c r="N97" s="2">
        <v>0</v>
      </c>
      <c r="O97" s="2"/>
      <c r="Q97" s="2" t="s">
        <v>7686</v>
      </c>
      <c r="R97" s="2">
        <v>0</v>
      </c>
      <c r="S97" s="2"/>
      <c r="U97" s="2" t="s">
        <v>7686</v>
      </c>
      <c r="V97" s="2">
        <v>0</v>
      </c>
      <c r="W97" s="2"/>
      <c r="Y97" s="2" t="s">
        <v>7686</v>
      </c>
      <c r="Z97" s="2">
        <v>0</v>
      </c>
      <c r="AA97" s="2"/>
      <c r="AC97" s="2" t="s">
        <v>7686</v>
      </c>
      <c r="AD97" s="2">
        <v>0</v>
      </c>
      <c r="AE97" s="2"/>
      <c r="AG97" s="2" t="s">
        <v>7686</v>
      </c>
      <c r="AH97" s="2">
        <v>0</v>
      </c>
      <c r="AI97" s="2"/>
      <c r="AJ97" s="2"/>
      <c r="AK97" s="2" t="s">
        <v>7686</v>
      </c>
      <c r="AL97" s="2">
        <v>0</v>
      </c>
      <c r="AM97" s="2"/>
    </row>
    <row r="98" spans="1:326" x14ac:dyDescent="0.35">
      <c r="A98" s="2" t="s">
        <v>7687</v>
      </c>
      <c r="B98" s="2">
        <v>79</v>
      </c>
      <c r="C98" s="2"/>
      <c r="E98" s="2" t="s">
        <v>7687</v>
      </c>
      <c r="F98" s="2">
        <v>79</v>
      </c>
      <c r="G98" s="2"/>
      <c r="I98" s="2" t="s">
        <v>7687</v>
      </c>
      <c r="J98" s="2">
        <v>79</v>
      </c>
      <c r="K98" s="2"/>
      <c r="M98" s="2" t="s">
        <v>7687</v>
      </c>
      <c r="N98" s="2">
        <v>79</v>
      </c>
      <c r="O98" s="2"/>
      <c r="Q98" s="2" t="s">
        <v>7687</v>
      </c>
      <c r="R98" s="2">
        <v>79</v>
      </c>
      <c r="S98" s="2"/>
      <c r="U98" s="2" t="s">
        <v>7687</v>
      </c>
      <c r="V98" s="2">
        <v>79</v>
      </c>
      <c r="W98" s="2"/>
      <c r="Y98" s="2" t="s">
        <v>7687</v>
      </c>
      <c r="Z98" s="2">
        <v>79</v>
      </c>
      <c r="AA98" s="2"/>
      <c r="AC98" s="2" t="s">
        <v>7687</v>
      </c>
      <c r="AD98" s="2">
        <v>79</v>
      </c>
      <c r="AE98" s="2"/>
      <c r="AG98" s="2" t="s">
        <v>7687</v>
      </c>
      <c r="AH98" s="2">
        <v>79</v>
      </c>
      <c r="AI98" s="2"/>
      <c r="AJ98" s="2"/>
      <c r="AK98" s="2" t="s">
        <v>7687</v>
      </c>
      <c r="AL98" s="2">
        <v>79</v>
      </c>
      <c r="AM98" s="2"/>
    </row>
    <row r="99" spans="1:326" x14ac:dyDescent="0.35">
      <c r="A99" s="2" t="s">
        <v>7688</v>
      </c>
      <c r="B99" s="2">
        <v>-2.0390981063557589</v>
      </c>
      <c r="C99" s="2"/>
      <c r="E99" s="2" t="s">
        <v>7688</v>
      </c>
      <c r="F99" s="2">
        <v>-2.135149999145034</v>
      </c>
      <c r="G99" s="2"/>
      <c r="I99" s="2" t="s">
        <v>7688</v>
      </c>
      <c r="J99" s="2">
        <v>-2.2855226696492013</v>
      </c>
      <c r="K99" s="2"/>
      <c r="M99" s="2" t="s">
        <v>7688</v>
      </c>
      <c r="N99" s="2">
        <v>-1.3680514170495204</v>
      </c>
      <c r="O99" s="2"/>
      <c r="Q99" s="2" t="s">
        <v>7688</v>
      </c>
      <c r="R99" s="2">
        <v>-1.6794740298414033</v>
      </c>
      <c r="S99" s="2"/>
      <c r="U99" s="2" t="s">
        <v>7688</v>
      </c>
      <c r="V99" s="2">
        <v>0.68008266723300959</v>
      </c>
      <c r="W99" s="2"/>
      <c r="Y99" s="2" t="s">
        <v>7688</v>
      </c>
      <c r="Z99" s="2">
        <v>-0.21552828462170362</v>
      </c>
      <c r="AA99" s="2"/>
      <c r="AC99" s="2" t="s">
        <v>7688</v>
      </c>
      <c r="AD99" s="2">
        <v>-1.6144110153943436</v>
      </c>
      <c r="AE99" s="2"/>
      <c r="AG99" s="2" t="s">
        <v>7688</v>
      </c>
      <c r="AH99" s="2">
        <v>-2.7940178952138384</v>
      </c>
      <c r="AI99" s="2"/>
      <c r="AJ99" s="2"/>
      <c r="AK99" s="2" t="s">
        <v>7688</v>
      </c>
      <c r="AL99" s="2">
        <v>0.59115191332322026</v>
      </c>
      <c r="AM99" s="2"/>
    </row>
    <row r="100" spans="1:326" x14ac:dyDescent="0.35">
      <c r="A100" s="2" t="s">
        <v>7689</v>
      </c>
      <c r="B100" s="2">
        <v>2.2392203402367816E-2</v>
      </c>
      <c r="C100" s="2"/>
      <c r="E100" s="2" t="s">
        <v>7689</v>
      </c>
      <c r="F100" s="2">
        <v>1.7923735946349016E-2</v>
      </c>
      <c r="G100" s="2"/>
      <c r="I100" s="2" t="s">
        <v>7689</v>
      </c>
      <c r="J100" s="2">
        <v>1.248165294328262E-2</v>
      </c>
      <c r="K100" s="2"/>
      <c r="M100" s="2" t="s">
        <v>7689</v>
      </c>
      <c r="N100" s="2">
        <v>8.7587353538684451E-2</v>
      </c>
      <c r="O100" s="2"/>
      <c r="Q100" s="2" t="s">
        <v>7689</v>
      </c>
      <c r="R100" s="2">
        <v>4.8505349751755598E-2</v>
      </c>
      <c r="S100" s="2"/>
      <c r="U100" s="2" t="s">
        <v>7689</v>
      </c>
      <c r="V100" s="2">
        <v>0.24922014232479522</v>
      </c>
      <c r="W100" s="2"/>
      <c r="Y100" s="2" t="s">
        <v>7689</v>
      </c>
      <c r="Z100" s="2">
        <v>0.41495547081634471</v>
      </c>
      <c r="AA100" s="2"/>
      <c r="AC100" s="2" t="s">
        <v>7689</v>
      </c>
      <c r="AD100" s="2">
        <v>5.5212836812522814E-2</v>
      </c>
      <c r="AE100" s="2"/>
      <c r="AG100" s="2" t="s">
        <v>7689</v>
      </c>
      <c r="AH100" s="2">
        <v>3.2650138636857E-3</v>
      </c>
      <c r="AI100" s="2"/>
      <c r="AJ100" s="2"/>
      <c r="AK100" s="2" t="s">
        <v>7689</v>
      </c>
      <c r="AL100" s="2">
        <v>0.27805315874661379</v>
      </c>
      <c r="AM100" s="2"/>
    </row>
    <row r="101" spans="1:326" x14ac:dyDescent="0.35">
      <c r="A101" s="2" t="s">
        <v>7690</v>
      </c>
      <c r="B101" s="2">
        <v>2.3744815969369686</v>
      </c>
      <c r="C101" s="2"/>
      <c r="E101" s="2" t="s">
        <v>7690</v>
      </c>
      <c r="F101" s="2">
        <v>2.3744815969369686</v>
      </c>
      <c r="G101" s="2"/>
      <c r="I101" s="2" t="s">
        <v>7690</v>
      </c>
      <c r="J101" s="2">
        <v>2.3744815969369686</v>
      </c>
      <c r="K101" s="2"/>
      <c r="M101" s="2" t="s">
        <v>7690</v>
      </c>
      <c r="N101" s="2">
        <v>2.3744815969369686</v>
      </c>
      <c r="O101" s="2"/>
      <c r="Q101" s="2" t="s">
        <v>7690</v>
      </c>
      <c r="R101" s="2">
        <v>2.3744815969369686</v>
      </c>
      <c r="S101" s="2"/>
      <c r="U101" s="2" t="s">
        <v>7690</v>
      </c>
      <c r="V101" s="2">
        <v>2.3744815969369686</v>
      </c>
      <c r="W101" s="2"/>
      <c r="Y101" s="2" t="s">
        <v>7690</v>
      </c>
      <c r="Z101" s="2">
        <v>2.3744815969369686</v>
      </c>
      <c r="AA101" s="2"/>
      <c r="AC101" s="2" t="s">
        <v>7690</v>
      </c>
      <c r="AD101" s="2">
        <v>2.3744815969369686</v>
      </c>
      <c r="AE101" s="2"/>
      <c r="AG101" s="2" t="s">
        <v>7690</v>
      </c>
      <c r="AH101" s="2">
        <v>2.3744815969369686</v>
      </c>
      <c r="AI101" s="2"/>
      <c r="AJ101" s="2"/>
      <c r="AK101" s="2" t="s">
        <v>7690</v>
      </c>
      <c r="AL101" s="2">
        <v>2.3744815969369686</v>
      </c>
      <c r="AM101" s="2"/>
    </row>
    <row r="102" spans="1:326" x14ac:dyDescent="0.35">
      <c r="A102" s="2" t="s">
        <v>7691</v>
      </c>
      <c r="B102" s="3">
        <v>4.4784406804735631E-2</v>
      </c>
      <c r="C102" s="2"/>
      <c r="E102" s="2" t="s">
        <v>7691</v>
      </c>
      <c r="F102" s="3">
        <v>3.5847471892698032E-2</v>
      </c>
      <c r="G102" s="2"/>
      <c r="I102" s="2" t="s">
        <v>7691</v>
      </c>
      <c r="J102" s="3">
        <v>2.4963305886565239E-2</v>
      </c>
      <c r="K102" s="2"/>
      <c r="M102" s="2" t="s">
        <v>7691</v>
      </c>
      <c r="N102" s="2">
        <v>0.1751747070773689</v>
      </c>
      <c r="O102" s="2"/>
      <c r="Q102" s="2" t="s">
        <v>7691</v>
      </c>
      <c r="R102" s="3">
        <v>9.7010699503511197E-2</v>
      </c>
      <c r="S102" s="2"/>
      <c r="U102" s="2" t="s">
        <v>7691</v>
      </c>
      <c r="V102" s="2">
        <v>0.49844028464959045</v>
      </c>
      <c r="W102" s="2"/>
      <c r="Y102" s="2" t="s">
        <v>7691</v>
      </c>
      <c r="Z102" s="2">
        <v>0.82991094163268941</v>
      </c>
      <c r="AA102" s="2"/>
      <c r="AC102" s="2" t="s">
        <v>7691</v>
      </c>
      <c r="AD102" s="2">
        <v>0.11042567362504563</v>
      </c>
      <c r="AE102" s="2"/>
      <c r="AG102" s="2" t="s">
        <v>7691</v>
      </c>
      <c r="AH102" s="3">
        <v>6.5300277273714E-3</v>
      </c>
      <c r="AI102" s="2"/>
      <c r="AJ102" s="2"/>
      <c r="AK102" s="2" t="s">
        <v>7691</v>
      </c>
      <c r="AL102" s="2">
        <v>0.55610631749322759</v>
      </c>
      <c r="AM102" s="2"/>
    </row>
    <row r="103" spans="1:326" ht="15" thickBot="1" x14ac:dyDescent="0.4">
      <c r="A103" s="8" t="s">
        <v>7692</v>
      </c>
      <c r="B103" s="8">
        <v>2.6395046274532201</v>
      </c>
      <c r="C103" s="8"/>
      <c r="E103" s="8" t="s">
        <v>7692</v>
      </c>
      <c r="F103" s="8">
        <v>2.6395046274532201</v>
      </c>
      <c r="G103" s="8"/>
      <c r="I103" s="8" t="s">
        <v>7692</v>
      </c>
      <c r="J103" s="8">
        <v>2.6395046274532201</v>
      </c>
      <c r="K103" s="8"/>
      <c r="M103" s="8" t="s">
        <v>7692</v>
      </c>
      <c r="N103" s="8">
        <v>2.6395046274532201</v>
      </c>
      <c r="O103" s="8"/>
      <c r="Q103" s="8" t="s">
        <v>7692</v>
      </c>
      <c r="R103" s="8">
        <v>2.6395046274532201</v>
      </c>
      <c r="S103" s="8"/>
      <c r="U103" s="8" t="s">
        <v>7692</v>
      </c>
      <c r="V103" s="8">
        <v>2.6395046274532201</v>
      </c>
      <c r="W103" s="8"/>
      <c r="Y103" s="8" t="s">
        <v>7692</v>
      </c>
      <c r="Z103" s="8">
        <v>2.6395046274532201</v>
      </c>
      <c r="AA103" s="8"/>
      <c r="AC103" s="8" t="s">
        <v>7692</v>
      </c>
      <c r="AD103" s="8">
        <v>2.6395046274532201</v>
      </c>
      <c r="AE103" s="8"/>
      <c r="AG103" s="8" t="s">
        <v>7692</v>
      </c>
      <c r="AH103" s="8">
        <v>2.6395046274532201</v>
      </c>
      <c r="AI103" s="8"/>
      <c r="AJ103" s="8"/>
      <c r="AK103" s="8" t="s">
        <v>7692</v>
      </c>
      <c r="AL103" s="8">
        <v>2.6395046274532201</v>
      </c>
      <c r="AM103" s="8"/>
    </row>
    <row r="104" spans="1:326" s="6" customFormat="1" ht="16" thickBot="1" x14ac:dyDescent="0.4">
      <c r="A104" s="78" t="s">
        <v>238</v>
      </c>
      <c r="B104" s="78"/>
      <c r="C104" s="78"/>
      <c r="D104" s="78"/>
      <c r="E104" s="79" t="s">
        <v>7706</v>
      </c>
      <c r="F104" s="80"/>
      <c r="G104" s="80"/>
      <c r="H104" s="81"/>
      <c r="I104" s="82" t="s">
        <v>7694</v>
      </c>
      <c r="J104" s="83"/>
      <c r="K104" s="83"/>
      <c r="L104" s="84"/>
      <c r="M104" s="78" t="s">
        <v>7672</v>
      </c>
      <c r="N104" s="78"/>
      <c r="O104" s="78"/>
      <c r="P104" s="78"/>
      <c r="Q104" s="78" t="s">
        <v>7695</v>
      </c>
      <c r="R104" s="78"/>
      <c r="S104" s="78"/>
      <c r="T104" s="78"/>
      <c r="U104" s="78" t="s">
        <v>7674</v>
      </c>
      <c r="V104" s="78"/>
      <c r="W104" s="78"/>
      <c r="X104" s="78"/>
      <c r="Y104" s="78" t="s">
        <v>7675</v>
      </c>
      <c r="Z104" s="78"/>
      <c r="AA104" s="78"/>
      <c r="AB104" s="78"/>
      <c r="AC104" s="78" t="s">
        <v>7696</v>
      </c>
      <c r="AD104" s="78"/>
      <c r="AE104" s="78"/>
      <c r="AF104" s="78"/>
      <c r="AG104" s="78" t="s">
        <v>7697</v>
      </c>
      <c r="AH104" s="78"/>
      <c r="AI104" s="78"/>
      <c r="AJ104" s="78"/>
      <c r="AK104" s="78" t="s">
        <v>7678</v>
      </c>
      <c r="AL104" s="78"/>
      <c r="AM104" s="78"/>
      <c r="AN104" s="78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  <c r="DZ104" s="89"/>
      <c r="EA104" s="89"/>
      <c r="EB104" s="89"/>
      <c r="EC104" s="89"/>
      <c r="ED104" s="89"/>
      <c r="EE104" s="89"/>
      <c r="EF104" s="89"/>
      <c r="EG104" s="89"/>
      <c r="EH104" s="89"/>
      <c r="EI104" s="89"/>
      <c r="EJ104" s="89"/>
      <c r="EK104" s="89"/>
      <c r="EL104" s="89"/>
      <c r="EM104" s="89"/>
      <c r="EN104" s="89"/>
      <c r="EO104" s="89"/>
      <c r="EP104" s="89"/>
      <c r="EQ104" s="89"/>
      <c r="ER104" s="89"/>
      <c r="ES104" s="89"/>
      <c r="ET104" s="89"/>
      <c r="EU104" s="89"/>
      <c r="EV104" s="89"/>
      <c r="EW104" s="89"/>
      <c r="EX104" s="89"/>
      <c r="EY104" s="89"/>
      <c r="EZ104" s="89"/>
      <c r="FA104" s="89"/>
      <c r="FB104" s="89"/>
      <c r="FC104" s="89"/>
      <c r="FD104" s="89"/>
      <c r="FE104" s="89"/>
      <c r="FF104" s="89"/>
      <c r="FG104" s="89"/>
      <c r="FH104" s="89"/>
      <c r="FI104" s="89"/>
      <c r="FJ104" s="89"/>
      <c r="FK104" s="89"/>
      <c r="FL104" s="89"/>
      <c r="FM104" s="89"/>
      <c r="FN104" s="89"/>
      <c r="FO104" s="89"/>
      <c r="FP104" s="89"/>
      <c r="FQ104" s="89"/>
      <c r="FR104" s="89"/>
      <c r="FS104" s="89"/>
      <c r="FT104" s="89"/>
      <c r="FU104" s="89"/>
      <c r="FV104" s="89"/>
      <c r="FW104" s="89"/>
      <c r="FX104" s="89"/>
      <c r="FY104" s="89"/>
      <c r="FZ104" s="89"/>
      <c r="GA104" s="89"/>
      <c r="GB104" s="89"/>
      <c r="GC104" s="89"/>
      <c r="GD104" s="89"/>
      <c r="GE104" s="89"/>
      <c r="GF104" s="89"/>
      <c r="GG104" s="89"/>
      <c r="GH104" s="89"/>
      <c r="GI104" s="89"/>
      <c r="GJ104" s="89"/>
      <c r="GK104" s="89"/>
      <c r="GL104" s="89"/>
      <c r="GM104" s="89"/>
      <c r="GN104" s="89"/>
      <c r="GO104" s="89"/>
      <c r="GP104" s="89"/>
      <c r="GQ104" s="89"/>
      <c r="GR104" s="89"/>
      <c r="GS104" s="89"/>
      <c r="GT104" s="89"/>
      <c r="GU104" s="89"/>
      <c r="GV104" s="89"/>
      <c r="GW104" s="89"/>
      <c r="GX104" s="89"/>
      <c r="GY104" s="89"/>
      <c r="GZ104" s="89"/>
      <c r="HA104" s="89"/>
      <c r="HB104" s="89"/>
      <c r="HC104" s="89"/>
      <c r="HD104" s="89"/>
      <c r="HE104" s="89"/>
      <c r="HF104" s="89"/>
      <c r="HG104" s="89"/>
      <c r="HH104" s="89"/>
      <c r="HI104" s="89"/>
      <c r="HJ104" s="89"/>
      <c r="HK104" s="89"/>
      <c r="HL104" s="89"/>
      <c r="HM104" s="89"/>
      <c r="HN104" s="89"/>
      <c r="HO104" s="89"/>
      <c r="HP104" s="89"/>
      <c r="HQ104" s="89"/>
      <c r="HR104" s="89"/>
      <c r="HS104" s="89"/>
      <c r="HT104" s="89"/>
      <c r="HU104" s="89"/>
      <c r="HV104" s="89"/>
      <c r="HW104" s="89"/>
      <c r="HX104" s="89"/>
      <c r="HY104" s="89"/>
      <c r="HZ104" s="89"/>
      <c r="IA104" s="89"/>
      <c r="IB104" s="89"/>
      <c r="IC104" s="89"/>
      <c r="ID104" s="89"/>
      <c r="IE104" s="89"/>
      <c r="IF104" s="89"/>
      <c r="IG104" s="89"/>
      <c r="IH104" s="89"/>
      <c r="II104" s="89"/>
      <c r="IJ104" s="89"/>
      <c r="IK104" s="89"/>
      <c r="IL104" s="89"/>
      <c r="IM104" s="89"/>
      <c r="IN104" s="89"/>
      <c r="IO104" s="89"/>
      <c r="IP104" s="89"/>
      <c r="IQ104" s="89"/>
      <c r="IR104" s="89"/>
      <c r="IS104" s="89"/>
      <c r="IT104" s="89"/>
      <c r="IU104" s="89"/>
      <c r="IV104" s="89"/>
      <c r="IW104" s="89"/>
      <c r="IX104" s="89"/>
      <c r="IY104" s="89"/>
      <c r="IZ104" s="89"/>
      <c r="JA104" s="89"/>
      <c r="JB104" s="89"/>
      <c r="JC104" s="89"/>
      <c r="JD104" s="89"/>
      <c r="JE104" s="89"/>
      <c r="JF104" s="89"/>
      <c r="JG104" s="89"/>
      <c r="JH104" s="89"/>
      <c r="JI104" s="89"/>
      <c r="JJ104" s="89"/>
      <c r="JK104" s="89"/>
      <c r="JL104" s="89"/>
      <c r="JM104" s="89"/>
      <c r="JN104" s="89"/>
      <c r="JO104" s="89"/>
      <c r="JP104" s="89"/>
      <c r="JQ104" s="89"/>
      <c r="JR104" s="89"/>
      <c r="JS104" s="89"/>
      <c r="JT104" s="89"/>
      <c r="JU104" s="89"/>
      <c r="JV104" s="89"/>
      <c r="JW104" s="89"/>
      <c r="JX104" s="89"/>
      <c r="JY104" s="89"/>
      <c r="JZ104" s="89"/>
      <c r="KA104" s="89"/>
      <c r="KB104" s="89"/>
      <c r="KC104" s="89"/>
      <c r="KD104" s="89"/>
      <c r="KE104" s="89"/>
      <c r="KF104" s="89"/>
      <c r="KG104" s="89"/>
      <c r="KH104" s="89"/>
      <c r="KI104" s="89"/>
      <c r="KJ104" s="89"/>
      <c r="KK104" s="89"/>
      <c r="KL104" s="89"/>
      <c r="KM104" s="89"/>
      <c r="KN104" s="89"/>
      <c r="KO104" s="89"/>
      <c r="KP104" s="89"/>
      <c r="KQ104" s="89"/>
      <c r="KR104" s="89"/>
      <c r="KS104" s="89"/>
      <c r="KT104" s="89"/>
      <c r="KU104" s="89"/>
      <c r="KV104" s="89"/>
      <c r="KW104" s="89"/>
      <c r="KX104" s="89"/>
      <c r="KY104" s="89"/>
      <c r="KZ104" s="89"/>
      <c r="LA104" s="89"/>
      <c r="LB104" s="89"/>
      <c r="LC104" s="89"/>
      <c r="LD104" s="89"/>
      <c r="LE104" s="89"/>
      <c r="LF104" s="89"/>
      <c r="LG104" s="89"/>
      <c r="LH104" s="89"/>
      <c r="LI104" s="89"/>
      <c r="LJ104" s="89"/>
      <c r="LK104" s="89"/>
      <c r="LL104" s="89"/>
      <c r="LM104" s="89"/>
      <c r="LN104" s="89"/>
    </row>
    <row r="105" spans="1:326" s="6" customFormat="1" x14ac:dyDescent="0.35">
      <c r="A105" s="72">
        <v>2013</v>
      </c>
      <c r="B105" s="73"/>
      <c r="C105" s="73"/>
      <c r="D105" s="74"/>
      <c r="E105" s="72">
        <v>2013</v>
      </c>
      <c r="F105" s="73"/>
      <c r="G105" s="73"/>
      <c r="H105" s="74"/>
      <c r="I105" s="72">
        <v>2013</v>
      </c>
      <c r="J105" s="73"/>
      <c r="K105" s="73"/>
      <c r="L105" s="74"/>
      <c r="M105" s="72">
        <v>2013</v>
      </c>
      <c r="N105" s="73"/>
      <c r="O105" s="73"/>
      <c r="P105" s="74"/>
      <c r="Q105" s="72">
        <v>2013</v>
      </c>
      <c r="R105" s="73"/>
      <c r="S105" s="73"/>
      <c r="T105" s="74"/>
      <c r="U105" s="72">
        <v>2013</v>
      </c>
      <c r="V105" s="73"/>
      <c r="W105" s="73"/>
      <c r="X105" s="74"/>
      <c r="Y105" s="72">
        <v>2013</v>
      </c>
      <c r="Z105" s="73"/>
      <c r="AA105" s="73"/>
      <c r="AB105" s="74"/>
      <c r="AC105" s="72">
        <v>2013</v>
      </c>
      <c r="AD105" s="73"/>
      <c r="AE105" s="73"/>
      <c r="AF105" s="74"/>
      <c r="AG105" s="72">
        <v>2013</v>
      </c>
      <c r="AH105" s="73"/>
      <c r="AI105" s="73"/>
      <c r="AJ105" s="74"/>
      <c r="AK105" s="72">
        <v>2013</v>
      </c>
      <c r="AL105" s="73"/>
      <c r="AM105" s="73"/>
      <c r="AN105" s="74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/>
      <c r="CW105" s="89"/>
      <c r="CX105" s="89"/>
      <c r="CY105" s="89"/>
      <c r="CZ105" s="89"/>
      <c r="DA105" s="89"/>
      <c r="DB105" s="89"/>
      <c r="DC105" s="89"/>
      <c r="DD105" s="89"/>
      <c r="DE105" s="89"/>
      <c r="DF105" s="89"/>
      <c r="DG105" s="89"/>
      <c r="DH105" s="89"/>
      <c r="DI105" s="89"/>
      <c r="DJ105" s="89"/>
      <c r="DK105" s="89"/>
      <c r="DL105" s="89"/>
      <c r="DM105" s="89"/>
      <c r="DN105" s="89"/>
      <c r="DO105" s="89"/>
      <c r="DP105" s="89"/>
      <c r="DQ105" s="89"/>
      <c r="DR105" s="89"/>
      <c r="DS105" s="89"/>
      <c r="DT105" s="89"/>
      <c r="DU105" s="89"/>
      <c r="DV105" s="89"/>
      <c r="DW105" s="89"/>
      <c r="DX105" s="89"/>
      <c r="DY105" s="89"/>
      <c r="DZ105" s="89"/>
      <c r="EA105" s="89"/>
      <c r="EB105" s="89"/>
      <c r="EC105" s="89"/>
      <c r="ED105" s="89"/>
      <c r="EE105" s="89"/>
      <c r="EF105" s="89"/>
      <c r="EG105" s="89"/>
      <c r="EH105" s="89"/>
      <c r="EI105" s="89"/>
      <c r="EJ105" s="89"/>
      <c r="EK105" s="89"/>
      <c r="EL105" s="89"/>
      <c r="EM105" s="89"/>
      <c r="EN105" s="89"/>
      <c r="EO105" s="89"/>
      <c r="EP105" s="89"/>
      <c r="EQ105" s="89"/>
      <c r="ER105" s="89"/>
      <c r="ES105" s="89"/>
      <c r="ET105" s="89"/>
      <c r="EU105" s="89"/>
      <c r="EV105" s="89"/>
      <c r="EW105" s="89"/>
      <c r="EX105" s="89"/>
      <c r="EY105" s="89"/>
      <c r="EZ105" s="89"/>
      <c r="FA105" s="89"/>
      <c r="FB105" s="89"/>
      <c r="FC105" s="89"/>
      <c r="FD105" s="89"/>
      <c r="FE105" s="89"/>
      <c r="FF105" s="89"/>
      <c r="FG105" s="89"/>
      <c r="FH105" s="89"/>
      <c r="FI105" s="89"/>
      <c r="FJ105" s="89"/>
      <c r="FK105" s="89"/>
      <c r="FL105" s="89"/>
      <c r="FM105" s="89"/>
      <c r="FN105" s="89"/>
      <c r="FO105" s="89"/>
      <c r="FP105" s="89"/>
      <c r="FQ105" s="89"/>
      <c r="FR105" s="89"/>
      <c r="FS105" s="89"/>
      <c r="FT105" s="89"/>
      <c r="FU105" s="89"/>
      <c r="FV105" s="89"/>
      <c r="FW105" s="89"/>
      <c r="FX105" s="89"/>
      <c r="FY105" s="89"/>
      <c r="FZ105" s="89"/>
      <c r="GA105" s="89"/>
      <c r="GB105" s="89"/>
      <c r="GC105" s="89"/>
      <c r="GD105" s="89"/>
      <c r="GE105" s="89"/>
      <c r="GF105" s="89"/>
      <c r="GG105" s="89"/>
      <c r="GH105" s="89"/>
      <c r="GI105" s="89"/>
      <c r="GJ105" s="89"/>
      <c r="GK105" s="89"/>
      <c r="GL105" s="89"/>
      <c r="GM105" s="89"/>
      <c r="GN105" s="89"/>
      <c r="GO105" s="89"/>
      <c r="GP105" s="89"/>
      <c r="GQ105" s="89"/>
      <c r="GR105" s="89"/>
      <c r="GS105" s="89"/>
      <c r="GT105" s="89"/>
      <c r="GU105" s="89"/>
      <c r="GV105" s="89"/>
      <c r="GW105" s="89"/>
      <c r="GX105" s="89"/>
      <c r="GY105" s="89"/>
      <c r="GZ105" s="89"/>
      <c r="HA105" s="89"/>
      <c r="HB105" s="89"/>
      <c r="HC105" s="89"/>
      <c r="HD105" s="89"/>
      <c r="HE105" s="89"/>
      <c r="HF105" s="89"/>
      <c r="HG105" s="89"/>
      <c r="HH105" s="89"/>
      <c r="HI105" s="89"/>
      <c r="HJ105" s="89"/>
      <c r="HK105" s="89"/>
      <c r="HL105" s="89"/>
      <c r="HM105" s="89"/>
      <c r="HN105" s="89"/>
      <c r="HO105" s="89"/>
      <c r="HP105" s="89"/>
      <c r="HQ105" s="89"/>
      <c r="HR105" s="89"/>
      <c r="HS105" s="89"/>
      <c r="HT105" s="89"/>
      <c r="HU105" s="89"/>
      <c r="HV105" s="89"/>
      <c r="HW105" s="89"/>
      <c r="HX105" s="89"/>
      <c r="HY105" s="89"/>
      <c r="HZ105" s="89"/>
      <c r="IA105" s="89"/>
      <c r="IB105" s="89"/>
      <c r="IC105" s="89"/>
      <c r="ID105" s="89"/>
      <c r="IE105" s="89"/>
      <c r="IF105" s="89"/>
      <c r="IG105" s="89"/>
      <c r="IH105" s="89"/>
      <c r="II105" s="89"/>
      <c r="IJ105" s="89"/>
      <c r="IK105" s="89"/>
      <c r="IL105" s="89"/>
      <c r="IM105" s="89"/>
      <c r="IN105" s="89"/>
      <c r="IO105" s="89"/>
      <c r="IP105" s="89"/>
      <c r="IQ105" s="89"/>
      <c r="IR105" s="89"/>
      <c r="IS105" s="89"/>
      <c r="IT105" s="89"/>
      <c r="IU105" s="89"/>
      <c r="IV105" s="89"/>
      <c r="IW105" s="89"/>
      <c r="IX105" s="89"/>
      <c r="IY105" s="89"/>
      <c r="IZ105" s="89"/>
      <c r="JA105" s="89"/>
      <c r="JB105" s="89"/>
      <c r="JC105" s="89"/>
      <c r="JD105" s="89"/>
      <c r="JE105" s="89"/>
      <c r="JF105" s="89"/>
      <c r="JG105" s="89"/>
      <c r="JH105" s="89"/>
      <c r="JI105" s="89"/>
      <c r="JJ105" s="89"/>
      <c r="JK105" s="89"/>
      <c r="JL105" s="89"/>
      <c r="JM105" s="89"/>
      <c r="JN105" s="89"/>
      <c r="JO105" s="89"/>
      <c r="JP105" s="89"/>
      <c r="JQ105" s="89"/>
      <c r="JR105" s="89"/>
      <c r="JS105" s="89"/>
      <c r="JT105" s="89"/>
      <c r="JU105" s="89"/>
      <c r="JV105" s="89"/>
      <c r="JW105" s="89"/>
      <c r="JX105" s="89"/>
      <c r="JY105" s="89"/>
      <c r="JZ105" s="89"/>
      <c r="KA105" s="89"/>
      <c r="KB105" s="89"/>
      <c r="KC105" s="89"/>
      <c r="KD105" s="89"/>
      <c r="KE105" s="89"/>
      <c r="KF105" s="89"/>
      <c r="KG105" s="89"/>
      <c r="KH105" s="89"/>
      <c r="KI105" s="89"/>
      <c r="KJ105" s="89"/>
      <c r="KK105" s="89"/>
      <c r="KL105" s="89"/>
      <c r="KM105" s="89"/>
      <c r="KN105" s="89"/>
      <c r="KO105" s="89"/>
      <c r="KP105" s="89"/>
      <c r="KQ105" s="89"/>
      <c r="KR105" s="89"/>
      <c r="KS105" s="89"/>
      <c r="KT105" s="89"/>
      <c r="KU105" s="89"/>
      <c r="KV105" s="89"/>
      <c r="KW105" s="89"/>
      <c r="KX105" s="89"/>
      <c r="KY105" s="89"/>
      <c r="KZ105" s="89"/>
      <c r="LA105" s="89"/>
      <c r="LB105" s="89"/>
      <c r="LC105" s="89"/>
      <c r="LD105" s="89"/>
      <c r="LE105" s="89"/>
      <c r="LF105" s="89"/>
      <c r="LG105" s="89"/>
      <c r="LH105" s="89"/>
      <c r="LI105" s="89"/>
      <c r="LJ105" s="89"/>
      <c r="LK105" s="89"/>
      <c r="LL105" s="89"/>
      <c r="LM105" s="89"/>
      <c r="LN105" s="89"/>
    </row>
    <row r="106" spans="1:326" s="6" customFormat="1" x14ac:dyDescent="0.35">
      <c r="A106" s="75"/>
      <c r="B106" s="76"/>
      <c r="C106" s="76"/>
      <c r="D106" s="77"/>
      <c r="E106" s="75"/>
      <c r="F106" s="76"/>
      <c r="G106" s="76"/>
      <c r="H106" s="77"/>
      <c r="I106" s="75"/>
      <c r="J106" s="76"/>
      <c r="K106" s="76"/>
      <c r="L106" s="77"/>
      <c r="M106" s="75"/>
      <c r="N106" s="76"/>
      <c r="O106" s="76"/>
      <c r="P106" s="77"/>
      <c r="Q106" s="75"/>
      <c r="R106" s="76"/>
      <c r="S106" s="76"/>
      <c r="T106" s="77"/>
      <c r="U106" s="75"/>
      <c r="V106" s="76"/>
      <c r="W106" s="76"/>
      <c r="X106" s="77"/>
      <c r="Y106" s="75"/>
      <c r="Z106" s="76"/>
      <c r="AA106" s="76"/>
      <c r="AB106" s="77"/>
      <c r="AC106" s="75"/>
      <c r="AD106" s="76"/>
      <c r="AE106" s="76"/>
      <c r="AF106" s="77"/>
      <c r="AG106" s="75"/>
      <c r="AH106" s="76"/>
      <c r="AI106" s="76"/>
      <c r="AJ106" s="77"/>
      <c r="AK106" s="75"/>
      <c r="AL106" s="76"/>
      <c r="AM106" s="76"/>
      <c r="AN106" s="77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/>
      <c r="CW106" s="89"/>
      <c r="CX106" s="89"/>
      <c r="CY106" s="8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  <c r="DZ106" s="89"/>
      <c r="EA106" s="89"/>
      <c r="EB106" s="89"/>
      <c r="EC106" s="89"/>
      <c r="ED106" s="89"/>
      <c r="EE106" s="89"/>
      <c r="EF106" s="89"/>
      <c r="EG106" s="89"/>
      <c r="EH106" s="89"/>
      <c r="EI106" s="89"/>
      <c r="EJ106" s="89"/>
      <c r="EK106" s="89"/>
      <c r="EL106" s="89"/>
      <c r="EM106" s="89"/>
      <c r="EN106" s="89"/>
      <c r="EO106" s="89"/>
      <c r="EP106" s="89"/>
      <c r="EQ106" s="89"/>
      <c r="ER106" s="89"/>
      <c r="ES106" s="89"/>
      <c r="ET106" s="89"/>
      <c r="EU106" s="89"/>
      <c r="EV106" s="89"/>
      <c r="EW106" s="89"/>
      <c r="EX106" s="89"/>
      <c r="EY106" s="89"/>
      <c r="EZ106" s="89"/>
      <c r="FA106" s="89"/>
      <c r="FB106" s="89"/>
      <c r="FC106" s="89"/>
      <c r="FD106" s="89"/>
      <c r="FE106" s="89"/>
      <c r="FF106" s="89"/>
      <c r="FG106" s="89"/>
      <c r="FH106" s="89"/>
      <c r="FI106" s="89"/>
      <c r="FJ106" s="89"/>
      <c r="FK106" s="89"/>
      <c r="FL106" s="89"/>
      <c r="FM106" s="89"/>
      <c r="FN106" s="89"/>
      <c r="FO106" s="89"/>
      <c r="FP106" s="89"/>
      <c r="FQ106" s="89"/>
      <c r="FR106" s="89"/>
      <c r="FS106" s="89"/>
      <c r="FT106" s="89"/>
      <c r="FU106" s="89"/>
      <c r="FV106" s="89"/>
      <c r="FW106" s="89"/>
      <c r="FX106" s="89"/>
      <c r="FY106" s="89"/>
      <c r="FZ106" s="89"/>
      <c r="GA106" s="89"/>
      <c r="GB106" s="89"/>
      <c r="GC106" s="89"/>
      <c r="GD106" s="89"/>
      <c r="GE106" s="89"/>
      <c r="GF106" s="89"/>
      <c r="GG106" s="89"/>
      <c r="GH106" s="89"/>
      <c r="GI106" s="89"/>
      <c r="GJ106" s="89"/>
      <c r="GK106" s="89"/>
      <c r="GL106" s="89"/>
      <c r="GM106" s="89"/>
      <c r="GN106" s="89"/>
      <c r="GO106" s="89"/>
      <c r="GP106" s="89"/>
      <c r="GQ106" s="89"/>
      <c r="GR106" s="89"/>
      <c r="GS106" s="89"/>
      <c r="GT106" s="89"/>
      <c r="GU106" s="89"/>
      <c r="GV106" s="89"/>
      <c r="GW106" s="89"/>
      <c r="GX106" s="89"/>
      <c r="GY106" s="89"/>
      <c r="GZ106" s="89"/>
      <c r="HA106" s="89"/>
      <c r="HB106" s="89"/>
      <c r="HC106" s="89"/>
      <c r="HD106" s="89"/>
      <c r="HE106" s="89"/>
      <c r="HF106" s="89"/>
      <c r="HG106" s="89"/>
      <c r="HH106" s="89"/>
      <c r="HI106" s="89"/>
      <c r="HJ106" s="89"/>
      <c r="HK106" s="89"/>
      <c r="HL106" s="89"/>
      <c r="HM106" s="89"/>
      <c r="HN106" s="89"/>
      <c r="HO106" s="89"/>
      <c r="HP106" s="89"/>
      <c r="HQ106" s="89"/>
      <c r="HR106" s="89"/>
      <c r="HS106" s="89"/>
      <c r="HT106" s="89"/>
      <c r="HU106" s="89"/>
      <c r="HV106" s="89"/>
      <c r="HW106" s="89"/>
      <c r="HX106" s="89"/>
      <c r="HY106" s="89"/>
      <c r="HZ106" s="89"/>
      <c r="IA106" s="89"/>
      <c r="IB106" s="89"/>
      <c r="IC106" s="89"/>
      <c r="ID106" s="89"/>
      <c r="IE106" s="89"/>
      <c r="IF106" s="89"/>
      <c r="IG106" s="89"/>
      <c r="IH106" s="89"/>
      <c r="II106" s="89"/>
      <c r="IJ106" s="89"/>
      <c r="IK106" s="89"/>
      <c r="IL106" s="89"/>
      <c r="IM106" s="89"/>
      <c r="IN106" s="89"/>
      <c r="IO106" s="89"/>
      <c r="IP106" s="89"/>
      <c r="IQ106" s="89"/>
      <c r="IR106" s="89"/>
      <c r="IS106" s="89"/>
      <c r="IT106" s="89"/>
      <c r="IU106" s="89"/>
      <c r="IV106" s="89"/>
      <c r="IW106" s="89"/>
      <c r="IX106" s="89"/>
      <c r="IY106" s="89"/>
      <c r="IZ106" s="89"/>
      <c r="JA106" s="89"/>
      <c r="JB106" s="89"/>
      <c r="JC106" s="89"/>
      <c r="JD106" s="89"/>
      <c r="JE106" s="89"/>
      <c r="JF106" s="89"/>
      <c r="JG106" s="89"/>
      <c r="JH106" s="89"/>
      <c r="JI106" s="89"/>
      <c r="JJ106" s="89"/>
      <c r="JK106" s="89"/>
      <c r="JL106" s="89"/>
      <c r="JM106" s="89"/>
      <c r="JN106" s="89"/>
      <c r="JO106" s="89"/>
      <c r="JP106" s="89"/>
      <c r="JQ106" s="89"/>
      <c r="JR106" s="89"/>
      <c r="JS106" s="89"/>
      <c r="JT106" s="89"/>
      <c r="JU106" s="89"/>
      <c r="JV106" s="89"/>
      <c r="JW106" s="89"/>
      <c r="JX106" s="89"/>
      <c r="JY106" s="89"/>
      <c r="JZ106" s="89"/>
      <c r="KA106" s="89"/>
      <c r="KB106" s="89"/>
      <c r="KC106" s="89"/>
      <c r="KD106" s="89"/>
      <c r="KE106" s="89"/>
      <c r="KF106" s="89"/>
      <c r="KG106" s="89"/>
      <c r="KH106" s="89"/>
      <c r="KI106" s="89"/>
      <c r="KJ106" s="89"/>
      <c r="KK106" s="89"/>
      <c r="KL106" s="89"/>
      <c r="KM106" s="89"/>
      <c r="KN106" s="89"/>
      <c r="KO106" s="89"/>
      <c r="KP106" s="89"/>
      <c r="KQ106" s="89"/>
      <c r="KR106" s="89"/>
      <c r="KS106" s="89"/>
      <c r="KT106" s="89"/>
      <c r="KU106" s="89"/>
      <c r="KV106" s="89"/>
      <c r="KW106" s="89"/>
      <c r="KX106" s="89"/>
      <c r="KY106" s="89"/>
      <c r="KZ106" s="89"/>
      <c r="LA106" s="89"/>
      <c r="LB106" s="89"/>
      <c r="LC106" s="89"/>
      <c r="LD106" s="89"/>
      <c r="LE106" s="89"/>
      <c r="LF106" s="89"/>
      <c r="LG106" s="89"/>
      <c r="LH106" s="89"/>
      <c r="LI106" s="89"/>
      <c r="LJ106" s="89"/>
      <c r="LK106" s="89"/>
      <c r="LL106" s="89"/>
      <c r="LM106" s="89"/>
      <c r="LN106" s="89"/>
    </row>
    <row r="107" spans="1:326" x14ac:dyDescent="0.35">
      <c r="A107" s="5" t="s">
        <v>7679</v>
      </c>
      <c r="E107" s="5" t="s">
        <v>7679</v>
      </c>
      <c r="I107" s="5" t="s">
        <v>7679</v>
      </c>
      <c r="M107" s="5" t="s">
        <v>7679</v>
      </c>
      <c r="Q107" s="5" t="s">
        <v>7679</v>
      </c>
      <c r="U107" s="5" t="s">
        <v>7679</v>
      </c>
      <c r="Y107" s="5" t="s">
        <v>7679</v>
      </c>
      <c r="AC107" s="5" t="s">
        <v>7679</v>
      </c>
      <c r="AG107" s="5" t="s">
        <v>7679</v>
      </c>
      <c r="AK107" s="5" t="s">
        <v>7679</v>
      </c>
    </row>
    <row r="108" spans="1:326" ht="15" thickBot="1" x14ac:dyDescent="0.4"/>
    <row r="109" spans="1:326" x14ac:dyDescent="0.35">
      <c r="A109" s="7"/>
      <c r="B109" s="7" t="s">
        <v>7680</v>
      </c>
      <c r="C109" s="7" t="s">
        <v>7681</v>
      </c>
      <c r="E109" s="7"/>
      <c r="F109" s="7" t="s">
        <v>7680</v>
      </c>
      <c r="G109" s="7" t="s">
        <v>7681</v>
      </c>
      <c r="I109" s="7"/>
      <c r="J109" s="7" t="s">
        <v>7680</v>
      </c>
      <c r="K109" s="7" t="s">
        <v>7681</v>
      </c>
      <c r="M109" s="7"/>
      <c r="N109" s="7" t="s">
        <v>7680</v>
      </c>
      <c r="O109" s="7" t="s">
        <v>7681</v>
      </c>
      <c r="Q109" s="7"/>
      <c r="R109" s="7" t="s">
        <v>7680</v>
      </c>
      <c r="S109" s="7" t="s">
        <v>7681</v>
      </c>
      <c r="U109" s="7"/>
      <c r="V109" s="7" t="s">
        <v>7680</v>
      </c>
      <c r="W109" s="7" t="s">
        <v>7681</v>
      </c>
      <c r="Y109" s="7"/>
      <c r="Z109" s="7" t="s">
        <v>7680</v>
      </c>
      <c r="AA109" s="7" t="s">
        <v>7681</v>
      </c>
      <c r="AC109" s="7"/>
      <c r="AD109" s="7" t="s">
        <v>7680</v>
      </c>
      <c r="AE109" s="7" t="s">
        <v>7681</v>
      </c>
      <c r="AG109" s="7"/>
      <c r="AH109" s="7" t="s">
        <v>7680</v>
      </c>
      <c r="AI109" s="7" t="s">
        <v>7681</v>
      </c>
      <c r="AJ109" s="7"/>
      <c r="AK109" s="7"/>
      <c r="AL109" s="7" t="s">
        <v>7680</v>
      </c>
      <c r="AM109" s="7" t="s">
        <v>7681</v>
      </c>
    </row>
    <row r="110" spans="1:326" x14ac:dyDescent="0.35">
      <c r="A110" s="2" t="s">
        <v>7682</v>
      </c>
      <c r="B110" s="2">
        <v>1164901.7083333333</v>
      </c>
      <c r="C110" s="2">
        <v>5492026.7333333334</v>
      </c>
      <c r="E110" s="2" t="s">
        <v>7682</v>
      </c>
      <c r="F110" s="2">
        <v>2654799.75</v>
      </c>
      <c r="G110" s="2">
        <v>11031585.716666667</v>
      </c>
      <c r="I110" s="2" t="s">
        <v>7682</v>
      </c>
      <c r="J110" s="2">
        <v>7820668.166666667</v>
      </c>
      <c r="K110" s="2">
        <v>33458047.850000001</v>
      </c>
      <c r="M110" s="2" t="s">
        <v>7682</v>
      </c>
      <c r="N110" s="2">
        <v>4608240.208333333</v>
      </c>
      <c r="O110" s="2">
        <v>30256521.483333334</v>
      </c>
      <c r="Q110" s="2" t="s">
        <v>7682</v>
      </c>
      <c r="R110" s="2">
        <v>12817638.833333334</v>
      </c>
      <c r="S110" s="2">
        <v>55628680.883333333</v>
      </c>
      <c r="U110" s="2" t="s">
        <v>7682</v>
      </c>
      <c r="V110" s="2">
        <v>8.151250000000001</v>
      </c>
      <c r="W110" s="2">
        <v>7.6141666666666659</v>
      </c>
      <c r="Y110" s="2" t="s">
        <v>7682</v>
      </c>
      <c r="Z110" s="2">
        <v>34.405833333333334</v>
      </c>
      <c r="AA110" s="2">
        <v>20.204000000000001</v>
      </c>
      <c r="AC110" s="2" t="s">
        <v>7682</v>
      </c>
      <c r="AD110" s="2">
        <v>17341208.958333332</v>
      </c>
      <c r="AE110" s="2">
        <v>142569060.28333333</v>
      </c>
      <c r="AG110" s="2" t="s">
        <v>7682</v>
      </c>
      <c r="AH110" s="2">
        <v>24228166.791666668</v>
      </c>
      <c r="AI110" s="2">
        <v>91603245.033333331</v>
      </c>
      <c r="AJ110" s="2"/>
      <c r="AK110" s="2" t="s">
        <v>7682</v>
      </c>
      <c r="AL110" s="2">
        <v>6.6874999999999991</v>
      </c>
      <c r="AM110" s="2">
        <v>3.8753333333333346</v>
      </c>
    </row>
    <row r="111" spans="1:326" x14ac:dyDescent="0.35">
      <c r="A111" s="2" t="s">
        <v>7683</v>
      </c>
      <c r="B111" s="2">
        <v>1854080605184.3022</v>
      </c>
      <c r="C111" s="2">
        <v>43272786285954.539</v>
      </c>
      <c r="E111" s="2" t="s">
        <v>7683</v>
      </c>
      <c r="F111" s="2">
        <v>4493367505069.9346</v>
      </c>
      <c r="G111" s="2">
        <v>171409829296463.38</v>
      </c>
      <c r="I111" s="2" t="s">
        <v>7683</v>
      </c>
      <c r="J111" s="2">
        <v>61282375728865.969</v>
      </c>
      <c r="K111" s="2">
        <v>1674435091147195.8</v>
      </c>
      <c r="M111" s="2" t="s">
        <v>7683</v>
      </c>
      <c r="N111" s="2">
        <v>10608294476080.695</v>
      </c>
      <c r="O111" s="2">
        <v>6890160952325147</v>
      </c>
      <c r="Q111" s="2" t="s">
        <v>7683</v>
      </c>
      <c r="R111" s="2">
        <v>57202821505670.586</v>
      </c>
      <c r="S111" s="2">
        <v>6844413589739735</v>
      </c>
      <c r="U111" s="2" t="s">
        <v>7683</v>
      </c>
      <c r="V111" s="2">
        <v>26.306011413043457</v>
      </c>
      <c r="W111" s="2">
        <v>30.944139971751433</v>
      </c>
      <c r="Y111" s="2" t="s">
        <v>7683</v>
      </c>
      <c r="Z111" s="2">
        <v>5404.3859992753596</v>
      </c>
      <c r="AA111" s="2">
        <v>362.46563118644076</v>
      </c>
      <c r="AC111" s="2" t="s">
        <v>7683</v>
      </c>
      <c r="AD111" s="2">
        <v>119601250619044.91</v>
      </c>
      <c r="AE111" s="2">
        <v>1.0880094526803054E+17</v>
      </c>
      <c r="AG111" s="2" t="s">
        <v>7683</v>
      </c>
      <c r="AH111" s="2">
        <v>581347771630333</v>
      </c>
      <c r="AI111" s="2">
        <v>7867900382423911</v>
      </c>
      <c r="AJ111" s="2"/>
      <c r="AK111" s="2" t="s">
        <v>7683</v>
      </c>
      <c r="AL111" s="2">
        <v>190.29216739130433</v>
      </c>
      <c r="AM111" s="2">
        <v>13.628679548022575</v>
      </c>
    </row>
    <row r="112" spans="1:326" x14ac:dyDescent="0.35">
      <c r="A112" s="2" t="s">
        <v>7684</v>
      </c>
      <c r="B112" s="2">
        <v>24</v>
      </c>
      <c r="C112" s="2">
        <v>60</v>
      </c>
      <c r="E112" s="2" t="s">
        <v>7684</v>
      </c>
      <c r="F112" s="2">
        <v>24</v>
      </c>
      <c r="G112" s="2">
        <v>60</v>
      </c>
      <c r="I112" s="2" t="s">
        <v>7684</v>
      </c>
      <c r="J112" s="2">
        <v>24</v>
      </c>
      <c r="K112" s="2">
        <v>60</v>
      </c>
      <c r="M112" s="2" t="s">
        <v>7684</v>
      </c>
      <c r="N112" s="2">
        <v>24</v>
      </c>
      <c r="O112" s="2">
        <v>60</v>
      </c>
      <c r="Q112" s="2" t="s">
        <v>7684</v>
      </c>
      <c r="R112" s="2">
        <v>24</v>
      </c>
      <c r="S112" s="2">
        <v>60</v>
      </c>
      <c r="U112" s="2" t="s">
        <v>7684</v>
      </c>
      <c r="V112" s="2">
        <v>24</v>
      </c>
      <c r="W112" s="2">
        <v>60</v>
      </c>
      <c r="Y112" s="2" t="s">
        <v>7684</v>
      </c>
      <c r="Z112" s="2">
        <v>24</v>
      </c>
      <c r="AA112" s="2">
        <v>60</v>
      </c>
      <c r="AC112" s="2" t="s">
        <v>7684</v>
      </c>
      <c r="AD112" s="2">
        <v>24</v>
      </c>
      <c r="AE112" s="2">
        <v>60</v>
      </c>
      <c r="AG112" s="2" t="s">
        <v>7684</v>
      </c>
      <c r="AH112" s="2">
        <v>24</v>
      </c>
      <c r="AI112" s="2">
        <v>60</v>
      </c>
      <c r="AJ112" s="2"/>
      <c r="AK112" s="2" t="s">
        <v>7684</v>
      </c>
      <c r="AL112" s="2">
        <v>24</v>
      </c>
      <c r="AM112" s="2">
        <v>60</v>
      </c>
    </row>
    <row r="113" spans="1:326" x14ac:dyDescent="0.35">
      <c r="A113" s="2" t="s">
        <v>7685</v>
      </c>
      <c r="B113" s="2">
        <v>31655344448665.328</v>
      </c>
      <c r="C113" s="2"/>
      <c r="E113" s="2" t="s">
        <v>7685</v>
      </c>
      <c r="F113" s="2">
        <v>124591797330584.73</v>
      </c>
      <c r="G113" s="2"/>
      <c r="I113" s="2" t="s">
        <v>7685</v>
      </c>
      <c r="J113" s="2">
        <v>1221965427066444.8</v>
      </c>
      <c r="K113" s="2"/>
      <c r="M113" s="2" t="s">
        <v>7685</v>
      </c>
      <c r="N113" s="2">
        <v>4960530328782116</v>
      </c>
      <c r="O113" s="2"/>
      <c r="Q113" s="2" t="s">
        <v>7685</v>
      </c>
      <c r="R113" s="2">
        <v>4940683740113107</v>
      </c>
      <c r="S113" s="2"/>
      <c r="U113" s="2" t="s">
        <v>7685</v>
      </c>
      <c r="V113" s="2">
        <v>29.643201473577246</v>
      </c>
      <c r="W113" s="2"/>
      <c r="Y113" s="2" t="s">
        <v>7685</v>
      </c>
      <c r="Z113" s="2">
        <v>1776.6628076016254</v>
      </c>
      <c r="AA113" s="2"/>
      <c r="AC113" s="2" t="s">
        <v>7685</v>
      </c>
      <c r="AD113" s="2">
        <v>7.8317153653390736E+16</v>
      </c>
      <c r="AE113" s="2"/>
      <c r="AG113" s="2" t="s">
        <v>7685</v>
      </c>
      <c r="AH113" s="2">
        <v>5824111235494005</v>
      </c>
      <c r="AI113" s="2"/>
      <c r="AJ113" s="2"/>
      <c r="AK113" s="2" t="s">
        <v>7685</v>
      </c>
      <c r="AL113" s="2">
        <v>63.180633455284529</v>
      </c>
      <c r="AM113" s="2"/>
    </row>
    <row r="114" spans="1:326" x14ac:dyDescent="0.35">
      <c r="A114" s="2" t="s">
        <v>7686</v>
      </c>
      <c r="B114" s="2">
        <v>0</v>
      </c>
      <c r="C114" s="2"/>
      <c r="E114" s="2" t="s">
        <v>7686</v>
      </c>
      <c r="F114" s="2">
        <v>0</v>
      </c>
      <c r="G114" s="2"/>
      <c r="I114" s="2" t="s">
        <v>7686</v>
      </c>
      <c r="J114" s="2">
        <v>0</v>
      </c>
      <c r="K114" s="2"/>
      <c r="M114" s="2" t="s">
        <v>7686</v>
      </c>
      <c r="N114" s="2">
        <v>0</v>
      </c>
      <c r="O114" s="2"/>
      <c r="Q114" s="2" t="s">
        <v>7686</v>
      </c>
      <c r="R114" s="2">
        <v>0</v>
      </c>
      <c r="S114" s="2"/>
      <c r="U114" s="2" t="s">
        <v>7686</v>
      </c>
      <c r="V114" s="2">
        <v>0</v>
      </c>
      <c r="W114" s="2"/>
      <c r="Y114" s="2" t="s">
        <v>7686</v>
      </c>
      <c r="Z114" s="2">
        <v>0</v>
      </c>
      <c r="AA114" s="2"/>
      <c r="AC114" s="2" t="s">
        <v>7686</v>
      </c>
      <c r="AD114" s="2">
        <v>0</v>
      </c>
      <c r="AE114" s="2"/>
      <c r="AG114" s="2" t="s">
        <v>7686</v>
      </c>
      <c r="AH114" s="2">
        <v>0</v>
      </c>
      <c r="AI114" s="2"/>
      <c r="AJ114" s="2"/>
      <c r="AK114" s="2" t="s">
        <v>7686</v>
      </c>
      <c r="AL114" s="2">
        <v>0</v>
      </c>
      <c r="AM114" s="2"/>
    </row>
    <row r="115" spans="1:326" x14ac:dyDescent="0.35">
      <c r="A115" s="2" t="s">
        <v>7687</v>
      </c>
      <c r="B115" s="2">
        <v>82</v>
      </c>
      <c r="C115" s="2"/>
      <c r="E115" s="2" t="s">
        <v>7687</v>
      </c>
      <c r="F115" s="2">
        <v>82</v>
      </c>
      <c r="G115" s="2"/>
      <c r="I115" s="2" t="s">
        <v>7687</v>
      </c>
      <c r="J115" s="2">
        <v>82</v>
      </c>
      <c r="K115" s="2"/>
      <c r="M115" s="2" t="s">
        <v>7687</v>
      </c>
      <c r="N115" s="2">
        <v>82</v>
      </c>
      <c r="O115" s="2"/>
      <c r="Q115" s="2" t="s">
        <v>7687</v>
      </c>
      <c r="R115" s="2">
        <v>82</v>
      </c>
      <c r="S115" s="2"/>
      <c r="U115" s="2" t="s">
        <v>7687</v>
      </c>
      <c r="V115" s="2">
        <v>82</v>
      </c>
      <c r="W115" s="2"/>
      <c r="Y115" s="2" t="s">
        <v>7687</v>
      </c>
      <c r="Z115" s="2">
        <v>82</v>
      </c>
      <c r="AA115" s="2"/>
      <c r="AC115" s="2" t="s">
        <v>7687</v>
      </c>
      <c r="AD115" s="2">
        <v>82</v>
      </c>
      <c r="AE115" s="2"/>
      <c r="AG115" s="2" t="s">
        <v>7687</v>
      </c>
      <c r="AH115" s="2">
        <v>82</v>
      </c>
      <c r="AI115" s="2"/>
      <c r="AJ115" s="2"/>
      <c r="AK115" s="2" t="s">
        <v>7687</v>
      </c>
      <c r="AL115" s="2">
        <v>82</v>
      </c>
      <c r="AM115" s="2"/>
    </row>
    <row r="116" spans="1:326" x14ac:dyDescent="0.35">
      <c r="A116" s="2" t="s">
        <v>7688</v>
      </c>
      <c r="B116" s="2">
        <v>-3.1843260144250478</v>
      </c>
      <c r="C116" s="2"/>
      <c r="E116" s="2" t="s">
        <v>7688</v>
      </c>
      <c r="F116" s="2">
        <v>-3.1072364053868018</v>
      </c>
      <c r="G116" s="2"/>
      <c r="I116" s="2" t="s">
        <v>7688</v>
      </c>
      <c r="J116" s="2">
        <v>-3.0365873530998728</v>
      </c>
      <c r="K116" s="2"/>
      <c r="M116" s="2" t="s">
        <v>7688</v>
      </c>
      <c r="N116" s="2">
        <v>-1.5077724935348695</v>
      </c>
      <c r="O116" s="2"/>
      <c r="Q116" s="2" t="s">
        <v>7688</v>
      </c>
      <c r="R116" s="2">
        <v>-2.5217607131216226</v>
      </c>
      <c r="S116" s="2"/>
      <c r="U116" s="2" t="s">
        <v>7688</v>
      </c>
      <c r="V116" s="2">
        <v>0.40843290729647136</v>
      </c>
      <c r="W116" s="2"/>
      <c r="Y116" s="2" t="s">
        <v>7688</v>
      </c>
      <c r="Z116" s="2">
        <v>1.3950298779289594</v>
      </c>
      <c r="AA116" s="2"/>
      <c r="AC116" s="2" t="s">
        <v>7688</v>
      </c>
      <c r="AD116" s="2">
        <v>-1.8527383214199045</v>
      </c>
      <c r="AE116" s="2"/>
      <c r="AG116" s="2" t="s">
        <v>7688</v>
      </c>
      <c r="AH116" s="2">
        <v>-3.6553254907029382</v>
      </c>
      <c r="AI116" s="2"/>
      <c r="AJ116" s="2"/>
      <c r="AK116" s="2" t="s">
        <v>7688</v>
      </c>
      <c r="AL116" s="2">
        <v>1.4648416209962831</v>
      </c>
      <c r="AM116" s="2"/>
    </row>
    <row r="117" spans="1:326" x14ac:dyDescent="0.35">
      <c r="A117" s="2" t="s">
        <v>7689</v>
      </c>
      <c r="B117" s="2">
        <v>1.025813701153093E-3</v>
      </c>
      <c r="C117" s="2"/>
      <c r="E117" s="2" t="s">
        <v>7689</v>
      </c>
      <c r="F117" s="2">
        <v>1.2973643456653918E-3</v>
      </c>
      <c r="G117" s="2"/>
      <c r="I117" s="2" t="s">
        <v>7689</v>
      </c>
      <c r="J117" s="2">
        <v>1.6036403038781368E-3</v>
      </c>
      <c r="K117" s="2"/>
      <c r="M117" s="2" t="s">
        <v>7689</v>
      </c>
      <c r="N117" s="2">
        <v>6.7727995392011825E-2</v>
      </c>
      <c r="O117" s="2"/>
      <c r="Q117" s="2" t="s">
        <v>7689</v>
      </c>
      <c r="R117" s="2">
        <v>6.8061513461344656E-3</v>
      </c>
      <c r="S117" s="2"/>
      <c r="U117" s="2" t="s">
        <v>7689</v>
      </c>
      <c r="V117" s="2">
        <v>0.34201025214714714</v>
      </c>
      <c r="W117" s="2"/>
      <c r="Y117" s="2" t="s">
        <v>7689</v>
      </c>
      <c r="Z117" s="2">
        <v>8.3387002289067924E-2</v>
      </c>
      <c r="AA117" s="2"/>
      <c r="AC117" s="2" t="s">
        <v>7689</v>
      </c>
      <c r="AD117" s="2">
        <v>3.3758763977798895E-2</v>
      </c>
      <c r="AE117" s="2"/>
      <c r="AG117" s="2" t="s">
        <v>7689</v>
      </c>
      <c r="AH117" s="2">
        <v>2.2599582826782525E-4</v>
      </c>
      <c r="AI117" s="2"/>
      <c r="AJ117" s="2"/>
      <c r="AK117" s="2" t="s">
        <v>7689</v>
      </c>
      <c r="AL117" s="2">
        <v>7.3393904672812538E-2</v>
      </c>
      <c r="AM117" s="2"/>
    </row>
    <row r="118" spans="1:326" x14ac:dyDescent="0.35">
      <c r="A118" s="2" t="s">
        <v>7690</v>
      </c>
      <c r="B118" s="2">
        <v>2.3726873461487434</v>
      </c>
      <c r="C118" s="2"/>
      <c r="E118" s="2" t="s">
        <v>7690</v>
      </c>
      <c r="F118" s="2">
        <v>2.3726873461487434</v>
      </c>
      <c r="G118" s="2"/>
      <c r="I118" s="2" t="s">
        <v>7690</v>
      </c>
      <c r="J118" s="2">
        <v>2.3726873461487434</v>
      </c>
      <c r="K118" s="2"/>
      <c r="M118" s="2" t="s">
        <v>7690</v>
      </c>
      <c r="N118" s="2">
        <v>2.3726873461487434</v>
      </c>
      <c r="O118" s="2"/>
      <c r="Q118" s="2" t="s">
        <v>7690</v>
      </c>
      <c r="R118" s="2">
        <v>2.3726873461487434</v>
      </c>
      <c r="S118" s="2"/>
      <c r="U118" s="2" t="s">
        <v>7690</v>
      </c>
      <c r="V118" s="2">
        <v>2.3726873461487434</v>
      </c>
      <c r="W118" s="2"/>
      <c r="Y118" s="2" t="s">
        <v>7690</v>
      </c>
      <c r="Z118" s="2">
        <v>2.3726873461487434</v>
      </c>
      <c r="AA118" s="2"/>
      <c r="AC118" s="2" t="s">
        <v>7690</v>
      </c>
      <c r="AD118" s="2">
        <v>2.3726873461487434</v>
      </c>
      <c r="AE118" s="2"/>
      <c r="AG118" s="2" t="s">
        <v>7690</v>
      </c>
      <c r="AH118" s="2">
        <v>2.3726873461487434</v>
      </c>
      <c r="AI118" s="2"/>
      <c r="AJ118" s="2"/>
      <c r="AK118" s="2" t="s">
        <v>7690</v>
      </c>
      <c r="AL118" s="2">
        <v>2.3726873461487434</v>
      </c>
      <c r="AM118" s="2"/>
    </row>
    <row r="119" spans="1:326" x14ac:dyDescent="0.35">
      <c r="A119" s="2" t="s">
        <v>7691</v>
      </c>
      <c r="B119" s="3">
        <v>2.0516274023061861E-3</v>
      </c>
      <c r="C119" s="2"/>
      <c r="E119" s="2" t="s">
        <v>7691</v>
      </c>
      <c r="F119" s="3">
        <v>2.5947286913307836E-3</v>
      </c>
      <c r="G119" s="2"/>
      <c r="I119" s="2" t="s">
        <v>7691</v>
      </c>
      <c r="J119" s="3">
        <v>3.2072806077562735E-3</v>
      </c>
      <c r="K119" s="2"/>
      <c r="M119" s="2" t="s">
        <v>7691</v>
      </c>
      <c r="N119" s="2">
        <v>0.13545599078402365</v>
      </c>
      <c r="O119" s="2"/>
      <c r="Q119" s="2" t="s">
        <v>7691</v>
      </c>
      <c r="R119" s="3">
        <v>1.3612302692268931E-2</v>
      </c>
      <c r="S119" s="2"/>
      <c r="U119" s="2" t="s">
        <v>7691</v>
      </c>
      <c r="V119" s="2">
        <v>0.68402050429429428</v>
      </c>
      <c r="W119" s="2"/>
      <c r="Y119" s="2" t="s">
        <v>7691</v>
      </c>
      <c r="Z119" s="2">
        <v>0.16677400457813585</v>
      </c>
      <c r="AA119" s="2"/>
      <c r="AC119" s="2" t="s">
        <v>7691</v>
      </c>
      <c r="AD119" s="3">
        <v>6.7517527955597789E-2</v>
      </c>
      <c r="AE119" s="2"/>
      <c r="AG119" s="2" t="s">
        <v>7691</v>
      </c>
      <c r="AH119" s="3">
        <v>4.519916565356505E-4</v>
      </c>
      <c r="AI119" s="2"/>
      <c r="AJ119" s="2"/>
      <c r="AK119" s="2" t="s">
        <v>7691</v>
      </c>
      <c r="AL119" s="2">
        <v>0.14678780934562508</v>
      </c>
      <c r="AM119" s="2"/>
    </row>
    <row r="120" spans="1:326" ht="15" thickBot="1" x14ac:dyDescent="0.4">
      <c r="A120" s="8" t="s">
        <v>7692</v>
      </c>
      <c r="B120" s="8">
        <v>2.6371234104203745</v>
      </c>
      <c r="C120" s="8"/>
      <c r="E120" s="8" t="s">
        <v>7692</v>
      </c>
      <c r="F120" s="8">
        <v>2.6371234104203745</v>
      </c>
      <c r="G120" s="8"/>
      <c r="I120" s="8" t="s">
        <v>7692</v>
      </c>
      <c r="J120" s="8">
        <v>2.6371234104203745</v>
      </c>
      <c r="K120" s="8"/>
      <c r="M120" s="8" t="s">
        <v>7692</v>
      </c>
      <c r="N120" s="8">
        <v>2.6371234104203745</v>
      </c>
      <c r="O120" s="8"/>
      <c r="Q120" s="8" t="s">
        <v>7692</v>
      </c>
      <c r="R120" s="8">
        <v>2.6371234104203745</v>
      </c>
      <c r="S120" s="8"/>
      <c r="U120" s="8" t="s">
        <v>7692</v>
      </c>
      <c r="V120" s="8">
        <v>2.6371234104203745</v>
      </c>
      <c r="W120" s="8"/>
      <c r="Y120" s="8" t="s">
        <v>7692</v>
      </c>
      <c r="Z120" s="8">
        <v>2.6371234104203745</v>
      </c>
      <c r="AA120" s="8"/>
      <c r="AC120" s="8" t="s">
        <v>7692</v>
      </c>
      <c r="AD120" s="8">
        <v>2.6371234104203745</v>
      </c>
      <c r="AE120" s="8"/>
      <c r="AG120" s="8" t="s">
        <v>7692</v>
      </c>
      <c r="AH120" s="8">
        <v>2.6371234104203745</v>
      </c>
      <c r="AI120" s="8"/>
      <c r="AJ120" s="8"/>
      <c r="AK120" s="8" t="s">
        <v>7692</v>
      </c>
      <c r="AL120" s="8">
        <v>2.6371234104203745</v>
      </c>
      <c r="AM120" s="8"/>
    </row>
    <row r="121" spans="1:326" s="6" customFormat="1" ht="16" thickBot="1" x14ac:dyDescent="0.4">
      <c r="A121" s="78" t="s">
        <v>238</v>
      </c>
      <c r="B121" s="78"/>
      <c r="C121" s="78"/>
      <c r="D121" s="78"/>
      <c r="E121" s="79" t="s">
        <v>7706</v>
      </c>
      <c r="F121" s="80"/>
      <c r="G121" s="80"/>
      <c r="H121" s="81"/>
      <c r="I121" s="82" t="s">
        <v>7694</v>
      </c>
      <c r="J121" s="83"/>
      <c r="K121" s="83"/>
      <c r="L121" s="84"/>
      <c r="M121" s="78" t="s">
        <v>7672</v>
      </c>
      <c r="N121" s="78"/>
      <c r="O121" s="78"/>
      <c r="P121" s="78"/>
      <c r="Q121" s="78" t="s">
        <v>7695</v>
      </c>
      <c r="R121" s="78"/>
      <c r="S121" s="78"/>
      <c r="T121" s="78"/>
      <c r="U121" s="78" t="s">
        <v>7674</v>
      </c>
      <c r="V121" s="78"/>
      <c r="W121" s="78"/>
      <c r="X121" s="78"/>
      <c r="Y121" s="78" t="s">
        <v>7675</v>
      </c>
      <c r="Z121" s="78"/>
      <c r="AA121" s="78"/>
      <c r="AB121" s="78"/>
      <c r="AC121" s="78" t="s">
        <v>7696</v>
      </c>
      <c r="AD121" s="78"/>
      <c r="AE121" s="78"/>
      <c r="AF121" s="78"/>
      <c r="AG121" s="78" t="s">
        <v>7697</v>
      </c>
      <c r="AH121" s="78"/>
      <c r="AI121" s="78"/>
      <c r="AJ121" s="78"/>
      <c r="AK121" s="78" t="s">
        <v>7678</v>
      </c>
      <c r="AL121" s="78"/>
      <c r="AM121" s="78"/>
      <c r="AN121" s="78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</row>
    <row r="122" spans="1:326" s="6" customFormat="1" x14ac:dyDescent="0.35">
      <c r="A122" s="72">
        <v>2014</v>
      </c>
      <c r="B122" s="73"/>
      <c r="C122" s="73"/>
      <c r="D122" s="74"/>
      <c r="E122" s="72">
        <v>2014</v>
      </c>
      <c r="F122" s="73"/>
      <c r="G122" s="73"/>
      <c r="H122" s="74"/>
      <c r="I122" s="72">
        <v>2014</v>
      </c>
      <c r="J122" s="73"/>
      <c r="K122" s="73"/>
      <c r="L122" s="74"/>
      <c r="M122" s="72">
        <v>2014</v>
      </c>
      <c r="N122" s="73"/>
      <c r="O122" s="73"/>
      <c r="P122" s="74"/>
      <c r="Q122" s="72">
        <v>2014</v>
      </c>
      <c r="R122" s="73"/>
      <c r="S122" s="73"/>
      <c r="T122" s="74"/>
      <c r="U122" s="72">
        <v>2014</v>
      </c>
      <c r="V122" s="73"/>
      <c r="W122" s="73"/>
      <c r="X122" s="74"/>
      <c r="Y122" s="72">
        <v>2014</v>
      </c>
      <c r="Z122" s="73"/>
      <c r="AA122" s="73"/>
      <c r="AB122" s="74"/>
      <c r="AC122" s="72">
        <v>2014</v>
      </c>
      <c r="AD122" s="73"/>
      <c r="AE122" s="73"/>
      <c r="AF122" s="74"/>
      <c r="AG122" s="72">
        <v>2014</v>
      </c>
      <c r="AH122" s="73"/>
      <c r="AI122" s="73"/>
      <c r="AJ122" s="74"/>
      <c r="AK122" s="72">
        <v>2014</v>
      </c>
      <c r="AL122" s="73"/>
      <c r="AM122" s="73"/>
      <c r="AN122" s="74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  <c r="EO122" s="89"/>
      <c r="EP122" s="89"/>
      <c r="EQ122" s="89"/>
      <c r="ER122" s="89"/>
      <c r="ES122" s="89"/>
      <c r="ET122" s="89"/>
      <c r="EU122" s="89"/>
      <c r="EV122" s="89"/>
      <c r="EW122" s="89"/>
      <c r="EX122" s="89"/>
      <c r="EY122" s="89"/>
      <c r="EZ122" s="89"/>
      <c r="FA122" s="89"/>
      <c r="FB122" s="89"/>
      <c r="FC122" s="89"/>
      <c r="FD122" s="89"/>
      <c r="FE122" s="89"/>
      <c r="FF122" s="89"/>
      <c r="FG122" s="89"/>
      <c r="FH122" s="89"/>
      <c r="FI122" s="89"/>
      <c r="FJ122" s="89"/>
      <c r="FK122" s="89"/>
      <c r="FL122" s="89"/>
      <c r="FM122" s="89"/>
      <c r="FN122" s="89"/>
      <c r="FO122" s="89"/>
      <c r="FP122" s="89"/>
      <c r="FQ122" s="89"/>
      <c r="FR122" s="89"/>
      <c r="FS122" s="89"/>
      <c r="FT122" s="89"/>
      <c r="FU122" s="89"/>
      <c r="FV122" s="89"/>
      <c r="FW122" s="89"/>
      <c r="FX122" s="89"/>
      <c r="FY122" s="89"/>
      <c r="FZ122" s="89"/>
      <c r="GA122" s="89"/>
      <c r="GB122" s="89"/>
      <c r="GC122" s="89"/>
      <c r="GD122" s="89"/>
      <c r="GE122" s="89"/>
      <c r="GF122" s="89"/>
      <c r="GG122" s="89"/>
      <c r="GH122" s="89"/>
      <c r="GI122" s="89"/>
      <c r="GJ122" s="89"/>
      <c r="GK122" s="89"/>
      <c r="GL122" s="89"/>
      <c r="GM122" s="89"/>
      <c r="GN122" s="89"/>
      <c r="GO122" s="89"/>
      <c r="GP122" s="89"/>
      <c r="GQ122" s="89"/>
      <c r="GR122" s="89"/>
      <c r="GS122" s="89"/>
      <c r="GT122" s="89"/>
      <c r="GU122" s="89"/>
      <c r="GV122" s="89"/>
      <c r="GW122" s="89"/>
      <c r="GX122" s="89"/>
      <c r="GY122" s="89"/>
      <c r="GZ122" s="89"/>
      <c r="HA122" s="89"/>
      <c r="HB122" s="89"/>
      <c r="HC122" s="89"/>
      <c r="HD122" s="89"/>
      <c r="HE122" s="89"/>
      <c r="HF122" s="89"/>
      <c r="HG122" s="89"/>
      <c r="HH122" s="89"/>
      <c r="HI122" s="89"/>
      <c r="HJ122" s="89"/>
      <c r="HK122" s="89"/>
      <c r="HL122" s="89"/>
      <c r="HM122" s="89"/>
      <c r="HN122" s="89"/>
      <c r="HO122" s="89"/>
      <c r="HP122" s="89"/>
      <c r="HQ122" s="89"/>
      <c r="HR122" s="89"/>
      <c r="HS122" s="89"/>
      <c r="HT122" s="89"/>
      <c r="HU122" s="89"/>
      <c r="HV122" s="89"/>
      <c r="HW122" s="89"/>
      <c r="HX122" s="89"/>
      <c r="HY122" s="89"/>
      <c r="HZ122" s="89"/>
      <c r="IA122" s="89"/>
      <c r="IB122" s="89"/>
      <c r="IC122" s="89"/>
      <c r="ID122" s="89"/>
      <c r="IE122" s="89"/>
      <c r="IF122" s="89"/>
      <c r="IG122" s="89"/>
      <c r="IH122" s="89"/>
      <c r="II122" s="89"/>
      <c r="IJ122" s="89"/>
      <c r="IK122" s="89"/>
      <c r="IL122" s="89"/>
      <c r="IM122" s="89"/>
      <c r="IN122" s="89"/>
      <c r="IO122" s="89"/>
      <c r="IP122" s="89"/>
      <c r="IQ122" s="89"/>
      <c r="IR122" s="89"/>
      <c r="IS122" s="89"/>
      <c r="IT122" s="89"/>
      <c r="IU122" s="89"/>
      <c r="IV122" s="89"/>
      <c r="IW122" s="89"/>
      <c r="IX122" s="89"/>
      <c r="IY122" s="89"/>
      <c r="IZ122" s="89"/>
      <c r="JA122" s="89"/>
      <c r="JB122" s="89"/>
      <c r="JC122" s="89"/>
      <c r="JD122" s="89"/>
      <c r="JE122" s="89"/>
      <c r="JF122" s="89"/>
      <c r="JG122" s="89"/>
      <c r="JH122" s="89"/>
      <c r="JI122" s="89"/>
      <c r="JJ122" s="89"/>
      <c r="JK122" s="89"/>
      <c r="JL122" s="89"/>
      <c r="JM122" s="89"/>
      <c r="JN122" s="89"/>
      <c r="JO122" s="89"/>
      <c r="JP122" s="89"/>
      <c r="JQ122" s="89"/>
      <c r="JR122" s="89"/>
      <c r="JS122" s="89"/>
      <c r="JT122" s="89"/>
      <c r="JU122" s="89"/>
      <c r="JV122" s="89"/>
      <c r="JW122" s="89"/>
      <c r="JX122" s="89"/>
      <c r="JY122" s="89"/>
      <c r="JZ122" s="89"/>
      <c r="KA122" s="89"/>
      <c r="KB122" s="89"/>
      <c r="KC122" s="89"/>
      <c r="KD122" s="89"/>
      <c r="KE122" s="89"/>
      <c r="KF122" s="89"/>
      <c r="KG122" s="89"/>
      <c r="KH122" s="89"/>
      <c r="KI122" s="89"/>
      <c r="KJ122" s="89"/>
      <c r="KK122" s="89"/>
      <c r="KL122" s="89"/>
      <c r="KM122" s="89"/>
      <c r="KN122" s="89"/>
      <c r="KO122" s="89"/>
      <c r="KP122" s="89"/>
      <c r="KQ122" s="89"/>
      <c r="KR122" s="89"/>
      <c r="KS122" s="89"/>
      <c r="KT122" s="89"/>
      <c r="KU122" s="89"/>
      <c r="KV122" s="89"/>
      <c r="KW122" s="89"/>
      <c r="KX122" s="89"/>
      <c r="KY122" s="89"/>
      <c r="KZ122" s="89"/>
      <c r="LA122" s="89"/>
      <c r="LB122" s="89"/>
      <c r="LC122" s="89"/>
      <c r="LD122" s="89"/>
      <c r="LE122" s="89"/>
      <c r="LF122" s="89"/>
      <c r="LG122" s="89"/>
      <c r="LH122" s="89"/>
      <c r="LI122" s="89"/>
      <c r="LJ122" s="89"/>
      <c r="LK122" s="89"/>
      <c r="LL122" s="89"/>
      <c r="LM122" s="89"/>
      <c r="LN122" s="89"/>
    </row>
    <row r="123" spans="1:326" s="6" customFormat="1" x14ac:dyDescent="0.35">
      <c r="A123" s="75"/>
      <c r="B123" s="76"/>
      <c r="C123" s="76"/>
      <c r="D123" s="77"/>
      <c r="E123" s="75"/>
      <c r="F123" s="76"/>
      <c r="G123" s="76"/>
      <c r="H123" s="77"/>
      <c r="I123" s="75"/>
      <c r="J123" s="76"/>
      <c r="K123" s="76"/>
      <c r="L123" s="77"/>
      <c r="M123" s="75"/>
      <c r="N123" s="76"/>
      <c r="O123" s="76"/>
      <c r="P123" s="77"/>
      <c r="Q123" s="75"/>
      <c r="R123" s="76"/>
      <c r="S123" s="76"/>
      <c r="T123" s="77"/>
      <c r="U123" s="75"/>
      <c r="V123" s="76"/>
      <c r="W123" s="76"/>
      <c r="X123" s="77"/>
      <c r="Y123" s="75"/>
      <c r="Z123" s="76"/>
      <c r="AA123" s="76"/>
      <c r="AB123" s="77"/>
      <c r="AC123" s="75"/>
      <c r="AD123" s="76"/>
      <c r="AE123" s="76"/>
      <c r="AF123" s="77"/>
      <c r="AG123" s="75"/>
      <c r="AH123" s="76"/>
      <c r="AI123" s="76"/>
      <c r="AJ123" s="77"/>
      <c r="AK123" s="75"/>
      <c r="AL123" s="76"/>
      <c r="AM123" s="76"/>
      <c r="AN123" s="77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89"/>
      <c r="EW123" s="89"/>
      <c r="EX123" s="89"/>
      <c r="EY123" s="89"/>
      <c r="EZ123" s="89"/>
      <c r="FA123" s="89"/>
      <c r="FB123" s="89"/>
      <c r="FC123" s="89"/>
      <c r="FD123" s="89"/>
      <c r="FE123" s="89"/>
      <c r="FF123" s="89"/>
      <c r="FG123" s="89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89"/>
      <c r="FY123" s="89"/>
      <c r="FZ123" s="89"/>
      <c r="GA123" s="89"/>
      <c r="GB123" s="89"/>
      <c r="GC123" s="89"/>
      <c r="GD123" s="89"/>
      <c r="GE123" s="89"/>
      <c r="GF123" s="89"/>
      <c r="GG123" s="89"/>
      <c r="GH123" s="89"/>
      <c r="GI123" s="89"/>
      <c r="GJ123" s="89"/>
      <c r="GK123" s="89"/>
      <c r="GL123" s="89"/>
      <c r="GM123" s="89"/>
      <c r="GN123" s="89"/>
      <c r="GO123" s="89"/>
      <c r="GP123" s="89"/>
      <c r="GQ123" s="89"/>
      <c r="GR123" s="89"/>
      <c r="GS123" s="89"/>
      <c r="GT123" s="89"/>
      <c r="GU123" s="89"/>
      <c r="GV123" s="89"/>
      <c r="GW123" s="89"/>
      <c r="GX123" s="89"/>
      <c r="GY123" s="89"/>
      <c r="GZ123" s="89"/>
      <c r="HA123" s="89"/>
      <c r="HB123" s="89"/>
      <c r="HC123" s="89"/>
      <c r="HD123" s="89"/>
      <c r="HE123" s="89"/>
      <c r="HF123" s="89"/>
      <c r="HG123" s="89"/>
      <c r="HH123" s="89"/>
      <c r="HI123" s="89"/>
      <c r="HJ123" s="89"/>
      <c r="HK123" s="89"/>
      <c r="HL123" s="89"/>
      <c r="HM123" s="89"/>
      <c r="HN123" s="89"/>
      <c r="HO123" s="89"/>
      <c r="HP123" s="89"/>
      <c r="HQ123" s="89"/>
      <c r="HR123" s="89"/>
      <c r="HS123" s="89"/>
      <c r="HT123" s="89"/>
      <c r="HU123" s="89"/>
      <c r="HV123" s="89"/>
      <c r="HW123" s="89"/>
      <c r="HX123" s="89"/>
      <c r="HY123" s="89"/>
      <c r="HZ123" s="89"/>
      <c r="IA123" s="89"/>
      <c r="IB123" s="89"/>
      <c r="IC123" s="89"/>
      <c r="ID123" s="89"/>
      <c r="IE123" s="89"/>
      <c r="IF123" s="89"/>
      <c r="IG123" s="89"/>
      <c r="IH123" s="89"/>
      <c r="II123" s="89"/>
      <c r="IJ123" s="89"/>
      <c r="IK123" s="89"/>
      <c r="IL123" s="89"/>
      <c r="IM123" s="89"/>
      <c r="IN123" s="89"/>
      <c r="IO123" s="89"/>
      <c r="IP123" s="89"/>
      <c r="IQ123" s="89"/>
      <c r="IR123" s="89"/>
      <c r="IS123" s="89"/>
      <c r="IT123" s="89"/>
      <c r="IU123" s="89"/>
      <c r="IV123" s="89"/>
      <c r="IW123" s="89"/>
      <c r="IX123" s="89"/>
      <c r="IY123" s="89"/>
      <c r="IZ123" s="89"/>
      <c r="JA123" s="89"/>
      <c r="JB123" s="89"/>
      <c r="JC123" s="89"/>
      <c r="JD123" s="89"/>
      <c r="JE123" s="89"/>
      <c r="JF123" s="89"/>
      <c r="JG123" s="89"/>
      <c r="JH123" s="89"/>
      <c r="JI123" s="89"/>
      <c r="JJ123" s="89"/>
      <c r="JK123" s="89"/>
      <c r="JL123" s="89"/>
      <c r="JM123" s="89"/>
      <c r="JN123" s="89"/>
      <c r="JO123" s="89"/>
      <c r="JP123" s="89"/>
      <c r="JQ123" s="89"/>
      <c r="JR123" s="89"/>
      <c r="JS123" s="89"/>
      <c r="JT123" s="89"/>
      <c r="JU123" s="89"/>
      <c r="JV123" s="89"/>
      <c r="JW123" s="89"/>
      <c r="JX123" s="89"/>
      <c r="JY123" s="89"/>
      <c r="JZ123" s="89"/>
      <c r="KA123" s="89"/>
      <c r="KB123" s="89"/>
      <c r="KC123" s="89"/>
      <c r="KD123" s="89"/>
      <c r="KE123" s="89"/>
      <c r="KF123" s="89"/>
      <c r="KG123" s="89"/>
      <c r="KH123" s="89"/>
      <c r="KI123" s="89"/>
      <c r="KJ123" s="89"/>
      <c r="KK123" s="89"/>
      <c r="KL123" s="89"/>
      <c r="KM123" s="89"/>
      <c r="KN123" s="89"/>
      <c r="KO123" s="89"/>
      <c r="KP123" s="89"/>
      <c r="KQ123" s="89"/>
      <c r="KR123" s="89"/>
      <c r="KS123" s="89"/>
      <c r="KT123" s="89"/>
      <c r="KU123" s="89"/>
      <c r="KV123" s="89"/>
      <c r="KW123" s="89"/>
      <c r="KX123" s="89"/>
      <c r="KY123" s="89"/>
      <c r="KZ123" s="89"/>
      <c r="LA123" s="89"/>
      <c r="LB123" s="89"/>
      <c r="LC123" s="89"/>
      <c r="LD123" s="89"/>
      <c r="LE123" s="89"/>
      <c r="LF123" s="89"/>
      <c r="LG123" s="89"/>
      <c r="LH123" s="89"/>
      <c r="LI123" s="89"/>
      <c r="LJ123" s="89"/>
      <c r="LK123" s="89"/>
      <c r="LL123" s="89"/>
      <c r="LM123" s="89"/>
      <c r="LN123" s="89"/>
    </row>
    <row r="124" spans="1:326" x14ac:dyDescent="0.35">
      <c r="A124" s="5" t="s">
        <v>7679</v>
      </c>
      <c r="E124" s="5" t="s">
        <v>7679</v>
      </c>
      <c r="I124" s="5" t="s">
        <v>7679</v>
      </c>
      <c r="M124" s="5" t="s">
        <v>7679</v>
      </c>
      <c r="Q124" s="5" t="s">
        <v>7679</v>
      </c>
      <c r="U124" s="5" t="s">
        <v>7679</v>
      </c>
      <c r="Y124" s="5" t="s">
        <v>7679</v>
      </c>
      <c r="AC124" s="5" t="s">
        <v>7679</v>
      </c>
      <c r="AG124" s="5" t="s">
        <v>7679</v>
      </c>
      <c r="AK124" s="5" t="s">
        <v>7679</v>
      </c>
    </row>
    <row r="125" spans="1:326" ht="15" thickBot="1" x14ac:dyDescent="0.4"/>
    <row r="126" spans="1:326" x14ac:dyDescent="0.35">
      <c r="A126" s="7"/>
      <c r="B126" s="7" t="s">
        <v>7680</v>
      </c>
      <c r="C126" s="7" t="s">
        <v>7681</v>
      </c>
      <c r="E126" s="7"/>
      <c r="F126" s="7" t="s">
        <v>7680</v>
      </c>
      <c r="G126" s="7" t="s">
        <v>7681</v>
      </c>
      <c r="I126" s="7"/>
      <c r="J126" s="7" t="s">
        <v>7680</v>
      </c>
      <c r="K126" s="7" t="s">
        <v>7681</v>
      </c>
      <c r="M126" s="7"/>
      <c r="N126" s="7" t="s">
        <v>7680</v>
      </c>
      <c r="O126" s="7" t="s">
        <v>7681</v>
      </c>
      <c r="Q126" s="7"/>
      <c r="R126" s="7" t="s">
        <v>7680</v>
      </c>
      <c r="S126" s="7" t="s">
        <v>7681</v>
      </c>
      <c r="U126" s="7"/>
      <c r="V126" s="7" t="s">
        <v>7680</v>
      </c>
      <c r="W126" s="7" t="s">
        <v>7681</v>
      </c>
      <c r="Y126" s="7"/>
      <c r="Z126" s="7" t="s">
        <v>7680</v>
      </c>
      <c r="AA126" s="7" t="s">
        <v>7681</v>
      </c>
      <c r="AC126" s="7"/>
      <c r="AD126" s="7" t="s">
        <v>7680</v>
      </c>
      <c r="AE126" s="7" t="s">
        <v>7681</v>
      </c>
      <c r="AG126" s="7"/>
      <c r="AH126" s="7" t="s">
        <v>7680</v>
      </c>
      <c r="AI126" s="7" t="s">
        <v>7681</v>
      </c>
      <c r="AJ126" s="7"/>
      <c r="AK126" s="7"/>
      <c r="AL126" s="7" t="s">
        <v>7680</v>
      </c>
      <c r="AM126" s="7" t="s">
        <v>7681</v>
      </c>
    </row>
    <row r="127" spans="1:326" x14ac:dyDescent="0.35">
      <c r="A127" s="2" t="s">
        <v>7682</v>
      </c>
      <c r="B127" s="2">
        <v>1889538.3333333333</v>
      </c>
      <c r="C127" s="2">
        <v>5662510.440677966</v>
      </c>
      <c r="E127" s="2" t="s">
        <v>7682</v>
      </c>
      <c r="F127" s="2">
        <v>3656865.625</v>
      </c>
      <c r="G127" s="2">
        <v>11399116.118644068</v>
      </c>
      <c r="I127" s="2" t="s">
        <v>7682</v>
      </c>
      <c r="J127" s="2">
        <v>8621095.166666666</v>
      </c>
      <c r="K127" s="2">
        <v>35570232.711864404</v>
      </c>
      <c r="M127" s="2" t="s">
        <v>7682</v>
      </c>
      <c r="N127" s="2">
        <v>4734848.458333333</v>
      </c>
      <c r="O127" s="2">
        <v>38639468.203389831</v>
      </c>
      <c r="Q127" s="2" t="s">
        <v>7682</v>
      </c>
      <c r="R127" s="2">
        <v>17071009.291666668</v>
      </c>
      <c r="S127" s="2">
        <v>58313157.389830507</v>
      </c>
      <c r="U127" s="2" t="s">
        <v>7682</v>
      </c>
      <c r="V127" s="2">
        <v>10.787083333333335</v>
      </c>
      <c r="W127" s="2">
        <v>7.9706779661016967</v>
      </c>
      <c r="Y127" s="2" t="s">
        <v>7682</v>
      </c>
      <c r="Z127" s="2">
        <v>26.658333333333335</v>
      </c>
      <c r="AA127" s="2">
        <v>27.13559322033899</v>
      </c>
      <c r="AC127" s="2" t="s">
        <v>7682</v>
      </c>
      <c r="AD127" s="2">
        <v>23216681.458333332</v>
      </c>
      <c r="AE127" s="2">
        <v>169919827.66101694</v>
      </c>
      <c r="AG127" s="2" t="s">
        <v>7682</v>
      </c>
      <c r="AH127" s="2">
        <v>40913260</v>
      </c>
      <c r="AI127" s="2">
        <v>96557738.30508475</v>
      </c>
      <c r="AJ127" s="2"/>
      <c r="AK127" s="2" t="s">
        <v>7682</v>
      </c>
      <c r="AL127" s="2">
        <v>7.4033333333333324</v>
      </c>
      <c r="AM127" s="2">
        <v>6.4855932203389814</v>
      </c>
    </row>
    <row r="128" spans="1:326" x14ac:dyDescent="0.35">
      <c r="A128" s="2" t="s">
        <v>7683</v>
      </c>
      <c r="B128" s="2">
        <v>2745889689815.4492</v>
      </c>
      <c r="C128" s="2">
        <v>42638968931024.734</v>
      </c>
      <c r="E128" s="2" t="s">
        <v>7683</v>
      </c>
      <c r="F128" s="2">
        <v>10827110777257.201</v>
      </c>
      <c r="G128" s="2">
        <v>159811452385201.44</v>
      </c>
      <c r="I128" s="2" t="s">
        <v>7683</v>
      </c>
      <c r="J128" s="2">
        <v>84907000274030.313</v>
      </c>
      <c r="K128" s="2">
        <v>2324005435828612.5</v>
      </c>
      <c r="M128" s="2" t="s">
        <v>7683</v>
      </c>
      <c r="N128" s="2">
        <v>18585325002992.609</v>
      </c>
      <c r="O128" s="2">
        <v>1.0402614763936634E+16</v>
      </c>
      <c r="Q128" s="2" t="s">
        <v>7683</v>
      </c>
      <c r="R128" s="2">
        <v>324360277057351.63</v>
      </c>
      <c r="S128" s="2">
        <v>6725480204536948</v>
      </c>
      <c r="U128" s="2" t="s">
        <v>7683</v>
      </c>
      <c r="V128" s="2">
        <v>35.269151992753585</v>
      </c>
      <c r="W128" s="2">
        <v>22.453430566919891</v>
      </c>
      <c r="Y128" s="2" t="s">
        <v>7683</v>
      </c>
      <c r="Z128" s="2">
        <v>302.34214492753603</v>
      </c>
      <c r="AA128" s="2">
        <v>2432.6485974868501</v>
      </c>
      <c r="AC128" s="2" t="s">
        <v>7683</v>
      </c>
      <c r="AD128" s="2">
        <v>595287292264165</v>
      </c>
      <c r="AE128" s="2">
        <v>1.6874793523504858E+17</v>
      </c>
      <c r="AG128" s="2" t="s">
        <v>7683</v>
      </c>
      <c r="AH128" s="2">
        <v>1242081326984496</v>
      </c>
      <c r="AI128" s="2">
        <v>8629396147174259</v>
      </c>
      <c r="AJ128" s="2"/>
      <c r="AK128" s="2" t="s">
        <v>7683</v>
      </c>
      <c r="AL128" s="2">
        <v>111.90292753623189</v>
      </c>
      <c r="AM128" s="2">
        <v>200.01547679719468</v>
      </c>
    </row>
    <row r="129" spans="1:326" x14ac:dyDescent="0.35">
      <c r="A129" s="2" t="s">
        <v>7684</v>
      </c>
      <c r="B129" s="2">
        <v>24</v>
      </c>
      <c r="C129" s="2">
        <v>59</v>
      </c>
      <c r="E129" s="2" t="s">
        <v>7684</v>
      </c>
      <c r="F129" s="2">
        <v>24</v>
      </c>
      <c r="G129" s="2">
        <v>59</v>
      </c>
      <c r="I129" s="2" t="s">
        <v>7684</v>
      </c>
      <c r="J129" s="2">
        <v>24</v>
      </c>
      <c r="K129" s="2">
        <v>59</v>
      </c>
      <c r="M129" s="2" t="s">
        <v>7684</v>
      </c>
      <c r="N129" s="2">
        <v>24</v>
      </c>
      <c r="O129" s="2">
        <v>59</v>
      </c>
      <c r="Q129" s="2" t="s">
        <v>7684</v>
      </c>
      <c r="R129" s="2">
        <v>24</v>
      </c>
      <c r="S129" s="2">
        <v>59</v>
      </c>
      <c r="U129" s="2" t="s">
        <v>7684</v>
      </c>
      <c r="V129" s="2">
        <v>24</v>
      </c>
      <c r="W129" s="2">
        <v>59</v>
      </c>
      <c r="Y129" s="2" t="s">
        <v>7684</v>
      </c>
      <c r="Z129" s="2">
        <v>24</v>
      </c>
      <c r="AA129" s="2">
        <v>59</v>
      </c>
      <c r="AC129" s="2" t="s">
        <v>7684</v>
      </c>
      <c r="AD129" s="2">
        <v>24</v>
      </c>
      <c r="AE129" s="2">
        <v>59</v>
      </c>
      <c r="AG129" s="2" t="s">
        <v>7684</v>
      </c>
      <c r="AH129" s="2">
        <v>24</v>
      </c>
      <c r="AI129" s="2">
        <v>59</v>
      </c>
      <c r="AJ129" s="2"/>
      <c r="AK129" s="2" t="s">
        <v>7684</v>
      </c>
      <c r="AL129" s="2">
        <v>24</v>
      </c>
      <c r="AM129" s="2">
        <v>59</v>
      </c>
    </row>
    <row r="130" spans="1:326" x14ac:dyDescent="0.35">
      <c r="A130" s="2" t="s">
        <v>7685</v>
      </c>
      <c r="B130" s="2">
        <v>31311304455125.801</v>
      </c>
      <c r="C130" s="2"/>
      <c r="E130" s="2" t="s">
        <v>7685</v>
      </c>
      <c r="F130" s="2">
        <v>117507256619982.72</v>
      </c>
      <c r="G130" s="2"/>
      <c r="I130" s="2" t="s">
        <v>7685</v>
      </c>
      <c r="J130" s="2">
        <v>1688212052893360.8</v>
      </c>
      <c r="K130" s="2"/>
      <c r="M130" s="2" t="s">
        <v>7685</v>
      </c>
      <c r="N130" s="2">
        <v>7454063194856710</v>
      </c>
      <c r="O130" s="2"/>
      <c r="Q130" s="2" t="s">
        <v>7685</v>
      </c>
      <c r="R130" s="2">
        <v>4907878249820520</v>
      </c>
      <c r="S130" s="2"/>
      <c r="U130" s="2" t="s">
        <v>7685</v>
      </c>
      <c r="V130" s="2">
        <v>26.092462576724522</v>
      </c>
      <c r="W130" s="2"/>
      <c r="Y130" s="2" t="s">
        <v>7685</v>
      </c>
      <c r="Z130" s="2">
        <v>1827.7467652786499</v>
      </c>
      <c r="AA130" s="2"/>
      <c r="AC130" s="2" t="s">
        <v>7685</v>
      </c>
      <c r="AD130" s="2">
        <v>1.2100088705376413E+17</v>
      </c>
      <c r="AE130" s="2"/>
      <c r="AG130" s="2" t="s">
        <v>7685</v>
      </c>
      <c r="AH130" s="2">
        <v>6531763543910499</v>
      </c>
      <c r="AI130" s="2"/>
      <c r="AJ130" s="2"/>
      <c r="AK130" s="2" t="s">
        <v>7685</v>
      </c>
      <c r="AL130" s="2">
        <v>174.99586404408177</v>
      </c>
      <c r="AM130" s="2"/>
    </row>
    <row r="131" spans="1:326" x14ac:dyDescent="0.35">
      <c r="A131" s="2" t="s">
        <v>7686</v>
      </c>
      <c r="B131" s="2">
        <v>0</v>
      </c>
      <c r="C131" s="2"/>
      <c r="E131" s="2" t="s">
        <v>7686</v>
      </c>
      <c r="F131" s="2">
        <v>0</v>
      </c>
      <c r="G131" s="2"/>
      <c r="I131" s="2" t="s">
        <v>7686</v>
      </c>
      <c r="J131" s="2">
        <v>0</v>
      </c>
      <c r="K131" s="2"/>
      <c r="M131" s="2" t="s">
        <v>7686</v>
      </c>
      <c r="N131" s="2">
        <v>0</v>
      </c>
      <c r="O131" s="2"/>
      <c r="Q131" s="2" t="s">
        <v>7686</v>
      </c>
      <c r="R131" s="2">
        <v>0</v>
      </c>
      <c r="S131" s="2"/>
      <c r="U131" s="2" t="s">
        <v>7686</v>
      </c>
      <c r="V131" s="2">
        <v>0</v>
      </c>
      <c r="W131" s="2"/>
      <c r="Y131" s="2" t="s">
        <v>7686</v>
      </c>
      <c r="Z131" s="2">
        <v>0</v>
      </c>
      <c r="AA131" s="2"/>
      <c r="AC131" s="2" t="s">
        <v>7686</v>
      </c>
      <c r="AD131" s="2">
        <v>0</v>
      </c>
      <c r="AE131" s="2"/>
      <c r="AG131" s="2" t="s">
        <v>7686</v>
      </c>
      <c r="AH131" s="2">
        <v>0</v>
      </c>
      <c r="AI131" s="2"/>
      <c r="AJ131" s="2"/>
      <c r="AK131" s="2" t="s">
        <v>7686</v>
      </c>
      <c r="AL131" s="2">
        <v>0</v>
      </c>
      <c r="AM131" s="2"/>
    </row>
    <row r="132" spans="1:326" x14ac:dyDescent="0.35">
      <c r="A132" s="2" t="s">
        <v>7687</v>
      </c>
      <c r="B132" s="2">
        <v>81</v>
      </c>
      <c r="C132" s="2"/>
      <c r="E132" s="2" t="s">
        <v>7687</v>
      </c>
      <c r="F132" s="2">
        <v>81</v>
      </c>
      <c r="G132" s="2"/>
      <c r="I132" s="2" t="s">
        <v>7687</v>
      </c>
      <c r="J132" s="2">
        <v>81</v>
      </c>
      <c r="K132" s="2"/>
      <c r="M132" s="2" t="s">
        <v>7687</v>
      </c>
      <c r="N132" s="2">
        <v>81</v>
      </c>
      <c r="O132" s="2"/>
      <c r="Q132" s="2" t="s">
        <v>7687</v>
      </c>
      <c r="R132" s="2">
        <v>81</v>
      </c>
      <c r="S132" s="2"/>
      <c r="U132" s="2" t="s">
        <v>7687</v>
      </c>
      <c r="V132" s="2">
        <v>81</v>
      </c>
      <c r="W132" s="2"/>
      <c r="Y132" s="2" t="s">
        <v>7687</v>
      </c>
      <c r="Z132" s="2">
        <v>81</v>
      </c>
      <c r="AA132" s="2"/>
      <c r="AC132" s="2" t="s">
        <v>7687</v>
      </c>
      <c r="AD132" s="2">
        <v>81</v>
      </c>
      <c r="AE132" s="2"/>
      <c r="AG132" s="2" t="s">
        <v>7687</v>
      </c>
      <c r="AH132" s="2">
        <v>81</v>
      </c>
      <c r="AI132" s="2"/>
      <c r="AJ132" s="2"/>
      <c r="AK132" s="2" t="s">
        <v>7687</v>
      </c>
      <c r="AL132" s="2">
        <v>81</v>
      </c>
      <c r="AM132" s="2"/>
    </row>
    <row r="133" spans="1:326" x14ac:dyDescent="0.35">
      <c r="A133" s="2" t="s">
        <v>7688</v>
      </c>
      <c r="B133" s="2">
        <v>-2.7850025331909829</v>
      </c>
      <c r="C133" s="2"/>
      <c r="E133" s="2" t="s">
        <v>7688</v>
      </c>
      <c r="F133" s="2">
        <v>-2.9500369477885622</v>
      </c>
      <c r="G133" s="2"/>
      <c r="I133" s="2" t="s">
        <v>7688</v>
      </c>
      <c r="J133" s="2">
        <v>-2.7090932438299444</v>
      </c>
      <c r="K133" s="2"/>
      <c r="M133" s="2" t="s">
        <v>7688</v>
      </c>
      <c r="N133" s="2">
        <v>-1.6220152133141097</v>
      </c>
      <c r="O133" s="2"/>
      <c r="Q133" s="2" t="s">
        <v>7688</v>
      </c>
      <c r="R133" s="2">
        <v>-2.4315710698187272</v>
      </c>
      <c r="S133" s="2"/>
      <c r="U133" s="2" t="s">
        <v>7688</v>
      </c>
      <c r="V133" s="2">
        <v>2.2773522433616398</v>
      </c>
      <c r="W133" s="2"/>
      <c r="Y133" s="2" t="s">
        <v>7688</v>
      </c>
      <c r="Z133" s="2">
        <v>-4.6109403355413262E-2</v>
      </c>
      <c r="AA133" s="2"/>
      <c r="AC133" s="2" t="s">
        <v>7688</v>
      </c>
      <c r="AD133" s="2">
        <v>-1.7419582071994428</v>
      </c>
      <c r="AE133" s="2"/>
      <c r="AG133" s="2" t="s">
        <v>7688</v>
      </c>
      <c r="AH133" s="2">
        <v>-2.8438024778647382</v>
      </c>
      <c r="AI133" s="2"/>
      <c r="AJ133" s="2"/>
      <c r="AK133" s="2" t="s">
        <v>7688</v>
      </c>
      <c r="AL133" s="2">
        <v>0.28654867374994669</v>
      </c>
      <c r="AM133" s="2"/>
    </row>
    <row r="134" spans="1:326" x14ac:dyDescent="0.35">
      <c r="A134" s="2" t="s">
        <v>7689</v>
      </c>
      <c r="B134" s="2">
        <v>3.3312433079206202E-3</v>
      </c>
      <c r="C134" s="2"/>
      <c r="E134" s="2" t="s">
        <v>7689</v>
      </c>
      <c r="F134" s="2">
        <v>2.0763928387488076E-3</v>
      </c>
      <c r="G134" s="2"/>
      <c r="I134" s="2" t="s">
        <v>7689</v>
      </c>
      <c r="J134" s="2">
        <v>4.1153284633758322E-3</v>
      </c>
      <c r="K134" s="2"/>
      <c r="M134" s="2" t="s">
        <v>7689</v>
      </c>
      <c r="N134" s="2">
        <v>5.4343169043333334E-2</v>
      </c>
      <c r="O134" s="2"/>
      <c r="Q134" s="2" t="s">
        <v>7689</v>
      </c>
      <c r="R134" s="2">
        <v>8.6199059938315524E-3</v>
      </c>
      <c r="S134" s="2"/>
      <c r="U134" s="2" t="s">
        <v>7689</v>
      </c>
      <c r="V134" s="2">
        <v>1.2700891807286747E-2</v>
      </c>
      <c r="W134" s="2"/>
      <c r="Y134" s="2" t="s">
        <v>7689</v>
      </c>
      <c r="Z134" s="2">
        <v>0.48166827133367229</v>
      </c>
      <c r="AA134" s="2"/>
      <c r="AC134" s="2" t="s">
        <v>7689</v>
      </c>
      <c r="AD134" s="2">
        <v>4.2655860156954516E-2</v>
      </c>
      <c r="AE134" s="2"/>
      <c r="AG134" s="2" t="s">
        <v>7689</v>
      </c>
      <c r="AH134" s="2">
        <v>2.8206723086569444E-3</v>
      </c>
      <c r="AI134" s="2"/>
      <c r="AJ134" s="2"/>
      <c r="AK134" s="2" t="s">
        <v>7689</v>
      </c>
      <c r="AL134" s="2">
        <v>0.38759479121492324</v>
      </c>
      <c r="AM134" s="2"/>
    </row>
    <row r="135" spans="1:326" x14ac:dyDescent="0.35">
      <c r="A135" s="2" t="s">
        <v>7690</v>
      </c>
      <c r="B135" s="2">
        <v>2.3732703810900024</v>
      </c>
      <c r="C135" s="2"/>
      <c r="E135" s="2" t="s">
        <v>7690</v>
      </c>
      <c r="F135" s="2">
        <v>2.3732703810900024</v>
      </c>
      <c r="G135" s="2"/>
      <c r="I135" s="2" t="s">
        <v>7690</v>
      </c>
      <c r="J135" s="2">
        <v>2.3732703810900024</v>
      </c>
      <c r="K135" s="2"/>
      <c r="M135" s="2" t="s">
        <v>7690</v>
      </c>
      <c r="N135" s="2">
        <v>2.3732703810900024</v>
      </c>
      <c r="O135" s="2"/>
      <c r="Q135" s="2" t="s">
        <v>7690</v>
      </c>
      <c r="R135" s="2">
        <v>2.3732703810900024</v>
      </c>
      <c r="S135" s="2"/>
      <c r="U135" s="2" t="s">
        <v>7690</v>
      </c>
      <c r="V135" s="2">
        <v>2.3732703810900024</v>
      </c>
      <c r="W135" s="2"/>
      <c r="Y135" s="2" t="s">
        <v>7690</v>
      </c>
      <c r="Z135" s="2">
        <v>2.3732703810900024</v>
      </c>
      <c r="AA135" s="2"/>
      <c r="AC135" s="2" t="s">
        <v>7690</v>
      </c>
      <c r="AD135" s="2">
        <v>2.3732703810900024</v>
      </c>
      <c r="AE135" s="2"/>
      <c r="AG135" s="2" t="s">
        <v>7690</v>
      </c>
      <c r="AH135" s="2">
        <v>2.3732703810900024</v>
      </c>
      <c r="AI135" s="2"/>
      <c r="AJ135" s="2"/>
      <c r="AK135" s="2" t="s">
        <v>7690</v>
      </c>
      <c r="AL135" s="2">
        <v>2.3732703810900024</v>
      </c>
      <c r="AM135" s="2"/>
    </row>
    <row r="136" spans="1:326" x14ac:dyDescent="0.35">
      <c r="A136" s="2" t="s">
        <v>7691</v>
      </c>
      <c r="B136" s="3">
        <v>6.6624866158412404E-3</v>
      </c>
      <c r="C136" s="2"/>
      <c r="E136" s="2" t="s">
        <v>7691</v>
      </c>
      <c r="F136" s="3">
        <v>4.1527856774976153E-3</v>
      </c>
      <c r="G136" s="2"/>
      <c r="I136" s="2" t="s">
        <v>7691</v>
      </c>
      <c r="J136" s="3">
        <v>8.2306569267516644E-3</v>
      </c>
      <c r="K136" s="2"/>
      <c r="M136" s="2" t="s">
        <v>7691</v>
      </c>
      <c r="N136" s="2">
        <v>0.10868633808666667</v>
      </c>
      <c r="O136" s="2"/>
      <c r="Q136" s="2" t="s">
        <v>7691</v>
      </c>
      <c r="R136" s="3">
        <v>1.7239811987663105E-2</v>
      </c>
      <c r="S136" s="2"/>
      <c r="U136" s="2" t="s">
        <v>7691</v>
      </c>
      <c r="V136" s="3">
        <v>2.5401783614573493E-2</v>
      </c>
      <c r="W136" s="2"/>
      <c r="Y136" s="2" t="s">
        <v>7691</v>
      </c>
      <c r="Z136" s="2">
        <v>0.96333654266734459</v>
      </c>
      <c r="AA136" s="2"/>
      <c r="AC136" s="2" t="s">
        <v>7691</v>
      </c>
      <c r="AD136" s="3">
        <v>8.5311720313909031E-2</v>
      </c>
      <c r="AE136" s="2"/>
      <c r="AG136" s="2" t="s">
        <v>7691</v>
      </c>
      <c r="AH136" s="3">
        <v>5.6413446173138888E-3</v>
      </c>
      <c r="AI136" s="2"/>
      <c r="AJ136" s="2"/>
      <c r="AK136" s="2" t="s">
        <v>7691</v>
      </c>
      <c r="AL136" s="2">
        <v>0.77518958242984648</v>
      </c>
      <c r="AM136" s="2"/>
    </row>
    <row r="137" spans="1:326" ht="15" thickBot="1" x14ac:dyDescent="0.4">
      <c r="A137" s="8" t="s">
        <v>7692</v>
      </c>
      <c r="B137" s="8">
        <v>2.637897113415776</v>
      </c>
      <c r="C137" s="8"/>
      <c r="E137" s="8" t="s">
        <v>7692</v>
      </c>
      <c r="F137" s="8">
        <v>2.637897113415776</v>
      </c>
      <c r="G137" s="8"/>
      <c r="I137" s="8" t="s">
        <v>7692</v>
      </c>
      <c r="J137" s="8">
        <v>2.637897113415776</v>
      </c>
      <c r="K137" s="8"/>
      <c r="M137" s="8" t="s">
        <v>7692</v>
      </c>
      <c r="N137" s="8">
        <v>2.637897113415776</v>
      </c>
      <c r="O137" s="8"/>
      <c r="Q137" s="8" t="s">
        <v>7692</v>
      </c>
      <c r="R137" s="8">
        <v>2.637897113415776</v>
      </c>
      <c r="S137" s="8"/>
      <c r="U137" s="8" t="s">
        <v>7692</v>
      </c>
      <c r="V137" s="8">
        <v>2.637897113415776</v>
      </c>
      <c r="W137" s="8"/>
      <c r="Y137" s="8" t="s">
        <v>7692</v>
      </c>
      <c r="Z137" s="8">
        <v>2.637897113415776</v>
      </c>
      <c r="AA137" s="8"/>
      <c r="AC137" s="8" t="s">
        <v>7692</v>
      </c>
      <c r="AD137" s="8">
        <v>2.637897113415776</v>
      </c>
      <c r="AE137" s="8"/>
      <c r="AG137" s="8" t="s">
        <v>7692</v>
      </c>
      <c r="AH137" s="8">
        <v>2.637897113415776</v>
      </c>
      <c r="AI137" s="8"/>
      <c r="AJ137" s="8"/>
      <c r="AK137" s="8" t="s">
        <v>7692</v>
      </c>
      <c r="AL137" s="8">
        <v>2.637897113415776</v>
      </c>
      <c r="AM137" s="8"/>
    </row>
    <row r="138" spans="1:326" s="6" customFormat="1" ht="16" thickBot="1" x14ac:dyDescent="0.4">
      <c r="A138" s="78" t="s">
        <v>238</v>
      </c>
      <c r="B138" s="78"/>
      <c r="C138" s="78"/>
      <c r="D138" s="78"/>
      <c r="E138" s="79" t="s">
        <v>7706</v>
      </c>
      <c r="F138" s="80"/>
      <c r="G138" s="80"/>
      <c r="H138" s="81"/>
      <c r="I138" s="82" t="s">
        <v>7694</v>
      </c>
      <c r="J138" s="83"/>
      <c r="K138" s="83"/>
      <c r="L138" s="84"/>
      <c r="M138" s="78" t="s">
        <v>7672</v>
      </c>
      <c r="N138" s="78"/>
      <c r="O138" s="78"/>
      <c r="P138" s="78"/>
      <c r="Q138" s="78" t="s">
        <v>7695</v>
      </c>
      <c r="R138" s="78"/>
      <c r="S138" s="78"/>
      <c r="T138" s="78"/>
      <c r="U138" s="78" t="s">
        <v>7674</v>
      </c>
      <c r="V138" s="78"/>
      <c r="W138" s="78"/>
      <c r="X138" s="78"/>
      <c r="Y138" s="78" t="s">
        <v>7675</v>
      </c>
      <c r="Z138" s="78"/>
      <c r="AA138" s="78"/>
      <c r="AB138" s="78"/>
      <c r="AC138" s="78" t="s">
        <v>7696</v>
      </c>
      <c r="AD138" s="78"/>
      <c r="AE138" s="78"/>
      <c r="AF138" s="78"/>
      <c r="AG138" s="78" t="s">
        <v>7697</v>
      </c>
      <c r="AH138" s="78"/>
      <c r="AI138" s="78"/>
      <c r="AJ138" s="78"/>
      <c r="AK138" s="78" t="s">
        <v>7678</v>
      </c>
      <c r="AL138" s="78"/>
      <c r="AM138" s="78"/>
      <c r="AN138" s="78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</row>
    <row r="139" spans="1:326" s="6" customFormat="1" x14ac:dyDescent="0.35">
      <c r="A139" s="72">
        <v>2015</v>
      </c>
      <c r="B139" s="73"/>
      <c r="C139" s="73"/>
      <c r="D139" s="74"/>
      <c r="E139" s="72">
        <v>2015</v>
      </c>
      <c r="F139" s="73"/>
      <c r="G139" s="73"/>
      <c r="H139" s="74"/>
      <c r="I139" s="72">
        <v>2015</v>
      </c>
      <c r="J139" s="73"/>
      <c r="K139" s="73"/>
      <c r="L139" s="74"/>
      <c r="M139" s="72">
        <v>2015</v>
      </c>
      <c r="N139" s="73"/>
      <c r="O139" s="73"/>
      <c r="P139" s="74"/>
      <c r="Q139" s="72">
        <v>2015</v>
      </c>
      <c r="R139" s="73"/>
      <c r="S139" s="73"/>
      <c r="T139" s="74"/>
      <c r="U139" s="72">
        <v>2015</v>
      </c>
      <c r="V139" s="73"/>
      <c r="W139" s="73"/>
      <c r="X139" s="74"/>
      <c r="Y139" s="72">
        <v>2015</v>
      </c>
      <c r="Z139" s="73"/>
      <c r="AA139" s="73"/>
      <c r="AB139" s="74"/>
      <c r="AC139" s="72">
        <v>2015</v>
      </c>
      <c r="AD139" s="73"/>
      <c r="AE139" s="73"/>
      <c r="AF139" s="74"/>
      <c r="AG139" s="72">
        <v>2015</v>
      </c>
      <c r="AH139" s="73"/>
      <c r="AI139" s="73"/>
      <c r="AJ139" s="74"/>
      <c r="AK139" s="72">
        <v>2015</v>
      </c>
      <c r="AL139" s="73"/>
      <c r="AM139" s="73"/>
      <c r="AN139" s="74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  <c r="DZ139" s="89"/>
      <c r="EA139" s="89"/>
      <c r="EB139" s="89"/>
      <c r="EC139" s="89"/>
      <c r="ED139" s="89"/>
      <c r="EE139" s="89"/>
      <c r="EF139" s="89"/>
      <c r="EG139" s="89"/>
      <c r="EH139" s="89"/>
      <c r="EI139" s="89"/>
      <c r="EJ139" s="89"/>
      <c r="EK139" s="89"/>
      <c r="EL139" s="89"/>
      <c r="EM139" s="89"/>
      <c r="EN139" s="89"/>
      <c r="EO139" s="89"/>
      <c r="EP139" s="89"/>
      <c r="EQ139" s="89"/>
      <c r="ER139" s="89"/>
      <c r="ES139" s="89"/>
      <c r="ET139" s="89"/>
      <c r="EU139" s="89"/>
      <c r="EV139" s="89"/>
      <c r="EW139" s="89"/>
      <c r="EX139" s="89"/>
      <c r="EY139" s="89"/>
      <c r="EZ139" s="89"/>
      <c r="FA139" s="89"/>
      <c r="FB139" s="89"/>
      <c r="FC139" s="89"/>
      <c r="FD139" s="89"/>
      <c r="FE139" s="89"/>
      <c r="FF139" s="89"/>
      <c r="FG139" s="89"/>
      <c r="FH139" s="89"/>
      <c r="FI139" s="89"/>
      <c r="FJ139" s="89"/>
      <c r="FK139" s="89"/>
      <c r="FL139" s="89"/>
      <c r="FM139" s="89"/>
      <c r="FN139" s="89"/>
      <c r="FO139" s="89"/>
      <c r="FP139" s="89"/>
      <c r="FQ139" s="89"/>
      <c r="FR139" s="89"/>
      <c r="FS139" s="89"/>
      <c r="FT139" s="89"/>
      <c r="FU139" s="89"/>
      <c r="FV139" s="89"/>
      <c r="FW139" s="89"/>
      <c r="FX139" s="89"/>
      <c r="FY139" s="89"/>
      <c r="FZ139" s="89"/>
      <c r="GA139" s="89"/>
      <c r="GB139" s="89"/>
      <c r="GC139" s="89"/>
      <c r="GD139" s="89"/>
      <c r="GE139" s="89"/>
      <c r="GF139" s="89"/>
      <c r="GG139" s="89"/>
      <c r="GH139" s="89"/>
      <c r="GI139" s="89"/>
      <c r="GJ139" s="89"/>
      <c r="GK139" s="89"/>
      <c r="GL139" s="89"/>
      <c r="GM139" s="89"/>
      <c r="GN139" s="89"/>
      <c r="GO139" s="89"/>
      <c r="GP139" s="89"/>
      <c r="GQ139" s="89"/>
      <c r="GR139" s="89"/>
      <c r="GS139" s="89"/>
      <c r="GT139" s="89"/>
      <c r="GU139" s="89"/>
      <c r="GV139" s="89"/>
      <c r="GW139" s="89"/>
      <c r="GX139" s="89"/>
      <c r="GY139" s="89"/>
      <c r="GZ139" s="89"/>
      <c r="HA139" s="89"/>
      <c r="HB139" s="89"/>
      <c r="HC139" s="89"/>
      <c r="HD139" s="89"/>
      <c r="HE139" s="89"/>
      <c r="HF139" s="89"/>
      <c r="HG139" s="89"/>
      <c r="HH139" s="89"/>
      <c r="HI139" s="89"/>
      <c r="HJ139" s="89"/>
      <c r="HK139" s="89"/>
      <c r="HL139" s="89"/>
      <c r="HM139" s="89"/>
      <c r="HN139" s="89"/>
      <c r="HO139" s="89"/>
      <c r="HP139" s="89"/>
      <c r="HQ139" s="89"/>
      <c r="HR139" s="89"/>
      <c r="HS139" s="89"/>
      <c r="HT139" s="89"/>
      <c r="HU139" s="89"/>
      <c r="HV139" s="89"/>
      <c r="HW139" s="89"/>
      <c r="HX139" s="89"/>
      <c r="HY139" s="89"/>
      <c r="HZ139" s="89"/>
      <c r="IA139" s="89"/>
      <c r="IB139" s="89"/>
      <c r="IC139" s="89"/>
      <c r="ID139" s="89"/>
      <c r="IE139" s="89"/>
      <c r="IF139" s="89"/>
      <c r="IG139" s="89"/>
      <c r="IH139" s="89"/>
      <c r="II139" s="89"/>
      <c r="IJ139" s="89"/>
      <c r="IK139" s="89"/>
      <c r="IL139" s="89"/>
      <c r="IM139" s="89"/>
      <c r="IN139" s="89"/>
      <c r="IO139" s="89"/>
      <c r="IP139" s="89"/>
      <c r="IQ139" s="89"/>
      <c r="IR139" s="89"/>
      <c r="IS139" s="89"/>
      <c r="IT139" s="89"/>
      <c r="IU139" s="89"/>
      <c r="IV139" s="89"/>
      <c r="IW139" s="89"/>
      <c r="IX139" s="89"/>
      <c r="IY139" s="89"/>
      <c r="IZ139" s="89"/>
      <c r="JA139" s="89"/>
      <c r="JB139" s="89"/>
      <c r="JC139" s="89"/>
      <c r="JD139" s="89"/>
      <c r="JE139" s="89"/>
      <c r="JF139" s="89"/>
      <c r="JG139" s="89"/>
      <c r="JH139" s="89"/>
      <c r="JI139" s="89"/>
      <c r="JJ139" s="89"/>
      <c r="JK139" s="89"/>
      <c r="JL139" s="89"/>
      <c r="JM139" s="89"/>
      <c r="JN139" s="89"/>
      <c r="JO139" s="89"/>
      <c r="JP139" s="89"/>
      <c r="JQ139" s="89"/>
      <c r="JR139" s="89"/>
      <c r="JS139" s="89"/>
      <c r="JT139" s="89"/>
      <c r="JU139" s="89"/>
      <c r="JV139" s="89"/>
      <c r="JW139" s="89"/>
      <c r="JX139" s="89"/>
      <c r="JY139" s="89"/>
      <c r="JZ139" s="89"/>
      <c r="KA139" s="89"/>
      <c r="KB139" s="89"/>
      <c r="KC139" s="89"/>
      <c r="KD139" s="89"/>
      <c r="KE139" s="89"/>
      <c r="KF139" s="89"/>
      <c r="KG139" s="89"/>
      <c r="KH139" s="89"/>
      <c r="KI139" s="89"/>
      <c r="KJ139" s="89"/>
      <c r="KK139" s="89"/>
      <c r="KL139" s="89"/>
      <c r="KM139" s="89"/>
      <c r="KN139" s="89"/>
      <c r="KO139" s="89"/>
      <c r="KP139" s="89"/>
      <c r="KQ139" s="89"/>
      <c r="KR139" s="89"/>
      <c r="KS139" s="89"/>
      <c r="KT139" s="89"/>
      <c r="KU139" s="89"/>
      <c r="KV139" s="89"/>
      <c r="KW139" s="89"/>
      <c r="KX139" s="89"/>
      <c r="KY139" s="89"/>
      <c r="KZ139" s="89"/>
      <c r="LA139" s="89"/>
      <c r="LB139" s="89"/>
      <c r="LC139" s="89"/>
      <c r="LD139" s="89"/>
      <c r="LE139" s="89"/>
      <c r="LF139" s="89"/>
      <c r="LG139" s="89"/>
      <c r="LH139" s="89"/>
      <c r="LI139" s="89"/>
      <c r="LJ139" s="89"/>
      <c r="LK139" s="89"/>
      <c r="LL139" s="89"/>
      <c r="LM139" s="89"/>
      <c r="LN139" s="89"/>
    </row>
    <row r="140" spans="1:326" s="6" customFormat="1" x14ac:dyDescent="0.35">
      <c r="A140" s="75"/>
      <c r="B140" s="76"/>
      <c r="C140" s="76"/>
      <c r="D140" s="77"/>
      <c r="E140" s="75"/>
      <c r="F140" s="76"/>
      <c r="G140" s="76"/>
      <c r="H140" s="77"/>
      <c r="I140" s="75"/>
      <c r="J140" s="76"/>
      <c r="K140" s="76"/>
      <c r="L140" s="77"/>
      <c r="M140" s="75"/>
      <c r="N140" s="76"/>
      <c r="O140" s="76"/>
      <c r="P140" s="77"/>
      <c r="Q140" s="75"/>
      <c r="R140" s="76"/>
      <c r="S140" s="76"/>
      <c r="T140" s="77"/>
      <c r="U140" s="75"/>
      <c r="V140" s="76"/>
      <c r="W140" s="76"/>
      <c r="X140" s="77"/>
      <c r="Y140" s="75"/>
      <c r="Z140" s="76"/>
      <c r="AA140" s="76"/>
      <c r="AB140" s="77"/>
      <c r="AC140" s="75"/>
      <c r="AD140" s="76"/>
      <c r="AE140" s="76"/>
      <c r="AF140" s="77"/>
      <c r="AG140" s="75"/>
      <c r="AH140" s="76"/>
      <c r="AI140" s="76"/>
      <c r="AJ140" s="77"/>
      <c r="AK140" s="75"/>
      <c r="AL140" s="76"/>
      <c r="AM140" s="76"/>
      <c r="AN140" s="77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  <c r="DZ140" s="89"/>
      <c r="EA140" s="89"/>
      <c r="EB140" s="89"/>
      <c r="EC140" s="89"/>
      <c r="ED140" s="89"/>
      <c r="EE140" s="89"/>
      <c r="EF140" s="89"/>
      <c r="EG140" s="89"/>
      <c r="EH140" s="89"/>
      <c r="EI140" s="89"/>
      <c r="EJ140" s="89"/>
      <c r="EK140" s="89"/>
      <c r="EL140" s="89"/>
      <c r="EM140" s="89"/>
      <c r="EN140" s="89"/>
      <c r="EO140" s="89"/>
      <c r="EP140" s="89"/>
      <c r="EQ140" s="89"/>
      <c r="ER140" s="89"/>
      <c r="ES140" s="89"/>
      <c r="ET140" s="89"/>
      <c r="EU140" s="89"/>
      <c r="EV140" s="89"/>
      <c r="EW140" s="89"/>
      <c r="EX140" s="89"/>
      <c r="EY140" s="89"/>
      <c r="EZ140" s="89"/>
      <c r="FA140" s="89"/>
      <c r="FB140" s="89"/>
      <c r="FC140" s="89"/>
      <c r="FD140" s="89"/>
      <c r="FE140" s="89"/>
      <c r="FF140" s="89"/>
      <c r="FG140" s="89"/>
      <c r="FH140" s="89"/>
      <c r="FI140" s="89"/>
      <c r="FJ140" s="89"/>
      <c r="FK140" s="89"/>
      <c r="FL140" s="89"/>
      <c r="FM140" s="89"/>
      <c r="FN140" s="89"/>
      <c r="FO140" s="89"/>
      <c r="FP140" s="89"/>
      <c r="FQ140" s="89"/>
      <c r="FR140" s="89"/>
      <c r="FS140" s="89"/>
      <c r="FT140" s="89"/>
      <c r="FU140" s="89"/>
      <c r="FV140" s="89"/>
      <c r="FW140" s="89"/>
      <c r="FX140" s="89"/>
      <c r="FY140" s="89"/>
      <c r="FZ140" s="89"/>
      <c r="GA140" s="89"/>
      <c r="GB140" s="89"/>
      <c r="GC140" s="89"/>
      <c r="GD140" s="89"/>
      <c r="GE140" s="89"/>
      <c r="GF140" s="89"/>
      <c r="GG140" s="89"/>
      <c r="GH140" s="89"/>
      <c r="GI140" s="89"/>
      <c r="GJ140" s="89"/>
      <c r="GK140" s="89"/>
      <c r="GL140" s="89"/>
      <c r="GM140" s="89"/>
      <c r="GN140" s="89"/>
      <c r="GO140" s="89"/>
      <c r="GP140" s="89"/>
      <c r="GQ140" s="89"/>
      <c r="GR140" s="89"/>
      <c r="GS140" s="89"/>
      <c r="GT140" s="89"/>
      <c r="GU140" s="89"/>
      <c r="GV140" s="89"/>
      <c r="GW140" s="89"/>
      <c r="GX140" s="89"/>
      <c r="GY140" s="89"/>
      <c r="GZ140" s="89"/>
      <c r="HA140" s="89"/>
      <c r="HB140" s="89"/>
      <c r="HC140" s="89"/>
      <c r="HD140" s="89"/>
      <c r="HE140" s="89"/>
      <c r="HF140" s="89"/>
      <c r="HG140" s="89"/>
      <c r="HH140" s="89"/>
      <c r="HI140" s="89"/>
      <c r="HJ140" s="89"/>
      <c r="HK140" s="89"/>
      <c r="HL140" s="89"/>
      <c r="HM140" s="89"/>
      <c r="HN140" s="89"/>
      <c r="HO140" s="89"/>
      <c r="HP140" s="89"/>
      <c r="HQ140" s="89"/>
      <c r="HR140" s="89"/>
      <c r="HS140" s="89"/>
      <c r="HT140" s="89"/>
      <c r="HU140" s="89"/>
      <c r="HV140" s="89"/>
      <c r="HW140" s="89"/>
      <c r="HX140" s="89"/>
      <c r="HY140" s="89"/>
      <c r="HZ140" s="89"/>
      <c r="IA140" s="89"/>
      <c r="IB140" s="89"/>
      <c r="IC140" s="89"/>
      <c r="ID140" s="89"/>
      <c r="IE140" s="89"/>
      <c r="IF140" s="89"/>
      <c r="IG140" s="89"/>
      <c r="IH140" s="89"/>
      <c r="II140" s="89"/>
      <c r="IJ140" s="89"/>
      <c r="IK140" s="89"/>
      <c r="IL140" s="89"/>
      <c r="IM140" s="89"/>
      <c r="IN140" s="89"/>
      <c r="IO140" s="89"/>
      <c r="IP140" s="89"/>
      <c r="IQ140" s="89"/>
      <c r="IR140" s="89"/>
      <c r="IS140" s="89"/>
      <c r="IT140" s="89"/>
      <c r="IU140" s="89"/>
      <c r="IV140" s="89"/>
      <c r="IW140" s="89"/>
      <c r="IX140" s="89"/>
      <c r="IY140" s="89"/>
      <c r="IZ140" s="89"/>
      <c r="JA140" s="89"/>
      <c r="JB140" s="89"/>
      <c r="JC140" s="89"/>
      <c r="JD140" s="89"/>
      <c r="JE140" s="89"/>
      <c r="JF140" s="89"/>
      <c r="JG140" s="89"/>
      <c r="JH140" s="89"/>
      <c r="JI140" s="89"/>
      <c r="JJ140" s="89"/>
      <c r="JK140" s="89"/>
      <c r="JL140" s="89"/>
      <c r="JM140" s="89"/>
      <c r="JN140" s="89"/>
      <c r="JO140" s="89"/>
      <c r="JP140" s="89"/>
      <c r="JQ140" s="89"/>
      <c r="JR140" s="89"/>
      <c r="JS140" s="89"/>
      <c r="JT140" s="89"/>
      <c r="JU140" s="89"/>
      <c r="JV140" s="89"/>
      <c r="JW140" s="89"/>
      <c r="JX140" s="89"/>
      <c r="JY140" s="89"/>
      <c r="JZ140" s="89"/>
      <c r="KA140" s="89"/>
      <c r="KB140" s="89"/>
      <c r="KC140" s="89"/>
      <c r="KD140" s="89"/>
      <c r="KE140" s="89"/>
      <c r="KF140" s="89"/>
      <c r="KG140" s="89"/>
      <c r="KH140" s="89"/>
      <c r="KI140" s="89"/>
      <c r="KJ140" s="89"/>
      <c r="KK140" s="89"/>
      <c r="KL140" s="89"/>
      <c r="KM140" s="89"/>
      <c r="KN140" s="89"/>
      <c r="KO140" s="89"/>
      <c r="KP140" s="89"/>
      <c r="KQ140" s="89"/>
      <c r="KR140" s="89"/>
      <c r="KS140" s="89"/>
      <c r="KT140" s="89"/>
      <c r="KU140" s="89"/>
      <c r="KV140" s="89"/>
      <c r="KW140" s="89"/>
      <c r="KX140" s="89"/>
      <c r="KY140" s="89"/>
      <c r="KZ140" s="89"/>
      <c r="LA140" s="89"/>
      <c r="LB140" s="89"/>
      <c r="LC140" s="89"/>
      <c r="LD140" s="89"/>
      <c r="LE140" s="89"/>
      <c r="LF140" s="89"/>
      <c r="LG140" s="89"/>
      <c r="LH140" s="89"/>
      <c r="LI140" s="89"/>
      <c r="LJ140" s="89"/>
      <c r="LK140" s="89"/>
      <c r="LL140" s="89"/>
      <c r="LM140" s="89"/>
      <c r="LN140" s="89"/>
    </row>
    <row r="141" spans="1:326" x14ac:dyDescent="0.35">
      <c r="A141" s="5" t="s">
        <v>7679</v>
      </c>
      <c r="E141" s="5" t="s">
        <v>7679</v>
      </c>
      <c r="I141" s="5" t="s">
        <v>7679</v>
      </c>
      <c r="M141" s="5" t="s">
        <v>7679</v>
      </c>
      <c r="Q141" s="5" t="s">
        <v>7679</v>
      </c>
      <c r="U141" s="5" t="s">
        <v>7679</v>
      </c>
      <c r="Y141" s="5" t="s">
        <v>7679</v>
      </c>
      <c r="AC141" s="5" t="s">
        <v>7679</v>
      </c>
      <c r="AG141" s="5" t="s">
        <v>7679</v>
      </c>
      <c r="AK141" s="5" t="s">
        <v>7679</v>
      </c>
    </row>
    <row r="142" spans="1:326" ht="15" thickBot="1" x14ac:dyDescent="0.4"/>
    <row r="143" spans="1:326" x14ac:dyDescent="0.35">
      <c r="A143" s="7"/>
      <c r="B143" s="7" t="s">
        <v>7680</v>
      </c>
      <c r="C143" s="7" t="s">
        <v>7681</v>
      </c>
      <c r="E143" s="7"/>
      <c r="F143" s="7" t="s">
        <v>7680</v>
      </c>
      <c r="G143" s="7" t="s">
        <v>7681</v>
      </c>
      <c r="I143" s="7"/>
      <c r="J143" s="7" t="s">
        <v>7680</v>
      </c>
      <c r="K143" s="7" t="s">
        <v>7681</v>
      </c>
      <c r="M143" s="7"/>
      <c r="N143" s="7" t="s">
        <v>7680</v>
      </c>
      <c r="O143" s="7" t="s">
        <v>7681</v>
      </c>
      <c r="Q143" s="7"/>
      <c r="R143" s="7" t="s">
        <v>7680</v>
      </c>
      <c r="S143" s="7" t="s">
        <v>7681</v>
      </c>
      <c r="U143" s="7"/>
      <c r="V143" s="7" t="s">
        <v>7680</v>
      </c>
      <c r="W143" s="7" t="s">
        <v>7681</v>
      </c>
      <c r="Y143" s="7"/>
      <c r="Z143" s="7" t="s">
        <v>7680</v>
      </c>
      <c r="AA143" s="7" t="s">
        <v>7681</v>
      </c>
      <c r="AC143" s="7"/>
      <c r="AD143" s="7" t="s">
        <v>7680</v>
      </c>
      <c r="AE143" s="7" t="s">
        <v>7681</v>
      </c>
      <c r="AG143" s="7"/>
      <c r="AH143" s="7" t="s">
        <v>7680</v>
      </c>
      <c r="AI143" s="7" t="s">
        <v>7681</v>
      </c>
      <c r="AJ143" s="7"/>
      <c r="AK143" s="7"/>
      <c r="AL143" s="7" t="s">
        <v>7680</v>
      </c>
      <c r="AM143" s="7" t="s">
        <v>7681</v>
      </c>
    </row>
    <row r="144" spans="1:326" x14ac:dyDescent="0.35">
      <c r="A144" s="2" t="s">
        <v>7682</v>
      </c>
      <c r="B144" s="2">
        <v>1974987.3214285714</v>
      </c>
      <c r="C144" s="2">
        <v>4573495.5535714282</v>
      </c>
      <c r="E144" s="2" t="s">
        <v>7682</v>
      </c>
      <c r="F144" s="2">
        <v>3677487.25</v>
      </c>
      <c r="G144" s="2">
        <v>9892973.8928571437</v>
      </c>
      <c r="I144" s="2" t="s">
        <v>7682</v>
      </c>
      <c r="J144" s="2">
        <v>8539944.25</v>
      </c>
      <c r="K144" s="2">
        <v>34955596.071428575</v>
      </c>
      <c r="M144" s="2" t="s">
        <v>7682</v>
      </c>
      <c r="N144" s="2">
        <v>7497429.1785714282</v>
      </c>
      <c r="O144" s="2">
        <v>36260984.482142858</v>
      </c>
      <c r="Q144" s="2" t="s">
        <v>7682</v>
      </c>
      <c r="R144" s="2">
        <v>14855422</v>
      </c>
      <c r="S144" s="2">
        <v>55456046.625</v>
      </c>
      <c r="U144" s="2" t="s">
        <v>7682</v>
      </c>
      <c r="V144" s="2">
        <v>9.8400000000000016</v>
      </c>
      <c r="W144" s="2">
        <v>6.1533928571428591</v>
      </c>
      <c r="Y144" s="2" t="s">
        <v>7682</v>
      </c>
      <c r="Z144" s="2">
        <v>50.435000000000009</v>
      </c>
      <c r="AA144" s="2">
        <v>27.251071428571429</v>
      </c>
      <c r="AC144" s="2" t="s">
        <v>7682</v>
      </c>
      <c r="AD144" s="2">
        <v>26041943.035714287</v>
      </c>
      <c r="AE144" s="2">
        <v>172528303.07142857</v>
      </c>
      <c r="AG144" s="2" t="s">
        <v>7682</v>
      </c>
      <c r="AH144" s="2">
        <v>33047290.107142858</v>
      </c>
      <c r="AI144" s="2">
        <v>94153089.410714284</v>
      </c>
      <c r="AJ144" s="2"/>
      <c r="AK144" s="2" t="s">
        <v>7682</v>
      </c>
      <c r="AL144" s="2">
        <v>-1.6539285714285714</v>
      </c>
      <c r="AM144" s="2">
        <v>-0.83535714285714191</v>
      </c>
    </row>
    <row r="145" spans="1:326" x14ac:dyDescent="0.35">
      <c r="A145" s="2" t="s">
        <v>7683</v>
      </c>
      <c r="B145" s="2">
        <v>11131154173804.004</v>
      </c>
      <c r="C145" s="2">
        <v>31262436749518.066</v>
      </c>
      <c r="E145" s="2" t="s">
        <v>7683</v>
      </c>
      <c r="F145" s="2">
        <v>20141896701916.492</v>
      </c>
      <c r="G145" s="2">
        <v>123405904499412.27</v>
      </c>
      <c r="I145" s="2" t="s">
        <v>7683</v>
      </c>
      <c r="J145" s="2">
        <v>72844005697603.313</v>
      </c>
      <c r="K145" s="2">
        <v>2413648611989446.5</v>
      </c>
      <c r="M145" s="2" t="s">
        <v>7683</v>
      </c>
      <c r="N145" s="2">
        <v>73082467357516.156</v>
      </c>
      <c r="O145" s="2">
        <v>6663482875506216</v>
      </c>
      <c r="Q145" s="2" t="s">
        <v>7683</v>
      </c>
      <c r="R145" s="2">
        <v>278767687862112.75</v>
      </c>
      <c r="S145" s="2">
        <v>5445989838153588</v>
      </c>
      <c r="U145" s="2" t="s">
        <v>7683</v>
      </c>
      <c r="V145" s="2">
        <v>79.011125925925924</v>
      </c>
      <c r="W145" s="2">
        <v>31.637302824675299</v>
      </c>
      <c r="Y145" s="2" t="s">
        <v>7683</v>
      </c>
      <c r="Z145" s="2">
        <v>10077.505418518516</v>
      </c>
      <c r="AA145" s="2">
        <v>2439.1550533766222</v>
      </c>
      <c r="AC145" s="2" t="s">
        <v>7683</v>
      </c>
      <c r="AD145" s="2">
        <v>857839007855755</v>
      </c>
      <c r="AE145" s="2">
        <v>1.5043274736650077E+17</v>
      </c>
      <c r="AG145" s="2" t="s">
        <v>7683</v>
      </c>
      <c r="AH145" s="2">
        <v>784453333899205.5</v>
      </c>
      <c r="AI145" s="2">
        <v>8740048069746909</v>
      </c>
      <c r="AJ145" s="2"/>
      <c r="AK145" s="2" t="s">
        <v>7683</v>
      </c>
      <c r="AL145" s="2">
        <v>2011.2198765873011</v>
      </c>
      <c r="AM145" s="2">
        <v>1012.4440107792207</v>
      </c>
    </row>
    <row r="146" spans="1:326" x14ac:dyDescent="0.35">
      <c r="A146" s="2" t="s">
        <v>7684</v>
      </c>
      <c r="B146" s="2">
        <v>28</v>
      </c>
      <c r="C146" s="2">
        <v>56</v>
      </c>
      <c r="E146" s="2" t="s">
        <v>7684</v>
      </c>
      <c r="F146" s="2">
        <v>28</v>
      </c>
      <c r="G146" s="2">
        <v>56</v>
      </c>
      <c r="I146" s="2" t="s">
        <v>7684</v>
      </c>
      <c r="J146" s="2">
        <v>28</v>
      </c>
      <c r="K146" s="2">
        <v>56</v>
      </c>
      <c r="M146" s="2" t="s">
        <v>7684</v>
      </c>
      <c r="N146" s="2">
        <v>28</v>
      </c>
      <c r="O146" s="2">
        <v>56</v>
      </c>
      <c r="Q146" s="2" t="s">
        <v>7684</v>
      </c>
      <c r="R146" s="2">
        <v>28</v>
      </c>
      <c r="S146" s="2">
        <v>56</v>
      </c>
      <c r="U146" s="2" t="s">
        <v>7684</v>
      </c>
      <c r="V146" s="2">
        <v>28</v>
      </c>
      <c r="W146" s="2">
        <v>56</v>
      </c>
      <c r="Y146" s="2" t="s">
        <v>7684</v>
      </c>
      <c r="Z146" s="2">
        <v>28</v>
      </c>
      <c r="AA146" s="2">
        <v>56</v>
      </c>
      <c r="AC146" s="2" t="s">
        <v>7684</v>
      </c>
      <c r="AD146" s="2">
        <v>28</v>
      </c>
      <c r="AE146" s="2">
        <v>56</v>
      </c>
      <c r="AG146" s="2" t="s">
        <v>7684</v>
      </c>
      <c r="AH146" s="2">
        <v>28</v>
      </c>
      <c r="AI146" s="2">
        <v>56</v>
      </c>
      <c r="AJ146" s="2"/>
      <c r="AK146" s="2" t="s">
        <v>7684</v>
      </c>
      <c r="AL146" s="2">
        <v>28</v>
      </c>
      <c r="AM146" s="2">
        <v>56</v>
      </c>
    </row>
    <row r="147" spans="1:326" x14ac:dyDescent="0.35">
      <c r="A147" s="2" t="s">
        <v>7685</v>
      </c>
      <c r="B147" s="2">
        <v>24633843706295.145</v>
      </c>
      <c r="C147" s="2"/>
      <c r="E147" s="2" t="s">
        <v>7685</v>
      </c>
      <c r="F147" s="2">
        <v>89404340956334.391</v>
      </c>
      <c r="G147" s="2"/>
      <c r="I147" s="2" t="s">
        <v>7685</v>
      </c>
      <c r="J147" s="2">
        <v>1642895875771400.5</v>
      </c>
      <c r="K147" s="2"/>
      <c r="M147" s="2" t="s">
        <v>7685</v>
      </c>
      <c r="N147" s="2">
        <v>4493472985018229</v>
      </c>
      <c r="O147" s="2"/>
      <c r="Q147" s="2" t="s">
        <v>7685</v>
      </c>
      <c r="R147" s="2">
        <v>3744587422813712.5</v>
      </c>
      <c r="S147" s="2"/>
      <c r="U147" s="2" t="s">
        <v>7685</v>
      </c>
      <c r="V147" s="2">
        <v>47.236000675087091</v>
      </c>
      <c r="W147" s="2"/>
      <c r="Y147" s="2" t="s">
        <v>7685</v>
      </c>
      <c r="Z147" s="2">
        <v>4954.2216370209044</v>
      </c>
      <c r="AA147" s="2"/>
      <c r="AC147" s="2" t="s">
        <v>7685</v>
      </c>
      <c r="AD147" s="2">
        <v>1.0118247266304448E+17</v>
      </c>
      <c r="AE147" s="2"/>
      <c r="AG147" s="2" t="s">
        <v>7685</v>
      </c>
      <c r="AH147" s="2">
        <v>6120522973797055</v>
      </c>
      <c r="AI147" s="2"/>
      <c r="AJ147" s="2"/>
      <c r="AK147" s="2" t="s">
        <v>7685</v>
      </c>
      <c r="AL147" s="2">
        <v>1341.3092348867594</v>
      </c>
      <c r="AM147" s="2"/>
    </row>
    <row r="148" spans="1:326" x14ac:dyDescent="0.35">
      <c r="A148" s="2" t="s">
        <v>7686</v>
      </c>
      <c r="B148" s="2">
        <v>0</v>
      </c>
      <c r="C148" s="2"/>
      <c r="E148" s="2" t="s">
        <v>7686</v>
      </c>
      <c r="F148" s="2">
        <v>0</v>
      </c>
      <c r="G148" s="2"/>
      <c r="I148" s="2" t="s">
        <v>7686</v>
      </c>
      <c r="J148" s="2">
        <v>0</v>
      </c>
      <c r="K148" s="2"/>
      <c r="M148" s="2" t="s">
        <v>7686</v>
      </c>
      <c r="N148" s="2">
        <v>0</v>
      </c>
      <c r="O148" s="2"/>
      <c r="Q148" s="2" t="s">
        <v>7686</v>
      </c>
      <c r="R148" s="2">
        <v>0</v>
      </c>
      <c r="S148" s="2"/>
      <c r="U148" s="2" t="s">
        <v>7686</v>
      </c>
      <c r="V148" s="2">
        <v>0</v>
      </c>
      <c r="W148" s="2"/>
      <c r="Y148" s="2" t="s">
        <v>7686</v>
      </c>
      <c r="Z148" s="2">
        <v>0</v>
      </c>
      <c r="AA148" s="2"/>
      <c r="AC148" s="2" t="s">
        <v>7686</v>
      </c>
      <c r="AD148" s="2">
        <v>0</v>
      </c>
      <c r="AE148" s="2"/>
      <c r="AG148" s="2" t="s">
        <v>7686</v>
      </c>
      <c r="AH148" s="2">
        <v>0</v>
      </c>
      <c r="AI148" s="2"/>
      <c r="AJ148" s="2"/>
      <c r="AK148" s="2" t="s">
        <v>7686</v>
      </c>
      <c r="AL148" s="2">
        <v>0</v>
      </c>
      <c r="AM148" s="2"/>
    </row>
    <row r="149" spans="1:326" x14ac:dyDescent="0.35">
      <c r="A149" s="2" t="s">
        <v>7687</v>
      </c>
      <c r="B149" s="2">
        <v>82</v>
      </c>
      <c r="C149" s="2"/>
      <c r="E149" s="2" t="s">
        <v>7687</v>
      </c>
      <c r="F149" s="2">
        <v>82</v>
      </c>
      <c r="G149" s="2"/>
      <c r="I149" s="2" t="s">
        <v>7687</v>
      </c>
      <c r="J149" s="2">
        <v>82</v>
      </c>
      <c r="K149" s="2"/>
      <c r="M149" s="2" t="s">
        <v>7687</v>
      </c>
      <c r="N149" s="2">
        <v>82</v>
      </c>
      <c r="O149" s="2"/>
      <c r="Q149" s="2" t="s">
        <v>7687</v>
      </c>
      <c r="R149" s="2">
        <v>82</v>
      </c>
      <c r="S149" s="2"/>
      <c r="U149" s="2" t="s">
        <v>7687</v>
      </c>
      <c r="V149" s="2">
        <v>82</v>
      </c>
      <c r="W149" s="2"/>
      <c r="Y149" s="2" t="s">
        <v>7687</v>
      </c>
      <c r="Z149" s="2">
        <v>82</v>
      </c>
      <c r="AA149" s="2"/>
      <c r="AC149" s="2" t="s">
        <v>7687</v>
      </c>
      <c r="AD149" s="2">
        <v>82</v>
      </c>
      <c r="AE149" s="2"/>
      <c r="AG149" s="2" t="s">
        <v>7687</v>
      </c>
      <c r="AH149" s="2">
        <v>82</v>
      </c>
      <c r="AI149" s="2"/>
      <c r="AJ149" s="2"/>
      <c r="AK149" s="2" t="s">
        <v>7687</v>
      </c>
      <c r="AL149" s="2">
        <v>82</v>
      </c>
      <c r="AM149" s="2"/>
    </row>
    <row r="150" spans="1:326" x14ac:dyDescent="0.35">
      <c r="A150" s="2" t="s">
        <v>7688</v>
      </c>
      <c r="B150" s="2">
        <v>-2.2619937069091165</v>
      </c>
      <c r="C150" s="2"/>
      <c r="E150" s="2" t="s">
        <v>7688</v>
      </c>
      <c r="F150" s="2">
        <v>-2.8400711523279614</v>
      </c>
      <c r="G150" s="2"/>
      <c r="I150" s="2" t="s">
        <v>7688</v>
      </c>
      <c r="J150" s="2">
        <v>-2.8157215069995578</v>
      </c>
      <c r="K150" s="2"/>
      <c r="M150" s="2" t="s">
        <v>7688</v>
      </c>
      <c r="N150" s="2">
        <v>-1.8538939381108015</v>
      </c>
      <c r="O150" s="2"/>
      <c r="Q150" s="2" t="s">
        <v>7688</v>
      </c>
      <c r="R150" s="2">
        <v>-2.8665803141604043</v>
      </c>
      <c r="S150" s="2"/>
      <c r="U150" s="2" t="s">
        <v>7688</v>
      </c>
      <c r="V150" s="2">
        <v>2.3175210433598101</v>
      </c>
      <c r="W150" s="2"/>
      <c r="Y150" s="2" t="s">
        <v>7688</v>
      </c>
      <c r="Z150" s="2">
        <v>1.4230910927472433</v>
      </c>
      <c r="AA150" s="2"/>
      <c r="AC150" s="2" t="s">
        <v>7688</v>
      </c>
      <c r="AD150" s="2">
        <v>-1.98965569602555</v>
      </c>
      <c r="AE150" s="2"/>
      <c r="AG150" s="2" t="s">
        <v>7688</v>
      </c>
      <c r="AH150" s="2">
        <v>-3.3745941495682521</v>
      </c>
      <c r="AI150" s="2"/>
      <c r="AJ150" s="2"/>
      <c r="AK150" s="2" t="s">
        <v>7688</v>
      </c>
      <c r="AL150" s="2">
        <v>-9.6566282054384139E-2</v>
      </c>
      <c r="AM150" s="2"/>
    </row>
    <row r="151" spans="1:326" x14ac:dyDescent="0.35">
      <c r="A151" s="2" t="s">
        <v>7689</v>
      </c>
      <c r="B151" s="2">
        <v>1.317191616076002E-2</v>
      </c>
      <c r="C151" s="2"/>
      <c r="E151" s="2" t="s">
        <v>7689</v>
      </c>
      <c r="F151" s="2">
        <v>2.8431379552741288E-3</v>
      </c>
      <c r="G151" s="2"/>
      <c r="I151" s="2" t="s">
        <v>7689</v>
      </c>
      <c r="J151" s="2">
        <v>3.0468212884554743E-3</v>
      </c>
      <c r="K151" s="2"/>
      <c r="M151" s="2" t="s">
        <v>7689</v>
      </c>
      <c r="N151" s="2">
        <v>3.3675042989120926E-2</v>
      </c>
      <c r="O151" s="2"/>
      <c r="Q151" s="2" t="s">
        <v>7689</v>
      </c>
      <c r="R151" s="2">
        <v>2.6356642183481271E-3</v>
      </c>
      <c r="S151" s="2"/>
      <c r="U151" s="2" t="s">
        <v>7689</v>
      </c>
      <c r="V151" s="2">
        <v>1.1484319997961416E-2</v>
      </c>
      <c r="W151" s="2"/>
      <c r="Y151" s="2" t="s">
        <v>7689</v>
      </c>
      <c r="Z151" s="2">
        <v>7.9251644856587533E-2</v>
      </c>
      <c r="AA151" s="2"/>
      <c r="AC151" s="2" t="s">
        <v>7689</v>
      </c>
      <c r="AD151" s="2">
        <v>2.498104272778881E-2</v>
      </c>
      <c r="AE151" s="2"/>
      <c r="AG151" s="2" t="s">
        <v>7689</v>
      </c>
      <c r="AH151" s="2">
        <v>5.6563458064008286E-4</v>
      </c>
      <c r="AI151" s="2"/>
      <c r="AJ151" s="2"/>
      <c r="AK151" s="2" t="s">
        <v>7689</v>
      </c>
      <c r="AL151" s="2">
        <v>0.46165322960021671</v>
      </c>
      <c r="AM151" s="2"/>
    </row>
    <row r="152" spans="1:326" x14ac:dyDescent="0.35">
      <c r="A152" s="2" t="s">
        <v>7690</v>
      </c>
      <c r="B152" s="2">
        <v>1.6636491840290772</v>
      </c>
      <c r="C152" s="2"/>
      <c r="E152" s="2" t="s">
        <v>7690</v>
      </c>
      <c r="F152" s="2">
        <v>1.6636491840290772</v>
      </c>
      <c r="G152" s="2"/>
      <c r="I152" s="2" t="s">
        <v>7690</v>
      </c>
      <c r="J152" s="2">
        <v>1.6636491840290772</v>
      </c>
      <c r="K152" s="2"/>
      <c r="M152" s="2" t="s">
        <v>7690</v>
      </c>
      <c r="N152" s="2">
        <v>2.3726873461487434</v>
      </c>
      <c r="O152" s="2"/>
      <c r="Q152" s="2" t="s">
        <v>7690</v>
      </c>
      <c r="R152" s="2">
        <v>2.3726873461487434</v>
      </c>
      <c r="S152" s="2"/>
      <c r="U152" s="2" t="s">
        <v>7690</v>
      </c>
      <c r="V152" s="2">
        <v>2.3726873461487434</v>
      </c>
      <c r="W152" s="2"/>
      <c r="Y152" s="2" t="s">
        <v>7690</v>
      </c>
      <c r="Z152" s="2">
        <v>2.3726873461487434</v>
      </c>
      <c r="AA152" s="2"/>
      <c r="AC152" s="2" t="s">
        <v>7690</v>
      </c>
      <c r="AD152" s="2">
        <v>2.3726873461487434</v>
      </c>
      <c r="AE152" s="2"/>
      <c r="AG152" s="2" t="s">
        <v>7690</v>
      </c>
      <c r="AH152" s="2">
        <v>2.3726873461487434</v>
      </c>
      <c r="AI152" s="2"/>
      <c r="AJ152" s="2"/>
      <c r="AK152" s="2" t="s">
        <v>7690</v>
      </c>
      <c r="AL152" s="2">
        <v>2.3726873461487434</v>
      </c>
      <c r="AM152" s="2"/>
    </row>
    <row r="153" spans="1:326" x14ac:dyDescent="0.35">
      <c r="A153" s="2" t="s">
        <v>7691</v>
      </c>
      <c r="B153" s="3">
        <v>2.6343832321520041E-2</v>
      </c>
      <c r="C153" s="2"/>
      <c r="E153" s="2" t="s">
        <v>7691</v>
      </c>
      <c r="F153" s="3">
        <v>5.6862759105482576E-3</v>
      </c>
      <c r="G153" s="2"/>
      <c r="I153" s="2" t="s">
        <v>7691</v>
      </c>
      <c r="J153" s="3">
        <v>6.0936425769109485E-3</v>
      </c>
      <c r="K153" s="2"/>
      <c r="M153" s="2" t="s">
        <v>7691</v>
      </c>
      <c r="N153" s="3">
        <v>6.7350085978241853E-2</v>
      </c>
      <c r="O153" s="2"/>
      <c r="Q153" s="2" t="s">
        <v>7691</v>
      </c>
      <c r="R153" s="3">
        <v>5.2713284366962543E-3</v>
      </c>
      <c r="S153" s="2"/>
      <c r="U153" s="2" t="s">
        <v>7691</v>
      </c>
      <c r="V153" s="3">
        <v>2.2968639995922833E-2</v>
      </c>
      <c r="W153" s="2"/>
      <c r="Y153" s="2" t="s">
        <v>7691</v>
      </c>
      <c r="Z153" s="2">
        <v>0.15850328971317507</v>
      </c>
      <c r="AA153" s="2"/>
      <c r="AC153" s="2" t="s">
        <v>7691</v>
      </c>
      <c r="AD153" s="3">
        <v>4.9962085455577621E-2</v>
      </c>
      <c r="AE153" s="2"/>
      <c r="AG153" s="2" t="s">
        <v>7691</v>
      </c>
      <c r="AH153" s="3">
        <v>1.1312691612801657E-3</v>
      </c>
      <c r="AI153" s="2"/>
      <c r="AJ153" s="2"/>
      <c r="AK153" s="2" t="s">
        <v>7691</v>
      </c>
      <c r="AL153" s="2">
        <v>0.92330645920043342</v>
      </c>
      <c r="AM153" s="2"/>
    </row>
    <row r="154" spans="1:326" ht="15" thickBot="1" x14ac:dyDescent="0.4">
      <c r="A154" s="8" t="s">
        <v>7692</v>
      </c>
      <c r="B154" s="8">
        <v>1.9893185571365706</v>
      </c>
      <c r="C154" s="8"/>
      <c r="E154" s="8" t="s">
        <v>7692</v>
      </c>
      <c r="F154" s="8">
        <v>1.9893185571365706</v>
      </c>
      <c r="G154" s="8"/>
      <c r="I154" s="8" t="s">
        <v>7692</v>
      </c>
      <c r="J154" s="8">
        <v>1.9893185571365706</v>
      </c>
      <c r="K154" s="8"/>
      <c r="M154" s="8" t="s">
        <v>7692</v>
      </c>
      <c r="N154" s="8">
        <v>2.6371234104203745</v>
      </c>
      <c r="O154" s="8"/>
      <c r="Q154" s="8" t="s">
        <v>7692</v>
      </c>
      <c r="R154" s="8">
        <v>2.6371234104203745</v>
      </c>
      <c r="S154" s="8"/>
      <c r="U154" s="8" t="s">
        <v>7692</v>
      </c>
      <c r="V154" s="8">
        <v>2.6371234104203745</v>
      </c>
      <c r="W154" s="8"/>
      <c r="Y154" s="8" t="s">
        <v>7692</v>
      </c>
      <c r="Z154" s="8">
        <v>2.6371234104203745</v>
      </c>
      <c r="AA154" s="8"/>
      <c r="AC154" s="8" t="s">
        <v>7692</v>
      </c>
      <c r="AD154" s="8">
        <v>2.6371234104203745</v>
      </c>
      <c r="AE154" s="8"/>
      <c r="AG154" s="8" t="s">
        <v>7692</v>
      </c>
      <c r="AH154" s="8">
        <v>2.6371234104203745</v>
      </c>
      <c r="AI154" s="8"/>
      <c r="AJ154" s="8"/>
      <c r="AK154" s="8" t="s">
        <v>7692</v>
      </c>
      <c r="AL154" s="8">
        <v>2.6371234104203745</v>
      </c>
      <c r="AM154" s="8"/>
    </row>
    <row r="155" spans="1:326" s="6" customFormat="1" ht="16" thickBot="1" x14ac:dyDescent="0.4">
      <c r="A155" s="78" t="s">
        <v>238</v>
      </c>
      <c r="B155" s="78"/>
      <c r="C155" s="78"/>
      <c r="D155" s="78"/>
      <c r="E155" s="79" t="s">
        <v>7706</v>
      </c>
      <c r="F155" s="80"/>
      <c r="G155" s="80"/>
      <c r="H155" s="81"/>
      <c r="I155" s="82" t="s">
        <v>7694</v>
      </c>
      <c r="J155" s="83"/>
      <c r="K155" s="83"/>
      <c r="L155" s="84"/>
      <c r="M155" s="78" t="s">
        <v>7672</v>
      </c>
      <c r="N155" s="78"/>
      <c r="O155" s="78"/>
      <c r="P155" s="78"/>
      <c r="Q155" s="78" t="s">
        <v>7695</v>
      </c>
      <c r="R155" s="78"/>
      <c r="S155" s="78"/>
      <c r="T155" s="78"/>
      <c r="U155" s="78" t="s">
        <v>7674</v>
      </c>
      <c r="V155" s="78"/>
      <c r="W155" s="78"/>
      <c r="X155" s="78"/>
      <c r="Y155" s="78" t="s">
        <v>7675</v>
      </c>
      <c r="Z155" s="78"/>
      <c r="AA155" s="78"/>
      <c r="AB155" s="78"/>
      <c r="AC155" s="78" t="s">
        <v>7696</v>
      </c>
      <c r="AD155" s="78"/>
      <c r="AE155" s="78"/>
      <c r="AF155" s="78"/>
      <c r="AG155" s="78" t="s">
        <v>7697</v>
      </c>
      <c r="AH155" s="78"/>
      <c r="AI155" s="78"/>
      <c r="AJ155" s="78"/>
      <c r="AK155" s="78" t="s">
        <v>7678</v>
      </c>
      <c r="AL155" s="78"/>
      <c r="AM155" s="78"/>
      <c r="AN155" s="78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  <c r="DZ155" s="89"/>
      <c r="EA155" s="89"/>
      <c r="EB155" s="89"/>
      <c r="EC155" s="89"/>
      <c r="ED155" s="89"/>
      <c r="EE155" s="89"/>
      <c r="EF155" s="89"/>
      <c r="EG155" s="89"/>
      <c r="EH155" s="89"/>
      <c r="EI155" s="89"/>
      <c r="EJ155" s="89"/>
      <c r="EK155" s="89"/>
      <c r="EL155" s="89"/>
      <c r="EM155" s="89"/>
      <c r="EN155" s="89"/>
      <c r="EO155" s="89"/>
      <c r="EP155" s="89"/>
      <c r="EQ155" s="89"/>
      <c r="ER155" s="89"/>
      <c r="ES155" s="89"/>
      <c r="ET155" s="89"/>
      <c r="EU155" s="89"/>
      <c r="EV155" s="89"/>
      <c r="EW155" s="89"/>
      <c r="EX155" s="89"/>
      <c r="EY155" s="89"/>
      <c r="EZ155" s="89"/>
      <c r="FA155" s="89"/>
      <c r="FB155" s="89"/>
      <c r="FC155" s="89"/>
      <c r="FD155" s="89"/>
      <c r="FE155" s="89"/>
      <c r="FF155" s="89"/>
      <c r="FG155" s="89"/>
      <c r="FH155" s="89"/>
      <c r="FI155" s="89"/>
      <c r="FJ155" s="89"/>
      <c r="FK155" s="89"/>
      <c r="FL155" s="89"/>
      <c r="FM155" s="89"/>
      <c r="FN155" s="89"/>
      <c r="FO155" s="89"/>
      <c r="FP155" s="89"/>
      <c r="FQ155" s="89"/>
      <c r="FR155" s="89"/>
      <c r="FS155" s="89"/>
      <c r="FT155" s="89"/>
      <c r="FU155" s="89"/>
      <c r="FV155" s="89"/>
      <c r="FW155" s="89"/>
      <c r="FX155" s="89"/>
      <c r="FY155" s="89"/>
      <c r="FZ155" s="89"/>
      <c r="GA155" s="89"/>
      <c r="GB155" s="89"/>
      <c r="GC155" s="89"/>
      <c r="GD155" s="89"/>
      <c r="GE155" s="89"/>
      <c r="GF155" s="89"/>
      <c r="GG155" s="89"/>
      <c r="GH155" s="89"/>
      <c r="GI155" s="89"/>
      <c r="GJ155" s="89"/>
      <c r="GK155" s="89"/>
      <c r="GL155" s="89"/>
      <c r="GM155" s="89"/>
      <c r="GN155" s="89"/>
      <c r="GO155" s="89"/>
      <c r="GP155" s="89"/>
      <c r="GQ155" s="89"/>
      <c r="GR155" s="89"/>
      <c r="GS155" s="89"/>
      <c r="GT155" s="89"/>
      <c r="GU155" s="89"/>
      <c r="GV155" s="89"/>
      <c r="GW155" s="89"/>
      <c r="GX155" s="89"/>
      <c r="GY155" s="89"/>
      <c r="GZ155" s="89"/>
      <c r="HA155" s="89"/>
      <c r="HB155" s="89"/>
      <c r="HC155" s="89"/>
      <c r="HD155" s="89"/>
      <c r="HE155" s="89"/>
      <c r="HF155" s="89"/>
      <c r="HG155" s="89"/>
      <c r="HH155" s="89"/>
      <c r="HI155" s="89"/>
      <c r="HJ155" s="89"/>
      <c r="HK155" s="89"/>
      <c r="HL155" s="89"/>
      <c r="HM155" s="89"/>
      <c r="HN155" s="89"/>
      <c r="HO155" s="89"/>
      <c r="HP155" s="89"/>
      <c r="HQ155" s="89"/>
      <c r="HR155" s="89"/>
      <c r="HS155" s="89"/>
      <c r="HT155" s="89"/>
      <c r="HU155" s="89"/>
      <c r="HV155" s="89"/>
      <c r="HW155" s="89"/>
      <c r="HX155" s="89"/>
      <c r="HY155" s="89"/>
      <c r="HZ155" s="89"/>
      <c r="IA155" s="89"/>
      <c r="IB155" s="89"/>
      <c r="IC155" s="89"/>
      <c r="ID155" s="89"/>
      <c r="IE155" s="89"/>
      <c r="IF155" s="89"/>
      <c r="IG155" s="89"/>
      <c r="IH155" s="89"/>
      <c r="II155" s="89"/>
      <c r="IJ155" s="89"/>
      <c r="IK155" s="89"/>
      <c r="IL155" s="89"/>
      <c r="IM155" s="89"/>
      <c r="IN155" s="89"/>
      <c r="IO155" s="89"/>
      <c r="IP155" s="89"/>
      <c r="IQ155" s="89"/>
      <c r="IR155" s="89"/>
      <c r="IS155" s="89"/>
      <c r="IT155" s="89"/>
      <c r="IU155" s="89"/>
      <c r="IV155" s="89"/>
      <c r="IW155" s="89"/>
      <c r="IX155" s="89"/>
      <c r="IY155" s="89"/>
      <c r="IZ155" s="89"/>
      <c r="JA155" s="89"/>
      <c r="JB155" s="89"/>
      <c r="JC155" s="89"/>
      <c r="JD155" s="89"/>
      <c r="JE155" s="89"/>
      <c r="JF155" s="89"/>
      <c r="JG155" s="89"/>
      <c r="JH155" s="89"/>
      <c r="JI155" s="89"/>
      <c r="JJ155" s="89"/>
      <c r="JK155" s="89"/>
      <c r="JL155" s="89"/>
      <c r="JM155" s="89"/>
      <c r="JN155" s="89"/>
      <c r="JO155" s="89"/>
      <c r="JP155" s="89"/>
      <c r="JQ155" s="89"/>
      <c r="JR155" s="89"/>
      <c r="JS155" s="89"/>
      <c r="JT155" s="89"/>
      <c r="JU155" s="89"/>
      <c r="JV155" s="89"/>
      <c r="JW155" s="89"/>
      <c r="JX155" s="89"/>
      <c r="JY155" s="89"/>
      <c r="JZ155" s="89"/>
      <c r="KA155" s="89"/>
      <c r="KB155" s="89"/>
      <c r="KC155" s="89"/>
      <c r="KD155" s="89"/>
      <c r="KE155" s="89"/>
      <c r="KF155" s="89"/>
      <c r="KG155" s="89"/>
      <c r="KH155" s="89"/>
      <c r="KI155" s="89"/>
      <c r="KJ155" s="89"/>
      <c r="KK155" s="89"/>
      <c r="KL155" s="89"/>
      <c r="KM155" s="89"/>
      <c r="KN155" s="89"/>
      <c r="KO155" s="89"/>
      <c r="KP155" s="89"/>
      <c r="KQ155" s="89"/>
      <c r="KR155" s="89"/>
      <c r="KS155" s="89"/>
      <c r="KT155" s="89"/>
      <c r="KU155" s="89"/>
      <c r="KV155" s="89"/>
      <c r="KW155" s="89"/>
      <c r="KX155" s="89"/>
      <c r="KY155" s="89"/>
      <c r="KZ155" s="89"/>
      <c r="LA155" s="89"/>
      <c r="LB155" s="89"/>
      <c r="LC155" s="89"/>
      <c r="LD155" s="89"/>
      <c r="LE155" s="89"/>
      <c r="LF155" s="89"/>
      <c r="LG155" s="89"/>
      <c r="LH155" s="89"/>
      <c r="LI155" s="89"/>
      <c r="LJ155" s="89"/>
      <c r="LK155" s="89"/>
      <c r="LL155" s="89"/>
      <c r="LM155" s="89"/>
      <c r="LN155" s="89"/>
    </row>
    <row r="156" spans="1:326" s="6" customFormat="1" x14ac:dyDescent="0.35">
      <c r="A156" s="72">
        <v>2016</v>
      </c>
      <c r="B156" s="73"/>
      <c r="C156" s="73"/>
      <c r="D156" s="74"/>
      <c r="E156" s="72">
        <v>2016</v>
      </c>
      <c r="F156" s="73"/>
      <c r="G156" s="73"/>
      <c r="H156" s="74"/>
      <c r="I156" s="72">
        <v>2016</v>
      </c>
      <c r="J156" s="73"/>
      <c r="K156" s="73"/>
      <c r="L156" s="74"/>
      <c r="M156" s="72">
        <v>2016</v>
      </c>
      <c r="N156" s="73"/>
      <c r="O156" s="73"/>
      <c r="P156" s="74"/>
      <c r="Q156" s="72">
        <v>2016</v>
      </c>
      <c r="R156" s="73"/>
      <c r="S156" s="73"/>
      <c r="T156" s="74"/>
      <c r="U156" s="72">
        <v>2016</v>
      </c>
      <c r="V156" s="73"/>
      <c r="W156" s="73"/>
      <c r="X156" s="74"/>
      <c r="Y156" s="72">
        <v>2016</v>
      </c>
      <c r="Z156" s="73"/>
      <c r="AA156" s="73"/>
      <c r="AB156" s="74"/>
      <c r="AC156" s="72">
        <v>2016</v>
      </c>
      <c r="AD156" s="73"/>
      <c r="AE156" s="73"/>
      <c r="AF156" s="74"/>
      <c r="AG156" s="72">
        <v>2016</v>
      </c>
      <c r="AH156" s="73"/>
      <c r="AI156" s="73"/>
      <c r="AJ156" s="74"/>
      <c r="AK156" s="72">
        <v>2016</v>
      </c>
      <c r="AL156" s="73"/>
      <c r="AM156" s="73"/>
      <c r="AN156" s="74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  <c r="DZ156" s="89"/>
      <c r="EA156" s="89"/>
      <c r="EB156" s="89"/>
      <c r="EC156" s="89"/>
      <c r="ED156" s="89"/>
      <c r="EE156" s="89"/>
      <c r="EF156" s="89"/>
      <c r="EG156" s="89"/>
      <c r="EH156" s="89"/>
      <c r="EI156" s="89"/>
      <c r="EJ156" s="89"/>
      <c r="EK156" s="89"/>
      <c r="EL156" s="89"/>
      <c r="EM156" s="89"/>
      <c r="EN156" s="89"/>
      <c r="EO156" s="89"/>
      <c r="EP156" s="89"/>
      <c r="EQ156" s="89"/>
      <c r="ER156" s="89"/>
      <c r="ES156" s="89"/>
      <c r="ET156" s="89"/>
      <c r="EU156" s="89"/>
      <c r="EV156" s="89"/>
      <c r="EW156" s="89"/>
      <c r="EX156" s="89"/>
      <c r="EY156" s="89"/>
      <c r="EZ156" s="89"/>
      <c r="FA156" s="89"/>
      <c r="FB156" s="89"/>
      <c r="FC156" s="89"/>
      <c r="FD156" s="89"/>
      <c r="FE156" s="89"/>
      <c r="FF156" s="89"/>
      <c r="FG156" s="89"/>
      <c r="FH156" s="89"/>
      <c r="FI156" s="89"/>
      <c r="FJ156" s="89"/>
      <c r="FK156" s="89"/>
      <c r="FL156" s="89"/>
      <c r="FM156" s="89"/>
      <c r="FN156" s="89"/>
      <c r="FO156" s="89"/>
      <c r="FP156" s="89"/>
      <c r="FQ156" s="89"/>
      <c r="FR156" s="89"/>
      <c r="FS156" s="89"/>
      <c r="FT156" s="89"/>
      <c r="FU156" s="89"/>
      <c r="FV156" s="89"/>
      <c r="FW156" s="89"/>
      <c r="FX156" s="89"/>
      <c r="FY156" s="89"/>
      <c r="FZ156" s="89"/>
      <c r="GA156" s="89"/>
      <c r="GB156" s="89"/>
      <c r="GC156" s="89"/>
      <c r="GD156" s="89"/>
      <c r="GE156" s="89"/>
      <c r="GF156" s="89"/>
      <c r="GG156" s="89"/>
      <c r="GH156" s="89"/>
      <c r="GI156" s="89"/>
      <c r="GJ156" s="89"/>
      <c r="GK156" s="89"/>
      <c r="GL156" s="89"/>
      <c r="GM156" s="89"/>
      <c r="GN156" s="89"/>
      <c r="GO156" s="89"/>
      <c r="GP156" s="89"/>
      <c r="GQ156" s="89"/>
      <c r="GR156" s="89"/>
      <c r="GS156" s="89"/>
      <c r="GT156" s="89"/>
      <c r="GU156" s="89"/>
      <c r="GV156" s="89"/>
      <c r="GW156" s="89"/>
      <c r="GX156" s="89"/>
      <c r="GY156" s="89"/>
      <c r="GZ156" s="89"/>
      <c r="HA156" s="89"/>
      <c r="HB156" s="89"/>
      <c r="HC156" s="89"/>
      <c r="HD156" s="89"/>
      <c r="HE156" s="89"/>
      <c r="HF156" s="89"/>
      <c r="HG156" s="89"/>
      <c r="HH156" s="89"/>
      <c r="HI156" s="89"/>
      <c r="HJ156" s="89"/>
      <c r="HK156" s="89"/>
      <c r="HL156" s="89"/>
      <c r="HM156" s="89"/>
      <c r="HN156" s="89"/>
      <c r="HO156" s="89"/>
      <c r="HP156" s="89"/>
      <c r="HQ156" s="89"/>
      <c r="HR156" s="89"/>
      <c r="HS156" s="89"/>
      <c r="HT156" s="89"/>
      <c r="HU156" s="89"/>
      <c r="HV156" s="89"/>
      <c r="HW156" s="89"/>
      <c r="HX156" s="89"/>
      <c r="HY156" s="89"/>
      <c r="HZ156" s="89"/>
      <c r="IA156" s="89"/>
      <c r="IB156" s="89"/>
      <c r="IC156" s="89"/>
      <c r="ID156" s="89"/>
      <c r="IE156" s="89"/>
      <c r="IF156" s="89"/>
      <c r="IG156" s="89"/>
      <c r="IH156" s="89"/>
      <c r="II156" s="89"/>
      <c r="IJ156" s="89"/>
      <c r="IK156" s="89"/>
      <c r="IL156" s="89"/>
      <c r="IM156" s="89"/>
      <c r="IN156" s="89"/>
      <c r="IO156" s="89"/>
      <c r="IP156" s="89"/>
      <c r="IQ156" s="89"/>
      <c r="IR156" s="89"/>
      <c r="IS156" s="89"/>
      <c r="IT156" s="89"/>
      <c r="IU156" s="89"/>
      <c r="IV156" s="89"/>
      <c r="IW156" s="89"/>
      <c r="IX156" s="89"/>
      <c r="IY156" s="89"/>
      <c r="IZ156" s="89"/>
      <c r="JA156" s="89"/>
      <c r="JB156" s="89"/>
      <c r="JC156" s="89"/>
      <c r="JD156" s="89"/>
      <c r="JE156" s="89"/>
      <c r="JF156" s="89"/>
      <c r="JG156" s="89"/>
      <c r="JH156" s="89"/>
      <c r="JI156" s="89"/>
      <c r="JJ156" s="89"/>
      <c r="JK156" s="89"/>
      <c r="JL156" s="89"/>
      <c r="JM156" s="89"/>
      <c r="JN156" s="89"/>
      <c r="JO156" s="89"/>
      <c r="JP156" s="89"/>
      <c r="JQ156" s="89"/>
      <c r="JR156" s="89"/>
      <c r="JS156" s="89"/>
      <c r="JT156" s="89"/>
      <c r="JU156" s="89"/>
      <c r="JV156" s="89"/>
      <c r="JW156" s="89"/>
      <c r="JX156" s="89"/>
      <c r="JY156" s="89"/>
      <c r="JZ156" s="89"/>
      <c r="KA156" s="89"/>
      <c r="KB156" s="89"/>
      <c r="KC156" s="89"/>
      <c r="KD156" s="89"/>
      <c r="KE156" s="89"/>
      <c r="KF156" s="89"/>
      <c r="KG156" s="89"/>
      <c r="KH156" s="89"/>
      <c r="KI156" s="89"/>
      <c r="KJ156" s="89"/>
      <c r="KK156" s="89"/>
      <c r="KL156" s="89"/>
      <c r="KM156" s="89"/>
      <c r="KN156" s="89"/>
      <c r="KO156" s="89"/>
      <c r="KP156" s="89"/>
      <c r="KQ156" s="89"/>
      <c r="KR156" s="89"/>
      <c r="KS156" s="89"/>
      <c r="KT156" s="89"/>
      <c r="KU156" s="89"/>
      <c r="KV156" s="89"/>
      <c r="KW156" s="89"/>
      <c r="KX156" s="89"/>
      <c r="KY156" s="89"/>
      <c r="KZ156" s="89"/>
      <c r="LA156" s="89"/>
      <c r="LB156" s="89"/>
      <c r="LC156" s="89"/>
      <c r="LD156" s="89"/>
      <c r="LE156" s="89"/>
      <c r="LF156" s="89"/>
      <c r="LG156" s="89"/>
      <c r="LH156" s="89"/>
      <c r="LI156" s="89"/>
      <c r="LJ156" s="89"/>
      <c r="LK156" s="89"/>
      <c r="LL156" s="89"/>
      <c r="LM156" s="89"/>
      <c r="LN156" s="89"/>
    </row>
    <row r="157" spans="1:326" s="6" customFormat="1" x14ac:dyDescent="0.35">
      <c r="A157" s="75"/>
      <c r="B157" s="76"/>
      <c r="C157" s="76"/>
      <c r="D157" s="77"/>
      <c r="E157" s="75"/>
      <c r="F157" s="76"/>
      <c r="G157" s="76"/>
      <c r="H157" s="77"/>
      <c r="I157" s="75"/>
      <c r="J157" s="76"/>
      <c r="K157" s="76"/>
      <c r="L157" s="77"/>
      <c r="M157" s="75"/>
      <c r="N157" s="76"/>
      <c r="O157" s="76"/>
      <c r="P157" s="77"/>
      <c r="Q157" s="75"/>
      <c r="R157" s="76"/>
      <c r="S157" s="76"/>
      <c r="T157" s="77"/>
      <c r="U157" s="75"/>
      <c r="V157" s="76"/>
      <c r="W157" s="76"/>
      <c r="X157" s="77"/>
      <c r="Y157" s="75"/>
      <c r="Z157" s="76"/>
      <c r="AA157" s="76"/>
      <c r="AB157" s="77"/>
      <c r="AC157" s="75"/>
      <c r="AD157" s="76"/>
      <c r="AE157" s="76"/>
      <c r="AF157" s="77"/>
      <c r="AG157" s="75"/>
      <c r="AH157" s="76"/>
      <c r="AI157" s="76"/>
      <c r="AJ157" s="77"/>
      <c r="AK157" s="75"/>
      <c r="AL157" s="76"/>
      <c r="AM157" s="76"/>
      <c r="AN157" s="77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  <c r="DZ157" s="89"/>
      <c r="EA157" s="89"/>
      <c r="EB157" s="89"/>
      <c r="EC157" s="89"/>
      <c r="ED157" s="89"/>
      <c r="EE157" s="89"/>
      <c r="EF157" s="89"/>
      <c r="EG157" s="89"/>
      <c r="EH157" s="89"/>
      <c r="EI157" s="89"/>
      <c r="EJ157" s="89"/>
      <c r="EK157" s="89"/>
      <c r="EL157" s="89"/>
      <c r="EM157" s="89"/>
      <c r="EN157" s="89"/>
      <c r="EO157" s="89"/>
      <c r="EP157" s="89"/>
      <c r="EQ157" s="89"/>
      <c r="ER157" s="89"/>
      <c r="ES157" s="89"/>
      <c r="ET157" s="89"/>
      <c r="EU157" s="89"/>
      <c r="EV157" s="89"/>
      <c r="EW157" s="89"/>
      <c r="EX157" s="89"/>
      <c r="EY157" s="89"/>
      <c r="EZ157" s="89"/>
      <c r="FA157" s="89"/>
      <c r="FB157" s="89"/>
      <c r="FC157" s="89"/>
      <c r="FD157" s="89"/>
      <c r="FE157" s="89"/>
      <c r="FF157" s="89"/>
      <c r="FG157" s="89"/>
      <c r="FH157" s="89"/>
      <c r="FI157" s="89"/>
      <c r="FJ157" s="89"/>
      <c r="FK157" s="89"/>
      <c r="FL157" s="89"/>
      <c r="FM157" s="89"/>
      <c r="FN157" s="89"/>
      <c r="FO157" s="89"/>
      <c r="FP157" s="89"/>
      <c r="FQ157" s="89"/>
      <c r="FR157" s="89"/>
      <c r="FS157" s="89"/>
      <c r="FT157" s="89"/>
      <c r="FU157" s="89"/>
      <c r="FV157" s="89"/>
      <c r="FW157" s="89"/>
      <c r="FX157" s="89"/>
      <c r="FY157" s="89"/>
      <c r="FZ157" s="89"/>
      <c r="GA157" s="89"/>
      <c r="GB157" s="89"/>
      <c r="GC157" s="89"/>
      <c r="GD157" s="89"/>
      <c r="GE157" s="89"/>
      <c r="GF157" s="89"/>
      <c r="GG157" s="89"/>
      <c r="GH157" s="89"/>
      <c r="GI157" s="89"/>
      <c r="GJ157" s="89"/>
      <c r="GK157" s="89"/>
      <c r="GL157" s="89"/>
      <c r="GM157" s="89"/>
      <c r="GN157" s="89"/>
      <c r="GO157" s="89"/>
      <c r="GP157" s="89"/>
      <c r="GQ157" s="89"/>
      <c r="GR157" s="89"/>
      <c r="GS157" s="89"/>
      <c r="GT157" s="89"/>
      <c r="GU157" s="89"/>
      <c r="GV157" s="89"/>
      <c r="GW157" s="89"/>
      <c r="GX157" s="89"/>
      <c r="GY157" s="89"/>
      <c r="GZ157" s="89"/>
      <c r="HA157" s="89"/>
      <c r="HB157" s="89"/>
      <c r="HC157" s="89"/>
      <c r="HD157" s="89"/>
      <c r="HE157" s="89"/>
      <c r="HF157" s="89"/>
      <c r="HG157" s="89"/>
      <c r="HH157" s="89"/>
      <c r="HI157" s="89"/>
      <c r="HJ157" s="89"/>
      <c r="HK157" s="89"/>
      <c r="HL157" s="89"/>
      <c r="HM157" s="89"/>
      <c r="HN157" s="89"/>
      <c r="HO157" s="89"/>
      <c r="HP157" s="89"/>
      <c r="HQ157" s="89"/>
      <c r="HR157" s="89"/>
      <c r="HS157" s="89"/>
      <c r="HT157" s="89"/>
      <c r="HU157" s="89"/>
      <c r="HV157" s="89"/>
      <c r="HW157" s="89"/>
      <c r="HX157" s="89"/>
      <c r="HY157" s="89"/>
      <c r="HZ157" s="89"/>
      <c r="IA157" s="89"/>
      <c r="IB157" s="89"/>
      <c r="IC157" s="89"/>
      <c r="ID157" s="89"/>
      <c r="IE157" s="89"/>
      <c r="IF157" s="89"/>
      <c r="IG157" s="89"/>
      <c r="IH157" s="89"/>
      <c r="II157" s="89"/>
      <c r="IJ157" s="89"/>
      <c r="IK157" s="89"/>
      <c r="IL157" s="89"/>
      <c r="IM157" s="89"/>
      <c r="IN157" s="89"/>
      <c r="IO157" s="89"/>
      <c r="IP157" s="89"/>
      <c r="IQ157" s="89"/>
      <c r="IR157" s="89"/>
      <c r="IS157" s="89"/>
      <c r="IT157" s="89"/>
      <c r="IU157" s="89"/>
      <c r="IV157" s="89"/>
      <c r="IW157" s="89"/>
      <c r="IX157" s="89"/>
      <c r="IY157" s="89"/>
      <c r="IZ157" s="89"/>
      <c r="JA157" s="89"/>
      <c r="JB157" s="89"/>
      <c r="JC157" s="89"/>
      <c r="JD157" s="89"/>
      <c r="JE157" s="89"/>
      <c r="JF157" s="89"/>
      <c r="JG157" s="89"/>
      <c r="JH157" s="89"/>
      <c r="JI157" s="89"/>
      <c r="JJ157" s="89"/>
      <c r="JK157" s="89"/>
      <c r="JL157" s="89"/>
      <c r="JM157" s="89"/>
      <c r="JN157" s="89"/>
      <c r="JO157" s="89"/>
      <c r="JP157" s="89"/>
      <c r="JQ157" s="89"/>
      <c r="JR157" s="89"/>
      <c r="JS157" s="89"/>
      <c r="JT157" s="89"/>
      <c r="JU157" s="89"/>
      <c r="JV157" s="89"/>
      <c r="JW157" s="89"/>
      <c r="JX157" s="89"/>
      <c r="JY157" s="89"/>
      <c r="JZ157" s="89"/>
      <c r="KA157" s="89"/>
      <c r="KB157" s="89"/>
      <c r="KC157" s="89"/>
      <c r="KD157" s="89"/>
      <c r="KE157" s="89"/>
      <c r="KF157" s="89"/>
      <c r="KG157" s="89"/>
      <c r="KH157" s="89"/>
      <c r="KI157" s="89"/>
      <c r="KJ157" s="89"/>
      <c r="KK157" s="89"/>
      <c r="KL157" s="89"/>
      <c r="KM157" s="89"/>
      <c r="KN157" s="89"/>
      <c r="KO157" s="89"/>
      <c r="KP157" s="89"/>
      <c r="KQ157" s="89"/>
      <c r="KR157" s="89"/>
      <c r="KS157" s="89"/>
      <c r="KT157" s="89"/>
      <c r="KU157" s="89"/>
      <c r="KV157" s="89"/>
      <c r="KW157" s="89"/>
      <c r="KX157" s="89"/>
      <c r="KY157" s="89"/>
      <c r="KZ157" s="89"/>
      <c r="LA157" s="89"/>
      <c r="LB157" s="89"/>
      <c r="LC157" s="89"/>
      <c r="LD157" s="89"/>
      <c r="LE157" s="89"/>
      <c r="LF157" s="89"/>
      <c r="LG157" s="89"/>
      <c r="LH157" s="89"/>
      <c r="LI157" s="89"/>
      <c r="LJ157" s="89"/>
      <c r="LK157" s="89"/>
      <c r="LL157" s="89"/>
      <c r="LM157" s="89"/>
      <c r="LN157" s="89"/>
    </row>
    <row r="158" spans="1:326" x14ac:dyDescent="0.35">
      <c r="A158" s="5" t="s">
        <v>7679</v>
      </c>
      <c r="E158" s="5" t="s">
        <v>7679</v>
      </c>
      <c r="I158" s="5" t="s">
        <v>7679</v>
      </c>
      <c r="M158" s="5" t="s">
        <v>7679</v>
      </c>
      <c r="Q158" s="5" t="s">
        <v>7679</v>
      </c>
      <c r="U158" s="5" t="s">
        <v>7679</v>
      </c>
      <c r="Y158" s="5" t="s">
        <v>7679</v>
      </c>
      <c r="AC158" s="5" t="s">
        <v>7679</v>
      </c>
      <c r="AG158" s="5" t="s">
        <v>7679</v>
      </c>
      <c r="AK158" s="5" t="s">
        <v>7679</v>
      </c>
    </row>
    <row r="159" spans="1:326" ht="15" thickBot="1" x14ac:dyDescent="0.4"/>
    <row r="160" spans="1:326" x14ac:dyDescent="0.35">
      <c r="A160" s="7"/>
      <c r="B160" s="7" t="s">
        <v>7680</v>
      </c>
      <c r="C160" s="7" t="s">
        <v>7681</v>
      </c>
      <c r="E160" s="7"/>
      <c r="F160" s="7" t="s">
        <v>7680</v>
      </c>
      <c r="G160" s="7" t="s">
        <v>7681</v>
      </c>
      <c r="I160" s="7"/>
      <c r="J160" s="7" t="s">
        <v>7680</v>
      </c>
      <c r="K160" s="7" t="s">
        <v>7681</v>
      </c>
      <c r="M160" s="7"/>
      <c r="N160" s="7" t="s">
        <v>7680</v>
      </c>
      <c r="O160" s="7" t="s">
        <v>7681</v>
      </c>
      <c r="Q160" s="7"/>
      <c r="R160" s="7" t="s">
        <v>7680</v>
      </c>
      <c r="S160" s="7" t="s">
        <v>7681</v>
      </c>
      <c r="U160" s="7"/>
      <c r="V160" s="7" t="s">
        <v>7680</v>
      </c>
      <c r="W160" s="7" t="s">
        <v>7681</v>
      </c>
      <c r="Y160" s="7"/>
      <c r="Z160" s="7" t="s">
        <v>7680</v>
      </c>
      <c r="AA160" s="7" t="s">
        <v>7681</v>
      </c>
      <c r="AC160" s="7"/>
      <c r="AD160" s="7" t="s">
        <v>7680</v>
      </c>
      <c r="AE160" s="7" t="s">
        <v>7681</v>
      </c>
      <c r="AG160" s="7"/>
      <c r="AH160" s="7" t="s">
        <v>7680</v>
      </c>
      <c r="AI160" s="7" t="s">
        <v>7681</v>
      </c>
      <c r="AJ160" s="7"/>
      <c r="AK160" s="7"/>
      <c r="AL160" s="7" t="s">
        <v>7680</v>
      </c>
      <c r="AM160" s="7" t="s">
        <v>7681</v>
      </c>
    </row>
    <row r="161" spans="1:326" x14ac:dyDescent="0.35">
      <c r="A161" s="2" t="s">
        <v>7682</v>
      </c>
      <c r="B161" s="2">
        <v>2156855.44</v>
      </c>
      <c r="C161" s="2">
        <v>5357054.666666667</v>
      </c>
      <c r="E161" s="2" t="s">
        <v>7682</v>
      </c>
      <c r="F161" s="2">
        <v>4060475.68</v>
      </c>
      <c r="G161" s="2">
        <v>11550470.614035089</v>
      </c>
      <c r="I161" s="2" t="s">
        <v>7682</v>
      </c>
      <c r="J161" s="2">
        <v>11094751.039999999</v>
      </c>
      <c r="K161" s="2">
        <v>42522260.245614037</v>
      </c>
      <c r="M161" s="2" t="s">
        <v>7682</v>
      </c>
      <c r="N161" s="2">
        <v>10765038.060000001</v>
      </c>
      <c r="O161" s="2">
        <v>47490491.210526317</v>
      </c>
      <c r="Q161" s="2" t="s">
        <v>7682</v>
      </c>
      <c r="R161" s="2">
        <v>18631282.68</v>
      </c>
      <c r="S161" s="2">
        <v>58466892.526315786</v>
      </c>
      <c r="U161" s="2" t="s">
        <v>7682</v>
      </c>
      <c r="V161" s="2">
        <v>8.6096000000000021</v>
      </c>
      <c r="W161" s="2">
        <v>5.2692982456140349</v>
      </c>
      <c r="Y161" s="2" t="s">
        <v>7682</v>
      </c>
      <c r="Z161" s="2">
        <v>26.835999999999995</v>
      </c>
      <c r="AA161" s="2">
        <v>30.502982456140352</v>
      </c>
      <c r="AC161" s="2" t="s">
        <v>7682</v>
      </c>
      <c r="AD161" s="2">
        <v>51829982.840000004</v>
      </c>
      <c r="AE161" s="2">
        <v>237947065.42105263</v>
      </c>
      <c r="AG161" s="2" t="s">
        <v>7682</v>
      </c>
      <c r="AH161" s="2">
        <v>40470532.899999999</v>
      </c>
      <c r="AI161" s="2">
        <v>119283996.33333333</v>
      </c>
      <c r="AJ161" s="2"/>
      <c r="AK161" s="2" t="s">
        <v>7682</v>
      </c>
      <c r="AL161" s="2">
        <v>5.5049999999999981</v>
      </c>
      <c r="AM161" s="2">
        <v>7.5045614035087729</v>
      </c>
    </row>
    <row r="162" spans="1:326" x14ac:dyDescent="0.35">
      <c r="A162" s="2" t="s">
        <v>7683</v>
      </c>
      <c r="B162" s="2">
        <v>7577019883704.333</v>
      </c>
      <c r="C162" s="2">
        <v>69525464452463.195</v>
      </c>
      <c r="E162" s="2" t="s">
        <v>7683</v>
      </c>
      <c r="F162" s="2">
        <v>15705165325818.467</v>
      </c>
      <c r="G162" s="2">
        <v>208614653884269.69</v>
      </c>
      <c r="I162" s="2" t="s">
        <v>7683</v>
      </c>
      <c r="J162" s="2">
        <v>140619101830288.05</v>
      </c>
      <c r="K162" s="2">
        <v>2980278536341420.5</v>
      </c>
      <c r="M162" s="2" t="s">
        <v>7683</v>
      </c>
      <c r="N162" s="2">
        <v>129992488797558.53</v>
      </c>
      <c r="O162" s="2">
        <v>9041229893386246</v>
      </c>
      <c r="Q162" s="2" t="s">
        <v>7683</v>
      </c>
      <c r="R162" s="2">
        <v>335646078804257.13</v>
      </c>
      <c r="S162" s="2">
        <v>5657670678906393</v>
      </c>
      <c r="U162" s="2" t="s">
        <v>7683</v>
      </c>
      <c r="V162" s="2">
        <v>58.119183510204046</v>
      </c>
      <c r="W162" s="2">
        <v>71.883110213032623</v>
      </c>
      <c r="Y162" s="2" t="s">
        <v>7683</v>
      </c>
      <c r="Z162" s="2">
        <v>2107.4179183673477</v>
      </c>
      <c r="AA162" s="2">
        <v>5850.5926963032598</v>
      </c>
      <c r="AC162" s="2" t="s">
        <v>7683</v>
      </c>
      <c r="AD162" s="2">
        <v>1.4093312039111116E+16</v>
      </c>
      <c r="AE162" s="2">
        <v>2.2329771375345978E+17</v>
      </c>
      <c r="AG162" s="2" t="s">
        <v>7683</v>
      </c>
      <c r="AH162" s="2">
        <v>1100342510528620.8</v>
      </c>
      <c r="AI162" s="2">
        <v>1.9082482092962312E+16</v>
      </c>
      <c r="AJ162" s="2"/>
      <c r="AK162" s="2" t="s">
        <v>7683</v>
      </c>
      <c r="AL162" s="2">
        <v>33.178809183673486</v>
      </c>
      <c r="AM162" s="2">
        <v>246.63093596491225</v>
      </c>
    </row>
    <row r="163" spans="1:326" x14ac:dyDescent="0.35">
      <c r="A163" s="2" t="s">
        <v>7684</v>
      </c>
      <c r="B163" s="2">
        <v>50</v>
      </c>
      <c r="C163" s="2">
        <v>57</v>
      </c>
      <c r="E163" s="2" t="s">
        <v>7684</v>
      </c>
      <c r="F163" s="2">
        <v>50</v>
      </c>
      <c r="G163" s="2">
        <v>57</v>
      </c>
      <c r="I163" s="2" t="s">
        <v>7684</v>
      </c>
      <c r="J163" s="2">
        <v>50</v>
      </c>
      <c r="K163" s="2">
        <v>57</v>
      </c>
      <c r="M163" s="2" t="s">
        <v>7684</v>
      </c>
      <c r="N163" s="2">
        <v>50</v>
      </c>
      <c r="O163" s="2">
        <v>57</v>
      </c>
      <c r="Q163" s="2" t="s">
        <v>7684</v>
      </c>
      <c r="R163" s="2">
        <v>50</v>
      </c>
      <c r="S163" s="2">
        <v>57</v>
      </c>
      <c r="U163" s="2" t="s">
        <v>7684</v>
      </c>
      <c r="V163" s="2">
        <v>50</v>
      </c>
      <c r="W163" s="2">
        <v>57</v>
      </c>
      <c r="Y163" s="2" t="s">
        <v>7684</v>
      </c>
      <c r="Z163" s="2">
        <v>50</v>
      </c>
      <c r="AA163" s="2">
        <v>57</v>
      </c>
      <c r="AC163" s="2" t="s">
        <v>7684</v>
      </c>
      <c r="AD163" s="2">
        <v>50</v>
      </c>
      <c r="AE163" s="2">
        <v>57</v>
      </c>
      <c r="AG163" s="2" t="s">
        <v>7684</v>
      </c>
      <c r="AH163" s="2">
        <v>50</v>
      </c>
      <c r="AI163" s="2">
        <v>57</v>
      </c>
      <c r="AJ163" s="2"/>
      <c r="AK163" s="2" t="s">
        <v>7684</v>
      </c>
      <c r="AL163" s="2">
        <v>50</v>
      </c>
      <c r="AM163" s="2">
        <v>57</v>
      </c>
    </row>
    <row r="164" spans="1:326" x14ac:dyDescent="0.35">
      <c r="A164" s="2" t="s">
        <v>7685</v>
      </c>
      <c r="B164" s="2">
        <v>40616190320375.727</v>
      </c>
      <c r="C164" s="2"/>
      <c r="E164" s="2" t="s">
        <v>7685</v>
      </c>
      <c r="F164" s="2">
        <v>118590225890325.77</v>
      </c>
      <c r="G164" s="2"/>
      <c r="I164" s="2" t="s">
        <v>7685</v>
      </c>
      <c r="J164" s="2">
        <v>1655104133569558.8</v>
      </c>
      <c r="K164" s="2"/>
      <c r="M164" s="2" t="s">
        <v>7685</v>
      </c>
      <c r="N164" s="2">
        <v>4882652437911525</v>
      </c>
      <c r="O164" s="2"/>
      <c r="Q164" s="2" t="s">
        <v>7685</v>
      </c>
      <c r="R164" s="2">
        <v>3174059198858729.5</v>
      </c>
      <c r="S164" s="2"/>
      <c r="U164" s="2" t="s">
        <v>7685</v>
      </c>
      <c r="V164" s="2">
        <v>65.45994441837928</v>
      </c>
      <c r="W164" s="2"/>
      <c r="Y164" s="2" t="s">
        <v>7685</v>
      </c>
      <c r="Z164" s="2">
        <v>4103.7777999331674</v>
      </c>
      <c r="AA164" s="2"/>
      <c r="AC164" s="2" t="s">
        <v>7685</v>
      </c>
      <c r="AD164" s="2">
        <v>1.256689929534304E+17</v>
      </c>
      <c r="AE164" s="2"/>
      <c r="AG164" s="2" t="s">
        <v>7685</v>
      </c>
      <c r="AH164" s="2">
        <v>1.0690816954493258E+16</v>
      </c>
      <c r="AI164" s="2"/>
      <c r="AJ164" s="2"/>
      <c r="AK164" s="2" t="s">
        <v>7685</v>
      </c>
      <c r="AL164" s="2">
        <v>147.01994346700084</v>
      </c>
      <c r="AM164" s="2"/>
    </row>
    <row r="165" spans="1:326" x14ac:dyDescent="0.35">
      <c r="A165" s="2" t="s">
        <v>7686</v>
      </c>
      <c r="B165" s="2">
        <v>0</v>
      </c>
      <c r="C165" s="2"/>
      <c r="E165" s="2" t="s">
        <v>7686</v>
      </c>
      <c r="F165" s="2">
        <v>0</v>
      </c>
      <c r="G165" s="2"/>
      <c r="I165" s="2" t="s">
        <v>7686</v>
      </c>
      <c r="J165" s="2">
        <v>0</v>
      </c>
      <c r="K165" s="2"/>
      <c r="M165" s="2" t="s">
        <v>7686</v>
      </c>
      <c r="N165" s="2">
        <v>0</v>
      </c>
      <c r="O165" s="2"/>
      <c r="Q165" s="2" t="s">
        <v>7686</v>
      </c>
      <c r="R165" s="2">
        <v>0</v>
      </c>
      <c r="S165" s="2"/>
      <c r="U165" s="2" t="s">
        <v>7686</v>
      </c>
      <c r="V165" s="2">
        <v>0</v>
      </c>
      <c r="W165" s="2"/>
      <c r="Y165" s="2" t="s">
        <v>7686</v>
      </c>
      <c r="Z165" s="2">
        <v>0</v>
      </c>
      <c r="AA165" s="2"/>
      <c r="AC165" s="2" t="s">
        <v>7686</v>
      </c>
      <c r="AD165" s="2">
        <v>0</v>
      </c>
      <c r="AE165" s="2"/>
      <c r="AG165" s="2" t="s">
        <v>7686</v>
      </c>
      <c r="AH165" s="2">
        <v>0</v>
      </c>
      <c r="AI165" s="2"/>
      <c r="AJ165" s="2"/>
      <c r="AK165" s="2" t="s">
        <v>7686</v>
      </c>
      <c r="AL165" s="2">
        <v>0</v>
      </c>
      <c r="AM165" s="2"/>
    </row>
    <row r="166" spans="1:326" x14ac:dyDescent="0.35">
      <c r="A166" s="2" t="s">
        <v>7687</v>
      </c>
      <c r="B166" s="2">
        <v>105</v>
      </c>
      <c r="C166" s="2"/>
      <c r="E166" s="2" t="s">
        <v>7687</v>
      </c>
      <c r="F166" s="2">
        <v>105</v>
      </c>
      <c r="G166" s="2"/>
      <c r="I166" s="2" t="s">
        <v>7687</v>
      </c>
      <c r="J166" s="2">
        <v>105</v>
      </c>
      <c r="K166" s="2"/>
      <c r="M166" s="2" t="s">
        <v>7687</v>
      </c>
      <c r="N166" s="2">
        <v>105</v>
      </c>
      <c r="O166" s="2"/>
      <c r="Q166" s="2" t="s">
        <v>7687</v>
      </c>
      <c r="R166" s="2">
        <v>105</v>
      </c>
      <c r="S166" s="2"/>
      <c r="U166" s="2" t="s">
        <v>7687</v>
      </c>
      <c r="V166" s="2">
        <v>105</v>
      </c>
      <c r="W166" s="2"/>
      <c r="Y166" s="2" t="s">
        <v>7687</v>
      </c>
      <c r="Z166" s="2">
        <v>105</v>
      </c>
      <c r="AA166" s="2"/>
      <c r="AC166" s="2" t="s">
        <v>7687</v>
      </c>
      <c r="AD166" s="2">
        <v>105</v>
      </c>
      <c r="AE166" s="2"/>
      <c r="AG166" s="2" t="s">
        <v>7687</v>
      </c>
      <c r="AH166" s="2">
        <v>105</v>
      </c>
      <c r="AI166" s="2"/>
      <c r="AJ166" s="2"/>
      <c r="AK166" s="2" t="s">
        <v>7687</v>
      </c>
      <c r="AL166" s="2">
        <v>105</v>
      </c>
      <c r="AM166" s="2"/>
    </row>
    <row r="167" spans="1:326" x14ac:dyDescent="0.35">
      <c r="A167" s="2" t="s">
        <v>7688</v>
      </c>
      <c r="B167" s="2">
        <v>-2.5915402857328371</v>
      </c>
      <c r="C167" s="2"/>
      <c r="E167" s="2" t="s">
        <v>7688</v>
      </c>
      <c r="F167" s="2">
        <v>-3.5496670316168268</v>
      </c>
      <c r="G167" s="2"/>
      <c r="I167" s="2" t="s">
        <v>7688</v>
      </c>
      <c r="J167" s="2">
        <v>-3.9868311402315451</v>
      </c>
      <c r="K167" s="2"/>
      <c r="M167" s="2" t="s">
        <v>7688</v>
      </c>
      <c r="N167" s="2">
        <v>-2.7125003248629604</v>
      </c>
      <c r="O167" s="2"/>
      <c r="Q167" s="2" t="s">
        <v>7688</v>
      </c>
      <c r="R167" s="2">
        <v>-3.6491733970159723</v>
      </c>
      <c r="S167" s="2"/>
      <c r="U167" s="2" t="s">
        <v>7688</v>
      </c>
      <c r="V167" s="2">
        <v>2.1307300296870761</v>
      </c>
      <c r="W167" s="2"/>
      <c r="Y167" s="2" t="s">
        <v>7688</v>
      </c>
      <c r="Z167" s="2">
        <v>-0.29542514302914641</v>
      </c>
      <c r="AA167" s="2"/>
      <c r="AC167" s="2" t="s">
        <v>7688</v>
      </c>
      <c r="AD167" s="2">
        <v>-2.7095845667560039</v>
      </c>
      <c r="AE167" s="2"/>
      <c r="AG167" s="2" t="s">
        <v>7688</v>
      </c>
      <c r="AH167" s="2">
        <v>-3.933919848523479</v>
      </c>
      <c r="AI167" s="2"/>
      <c r="AJ167" s="2"/>
      <c r="AK167" s="2" t="s">
        <v>7688</v>
      </c>
      <c r="AL167" s="2">
        <v>-0.85109327842564675</v>
      </c>
      <c r="AM167" s="2"/>
    </row>
    <row r="168" spans="1:326" x14ac:dyDescent="0.35">
      <c r="A168" s="2" t="s">
        <v>7689</v>
      </c>
      <c r="B168" s="2">
        <v>5.4569994001649191E-3</v>
      </c>
      <c r="C168" s="2"/>
      <c r="E168" s="2" t="s">
        <v>7689</v>
      </c>
      <c r="F168" s="2">
        <v>2.8929322238535268E-4</v>
      </c>
      <c r="G168" s="2"/>
      <c r="I168" s="2" t="s">
        <v>7689</v>
      </c>
      <c r="J168" s="2">
        <v>6.1982977108619388E-5</v>
      </c>
      <c r="K168" s="2"/>
      <c r="M168" s="2" t="s">
        <v>7689</v>
      </c>
      <c r="N168" s="2">
        <v>3.9024049828628228E-3</v>
      </c>
      <c r="O168" s="2"/>
      <c r="Q168" s="2" t="s">
        <v>7689</v>
      </c>
      <c r="R168" s="2">
        <v>2.0585237807522715E-4</v>
      </c>
      <c r="S168" s="2"/>
      <c r="U168" s="2" t="s">
        <v>7689</v>
      </c>
      <c r="V168" s="2">
        <v>1.7722998832922623E-2</v>
      </c>
      <c r="W168" s="2"/>
      <c r="Y168" s="2" t="s">
        <v>7689</v>
      </c>
      <c r="Z168" s="2">
        <v>0.38412626494536434</v>
      </c>
      <c r="AA168" s="2"/>
      <c r="AC168" s="2" t="s">
        <v>7689</v>
      </c>
      <c r="AD168" s="2">
        <v>3.9345666969075252E-3</v>
      </c>
      <c r="AE168" s="2"/>
      <c r="AG168" s="2" t="s">
        <v>7689</v>
      </c>
      <c r="AH168" s="2">
        <v>7.5150185834968667E-5</v>
      </c>
      <c r="AI168" s="2"/>
      <c r="AJ168" s="2"/>
      <c r="AK168" s="2" t="s">
        <v>7689</v>
      </c>
      <c r="AL168" s="2">
        <v>0.19832716874442119</v>
      </c>
      <c r="AM168" s="2"/>
    </row>
    <row r="169" spans="1:326" x14ac:dyDescent="0.35">
      <c r="A169" s="2" t="s">
        <v>7690</v>
      </c>
      <c r="B169" s="2">
        <v>2.3623875149592011</v>
      </c>
      <c r="C169" s="2"/>
      <c r="E169" s="2" t="s">
        <v>7690</v>
      </c>
      <c r="F169" s="2">
        <v>2.3623875149592011</v>
      </c>
      <c r="G169" s="2"/>
      <c r="I169" s="2" t="s">
        <v>7690</v>
      </c>
      <c r="J169" s="2">
        <v>2.3623875149592011</v>
      </c>
      <c r="K169" s="2"/>
      <c r="M169" s="2" t="s">
        <v>7690</v>
      </c>
      <c r="N169" s="2">
        <v>2.3623875149592011</v>
      </c>
      <c r="O169" s="2"/>
      <c r="Q169" s="2" t="s">
        <v>7690</v>
      </c>
      <c r="R169" s="2">
        <v>2.3623875149592011</v>
      </c>
      <c r="S169" s="2"/>
      <c r="U169" s="2" t="s">
        <v>7690</v>
      </c>
      <c r="V169" s="2">
        <v>2.3623875149592011</v>
      </c>
      <c r="W169" s="2"/>
      <c r="Y169" s="2" t="s">
        <v>7690</v>
      </c>
      <c r="Z169" s="2">
        <v>2.3623875149592011</v>
      </c>
      <c r="AA169" s="2"/>
      <c r="AC169" s="2" t="s">
        <v>7690</v>
      </c>
      <c r="AD169" s="2">
        <v>2.3623875149592011</v>
      </c>
      <c r="AE169" s="2"/>
      <c r="AG169" s="2" t="s">
        <v>7690</v>
      </c>
      <c r="AH169" s="2">
        <v>2.3623875149592011</v>
      </c>
      <c r="AI169" s="2"/>
      <c r="AJ169" s="2"/>
      <c r="AK169" s="2" t="s">
        <v>7690</v>
      </c>
      <c r="AL169" s="2">
        <v>2.3623875149592011</v>
      </c>
      <c r="AM169" s="2"/>
    </row>
    <row r="170" spans="1:326" x14ac:dyDescent="0.35">
      <c r="A170" s="2" t="s">
        <v>7691</v>
      </c>
      <c r="B170" s="3">
        <v>1.0913998800329838E-2</v>
      </c>
      <c r="C170" s="2"/>
      <c r="E170" s="2" t="s">
        <v>7691</v>
      </c>
      <c r="F170" s="3">
        <v>5.7858644477070537E-4</v>
      </c>
      <c r="G170" s="2"/>
      <c r="I170" s="2" t="s">
        <v>7691</v>
      </c>
      <c r="J170" s="3">
        <v>1.2396595421723878E-4</v>
      </c>
      <c r="K170" s="2"/>
      <c r="M170" s="2" t="s">
        <v>7691</v>
      </c>
      <c r="N170" s="3">
        <v>7.8048099657256455E-3</v>
      </c>
      <c r="O170" s="2"/>
      <c r="Q170" s="2" t="s">
        <v>7691</v>
      </c>
      <c r="R170" s="3">
        <v>4.117047561504543E-4</v>
      </c>
      <c r="S170" s="2"/>
      <c r="U170" s="2" t="s">
        <v>7691</v>
      </c>
      <c r="V170" s="3">
        <v>3.5445997665845247E-2</v>
      </c>
      <c r="W170" s="2"/>
      <c r="Y170" s="2" t="s">
        <v>7691</v>
      </c>
      <c r="Z170" s="2">
        <v>0.76825252989072867</v>
      </c>
      <c r="AA170" s="2"/>
      <c r="AC170" s="2" t="s">
        <v>7691</v>
      </c>
      <c r="AD170" s="3">
        <v>7.8691333938150504E-3</v>
      </c>
      <c r="AE170" s="2"/>
      <c r="AG170" s="2" t="s">
        <v>7691</v>
      </c>
      <c r="AH170" s="3">
        <v>1.5030037166993733E-4</v>
      </c>
      <c r="AI170" s="2"/>
      <c r="AJ170" s="2"/>
      <c r="AK170" s="2" t="s">
        <v>7691</v>
      </c>
      <c r="AL170" s="2">
        <v>0.39665433748884238</v>
      </c>
      <c r="AM170" s="2"/>
    </row>
    <row r="171" spans="1:326" ht="15" thickBot="1" x14ac:dyDescent="0.4">
      <c r="A171" s="8" t="s">
        <v>7692</v>
      </c>
      <c r="B171" s="8">
        <v>2.6234654958980856</v>
      </c>
      <c r="C171" s="8"/>
      <c r="E171" s="8" t="s">
        <v>7692</v>
      </c>
      <c r="F171" s="8">
        <v>2.6234654958980856</v>
      </c>
      <c r="G171" s="8"/>
      <c r="I171" s="8" t="s">
        <v>7692</v>
      </c>
      <c r="J171" s="8">
        <v>2.6234654958980856</v>
      </c>
      <c r="K171" s="8"/>
      <c r="M171" s="8" t="s">
        <v>7692</v>
      </c>
      <c r="N171" s="8">
        <v>2.6234654958980856</v>
      </c>
      <c r="O171" s="8"/>
      <c r="Q171" s="8" t="s">
        <v>7692</v>
      </c>
      <c r="R171" s="8">
        <v>2.6234654958980856</v>
      </c>
      <c r="S171" s="8"/>
      <c r="U171" s="8" t="s">
        <v>7692</v>
      </c>
      <c r="V171" s="8">
        <v>2.6234654958980856</v>
      </c>
      <c r="W171" s="8"/>
      <c r="Y171" s="8" t="s">
        <v>7692</v>
      </c>
      <c r="Z171" s="8">
        <v>2.6234654958980856</v>
      </c>
      <c r="AA171" s="8"/>
      <c r="AC171" s="8" t="s">
        <v>7692</v>
      </c>
      <c r="AD171" s="8">
        <v>2.6234654958980856</v>
      </c>
      <c r="AE171" s="8"/>
      <c r="AG171" s="8" t="s">
        <v>7692</v>
      </c>
      <c r="AH171" s="8">
        <v>2.6234654958980856</v>
      </c>
      <c r="AI171" s="8"/>
      <c r="AJ171" s="8"/>
      <c r="AK171" s="8" t="s">
        <v>7692</v>
      </c>
      <c r="AL171" s="8">
        <v>2.6234654958980856</v>
      </c>
      <c r="AM171" s="8"/>
    </row>
    <row r="172" spans="1:326" s="6" customFormat="1" ht="16" thickBot="1" x14ac:dyDescent="0.4">
      <c r="A172" s="78" t="s">
        <v>238</v>
      </c>
      <c r="B172" s="78"/>
      <c r="C172" s="78"/>
      <c r="D172" s="78"/>
      <c r="E172" s="79" t="s">
        <v>7706</v>
      </c>
      <c r="F172" s="80"/>
      <c r="G172" s="80"/>
      <c r="H172" s="81"/>
      <c r="I172" s="82" t="s">
        <v>7694</v>
      </c>
      <c r="J172" s="83"/>
      <c r="K172" s="83"/>
      <c r="L172" s="84"/>
      <c r="M172" s="78" t="s">
        <v>7672</v>
      </c>
      <c r="N172" s="78"/>
      <c r="O172" s="78"/>
      <c r="P172" s="78"/>
      <c r="Q172" s="78" t="s">
        <v>7695</v>
      </c>
      <c r="R172" s="78"/>
      <c r="S172" s="78"/>
      <c r="T172" s="78"/>
      <c r="U172" s="78" t="s">
        <v>7674</v>
      </c>
      <c r="V172" s="78"/>
      <c r="W172" s="78"/>
      <c r="X172" s="78"/>
      <c r="Y172" s="78" t="s">
        <v>7675</v>
      </c>
      <c r="Z172" s="78"/>
      <c r="AA172" s="78"/>
      <c r="AB172" s="78"/>
      <c r="AC172" s="78" t="s">
        <v>7696</v>
      </c>
      <c r="AD172" s="78"/>
      <c r="AE172" s="78"/>
      <c r="AF172" s="78"/>
      <c r="AG172" s="78" t="s">
        <v>7697</v>
      </c>
      <c r="AH172" s="78"/>
      <c r="AI172" s="78"/>
      <c r="AJ172" s="78"/>
      <c r="AK172" s="78" t="s">
        <v>7678</v>
      </c>
      <c r="AL172" s="78"/>
      <c r="AM172" s="78"/>
      <c r="AN172" s="78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/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  <c r="GJ172" s="89"/>
      <c r="GK172" s="89"/>
      <c r="GL172" s="89"/>
      <c r="GM172" s="89"/>
      <c r="GN172" s="89"/>
      <c r="GO172" s="89"/>
      <c r="GP172" s="89"/>
      <c r="GQ172" s="89"/>
      <c r="GR172" s="89"/>
      <c r="GS172" s="89"/>
      <c r="GT172" s="89"/>
      <c r="GU172" s="89"/>
      <c r="GV172" s="89"/>
      <c r="GW172" s="89"/>
      <c r="GX172" s="89"/>
      <c r="GY172" s="89"/>
      <c r="GZ172" s="89"/>
      <c r="HA172" s="89"/>
      <c r="HB172" s="89"/>
      <c r="HC172" s="89"/>
      <c r="HD172" s="89"/>
      <c r="HE172" s="89"/>
      <c r="HF172" s="89"/>
      <c r="HG172" s="89"/>
      <c r="HH172" s="89"/>
      <c r="HI172" s="89"/>
      <c r="HJ172" s="89"/>
      <c r="HK172" s="89"/>
      <c r="HL172" s="89"/>
      <c r="HM172" s="89"/>
      <c r="HN172" s="89"/>
      <c r="HO172" s="89"/>
      <c r="HP172" s="89"/>
      <c r="HQ172" s="89"/>
      <c r="HR172" s="89"/>
      <c r="HS172" s="89"/>
      <c r="HT172" s="89"/>
      <c r="HU172" s="89"/>
      <c r="HV172" s="89"/>
      <c r="HW172" s="89"/>
      <c r="HX172" s="89"/>
      <c r="HY172" s="89"/>
      <c r="HZ172" s="89"/>
      <c r="IA172" s="89"/>
      <c r="IB172" s="89"/>
      <c r="IC172" s="89"/>
      <c r="ID172" s="89"/>
      <c r="IE172" s="89"/>
      <c r="IF172" s="89"/>
      <c r="IG172" s="89"/>
      <c r="IH172" s="89"/>
      <c r="II172" s="89"/>
      <c r="IJ172" s="89"/>
      <c r="IK172" s="89"/>
      <c r="IL172" s="89"/>
      <c r="IM172" s="89"/>
      <c r="IN172" s="89"/>
      <c r="IO172" s="89"/>
      <c r="IP172" s="89"/>
      <c r="IQ172" s="89"/>
      <c r="IR172" s="89"/>
      <c r="IS172" s="89"/>
      <c r="IT172" s="89"/>
      <c r="IU172" s="89"/>
      <c r="IV172" s="89"/>
      <c r="IW172" s="89"/>
      <c r="IX172" s="89"/>
      <c r="IY172" s="89"/>
      <c r="IZ172" s="89"/>
      <c r="JA172" s="89"/>
      <c r="JB172" s="89"/>
      <c r="JC172" s="89"/>
      <c r="JD172" s="89"/>
      <c r="JE172" s="89"/>
      <c r="JF172" s="89"/>
      <c r="JG172" s="89"/>
      <c r="JH172" s="89"/>
      <c r="JI172" s="89"/>
      <c r="JJ172" s="89"/>
      <c r="JK172" s="89"/>
      <c r="JL172" s="89"/>
      <c r="JM172" s="89"/>
      <c r="JN172" s="89"/>
      <c r="JO172" s="89"/>
      <c r="JP172" s="89"/>
      <c r="JQ172" s="89"/>
      <c r="JR172" s="89"/>
      <c r="JS172" s="89"/>
      <c r="JT172" s="89"/>
      <c r="JU172" s="89"/>
      <c r="JV172" s="89"/>
      <c r="JW172" s="89"/>
      <c r="JX172" s="89"/>
      <c r="JY172" s="89"/>
      <c r="JZ172" s="89"/>
      <c r="KA172" s="89"/>
      <c r="KB172" s="89"/>
      <c r="KC172" s="89"/>
      <c r="KD172" s="89"/>
      <c r="KE172" s="89"/>
      <c r="KF172" s="89"/>
      <c r="KG172" s="89"/>
      <c r="KH172" s="89"/>
      <c r="KI172" s="89"/>
      <c r="KJ172" s="89"/>
      <c r="KK172" s="89"/>
      <c r="KL172" s="89"/>
      <c r="KM172" s="89"/>
      <c r="KN172" s="89"/>
      <c r="KO172" s="89"/>
      <c r="KP172" s="89"/>
      <c r="KQ172" s="89"/>
      <c r="KR172" s="89"/>
      <c r="KS172" s="89"/>
      <c r="KT172" s="89"/>
      <c r="KU172" s="89"/>
      <c r="KV172" s="89"/>
      <c r="KW172" s="89"/>
      <c r="KX172" s="89"/>
      <c r="KY172" s="89"/>
      <c r="KZ172" s="89"/>
      <c r="LA172" s="89"/>
      <c r="LB172" s="89"/>
      <c r="LC172" s="89"/>
      <c r="LD172" s="89"/>
      <c r="LE172" s="89"/>
      <c r="LF172" s="89"/>
      <c r="LG172" s="89"/>
      <c r="LH172" s="89"/>
      <c r="LI172" s="89"/>
      <c r="LJ172" s="89"/>
      <c r="LK172" s="89"/>
      <c r="LL172" s="89"/>
      <c r="LM172" s="89"/>
      <c r="LN172" s="89"/>
    </row>
    <row r="173" spans="1:326" s="6" customFormat="1" x14ac:dyDescent="0.35">
      <c r="A173" s="72">
        <v>2017</v>
      </c>
      <c r="B173" s="73"/>
      <c r="C173" s="73"/>
      <c r="D173" s="74"/>
      <c r="E173" s="72">
        <v>2017</v>
      </c>
      <c r="F173" s="73"/>
      <c r="G173" s="73"/>
      <c r="H173" s="74"/>
      <c r="I173" s="72">
        <v>2017</v>
      </c>
      <c r="J173" s="73"/>
      <c r="K173" s="73"/>
      <c r="L173" s="74"/>
      <c r="M173" s="72">
        <v>2017</v>
      </c>
      <c r="N173" s="73"/>
      <c r="O173" s="73"/>
      <c r="P173" s="74"/>
      <c r="Q173" s="72">
        <v>2017</v>
      </c>
      <c r="R173" s="73"/>
      <c r="S173" s="73"/>
      <c r="T173" s="74"/>
      <c r="U173" s="72">
        <v>2017</v>
      </c>
      <c r="V173" s="73"/>
      <c r="W173" s="73"/>
      <c r="X173" s="74"/>
      <c r="Y173" s="72">
        <v>2017</v>
      </c>
      <c r="Z173" s="73"/>
      <c r="AA173" s="73"/>
      <c r="AB173" s="74"/>
      <c r="AC173" s="72">
        <v>2017</v>
      </c>
      <c r="AD173" s="73"/>
      <c r="AE173" s="73"/>
      <c r="AF173" s="74"/>
      <c r="AG173" s="72">
        <v>2017</v>
      </c>
      <c r="AH173" s="73"/>
      <c r="AI173" s="73"/>
      <c r="AJ173" s="74"/>
      <c r="AK173" s="72">
        <v>2017</v>
      </c>
      <c r="AL173" s="73"/>
      <c r="AM173" s="73"/>
      <c r="AN173" s="74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89"/>
      <c r="DP173" s="89"/>
      <c r="DQ173" s="89"/>
      <c r="DR173" s="89"/>
      <c r="DS173" s="89"/>
      <c r="DT173" s="89"/>
      <c r="DU173" s="89"/>
      <c r="DV173" s="89"/>
      <c r="DW173" s="89"/>
      <c r="DX173" s="89"/>
      <c r="DY173" s="89"/>
      <c r="DZ173" s="89"/>
      <c r="EA173" s="89"/>
      <c r="EB173" s="89"/>
      <c r="EC173" s="89"/>
      <c r="ED173" s="89"/>
      <c r="EE173" s="89"/>
      <c r="EF173" s="89"/>
      <c r="EG173" s="89"/>
      <c r="EH173" s="89"/>
      <c r="EI173" s="89"/>
      <c r="EJ173" s="89"/>
      <c r="EK173" s="89"/>
      <c r="EL173" s="89"/>
      <c r="EM173" s="89"/>
      <c r="EN173" s="89"/>
      <c r="EO173" s="89"/>
      <c r="EP173" s="89"/>
      <c r="EQ173" s="89"/>
      <c r="ER173" s="89"/>
      <c r="ES173" s="89"/>
      <c r="ET173" s="89"/>
      <c r="EU173" s="89"/>
      <c r="EV173" s="89"/>
      <c r="EW173" s="89"/>
      <c r="EX173" s="89"/>
      <c r="EY173" s="89"/>
      <c r="EZ173" s="89"/>
      <c r="FA173" s="89"/>
      <c r="FB173" s="89"/>
      <c r="FC173" s="89"/>
      <c r="FD173" s="89"/>
      <c r="FE173" s="89"/>
      <c r="FF173" s="89"/>
      <c r="FG173" s="89"/>
      <c r="FH173" s="89"/>
      <c r="FI173" s="89"/>
      <c r="FJ173" s="89"/>
      <c r="FK173" s="89"/>
      <c r="FL173" s="89"/>
      <c r="FM173" s="89"/>
      <c r="FN173" s="89"/>
      <c r="FO173" s="89"/>
      <c r="FP173" s="89"/>
      <c r="FQ173" s="89"/>
      <c r="FR173" s="89"/>
      <c r="FS173" s="89"/>
      <c r="FT173" s="89"/>
      <c r="FU173" s="89"/>
      <c r="FV173" s="89"/>
      <c r="FW173" s="89"/>
      <c r="FX173" s="89"/>
      <c r="FY173" s="89"/>
      <c r="FZ173" s="89"/>
      <c r="GA173" s="89"/>
      <c r="GB173" s="89"/>
      <c r="GC173" s="89"/>
      <c r="GD173" s="89"/>
      <c r="GE173" s="89"/>
      <c r="GF173" s="89"/>
      <c r="GG173" s="89"/>
      <c r="GH173" s="89"/>
      <c r="GI173" s="89"/>
      <c r="GJ173" s="89"/>
      <c r="GK173" s="89"/>
      <c r="GL173" s="89"/>
      <c r="GM173" s="89"/>
      <c r="GN173" s="89"/>
      <c r="GO173" s="89"/>
      <c r="GP173" s="89"/>
      <c r="GQ173" s="89"/>
      <c r="GR173" s="89"/>
      <c r="GS173" s="89"/>
      <c r="GT173" s="89"/>
      <c r="GU173" s="89"/>
      <c r="GV173" s="89"/>
      <c r="GW173" s="89"/>
      <c r="GX173" s="89"/>
      <c r="GY173" s="89"/>
      <c r="GZ173" s="89"/>
      <c r="HA173" s="89"/>
      <c r="HB173" s="89"/>
      <c r="HC173" s="89"/>
      <c r="HD173" s="89"/>
      <c r="HE173" s="89"/>
      <c r="HF173" s="89"/>
      <c r="HG173" s="89"/>
      <c r="HH173" s="89"/>
      <c r="HI173" s="89"/>
      <c r="HJ173" s="89"/>
      <c r="HK173" s="89"/>
      <c r="HL173" s="89"/>
      <c r="HM173" s="89"/>
      <c r="HN173" s="89"/>
      <c r="HO173" s="89"/>
      <c r="HP173" s="89"/>
      <c r="HQ173" s="89"/>
      <c r="HR173" s="89"/>
      <c r="HS173" s="89"/>
      <c r="HT173" s="89"/>
      <c r="HU173" s="89"/>
      <c r="HV173" s="89"/>
      <c r="HW173" s="89"/>
      <c r="HX173" s="89"/>
      <c r="HY173" s="89"/>
      <c r="HZ173" s="89"/>
      <c r="IA173" s="89"/>
      <c r="IB173" s="89"/>
      <c r="IC173" s="89"/>
      <c r="ID173" s="89"/>
      <c r="IE173" s="89"/>
      <c r="IF173" s="89"/>
      <c r="IG173" s="89"/>
      <c r="IH173" s="89"/>
      <c r="II173" s="89"/>
      <c r="IJ173" s="89"/>
      <c r="IK173" s="89"/>
      <c r="IL173" s="89"/>
      <c r="IM173" s="89"/>
      <c r="IN173" s="89"/>
      <c r="IO173" s="89"/>
      <c r="IP173" s="89"/>
      <c r="IQ173" s="89"/>
      <c r="IR173" s="89"/>
      <c r="IS173" s="89"/>
      <c r="IT173" s="89"/>
      <c r="IU173" s="89"/>
      <c r="IV173" s="89"/>
      <c r="IW173" s="89"/>
      <c r="IX173" s="89"/>
      <c r="IY173" s="89"/>
      <c r="IZ173" s="89"/>
      <c r="JA173" s="89"/>
      <c r="JB173" s="89"/>
      <c r="JC173" s="89"/>
      <c r="JD173" s="89"/>
      <c r="JE173" s="89"/>
      <c r="JF173" s="89"/>
      <c r="JG173" s="89"/>
      <c r="JH173" s="89"/>
      <c r="JI173" s="89"/>
      <c r="JJ173" s="89"/>
      <c r="JK173" s="89"/>
      <c r="JL173" s="89"/>
      <c r="JM173" s="89"/>
      <c r="JN173" s="89"/>
      <c r="JO173" s="89"/>
      <c r="JP173" s="89"/>
      <c r="JQ173" s="89"/>
      <c r="JR173" s="89"/>
      <c r="JS173" s="89"/>
      <c r="JT173" s="89"/>
      <c r="JU173" s="89"/>
      <c r="JV173" s="89"/>
      <c r="JW173" s="89"/>
      <c r="JX173" s="89"/>
      <c r="JY173" s="89"/>
      <c r="JZ173" s="89"/>
      <c r="KA173" s="89"/>
      <c r="KB173" s="89"/>
      <c r="KC173" s="89"/>
      <c r="KD173" s="89"/>
      <c r="KE173" s="89"/>
      <c r="KF173" s="89"/>
      <c r="KG173" s="89"/>
      <c r="KH173" s="89"/>
      <c r="KI173" s="89"/>
      <c r="KJ173" s="89"/>
      <c r="KK173" s="89"/>
      <c r="KL173" s="89"/>
      <c r="KM173" s="89"/>
      <c r="KN173" s="89"/>
      <c r="KO173" s="89"/>
      <c r="KP173" s="89"/>
      <c r="KQ173" s="89"/>
      <c r="KR173" s="89"/>
      <c r="KS173" s="89"/>
      <c r="KT173" s="89"/>
      <c r="KU173" s="89"/>
      <c r="KV173" s="89"/>
      <c r="KW173" s="89"/>
      <c r="KX173" s="89"/>
      <c r="KY173" s="89"/>
      <c r="KZ173" s="89"/>
      <c r="LA173" s="89"/>
      <c r="LB173" s="89"/>
      <c r="LC173" s="89"/>
      <c r="LD173" s="89"/>
      <c r="LE173" s="89"/>
      <c r="LF173" s="89"/>
      <c r="LG173" s="89"/>
      <c r="LH173" s="89"/>
      <c r="LI173" s="89"/>
      <c r="LJ173" s="89"/>
      <c r="LK173" s="89"/>
      <c r="LL173" s="89"/>
      <c r="LM173" s="89"/>
      <c r="LN173" s="89"/>
    </row>
    <row r="174" spans="1:326" s="6" customFormat="1" x14ac:dyDescent="0.35">
      <c r="A174" s="75"/>
      <c r="B174" s="76"/>
      <c r="C174" s="76"/>
      <c r="D174" s="77"/>
      <c r="E174" s="75"/>
      <c r="F174" s="76"/>
      <c r="G174" s="76"/>
      <c r="H174" s="77"/>
      <c r="I174" s="75"/>
      <c r="J174" s="76"/>
      <c r="K174" s="76"/>
      <c r="L174" s="77"/>
      <c r="M174" s="75"/>
      <c r="N174" s="76"/>
      <c r="O174" s="76"/>
      <c r="P174" s="77"/>
      <c r="Q174" s="75"/>
      <c r="R174" s="76"/>
      <c r="S174" s="76"/>
      <c r="T174" s="77"/>
      <c r="U174" s="75"/>
      <c r="V174" s="76"/>
      <c r="W174" s="76"/>
      <c r="X174" s="77"/>
      <c r="Y174" s="75"/>
      <c r="Z174" s="76"/>
      <c r="AA174" s="76"/>
      <c r="AB174" s="77"/>
      <c r="AC174" s="75"/>
      <c r="AD174" s="76"/>
      <c r="AE174" s="76"/>
      <c r="AF174" s="77"/>
      <c r="AG174" s="75"/>
      <c r="AH174" s="76"/>
      <c r="AI174" s="76"/>
      <c r="AJ174" s="77"/>
      <c r="AK174" s="75"/>
      <c r="AL174" s="76"/>
      <c r="AM174" s="76"/>
      <c r="AN174" s="77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/>
      <c r="DR174" s="89"/>
      <c r="DS174" s="89"/>
      <c r="DT174" s="89"/>
      <c r="DU174" s="89"/>
      <c r="DV174" s="89"/>
      <c r="DW174" s="89"/>
      <c r="DX174" s="89"/>
      <c r="DY174" s="89"/>
      <c r="DZ174" s="89"/>
      <c r="EA174" s="89"/>
      <c r="EB174" s="89"/>
      <c r="EC174" s="89"/>
      <c r="ED174" s="89"/>
      <c r="EE174" s="89"/>
      <c r="EF174" s="89"/>
      <c r="EG174" s="89"/>
      <c r="EH174" s="89"/>
      <c r="EI174" s="89"/>
      <c r="EJ174" s="89"/>
      <c r="EK174" s="89"/>
      <c r="EL174" s="89"/>
      <c r="EM174" s="89"/>
      <c r="EN174" s="89"/>
      <c r="EO174" s="89"/>
      <c r="EP174" s="89"/>
      <c r="EQ174" s="89"/>
      <c r="ER174" s="89"/>
      <c r="ES174" s="89"/>
      <c r="ET174" s="89"/>
      <c r="EU174" s="89"/>
      <c r="EV174" s="89"/>
      <c r="EW174" s="89"/>
      <c r="EX174" s="89"/>
      <c r="EY174" s="89"/>
      <c r="EZ174" s="89"/>
      <c r="FA174" s="89"/>
      <c r="FB174" s="89"/>
      <c r="FC174" s="89"/>
      <c r="FD174" s="89"/>
      <c r="FE174" s="89"/>
      <c r="FF174" s="89"/>
      <c r="FG174" s="89"/>
      <c r="FH174" s="89"/>
      <c r="FI174" s="89"/>
      <c r="FJ174" s="89"/>
      <c r="FK174" s="89"/>
      <c r="FL174" s="89"/>
      <c r="FM174" s="89"/>
      <c r="FN174" s="89"/>
      <c r="FO174" s="89"/>
      <c r="FP174" s="89"/>
      <c r="FQ174" s="89"/>
      <c r="FR174" s="89"/>
      <c r="FS174" s="89"/>
      <c r="FT174" s="89"/>
      <c r="FU174" s="89"/>
      <c r="FV174" s="89"/>
      <c r="FW174" s="89"/>
      <c r="FX174" s="89"/>
      <c r="FY174" s="89"/>
      <c r="FZ174" s="89"/>
      <c r="GA174" s="89"/>
      <c r="GB174" s="89"/>
      <c r="GC174" s="89"/>
      <c r="GD174" s="89"/>
      <c r="GE174" s="89"/>
      <c r="GF174" s="89"/>
      <c r="GG174" s="89"/>
      <c r="GH174" s="89"/>
      <c r="GI174" s="89"/>
      <c r="GJ174" s="89"/>
      <c r="GK174" s="89"/>
      <c r="GL174" s="89"/>
      <c r="GM174" s="89"/>
      <c r="GN174" s="89"/>
      <c r="GO174" s="89"/>
      <c r="GP174" s="89"/>
      <c r="GQ174" s="89"/>
      <c r="GR174" s="89"/>
      <c r="GS174" s="89"/>
      <c r="GT174" s="89"/>
      <c r="GU174" s="89"/>
      <c r="GV174" s="89"/>
      <c r="GW174" s="89"/>
      <c r="GX174" s="89"/>
      <c r="GY174" s="89"/>
      <c r="GZ174" s="89"/>
      <c r="HA174" s="89"/>
      <c r="HB174" s="89"/>
      <c r="HC174" s="89"/>
      <c r="HD174" s="89"/>
      <c r="HE174" s="89"/>
      <c r="HF174" s="89"/>
      <c r="HG174" s="89"/>
      <c r="HH174" s="89"/>
      <c r="HI174" s="89"/>
      <c r="HJ174" s="89"/>
      <c r="HK174" s="89"/>
      <c r="HL174" s="89"/>
      <c r="HM174" s="89"/>
      <c r="HN174" s="89"/>
      <c r="HO174" s="89"/>
      <c r="HP174" s="89"/>
      <c r="HQ174" s="89"/>
      <c r="HR174" s="89"/>
      <c r="HS174" s="89"/>
      <c r="HT174" s="89"/>
      <c r="HU174" s="89"/>
      <c r="HV174" s="89"/>
      <c r="HW174" s="89"/>
      <c r="HX174" s="89"/>
      <c r="HY174" s="89"/>
      <c r="HZ174" s="89"/>
      <c r="IA174" s="89"/>
      <c r="IB174" s="89"/>
      <c r="IC174" s="89"/>
      <c r="ID174" s="89"/>
      <c r="IE174" s="89"/>
      <c r="IF174" s="89"/>
      <c r="IG174" s="89"/>
      <c r="IH174" s="89"/>
      <c r="II174" s="89"/>
      <c r="IJ174" s="89"/>
      <c r="IK174" s="89"/>
      <c r="IL174" s="89"/>
      <c r="IM174" s="89"/>
      <c r="IN174" s="89"/>
      <c r="IO174" s="89"/>
      <c r="IP174" s="89"/>
      <c r="IQ174" s="89"/>
      <c r="IR174" s="89"/>
      <c r="IS174" s="89"/>
      <c r="IT174" s="89"/>
      <c r="IU174" s="89"/>
      <c r="IV174" s="89"/>
      <c r="IW174" s="89"/>
      <c r="IX174" s="89"/>
      <c r="IY174" s="89"/>
      <c r="IZ174" s="89"/>
      <c r="JA174" s="89"/>
      <c r="JB174" s="89"/>
      <c r="JC174" s="89"/>
      <c r="JD174" s="89"/>
      <c r="JE174" s="89"/>
      <c r="JF174" s="89"/>
      <c r="JG174" s="89"/>
      <c r="JH174" s="89"/>
      <c r="JI174" s="89"/>
      <c r="JJ174" s="89"/>
      <c r="JK174" s="89"/>
      <c r="JL174" s="89"/>
      <c r="JM174" s="89"/>
      <c r="JN174" s="89"/>
      <c r="JO174" s="89"/>
      <c r="JP174" s="89"/>
      <c r="JQ174" s="89"/>
      <c r="JR174" s="89"/>
      <c r="JS174" s="89"/>
      <c r="JT174" s="89"/>
      <c r="JU174" s="89"/>
      <c r="JV174" s="89"/>
      <c r="JW174" s="89"/>
      <c r="JX174" s="89"/>
      <c r="JY174" s="89"/>
      <c r="JZ174" s="89"/>
      <c r="KA174" s="89"/>
      <c r="KB174" s="89"/>
      <c r="KC174" s="89"/>
      <c r="KD174" s="89"/>
      <c r="KE174" s="89"/>
      <c r="KF174" s="89"/>
      <c r="KG174" s="89"/>
      <c r="KH174" s="89"/>
      <c r="KI174" s="89"/>
      <c r="KJ174" s="89"/>
      <c r="KK174" s="89"/>
      <c r="KL174" s="89"/>
      <c r="KM174" s="89"/>
      <c r="KN174" s="89"/>
      <c r="KO174" s="89"/>
      <c r="KP174" s="89"/>
      <c r="KQ174" s="89"/>
      <c r="KR174" s="89"/>
      <c r="KS174" s="89"/>
      <c r="KT174" s="89"/>
      <c r="KU174" s="89"/>
      <c r="KV174" s="89"/>
      <c r="KW174" s="89"/>
      <c r="KX174" s="89"/>
      <c r="KY174" s="89"/>
      <c r="KZ174" s="89"/>
      <c r="LA174" s="89"/>
      <c r="LB174" s="89"/>
      <c r="LC174" s="89"/>
      <c r="LD174" s="89"/>
      <c r="LE174" s="89"/>
      <c r="LF174" s="89"/>
      <c r="LG174" s="89"/>
      <c r="LH174" s="89"/>
      <c r="LI174" s="89"/>
      <c r="LJ174" s="89"/>
      <c r="LK174" s="89"/>
      <c r="LL174" s="89"/>
      <c r="LM174" s="89"/>
      <c r="LN174" s="89"/>
    </row>
    <row r="175" spans="1:326" x14ac:dyDescent="0.35">
      <c r="A175" s="5" t="s">
        <v>7679</v>
      </c>
      <c r="E175" s="5" t="s">
        <v>7679</v>
      </c>
      <c r="I175" s="5" t="s">
        <v>7679</v>
      </c>
      <c r="M175" s="5" t="s">
        <v>7679</v>
      </c>
      <c r="Q175" s="5" t="s">
        <v>7679</v>
      </c>
      <c r="U175" s="5" t="s">
        <v>7679</v>
      </c>
      <c r="Y175" s="5" t="s">
        <v>7679</v>
      </c>
      <c r="AC175" s="5" t="s">
        <v>7679</v>
      </c>
      <c r="AG175" s="5" t="s">
        <v>7679</v>
      </c>
      <c r="AK175" s="5" t="s">
        <v>7679</v>
      </c>
    </row>
    <row r="176" spans="1:326" ht="15" thickBot="1" x14ac:dyDescent="0.4"/>
    <row r="177" spans="1:39" x14ac:dyDescent="0.35">
      <c r="A177" s="7"/>
      <c r="B177" s="7" t="s">
        <v>7680</v>
      </c>
      <c r="C177" s="7" t="s">
        <v>7681</v>
      </c>
      <c r="E177" s="7"/>
      <c r="F177" s="7" t="s">
        <v>7680</v>
      </c>
      <c r="G177" s="7" t="s">
        <v>7681</v>
      </c>
      <c r="I177" s="7"/>
      <c r="J177" s="7" t="s">
        <v>7680</v>
      </c>
      <c r="K177" s="7" t="s">
        <v>7681</v>
      </c>
      <c r="M177" s="7"/>
      <c r="N177" s="7" t="s">
        <v>7680</v>
      </c>
      <c r="O177" s="7" t="s">
        <v>7681</v>
      </c>
      <c r="Q177" s="7"/>
      <c r="R177" s="7" t="s">
        <v>7680</v>
      </c>
      <c r="S177" s="7" t="s">
        <v>7681</v>
      </c>
      <c r="U177" s="7"/>
      <c r="V177" s="7" t="s">
        <v>7680</v>
      </c>
      <c r="W177" s="7" t="s">
        <v>7681</v>
      </c>
      <c r="Y177" s="7"/>
      <c r="Z177" s="7" t="s">
        <v>7680</v>
      </c>
      <c r="AA177" s="7" t="s">
        <v>7681</v>
      </c>
      <c r="AC177" s="7"/>
      <c r="AD177" s="7" t="s">
        <v>7680</v>
      </c>
      <c r="AE177" s="7" t="s">
        <v>7681</v>
      </c>
      <c r="AG177" s="7"/>
      <c r="AH177" s="7" t="s">
        <v>7680</v>
      </c>
      <c r="AI177" s="7" t="s">
        <v>7681</v>
      </c>
      <c r="AJ177" s="7"/>
      <c r="AK177" s="7"/>
      <c r="AL177" s="7" t="s">
        <v>7680</v>
      </c>
      <c r="AM177" s="7" t="s">
        <v>7681</v>
      </c>
    </row>
    <row r="178" spans="1:39" x14ac:dyDescent="0.35">
      <c r="A178" s="2" t="s">
        <v>7682</v>
      </c>
      <c r="B178" s="2">
        <v>1828787.40625</v>
      </c>
      <c r="C178" s="2">
        <v>6547070.639344262</v>
      </c>
      <c r="E178" s="2" t="s">
        <v>7682</v>
      </c>
      <c r="F178" s="2">
        <v>3706213.046875</v>
      </c>
      <c r="G178" s="2">
        <v>13120809.065573771</v>
      </c>
      <c r="I178" s="2" t="s">
        <v>7682</v>
      </c>
      <c r="J178" s="2">
        <v>10625688.875</v>
      </c>
      <c r="K178" s="2">
        <v>46255765.36065574</v>
      </c>
      <c r="M178" s="2" t="s">
        <v>7682</v>
      </c>
      <c r="N178" s="2">
        <v>10608526.609375</v>
      </c>
      <c r="O178" s="2">
        <v>56277200.049180329</v>
      </c>
      <c r="Q178" s="2" t="s">
        <v>7682</v>
      </c>
      <c r="R178" s="2">
        <v>19641997.515625</v>
      </c>
      <c r="S178" s="2">
        <v>63227307.065573767</v>
      </c>
      <c r="U178" s="2" t="s">
        <v>7682</v>
      </c>
      <c r="V178" s="2">
        <v>7.2298437499999988</v>
      </c>
      <c r="W178" s="2">
        <v>5.8386885245901636</v>
      </c>
      <c r="Y178" s="2" t="s">
        <v>7682</v>
      </c>
      <c r="Z178" s="2">
        <v>26.633124999999996</v>
      </c>
      <c r="AA178" s="2">
        <v>44.328852459016396</v>
      </c>
      <c r="AC178" s="2" t="s">
        <v>7682</v>
      </c>
      <c r="AD178" s="2">
        <v>42466812.859375</v>
      </c>
      <c r="AE178" s="2">
        <v>273503388.81967211</v>
      </c>
      <c r="AG178" s="2" t="s">
        <v>7682</v>
      </c>
      <c r="AH178" s="2">
        <v>42445816.015625</v>
      </c>
      <c r="AI178" s="2">
        <v>154007598.54098362</v>
      </c>
      <c r="AJ178" s="2"/>
      <c r="AK178" s="2" t="s">
        <v>7682</v>
      </c>
      <c r="AL178" s="2">
        <v>1.5421874999999998</v>
      </c>
      <c r="AM178" s="2">
        <v>13.785901639344273</v>
      </c>
    </row>
    <row r="179" spans="1:39" x14ac:dyDescent="0.35">
      <c r="A179" s="2" t="s">
        <v>7683</v>
      </c>
      <c r="B179" s="2">
        <v>6304751518111.0068</v>
      </c>
      <c r="C179" s="2">
        <v>69115249267331.734</v>
      </c>
      <c r="E179" s="2" t="s">
        <v>7683</v>
      </c>
      <c r="F179" s="2">
        <v>12514288289851.57</v>
      </c>
      <c r="G179" s="2">
        <v>201636195380781.38</v>
      </c>
      <c r="I179" s="2" t="s">
        <v>7683</v>
      </c>
      <c r="J179" s="2">
        <v>102701271148168.97</v>
      </c>
      <c r="K179" s="2">
        <v>3466830391680395.5</v>
      </c>
      <c r="M179" s="2" t="s">
        <v>7683</v>
      </c>
      <c r="N179" s="2">
        <v>156174117061740.75</v>
      </c>
      <c r="O179" s="2">
        <v>1.144048651798266E+16</v>
      </c>
      <c r="Q179" s="2" t="s">
        <v>7683</v>
      </c>
      <c r="R179" s="2">
        <v>878552244313641.63</v>
      </c>
      <c r="S179" s="2">
        <v>6080258182884211</v>
      </c>
      <c r="U179" s="2" t="s">
        <v>7683</v>
      </c>
      <c r="V179" s="2">
        <v>66.570496800595279</v>
      </c>
      <c r="W179" s="2">
        <v>28.56488825136611</v>
      </c>
      <c r="Y179" s="2" t="s">
        <v>7683</v>
      </c>
      <c r="Z179" s="2">
        <v>5439.0114853174628</v>
      </c>
      <c r="AA179" s="2">
        <v>32923.495973661185</v>
      </c>
      <c r="AC179" s="2" t="s">
        <v>7683</v>
      </c>
      <c r="AD179" s="2">
        <v>5360558393088781</v>
      </c>
      <c r="AE179" s="2">
        <v>2.8346140479413146E+17</v>
      </c>
      <c r="AG179" s="2" t="s">
        <v>7683</v>
      </c>
      <c r="AH179" s="2">
        <v>1477177408690697</v>
      </c>
      <c r="AI179" s="2">
        <v>3.1992597926765372E+16</v>
      </c>
      <c r="AJ179" s="2"/>
      <c r="AK179" s="2" t="s">
        <v>7683</v>
      </c>
      <c r="AL179" s="2">
        <v>491.92439831349219</v>
      </c>
      <c r="AM179" s="2">
        <v>3144.9064845901635</v>
      </c>
    </row>
    <row r="180" spans="1:39" x14ac:dyDescent="0.35">
      <c r="A180" s="2" t="s">
        <v>7684</v>
      </c>
      <c r="B180" s="2">
        <v>64</v>
      </c>
      <c r="C180" s="2">
        <v>61</v>
      </c>
      <c r="E180" s="2" t="s">
        <v>7684</v>
      </c>
      <c r="F180" s="2">
        <v>64</v>
      </c>
      <c r="G180" s="2">
        <v>61</v>
      </c>
      <c r="I180" s="2" t="s">
        <v>7684</v>
      </c>
      <c r="J180" s="2">
        <v>64</v>
      </c>
      <c r="K180" s="2">
        <v>61</v>
      </c>
      <c r="M180" s="2" t="s">
        <v>7684</v>
      </c>
      <c r="N180" s="2">
        <v>64</v>
      </c>
      <c r="O180" s="2">
        <v>61</v>
      </c>
      <c r="Q180" s="2" t="s">
        <v>7684</v>
      </c>
      <c r="R180" s="2">
        <v>64</v>
      </c>
      <c r="S180" s="2">
        <v>61</v>
      </c>
      <c r="U180" s="2" t="s">
        <v>7684</v>
      </c>
      <c r="V180" s="2">
        <v>64</v>
      </c>
      <c r="W180" s="2">
        <v>61</v>
      </c>
      <c r="Y180" s="2" t="s">
        <v>7684</v>
      </c>
      <c r="Z180" s="2">
        <v>64</v>
      </c>
      <c r="AA180" s="2">
        <v>61</v>
      </c>
      <c r="AC180" s="2" t="s">
        <v>7684</v>
      </c>
      <c r="AD180" s="2">
        <v>64</v>
      </c>
      <c r="AE180" s="2">
        <v>61</v>
      </c>
      <c r="AG180" s="2" t="s">
        <v>7684</v>
      </c>
      <c r="AH180" s="2">
        <v>64</v>
      </c>
      <c r="AI180" s="2">
        <v>61</v>
      </c>
      <c r="AJ180" s="2"/>
      <c r="AK180" s="2" t="s">
        <v>7684</v>
      </c>
      <c r="AL180" s="2">
        <v>64</v>
      </c>
      <c r="AM180" s="2">
        <v>61</v>
      </c>
    </row>
    <row r="181" spans="1:39" x14ac:dyDescent="0.35">
      <c r="A181" s="2" t="s">
        <v>7685</v>
      </c>
      <c r="B181" s="2">
        <v>36944018712852.82</v>
      </c>
      <c r="C181" s="2"/>
      <c r="E181" s="2" t="s">
        <v>7685</v>
      </c>
      <c r="F181" s="2">
        <v>104768877114695.36</v>
      </c>
      <c r="G181" s="2"/>
      <c r="I181" s="2" t="s">
        <v>7685</v>
      </c>
      <c r="J181" s="2">
        <v>1743739866529743</v>
      </c>
      <c r="K181" s="2"/>
      <c r="M181" s="2" t="s">
        <v>7685</v>
      </c>
      <c r="N181" s="2">
        <v>5660716751657312</v>
      </c>
      <c r="O181" s="2"/>
      <c r="Q181" s="2" t="s">
        <v>7685</v>
      </c>
      <c r="R181" s="2">
        <v>3415969775323675.5</v>
      </c>
      <c r="S181" s="2"/>
      <c r="U181" s="2" t="s">
        <v>7685</v>
      </c>
      <c r="V181" s="2">
        <v>48.031175557068849</v>
      </c>
      <c r="W181" s="2"/>
      <c r="Y181" s="2" t="s">
        <v>7685</v>
      </c>
      <c r="Z181" s="2">
        <v>18846.077089387571</v>
      </c>
      <c r="AA181" s="2"/>
      <c r="AC181" s="2" t="s">
        <v>7685</v>
      </c>
      <c r="AD181" s="2">
        <v>1.4101950785701203E+17</v>
      </c>
      <c r="AE181" s="2"/>
      <c r="AG181" s="2" t="s">
        <v>7685</v>
      </c>
      <c r="AH181" s="2">
        <v>1.6362748393117368E+16</v>
      </c>
      <c r="AI181" s="2"/>
      <c r="AJ181" s="2"/>
      <c r="AK181" s="2" t="s">
        <v>7685</v>
      </c>
      <c r="AL181" s="2">
        <v>1786.062001375283</v>
      </c>
      <c r="AM181" s="2"/>
    </row>
    <row r="182" spans="1:39" x14ac:dyDescent="0.35">
      <c r="A182" s="2" t="s">
        <v>7686</v>
      </c>
      <c r="B182" s="2">
        <v>0</v>
      </c>
      <c r="C182" s="2"/>
      <c r="E182" s="2" t="s">
        <v>7686</v>
      </c>
      <c r="F182" s="2">
        <v>0</v>
      </c>
      <c r="G182" s="2"/>
      <c r="I182" s="2" t="s">
        <v>7686</v>
      </c>
      <c r="J182" s="2">
        <v>0</v>
      </c>
      <c r="K182" s="2"/>
      <c r="M182" s="2" t="s">
        <v>7686</v>
      </c>
      <c r="N182" s="2">
        <v>0</v>
      </c>
      <c r="O182" s="2"/>
      <c r="Q182" s="2" t="s">
        <v>7686</v>
      </c>
      <c r="R182" s="2">
        <v>0</v>
      </c>
      <c r="S182" s="2"/>
      <c r="U182" s="2" t="s">
        <v>7686</v>
      </c>
      <c r="V182" s="2">
        <v>0</v>
      </c>
      <c r="W182" s="2"/>
      <c r="Y182" s="2" t="s">
        <v>7686</v>
      </c>
      <c r="Z182" s="2">
        <v>0</v>
      </c>
      <c r="AA182" s="2"/>
      <c r="AC182" s="2" t="s">
        <v>7686</v>
      </c>
      <c r="AD182" s="2">
        <v>0</v>
      </c>
      <c r="AE182" s="2"/>
      <c r="AG182" s="2" t="s">
        <v>7686</v>
      </c>
      <c r="AH182" s="2">
        <v>0</v>
      </c>
      <c r="AI182" s="2"/>
      <c r="AJ182" s="2"/>
      <c r="AK182" s="2" t="s">
        <v>7686</v>
      </c>
      <c r="AL182" s="2">
        <v>0</v>
      </c>
      <c r="AM182" s="2"/>
    </row>
    <row r="183" spans="1:39" x14ac:dyDescent="0.35">
      <c r="A183" s="2" t="s">
        <v>7687</v>
      </c>
      <c r="B183" s="2">
        <v>123</v>
      </c>
      <c r="C183" s="2"/>
      <c r="E183" s="2" t="s">
        <v>7687</v>
      </c>
      <c r="F183" s="2">
        <v>123</v>
      </c>
      <c r="G183" s="2"/>
      <c r="I183" s="2" t="s">
        <v>7687</v>
      </c>
      <c r="J183" s="2">
        <v>123</v>
      </c>
      <c r="K183" s="2"/>
      <c r="M183" s="2" t="s">
        <v>7687</v>
      </c>
      <c r="N183" s="2">
        <v>123</v>
      </c>
      <c r="O183" s="2"/>
      <c r="Q183" s="2" t="s">
        <v>7687</v>
      </c>
      <c r="R183" s="2">
        <v>123</v>
      </c>
      <c r="S183" s="2"/>
      <c r="U183" s="2" t="s">
        <v>7687</v>
      </c>
      <c r="V183" s="2">
        <v>123</v>
      </c>
      <c r="W183" s="2"/>
      <c r="Y183" s="2" t="s">
        <v>7687</v>
      </c>
      <c r="Z183" s="2">
        <v>123</v>
      </c>
      <c r="AA183" s="2"/>
      <c r="AC183" s="2" t="s">
        <v>7687</v>
      </c>
      <c r="AD183" s="2">
        <v>123</v>
      </c>
      <c r="AE183" s="2"/>
      <c r="AG183" s="2" t="s">
        <v>7687</v>
      </c>
      <c r="AH183" s="2">
        <v>123</v>
      </c>
      <c r="AI183" s="2"/>
      <c r="AJ183" s="2"/>
      <c r="AK183" s="2" t="s">
        <v>7687</v>
      </c>
      <c r="AL183" s="2">
        <v>123</v>
      </c>
      <c r="AM183" s="2"/>
    </row>
    <row r="184" spans="1:39" x14ac:dyDescent="0.35">
      <c r="A184" s="2" t="s">
        <v>7688</v>
      </c>
      <c r="B184" s="2">
        <v>-4.3382226525986907</v>
      </c>
      <c r="C184" s="2"/>
      <c r="E184" s="2" t="s">
        <v>7688</v>
      </c>
      <c r="F184" s="2">
        <v>-5.1402642116865422</v>
      </c>
      <c r="G184" s="2"/>
      <c r="I184" s="2" t="s">
        <v>7688</v>
      </c>
      <c r="J184" s="2">
        <v>-4.7684343107246852</v>
      </c>
      <c r="K184" s="2"/>
      <c r="M184" s="2" t="s">
        <v>7688</v>
      </c>
      <c r="N184" s="2">
        <v>-3.3922088465892855</v>
      </c>
      <c r="O184" s="2"/>
      <c r="Q184" s="2" t="s">
        <v>7688</v>
      </c>
      <c r="R184" s="2">
        <v>-4.1675711509831785</v>
      </c>
      <c r="S184" s="2"/>
      <c r="U184" s="2" t="s">
        <v>7688</v>
      </c>
      <c r="V184" s="2">
        <v>1.1217959850699637</v>
      </c>
      <c r="W184" s="2"/>
      <c r="Y184" s="2" t="s">
        <v>7688</v>
      </c>
      <c r="Z184" s="2">
        <v>-0.72037368075056285</v>
      </c>
      <c r="AA184" s="2"/>
      <c r="AC184" s="2" t="s">
        <v>7688</v>
      </c>
      <c r="AD184" s="2">
        <v>-3.4382784099912871</v>
      </c>
      <c r="AE184" s="2"/>
      <c r="AG184" s="2" t="s">
        <v>7688</v>
      </c>
      <c r="AH184" s="2">
        <v>-4.8740189859830743</v>
      </c>
      <c r="AI184" s="2"/>
      <c r="AJ184" s="2"/>
      <c r="AK184" s="2" t="s">
        <v>7688</v>
      </c>
      <c r="AL184" s="2">
        <v>-1.6190669732737903</v>
      </c>
      <c r="AM184" s="2"/>
    </row>
    <row r="185" spans="1:39" x14ac:dyDescent="0.35">
      <c r="A185" s="2" t="s">
        <v>7689</v>
      </c>
      <c r="B185" s="2">
        <v>1.4810471426188208E-5</v>
      </c>
      <c r="C185" s="2"/>
      <c r="E185" s="2" t="s">
        <v>7689</v>
      </c>
      <c r="F185" s="2">
        <v>5.2360379523326764E-7</v>
      </c>
      <c r="G185" s="2"/>
      <c r="I185" s="2" t="s">
        <v>7689</v>
      </c>
      <c r="J185" s="2">
        <v>2.5751768541228787E-6</v>
      </c>
      <c r="K185" s="2"/>
      <c r="M185" s="2" t="s">
        <v>7689</v>
      </c>
      <c r="N185" s="2">
        <v>4.6652913722276199E-4</v>
      </c>
      <c r="O185" s="2"/>
      <c r="Q185" s="2" t="s">
        <v>7689</v>
      </c>
      <c r="R185" s="2">
        <v>2.8774918853387457E-5</v>
      </c>
      <c r="S185" s="2"/>
      <c r="U185" s="2" t="s">
        <v>7689</v>
      </c>
      <c r="V185" s="2">
        <v>0.13206719688775706</v>
      </c>
      <c r="W185" s="2"/>
      <c r="Y185" s="2" t="s">
        <v>7689</v>
      </c>
      <c r="Z185" s="2">
        <v>0.23633086704213918</v>
      </c>
      <c r="AA185" s="2"/>
      <c r="AC185" s="2" t="s">
        <v>7689</v>
      </c>
      <c r="AD185" s="2">
        <v>3.9979663488857553E-4</v>
      </c>
      <c r="AE185" s="2"/>
      <c r="AG185" s="2" t="s">
        <v>7689</v>
      </c>
      <c r="AH185" s="2">
        <v>1.6502393217365336E-6</v>
      </c>
      <c r="AI185" s="2"/>
      <c r="AJ185" s="2"/>
      <c r="AK185" s="2" t="s">
        <v>7689</v>
      </c>
      <c r="AL185" s="2">
        <v>5.3997090775587973E-2</v>
      </c>
      <c r="AM185" s="2"/>
    </row>
    <row r="186" spans="1:39" x14ac:dyDescent="0.35">
      <c r="A186" s="2" t="s">
        <v>7690</v>
      </c>
      <c r="B186" s="2">
        <v>2.357047251009742</v>
      </c>
      <c r="C186" s="2"/>
      <c r="E186" s="2" t="s">
        <v>7690</v>
      </c>
      <c r="F186" s="2">
        <v>2.357047251009742</v>
      </c>
      <c r="G186" s="2"/>
      <c r="I186" s="2" t="s">
        <v>7690</v>
      </c>
      <c r="J186" s="2">
        <v>2.357047251009742</v>
      </c>
      <c r="K186" s="2"/>
      <c r="M186" s="2" t="s">
        <v>7690</v>
      </c>
      <c r="N186" s="2">
        <v>2.357047251009742</v>
      </c>
      <c r="O186" s="2"/>
      <c r="Q186" s="2" t="s">
        <v>7690</v>
      </c>
      <c r="R186" s="2">
        <v>2.357047251009742</v>
      </c>
      <c r="S186" s="2"/>
      <c r="U186" s="2" t="s">
        <v>7690</v>
      </c>
      <c r="V186" s="2">
        <v>2.357047251009742</v>
      </c>
      <c r="W186" s="2"/>
      <c r="Y186" s="2" t="s">
        <v>7690</v>
      </c>
      <c r="Z186" s="2">
        <v>2.357047251009742</v>
      </c>
      <c r="AA186" s="2"/>
      <c r="AC186" s="2" t="s">
        <v>7690</v>
      </c>
      <c r="AD186" s="2">
        <v>2.357047251009742</v>
      </c>
      <c r="AE186" s="2"/>
      <c r="AG186" s="2" t="s">
        <v>7690</v>
      </c>
      <c r="AH186" s="2">
        <v>2.357047251009742</v>
      </c>
      <c r="AI186" s="2"/>
      <c r="AJ186" s="2"/>
      <c r="AK186" s="2" t="s">
        <v>7690</v>
      </c>
      <c r="AL186" s="2">
        <v>2.357047251009742</v>
      </c>
      <c r="AM186" s="2"/>
    </row>
    <row r="187" spans="1:39" x14ac:dyDescent="0.35">
      <c r="A187" s="2" t="s">
        <v>7691</v>
      </c>
      <c r="B187" s="4">
        <v>2.9620942852376415E-5</v>
      </c>
      <c r="C187" s="2"/>
      <c r="E187" s="2" t="s">
        <v>7691</v>
      </c>
      <c r="F187" s="3">
        <v>1.0472075904665353E-6</v>
      </c>
      <c r="G187" s="2"/>
      <c r="I187" s="2" t="s">
        <v>7691</v>
      </c>
      <c r="J187" s="3">
        <v>5.1503537082457574E-6</v>
      </c>
      <c r="K187" s="2"/>
      <c r="M187" s="2" t="s">
        <v>7691</v>
      </c>
      <c r="N187" s="3">
        <v>9.3305827444552399E-4</v>
      </c>
      <c r="O187" s="2"/>
      <c r="Q187" s="2" t="s">
        <v>7691</v>
      </c>
      <c r="R187" s="3">
        <v>5.7549837706774913E-5</v>
      </c>
      <c r="S187" s="2"/>
      <c r="U187" s="2" t="s">
        <v>7691</v>
      </c>
      <c r="V187" s="2">
        <v>0.26413439377551412</v>
      </c>
      <c r="W187" s="2"/>
      <c r="Y187" s="2" t="s">
        <v>7691</v>
      </c>
      <c r="Z187" s="2">
        <v>0.47266173408427836</v>
      </c>
      <c r="AA187" s="2"/>
      <c r="AC187" s="2" t="s">
        <v>7691</v>
      </c>
      <c r="AD187" s="3">
        <v>7.9959326977715106E-4</v>
      </c>
      <c r="AE187" s="2"/>
      <c r="AG187" s="2" t="s">
        <v>7691</v>
      </c>
      <c r="AH187" s="3">
        <v>3.3004786434730672E-6</v>
      </c>
      <c r="AI187" s="2"/>
      <c r="AJ187" s="2"/>
      <c r="AK187" s="2" t="s">
        <v>7691</v>
      </c>
      <c r="AL187" s="2">
        <v>0.10799418155117595</v>
      </c>
      <c r="AM187" s="2"/>
    </row>
    <row r="188" spans="1:39" ht="15" thickBot="1" x14ac:dyDescent="0.4">
      <c r="A188" s="8" t="s">
        <v>7692</v>
      </c>
      <c r="B188" s="8">
        <v>2.6163917764279714</v>
      </c>
      <c r="C188" s="8"/>
      <c r="E188" s="8" t="s">
        <v>7692</v>
      </c>
      <c r="F188" s="8">
        <v>2.6163917764279714</v>
      </c>
      <c r="G188" s="8"/>
      <c r="I188" s="8" t="s">
        <v>7692</v>
      </c>
      <c r="J188" s="8">
        <v>2.6163917764279714</v>
      </c>
      <c r="K188" s="8"/>
      <c r="M188" s="8" t="s">
        <v>7692</v>
      </c>
      <c r="N188" s="8">
        <v>2.6163917764279714</v>
      </c>
      <c r="O188" s="8"/>
      <c r="Q188" s="8" t="s">
        <v>7692</v>
      </c>
      <c r="R188" s="8">
        <v>2.6163917764279714</v>
      </c>
      <c r="S188" s="8"/>
      <c r="U188" s="8" t="s">
        <v>7692</v>
      </c>
      <c r="V188" s="8">
        <v>2.6163917764279714</v>
      </c>
      <c r="W188" s="8"/>
      <c r="Y188" s="8" t="s">
        <v>7692</v>
      </c>
      <c r="Z188" s="8">
        <v>2.6163917764279714</v>
      </c>
      <c r="AA188" s="8"/>
      <c r="AC188" s="8" t="s">
        <v>7692</v>
      </c>
      <c r="AD188" s="8">
        <v>2.6163917764279714</v>
      </c>
      <c r="AE188" s="8"/>
      <c r="AG188" s="8" t="s">
        <v>7692</v>
      </c>
      <c r="AH188" s="8">
        <v>2.6163917764279714</v>
      </c>
      <c r="AI188" s="8"/>
      <c r="AJ188" s="8"/>
      <c r="AK188" s="8" t="s">
        <v>7692</v>
      </c>
      <c r="AL188" s="8">
        <v>2.6163917764279714</v>
      </c>
      <c r="AM188" s="8"/>
    </row>
  </sheetData>
  <mergeCells count="221">
    <mergeCell ref="A1:D1"/>
    <mergeCell ref="E2:H2"/>
    <mergeCell ref="I2:L2"/>
    <mergeCell ref="M2:P2"/>
    <mergeCell ref="Q2:T2"/>
    <mergeCell ref="U2:X2"/>
    <mergeCell ref="A2:D2"/>
    <mergeCell ref="A3:D4"/>
    <mergeCell ref="Y2:AB2"/>
    <mergeCell ref="AC2:AF2"/>
    <mergeCell ref="AG2:AJ2"/>
    <mergeCell ref="AK2:AN2"/>
    <mergeCell ref="E3:H4"/>
    <mergeCell ref="I3:L4"/>
    <mergeCell ref="M3:P4"/>
    <mergeCell ref="Q3:T4"/>
    <mergeCell ref="U3:X4"/>
    <mergeCell ref="Y3:AB4"/>
    <mergeCell ref="AC3:AF4"/>
    <mergeCell ref="AG3:AJ4"/>
    <mergeCell ref="AK3:AN4"/>
    <mergeCell ref="AK19:AN19"/>
    <mergeCell ref="A20:D21"/>
    <mergeCell ref="E20:H21"/>
    <mergeCell ref="I20:L21"/>
    <mergeCell ref="M20:P21"/>
    <mergeCell ref="Q20:T21"/>
    <mergeCell ref="U20:X21"/>
    <mergeCell ref="Y20:AB21"/>
    <mergeCell ref="AC20:AF21"/>
    <mergeCell ref="AG20:AJ21"/>
    <mergeCell ref="AK20:AN21"/>
    <mergeCell ref="A19:D19"/>
    <mergeCell ref="E19:H19"/>
    <mergeCell ref="I19:L19"/>
    <mergeCell ref="M19:P19"/>
    <mergeCell ref="Q19:T19"/>
    <mergeCell ref="U19:X19"/>
    <mergeCell ref="Y19:AB19"/>
    <mergeCell ref="AC19:AF19"/>
    <mergeCell ref="AG19:AJ19"/>
    <mergeCell ref="AK36:AN36"/>
    <mergeCell ref="A37:D38"/>
    <mergeCell ref="E37:H38"/>
    <mergeCell ref="I37:L38"/>
    <mergeCell ref="M37:P38"/>
    <mergeCell ref="Q37:T38"/>
    <mergeCell ref="U37:X38"/>
    <mergeCell ref="Y37:AB38"/>
    <mergeCell ref="AC37:AF38"/>
    <mergeCell ref="AG37:AJ38"/>
    <mergeCell ref="AK37:AN38"/>
    <mergeCell ref="A36:D36"/>
    <mergeCell ref="E36:H36"/>
    <mergeCell ref="I36:L36"/>
    <mergeCell ref="M36:P36"/>
    <mergeCell ref="Q36:T36"/>
    <mergeCell ref="U36:X36"/>
    <mergeCell ref="Y36:AB36"/>
    <mergeCell ref="AC36:AF36"/>
    <mergeCell ref="AG36:AJ36"/>
    <mergeCell ref="AK53:AN53"/>
    <mergeCell ref="A54:D55"/>
    <mergeCell ref="E54:H55"/>
    <mergeCell ref="I54:L55"/>
    <mergeCell ref="M54:P55"/>
    <mergeCell ref="Q54:T55"/>
    <mergeCell ref="U54:X55"/>
    <mergeCell ref="Y54:AB55"/>
    <mergeCell ref="AC54:AF55"/>
    <mergeCell ref="AG54:AJ55"/>
    <mergeCell ref="AK54:AN55"/>
    <mergeCell ref="A53:D53"/>
    <mergeCell ref="E53:H53"/>
    <mergeCell ref="I53:L53"/>
    <mergeCell ref="M53:P53"/>
    <mergeCell ref="Q53:T53"/>
    <mergeCell ref="U53:X53"/>
    <mergeCell ref="Y53:AB53"/>
    <mergeCell ref="AC53:AF53"/>
    <mergeCell ref="AG53:AJ53"/>
    <mergeCell ref="AK70:AN70"/>
    <mergeCell ref="A71:D72"/>
    <mergeCell ref="E71:H72"/>
    <mergeCell ref="I71:L72"/>
    <mergeCell ref="M71:P72"/>
    <mergeCell ref="Q71:T72"/>
    <mergeCell ref="U71:X72"/>
    <mergeCell ref="Y71:AB72"/>
    <mergeCell ref="AC71:AF72"/>
    <mergeCell ref="AG71:AJ72"/>
    <mergeCell ref="AK71:AN72"/>
    <mergeCell ref="A70:D70"/>
    <mergeCell ref="E70:H70"/>
    <mergeCell ref="I70:L70"/>
    <mergeCell ref="M70:P70"/>
    <mergeCell ref="Q70:T70"/>
    <mergeCell ref="U70:X70"/>
    <mergeCell ref="Y70:AB70"/>
    <mergeCell ref="AC70:AF70"/>
    <mergeCell ref="AG70:AJ70"/>
    <mergeCell ref="AK87:AN87"/>
    <mergeCell ref="A88:D89"/>
    <mergeCell ref="E88:H89"/>
    <mergeCell ref="I88:L89"/>
    <mergeCell ref="M88:P89"/>
    <mergeCell ref="Q88:T89"/>
    <mergeCell ref="U88:X89"/>
    <mergeCell ref="Y88:AB89"/>
    <mergeCell ref="AC88:AF89"/>
    <mergeCell ref="AG88:AJ89"/>
    <mergeCell ref="AK88:AN89"/>
    <mergeCell ref="A87:D87"/>
    <mergeCell ref="E87:H87"/>
    <mergeCell ref="I87:L87"/>
    <mergeCell ref="M87:P87"/>
    <mergeCell ref="Q87:T87"/>
    <mergeCell ref="U87:X87"/>
    <mergeCell ref="Y87:AB87"/>
    <mergeCell ref="AC87:AF87"/>
    <mergeCell ref="AG87:AJ87"/>
    <mergeCell ref="AK104:AN104"/>
    <mergeCell ref="A105:D106"/>
    <mergeCell ref="E105:H106"/>
    <mergeCell ref="I105:L106"/>
    <mergeCell ref="M105:P106"/>
    <mergeCell ref="Q105:T106"/>
    <mergeCell ref="U105:X106"/>
    <mergeCell ref="Y105:AB106"/>
    <mergeCell ref="AC105:AF106"/>
    <mergeCell ref="AG105:AJ106"/>
    <mergeCell ref="AK105:AN106"/>
    <mergeCell ref="A104:D104"/>
    <mergeCell ref="E104:H104"/>
    <mergeCell ref="I104:L104"/>
    <mergeCell ref="M104:P104"/>
    <mergeCell ref="Q104:T104"/>
    <mergeCell ref="U104:X104"/>
    <mergeCell ref="Y104:AB104"/>
    <mergeCell ref="AC104:AF104"/>
    <mergeCell ref="AG104:AJ104"/>
    <mergeCell ref="AK121:AN121"/>
    <mergeCell ref="A122:D123"/>
    <mergeCell ref="E122:H123"/>
    <mergeCell ref="I122:L123"/>
    <mergeCell ref="M122:P123"/>
    <mergeCell ref="Q122:T123"/>
    <mergeCell ref="U122:X123"/>
    <mergeCell ref="Y122:AB123"/>
    <mergeCell ref="AC122:AF123"/>
    <mergeCell ref="AG122:AJ123"/>
    <mergeCell ref="AK122:AN123"/>
    <mergeCell ref="A121:D121"/>
    <mergeCell ref="E121:H121"/>
    <mergeCell ref="I121:L121"/>
    <mergeCell ref="M121:P121"/>
    <mergeCell ref="Q121:T121"/>
    <mergeCell ref="U121:X121"/>
    <mergeCell ref="Y121:AB121"/>
    <mergeCell ref="AC121:AF121"/>
    <mergeCell ref="AG121:AJ121"/>
    <mergeCell ref="AK138:AN138"/>
    <mergeCell ref="A139:D140"/>
    <mergeCell ref="E139:H140"/>
    <mergeCell ref="I139:L140"/>
    <mergeCell ref="M139:P140"/>
    <mergeCell ref="Q139:T140"/>
    <mergeCell ref="U139:X140"/>
    <mergeCell ref="Y139:AB140"/>
    <mergeCell ref="AC139:AF140"/>
    <mergeCell ref="AG139:AJ140"/>
    <mergeCell ref="AK139:AN140"/>
    <mergeCell ref="A138:D138"/>
    <mergeCell ref="E138:H138"/>
    <mergeCell ref="I138:L138"/>
    <mergeCell ref="M138:P138"/>
    <mergeCell ref="Q138:T138"/>
    <mergeCell ref="U138:X138"/>
    <mergeCell ref="Y138:AB138"/>
    <mergeCell ref="AC138:AF138"/>
    <mergeCell ref="AG138:AJ138"/>
    <mergeCell ref="AK155:AN155"/>
    <mergeCell ref="A156:D157"/>
    <mergeCell ref="E156:H157"/>
    <mergeCell ref="I156:L157"/>
    <mergeCell ref="M156:P157"/>
    <mergeCell ref="Q156:T157"/>
    <mergeCell ref="U156:X157"/>
    <mergeCell ref="Y156:AB157"/>
    <mergeCell ref="AC156:AF157"/>
    <mergeCell ref="AG156:AJ157"/>
    <mergeCell ref="AK156:AN157"/>
    <mergeCell ref="A155:D155"/>
    <mergeCell ref="E155:H155"/>
    <mergeCell ref="I155:L155"/>
    <mergeCell ref="M155:P155"/>
    <mergeCell ref="Q155:T155"/>
    <mergeCell ref="U155:X155"/>
    <mergeCell ref="Y155:AB155"/>
    <mergeCell ref="AC155:AF155"/>
    <mergeCell ref="AG155:AJ155"/>
    <mergeCell ref="AK173:AN174"/>
    <mergeCell ref="AC172:AF172"/>
    <mergeCell ref="AG172:AJ172"/>
    <mergeCell ref="AK172:AN172"/>
    <mergeCell ref="A173:D174"/>
    <mergeCell ref="E173:H174"/>
    <mergeCell ref="I173:L174"/>
    <mergeCell ref="M173:P174"/>
    <mergeCell ref="Q173:T174"/>
    <mergeCell ref="U173:X174"/>
    <mergeCell ref="Y173:AB174"/>
    <mergeCell ref="A172:D172"/>
    <mergeCell ref="E172:H172"/>
    <mergeCell ref="I172:L172"/>
    <mergeCell ref="M172:P172"/>
    <mergeCell ref="Q172:T172"/>
    <mergeCell ref="U172:X172"/>
    <mergeCell ref="Y172:AB172"/>
    <mergeCell ref="AC173:AF174"/>
    <mergeCell ref="AG173:AJ174"/>
  </mergeCell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B150-C814-4596-9570-377788BF97FA}">
  <sheetPr>
    <tabColor rgb="FF0070C0"/>
  </sheetPr>
  <dimension ref="A1:M52"/>
  <sheetViews>
    <sheetView zoomScale="36" zoomScaleNormal="67" workbookViewId="0">
      <selection activeCell="B3" sqref="B3"/>
    </sheetView>
  </sheetViews>
  <sheetFormatPr baseColWidth="10" defaultRowHeight="14" x14ac:dyDescent="0.3"/>
  <cols>
    <col min="1" max="2" width="10.90625" style="53"/>
    <col min="3" max="3" width="12" style="53" bestFit="1" customWidth="1"/>
    <col min="4" max="4" width="11.36328125" style="53" bestFit="1" customWidth="1"/>
    <col min="5" max="8" width="11.26953125" style="53" bestFit="1" customWidth="1"/>
    <col min="9" max="9" width="13.26953125" style="53" bestFit="1" customWidth="1"/>
    <col min="10" max="10" width="11.26953125" style="53" bestFit="1" customWidth="1"/>
    <col min="11" max="11" width="12.26953125" style="53" bestFit="1" customWidth="1"/>
    <col min="12" max="12" width="11.26953125" style="53" bestFit="1" customWidth="1"/>
    <col min="13" max="13" width="12" style="53" bestFit="1" customWidth="1"/>
    <col min="14" max="16384" width="10.90625" style="53"/>
  </cols>
  <sheetData>
    <row r="1" spans="1:13" ht="23" thickBot="1" x14ac:dyDescent="0.5">
      <c r="A1" s="69" t="s">
        <v>7724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4.5" thickBot="1" x14ac:dyDescent="0.35">
      <c r="A2" s="54"/>
      <c r="B2" s="54"/>
      <c r="C2" s="54">
        <v>2007</v>
      </c>
      <c r="D2" s="54">
        <v>2008</v>
      </c>
      <c r="E2" s="54">
        <v>2009</v>
      </c>
      <c r="F2" s="54">
        <v>2010</v>
      </c>
      <c r="G2" s="54">
        <v>2011</v>
      </c>
      <c r="H2" s="54">
        <v>2012</v>
      </c>
      <c r="I2" s="54">
        <v>2013</v>
      </c>
      <c r="J2" s="54">
        <v>2014</v>
      </c>
      <c r="K2" s="54">
        <v>2015</v>
      </c>
      <c r="L2" s="54">
        <v>2016</v>
      </c>
      <c r="M2" s="54">
        <v>2017</v>
      </c>
    </row>
    <row r="3" spans="1:13" x14ac:dyDescent="0.3">
      <c r="A3" s="55" t="s">
        <v>238</v>
      </c>
      <c r="B3" s="55" t="s">
        <v>7726</v>
      </c>
      <c r="C3" s="51">
        <f>T_TEST!B8/1000000</f>
        <v>1.8857997333333334</v>
      </c>
      <c r="D3" s="51">
        <f>T_TEST!B25/1000000</f>
        <v>1.5807087272727274</v>
      </c>
      <c r="E3" s="51">
        <f>T_TEST!B42/1000000</f>
        <v>0.90005076923076921</v>
      </c>
      <c r="F3" s="51">
        <f>T_TEST!B59/1000000</f>
        <v>1.2164010000000001</v>
      </c>
      <c r="G3" s="51">
        <f>T_TEST!B76/1000000</f>
        <v>1.3806639999999999</v>
      </c>
      <c r="H3" s="51">
        <f>T_TEST!B93/1000000</f>
        <v>1.1453543749999999</v>
      </c>
      <c r="I3" s="51">
        <f>T_TEST!B110/1000000</f>
        <v>1.1649017083333333</v>
      </c>
      <c r="J3" s="51">
        <f>T_TEST!B127/1000000</f>
        <v>1.8895383333333333</v>
      </c>
      <c r="K3" s="51">
        <f>T_TEST!B144/1000000</f>
        <v>1.9749873214285714</v>
      </c>
      <c r="L3" s="51">
        <f>T_TEST!B161/1000000</f>
        <v>2.1568554399999997</v>
      </c>
      <c r="M3" s="51">
        <f>T_TEST!B178/1000000</f>
        <v>1.82878740625</v>
      </c>
    </row>
    <row r="4" spans="1:13" x14ac:dyDescent="0.3">
      <c r="A4" s="56"/>
      <c r="B4" s="57"/>
      <c r="C4" s="52">
        <f>SQRT(T_TEST!B9)/1000000</f>
        <v>3.0918103834948836</v>
      </c>
      <c r="D4" s="52">
        <f>SQRT(T_TEST!B26)/1000000</f>
        <v>1.4280204043982769</v>
      </c>
      <c r="E4" s="52">
        <f>SQRT(T_TEST!B43)/1000000</f>
        <v>4.3258921125425323</v>
      </c>
      <c r="F4" s="52">
        <f>SQRT(T_TEST!B60)/1000000</f>
        <v>0.81300895015745367</v>
      </c>
      <c r="G4" s="52">
        <f>SQRT(T_TEST!B77)/1000000</f>
        <v>1.300393595465571</v>
      </c>
      <c r="H4" s="52">
        <f>SQRT(T_TEST!B94)/1000000</f>
        <v>0.74508838902632879</v>
      </c>
      <c r="I4" s="52">
        <f>SQRT(T_TEST!B111)/1000000</f>
        <v>1.3616462849008557</v>
      </c>
      <c r="J4" s="52">
        <f>SQRT(T_TEST!B128)/1000000</f>
        <v>1.6570726265965079</v>
      </c>
      <c r="K4" s="52">
        <f>SQRT(T_TEST!B145)/1000000</f>
        <v>3.3363384381390331</v>
      </c>
      <c r="L4" s="52">
        <f>SQRT(T_TEST!B162)/1000000</f>
        <v>2.7526387128906573</v>
      </c>
      <c r="M4" s="52">
        <f>SQRT(T_TEST!B179)/1000000</f>
        <v>2.5109264262640205</v>
      </c>
    </row>
    <row r="5" spans="1:13" x14ac:dyDescent="0.3">
      <c r="A5" s="58"/>
      <c r="B5" s="58" t="s">
        <v>7698</v>
      </c>
      <c r="C5" s="52">
        <f>T_TEST!C8/1000000</f>
        <v>6.3711801612903223</v>
      </c>
      <c r="D5" s="52">
        <f>T_TEST!C25/1000000</f>
        <v>2.4230053548387098</v>
      </c>
      <c r="E5" s="52">
        <f>T_TEST!C42/1000000</f>
        <v>4.6270772500000001</v>
      </c>
      <c r="F5" s="52">
        <f>T_TEST!C59/1000000</f>
        <v>5.5241531666666672</v>
      </c>
      <c r="G5" s="52">
        <f>T_TEST!C76/1000000</f>
        <v>5.5512066290322579</v>
      </c>
      <c r="H5" s="52">
        <f>T_TEST!C93/1000000</f>
        <v>5.1813174307692309</v>
      </c>
      <c r="I5" s="52">
        <f>T_TEST!C110/1000000</f>
        <v>5.4920267333333337</v>
      </c>
      <c r="J5" s="52">
        <f>T_TEST!C127/1000000</f>
        <v>5.6625104406779663</v>
      </c>
      <c r="K5" s="52">
        <f>T_TEST!C144/1000000</f>
        <v>4.5734955535714281</v>
      </c>
      <c r="L5" s="52">
        <f>T_TEST!C161/1000000</f>
        <v>5.3570546666666674</v>
      </c>
      <c r="M5" s="52">
        <f>T_TEST!C178/1000000</f>
        <v>6.5470706393442617</v>
      </c>
    </row>
    <row r="6" spans="1:13" x14ac:dyDescent="0.3">
      <c r="A6" s="58"/>
      <c r="B6" s="58"/>
      <c r="C6" s="52">
        <f>SQRT(T_TEST!C9)/1000000</f>
        <v>7.7746776697408801</v>
      </c>
      <c r="D6" s="52">
        <f>SQRT(T_TEST!C26)/1000000</f>
        <v>20.939659488238952</v>
      </c>
      <c r="E6" s="52">
        <f>SQRT(T_TEST!C43)/1000000</f>
        <v>4.7957854282653321</v>
      </c>
      <c r="F6" s="52">
        <f>SQRT(T_TEST!C60)/1000000</f>
        <v>6.4057236886495801</v>
      </c>
      <c r="G6" s="52">
        <f>SQRT(T_TEST!C77)/1000000</f>
        <v>7.1658076297696036</v>
      </c>
      <c r="H6" s="52">
        <f>SQRT(T_TEST!C94)/1000000</f>
        <v>7.8713866030598032</v>
      </c>
      <c r="I6" s="52">
        <f>SQRT(T_TEST!C111)/1000000</f>
        <v>6.5782054001037809</v>
      </c>
      <c r="J6" s="52">
        <f>SQRT(T_TEST!C128)/1000000</f>
        <v>6.5298521369955029</v>
      </c>
      <c r="K6" s="52">
        <f>SQRT(T_TEST!C145)/1000000</f>
        <v>5.591282209790351</v>
      </c>
      <c r="L6" s="52">
        <f>SQRT(T_TEST!C162)/1000000</f>
        <v>8.3381931167647583</v>
      </c>
      <c r="M6" s="52">
        <f>SQRT(T_TEST!C179)/1000000</f>
        <v>8.3135581592559831</v>
      </c>
    </row>
    <row r="7" spans="1:13" ht="14.5" thickBot="1" x14ac:dyDescent="0.35">
      <c r="A7" s="59"/>
      <c r="B7" s="59" t="s">
        <v>7693</v>
      </c>
      <c r="C7" s="60">
        <f t="shared" ref="C7:M7" si="0">C3-C5</f>
        <v>-4.4853804279569891</v>
      </c>
      <c r="D7" s="60">
        <f t="shared" si="0"/>
        <v>-0.84229662756598245</v>
      </c>
      <c r="E7" s="60">
        <f t="shared" si="0"/>
        <v>-3.727026480769231</v>
      </c>
      <c r="F7" s="60">
        <f t="shared" si="0"/>
        <v>-4.3077521666666669</v>
      </c>
      <c r="G7" s="60">
        <f t="shared" si="0"/>
        <v>-4.1705426290322585</v>
      </c>
      <c r="H7" s="60">
        <f t="shared" si="0"/>
        <v>-4.0359630557692308</v>
      </c>
      <c r="I7" s="60">
        <f t="shared" si="0"/>
        <v>-4.3271250250000008</v>
      </c>
      <c r="J7" s="60">
        <f t="shared" si="0"/>
        <v>-3.772972107344633</v>
      </c>
      <c r="K7" s="60">
        <f t="shared" si="0"/>
        <v>-2.5985082321428568</v>
      </c>
      <c r="L7" s="60">
        <f t="shared" si="0"/>
        <v>-3.2001992266666677</v>
      </c>
      <c r="M7" s="60">
        <f t="shared" si="0"/>
        <v>-4.7182832330942617</v>
      </c>
    </row>
    <row r="8" spans="1:13" x14ac:dyDescent="0.3">
      <c r="A8" s="55" t="s">
        <v>7670</v>
      </c>
      <c r="B8" s="55" t="s">
        <v>7726</v>
      </c>
      <c r="C8" s="51">
        <f>T_TEST!F8/1000000</f>
        <v>5.7737259333333339</v>
      </c>
      <c r="D8" s="51">
        <f>T_TEST!F25/1000000</f>
        <v>3.2095012727272731</v>
      </c>
      <c r="E8" s="51">
        <f>T_TEST!F42/1000000</f>
        <v>2.8025166923076923</v>
      </c>
      <c r="F8" s="51">
        <f>T_TEST!F59/1000000</f>
        <v>2.7521772941176472</v>
      </c>
      <c r="G8" s="51">
        <f>T_TEST!F76/1000000</f>
        <v>3.2191592352941174</v>
      </c>
      <c r="H8" s="51">
        <f>T_TEST!F93/1000000</f>
        <v>3.0356811874999998</v>
      </c>
      <c r="I8" s="51">
        <f>T_TEST!F110/1000000</f>
        <v>2.65479975</v>
      </c>
      <c r="J8" s="51">
        <f>T_TEST!F127/1000000</f>
        <v>3.656865625</v>
      </c>
      <c r="K8" s="51">
        <f>T_TEST!F144/1000000</f>
        <v>3.67748725</v>
      </c>
      <c r="L8" s="51">
        <f>T_TEST!F161/1000000</f>
        <v>4.0604756800000006</v>
      </c>
      <c r="M8" s="51">
        <f>T_TEST!F178/1000000</f>
        <v>3.7062130468749999</v>
      </c>
    </row>
    <row r="9" spans="1:13" x14ac:dyDescent="0.3">
      <c r="A9" s="56"/>
      <c r="B9" s="56"/>
      <c r="C9" s="52">
        <f>SQRT(T_TEST!F9)/1000000</f>
        <v>6.4483820889951762</v>
      </c>
      <c r="D9" s="52">
        <f>SQRT(T_TEST!F26)/1000000</f>
        <v>1.8396923231815199</v>
      </c>
      <c r="E9" s="52">
        <f>SQRT(T_TEST!F43)/1000000</f>
        <v>6.6607706560429047</v>
      </c>
      <c r="F9" s="52">
        <f>SQRT(T_TEST!F60)/1000000</f>
        <v>1.678702055188426</v>
      </c>
      <c r="G9" s="52">
        <f>SQRT(T_TEST!F77)/1000000</f>
        <v>2.5561559889471615</v>
      </c>
      <c r="H9" s="52">
        <f>SQRT(T_TEST!F94)/1000000</f>
        <v>2.0505432866205719</v>
      </c>
      <c r="I9" s="52">
        <f>SQRT(T_TEST!F111)/1000000</f>
        <v>2.1197564730576799</v>
      </c>
      <c r="J9" s="52">
        <f>SQRT(T_TEST!F128)/1000000</f>
        <v>3.290457533118639</v>
      </c>
      <c r="K9" s="52">
        <f>SQRT(T_TEST!F145)/1000000</f>
        <v>4.487972448881175</v>
      </c>
      <c r="L9" s="52">
        <f>SQRT(T_TEST!F162)/1000000</f>
        <v>3.9629743029470261</v>
      </c>
      <c r="M9" s="52">
        <f>SQRT(T_TEST!F179)/1000000</f>
        <v>3.5375539981534656</v>
      </c>
    </row>
    <row r="10" spans="1:13" x14ac:dyDescent="0.3">
      <c r="A10" s="56"/>
      <c r="B10" s="58" t="s">
        <v>7698</v>
      </c>
      <c r="C10" s="52">
        <f>T_TEST!G8/1000000</f>
        <v>13.894391419354839</v>
      </c>
      <c r="D10" s="52">
        <f>T_TEST!G25/1000000</f>
        <v>8.7010463225806447</v>
      </c>
      <c r="E10" s="52">
        <f>T_TEST!G42/1000000</f>
        <v>10.677887999999999</v>
      </c>
      <c r="F10" s="52">
        <f>T_TEST!G59/1000000</f>
        <v>11.776837949999999</v>
      </c>
      <c r="G10" s="52">
        <f>T_TEST!G76/1000000</f>
        <v>11.811446096774194</v>
      </c>
      <c r="H10" s="52">
        <f>T_TEST!G93/1000000</f>
        <v>10.665550276923078</v>
      </c>
      <c r="I10" s="52">
        <f>T_TEST!G110/1000000</f>
        <v>11.031585716666667</v>
      </c>
      <c r="J10" s="52">
        <f>T_TEST!G127/1000000</f>
        <v>11.399116118644068</v>
      </c>
      <c r="K10" s="52">
        <f>T_TEST!G144/1000000</f>
        <v>9.8929738928571442</v>
      </c>
      <c r="L10" s="52">
        <f>T_TEST!G161/1000000</f>
        <v>11.550470614035088</v>
      </c>
      <c r="M10" s="52">
        <f>T_TEST!G178/1000000</f>
        <v>13.12080906557377</v>
      </c>
    </row>
    <row r="11" spans="1:13" x14ac:dyDescent="0.3">
      <c r="A11" s="56"/>
      <c r="B11" s="58"/>
      <c r="C11" s="52">
        <f>SQRT(T_TEST!G9)/1000000</f>
        <v>17.066221814738096</v>
      </c>
      <c r="D11" s="52">
        <f>SQRT(T_TEST!G26)/1000000</f>
        <v>24.26811420232481</v>
      </c>
      <c r="E11" s="52">
        <f>SQRT(T_TEST!G43)/1000000</f>
        <v>10.093499402026332</v>
      </c>
      <c r="F11" s="52">
        <f>SQRT(T_TEST!G60)/1000000</f>
        <v>12.328400701408917</v>
      </c>
      <c r="G11" s="52">
        <f>SQRT(T_TEST!G77)/1000000</f>
        <v>13.558719867084715</v>
      </c>
      <c r="H11" s="52">
        <f>SQRT(T_TEST!G94)/1000000</f>
        <v>14.191439597623791</v>
      </c>
      <c r="I11" s="52">
        <f>SQRT(T_TEST!G111)/1000000</f>
        <v>13.092357667603777</v>
      </c>
      <c r="J11" s="52">
        <f>SQRT(T_TEST!G128)/1000000</f>
        <v>12.641655444806327</v>
      </c>
      <c r="K11" s="52">
        <f>SQRT(T_TEST!G145)/1000000</f>
        <v>11.108821022026246</v>
      </c>
      <c r="L11" s="52">
        <f>SQRT(T_TEST!G162)/1000000</f>
        <v>14.443498671868589</v>
      </c>
      <c r="M11" s="52">
        <f>SQRT(T_TEST!G179)/1000000</f>
        <v>14.199866033902621</v>
      </c>
    </row>
    <row r="12" spans="1:13" ht="18" customHeight="1" thickBot="1" x14ac:dyDescent="0.35">
      <c r="A12" s="59"/>
      <c r="B12" s="59" t="s">
        <v>7693</v>
      </c>
      <c r="C12" s="60">
        <f t="shared" ref="C12:L12" si="1">C8-C10</f>
        <v>-8.1206654860215046</v>
      </c>
      <c r="D12" s="60">
        <f t="shared" si="1"/>
        <v>-5.4915450498533716</v>
      </c>
      <c r="E12" s="60">
        <f t="shared" si="1"/>
        <v>-7.8753713076923066</v>
      </c>
      <c r="F12" s="60">
        <f t="shared" si="1"/>
        <v>-9.0246606558823519</v>
      </c>
      <c r="G12" s="60">
        <f t="shared" si="1"/>
        <v>-8.5922868614800763</v>
      </c>
      <c r="H12" s="60">
        <f t="shared" si="1"/>
        <v>-7.6298690894230781</v>
      </c>
      <c r="I12" s="60">
        <f t="shared" si="1"/>
        <v>-8.3767859666666666</v>
      </c>
      <c r="J12" s="60">
        <f t="shared" si="1"/>
        <v>-7.7422504936440681</v>
      </c>
      <c r="K12" s="60">
        <f t="shared" si="1"/>
        <v>-6.2154866428571438</v>
      </c>
      <c r="L12" s="60">
        <f t="shared" si="1"/>
        <v>-7.4899949340350878</v>
      </c>
      <c r="M12" s="60">
        <f>L8-M10</f>
        <v>-9.0603333855737702</v>
      </c>
    </row>
    <row r="13" spans="1:13" x14ac:dyDescent="0.3">
      <c r="A13" s="55" t="s">
        <v>7694</v>
      </c>
      <c r="B13" s="55" t="s">
        <v>7726</v>
      </c>
      <c r="C13" s="51">
        <f>T_TEST!J8/1000000</f>
        <v>10.0048406</v>
      </c>
      <c r="D13" s="51">
        <f>T_TEST!J25/1000000</f>
        <v>14.464631000000001</v>
      </c>
      <c r="E13" s="51">
        <f>T_TEST!J42/1000000</f>
        <v>7.080592076923077</v>
      </c>
      <c r="F13" s="51">
        <f>T_TEST!J59/1000000</f>
        <v>8.0669068235294112</v>
      </c>
      <c r="G13" s="51">
        <f>T_TEST!J76/1000000</f>
        <v>9.0090470588235299</v>
      </c>
      <c r="H13" s="51">
        <f>T_TEST!J93/1000000</f>
        <v>8.1259276875000008</v>
      </c>
      <c r="I13" s="51">
        <f>T_TEST!J110/1000000</f>
        <v>7.8206681666666666</v>
      </c>
      <c r="J13" s="51">
        <f>T_TEST!J127/1000000</f>
        <v>8.6210951666666666</v>
      </c>
      <c r="K13" s="51">
        <f>T_TEST!J144/1000000</f>
        <v>8.5399442499999996</v>
      </c>
      <c r="L13" s="51">
        <f>T_TEST!J161/1000000</f>
        <v>11.094751039999998</v>
      </c>
      <c r="M13" s="51">
        <f>T_TEST!J178/1000000</f>
        <v>10.625688875</v>
      </c>
    </row>
    <row r="14" spans="1:13" x14ac:dyDescent="0.3">
      <c r="A14" s="56"/>
      <c r="B14" s="56"/>
      <c r="C14" s="52">
        <f>SQRT(T_TEST!J9)/1000000</f>
        <v>7.0881660941426867</v>
      </c>
      <c r="D14" s="52">
        <f>SQRT(T_TEST!J26)/1000000</f>
        <v>18.542237716385479</v>
      </c>
      <c r="E14" s="52">
        <f>SQRT(T_TEST!J43)/1000000</f>
        <v>5.6351668207398626</v>
      </c>
      <c r="F14" s="52">
        <f>SQRT(T_TEST!J60)/1000000</f>
        <v>7.2106928004720556</v>
      </c>
      <c r="G14" s="52">
        <f>SQRT(T_TEST!J77)/1000000</f>
        <v>5.8613784061087921</v>
      </c>
      <c r="H14" s="52">
        <f>SQRT(T_TEST!J94)/1000000</f>
        <v>5.6428382162413833</v>
      </c>
      <c r="I14" s="52">
        <f>SQRT(T_TEST!J111)/1000000</f>
        <v>7.828306057434518</v>
      </c>
      <c r="J14" s="52">
        <f>SQRT(T_TEST!J128)/1000000</f>
        <v>9.2144994586808853</v>
      </c>
      <c r="K14" s="52">
        <f>SQRT(T_TEST!J145)/1000000</f>
        <v>8.5348699871528986</v>
      </c>
      <c r="L14" s="52">
        <f>SQRT(T_TEST!J162)/1000000</f>
        <v>11.858292534352829</v>
      </c>
      <c r="M14" s="52">
        <f>SQRT(T_TEST!J179)/1000000</f>
        <v>10.134163564309043</v>
      </c>
    </row>
    <row r="15" spans="1:13" x14ac:dyDescent="0.3">
      <c r="A15" s="56"/>
      <c r="B15" s="58" t="s">
        <v>7698</v>
      </c>
      <c r="C15" s="52">
        <f>T_TEST!K8/1000000</f>
        <v>33.866358451612903</v>
      </c>
      <c r="D15" s="52">
        <f>T_TEST!K25/1000000</f>
        <v>31.926418903225805</v>
      </c>
      <c r="E15" s="52">
        <f>T_TEST!K42/1000000</f>
        <v>37.208022681818179</v>
      </c>
      <c r="F15" s="52">
        <f>T_TEST!K59/1000000</f>
        <v>37.555464516666667</v>
      </c>
      <c r="G15" s="52">
        <f>T_TEST!K76/1000000</f>
        <v>36.722874419354838</v>
      </c>
      <c r="H15" s="52">
        <f>T_TEST!K93/1000000</f>
        <v>34.169052276923075</v>
      </c>
      <c r="I15" s="52">
        <f>T_TEST!K110/1000000</f>
        <v>33.45804785</v>
      </c>
      <c r="J15" s="52">
        <f>T_TEST!K127/1000000</f>
        <v>35.570232711864406</v>
      </c>
      <c r="K15" s="52">
        <f>T_TEST!K144/1000000</f>
        <v>34.955596071428573</v>
      </c>
      <c r="L15" s="52">
        <f>T_TEST!K161/1000000</f>
        <v>42.522260245614035</v>
      </c>
      <c r="M15" s="52">
        <f>T_TEST!K178/1000000</f>
        <v>46.255765360655737</v>
      </c>
    </row>
    <row r="16" spans="1:13" x14ac:dyDescent="0.3">
      <c r="A16" s="56"/>
      <c r="B16" s="58"/>
      <c r="C16" s="52">
        <f>SQRT(T_TEST!K9)/1000000</f>
        <v>35.476772061847562</v>
      </c>
      <c r="D16" s="52">
        <f>SQRT(T_TEST!K26)/1000000</f>
        <v>38.561452061476245</v>
      </c>
      <c r="E16" s="52">
        <f>SQRT(T_TEST!K43)/1000000</f>
        <v>44.023351854446787</v>
      </c>
      <c r="F16" s="52">
        <f>SQRT(T_TEST!K60)/1000000</f>
        <v>47.503744052584707</v>
      </c>
      <c r="G16" s="52">
        <f>SQRT(T_TEST!K77)/1000000</f>
        <v>44.898951551235079</v>
      </c>
      <c r="H16" s="52">
        <f>SQRT(T_TEST!K94)/1000000</f>
        <v>45.281034812615694</v>
      </c>
      <c r="I16" s="52">
        <f>SQRT(T_TEST!K111)/1000000</f>
        <v>40.919861817303293</v>
      </c>
      <c r="J16" s="52">
        <f>SQRT(T_TEST!K128)/1000000</f>
        <v>48.207939551785579</v>
      </c>
      <c r="K16" s="52">
        <f>SQRT(T_TEST!K145)/1000000</f>
        <v>49.128897931761571</v>
      </c>
      <c r="L16" s="52">
        <f>SQRT(T_TEST!K162)/1000000</f>
        <v>54.59192739170711</v>
      </c>
      <c r="M16" s="52">
        <f>SQRT(T_TEST!K179)/1000000</f>
        <v>58.879796124650397</v>
      </c>
    </row>
    <row r="17" spans="1:13" ht="14.5" thickBot="1" x14ac:dyDescent="0.35">
      <c r="A17" s="59"/>
      <c r="B17" s="59" t="s">
        <v>7693</v>
      </c>
      <c r="C17" s="60">
        <f t="shared" ref="C17:M17" si="2">C13-C15</f>
        <v>-23.861517851612902</v>
      </c>
      <c r="D17" s="60">
        <f t="shared" si="2"/>
        <v>-17.461787903225805</v>
      </c>
      <c r="E17" s="60">
        <f t="shared" si="2"/>
        <v>-30.127430604895103</v>
      </c>
      <c r="F17" s="60">
        <f t="shared" si="2"/>
        <v>-29.488557693137256</v>
      </c>
      <c r="G17" s="60">
        <f t="shared" si="2"/>
        <v>-27.713827360531308</v>
      </c>
      <c r="H17" s="60">
        <f t="shared" si="2"/>
        <v>-26.043124589423073</v>
      </c>
      <c r="I17" s="60">
        <f t="shared" si="2"/>
        <v>-25.637379683333332</v>
      </c>
      <c r="J17" s="60">
        <f t="shared" si="2"/>
        <v>-26.94913754519774</v>
      </c>
      <c r="K17" s="60">
        <f t="shared" si="2"/>
        <v>-26.415651821428575</v>
      </c>
      <c r="L17" s="60">
        <f t="shared" si="2"/>
        <v>-31.427509205614037</v>
      </c>
      <c r="M17" s="60">
        <f t="shared" si="2"/>
        <v>-35.630076485655735</v>
      </c>
    </row>
    <row r="18" spans="1:13" x14ac:dyDescent="0.3">
      <c r="A18" s="55" t="s">
        <v>7672</v>
      </c>
      <c r="B18" s="55" t="s">
        <v>7726</v>
      </c>
      <c r="C18" s="51">
        <f>T_TEST!N8/1000000</f>
        <v>18.171696133333334</v>
      </c>
      <c r="D18" s="51">
        <f>T_TEST!N25/1000000</f>
        <v>39.105176727272728</v>
      </c>
      <c r="E18" s="51">
        <f>T_TEST!N42/1000000</f>
        <v>5.889217846153846</v>
      </c>
      <c r="F18" s="51">
        <f>T_TEST!N59/1000000</f>
        <v>5.6792262941176475</v>
      </c>
      <c r="G18" s="51">
        <f>T_TEST!N76/1000000</f>
        <v>6.65161194117647</v>
      </c>
      <c r="H18" s="51">
        <f>T_TEST!N93/1000000</f>
        <v>4.955775</v>
      </c>
      <c r="I18" s="51">
        <f>T_TEST!N110/1000000</f>
        <v>4.6082402083333331</v>
      </c>
      <c r="J18" s="51">
        <f>T_TEST!N127/1000000</f>
        <v>4.7348484583333335</v>
      </c>
      <c r="K18" s="51">
        <f>T_TEST!N144/1000000</f>
        <v>7.4974291785714282</v>
      </c>
      <c r="L18" s="51">
        <f>T_TEST!N161/1000000</f>
        <v>10.76503806</v>
      </c>
      <c r="M18" s="51">
        <f>T_TEST!N178/1000000</f>
        <v>10.608526609375</v>
      </c>
    </row>
    <row r="19" spans="1:13" x14ac:dyDescent="0.3">
      <c r="A19" s="56"/>
      <c r="B19" s="56"/>
      <c r="C19" s="52">
        <f>SQRT(T_TEST!N9)/1000000</f>
        <v>42.506989030218762</v>
      </c>
      <c r="D19" s="52">
        <f>SQRT(T_TEST!N26)/1000000</f>
        <v>111.63434555614916</v>
      </c>
      <c r="E19" s="52">
        <f>SQRT(T_TEST!N43)/1000000</f>
        <v>6.6912000098990951</v>
      </c>
      <c r="F19" s="52">
        <f>SQRT(T_TEST!N60)/1000000</f>
        <v>8.2744698605065459</v>
      </c>
      <c r="G19" s="52">
        <f>SQRT(T_TEST!N77)/1000000</f>
        <v>6.0815776014364218</v>
      </c>
      <c r="H19" s="52">
        <f>SQRT(T_TEST!N94)/1000000</f>
        <v>2.7770420829083116</v>
      </c>
      <c r="I19" s="52">
        <f>SQRT(T_TEST!N111)/1000000</f>
        <v>3.2570376841665025</v>
      </c>
      <c r="J19" s="52">
        <f>SQRT(T_TEST!N128)/1000000</f>
        <v>4.3110700531298036</v>
      </c>
      <c r="K19" s="52">
        <f>SQRT(T_TEST!N145)/1000000</f>
        <v>8.5488284201705778</v>
      </c>
      <c r="L19" s="52">
        <f>SQRT(T_TEST!N162)/1000000</f>
        <v>11.401424858216561</v>
      </c>
      <c r="M19" s="52">
        <f>SQRT(T_TEST!N179)/1000000</f>
        <v>12.496964313854015</v>
      </c>
    </row>
    <row r="20" spans="1:13" x14ac:dyDescent="0.3">
      <c r="A20" s="56"/>
      <c r="B20" s="58" t="s">
        <v>7698</v>
      </c>
      <c r="C20" s="52">
        <f>T_TEST!O8/1000000</f>
        <v>76.948615645161283</v>
      </c>
      <c r="D20" s="52">
        <f>T_TEST!O25/1000000</f>
        <v>72.468290612903218</v>
      </c>
      <c r="E20" s="52">
        <f>T_TEST!O42/1000000</f>
        <v>60.784047113636369</v>
      </c>
      <c r="F20" s="52">
        <f>T_TEST!O59/1000000</f>
        <v>63.65082628333333</v>
      </c>
      <c r="G20" s="52">
        <f>T_TEST!O76/1000000</f>
        <v>47.76661330645161</v>
      </c>
      <c r="H20" s="52">
        <f>T_TEST!O93/1000000</f>
        <v>42.35319981538462</v>
      </c>
      <c r="I20" s="52">
        <f>T_TEST!O110/1000000</f>
        <v>30.256521483333334</v>
      </c>
      <c r="J20" s="52">
        <f>T_TEST!O127/1000000</f>
        <v>38.639468203389832</v>
      </c>
      <c r="K20" s="52">
        <f>T_TEST!O144/1000000</f>
        <v>36.26098448214286</v>
      </c>
      <c r="L20" s="52">
        <f>T_TEST!O161/1000000</f>
        <v>47.490491210526315</v>
      </c>
      <c r="M20" s="52">
        <f>T_TEST!O178/1000000</f>
        <v>56.27720004918033</v>
      </c>
    </row>
    <row r="21" spans="1:13" x14ac:dyDescent="0.3">
      <c r="A21" s="56"/>
      <c r="B21" s="58"/>
      <c r="C21" s="52">
        <f>SQRT(T_TEST!O9)/1000000</f>
        <v>198.38782053648572</v>
      </c>
      <c r="D21" s="52">
        <f>SQRT(T_TEST!O26)/1000000</f>
        <v>178.55370596455742</v>
      </c>
      <c r="E21" s="52">
        <f>SQRT(T_TEST!O43)/1000000</f>
        <v>163.4514884935206</v>
      </c>
      <c r="F21" s="52">
        <f>SQRT(T_TEST!O60)/1000000</f>
        <v>160.29634886801824</v>
      </c>
      <c r="G21" s="52">
        <f>SQRT(T_TEST!O77)/1000000</f>
        <v>121.63268631168117</v>
      </c>
      <c r="H21" s="52">
        <f>SQRT(T_TEST!O94)/1000000</f>
        <v>108.81878022344702</v>
      </c>
      <c r="I21" s="52">
        <f>SQRT(T_TEST!O111)/1000000</f>
        <v>83.006993394081846</v>
      </c>
      <c r="J21" s="52">
        <f>SQRT(T_TEST!O128)/1000000</f>
        <v>101.9932094011</v>
      </c>
      <c r="K21" s="52">
        <f>SQRT(T_TEST!O145)/1000000</f>
        <v>81.630159104991435</v>
      </c>
      <c r="L21" s="52">
        <f>SQRT(T_TEST!O162)/1000000</f>
        <v>95.085382122523157</v>
      </c>
      <c r="M21" s="52">
        <f>SQRT(T_TEST!O179)/1000000</f>
        <v>106.96020997540468</v>
      </c>
    </row>
    <row r="22" spans="1:13" ht="14.5" thickBot="1" x14ac:dyDescent="0.35">
      <c r="A22" s="61"/>
      <c r="B22" s="59" t="s">
        <v>7693</v>
      </c>
      <c r="C22" s="60">
        <f t="shared" ref="C22:M22" si="3">C18-C20</f>
        <v>-58.776919511827948</v>
      </c>
      <c r="D22" s="60">
        <f t="shared" si="3"/>
        <v>-33.36311388563049</v>
      </c>
      <c r="E22" s="60">
        <f t="shared" si="3"/>
        <v>-54.894829267482521</v>
      </c>
      <c r="F22" s="60">
        <f t="shared" si="3"/>
        <v>-57.971599989215683</v>
      </c>
      <c r="G22" s="60">
        <f t="shared" si="3"/>
        <v>-41.115001365275141</v>
      </c>
      <c r="H22" s="60">
        <f t="shared" si="3"/>
        <v>-37.397424815384618</v>
      </c>
      <c r="I22" s="60">
        <f t="shared" si="3"/>
        <v>-25.648281275000002</v>
      </c>
      <c r="J22" s="60">
        <f t="shared" si="3"/>
        <v>-33.9046197450565</v>
      </c>
      <c r="K22" s="60">
        <f t="shared" si="3"/>
        <v>-28.76355530357143</v>
      </c>
      <c r="L22" s="60">
        <f t="shared" si="3"/>
        <v>-36.725453150526313</v>
      </c>
      <c r="M22" s="60">
        <f t="shared" si="3"/>
        <v>-45.668673439805332</v>
      </c>
    </row>
    <row r="23" spans="1:13" x14ac:dyDescent="0.3">
      <c r="A23" s="55" t="s">
        <v>7695</v>
      </c>
      <c r="B23" s="55" t="s">
        <v>7726</v>
      </c>
      <c r="C23" s="51">
        <f>T_TEST!R8/1000000</f>
        <v>35.285570399999997</v>
      </c>
      <c r="D23" s="51">
        <f>T_TEST!R25/1000000</f>
        <v>18.931096272727274</v>
      </c>
      <c r="E23" s="51">
        <f>T_TEST!R42/1000000</f>
        <v>16.513420846153846</v>
      </c>
      <c r="F23" s="51">
        <f>T_TEST!R59/1000000</f>
        <v>13.416078647058825</v>
      </c>
      <c r="G23" s="51">
        <f>T_TEST!R76/1000000</f>
        <v>12.783931529411765</v>
      </c>
      <c r="H23" s="51">
        <f>T_TEST!R93/1000000</f>
        <v>21.3617571875</v>
      </c>
      <c r="I23" s="51">
        <f>T_TEST!R110/1000000</f>
        <v>12.817638833333334</v>
      </c>
      <c r="J23" s="51">
        <f>T_TEST!R127/1000000</f>
        <v>17.07100929166667</v>
      </c>
      <c r="K23" s="51">
        <f>T_TEST!R144/1000000</f>
        <v>14.855422000000001</v>
      </c>
      <c r="L23" s="51">
        <f>T_TEST!R161/1000000</f>
        <v>18.631282679999998</v>
      </c>
      <c r="M23" s="51">
        <f>T_TEST!R178/1000000</f>
        <v>19.641997515625</v>
      </c>
    </row>
    <row r="24" spans="1:13" x14ac:dyDescent="0.3">
      <c r="A24" s="56"/>
      <c r="B24" s="56"/>
      <c r="C24" s="52">
        <f>SQRT(T_TEST!R9)/1000000</f>
        <v>46.571184508840403</v>
      </c>
      <c r="D24" s="52">
        <f>SQRT(T_TEST!R26)/1000000</f>
        <v>15.163505857370875</v>
      </c>
      <c r="E24" s="52">
        <f>SQRT(T_TEST!R43)/1000000</f>
        <v>24.16781461480943</v>
      </c>
      <c r="F24" s="52">
        <f>SQRT(T_TEST!R60)/1000000</f>
        <v>8.7951698402089722</v>
      </c>
      <c r="G24" s="52">
        <f>SQRT(T_TEST!R77)/1000000</f>
        <v>6.7390605695538062</v>
      </c>
      <c r="H24" s="52">
        <f>SQRT(T_TEST!R94)/1000000</f>
        <v>32.181502947437053</v>
      </c>
      <c r="I24" s="52">
        <f>SQRT(T_TEST!R111)/1000000</f>
        <v>7.5632546899909823</v>
      </c>
      <c r="J24" s="52">
        <f>SQRT(T_TEST!R128)/1000000</f>
        <v>18.010004915528249</v>
      </c>
      <c r="K24" s="52">
        <f>SQRT(T_TEST!R145)/1000000</f>
        <v>16.696337558342329</v>
      </c>
      <c r="L24" s="52">
        <f>SQRT(T_TEST!R162)/1000000</f>
        <v>18.320646244176462</v>
      </c>
      <c r="M24" s="52">
        <f>SQRT(T_TEST!R179)/1000000</f>
        <v>29.640381986635084</v>
      </c>
    </row>
    <row r="25" spans="1:13" x14ac:dyDescent="0.3">
      <c r="A25" s="56"/>
      <c r="B25" s="58" t="s">
        <v>7698</v>
      </c>
      <c r="C25" s="52">
        <f>T_TEST!S8/1000000</f>
        <v>69.150172419354845</v>
      </c>
      <c r="D25" s="52">
        <f>T_TEST!S25/1000000</f>
        <v>71.216110322580647</v>
      </c>
      <c r="E25" s="52">
        <f>T_TEST!S42/1000000</f>
        <v>61.448113659090907</v>
      </c>
      <c r="F25" s="52">
        <f>T_TEST!S59/1000000</f>
        <v>60.570425533333328</v>
      </c>
      <c r="G25" s="52">
        <f>T_TEST!S76/1000000</f>
        <v>62.507299516129031</v>
      </c>
      <c r="H25" s="52">
        <f>T_TEST!S93/1000000</f>
        <v>56.532978046153843</v>
      </c>
      <c r="I25" s="52">
        <f>T_TEST!S110/1000000</f>
        <v>55.628680883333331</v>
      </c>
      <c r="J25" s="52">
        <f>T_TEST!S127/1000000</f>
        <v>58.313157389830508</v>
      </c>
      <c r="K25" s="52">
        <f>T_TEST!S144/1000000</f>
        <v>55.456046624999999</v>
      </c>
      <c r="L25" s="52">
        <f>T_TEST!S161/1000000</f>
        <v>58.466892526315789</v>
      </c>
      <c r="M25" s="52">
        <f>T_TEST!S178/1000000</f>
        <v>63.227307065573768</v>
      </c>
    </row>
    <row r="26" spans="1:13" x14ac:dyDescent="0.3">
      <c r="A26" s="56"/>
      <c r="B26" s="58"/>
      <c r="C26" s="52">
        <f>SQRT(T_TEST!S9)/1000000</f>
        <v>91.882780135680193</v>
      </c>
      <c r="D26" s="52">
        <f>SQRT(T_TEST!S26)/1000000</f>
        <v>101.0392612075298</v>
      </c>
      <c r="E26" s="52">
        <f>SQRT(T_TEST!S43)/1000000</f>
        <v>77.452543682028676</v>
      </c>
      <c r="F26" s="52">
        <f>SQRT(T_TEST!S60)/1000000</f>
        <v>75.875733580434215</v>
      </c>
      <c r="G26" s="52">
        <f>SQRT(T_TEST!S77)/1000000</f>
        <v>85.259696265416139</v>
      </c>
      <c r="H26" s="52">
        <f>SQRT(T_TEST!S94)/1000000</f>
        <v>81.901726749529104</v>
      </c>
      <c r="I26" s="52">
        <f>SQRT(T_TEST!S111)/1000000</f>
        <v>82.73097116400686</v>
      </c>
      <c r="J26" s="52">
        <f>SQRT(T_TEST!S128)/1000000</f>
        <v>82.009025140754773</v>
      </c>
      <c r="K26" s="52">
        <f>SQRT(T_TEST!S145)/1000000</f>
        <v>73.796950059969205</v>
      </c>
      <c r="L26" s="52">
        <f>SQRT(T_TEST!S162)/1000000</f>
        <v>75.217489182412848</v>
      </c>
      <c r="M26" s="52">
        <f>SQRT(T_TEST!S179)/1000000</f>
        <v>77.976010303709501</v>
      </c>
    </row>
    <row r="27" spans="1:13" ht="14.5" thickBot="1" x14ac:dyDescent="0.35">
      <c r="A27" s="59"/>
      <c r="B27" s="59" t="s">
        <v>7693</v>
      </c>
      <c r="C27" s="60">
        <f>C23-C25</f>
        <v>-33.864602019354848</v>
      </c>
      <c r="D27" s="60">
        <f>D23-D25</f>
        <v>-52.285014049853373</v>
      </c>
      <c r="E27" s="60">
        <f t="shared" ref="E27:M27" si="4">E23-E25</f>
        <v>-44.934692812937058</v>
      </c>
      <c r="F27" s="60">
        <f t="shared" si="4"/>
        <v>-47.154346886274503</v>
      </c>
      <c r="G27" s="60">
        <f t="shared" si="4"/>
        <v>-49.723367986717264</v>
      </c>
      <c r="H27" s="60">
        <f t="shared" si="4"/>
        <v>-35.17122085865384</v>
      </c>
      <c r="I27" s="60">
        <f t="shared" si="4"/>
        <v>-42.811042049999998</v>
      </c>
      <c r="J27" s="60">
        <f t="shared" si="4"/>
        <v>-41.242148098163838</v>
      </c>
      <c r="K27" s="60">
        <f t="shared" si="4"/>
        <v>-40.600624624999995</v>
      </c>
      <c r="L27" s="60">
        <f t="shared" si="4"/>
        <v>-39.835609846315791</v>
      </c>
      <c r="M27" s="60">
        <f t="shared" si="4"/>
        <v>-43.585309549948768</v>
      </c>
    </row>
    <row r="28" spans="1:13" x14ac:dyDescent="0.3">
      <c r="A28" s="55" t="s">
        <v>7674</v>
      </c>
      <c r="B28" s="55" t="s">
        <v>7726</v>
      </c>
      <c r="C28" s="51">
        <f>T_TEST!V8</f>
        <v>8.9486666666666643</v>
      </c>
      <c r="D28" s="51">
        <f>T_TEST!V25</f>
        <v>9.9290909090909096</v>
      </c>
      <c r="E28" s="51">
        <f>T_TEST!V42</f>
        <v>2.1253846153846156</v>
      </c>
      <c r="F28" s="51">
        <f>T_TEST!V59</f>
        <v>8.7164705882352944</v>
      </c>
      <c r="G28" s="51">
        <f>SQRT(T_TEST!V76)</f>
        <v>2.7202941017470885</v>
      </c>
      <c r="H28" s="51">
        <f>T_TEST!V93</f>
        <v>8.5050000000000008</v>
      </c>
      <c r="I28" s="51">
        <f>T_TEST!V110</f>
        <v>8.151250000000001</v>
      </c>
      <c r="J28" s="51">
        <f>T_TEST!V127</f>
        <v>10.787083333333335</v>
      </c>
      <c r="K28" s="51">
        <f>T_TEST!V144</f>
        <v>9.8400000000000016</v>
      </c>
      <c r="L28" s="51">
        <f>T_TEST!V161</f>
        <v>8.6096000000000021</v>
      </c>
      <c r="M28" s="51">
        <f>T_TEST!V178</f>
        <v>7.2298437499999988</v>
      </c>
    </row>
    <row r="29" spans="1:13" x14ac:dyDescent="0.3">
      <c r="A29" s="56"/>
      <c r="B29" s="56"/>
      <c r="C29" s="52">
        <f>SQRT(T_TEST!V9)</f>
        <v>5.8134915334524973</v>
      </c>
      <c r="D29" s="52">
        <f>SQRT(T_TEST!V26)</f>
        <v>10.01414844561978</v>
      </c>
      <c r="E29" s="52">
        <f>SQRT(T_TEST!V43)</f>
        <v>15.63248733427954</v>
      </c>
      <c r="F29" s="52">
        <f>SQRT(T_TEST!V60)</f>
        <v>5.3106460778991726</v>
      </c>
      <c r="G29" s="52">
        <f>T_TEST!V77</f>
        <v>37.897449999999999</v>
      </c>
      <c r="H29" s="52">
        <f>SQRT(T_TEST!V94)</f>
        <v>5.6289181909137715</v>
      </c>
      <c r="I29" s="52">
        <f>SQRT(T_TEST!V111)</f>
        <v>5.1289386244176738</v>
      </c>
      <c r="J29" s="52">
        <f>SQRT(T_TEST!V128)</f>
        <v>5.938783713249169</v>
      </c>
      <c r="K29" s="52">
        <f>SQRT(T_TEST!V145)</f>
        <v>8.8888202775129788</v>
      </c>
      <c r="L29" s="52">
        <f>SQRT(T_TEST!V162)</f>
        <v>7.6235938710167428</v>
      </c>
      <c r="M29" s="52">
        <f>SQRT(T_TEST!V179)</f>
        <v>8.1590745063760313</v>
      </c>
    </row>
    <row r="30" spans="1:13" x14ac:dyDescent="0.3">
      <c r="A30" s="56"/>
      <c r="B30" s="58" t="s">
        <v>7698</v>
      </c>
      <c r="C30" s="52">
        <f>T_TEST!W8</f>
        <v>10.57935483870968</v>
      </c>
      <c r="D30" s="52">
        <f>T_TEST!W25</f>
        <v>8.7287096774193564</v>
      </c>
      <c r="E30" s="52">
        <f>T_TEST!W42</f>
        <v>8.3338636363636347</v>
      </c>
      <c r="F30" s="52">
        <f>T_TEST!W59</f>
        <v>9.0936666666666692</v>
      </c>
      <c r="G30" s="52">
        <f>T_TEST!W76</f>
        <v>8.5356451612903239</v>
      </c>
      <c r="H30" s="52">
        <f>T_TEST!W93</f>
        <v>7.2733846153846171</v>
      </c>
      <c r="I30" s="52">
        <f>T_TEST!W110</f>
        <v>7.6141666666666659</v>
      </c>
      <c r="J30" s="52">
        <f>T_TEST!W127</f>
        <v>7.9706779661016967</v>
      </c>
      <c r="K30" s="52">
        <f>T_TEST!W144</f>
        <v>6.1533928571428591</v>
      </c>
      <c r="L30" s="52">
        <f>T_TEST!W161</f>
        <v>5.2692982456140349</v>
      </c>
      <c r="M30" s="52">
        <f>T_TEST!W178</f>
        <v>5.8386885245901636</v>
      </c>
    </row>
    <row r="31" spans="1:13" x14ac:dyDescent="0.3">
      <c r="A31" s="56"/>
      <c r="B31" s="58"/>
      <c r="C31" s="52">
        <f>SQRT(T_TEST!W9)</f>
        <v>7.0244491767368489</v>
      </c>
      <c r="D31" s="52">
        <f>SQRT(T_TEST!W26)</f>
        <v>8.6607115727425388</v>
      </c>
      <c r="E31" s="52">
        <f>SQRT(T_TEST!W43)</f>
        <v>7.5691937501615207</v>
      </c>
      <c r="F31" s="52">
        <f>SQRT(T_TEST!W60)</f>
        <v>6.1786367775892508</v>
      </c>
      <c r="G31" s="52">
        <f>SQRT(T_TEST!W77)</f>
        <v>5.5912456810149207</v>
      </c>
      <c r="H31" s="52">
        <f>SQRT(T_TEST!W94)</f>
        <v>6.6747444419531599</v>
      </c>
      <c r="I31" s="52">
        <f>SQRT(T_TEST!W111)</f>
        <v>5.5627457223705123</v>
      </c>
      <c r="J31" s="52">
        <f>SQRT(T_TEST!W128)</f>
        <v>4.7385050983321619</v>
      </c>
      <c r="K31" s="52">
        <f>SQRT(T_TEST!W145)</f>
        <v>5.6247046877747549</v>
      </c>
      <c r="L31" s="52">
        <f>SQRT(T_TEST!W162)</f>
        <v>8.4783907796841156</v>
      </c>
      <c r="M31" s="52">
        <f>SQRT(T_TEST!W179)</f>
        <v>5.3446130123111919</v>
      </c>
    </row>
    <row r="32" spans="1:13" ht="14.5" thickBot="1" x14ac:dyDescent="0.35">
      <c r="A32" s="61"/>
      <c r="B32" s="59" t="s">
        <v>7693</v>
      </c>
      <c r="C32" s="60">
        <f t="shared" ref="C32:M32" si="5">C28-C30</f>
        <v>-1.6306881720430155</v>
      </c>
      <c r="D32" s="60">
        <f t="shared" si="5"/>
        <v>1.2003812316715532</v>
      </c>
      <c r="E32" s="60">
        <f t="shared" si="5"/>
        <v>-6.208479020979019</v>
      </c>
      <c r="F32" s="60">
        <f t="shared" si="5"/>
        <v>-0.37719607843137481</v>
      </c>
      <c r="G32" s="60">
        <f t="shared" si="5"/>
        <v>-5.8153510595432358</v>
      </c>
      <c r="H32" s="60">
        <f t="shared" si="5"/>
        <v>1.2316153846153837</v>
      </c>
      <c r="I32" s="60">
        <f t="shared" si="5"/>
        <v>0.53708333333333513</v>
      </c>
      <c r="J32" s="60">
        <f t="shared" si="5"/>
        <v>2.8164053672316385</v>
      </c>
      <c r="K32" s="60">
        <f t="shared" si="5"/>
        <v>3.6866071428571425</v>
      </c>
      <c r="L32" s="60">
        <f t="shared" si="5"/>
        <v>3.3403017543859672</v>
      </c>
      <c r="M32" s="60">
        <f t="shared" si="5"/>
        <v>1.3911552254098352</v>
      </c>
    </row>
    <row r="33" spans="1:13" ht="18" customHeight="1" x14ac:dyDescent="0.3">
      <c r="A33" s="62" t="s">
        <v>7675</v>
      </c>
      <c r="B33" s="55" t="s">
        <v>7726</v>
      </c>
      <c r="C33" s="63">
        <f>T_TEST!Z8</f>
        <v>2.7786666666666675</v>
      </c>
      <c r="D33" s="63">
        <f>T_TEST!Z25</f>
        <v>21.776363636363637</v>
      </c>
      <c r="E33" s="63">
        <f>T_TEST!Z42</f>
        <v>9.6261538461538443</v>
      </c>
      <c r="F33" s="63">
        <f>T_TEST!Z59</f>
        <v>22.968823529411761</v>
      </c>
      <c r="G33" s="63">
        <f>T_TEST!Z76</f>
        <v>15.263529411764704</v>
      </c>
      <c r="H33" s="63">
        <f>T_TEST!Z93</f>
        <v>17.246875000000003</v>
      </c>
      <c r="I33" s="63">
        <f>T_TEST!Z110</f>
        <v>34.405833333333334</v>
      </c>
      <c r="J33" s="63">
        <f>T_TEST!Z127</f>
        <v>26.658333333333335</v>
      </c>
      <c r="K33" s="63">
        <f>T_TEST!Z144</f>
        <v>50.435000000000009</v>
      </c>
      <c r="L33" s="63">
        <f>T_TEST!Z161</f>
        <v>26.835999999999995</v>
      </c>
      <c r="M33" s="63">
        <f>T_TEST!Z178</f>
        <v>26.633124999999996</v>
      </c>
    </row>
    <row r="34" spans="1:13" x14ac:dyDescent="0.3">
      <c r="A34" s="56"/>
      <c r="B34" s="56"/>
      <c r="C34" s="52">
        <f>SQRT(T_TEST!Z9)</f>
        <v>71.299648853740266</v>
      </c>
      <c r="D34" s="52">
        <f>SQRT(T_TEST!Z26)</f>
        <v>26.192351277702148</v>
      </c>
      <c r="E34" s="52">
        <f>SQRT(T_TEST!Z43)</f>
        <v>36.292344128034671</v>
      </c>
      <c r="F34" s="52">
        <f>SQRT(T_TEST!Z60)</f>
        <v>19.117001556975712</v>
      </c>
      <c r="G34" s="52">
        <f>SQRT(T_TEST!Z77)</f>
        <v>25.04963097062921</v>
      </c>
      <c r="H34" s="52">
        <f>SQRT(T_TEST!Z94)</f>
        <v>18.503207188214695</v>
      </c>
      <c r="I34" s="52">
        <f>SQRT(T_TEST!Z111)</f>
        <v>73.514529171282589</v>
      </c>
      <c r="J34" s="52">
        <f>SQRT(T_TEST!Z128)</f>
        <v>17.387988524482527</v>
      </c>
      <c r="K34" s="52">
        <f>SQRT(T_TEST!Z145)</f>
        <v>100.386779102223</v>
      </c>
      <c r="L34" s="52">
        <f>SQRT(T_TEST!Z162)</f>
        <v>45.906621726798278</v>
      </c>
      <c r="M34" s="52">
        <f>SQRT(T_TEST!Z179)</f>
        <v>73.749654136934524</v>
      </c>
    </row>
    <row r="35" spans="1:13" x14ac:dyDescent="0.3">
      <c r="A35" s="56"/>
      <c r="B35" s="58" t="s">
        <v>7698</v>
      </c>
      <c r="C35" s="52">
        <f>T_TEST!AA8</f>
        <v>23.413870967741936</v>
      </c>
      <c r="D35" s="52">
        <f>T_TEST!AA25</f>
        <v>13.362258064516132</v>
      </c>
      <c r="E35" s="52">
        <f>T_TEST!AA42</f>
        <v>21.272500000000004</v>
      </c>
      <c r="F35" s="52">
        <f>T_TEST!AA59</f>
        <v>25.195166666666676</v>
      </c>
      <c r="G35" s="52">
        <f>T_TEST!AA76</f>
        <v>21.336451612903229</v>
      </c>
      <c r="H35" s="52">
        <f>T_TEST!AA93</f>
        <v>18.752769230769228</v>
      </c>
      <c r="I35" s="52">
        <f>T_TEST!AA110</f>
        <v>20.204000000000001</v>
      </c>
      <c r="J35" s="52">
        <f>T_TEST!AA127</f>
        <v>27.13559322033899</v>
      </c>
      <c r="K35" s="52">
        <f>T_TEST!AA144</f>
        <v>27.251071428571429</v>
      </c>
      <c r="L35" s="52">
        <f>T_TEST!AA161</f>
        <v>30.502982456140352</v>
      </c>
      <c r="M35" s="52">
        <f>T_TEST!AA178</f>
        <v>44.328852459016396</v>
      </c>
    </row>
    <row r="36" spans="1:13" x14ac:dyDescent="0.3">
      <c r="A36" s="56"/>
      <c r="B36" s="58"/>
      <c r="C36" s="52">
        <f>SQRT(T_TEST!AA9)</f>
        <v>13.632230846397158</v>
      </c>
      <c r="D36" s="52">
        <f>SQRT(T_TEST!AA26)</f>
        <v>40.704215155163588</v>
      </c>
      <c r="E36" s="52">
        <f>SQRT(T_TEST!AA43)</f>
        <v>22.930018217723163</v>
      </c>
      <c r="F36" s="52">
        <f>SQRT(T_TEST!AA60)</f>
        <v>23.083604240185586</v>
      </c>
      <c r="G36" s="52">
        <f>SQRT(T_TEST!AA77)</f>
        <v>17.777788785104406</v>
      </c>
      <c r="H36" s="52">
        <f>SQRT(T_TEST!AA94)</f>
        <v>26.33368763981867</v>
      </c>
      <c r="I36" s="52">
        <f>SQRT(T_TEST!AA111)</f>
        <v>19.038530174003473</v>
      </c>
      <c r="J36" s="52">
        <f>SQRT(T_TEST!AA128)</f>
        <v>49.321887610743872</v>
      </c>
      <c r="K36" s="52">
        <f>SQRT(T_TEST!AA145)</f>
        <v>49.387802678157513</v>
      </c>
      <c r="L36" s="52">
        <f>SQRT(T_TEST!AA162)</f>
        <v>76.489167182701493</v>
      </c>
      <c r="M36" s="52">
        <f>SQRT(T_TEST!AA179)</f>
        <v>181.44832866042384</v>
      </c>
    </row>
    <row r="37" spans="1:13" ht="14.5" thickBot="1" x14ac:dyDescent="0.35">
      <c r="A37" s="61"/>
      <c r="B37" s="59" t="s">
        <v>7693</v>
      </c>
      <c r="C37" s="60">
        <f t="shared" ref="C37:M37" si="6">C33-C35</f>
        <v>-20.635204301075269</v>
      </c>
      <c r="D37" s="60">
        <f t="shared" si="6"/>
        <v>8.4141055718475055</v>
      </c>
      <c r="E37" s="60">
        <f t="shared" si="6"/>
        <v>-11.64634615384616</v>
      </c>
      <c r="F37" s="60">
        <f t="shared" si="6"/>
        <v>-2.226343137254915</v>
      </c>
      <c r="G37" s="60">
        <f t="shared" si="6"/>
        <v>-6.0729222011385247</v>
      </c>
      <c r="H37" s="60">
        <f t="shared" si="6"/>
        <v>-1.5058942307692256</v>
      </c>
      <c r="I37" s="60">
        <f t="shared" si="6"/>
        <v>14.201833333333333</v>
      </c>
      <c r="J37" s="60">
        <f t="shared" si="6"/>
        <v>-0.4772598870056548</v>
      </c>
      <c r="K37" s="60">
        <f t="shared" si="6"/>
        <v>23.183928571428581</v>
      </c>
      <c r="L37" s="60">
        <f t="shared" si="6"/>
        <v>-3.6669824561403566</v>
      </c>
      <c r="M37" s="60">
        <f t="shared" si="6"/>
        <v>-17.6957274590164</v>
      </c>
    </row>
    <row r="38" spans="1:13" x14ac:dyDescent="0.3">
      <c r="A38" s="55" t="s">
        <v>7696</v>
      </c>
      <c r="B38" s="55" t="s">
        <v>7726</v>
      </c>
      <c r="C38" s="51">
        <f>T_TEST!AD8/1000000</f>
        <v>45.414334733333334</v>
      </c>
      <c r="D38" s="51">
        <f>T_TEST!AD25/1000000</f>
        <v>137.05253463636362</v>
      </c>
      <c r="E38" s="51">
        <f>T_TEST!AD42/1000000</f>
        <v>21.433070615384615</v>
      </c>
      <c r="F38" s="51">
        <f>T_TEST!AD59/1000000</f>
        <v>47.166769235294119</v>
      </c>
      <c r="G38" s="51">
        <f>T_TEST!AD76/1000000</f>
        <v>33.153858999999997</v>
      </c>
      <c r="H38" s="51">
        <f>T_TEST!AD93/1000000</f>
        <v>19.065017624999999</v>
      </c>
      <c r="I38" s="51">
        <f>T_TEST!AD110/1000000</f>
        <v>17.341208958333333</v>
      </c>
      <c r="J38" s="51">
        <f>T_TEST!AD127/1000000</f>
        <v>23.216681458333333</v>
      </c>
      <c r="K38" s="51">
        <f>T_TEST!AD144/1000000</f>
        <v>26.041943035714286</v>
      </c>
      <c r="L38" s="51">
        <f>T_TEST!AD161/1000000</f>
        <v>51.829982840000007</v>
      </c>
      <c r="M38" s="51">
        <f>T_TEST!AD178/1000000</f>
        <v>42.466812859374997</v>
      </c>
    </row>
    <row r="39" spans="1:13" x14ac:dyDescent="0.3">
      <c r="A39" s="56"/>
      <c r="B39" s="56"/>
      <c r="C39" s="52">
        <f>SQRT(T_TEST!AD9)/1000000</f>
        <v>69.822263669955248</v>
      </c>
      <c r="D39" s="52">
        <f>SQRT(T_TEST!AD26)/1000000</f>
        <v>384.62185258653193</v>
      </c>
      <c r="E39" s="52">
        <f>SQRT(T_TEST!AD43)/1000000</f>
        <v>25.826595214610922</v>
      </c>
      <c r="F39" s="52">
        <f>SQRT(T_TEST!AD60)/1000000</f>
        <v>127.44131349873624</v>
      </c>
      <c r="G39" s="52">
        <f>SQRT(T_TEST!AD77)/1000000</f>
        <v>48.856474414582721</v>
      </c>
      <c r="H39" s="52">
        <f>SQRT(T_TEST!AD94)/1000000</f>
        <v>11.124380498364912</v>
      </c>
      <c r="I39" s="52">
        <f>SQRT(T_TEST!AD111)/1000000</f>
        <v>10.93623566950918</v>
      </c>
      <c r="J39" s="52">
        <f>SQRT(T_TEST!AD128)/1000000</f>
        <v>24.398510041889136</v>
      </c>
      <c r="K39" s="52">
        <f>SQRT(T_TEST!AD145)/1000000</f>
        <v>29.288888812239961</v>
      </c>
      <c r="L39" s="52">
        <f>SQRT(T_TEST!AD162)/1000000</f>
        <v>118.7152561346313</v>
      </c>
      <c r="M39" s="52">
        <f>SQRT(T_TEST!AD179)/1000000</f>
        <v>73.215834305761902</v>
      </c>
    </row>
    <row r="40" spans="1:13" x14ac:dyDescent="0.3">
      <c r="A40" s="56"/>
      <c r="B40" s="58" t="s">
        <v>7698</v>
      </c>
      <c r="C40" s="52">
        <f>T_TEST!AE8/1000000</f>
        <v>232.69379990322582</v>
      </c>
      <c r="D40" s="52">
        <f>T_TEST!AE25/1000000</f>
        <v>230.16986664516131</v>
      </c>
      <c r="E40" s="52">
        <f>T_TEST!AE42/1000000</f>
        <v>206.38273054545454</v>
      </c>
      <c r="F40" s="52">
        <f>T_TEST!AE59/1000000</f>
        <v>215.25478491666667</v>
      </c>
      <c r="G40" s="52">
        <f>T_TEST!AE76/1000000</f>
        <v>187.81489859677419</v>
      </c>
      <c r="H40" s="52">
        <f>T_TEST!AE93/1000000</f>
        <v>187.74684170769228</v>
      </c>
      <c r="I40" s="52">
        <f>T_TEST!AE110/1000000</f>
        <v>142.56906028333333</v>
      </c>
      <c r="J40" s="52">
        <f>T_TEST!AE127/1000000</f>
        <v>169.91982766101694</v>
      </c>
      <c r="K40" s="52">
        <f>T_TEST!AE144/1000000</f>
        <v>172.52830307142855</v>
      </c>
      <c r="L40" s="52">
        <f>T_TEST!AE161/1000000</f>
        <v>237.94706542105263</v>
      </c>
      <c r="M40" s="52">
        <f>T_TEST!AE178/1000000</f>
        <v>273.50338881967213</v>
      </c>
    </row>
    <row r="41" spans="1:13" x14ac:dyDescent="0.3">
      <c r="A41" s="56"/>
      <c r="B41" s="58"/>
      <c r="C41" s="52">
        <f>SQRT(T_TEST!AE9)/1000000</f>
        <v>509.93955962705286</v>
      </c>
      <c r="D41" s="52">
        <f>SQRT(T_TEST!AE26)/1000000</f>
        <v>513.61004588847447</v>
      </c>
      <c r="E41" s="52">
        <f>SQRT(T_TEST!AE43)/1000000</f>
        <v>475.18069670861144</v>
      </c>
      <c r="F41" s="52">
        <f>SQRT(T_TEST!AE60)/1000000</f>
        <v>484.03832058239101</v>
      </c>
      <c r="G41" s="52">
        <f>SQRT(T_TEST!AE77)/1000000</f>
        <v>392.96648633539814</v>
      </c>
      <c r="H41" s="52">
        <f>SQRT(T_TEST!AE94)/1000000</f>
        <v>415.9254463541364</v>
      </c>
      <c r="I41" s="52">
        <f>SQRT(T_TEST!AE111)/1000000</f>
        <v>329.84988292862948</v>
      </c>
      <c r="J41" s="52">
        <f>SQRT(T_TEST!AE128)/1000000</f>
        <v>410.78940496932074</v>
      </c>
      <c r="K41" s="52">
        <f>SQRT(T_TEST!AE145)/1000000</f>
        <v>387.85660670729948</v>
      </c>
      <c r="L41" s="52">
        <f>SQRT(T_TEST!AE162)/1000000</f>
        <v>472.54387495073917</v>
      </c>
      <c r="M41" s="52">
        <f>SQRT(T_TEST!AE179)/1000000</f>
        <v>532.41093602041224</v>
      </c>
    </row>
    <row r="42" spans="1:13" ht="14.5" thickBot="1" x14ac:dyDescent="0.35">
      <c r="A42" s="59"/>
      <c r="B42" s="59" t="s">
        <v>7693</v>
      </c>
      <c r="C42" s="60">
        <f>C38-C40</f>
        <v>-187.27946516989249</v>
      </c>
      <c r="D42" s="60">
        <f>D38-D40</f>
        <v>-93.117332008797689</v>
      </c>
      <c r="E42" s="60">
        <f>E38-E40</f>
        <v>-184.94965993006991</v>
      </c>
      <c r="F42" s="60">
        <f>F38-F40</f>
        <v>-168.08801568137255</v>
      </c>
      <c r="G42" s="60">
        <f t="shared" ref="G42:M42" si="7">G38-G40</f>
        <v>-154.66103959677417</v>
      </c>
      <c r="H42" s="60">
        <f t="shared" si="7"/>
        <v>-168.68182408269229</v>
      </c>
      <c r="I42" s="60">
        <f t="shared" si="7"/>
        <v>-125.22785132499999</v>
      </c>
      <c r="J42" s="60">
        <f t="shared" si="7"/>
        <v>-146.7031462026836</v>
      </c>
      <c r="K42" s="60">
        <f t="shared" si="7"/>
        <v>-146.48636003571426</v>
      </c>
      <c r="L42" s="60">
        <f t="shared" si="7"/>
        <v>-186.11708258105261</v>
      </c>
      <c r="M42" s="60">
        <f t="shared" si="7"/>
        <v>-231.03657596029711</v>
      </c>
    </row>
    <row r="43" spans="1:13" x14ac:dyDescent="0.3">
      <c r="A43" s="55" t="s">
        <v>7697</v>
      </c>
      <c r="B43" s="55" t="s">
        <v>7726</v>
      </c>
      <c r="C43" s="51">
        <f>T_TEST!AH8/1000000</f>
        <v>35.488032666666662</v>
      </c>
      <c r="D43" s="51">
        <f>T_TEST!AH25/1000000</f>
        <v>27.332441454545453</v>
      </c>
      <c r="E43" s="51">
        <f>T_TEST!AH42/1000000</f>
        <v>25.662047846153847</v>
      </c>
      <c r="F43" s="51">
        <f>T_TEST!AH59/1000000</f>
        <v>20.43281488235294</v>
      </c>
      <c r="G43" s="51">
        <f>T_TEST!AH76/1000000</f>
        <v>18.602786764705883</v>
      </c>
      <c r="H43" s="51">
        <f>T_TEST!AH93/1000000</f>
        <v>17.898909312499999</v>
      </c>
      <c r="I43" s="51">
        <f>T_TEST!AH110/1000000</f>
        <v>24.228166791666666</v>
      </c>
      <c r="J43" s="51">
        <f>T_TEST!AH127/1000000</f>
        <v>40.913260000000001</v>
      </c>
      <c r="K43" s="51">
        <f>T_TEST!AH144/1000000</f>
        <v>33.047290107142857</v>
      </c>
      <c r="L43" s="51">
        <f>T_TEST!AH161/1000000</f>
        <v>40.470532900000002</v>
      </c>
      <c r="M43" s="51">
        <f>T_TEST!AH178/1000000</f>
        <v>42.445816015624999</v>
      </c>
    </row>
    <row r="44" spans="1:13" x14ac:dyDescent="0.3">
      <c r="A44" s="56"/>
      <c r="B44" s="56"/>
      <c r="C44" s="52">
        <f>SQRT(T_TEST!AH9)/1000000</f>
        <v>35.609819651130167</v>
      </c>
      <c r="D44" s="52">
        <f>SQRT(T_TEST!AH26)/1000000</f>
        <v>33.891510056742078</v>
      </c>
      <c r="E44" s="52">
        <f>SQRT(T_TEST!AH43)/1000000</f>
        <v>44.087434751011862</v>
      </c>
      <c r="F44" s="52">
        <f>SQRT(T_TEST!AH60)/1000000</f>
        <v>11.742012044537931</v>
      </c>
      <c r="G44" s="52">
        <f>SQRT(T_TEST!AH77)/1000000</f>
        <v>13.863540862231867</v>
      </c>
      <c r="H44" s="52">
        <f>SQRT(T_TEST!AH94)/1000000</f>
        <v>8.48878721629975</v>
      </c>
      <c r="I44" s="52">
        <f>SQRT(T_TEST!AH111)/1000000</f>
        <v>24.111154506375943</v>
      </c>
      <c r="J44" s="52">
        <f>SQRT(T_TEST!AH128)/1000000</f>
        <v>35.24317418996899</v>
      </c>
      <c r="K44" s="52">
        <f>SQRT(T_TEST!AH145)/1000000</f>
        <v>28.00809407830539</v>
      </c>
      <c r="L44" s="52">
        <f>SQRT(T_TEST!AH162)/1000000</f>
        <v>33.171411042170348</v>
      </c>
      <c r="M44" s="52">
        <f>SQRT(T_TEST!AH179)/1000000</f>
        <v>38.43406573198699</v>
      </c>
    </row>
    <row r="45" spans="1:13" x14ac:dyDescent="0.3">
      <c r="A45" s="56"/>
      <c r="B45" s="58" t="s">
        <v>7698</v>
      </c>
      <c r="C45" s="52">
        <f>T_TEST!AI8/1000000</f>
        <v>98.279347612903223</v>
      </c>
      <c r="D45" s="52">
        <f>T_TEST!AI25/1000000</f>
        <v>68.637240903225816</v>
      </c>
      <c r="E45" s="52">
        <f>T_TEST!AI42/1000000</f>
        <v>80.179686659090905</v>
      </c>
      <c r="F45" s="52">
        <f>T_TEST!AI59/1000000</f>
        <v>75.634683683333336</v>
      </c>
      <c r="G45" s="52">
        <f>T_TEST!AI76/1000000</f>
        <v>72.06118396774194</v>
      </c>
      <c r="H45" s="52">
        <f>T_TEST!AI93/1000000</f>
        <v>72.523643553846156</v>
      </c>
      <c r="I45" s="52">
        <f>T_TEST!AI110/1000000</f>
        <v>91.603245033333337</v>
      </c>
      <c r="J45" s="52">
        <f>T_TEST!AI127/1000000</f>
        <v>96.557738305084754</v>
      </c>
      <c r="K45" s="52">
        <f>T_TEST!AI144/1000000</f>
        <v>94.153089410714287</v>
      </c>
      <c r="L45" s="52">
        <f>T_TEST!AI161/1000000</f>
        <v>119.28399633333333</v>
      </c>
      <c r="M45" s="52">
        <f>T_TEST!AI178/1000000</f>
        <v>154.00759854098362</v>
      </c>
    </row>
    <row r="46" spans="1:13" x14ac:dyDescent="0.3">
      <c r="A46" s="56"/>
      <c r="B46" s="58"/>
      <c r="C46" s="52">
        <f>SQRT(T_TEST!AI9)/1000000</f>
        <v>96.216244296677701</v>
      </c>
      <c r="D46" s="52">
        <f>SQRT(T_TEST!AI26)/1000000</f>
        <v>83.20749931360335</v>
      </c>
      <c r="E46" s="52">
        <f>SQRT(T_TEST!AI43)/1000000</f>
        <v>73.939957614943552</v>
      </c>
      <c r="F46" s="52">
        <f>SQRT(T_TEST!AI60)/1000000</f>
        <v>72.537722762853946</v>
      </c>
      <c r="G46" s="52">
        <f>SQRT(T_TEST!AI77)/1000000</f>
        <v>74.706768968790342</v>
      </c>
      <c r="H46" s="52">
        <f>SQRT(T_TEST!AI94)/1000000</f>
        <v>77.723371068700715</v>
      </c>
      <c r="I46" s="52">
        <f>SQRT(T_TEST!AI111)/1000000</f>
        <v>88.701185913289294</v>
      </c>
      <c r="J46" s="52">
        <f>SQRT(T_TEST!AI128)/1000000</f>
        <v>92.894543150683816</v>
      </c>
      <c r="K46" s="52">
        <f>SQRT(T_TEST!AI145)/1000000</f>
        <v>93.48822423036448</v>
      </c>
      <c r="L46" s="52">
        <f>SQRT(T_TEST!AI162)/1000000</f>
        <v>138.13935750886608</v>
      </c>
      <c r="M46" s="52">
        <f>SQRT(T_TEST!AI179)/1000000</f>
        <v>178.86474757974352</v>
      </c>
    </row>
    <row r="47" spans="1:13" ht="14.5" thickBot="1" x14ac:dyDescent="0.35">
      <c r="A47" s="61"/>
      <c r="B47" s="59" t="s">
        <v>7693</v>
      </c>
      <c r="C47" s="60">
        <f>C43-C45</f>
        <v>-62.791314946236561</v>
      </c>
      <c r="D47" s="60">
        <f t="shared" ref="D47:M47" si="8">D43-D45</f>
        <v>-41.304799448680363</v>
      </c>
      <c r="E47" s="60">
        <f t="shared" si="8"/>
        <v>-54.517638812937058</v>
      </c>
      <c r="F47" s="60">
        <f t="shared" si="8"/>
        <v>-55.201868800980392</v>
      </c>
      <c r="G47" s="60">
        <f t="shared" si="8"/>
        <v>-53.458397203036057</v>
      </c>
      <c r="H47" s="60">
        <f t="shared" si="8"/>
        <v>-54.624734241346161</v>
      </c>
      <c r="I47" s="60">
        <f t="shared" si="8"/>
        <v>-67.375078241666671</v>
      </c>
      <c r="J47" s="60">
        <f t="shared" si="8"/>
        <v>-55.644478305084753</v>
      </c>
      <c r="K47" s="60">
        <f t="shared" si="8"/>
        <v>-61.10579930357143</v>
      </c>
      <c r="L47" s="60">
        <f t="shared" si="8"/>
        <v>-78.813463433333339</v>
      </c>
      <c r="M47" s="60">
        <f t="shared" si="8"/>
        <v>-111.56178252535862</v>
      </c>
    </row>
    <row r="48" spans="1:13" x14ac:dyDescent="0.3">
      <c r="A48" s="64"/>
      <c r="B48" s="55" t="s">
        <v>7726</v>
      </c>
      <c r="C48" s="51">
        <f>T_TEST!AL8</f>
        <v>3.702</v>
      </c>
      <c r="D48" s="51">
        <f>T_TEST!AL25</f>
        <v>4.3836363636363638</v>
      </c>
      <c r="E48" s="51">
        <f>T_TEST!AL42</f>
        <v>2.9184615384615387</v>
      </c>
      <c r="F48" s="51">
        <f>T_TEST!AL59</f>
        <v>3.5476470588235296</v>
      </c>
      <c r="G48" s="51">
        <f>T_TEST!AL76</f>
        <v>2.698235294117648</v>
      </c>
      <c r="H48" s="51">
        <f>T_TEST!AL93</f>
        <v>4.0137499999999999</v>
      </c>
      <c r="I48" s="51">
        <f>T_TEST!AL110</f>
        <v>6.6874999999999991</v>
      </c>
      <c r="J48" s="51">
        <f>T_TEST!AL127</f>
        <v>7.4033333333333324</v>
      </c>
      <c r="K48" s="51">
        <f>T_TEST!AL144</f>
        <v>-1.6539285714285714</v>
      </c>
      <c r="L48" s="51">
        <f>T_TEST!AL161</f>
        <v>5.5049999999999981</v>
      </c>
      <c r="M48" s="51">
        <f>T_TEST!AL178</f>
        <v>1.5421874999999998</v>
      </c>
    </row>
    <row r="49" spans="1:13" x14ac:dyDescent="0.3">
      <c r="A49" s="56" t="s">
        <v>7678</v>
      </c>
      <c r="B49" s="56"/>
      <c r="C49" s="52">
        <f>SQRT(T_TEST!AL9)</f>
        <v>1.4822241974237813</v>
      </c>
      <c r="D49" s="52">
        <f>SQRT(T_TEST!AL26)</f>
        <v>5.2056167218251348</v>
      </c>
      <c r="E49" s="52">
        <f>SQRT(T_TEST!AL43)</f>
        <v>1.8642462558804029</v>
      </c>
      <c r="F49" s="52">
        <f>SQRT(T_TEST!AL60)</f>
        <v>3.335347675677462</v>
      </c>
      <c r="G49" s="52">
        <f>SQRT(T_TEST!AL77)</f>
        <v>2.0844760591516676</v>
      </c>
      <c r="H49" s="52">
        <f>SQRT(T_TEST!AL94)</f>
        <v>4.2998525168506276</v>
      </c>
      <c r="I49" s="52">
        <f>SQRT(T_TEST!AL111)</f>
        <v>13.794642706185048</v>
      </c>
      <c r="J49" s="52">
        <f>SQRT(T_TEST!AL128)</f>
        <v>10.578418007255712</v>
      </c>
      <c r="K49" s="52">
        <f>SQRT(T_TEST!AL145)</f>
        <v>44.846626144976625</v>
      </c>
      <c r="L49" s="52">
        <f>SQRT(T_TEST!AL162)</f>
        <v>5.7601049629041903</v>
      </c>
      <c r="M49" s="52">
        <f>SQRT(T_TEST!AL179)</f>
        <v>22.179368753720027</v>
      </c>
    </row>
    <row r="50" spans="1:13" x14ac:dyDescent="0.3">
      <c r="A50" s="21"/>
      <c r="B50" s="58" t="s">
        <v>7698</v>
      </c>
      <c r="C50" s="52">
        <f>T_TEST!AM8</f>
        <v>3.4680645161290329</v>
      </c>
      <c r="D50" s="52">
        <f>T_TEST!AM25</f>
        <v>3.500322580645161</v>
      </c>
      <c r="E50" s="52">
        <f>T_TEST!AM42</f>
        <v>3.0872727272727274</v>
      </c>
      <c r="F50" s="52">
        <f>T_TEST!AM59</f>
        <v>3.1398305084745757</v>
      </c>
      <c r="G50" s="52">
        <f>T_TEST!AM76</f>
        <v>3.0854838709677406</v>
      </c>
      <c r="H50" s="52">
        <f>T_TEST!AM93</f>
        <v>3.4313846153846144</v>
      </c>
      <c r="I50" s="52">
        <f>T_TEST!AM110</f>
        <v>3.8753333333333346</v>
      </c>
      <c r="J50" s="52">
        <f>T_TEST!AM127</f>
        <v>6.4855932203389814</v>
      </c>
      <c r="K50" s="52">
        <f>T_TEST!AM144</f>
        <v>-0.83535714285714191</v>
      </c>
      <c r="L50" s="52">
        <f>T_TEST!AM161</f>
        <v>7.5045614035087729</v>
      </c>
      <c r="M50" s="52">
        <f>T_TEST!AM178</f>
        <v>13.785901639344273</v>
      </c>
    </row>
    <row r="51" spans="1:13" x14ac:dyDescent="0.3">
      <c r="A51" s="21"/>
      <c r="B51" s="58"/>
      <c r="C51" s="52">
        <f>SQRT(T_TEST!AM9)</f>
        <v>1.6898075222834072</v>
      </c>
      <c r="D51" s="52">
        <f>SQRT(T_TEST!AM26)</f>
        <v>2.3678632897909857</v>
      </c>
      <c r="E51" s="52">
        <f>SQRT(T_TEST!AM43)</f>
        <v>2.2278045962873185</v>
      </c>
      <c r="F51" s="52">
        <f>SQRT(T_TEST!AM60)</f>
        <v>2.7377504555719141</v>
      </c>
      <c r="G51" s="52">
        <f>SQRT(T_TEST!AM77)</f>
        <v>3.065979733991044</v>
      </c>
      <c r="H51" s="52">
        <f>SQRT(T_TEST!AM94)</f>
        <v>3.3238286832182875</v>
      </c>
      <c r="I51" s="52">
        <f>SQRT(T_TEST!AM111)</f>
        <v>3.6917041522882865</v>
      </c>
      <c r="J51" s="52">
        <f>SQRT(T_TEST!AM128)</f>
        <v>14.142682800557845</v>
      </c>
      <c r="K51" s="52">
        <f>SQRT(T_TEST!AM145)</f>
        <v>31.818925355505339</v>
      </c>
      <c r="L51" s="52">
        <f>SQRT(T_TEST!AM162)</f>
        <v>15.704487765123455</v>
      </c>
      <c r="M51" s="52">
        <f>SQRT(T_TEST!AM179)</f>
        <v>56.079465801576276</v>
      </c>
    </row>
    <row r="52" spans="1:13" ht="14.5" thickBot="1" x14ac:dyDescent="0.35">
      <c r="A52" s="65"/>
      <c r="B52" s="59" t="s">
        <v>7693</v>
      </c>
      <c r="C52" s="60">
        <f t="shared" ref="C52:M52" si="9">C48-C50</f>
        <v>0.23393548387096708</v>
      </c>
      <c r="D52" s="60">
        <f t="shared" si="9"/>
        <v>0.88331378299120278</v>
      </c>
      <c r="E52" s="60">
        <f t="shared" si="9"/>
        <v>-0.16881118881118873</v>
      </c>
      <c r="F52" s="60">
        <f t="shared" si="9"/>
        <v>0.40781655034895392</v>
      </c>
      <c r="G52" s="60">
        <f t="shared" si="9"/>
        <v>-0.38724857685009262</v>
      </c>
      <c r="H52" s="60">
        <f t="shared" si="9"/>
        <v>0.58236538461538556</v>
      </c>
      <c r="I52" s="60">
        <f t="shared" si="9"/>
        <v>2.8121666666666645</v>
      </c>
      <c r="J52" s="60">
        <f t="shared" si="9"/>
        <v>0.91774011299435099</v>
      </c>
      <c r="K52" s="60">
        <f t="shared" si="9"/>
        <v>-0.8185714285714295</v>
      </c>
      <c r="L52" s="60">
        <f t="shared" si="9"/>
        <v>-1.9995614035087748</v>
      </c>
      <c r="M52" s="60">
        <f t="shared" si="9"/>
        <v>-12.243714139344274</v>
      </c>
    </row>
  </sheetData>
  <mergeCells count="1">
    <mergeCell ref="A1:M1"/>
  </mergeCells>
  <conditionalFormatting sqref="C3:M52">
    <cfRule type="cellIs" dxfId="0" priority="1" operator="lessThan">
      <formula>0</formula>
    </cfRule>
  </conditionalFormatting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D6C0-45A6-4D53-B939-686C128FDC1F}">
  <sheetPr>
    <tabColor rgb="FF0070C0"/>
  </sheetPr>
  <dimension ref="A1:M15"/>
  <sheetViews>
    <sheetView zoomScale="60" zoomScaleNormal="70" workbookViewId="0">
      <selection activeCell="B15" sqref="B15"/>
    </sheetView>
  </sheetViews>
  <sheetFormatPr baseColWidth="10" defaultRowHeight="15.5" x14ac:dyDescent="0.35"/>
  <cols>
    <col min="1" max="16384" width="10.90625" style="24"/>
  </cols>
  <sheetData>
    <row r="1" spans="1:13" ht="23" thickBot="1" x14ac:dyDescent="0.5">
      <c r="A1" s="70" t="s">
        <v>7712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6" thickBot="1" x14ac:dyDescent="0.4">
      <c r="A2" s="29"/>
      <c r="B2" s="29"/>
      <c r="C2" s="29">
        <v>2007</v>
      </c>
      <c r="D2" s="29">
        <v>2008</v>
      </c>
      <c r="E2" s="29">
        <v>2009</v>
      </c>
      <c r="F2" s="29">
        <v>2010</v>
      </c>
      <c r="G2" s="29">
        <v>2011</v>
      </c>
      <c r="H2" s="29">
        <v>2012</v>
      </c>
      <c r="I2" s="29">
        <v>2013</v>
      </c>
      <c r="J2" s="29">
        <v>2014</v>
      </c>
      <c r="K2" s="29">
        <v>2015</v>
      </c>
      <c r="L2" s="29">
        <v>2016</v>
      </c>
      <c r="M2" s="29">
        <v>2017</v>
      </c>
    </row>
    <row r="3" spans="1:13" x14ac:dyDescent="0.35">
      <c r="A3" s="27" t="s">
        <v>7699</v>
      </c>
      <c r="B3" s="27" t="s">
        <v>9</v>
      </c>
      <c r="C3" s="28">
        <f ca="1">COUNTIF(INDIRECT("'"&amp;C$2&amp;"'!G:G"),Summary!$B3)</f>
        <v>46</v>
      </c>
      <c r="D3" s="28">
        <f ca="1">COUNTIF(INDIRECT("'"&amp;D$2&amp;"'!G:G"),Summary!$B3)</f>
        <v>42</v>
      </c>
      <c r="E3" s="28">
        <f ca="1">COUNTIF(INDIRECT("'"&amp;E$2&amp;"'!G:G"),Summary!$B3)</f>
        <v>56</v>
      </c>
      <c r="F3" s="28">
        <f ca="1">COUNTIF(INDIRECT("'"&amp;F$2&amp;"'!G:G"),Summary!$B3)</f>
        <v>77</v>
      </c>
      <c r="G3" s="28">
        <f ca="1">COUNTIF(INDIRECT("'"&amp;G$2&amp;"'!G:G"),Summary!$B3)</f>
        <v>79</v>
      </c>
      <c r="H3" s="28">
        <f ca="1">COUNTIF(INDIRECT("'"&amp;H$2&amp;"'!G:G"),Summary!$B3)</f>
        <v>81</v>
      </c>
      <c r="I3" s="28">
        <f ca="1">COUNTIF(INDIRECT("'"&amp;I$2&amp;"'!G:G"),Summary!$B3)</f>
        <v>84</v>
      </c>
      <c r="J3" s="28">
        <f ca="1">COUNTIF(INDIRECT("'"&amp;J$2&amp;"'!G:G"),Summary!$B3)</f>
        <v>83</v>
      </c>
      <c r="K3" s="28">
        <f ca="1">COUNTIF(INDIRECT("'"&amp;K$2&amp;"'!G:G"),Summary!$B3)</f>
        <v>84</v>
      </c>
      <c r="L3" s="28">
        <f ca="1">COUNTIF(INDIRECT("'"&amp;L$2&amp;"'!G:G"),Summary!$B3)</f>
        <v>107</v>
      </c>
      <c r="M3" s="28">
        <f ca="1">COUNTIF(INDIRECT("'"&amp;M$2&amp;"'!G:G"),Summary!$B3)</f>
        <v>125</v>
      </c>
    </row>
    <row r="4" spans="1:13" x14ac:dyDescent="0.35">
      <c r="A4" s="25" t="s">
        <v>380</v>
      </c>
      <c r="B4" s="25" t="s">
        <v>380</v>
      </c>
      <c r="C4" s="26">
        <f ca="1">COUNTIF(INDIRECT("'"&amp;C$2&amp;"'!D:D"),Summary!$B3)</f>
        <v>15</v>
      </c>
      <c r="D4" s="26">
        <f ca="1">COUNTIF(INDIRECT("'"&amp;D$2&amp;"'!D:D"),Summary!$B3)</f>
        <v>11</v>
      </c>
      <c r="E4" s="26">
        <f ca="1">COUNTIF(INDIRECT("'"&amp;E$2&amp;"'!D:D"),Summary!$B3)</f>
        <v>13</v>
      </c>
      <c r="F4" s="26">
        <f ca="1">COUNTIF(INDIRECT("'"&amp;F$2&amp;"'!D:D"),Summary!$B3)</f>
        <v>17</v>
      </c>
      <c r="G4" s="26">
        <f ca="1">COUNTIF(INDIRECT("'"&amp;G$2&amp;"'!D:D"),Summary!$B3)</f>
        <v>17</v>
      </c>
      <c r="H4" s="26">
        <f ca="1">COUNTIF(INDIRECT("'"&amp;H$2&amp;"'!D:D"),Summary!$B3)</f>
        <v>16</v>
      </c>
      <c r="I4" s="26">
        <f ca="1">COUNTIF(INDIRECT("'"&amp;I$2&amp;"'!D:D"),Summary!$B3)</f>
        <v>24</v>
      </c>
      <c r="J4" s="26">
        <f ca="1">COUNTIF(INDIRECT("'"&amp;J$2&amp;"'!D:D"),Summary!$B3)</f>
        <v>24</v>
      </c>
      <c r="K4" s="26">
        <f ca="1">COUNTIF(INDIRECT("'"&amp;K$2&amp;"'!D:D"),Summary!$B3)</f>
        <v>28</v>
      </c>
      <c r="L4" s="26">
        <f ca="1">COUNTIF(INDIRECT("'"&amp;L$2&amp;"'!D:D"),Summary!$B3)</f>
        <v>50</v>
      </c>
      <c r="M4" s="26">
        <f ca="1">COUNTIF(INDIRECT("'"&amp;M$2&amp;"'!D:D"),Summary!$B3)</f>
        <v>64</v>
      </c>
    </row>
    <row r="5" spans="1:13" x14ac:dyDescent="0.35">
      <c r="A5" s="25" t="s">
        <v>7700</v>
      </c>
      <c r="B5" s="25" t="s">
        <v>379</v>
      </c>
      <c r="C5" s="26">
        <f ca="1">COUNTIF(INDIRECT("'"&amp;C$2&amp;"'!G:G"),Summary!$B5)</f>
        <v>128</v>
      </c>
      <c r="D5" s="26">
        <f ca="1">COUNTIF(INDIRECT("'"&amp;D$2&amp;"'!G:G"),Summary!$B5)</f>
        <v>149</v>
      </c>
      <c r="E5" s="26">
        <f ca="1">COUNTIF(INDIRECT("'"&amp;E$2&amp;"'!G:G"),Summary!$B5)</f>
        <v>158</v>
      </c>
      <c r="F5" s="26">
        <f ca="1">COUNTIF(INDIRECT("'"&amp;F$2&amp;"'!G:G"),Summary!$B5)</f>
        <v>148</v>
      </c>
      <c r="G5" s="26">
        <f ca="1">COUNTIF(INDIRECT("'"&amp;G$2&amp;"'!G:G"),Summary!$B5)</f>
        <v>163</v>
      </c>
      <c r="H5" s="26">
        <f ca="1">COUNTIF(INDIRECT("'"&amp;H$2&amp;"'!G:G"),Summary!$B5)</f>
        <v>180</v>
      </c>
      <c r="I5" s="26">
        <f ca="1">COUNTIF(INDIRECT("'"&amp;I$2&amp;"'!G:G"),Summary!$B5)</f>
        <v>181</v>
      </c>
      <c r="J5" s="26">
        <f ca="1">COUNTIF(INDIRECT("'"&amp;J$2&amp;"'!G:G"),Summary!$B5)</f>
        <v>192</v>
      </c>
      <c r="K5" s="26">
        <f ca="1">COUNTIF(INDIRECT("'"&amp;K$2&amp;"'!G:G"),Summary!$B5)</f>
        <v>189</v>
      </c>
      <c r="L5" s="26">
        <f ca="1">COUNTIF(INDIRECT("'"&amp;L$2&amp;"'!G:G"),Summary!$B5)</f>
        <v>184</v>
      </c>
      <c r="M5" s="26">
        <f ca="1">COUNTIF(INDIRECT("'"&amp;M$2&amp;"'!G:G"),Summary!$B5)</f>
        <v>178</v>
      </c>
    </row>
    <row r="6" spans="1:13" x14ac:dyDescent="0.35">
      <c r="A6" s="25" t="s">
        <v>381</v>
      </c>
      <c r="B6" s="25" t="s">
        <v>381</v>
      </c>
      <c r="C6" s="26">
        <f ca="1">COUNTIF(INDIRECT("'"&amp;C$2&amp;"'!D:D"),Summary!$B5)</f>
        <v>80</v>
      </c>
      <c r="D6" s="26">
        <f ca="1">COUNTIF(INDIRECT("'"&amp;D$2&amp;"'!D:D"),Summary!$B5)</f>
        <v>83</v>
      </c>
      <c r="E6" s="26">
        <f ca="1">COUNTIF(INDIRECT("'"&amp;E$2&amp;"'!D:D"),Summary!$B5)</f>
        <v>88</v>
      </c>
      <c r="F6" s="26">
        <f ca="1">COUNTIF(INDIRECT("'"&amp;F$2&amp;"'!D:D"),Summary!$B5)</f>
        <v>83</v>
      </c>
      <c r="G6" s="26">
        <f ca="1">COUNTIF(INDIRECT("'"&amp;G$2&amp;"'!D:D"),Summary!$B5)</f>
        <v>82</v>
      </c>
      <c r="H6" s="26">
        <f ca="1">COUNTIF(INDIRECT("'"&amp;H$2&amp;"'!D:D"),Summary!$B5)</f>
        <v>92</v>
      </c>
      <c r="I6" s="26">
        <f ca="1">COUNTIF(INDIRECT("'"&amp;I$2&amp;"'!D:D"),Summary!$B5)</f>
        <v>97</v>
      </c>
      <c r="J6" s="26">
        <f ca="1">COUNTIF(INDIRECT("'"&amp;J$2&amp;"'!D:D"),Summary!$B5)</f>
        <v>91</v>
      </c>
      <c r="K6" s="26">
        <f ca="1">COUNTIF(INDIRECT("'"&amp;K$2&amp;"'!D:D"),Summary!$B5)</f>
        <v>92</v>
      </c>
      <c r="L6" s="26">
        <f ca="1">COUNTIF(INDIRECT("'"&amp;L$2&amp;"'!D:D"),Summary!$B5)</f>
        <v>128</v>
      </c>
      <c r="M6" s="26">
        <f ca="1">COUNTIF(INDIRECT("'"&amp;M$2&amp;"'!D:D"),Summary!$B5)</f>
        <v>122</v>
      </c>
    </row>
    <row r="7" spans="1:13" x14ac:dyDescent="0.35">
      <c r="A7" s="25" t="s">
        <v>7701</v>
      </c>
      <c r="B7" s="25" t="s">
        <v>80</v>
      </c>
      <c r="C7" s="26">
        <f ca="1">COUNTIF(INDIRECT("'"&amp;C$2&amp;"'!G:G"),Summary!$B7)</f>
        <v>168</v>
      </c>
      <c r="D7" s="26">
        <f ca="1">COUNTIF(INDIRECT("'"&amp;D$2&amp;"'!G:G"),Summary!$B7)</f>
        <v>143</v>
      </c>
      <c r="E7" s="26">
        <f ca="1">COUNTIF(INDIRECT("'"&amp;E$2&amp;"'!G:G"),Summary!$B7)</f>
        <v>127</v>
      </c>
      <c r="F7" s="26">
        <f ca="1">COUNTIF(INDIRECT("'"&amp;F$2&amp;"'!G:G"),Summary!$B7)</f>
        <v>114</v>
      </c>
      <c r="G7" s="26">
        <f ca="1">COUNTIF(INDIRECT("'"&amp;G$2&amp;"'!G:G"),Summary!$B7)</f>
        <v>100</v>
      </c>
      <c r="H7" s="26">
        <f ca="1">COUNTIF(INDIRECT("'"&amp;H$2&amp;"'!G:G"),Summary!$B7)</f>
        <v>78</v>
      </c>
      <c r="I7" s="26">
        <f ca="1">COUNTIF(INDIRECT("'"&amp;I$2&amp;"'!G:G"),Summary!$B7)</f>
        <v>71</v>
      </c>
      <c r="J7" s="26">
        <f ca="1">COUNTIF(INDIRECT("'"&amp;J$2&amp;"'!G:G"),Summary!$B7)</f>
        <v>64</v>
      </c>
      <c r="K7" s="26">
        <f ca="1">COUNTIF(INDIRECT("'"&amp;K$2&amp;"'!G:G"),Summary!$B7)</f>
        <v>69</v>
      </c>
      <c r="L7" s="26">
        <f ca="1">COUNTIF(INDIRECT("'"&amp;L$2&amp;"'!G:G"),Summary!$B7)</f>
        <v>50</v>
      </c>
      <c r="M7" s="26">
        <f ca="1">COUNTIF(INDIRECT("'"&amp;M$2&amp;"'!G:G"),Summary!$B7)</f>
        <v>37</v>
      </c>
    </row>
    <row r="8" spans="1:13" x14ac:dyDescent="0.35">
      <c r="A8" s="25" t="s">
        <v>382</v>
      </c>
      <c r="B8" s="25" t="s">
        <v>382</v>
      </c>
      <c r="C8" s="26">
        <f ca="1">COUNTIF(INDIRECT("'"&amp;C$2&amp;"'!D:D"),Summary!$B7)</f>
        <v>236</v>
      </c>
      <c r="D8" s="26">
        <f ca="1">COUNTIF(INDIRECT("'"&amp;D$2&amp;"'!D:D"),Summary!$B7)</f>
        <v>229</v>
      </c>
      <c r="E8" s="26">
        <f ca="1">COUNTIF(INDIRECT("'"&amp;E$2&amp;"'!D:D"),Summary!$B7)</f>
        <v>234</v>
      </c>
      <c r="F8" s="26">
        <f ca="1">COUNTIF(INDIRECT("'"&amp;F$2&amp;"'!D:D"),Summary!$B7)</f>
        <v>231</v>
      </c>
      <c r="G8" s="26">
        <f ca="1">COUNTIF(INDIRECT("'"&amp;G$2&amp;"'!D:D"),Summary!$B7)</f>
        <v>225</v>
      </c>
      <c r="H8" s="26">
        <f ca="1">COUNTIF(INDIRECT("'"&amp;H$2&amp;"'!D:D"),Summary!$B7)</f>
        <v>217</v>
      </c>
      <c r="I8" s="26">
        <f ca="1">COUNTIF(INDIRECT("'"&amp;I$2&amp;"'!D:D"),Summary!$B7)</f>
        <v>208</v>
      </c>
      <c r="J8" s="26">
        <f ca="1">COUNTIF(INDIRECT("'"&amp;J$2&amp;"'!D:D"),Summary!$B7)</f>
        <v>220</v>
      </c>
      <c r="K8" s="26">
        <f ca="1">COUNTIF(INDIRECT("'"&amp;K$2&amp;"'!D:D"),Summary!$B7)</f>
        <v>216</v>
      </c>
      <c r="L8" s="26">
        <f ca="1">COUNTIF(INDIRECT("'"&amp;L$2&amp;"'!D:D"),Summary!$B7)</f>
        <v>157</v>
      </c>
      <c r="M8" s="26">
        <f ca="1">COUNTIF(INDIRECT("'"&amp;M$2&amp;"'!D:D"),Summary!$B7)</f>
        <v>150</v>
      </c>
    </row>
    <row r="9" spans="1:13" x14ac:dyDescent="0.35">
      <c r="A9" s="25" t="s">
        <v>7702</v>
      </c>
      <c r="B9" s="25" t="s">
        <v>110</v>
      </c>
      <c r="C9" s="26">
        <f ca="1">COUNTIF(INDIRECT("'"&amp;C$2&amp;"'!G:G"),Summary!$B9)</f>
        <v>5</v>
      </c>
      <c r="D9" s="26">
        <f ca="1">COUNTIF(INDIRECT("'"&amp;D$2&amp;"'!G:G"),Summary!$B9)</f>
        <v>13</v>
      </c>
      <c r="E9" s="26">
        <f ca="1">COUNTIF(INDIRECT("'"&amp;E$2&amp;"'!G:G"),Summary!$B9)</f>
        <v>7</v>
      </c>
      <c r="F9" s="26">
        <f ca="1">COUNTIF(INDIRECT("'"&amp;F$2&amp;"'!G:G"),Summary!$B9)</f>
        <v>8</v>
      </c>
      <c r="G9" s="26">
        <f ca="1">COUNTIF(INDIRECT("'"&amp;G$2&amp;"'!G:G"),Summary!$B9)</f>
        <v>4</v>
      </c>
      <c r="H9" s="26">
        <f ca="1">COUNTIF(INDIRECT("'"&amp;H$2&amp;"'!G:G"),Summary!$B9)</f>
        <v>7</v>
      </c>
      <c r="I9" s="26">
        <f ca="1">COUNTIF(INDIRECT("'"&amp;I$2&amp;"'!G:G"),Summary!$B9)</f>
        <v>10</v>
      </c>
      <c r="J9" s="26">
        <f ca="1">COUNTIF(INDIRECT("'"&amp;J$2&amp;"'!G:G"),Summary!$B9)</f>
        <v>8</v>
      </c>
      <c r="K9" s="26">
        <f ca="1">COUNTIF(INDIRECT("'"&amp;K$2&amp;"'!G:G"),Summary!$B9)</f>
        <v>4</v>
      </c>
      <c r="L9" s="26">
        <f ca="1">COUNTIF(INDIRECT("'"&amp;L$2&amp;"'!G:G"),Summary!$B9)</f>
        <v>1</v>
      </c>
      <c r="M9" s="26">
        <f ca="1">COUNTIF(INDIRECT("'"&amp;M$2&amp;"'!G:G"),Summary!$B9)</f>
        <v>1</v>
      </c>
    </row>
    <row r="10" spans="1:13" x14ac:dyDescent="0.35">
      <c r="A10" s="25" t="s">
        <v>383</v>
      </c>
      <c r="B10" s="25" t="s">
        <v>383</v>
      </c>
      <c r="C10" s="26">
        <f ca="1">COUNTIF(INDIRECT("'"&amp;C$2&amp;"'!D:D"),Summary!$B9)</f>
        <v>16</v>
      </c>
      <c r="D10" s="26">
        <f ca="1">COUNTIF(INDIRECT("'"&amp;D$2&amp;"'!D:D"),Summary!$B9)</f>
        <v>24</v>
      </c>
      <c r="E10" s="26">
        <f ca="1">COUNTIF(INDIRECT("'"&amp;E$2&amp;"'!D:D"),Summary!$B9)</f>
        <v>13</v>
      </c>
      <c r="F10" s="26">
        <f ca="1">COUNTIF(INDIRECT("'"&amp;F$2&amp;"'!D:D"),Summary!$B9)</f>
        <v>16</v>
      </c>
      <c r="G10" s="26">
        <f ca="1">COUNTIF(INDIRECT("'"&amp;G$2&amp;"'!D:D"),Summary!$B9)</f>
        <v>22</v>
      </c>
      <c r="H10" s="26">
        <f ca="1">COUNTIF(INDIRECT("'"&amp;H$2&amp;"'!D:D"),Summary!$B9)</f>
        <v>21</v>
      </c>
      <c r="I10" s="26">
        <f ca="1">COUNTIF(INDIRECT("'"&amp;I$2&amp;"'!D:D"),Summary!$B9)</f>
        <v>17</v>
      </c>
      <c r="J10" s="26">
        <f ca="1">COUNTIF(INDIRECT("'"&amp;J$2&amp;"'!D:D"),Summary!$B9)</f>
        <v>12</v>
      </c>
      <c r="K10" s="26">
        <f ca="1">COUNTIF(INDIRECT("'"&amp;K$2&amp;"'!D:D"),Summary!$B9)</f>
        <v>10</v>
      </c>
      <c r="L10" s="26">
        <f ca="1">COUNTIF(INDIRECT("'"&amp;L$2&amp;"'!D:D"),Summary!$B9)</f>
        <v>7</v>
      </c>
      <c r="M10" s="26">
        <f ca="1">COUNTIF(INDIRECT("'"&amp;M$2&amp;"'!D:D"),Summary!$B9)</f>
        <v>5</v>
      </c>
    </row>
    <row r="11" spans="1:13" ht="27.5" x14ac:dyDescent="0.55000000000000004">
      <c r="A11" s="88" t="s">
        <v>7727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</row>
    <row r="12" spans="1:13" ht="16" thickBot="1" x14ac:dyDescent="0.4">
      <c r="B12" s="32"/>
      <c r="C12" s="32">
        <v>2007</v>
      </c>
      <c r="D12" s="32">
        <v>2008</v>
      </c>
      <c r="E12" s="32">
        <v>2009</v>
      </c>
      <c r="F12" s="32">
        <v>2010</v>
      </c>
      <c r="G12" s="32">
        <v>2011</v>
      </c>
      <c r="H12" s="32">
        <v>2012</v>
      </c>
      <c r="I12" s="32">
        <v>2013</v>
      </c>
      <c r="J12" s="32">
        <v>2014</v>
      </c>
      <c r="K12" s="32">
        <v>2015</v>
      </c>
      <c r="L12" s="32">
        <v>2016</v>
      </c>
      <c r="M12" s="32">
        <v>2017</v>
      </c>
    </row>
    <row r="13" spans="1:13" x14ac:dyDescent="0.35">
      <c r="B13" s="31" t="s">
        <v>7699</v>
      </c>
      <c r="C13" s="28">
        <v>46</v>
      </c>
      <c r="D13" s="28">
        <v>42</v>
      </c>
      <c r="E13" s="28">
        <v>56</v>
      </c>
      <c r="F13" s="28">
        <v>77</v>
      </c>
      <c r="G13" s="28">
        <v>79</v>
      </c>
      <c r="H13" s="28">
        <v>81</v>
      </c>
      <c r="I13" s="28">
        <v>84</v>
      </c>
      <c r="J13" s="28">
        <v>83</v>
      </c>
      <c r="K13" s="28">
        <v>84</v>
      </c>
      <c r="L13" s="28">
        <v>107</v>
      </c>
      <c r="M13" s="28">
        <v>125</v>
      </c>
    </row>
    <row r="14" spans="1:13" x14ac:dyDescent="0.35">
      <c r="B14" s="30" t="s">
        <v>380</v>
      </c>
      <c r="C14" s="26">
        <v>15</v>
      </c>
      <c r="D14" s="26">
        <v>11</v>
      </c>
      <c r="E14" s="26">
        <v>13</v>
      </c>
      <c r="F14" s="26">
        <v>17</v>
      </c>
      <c r="G14" s="26">
        <v>17</v>
      </c>
      <c r="H14" s="26">
        <v>16</v>
      </c>
      <c r="I14" s="26">
        <v>24</v>
      </c>
      <c r="J14" s="26">
        <v>24</v>
      </c>
      <c r="K14" s="26">
        <v>28</v>
      </c>
      <c r="L14" s="26">
        <v>50</v>
      </c>
      <c r="M14" s="26">
        <v>64</v>
      </c>
    </row>
    <row r="15" spans="1:13" x14ac:dyDescent="0.35">
      <c r="B15" s="66" t="s">
        <v>7725</v>
      </c>
      <c r="C15" s="67">
        <f>C13-C14</f>
        <v>31</v>
      </c>
      <c r="D15" s="67">
        <f t="shared" ref="D15:M15" si="0">D13-D14</f>
        <v>31</v>
      </c>
      <c r="E15" s="67">
        <f t="shared" si="0"/>
        <v>43</v>
      </c>
      <c r="F15" s="67">
        <f t="shared" si="0"/>
        <v>60</v>
      </c>
      <c r="G15" s="67">
        <f t="shared" si="0"/>
        <v>62</v>
      </c>
      <c r="H15" s="67">
        <f t="shared" si="0"/>
        <v>65</v>
      </c>
      <c r="I15" s="67">
        <f t="shared" si="0"/>
        <v>60</v>
      </c>
      <c r="J15" s="67">
        <f t="shared" si="0"/>
        <v>59</v>
      </c>
      <c r="K15" s="67">
        <f t="shared" si="0"/>
        <v>56</v>
      </c>
      <c r="L15" s="67">
        <f t="shared" si="0"/>
        <v>57</v>
      </c>
      <c r="M15" s="67">
        <f t="shared" si="0"/>
        <v>61</v>
      </c>
    </row>
  </sheetData>
  <mergeCells count="2">
    <mergeCell ref="A1:M1"/>
    <mergeCell ref="A11:M11"/>
  </mergeCells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27</vt:i4>
      </vt:variant>
    </vt:vector>
  </HeadingPairs>
  <TitlesOfParts>
    <vt:vector size="27" baseType="lpstr">
      <vt:lpstr>PORTFOLIO RAW</vt:lpstr>
      <vt:lpstr>MB</vt:lpstr>
      <vt:lpstr>MCAP</vt:lpstr>
      <vt:lpstr>NI</vt:lpstr>
      <vt:lpstr>EBITDA</vt:lpstr>
      <vt:lpstr>EQIT</vt:lpstr>
      <vt:lpstr>DEBT</vt:lpstr>
      <vt:lpstr>REV</vt:lpstr>
      <vt:lpstr>RoA</vt:lpstr>
      <vt:lpstr>RoE</vt:lpstr>
      <vt:lpstr>ASSET</vt:lpstr>
      <vt:lpstr>ESG</vt:lpstr>
      <vt:lpstr>ESGC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T_TEST</vt:lpstr>
      <vt:lpstr>SUMMARY T_TEST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</dc:creator>
  <cp:lastModifiedBy>klara</cp:lastModifiedBy>
  <dcterms:created xsi:type="dcterms:W3CDTF">2019-09-27T07:05:20Z</dcterms:created>
  <dcterms:modified xsi:type="dcterms:W3CDTF">2019-11-29T10:10:55Z</dcterms:modified>
</cp:coreProperties>
</file>